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ocuments\Data Science\Projects\BusinessAnalytics\Assignments\"/>
    </mc:Choice>
  </mc:AlternateContent>
  <xr:revisionPtr revIDLastSave="0" documentId="13_ncr:1_{B3B5BF97-A0D8-4C8A-8C71-1AD9F54FB2DA}" xr6:coauthVersionLast="41" xr6:coauthVersionMax="41" xr10:uidLastSave="{00000000-0000-0000-0000-000000000000}"/>
  <bookViews>
    <workbookView xWindow="-108" yWindow="-108" windowWidth="23256" windowHeight="12576" firstSheet="7" activeTab="8" xr2:uid="{EA3E90A0-EC1F-4961-9914-F93724EF1982}"/>
  </bookViews>
  <sheets>
    <sheet name="1. Traveler" sheetId="2" r:id="rId1"/>
    <sheet name="2. Expenditure" sheetId="3" r:id="rId2"/>
    <sheet name="3. Banking" sheetId="4" r:id="rId3"/>
    <sheet name="4. Sales Transactions" sheetId="6" r:id="rId4"/>
    <sheet name="5. Engagement" sheetId="5" r:id="rId5"/>
    <sheet name="6. Restaurant Sales" sheetId="7" r:id="rId6"/>
    <sheet name="7. Home Market Value" sheetId="9" r:id="rId7"/>
    <sheet name="8. Credit Risk" sheetId="10" r:id="rId8"/>
    <sheet name="9. Credit Risk PivotChart" sheetId="13" r:id="rId9"/>
  </sheets>
  <definedNames>
    <definedName name="_xlnm._FilterDatabase" localSheetId="3" hidden="1">'4. Sales Transactions'!$A$3:$H$475</definedName>
    <definedName name="_xlchart.v1.0" hidden="1">'6. Restaurant Sales'!$H$4:$H$11</definedName>
    <definedName name="_xlchart.v1.1" hidden="1">'6. Restaurant Sales'!$I$3</definedName>
    <definedName name="_xlchart.v1.2" hidden="1">'6. Restaurant Sales'!$I$4:$I$11</definedName>
    <definedName name="_xlnm.Criteria" localSheetId="3">'4. Sales Transactions'!$C$461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0" l="1"/>
  <c r="P10" i="10"/>
  <c r="P8" i="10"/>
  <c r="P5" i="10"/>
  <c r="P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" i="10"/>
  <c r="H4" i="9"/>
  <c r="H5" i="9"/>
  <c r="E20" i="9"/>
  <c r="E24" i="9"/>
  <c r="E28" i="9"/>
  <c r="E32" i="9"/>
  <c r="E36" i="9"/>
  <c r="E40" i="9"/>
  <c r="E44" i="9"/>
  <c r="B46" i="9"/>
  <c r="C5" i="9" s="1"/>
  <c r="D46" i="9"/>
  <c r="E5" i="9" s="1"/>
  <c r="B47" i="9"/>
  <c r="C4" i="9" s="1"/>
  <c r="D47" i="9"/>
  <c r="E16" i="9" l="1"/>
  <c r="E12" i="9"/>
  <c r="E8" i="9"/>
  <c r="C44" i="9"/>
  <c r="C36" i="9"/>
  <c r="C28" i="9"/>
  <c r="C24" i="9"/>
  <c r="C20" i="9"/>
  <c r="C16" i="9"/>
  <c r="C12" i="9"/>
  <c r="C8" i="9"/>
  <c r="E43" i="9"/>
  <c r="E39" i="9"/>
  <c r="E35" i="9"/>
  <c r="E31" i="9"/>
  <c r="E27" i="9"/>
  <c r="E23" i="9"/>
  <c r="E19" i="9"/>
  <c r="E15" i="9"/>
  <c r="E11" i="9"/>
  <c r="E7" i="9"/>
  <c r="E4" i="9"/>
  <c r="C40" i="9"/>
  <c r="C32" i="9"/>
  <c r="C43" i="9"/>
  <c r="C35" i="9"/>
  <c r="C27" i="9"/>
  <c r="C11" i="9"/>
  <c r="C42" i="9"/>
  <c r="C38" i="9"/>
  <c r="C34" i="9"/>
  <c r="C30" i="9"/>
  <c r="C26" i="9"/>
  <c r="C22" i="9"/>
  <c r="C18" i="9"/>
  <c r="C14" i="9"/>
  <c r="C10" i="9"/>
  <c r="C6" i="9"/>
  <c r="C39" i="9"/>
  <c r="C31" i="9"/>
  <c r="C23" i="9"/>
  <c r="C19" i="9"/>
  <c r="C15" i="9"/>
  <c r="C7" i="9"/>
  <c r="E42" i="9"/>
  <c r="E38" i="9"/>
  <c r="E34" i="9"/>
  <c r="E30" i="9"/>
  <c r="E26" i="9"/>
  <c r="E22" i="9"/>
  <c r="E18" i="9"/>
  <c r="E14" i="9"/>
  <c r="E10" i="9"/>
  <c r="E6" i="9"/>
  <c r="E45" i="9"/>
  <c r="E41" i="9"/>
  <c r="E37" i="9"/>
  <c r="E33" i="9"/>
  <c r="E29" i="9"/>
  <c r="E25" i="9"/>
  <c r="E21" i="9"/>
  <c r="E17" i="9"/>
  <c r="E13" i="9"/>
  <c r="E9" i="9"/>
  <c r="C45" i="9"/>
  <c r="C41" i="9"/>
  <c r="C37" i="9"/>
  <c r="C33" i="9"/>
  <c r="C29" i="9"/>
  <c r="C25" i="9"/>
  <c r="C21" i="9"/>
  <c r="C17" i="9"/>
  <c r="C13" i="9"/>
  <c r="C9" i="9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" i="6"/>
  <c r="I4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5" i="6"/>
  <c r="I6" i="6"/>
  <c r="I7" i="6"/>
  <c r="I8" i="6"/>
  <c r="I8" i="7"/>
  <c r="I7" i="7"/>
  <c r="I10" i="7"/>
  <c r="I9" i="7"/>
  <c r="I6" i="7"/>
  <c r="I5" i="7" l="1"/>
  <c r="I4" i="7"/>
  <c r="B8" i="3" l="1"/>
  <c r="B9" i="3"/>
</calcChain>
</file>

<file path=xl/sharedStrings.xml><?xml version="1.0" encoding="utf-8"?>
<sst xmlns="http://schemas.openxmlformats.org/spreadsheetml/2006/main" count="4643" uniqueCount="154">
  <si>
    <t xml:space="preserve">DECEMBER </t>
  </si>
  <si>
    <t xml:space="preserve">NOVEMBER </t>
  </si>
  <si>
    <t xml:space="preserve">OCTOBER </t>
  </si>
  <si>
    <t>SEPTEMBER</t>
  </si>
  <si>
    <t>AUGUST</t>
  </si>
  <si>
    <t>JULY</t>
  </si>
  <si>
    <t xml:space="preserve">JUNE </t>
  </si>
  <si>
    <t>MAY</t>
  </si>
  <si>
    <t>APRIL</t>
  </si>
  <si>
    <t>MARCH</t>
  </si>
  <si>
    <t>FEBRUARY</t>
  </si>
  <si>
    <t xml:space="preserve">JANUARY  </t>
  </si>
  <si>
    <t>PM Traveler</t>
  </si>
  <si>
    <t>AM Traveler</t>
  </si>
  <si>
    <t xml:space="preserve">MONTH </t>
  </si>
  <si>
    <t xml:space="preserve">Percentage of money spend on Tennis </t>
  </si>
  <si>
    <t>Others</t>
  </si>
  <si>
    <t>Golf</t>
  </si>
  <si>
    <t>Tennis</t>
  </si>
  <si>
    <t>Basketball</t>
  </si>
  <si>
    <t>Football</t>
  </si>
  <si>
    <t xml:space="preserve">Ice hockey </t>
  </si>
  <si>
    <t>SPENDING</t>
  </si>
  <si>
    <t>SPORT</t>
  </si>
  <si>
    <t>Balance</t>
  </si>
  <si>
    <t>Wealth</t>
  </si>
  <si>
    <t>Home Value</t>
  </si>
  <si>
    <t>Income</t>
  </si>
  <si>
    <t>Education</t>
  </si>
  <si>
    <t>Age</t>
  </si>
  <si>
    <t>Average Bank</t>
  </si>
  <si>
    <t>Median Household</t>
  </si>
  <si>
    <t>Median</t>
  </si>
  <si>
    <t>Median Years</t>
  </si>
  <si>
    <t>Banking Data</t>
  </si>
  <si>
    <t>Saturday is the busiest day in Delhi.</t>
  </si>
  <si>
    <t>Sunday is the busiest day in 4 cities JAMMU, PATNA, LUDHIANA and AMRITSAR.</t>
  </si>
  <si>
    <t>Column</t>
  </si>
  <si>
    <t>Line</t>
  </si>
  <si>
    <t>AMRITSAR</t>
  </si>
  <si>
    <t>LUDHIANA</t>
  </si>
  <si>
    <t>PATNA</t>
  </si>
  <si>
    <t>SRINAGER</t>
  </si>
  <si>
    <t>JAMMU</t>
  </si>
  <si>
    <t>NOIDA</t>
  </si>
  <si>
    <t>VARANASI</t>
  </si>
  <si>
    <t>ALLAHBAD</t>
  </si>
  <si>
    <t>DELHI</t>
  </si>
  <si>
    <t>SUNDAY</t>
  </si>
  <si>
    <t>SATURDAY</t>
  </si>
  <si>
    <t>FRIDAY</t>
  </si>
  <si>
    <t>THURSDAY</t>
  </si>
  <si>
    <t>WEDNESDAY</t>
  </si>
  <si>
    <t>TUESDAY</t>
  </si>
  <si>
    <t>MONDAY</t>
  </si>
  <si>
    <t>DVD</t>
  </si>
  <si>
    <t>Web</t>
  </si>
  <si>
    <t>Credit</t>
  </si>
  <si>
    <t>North</t>
  </si>
  <si>
    <t>Paypal</t>
  </si>
  <si>
    <t>West</t>
  </si>
  <si>
    <t>Email</t>
  </si>
  <si>
    <t>Book</t>
  </si>
  <si>
    <t>South</t>
  </si>
  <si>
    <t>East</t>
  </si>
  <si>
    <t>Time Of Day</t>
  </si>
  <si>
    <t>Product</t>
  </si>
  <si>
    <t>Amount</t>
  </si>
  <si>
    <t>Source</t>
  </si>
  <si>
    <t>Transaction Code</t>
  </si>
  <si>
    <t xml:space="preserve">Payment </t>
  </si>
  <si>
    <t>Region</t>
  </si>
  <si>
    <t>Cust ID</t>
  </si>
  <si>
    <t>Sales Transactions: July 14</t>
  </si>
  <si>
    <t>Sunday</t>
  </si>
  <si>
    <t>Saturday</t>
  </si>
  <si>
    <t>Friday</t>
  </si>
  <si>
    <t>Thursday</t>
  </si>
  <si>
    <t>Wednesday</t>
  </si>
  <si>
    <t>Tuesday</t>
  </si>
  <si>
    <t>Sunday</t>
    <phoneticPr fontId="0" type="noConversion"/>
  </si>
  <si>
    <t>Saturday</t>
    <phoneticPr fontId="0" type="noConversion"/>
  </si>
  <si>
    <t>Delivery Sales $</t>
  </si>
  <si>
    <t>Dinner Sales $</t>
  </si>
  <si>
    <t>Lunch Sales $</t>
  </si>
  <si>
    <t>Day</t>
  </si>
  <si>
    <t>Date</t>
  </si>
  <si>
    <t>Restaurant Sales</t>
  </si>
  <si>
    <t>Bin</t>
  </si>
  <si>
    <t>Frequency</t>
  </si>
  <si>
    <t>More</t>
  </si>
  <si>
    <t>Range</t>
  </si>
  <si>
    <t>200-300</t>
  </si>
  <si>
    <t>300-400</t>
  </si>
  <si>
    <t>400-500</t>
  </si>
  <si>
    <t>500-600</t>
  </si>
  <si>
    <t>600-700</t>
  </si>
  <si>
    <t>700-800</t>
  </si>
  <si>
    <t>800-900</t>
  </si>
  <si>
    <t>Lunch Sales</t>
  </si>
  <si>
    <t>Filtered Amount</t>
  </si>
  <si>
    <t>There is an option to filter individually also.</t>
  </si>
  <si>
    <t>Payment</t>
  </si>
  <si>
    <t>Standard Deviation</t>
  </si>
  <si>
    <t>Mean</t>
  </si>
  <si>
    <t>z-score</t>
  </si>
  <si>
    <t>Market Value</t>
  </si>
  <si>
    <t>Square Feet</t>
  </si>
  <si>
    <t>House Age</t>
  </si>
  <si>
    <t>Home Market Value</t>
  </si>
  <si>
    <t>Percentile</t>
  </si>
  <si>
    <t>Result</t>
  </si>
  <si>
    <t>Management</t>
  </si>
  <si>
    <t>Own</t>
  </si>
  <si>
    <t>Divorced</t>
  </si>
  <si>
    <t>m</t>
  </si>
  <si>
    <t>Repairs</t>
  </si>
  <si>
    <t>Rent</t>
  </si>
  <si>
    <t>Single</t>
  </si>
  <si>
    <t>F</t>
  </si>
  <si>
    <t>Small Appliance</t>
  </si>
  <si>
    <t>Skilled</t>
  </si>
  <si>
    <t>M</t>
  </si>
  <si>
    <t>Retraining</t>
  </si>
  <si>
    <t>Other</t>
  </si>
  <si>
    <t>Married</t>
  </si>
  <si>
    <t>f</t>
  </si>
  <si>
    <t>Unskilled</t>
  </si>
  <si>
    <t>Business</t>
  </si>
  <si>
    <t>Furniture</t>
  </si>
  <si>
    <t>New Car</t>
  </si>
  <si>
    <t>Low</t>
  </si>
  <si>
    <t>High</t>
  </si>
  <si>
    <t>Used Car</t>
  </si>
  <si>
    <t>Large Appliance</t>
  </si>
  <si>
    <t>Unemployed</t>
  </si>
  <si>
    <t>Credit Risk</t>
  </si>
  <si>
    <t>Job</t>
  </si>
  <si>
    <t>Years</t>
  </si>
  <si>
    <t>Housing</t>
  </si>
  <si>
    <t>Marital Status</t>
  </si>
  <si>
    <t>Gender</t>
  </si>
  <si>
    <t>Months Employed</t>
  </si>
  <si>
    <t>Months Customer</t>
  </si>
  <si>
    <t>Savings</t>
  </si>
  <si>
    <t xml:space="preserve">Checking </t>
  </si>
  <si>
    <t>Loan Purpose</t>
  </si>
  <si>
    <t>Credit Risk Data</t>
  </si>
  <si>
    <t>Combined</t>
  </si>
  <si>
    <t>Quartile</t>
  </si>
  <si>
    <t>Row Labels</t>
  </si>
  <si>
    <t>Grand Total</t>
  </si>
  <si>
    <t>Count of Marital Status</t>
  </si>
  <si>
    <t>Count of Credit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</si>
</sst>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&quot;$&quot;#,##0.00"/>
    <numFmt numFmtId="167" formatCode="0.000"/>
    <numFmt numFmtId="168" formatCode="0.00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Verdana"/>
    </font>
    <font>
      <sz val="10"/>
      <name val="Verdana"/>
      <family val="2"/>
    </font>
    <font>
      <i/>
      <sz val="10"/>
      <name val="Verdana"/>
      <family val="2"/>
    </font>
    <font>
      <sz val="12"/>
      <color rgb="FF222222"/>
      <name val="Arial"/>
      <family val="2"/>
    </font>
    <font>
      <sz val="10"/>
      <name val="Helv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  <xf numFmtId="0" fontId="7" fillId="0" borderId="0"/>
    <xf numFmtId="44" fontId="8" fillId="0" borderId="0" applyFont="0" applyFill="0" applyBorder="0" applyAlignment="0" applyProtection="0"/>
    <xf numFmtId="0" fontId="11" fillId="0" borderId="0"/>
    <xf numFmtId="0" fontId="5" fillId="0" borderId="0"/>
  </cellStyleXfs>
  <cellXfs count="91">
    <xf numFmtId="0" fontId="0" fillId="0" borderId="0" xfId="0"/>
    <xf numFmtId="0" fontId="1" fillId="0" borderId="0" xfId="1" applyFont="1" applyAlignment="1"/>
    <xf numFmtId="0" fontId="1" fillId="0" borderId="0" xfId="1" applyFont="1"/>
    <xf numFmtId="0" fontId="2" fillId="0" borderId="1" xfId="1" applyFont="1" applyBorder="1" applyAlignment="1">
      <alignment horizontal="right"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/>
    <xf numFmtId="9" fontId="1" fillId="0" borderId="0" xfId="1" applyNumberFormat="1" applyFont="1"/>
    <xf numFmtId="9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0" xfId="1" applyFont="1"/>
    <xf numFmtId="0" fontId="5" fillId="0" borderId="0" xfId="2" applyFont="1"/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164" fontId="5" fillId="0" borderId="0" xfId="2" applyNumberFormat="1" applyFont="1" applyFill="1" applyAlignment="1">
      <alignment horizontal="center"/>
    </xf>
    <xf numFmtId="164" fontId="5" fillId="0" borderId="0" xfId="3" applyNumberFormat="1" applyFont="1" applyFill="1" applyAlignment="1">
      <alignment horizontal="center"/>
    </xf>
    <xf numFmtId="165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vertical="center" wrapText="1"/>
    </xf>
    <xf numFmtId="165" fontId="5" fillId="0" borderId="0" xfId="2" applyNumberFormat="1" applyFont="1" applyFill="1" applyAlignment="1">
      <alignment horizontal="center" vertical="top"/>
    </xf>
    <xf numFmtId="165" fontId="5" fillId="0" borderId="0" xfId="2" applyNumberFormat="1" applyFont="1" applyFill="1" applyAlignment="1">
      <alignment horizontal="center" vertical="center"/>
    </xf>
    <xf numFmtId="165" fontId="5" fillId="0" borderId="0" xfId="2" applyNumberFormat="1" applyFont="1" applyFill="1" applyAlignment="1">
      <alignment horizontal="center"/>
    </xf>
    <xf numFmtId="0" fontId="6" fillId="0" borderId="0" xfId="2" applyFont="1"/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" fillId="0" borderId="6" xfId="1" applyFont="1" applyBorder="1"/>
    <xf numFmtId="0" fontId="2" fillId="0" borderId="6" xfId="1" applyFont="1" applyBorder="1"/>
    <xf numFmtId="0" fontId="1" fillId="2" borderId="0" xfId="1" applyFont="1" applyFill="1" applyBorder="1"/>
    <xf numFmtId="0" fontId="4" fillId="0" borderId="0" xfId="2"/>
    <xf numFmtId="20" fontId="4" fillId="0" borderId="0" xfId="2" applyNumberFormat="1"/>
    <xf numFmtId="0" fontId="4" fillId="0" borderId="0" xfId="2" applyAlignment="1">
      <alignment horizontal="left"/>
    </xf>
    <xf numFmtId="8" fontId="4" fillId="0" borderId="0" xfId="2" applyNumberFormat="1"/>
    <xf numFmtId="6" fontId="4" fillId="0" borderId="0" xfId="2" applyNumberFormat="1"/>
    <xf numFmtId="20" fontId="6" fillId="0" borderId="5" xfId="2" applyNumberFormat="1" applyFont="1" applyBorder="1"/>
    <xf numFmtId="0" fontId="6" fillId="0" borderId="5" xfId="2" applyFont="1" applyBorder="1"/>
    <xf numFmtId="0" fontId="6" fillId="0" borderId="5" xfId="2" applyFont="1" applyBorder="1" applyAlignment="1">
      <alignment horizontal="left"/>
    </xf>
    <xf numFmtId="0" fontId="5" fillId="0" borderId="0" xfId="4" applyFont="1"/>
    <xf numFmtId="0" fontId="5" fillId="0" borderId="0" xfId="4" applyFont="1" applyBorder="1"/>
    <xf numFmtId="44" fontId="5" fillId="0" borderId="0" xfId="4" applyNumberFormat="1" applyFont="1" applyBorder="1"/>
    <xf numFmtId="166" fontId="5" fillId="0" borderId="0" xfId="5" applyNumberFormat="1" applyFont="1"/>
    <xf numFmtId="16" fontId="5" fillId="0" borderId="0" xfId="4" applyNumberFormat="1" applyFont="1" applyAlignment="1">
      <alignment horizontal="left"/>
    </xf>
    <xf numFmtId="0" fontId="6" fillId="0" borderId="0" xfId="4" applyFont="1"/>
    <xf numFmtId="0" fontId="6" fillId="0" borderId="5" xfId="4" applyFont="1" applyBorder="1"/>
    <xf numFmtId="0" fontId="0" fillId="0" borderId="0" xfId="0" applyNumberFormat="1" applyFill="1" applyBorder="1" applyAlignment="1"/>
    <xf numFmtId="0" fontId="0" fillId="0" borderId="8" xfId="0" applyFill="1" applyBorder="1" applyAlignment="1"/>
    <xf numFmtId="0" fontId="6" fillId="0" borderId="0" xfId="0" applyFont="1"/>
    <xf numFmtId="0" fontId="10" fillId="0" borderId="0" xfId="0" applyFont="1"/>
    <xf numFmtId="0" fontId="5" fillId="0" borderId="0" xfId="4" applyNumberFormat="1" applyFont="1"/>
    <xf numFmtId="0" fontId="6" fillId="3" borderId="9" xfId="2" applyFont="1" applyFill="1" applyBorder="1"/>
    <xf numFmtId="0" fontId="5" fillId="3" borderId="0" xfId="2" applyFont="1" applyFill="1"/>
    <xf numFmtId="0" fontId="4" fillId="3" borderId="0" xfId="2" applyFill="1"/>
    <xf numFmtId="0" fontId="5" fillId="0" borderId="0" xfId="6" applyFont="1"/>
    <xf numFmtId="167" fontId="5" fillId="0" borderId="0" xfId="6" applyNumberFormat="1" applyFont="1"/>
    <xf numFmtId="3" fontId="5" fillId="0" borderId="0" xfId="6" applyNumberFormat="1" applyFont="1"/>
    <xf numFmtId="167" fontId="5" fillId="0" borderId="5" xfId="6" applyNumberFormat="1" applyFont="1" applyBorder="1"/>
    <xf numFmtId="166" fontId="5" fillId="0" borderId="5" xfId="6" applyNumberFormat="1" applyFont="1" applyBorder="1" applyAlignment="1">
      <alignment horizontal="right"/>
    </xf>
    <xf numFmtId="168" fontId="5" fillId="0" borderId="5" xfId="6" applyNumberFormat="1" applyFont="1" applyBorder="1"/>
    <xf numFmtId="3" fontId="5" fillId="0" borderId="5" xfId="6" applyNumberFormat="1" applyFont="1" applyBorder="1" applyAlignment="1">
      <alignment horizontal="right"/>
    </xf>
    <xf numFmtId="0" fontId="5" fillId="0" borderId="5" xfId="6" applyNumberFormat="1" applyFont="1" applyBorder="1" applyAlignment="1">
      <alignment horizontal="right"/>
    </xf>
    <xf numFmtId="166" fontId="5" fillId="0" borderId="0" xfId="6" applyNumberFormat="1" applyFont="1" applyAlignment="1">
      <alignment horizontal="right"/>
    </xf>
    <xf numFmtId="168" fontId="5" fillId="0" borderId="0" xfId="6" applyNumberFormat="1" applyFont="1"/>
    <xf numFmtId="3" fontId="5" fillId="0" borderId="0" xfId="6" applyNumberFormat="1" applyFont="1" applyAlignment="1">
      <alignment horizontal="right"/>
    </xf>
    <xf numFmtId="0" fontId="5" fillId="0" borderId="0" xfId="6" applyNumberFormat="1" applyFont="1" applyAlignment="1">
      <alignment horizontal="right"/>
    </xf>
    <xf numFmtId="0" fontId="6" fillId="0" borderId="0" xfId="6" applyFont="1"/>
    <xf numFmtId="0" fontId="6" fillId="0" borderId="5" xfId="6" applyFont="1" applyBorder="1"/>
    <xf numFmtId="0" fontId="6" fillId="0" borderId="5" xfId="6" applyNumberFormat="1" applyFont="1" applyBorder="1" applyAlignment="1">
      <alignment horizontal="left"/>
    </xf>
    <xf numFmtId="0" fontId="6" fillId="3" borderId="9" xfId="6" applyFont="1" applyFill="1" applyBorder="1"/>
    <xf numFmtId="0" fontId="5" fillId="0" borderId="0" xfId="7"/>
    <xf numFmtId="0" fontId="5" fillId="0" borderId="0" xfId="7" applyAlignment="1">
      <alignment horizontal="right"/>
    </xf>
    <xf numFmtId="0" fontId="12" fillId="0" borderId="0" xfId="7" applyFont="1" applyAlignment="1">
      <alignment horizontal="right" vertical="center"/>
    </xf>
    <xf numFmtId="0" fontId="12" fillId="0" borderId="0" xfId="7" applyFont="1" applyAlignment="1">
      <alignment vertical="center"/>
    </xf>
    <xf numFmtId="164" fontId="5" fillId="0" borderId="0" xfId="7" applyNumberFormat="1" applyAlignment="1">
      <alignment horizontal="right"/>
    </xf>
    <xf numFmtId="0" fontId="6" fillId="0" borderId="0" xfId="7" applyFont="1" applyAlignment="1">
      <alignment horizontal="left"/>
    </xf>
    <xf numFmtId="0" fontId="13" fillId="0" borderId="5" xfId="7" applyFont="1" applyBorder="1" applyAlignment="1">
      <alignment horizontal="right" vertical="center"/>
    </xf>
    <xf numFmtId="0" fontId="13" fillId="0" borderId="5" xfId="7" applyFont="1" applyBorder="1" applyAlignment="1">
      <alignment horizontal="left" vertical="center"/>
    </xf>
    <xf numFmtId="0" fontId="6" fillId="0" borderId="0" xfId="7" applyFont="1" applyAlignment="1">
      <alignment horizontal="right"/>
    </xf>
    <xf numFmtId="0" fontId="13" fillId="3" borderId="5" xfId="7" applyFont="1" applyFill="1" applyBorder="1" applyAlignment="1">
      <alignment horizontal="right" vertical="center"/>
    </xf>
    <xf numFmtId="0" fontId="6" fillId="3" borderId="0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/>
    </xf>
    <xf numFmtId="0" fontId="9" fillId="3" borderId="7" xfId="0" applyFont="1" applyFill="1" applyBorder="1" applyAlignment="1">
      <alignment horizontal="center"/>
    </xf>
    <xf numFmtId="164" fontId="5" fillId="0" borderId="0" xfId="7" applyNumberFormat="1"/>
    <xf numFmtId="0" fontId="0" fillId="0" borderId="0" xfId="0" pivotButton="1"/>
    <xf numFmtId="0" fontId="0" fillId="0" borderId="0" xfId="0" applyAlignment="1">
      <alignment horizontal="left"/>
    </xf>
    <xf numFmtId="0" fontId="14" fillId="0" borderId="0" xfId="0" applyFont="1" applyAlignment="1">
      <alignment vertical="center"/>
    </xf>
    <xf numFmtId="0" fontId="0" fillId="0" borderId="0" xfId="0" applyNumberFormat="1"/>
  </cellXfs>
  <cellStyles count="8">
    <cellStyle name="Currency 2" xfId="3" xr:uid="{785559EC-A7CF-4352-ACD3-B771B2AF26C7}"/>
    <cellStyle name="Currency 3" xfId="5" xr:uid="{9B87C137-8DC4-4840-BF80-9F911EF9146A}"/>
    <cellStyle name="Normal" xfId="0" builtinId="0"/>
    <cellStyle name="Normal 2" xfId="1" xr:uid="{8A577CAF-7CB6-4A15-BE2F-DFC23C1B500C}"/>
    <cellStyle name="Normal 3" xfId="2" xr:uid="{BBF9F770-70D9-46D8-88C8-3AA7B96AD026}"/>
    <cellStyle name="Normal 4" xfId="4" xr:uid="{3202AC8F-F62F-4E2A-A894-466AC0D03312}"/>
    <cellStyle name="Normal 5" xfId="6" xr:uid="{891972CC-C9EC-4EFA-A2DD-B664CB47E5A8}"/>
    <cellStyle name="Normal 6" xfId="7" xr:uid="{4247A921-8A24-4096-8D62-74B3BD564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'1. Traveler'!$B$1</c:f>
              <c:strCache>
                <c:ptCount val="1"/>
                <c:pt idx="0">
                  <c:v>AM Traveler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'1. Traveler'!$A$2:$A$13</c:f>
              <c:strCache>
                <c:ptCount val="12"/>
                <c:pt idx="0">
                  <c:v>JANUARY 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'1. Traveler'!$B$2:$B$13</c:f>
              <c:numCache>
                <c:formatCode>General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2000</c:v>
                </c:pt>
                <c:pt idx="4">
                  <c:v>3000</c:v>
                </c:pt>
                <c:pt idx="5">
                  <c:v>1500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5000</c:v>
                </c:pt>
                <c:pt idx="10">
                  <c:v>4500</c:v>
                </c:pt>
                <c:pt idx="1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2-4168-BEEB-E27E2C1F137A}"/>
            </c:ext>
          </c:extLst>
        </c:ser>
        <c:ser>
          <c:idx val="1"/>
          <c:order val="1"/>
          <c:tx>
            <c:strRef>
              <c:f>'1. Traveler'!$C$1</c:f>
              <c:strCache>
                <c:ptCount val="1"/>
                <c:pt idx="0">
                  <c:v>PM Traveler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'1. Traveler'!$A$2:$A$13</c:f>
              <c:strCache>
                <c:ptCount val="12"/>
                <c:pt idx="0">
                  <c:v>JANUARY 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'1. Traveler'!$C$2:$C$13</c:f>
              <c:numCache>
                <c:formatCode>General</c:formatCode>
                <c:ptCount val="12"/>
                <c:pt idx="0">
                  <c:v>800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</c:v>
                </c:pt>
                <c:pt idx="5">
                  <c:v>900</c:v>
                </c:pt>
                <c:pt idx="6">
                  <c:v>1600</c:v>
                </c:pt>
                <c:pt idx="7">
                  <c:v>1900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2-4168-BEEB-E27E2C1F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03752"/>
        <c:axId val="451402968"/>
      </c:lineChart>
      <c:catAx>
        <c:axId val="4514037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51402968"/>
        <c:crosses val="autoZero"/>
        <c:auto val="1"/>
        <c:lblAlgn val="ctr"/>
        <c:lblOffset val="100"/>
        <c:noMultiLvlLbl val="1"/>
      </c:catAx>
      <c:valAx>
        <c:axId val="451402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14037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'2. Expenditure'!$B$1</c:f>
              <c:strCache>
                <c:ptCount val="1"/>
                <c:pt idx="0">
                  <c:v>SPENDING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18C0-4FE4-9031-2DB4EFE31F0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18C0-4FE4-9031-2DB4EFE31F0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18C0-4FE4-9031-2DB4EFE31F0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18C0-4FE4-9031-2DB4EFE31F08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18C0-4FE4-9031-2DB4EFE31F0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18C0-4FE4-9031-2DB4EFE31F0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'2. Expenditure'!$A$2:$A$7</c:f>
              <c:strCache>
                <c:ptCount val="6"/>
                <c:pt idx="0">
                  <c:v>Ice hockey </c:v>
                </c:pt>
                <c:pt idx="1">
                  <c:v>Football</c:v>
                </c:pt>
                <c:pt idx="2">
                  <c:v>Basketball</c:v>
                </c:pt>
                <c:pt idx="3">
                  <c:v>Tennis</c:v>
                </c:pt>
                <c:pt idx="4">
                  <c:v>Golf</c:v>
                </c:pt>
                <c:pt idx="5">
                  <c:v>Others</c:v>
                </c:pt>
              </c:strCache>
            </c:strRef>
          </c:cat>
          <c:val>
            <c:numRef>
              <c:f>'2. Expenditure'!$B$2:$B$7</c:f>
              <c:numCache>
                <c:formatCode>0%</c:formatCode>
                <c:ptCount val="6"/>
                <c:pt idx="0">
                  <c:v>0.61</c:v>
                </c:pt>
                <c:pt idx="1">
                  <c:v>0.63</c:v>
                </c:pt>
                <c:pt idx="2">
                  <c:v>0.55000000000000004</c:v>
                </c:pt>
                <c:pt idx="3">
                  <c:v>0.45</c:v>
                </c:pt>
                <c:pt idx="4">
                  <c:v>0.39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C0-4FE4-9031-2DB4EFE3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Marital Status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Grand Total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3">
                        <c:v>435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46</c:v>
                </c:pt>
                <c:pt idx="1">
                  <c:v>25</c:v>
                </c:pt>
                <c:pt idx="2">
                  <c:v>86</c:v>
                </c:pt>
                <c:pt idx="3">
                  <c:v>4</c:v>
                </c:pt>
                <c:pt idx="4">
                  <c:v>105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107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B-44D2-9935-FB85D866035B}"/>
            </c:ext>
          </c:extLst>
        </c:ser>
        <c:ser>
          <c:idx val="1"/>
          <c:order val="1"/>
          <c:tx>
            <c:v>Credit Risk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Grand Total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3">
                        <c:v>425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44</c:v>
                </c:pt>
                <c:pt idx="1">
                  <c:v>23</c:v>
                </c:pt>
                <c:pt idx="2">
                  <c:v>85</c:v>
                </c:pt>
                <c:pt idx="3">
                  <c:v>4</c:v>
                </c:pt>
                <c:pt idx="4">
                  <c:v>104</c:v>
                </c:pt>
                <c:pt idx="5">
                  <c:v>6</c:v>
                </c:pt>
                <c:pt idx="6">
                  <c:v>12</c:v>
                </c:pt>
                <c:pt idx="7">
                  <c:v>2</c:v>
                </c:pt>
                <c:pt idx="8">
                  <c:v>105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B-44D2-9935-FB85D866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229584"/>
        <c:axId val="658800336"/>
      </c:barChart>
      <c:catAx>
        <c:axId val="4162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00336"/>
        <c:crosses val="autoZero"/>
        <c:auto val="1"/>
        <c:lblAlgn val="ctr"/>
        <c:lblOffset val="100"/>
        <c:noMultiLvlLbl val="0"/>
      </c:catAx>
      <c:valAx>
        <c:axId val="6588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Frequency of Lunch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Lunch Sales</a:t>
          </a:r>
        </a:p>
      </cx:txPr>
    </cx:title>
    <cx:plotArea>
      <cx:plotAreaRegion>
        <cx:series layoutId="clusteredColumn" uniqueId="{9064BD6D-2A04-4179-8D19-1A8B461E4D41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FAD692A-3E5B-47EA-9902-F00E6E3CDCB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152400</xdr:rowOff>
    </xdr:from>
    <xdr:to>
      <xdr:col>6</xdr:col>
      <xdr:colOff>152400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F1E20-A5DD-4923-A2E8-A0D01D52D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4</xdr:col>
      <xdr:colOff>266700</xdr:colOff>
      <xdr:row>24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AFF2A44-4CF0-4C46-A0FE-361B09C05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10</xdr:col>
      <xdr:colOff>523875</xdr:colOff>
      <xdr:row>30</xdr:row>
      <xdr:rowOff>158115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3426C0-49C8-4AFA-A052-1E5C13F29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0240" y="2606040"/>
              <a:ext cx="5034915" cy="28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175260</xdr:rowOff>
    </xdr:from>
    <xdr:to>
      <xdr:col>6</xdr:col>
      <xdr:colOff>304800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A8A53-38CA-47C4-B451-0CB13D66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Patel" refreshedDate="43845.085014814817" createdVersion="6" refreshedVersion="6" minRefreshableVersion="3" recordCount="435" xr:uid="{DCBC96C6-1F27-487F-9911-72B2EDEE6402}">
  <cacheSource type="worksheet">
    <worksheetSource ref="A3:M438" sheet="8. Credit Risk"/>
  </cacheSource>
  <cacheFields count="13">
    <cacheField name="Loan Purpose" numFmtId="0">
      <sharedItems count="10">
        <s v="Small Appliance"/>
        <s v="Furniture"/>
        <s v="New Car"/>
        <s v="Education"/>
        <s v="Business"/>
        <s v="Used Car"/>
        <s v="Repairs"/>
        <s v="Other"/>
        <s v="Retraining"/>
        <s v="Large Appliance"/>
      </sharedItems>
    </cacheField>
    <cacheField name="Checking " numFmtId="164">
      <sharedItems containsSemiMixedTypes="0" containsString="0" containsNumber="1" containsInteger="1" minValue="0" maxValue="19812"/>
    </cacheField>
    <cacheField name="Savings" numFmtId="164">
      <sharedItems containsSemiMixedTypes="0" containsString="0" containsNumber="1" containsInteger="1" minValue="0" maxValue="19811"/>
    </cacheField>
    <cacheField name="Months Customer" numFmtId="0">
      <sharedItems containsSemiMixedTypes="0" containsString="0" containsNumber="1" containsInteger="1" minValue="5" maxValue="73"/>
    </cacheField>
    <cacheField name="Months Employed" numFmtId="0">
      <sharedItems containsSemiMixedTypes="0" containsString="0" containsNumber="1" containsInteger="1" minValue="0" maxValue="119"/>
    </cacheField>
    <cacheField name="Gender" numFmtId="0">
      <sharedItems/>
    </cacheField>
    <cacheField name="Marital Status" numFmtId="0">
      <sharedItems count="3">
        <s v="Single"/>
        <s v="Divorced"/>
        <s v="Married"/>
      </sharedItems>
    </cacheField>
    <cacheField name="Age" numFmtId="0">
      <sharedItems containsSemiMixedTypes="0" containsString="0" containsNumber="1" containsInteger="1" minValue="18" maxValue="73"/>
    </cacheField>
    <cacheField name="Housing" numFmtId="0">
      <sharedItems/>
    </cacheField>
    <cacheField name="Years" numFmtId="0">
      <sharedItems containsSemiMixedTypes="0" containsString="0" containsNumber="1" containsInteger="1" minValue="1" maxValue="9"/>
    </cacheField>
    <cacheField name="Job" numFmtId="0">
      <sharedItems/>
    </cacheField>
    <cacheField name="Credit Risk" numFmtId="0">
      <sharedItems containsBlank="1" count="3">
        <s v="Low"/>
        <s v="High"/>
        <m/>
      </sharedItems>
    </cacheField>
    <cacheField name="Combined" numFmtId="164">
      <sharedItems containsSemiMixedTypes="0" containsString="0" containsNumber="1" containsInteger="1" minValue="0" maxValue="32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x v="0"/>
    <n v="0"/>
    <n v="739"/>
    <n v="13"/>
    <n v="12"/>
    <s v="M"/>
    <x v="0"/>
    <n v="23"/>
    <s v="Own"/>
    <n v="3"/>
    <s v="Unskilled"/>
    <x v="0"/>
    <n v="739"/>
  </r>
  <r>
    <x v="1"/>
    <n v="0"/>
    <n v="1230"/>
    <n v="25"/>
    <n v="0"/>
    <s v="M"/>
    <x v="1"/>
    <n v="32"/>
    <s v="Own"/>
    <n v="1"/>
    <s v="Skilled"/>
    <x v="1"/>
    <n v="1230"/>
  </r>
  <r>
    <x v="2"/>
    <n v="0"/>
    <n v="389"/>
    <n v="19"/>
    <n v="119"/>
    <s v="M"/>
    <x v="0"/>
    <n v="38"/>
    <s v="Own"/>
    <n v="4"/>
    <s v="Management"/>
    <x v="1"/>
    <n v="389"/>
  </r>
  <r>
    <x v="1"/>
    <n v="638"/>
    <n v="347"/>
    <n v="13"/>
    <n v="14"/>
    <s v="M"/>
    <x v="0"/>
    <n v="36"/>
    <s v="Own"/>
    <n v="2"/>
    <s v="Unskilled"/>
    <x v="1"/>
    <n v="985"/>
  </r>
  <r>
    <x v="3"/>
    <n v="963"/>
    <n v="4754"/>
    <n v="40"/>
    <n v="45"/>
    <s v="M"/>
    <x v="0"/>
    <n v="31"/>
    <s v="Rent"/>
    <n v="3"/>
    <s v="Skilled"/>
    <x v="0"/>
    <n v="5717"/>
  </r>
  <r>
    <x v="1"/>
    <n v="2827"/>
    <n v="0"/>
    <n v="11"/>
    <n v="13"/>
    <s v="M"/>
    <x v="2"/>
    <n v="25"/>
    <s v="Own"/>
    <n v="1"/>
    <s v="Skilled"/>
    <x v="0"/>
    <n v="2827"/>
  </r>
  <r>
    <x v="2"/>
    <n v="0"/>
    <n v="229"/>
    <n v="13"/>
    <n v="16"/>
    <s v="M"/>
    <x v="2"/>
    <n v="26"/>
    <s v="Own"/>
    <n v="3"/>
    <s v="Unskilled"/>
    <x v="0"/>
    <n v="229"/>
  </r>
  <r>
    <x v="4"/>
    <n v="0"/>
    <n v="533"/>
    <n v="14"/>
    <n v="2"/>
    <s v="M"/>
    <x v="0"/>
    <n v="27"/>
    <s v="Own"/>
    <n v="1"/>
    <s v="Unskilled"/>
    <x v="0"/>
    <n v="533"/>
  </r>
  <r>
    <x v="0"/>
    <n v="6509"/>
    <n v="493"/>
    <n v="37"/>
    <n v="9"/>
    <s v="M"/>
    <x v="0"/>
    <n v="25"/>
    <s v="Own"/>
    <n v="2"/>
    <s v="Skilled"/>
    <x v="1"/>
    <n v="7002"/>
  </r>
  <r>
    <x v="0"/>
    <n v="966"/>
    <n v="0"/>
    <n v="25"/>
    <n v="4"/>
    <s v="F"/>
    <x v="1"/>
    <n v="43"/>
    <s v="Own"/>
    <n v="1"/>
    <s v="Skilled"/>
    <x v="1"/>
    <n v="966"/>
  </r>
  <r>
    <x v="4"/>
    <n v="0"/>
    <n v="989"/>
    <n v="49"/>
    <n v="0"/>
    <s v="M"/>
    <x v="0"/>
    <n v="32"/>
    <s v="Rent"/>
    <n v="2"/>
    <s v="Management"/>
    <x v="1"/>
    <n v="989"/>
  </r>
  <r>
    <x v="2"/>
    <n v="0"/>
    <n v="3305"/>
    <n v="11"/>
    <n v="15"/>
    <s v="M"/>
    <x v="0"/>
    <n v="34"/>
    <s v="Rent"/>
    <n v="2"/>
    <s v="Unskilled"/>
    <x v="0"/>
    <n v="3305"/>
  </r>
  <r>
    <x v="4"/>
    <n v="322"/>
    <n v="578"/>
    <n v="10"/>
    <n v="14"/>
    <s v="M"/>
    <x v="2"/>
    <n v="26"/>
    <s v="Own"/>
    <n v="1"/>
    <s v="Skilled"/>
    <x v="0"/>
    <n v="900"/>
  </r>
  <r>
    <x v="2"/>
    <n v="0"/>
    <n v="821"/>
    <n v="25"/>
    <n v="63"/>
    <s v="M"/>
    <x v="0"/>
    <n v="44"/>
    <s v="Own"/>
    <n v="1"/>
    <s v="Skilled"/>
    <x v="1"/>
    <n v="821"/>
  </r>
  <r>
    <x v="2"/>
    <n v="396"/>
    <n v="228"/>
    <n v="13"/>
    <n v="26"/>
    <s v="M"/>
    <x v="0"/>
    <n v="46"/>
    <s v="Own"/>
    <n v="3"/>
    <s v="Unskilled"/>
    <x v="0"/>
    <n v="624"/>
  </r>
  <r>
    <x v="5"/>
    <n v="0"/>
    <n v="129"/>
    <n v="31"/>
    <n v="8"/>
    <s v="M"/>
    <x v="1"/>
    <n v="39"/>
    <s v="Own"/>
    <n v="4"/>
    <s v="Management"/>
    <x v="0"/>
    <n v="129"/>
  </r>
  <r>
    <x v="1"/>
    <n v="652"/>
    <n v="732"/>
    <n v="49"/>
    <n v="4"/>
    <s v="F"/>
    <x v="1"/>
    <n v="25"/>
    <s v="Own"/>
    <n v="2"/>
    <s v="Skilled"/>
    <x v="1"/>
    <n v="1384"/>
  </r>
  <r>
    <x v="2"/>
    <n v="708"/>
    <n v="683"/>
    <n v="13"/>
    <n v="33"/>
    <s v="M"/>
    <x v="0"/>
    <n v="31"/>
    <s v="Own"/>
    <n v="2"/>
    <s v="Skilled"/>
    <x v="0"/>
    <n v="1391"/>
  </r>
  <r>
    <x v="6"/>
    <n v="207"/>
    <n v="0"/>
    <n v="28"/>
    <n v="116"/>
    <s v="M"/>
    <x v="0"/>
    <n v="47"/>
    <s v="Own"/>
    <n v="4"/>
    <s v="Skilled"/>
    <x v="0"/>
    <n v="207"/>
  </r>
  <r>
    <x v="3"/>
    <n v="287"/>
    <n v="12348"/>
    <n v="7"/>
    <n v="2"/>
    <s v="F"/>
    <x v="1"/>
    <n v="23"/>
    <s v="Rent"/>
    <n v="2"/>
    <s v="Skilled"/>
    <x v="1"/>
    <n v="12635"/>
  </r>
  <r>
    <x v="1"/>
    <n v="0"/>
    <n v="17545"/>
    <n v="34"/>
    <n v="16"/>
    <s v="F"/>
    <x v="1"/>
    <n v="22"/>
    <s v="Own"/>
    <n v="4"/>
    <s v="Skilled"/>
    <x v="1"/>
    <n v="17545"/>
  </r>
  <r>
    <x v="1"/>
    <n v="101"/>
    <n v="3871"/>
    <n v="13"/>
    <n v="5"/>
    <s v="F"/>
    <x v="1"/>
    <n v="26"/>
    <s v="Rent"/>
    <n v="4"/>
    <s v="Skilled"/>
    <x v="1"/>
    <n v="3972"/>
  </r>
  <r>
    <x v="1"/>
    <n v="0"/>
    <n v="0"/>
    <n v="25"/>
    <n v="23"/>
    <s v="M"/>
    <x v="2"/>
    <n v="19"/>
    <s v="Own"/>
    <n v="4"/>
    <s v="Skilled"/>
    <x v="1"/>
    <n v="0"/>
  </r>
  <r>
    <x v="1"/>
    <n v="0"/>
    <n v="485"/>
    <n v="37"/>
    <n v="23"/>
    <s v="F"/>
    <x v="1"/>
    <n v="27"/>
    <s v="Own"/>
    <n v="2"/>
    <s v="Management"/>
    <x v="1"/>
    <n v="485"/>
  </r>
  <r>
    <x v="2"/>
    <n v="0"/>
    <n v="10723"/>
    <n v="11"/>
    <n v="15"/>
    <s v="M"/>
    <x v="0"/>
    <n v="39"/>
    <s v="Rent"/>
    <n v="2"/>
    <s v="Unskilled"/>
    <x v="0"/>
    <n v="10723"/>
  </r>
  <r>
    <x v="4"/>
    <n v="141"/>
    <n v="245"/>
    <n v="22"/>
    <n v="33"/>
    <s v="M"/>
    <x v="0"/>
    <n v="26"/>
    <s v="Own"/>
    <n v="3"/>
    <s v="Skilled"/>
    <x v="0"/>
    <n v="386"/>
  </r>
  <r>
    <x v="5"/>
    <n v="0"/>
    <n v="0"/>
    <n v="19"/>
    <n v="58"/>
    <s v="M"/>
    <x v="0"/>
    <n v="50"/>
    <s v="Other"/>
    <n v="4"/>
    <s v="Skilled"/>
    <x v="1"/>
    <n v="0"/>
  </r>
  <r>
    <x v="5"/>
    <n v="2484"/>
    <n v="0"/>
    <n v="49"/>
    <n v="46"/>
    <s v="M"/>
    <x v="0"/>
    <n v="34"/>
    <s v="Other"/>
    <n v="1"/>
    <s v="Skilled"/>
    <x v="0"/>
    <n v="2484"/>
  </r>
  <r>
    <x v="0"/>
    <n v="237"/>
    <n v="236"/>
    <n v="37"/>
    <n v="24"/>
    <s v="M"/>
    <x v="0"/>
    <n v="23"/>
    <s v="Rent"/>
    <n v="4"/>
    <s v="Skilled"/>
    <x v="0"/>
    <n v="473"/>
  </r>
  <r>
    <x v="0"/>
    <n v="0"/>
    <n v="485"/>
    <n v="19"/>
    <n v="12"/>
    <s v="M"/>
    <x v="0"/>
    <n v="23"/>
    <s v="Own"/>
    <n v="2"/>
    <s v="Skilled"/>
    <x v="0"/>
    <n v="485"/>
  </r>
  <r>
    <x v="3"/>
    <n v="335"/>
    <n v="1708"/>
    <n v="37"/>
    <n v="7"/>
    <s v="M"/>
    <x v="0"/>
    <n v="46"/>
    <s v="Other"/>
    <n v="4"/>
    <s v="Skilled"/>
    <x v="1"/>
    <n v="2043"/>
  </r>
  <r>
    <x v="0"/>
    <n v="3565"/>
    <n v="0"/>
    <n v="31"/>
    <n v="32"/>
    <s v="M"/>
    <x v="0"/>
    <n v="35"/>
    <s v="Own"/>
    <n v="3"/>
    <s v="Skilled"/>
    <x v="0"/>
    <n v="3565"/>
  </r>
  <r>
    <x v="0"/>
    <n v="0"/>
    <n v="407"/>
    <n v="13"/>
    <n v="2"/>
    <s v="F"/>
    <x v="1"/>
    <n v="28"/>
    <s v="Own"/>
    <n v="2"/>
    <s v="Skilled"/>
    <x v="0"/>
    <n v="407"/>
  </r>
  <r>
    <x v="4"/>
    <n v="16647"/>
    <n v="895"/>
    <n v="16"/>
    <n v="34"/>
    <s v="M"/>
    <x v="0"/>
    <n v="25"/>
    <s v="Rent"/>
    <n v="4"/>
    <s v="Skilled"/>
    <x v="0"/>
    <n v="17542"/>
  </r>
  <r>
    <x v="4"/>
    <n v="0"/>
    <n v="150"/>
    <n v="49"/>
    <n v="46"/>
    <s v="F"/>
    <x v="1"/>
    <n v="36"/>
    <s v="Rent"/>
    <n v="4"/>
    <s v="Skilled"/>
    <x v="1"/>
    <n v="150"/>
  </r>
  <r>
    <x v="0"/>
    <n v="0"/>
    <n v="490"/>
    <n v="5"/>
    <n v="41"/>
    <s v="M"/>
    <x v="0"/>
    <n v="41"/>
    <s v="Own"/>
    <n v="1"/>
    <s v="Unskilled"/>
    <x v="0"/>
    <n v="490"/>
  </r>
  <r>
    <x v="1"/>
    <n v="0"/>
    <n v="162"/>
    <n v="25"/>
    <n v="1"/>
    <s v="M"/>
    <x v="1"/>
    <n v="54"/>
    <s v="Own"/>
    <n v="1"/>
    <s v="Skilled"/>
    <x v="1"/>
    <n v="162"/>
  </r>
  <r>
    <x v="0"/>
    <n v="940"/>
    <n v="715"/>
    <n v="9"/>
    <n v="40"/>
    <s v="F"/>
    <x v="1"/>
    <n v="43"/>
    <s v="Own"/>
    <n v="2"/>
    <s v="Unskilled"/>
    <x v="0"/>
    <n v="1655"/>
  </r>
  <r>
    <x v="0"/>
    <n v="0"/>
    <n v="323"/>
    <n v="49"/>
    <n v="42"/>
    <s v="M"/>
    <x v="2"/>
    <n v="33"/>
    <s v="Own"/>
    <n v="1"/>
    <s v="Skilled"/>
    <x v="1"/>
    <n v="323"/>
  </r>
  <r>
    <x v="2"/>
    <n v="0"/>
    <n v="128"/>
    <n v="13"/>
    <n v="74"/>
    <s v="M"/>
    <x v="0"/>
    <n v="34"/>
    <s v="Own"/>
    <n v="3"/>
    <s v="Skilled"/>
    <x v="1"/>
    <n v="128"/>
  </r>
  <r>
    <x v="7"/>
    <n v="218"/>
    <n v="0"/>
    <n v="49"/>
    <n v="0"/>
    <s v="M"/>
    <x v="0"/>
    <n v="39"/>
    <s v="Other"/>
    <n v="4"/>
    <s v="Unemployed"/>
    <x v="0"/>
    <n v="218"/>
  </r>
  <r>
    <x v="5"/>
    <n v="0"/>
    <n v="109"/>
    <n v="25"/>
    <n v="26"/>
    <s v="M"/>
    <x v="0"/>
    <n v="34"/>
    <s v="Own"/>
    <n v="3"/>
    <s v="Unskilled"/>
    <x v="0"/>
    <n v="109"/>
  </r>
  <r>
    <x v="0"/>
    <n v="16935"/>
    <n v="189"/>
    <n v="37"/>
    <n v="60"/>
    <s v="M"/>
    <x v="0"/>
    <n v="30"/>
    <s v="Own"/>
    <n v="2"/>
    <s v="Skilled"/>
    <x v="0"/>
    <n v="17124"/>
  </r>
  <r>
    <x v="1"/>
    <n v="664"/>
    <n v="537"/>
    <n v="31"/>
    <n v="33"/>
    <s v="M"/>
    <x v="0"/>
    <n v="48"/>
    <s v="Own"/>
    <n v="2"/>
    <s v="Skilled"/>
    <x v="1"/>
    <n v="1201"/>
  </r>
  <r>
    <x v="1"/>
    <n v="150"/>
    <n v="6520"/>
    <n v="12"/>
    <n v="1"/>
    <s v="F"/>
    <x v="1"/>
    <n v="19"/>
    <s v="Own"/>
    <n v="1"/>
    <s v="Skilled"/>
    <x v="0"/>
    <n v="6670"/>
  </r>
  <r>
    <x v="0"/>
    <n v="0"/>
    <n v="138"/>
    <n v="7"/>
    <n v="119"/>
    <s v="M"/>
    <x v="2"/>
    <n v="29"/>
    <s v="Rent"/>
    <n v="2"/>
    <s v="Skilled"/>
    <x v="0"/>
    <n v="138"/>
  </r>
  <r>
    <x v="1"/>
    <n v="216"/>
    <n v="0"/>
    <n v="19"/>
    <n v="3"/>
    <s v="F"/>
    <x v="1"/>
    <n v="26"/>
    <s v="Rent"/>
    <n v="3"/>
    <s v="Skilled"/>
    <x v="1"/>
    <n v="216"/>
  </r>
  <r>
    <x v="2"/>
    <n v="0"/>
    <n v="660"/>
    <n v="17"/>
    <n v="75"/>
    <s v="M"/>
    <x v="0"/>
    <n v="42"/>
    <s v="Rent"/>
    <n v="4"/>
    <s v="Skilled"/>
    <x v="1"/>
    <n v="660"/>
  </r>
  <r>
    <x v="4"/>
    <n v="0"/>
    <n v="724"/>
    <n v="25"/>
    <n v="8"/>
    <s v="M"/>
    <x v="0"/>
    <n v="30"/>
    <s v="Rent"/>
    <n v="2"/>
    <s v="Skilled"/>
    <x v="1"/>
    <n v="724"/>
  </r>
  <r>
    <x v="0"/>
    <n v="0"/>
    <n v="897"/>
    <n v="19"/>
    <n v="5"/>
    <s v="M"/>
    <x v="2"/>
    <n v="38"/>
    <s v="Own"/>
    <n v="4"/>
    <s v="Skilled"/>
    <x v="0"/>
    <n v="897"/>
  </r>
  <r>
    <x v="0"/>
    <n v="265"/>
    <n v="947"/>
    <n v="25"/>
    <n v="5"/>
    <s v="M"/>
    <x v="2"/>
    <n v="21"/>
    <s v="Own"/>
    <n v="1"/>
    <s v="Skilled"/>
    <x v="1"/>
    <n v="1212"/>
  </r>
  <r>
    <x v="1"/>
    <n v="4256"/>
    <n v="0"/>
    <n v="16"/>
    <n v="36"/>
    <s v="F"/>
    <x v="1"/>
    <n v="32"/>
    <s v="Rent"/>
    <n v="4"/>
    <s v="Unskilled"/>
    <x v="0"/>
    <n v="4256"/>
  </r>
  <r>
    <x v="4"/>
    <n v="870"/>
    <n v="917"/>
    <n v="28"/>
    <n v="6"/>
    <s v="M"/>
    <x v="0"/>
    <n v="35"/>
    <s v="Own"/>
    <n v="2"/>
    <s v="Skilled"/>
    <x v="1"/>
    <n v="1787"/>
  </r>
  <r>
    <x v="2"/>
    <n v="162"/>
    <n v="595"/>
    <n v="22"/>
    <n v="10"/>
    <s v="M"/>
    <x v="1"/>
    <n v="46"/>
    <s v="Own"/>
    <n v="4"/>
    <s v="Skilled"/>
    <x v="0"/>
    <n v="757"/>
  </r>
  <r>
    <x v="5"/>
    <n v="0"/>
    <n v="789"/>
    <n v="25"/>
    <n v="28"/>
    <s v="M"/>
    <x v="0"/>
    <n v="37"/>
    <s v="Own"/>
    <n v="3"/>
    <s v="Management"/>
    <x v="0"/>
    <n v="789"/>
  </r>
  <r>
    <x v="3"/>
    <n v="0"/>
    <n v="0"/>
    <n v="37"/>
    <n v="114"/>
    <s v="M"/>
    <x v="0"/>
    <n v="39"/>
    <s v="Own"/>
    <n v="4"/>
    <s v="Management"/>
    <x v="1"/>
    <n v="0"/>
  </r>
  <r>
    <x v="1"/>
    <n v="0"/>
    <n v="746"/>
    <n v="13"/>
    <n v="16"/>
    <s v="F"/>
    <x v="1"/>
    <n v="29"/>
    <s v="Own"/>
    <n v="3"/>
    <s v="Skilled"/>
    <x v="0"/>
    <n v="746"/>
  </r>
  <r>
    <x v="2"/>
    <n v="461"/>
    <n v="140"/>
    <n v="19"/>
    <n v="32"/>
    <s v="M"/>
    <x v="0"/>
    <n v="27"/>
    <s v="Rent"/>
    <n v="3"/>
    <s v="Unskilled"/>
    <x v="0"/>
    <n v="601"/>
  </r>
  <r>
    <x v="2"/>
    <n v="0"/>
    <n v="659"/>
    <n v="19"/>
    <n v="5"/>
    <s v="F"/>
    <x v="1"/>
    <n v="22"/>
    <s v="Rent"/>
    <n v="3"/>
    <s v="Skilled"/>
    <x v="1"/>
    <n v="659"/>
  </r>
  <r>
    <x v="1"/>
    <n v="0"/>
    <n v="717"/>
    <n v="37"/>
    <n v="60"/>
    <s v="M"/>
    <x v="0"/>
    <n v="40"/>
    <s v="Own"/>
    <n v="2"/>
    <s v="Skilled"/>
    <x v="1"/>
    <n v="717"/>
  </r>
  <r>
    <x v="2"/>
    <n v="0"/>
    <n v="667"/>
    <n v="29"/>
    <n v="10"/>
    <s v="M"/>
    <x v="0"/>
    <n v="44"/>
    <s v="Own"/>
    <n v="2"/>
    <s v="Unskilled"/>
    <x v="1"/>
    <n v="667"/>
  </r>
  <r>
    <x v="2"/>
    <n v="580"/>
    <n v="0"/>
    <n v="11"/>
    <n v="8"/>
    <s v="M"/>
    <x v="0"/>
    <n v="26"/>
    <s v="Own"/>
    <n v="4"/>
    <s v="Unskilled"/>
    <x v="1"/>
    <n v="580"/>
  </r>
  <r>
    <x v="0"/>
    <n v="0"/>
    <n v="763"/>
    <n v="13"/>
    <n v="46"/>
    <s v="F"/>
    <x v="1"/>
    <n v="57"/>
    <s v="Own"/>
    <n v="3"/>
    <s v="Unskilled"/>
    <x v="0"/>
    <n v="763"/>
  </r>
  <r>
    <x v="2"/>
    <n v="0"/>
    <n v="1366"/>
    <n v="19"/>
    <n v="17"/>
    <s v="M"/>
    <x v="0"/>
    <n v="34"/>
    <s v="Own"/>
    <n v="4"/>
    <s v="Unskilled"/>
    <x v="0"/>
    <n v="1366"/>
  </r>
  <r>
    <x v="0"/>
    <n v="0"/>
    <n v="552"/>
    <n v="25"/>
    <n v="4"/>
    <s v="M"/>
    <x v="2"/>
    <n v="47"/>
    <s v="Own"/>
    <n v="4"/>
    <s v="Skilled"/>
    <x v="1"/>
    <n v="552"/>
  </r>
  <r>
    <x v="0"/>
    <n v="0"/>
    <n v="14643"/>
    <n v="16"/>
    <n v="115"/>
    <s v="M"/>
    <x v="0"/>
    <n v="46"/>
    <s v="Own"/>
    <n v="3"/>
    <s v="Skilled"/>
    <x v="0"/>
    <n v="14643"/>
  </r>
  <r>
    <x v="4"/>
    <n v="758"/>
    <n v="2665"/>
    <n v="13"/>
    <n v="31"/>
    <s v="M"/>
    <x v="0"/>
    <n v="38"/>
    <s v="Own"/>
    <n v="4"/>
    <s v="Unskilled"/>
    <x v="0"/>
    <n v="3423"/>
  </r>
  <r>
    <x v="5"/>
    <n v="399"/>
    <n v="0"/>
    <n v="31"/>
    <n v="0"/>
    <s v="F"/>
    <x v="1"/>
    <n v="52"/>
    <s v="Own"/>
    <n v="1"/>
    <s v="Management"/>
    <x v="1"/>
    <n v="399"/>
  </r>
  <r>
    <x v="1"/>
    <n v="513"/>
    <n v="442"/>
    <n v="7"/>
    <n v="0"/>
    <s v="M"/>
    <x v="0"/>
    <n v="34"/>
    <s v="Own"/>
    <n v="1"/>
    <s v="Management"/>
    <x v="0"/>
    <n v="955"/>
  </r>
  <r>
    <x v="1"/>
    <n v="0"/>
    <n v="8357"/>
    <n v="25"/>
    <n v="5"/>
    <s v="M"/>
    <x v="0"/>
    <n v="29"/>
    <s v="Other"/>
    <n v="4"/>
    <s v="Skilled"/>
    <x v="1"/>
    <n v="8357"/>
  </r>
  <r>
    <x v="2"/>
    <n v="0"/>
    <n v="0"/>
    <n v="22"/>
    <n v="9"/>
    <s v="M"/>
    <x v="0"/>
    <n v="39"/>
    <s v="Own"/>
    <n v="2"/>
    <s v="Unskilled"/>
    <x v="1"/>
    <n v="0"/>
  </r>
  <r>
    <x v="0"/>
    <n v="565"/>
    <n v="863"/>
    <n v="10"/>
    <n v="81"/>
    <s v="M"/>
    <x v="0"/>
    <n v="36"/>
    <s v="Own"/>
    <n v="4"/>
    <s v="Unskilled"/>
    <x v="0"/>
    <n v="1428"/>
  </r>
  <r>
    <x v="4"/>
    <n v="0"/>
    <n v="322"/>
    <n v="28"/>
    <n v="28"/>
    <s v="M"/>
    <x v="0"/>
    <n v="25"/>
    <s v="Own"/>
    <n v="4"/>
    <s v="Skilled"/>
    <x v="0"/>
    <n v="322"/>
  </r>
  <r>
    <x v="1"/>
    <n v="0"/>
    <n v="800"/>
    <n v="13"/>
    <n v="69"/>
    <s v="M"/>
    <x v="0"/>
    <n v="59"/>
    <s v="Own"/>
    <n v="3"/>
    <s v="Skilled"/>
    <x v="1"/>
    <n v="800"/>
  </r>
  <r>
    <x v="0"/>
    <n v="0"/>
    <n v="656"/>
    <n v="37"/>
    <n v="85"/>
    <s v="M"/>
    <x v="0"/>
    <n v="27"/>
    <s v="Own"/>
    <n v="2"/>
    <s v="Skilled"/>
    <x v="0"/>
    <n v="656"/>
  </r>
  <r>
    <x v="2"/>
    <n v="166"/>
    <n v="922"/>
    <n v="13"/>
    <n v="2"/>
    <s v="F"/>
    <x v="1"/>
    <n v="24"/>
    <s v="Rent"/>
    <n v="1"/>
    <s v="Skilled"/>
    <x v="1"/>
    <n v="1088"/>
  </r>
  <r>
    <x v="4"/>
    <n v="9783"/>
    <n v="885"/>
    <n v="13"/>
    <n v="3"/>
    <s v="F"/>
    <x v="1"/>
    <n v="25"/>
    <s v="Own"/>
    <n v="1"/>
    <s v="Unemployed"/>
    <x v="1"/>
    <n v="10668"/>
  </r>
  <r>
    <x v="4"/>
    <n v="674"/>
    <n v="2886"/>
    <n v="49"/>
    <n v="32"/>
    <s v="M"/>
    <x v="0"/>
    <n v="29"/>
    <s v="Own"/>
    <n v="2"/>
    <s v="Skilled"/>
    <x v="0"/>
    <n v="3560"/>
  </r>
  <r>
    <x v="6"/>
    <n v="0"/>
    <n v="626"/>
    <n v="43"/>
    <n v="0"/>
    <s v="M"/>
    <x v="0"/>
    <n v="64"/>
    <s v="Own"/>
    <n v="4"/>
    <s v="Unemployed"/>
    <x v="0"/>
    <n v="626"/>
  </r>
  <r>
    <x v="4"/>
    <n v="15328"/>
    <n v="0"/>
    <n v="25"/>
    <n v="9"/>
    <s v="M"/>
    <x v="0"/>
    <n v="31"/>
    <s v="Own"/>
    <n v="4"/>
    <s v="Skilled"/>
    <x v="0"/>
    <n v="15328"/>
  </r>
  <r>
    <x v="2"/>
    <n v="0"/>
    <n v="904"/>
    <n v="12"/>
    <n v="6"/>
    <s v="M"/>
    <x v="0"/>
    <n v="38"/>
    <s v="Own"/>
    <n v="4"/>
    <s v="Unskilled"/>
    <x v="0"/>
    <n v="904"/>
  </r>
  <r>
    <x v="3"/>
    <n v="713"/>
    <n v="784"/>
    <n v="61"/>
    <n v="17"/>
    <s v="M"/>
    <x v="0"/>
    <n v="41"/>
    <s v="Other"/>
    <n v="4"/>
    <s v="Skilled"/>
    <x v="1"/>
    <n v="1497"/>
  </r>
  <r>
    <x v="2"/>
    <n v="0"/>
    <n v="806"/>
    <n v="19"/>
    <n v="3"/>
    <s v="F"/>
    <x v="1"/>
    <n v="22"/>
    <s v="Own"/>
    <n v="2"/>
    <s v="Unskilled"/>
    <x v="1"/>
    <n v="806"/>
  </r>
  <r>
    <x v="3"/>
    <n v="0"/>
    <n v="3281"/>
    <n v="19"/>
    <n v="20"/>
    <s v="F"/>
    <x v="1"/>
    <n v="29"/>
    <s v="Own"/>
    <n v="2"/>
    <s v="Skilled"/>
    <x v="1"/>
    <n v="3281"/>
  </r>
  <r>
    <x v="2"/>
    <n v="0"/>
    <n v="759"/>
    <n v="16"/>
    <n v="59"/>
    <s v="M"/>
    <x v="0"/>
    <n v="32"/>
    <s v="Rent"/>
    <n v="3"/>
    <s v="Skilled"/>
    <x v="1"/>
    <n v="759"/>
  </r>
  <r>
    <x v="0"/>
    <n v="0"/>
    <n v="680"/>
    <n v="25"/>
    <n v="3"/>
    <s v="F"/>
    <x v="1"/>
    <n v="34"/>
    <s v="Own"/>
    <n v="4"/>
    <s v="Skilled"/>
    <x v="1"/>
    <n v="680"/>
  </r>
  <r>
    <x v="5"/>
    <n v="0"/>
    <n v="104"/>
    <n v="37"/>
    <n v="25"/>
    <s v="M"/>
    <x v="0"/>
    <n v="23"/>
    <s v="Own"/>
    <n v="4"/>
    <s v="Skilled"/>
    <x v="1"/>
    <n v="104"/>
  </r>
  <r>
    <x v="0"/>
    <n v="303"/>
    <n v="899"/>
    <n v="13"/>
    <n v="3"/>
    <s v="M"/>
    <x v="0"/>
    <n v="21"/>
    <s v="Own"/>
    <n v="1"/>
    <s v="Skilled"/>
    <x v="1"/>
    <n v="1202"/>
  </r>
  <r>
    <x v="0"/>
    <n v="900"/>
    <n v="1732"/>
    <n v="37"/>
    <n v="11"/>
    <s v="F"/>
    <x v="1"/>
    <n v="49"/>
    <s v="Other"/>
    <n v="4"/>
    <s v="Skilled"/>
    <x v="1"/>
    <n v="2632"/>
  </r>
  <r>
    <x v="1"/>
    <n v="0"/>
    <n v="706"/>
    <n v="31"/>
    <n v="14"/>
    <s v="M"/>
    <x v="1"/>
    <n v="31"/>
    <s v="Own"/>
    <n v="2"/>
    <s v="Skilled"/>
    <x v="0"/>
    <n v="706"/>
  </r>
  <r>
    <x v="3"/>
    <n v="1257"/>
    <n v="0"/>
    <n v="10"/>
    <n v="65"/>
    <s v="F"/>
    <x v="1"/>
    <n v="40"/>
    <s v="Rent"/>
    <n v="4"/>
    <s v="Unskilled"/>
    <x v="0"/>
    <n v="1257"/>
  </r>
  <r>
    <x v="0"/>
    <n v="0"/>
    <n v="576"/>
    <n v="7"/>
    <n v="14"/>
    <s v="F"/>
    <x v="1"/>
    <n v="28"/>
    <s v="Own"/>
    <n v="1"/>
    <s v="Skilled"/>
    <x v="0"/>
    <n v="576"/>
  </r>
  <r>
    <x v="6"/>
    <n v="273"/>
    <n v="904"/>
    <n v="7"/>
    <n v="2"/>
    <s v="M"/>
    <x v="2"/>
    <n v="21"/>
    <s v="Own"/>
    <n v="1"/>
    <s v="Unskilled"/>
    <x v="0"/>
    <n v="1177"/>
  </r>
  <r>
    <x v="4"/>
    <n v="522"/>
    <n v="194"/>
    <n v="25"/>
    <n v="79"/>
    <s v="M"/>
    <x v="1"/>
    <n v="30"/>
    <s v="Own"/>
    <n v="4"/>
    <s v="Skilled"/>
    <x v="1"/>
    <n v="716"/>
  </r>
  <r>
    <x v="0"/>
    <n v="0"/>
    <n v="710"/>
    <n v="25"/>
    <n v="1"/>
    <s v="F"/>
    <x v="1"/>
    <n v="37"/>
    <s v="Own"/>
    <n v="3"/>
    <s v="Skilled"/>
    <x v="0"/>
    <n v="710"/>
  </r>
  <r>
    <x v="0"/>
    <n v="0"/>
    <n v="5564"/>
    <n v="25"/>
    <n v="93"/>
    <s v="M"/>
    <x v="0"/>
    <n v="33"/>
    <s v="Own"/>
    <n v="2"/>
    <s v="Skilled"/>
    <x v="0"/>
    <n v="5564"/>
  </r>
  <r>
    <x v="0"/>
    <n v="0"/>
    <n v="192"/>
    <n v="46"/>
    <n v="13"/>
    <s v="M"/>
    <x v="0"/>
    <n v="22"/>
    <s v="Other"/>
    <n v="4"/>
    <s v="Skilled"/>
    <x v="1"/>
    <n v="192"/>
  </r>
  <r>
    <x v="2"/>
    <n v="0"/>
    <n v="637"/>
    <n v="13"/>
    <n v="21"/>
    <s v="F"/>
    <x v="1"/>
    <n v="23"/>
    <s v="Own"/>
    <n v="2"/>
    <s v="Unskilled"/>
    <x v="1"/>
    <n v="637"/>
  </r>
  <r>
    <x v="0"/>
    <n v="514"/>
    <n v="405"/>
    <n v="49"/>
    <n v="13"/>
    <s v="F"/>
    <x v="1"/>
    <n v="21"/>
    <s v="Own"/>
    <n v="2"/>
    <s v="Skilled"/>
    <x v="1"/>
    <n v="919"/>
  </r>
  <r>
    <x v="1"/>
    <n v="457"/>
    <n v="318"/>
    <n v="19"/>
    <n v="108"/>
    <s v="M"/>
    <x v="0"/>
    <n v="40"/>
    <s v="Own"/>
    <n v="1"/>
    <s v="Skilled"/>
    <x v="0"/>
    <n v="775"/>
  </r>
  <r>
    <x v="0"/>
    <n v="5133"/>
    <n v="698"/>
    <n v="19"/>
    <n v="14"/>
    <s v="M"/>
    <x v="0"/>
    <n v="36"/>
    <s v="Own"/>
    <n v="2"/>
    <s v="Skilled"/>
    <x v="1"/>
    <n v="5831"/>
  </r>
  <r>
    <x v="2"/>
    <n v="0"/>
    <n v="369"/>
    <n v="10"/>
    <n v="16"/>
    <s v="M"/>
    <x v="0"/>
    <n v="29"/>
    <s v="Own"/>
    <n v="1"/>
    <s v="Skilled"/>
    <x v="0"/>
    <n v="369"/>
  </r>
  <r>
    <x v="8"/>
    <n v="644"/>
    <n v="0"/>
    <n v="13"/>
    <n v="88"/>
    <s v="M"/>
    <x v="0"/>
    <n v="37"/>
    <s v="Own"/>
    <n v="4"/>
    <s v="Skilled"/>
    <x v="0"/>
    <n v="644"/>
  </r>
  <r>
    <x v="1"/>
    <n v="305"/>
    <n v="492"/>
    <n v="19"/>
    <n v="1"/>
    <s v="F"/>
    <x v="1"/>
    <n v="26"/>
    <s v="Own"/>
    <n v="1"/>
    <s v="Skilled"/>
    <x v="0"/>
    <n v="797"/>
  </r>
  <r>
    <x v="2"/>
    <n v="9621"/>
    <n v="308"/>
    <n v="25"/>
    <n v="41"/>
    <s v="M"/>
    <x v="0"/>
    <n v="37"/>
    <s v="Other"/>
    <n v="3"/>
    <s v="Skilled"/>
    <x v="1"/>
    <n v="9929"/>
  </r>
  <r>
    <x v="3"/>
    <n v="0"/>
    <n v="127"/>
    <n v="13"/>
    <n v="22"/>
    <s v="M"/>
    <x v="0"/>
    <n v="39"/>
    <s v="Rent"/>
    <n v="4"/>
    <s v="Unskilled"/>
    <x v="1"/>
    <n v="127"/>
  </r>
  <r>
    <x v="4"/>
    <n v="0"/>
    <n v="565"/>
    <n v="19"/>
    <n v="14"/>
    <s v="M"/>
    <x v="2"/>
    <n v="27"/>
    <s v="Own"/>
    <n v="2"/>
    <s v="Skilled"/>
    <x v="1"/>
    <n v="565"/>
  </r>
  <r>
    <x v="1"/>
    <n v="0"/>
    <n v="12632"/>
    <n v="16"/>
    <n v="9"/>
    <s v="F"/>
    <x v="1"/>
    <n v="19"/>
    <s v="Rent"/>
    <n v="4"/>
    <s v="Skilled"/>
    <x v="0"/>
    <n v="12632"/>
  </r>
  <r>
    <x v="2"/>
    <n v="0"/>
    <n v="116"/>
    <n v="49"/>
    <n v="45"/>
    <s v="M"/>
    <x v="0"/>
    <n v="45"/>
    <s v="Other"/>
    <n v="4"/>
    <s v="Skilled"/>
    <x v="1"/>
    <n v="116"/>
  </r>
  <r>
    <x v="5"/>
    <n v="0"/>
    <n v="178"/>
    <n v="13"/>
    <n v="89"/>
    <s v="M"/>
    <x v="0"/>
    <n v="34"/>
    <s v="Other"/>
    <n v="4"/>
    <s v="Skilled"/>
    <x v="1"/>
    <n v="178"/>
  </r>
  <r>
    <x v="0"/>
    <n v="6851"/>
    <n v="901"/>
    <n v="13"/>
    <n v="21"/>
    <s v="F"/>
    <x v="1"/>
    <n v="43"/>
    <s v="Rent"/>
    <n v="2"/>
    <s v="Unskilled"/>
    <x v="0"/>
    <n v="7752"/>
  </r>
  <r>
    <x v="1"/>
    <n v="13496"/>
    <n v="650"/>
    <n v="19"/>
    <n v="20"/>
    <s v="M"/>
    <x v="0"/>
    <n v="33"/>
    <s v="Own"/>
    <n v="1"/>
    <s v="Unskilled"/>
    <x v="1"/>
    <n v="14146"/>
  </r>
  <r>
    <x v="4"/>
    <n v="509"/>
    <n v="241"/>
    <n v="25"/>
    <n v="14"/>
    <s v="M"/>
    <x v="0"/>
    <n v="35"/>
    <s v="Own"/>
    <n v="4"/>
    <s v="Unskilled"/>
    <x v="1"/>
    <n v="750"/>
  </r>
  <r>
    <x v="5"/>
    <n v="0"/>
    <n v="609"/>
    <n v="37"/>
    <n v="6"/>
    <s v="M"/>
    <x v="0"/>
    <n v="31"/>
    <s v="Other"/>
    <n v="2"/>
    <s v="Management"/>
    <x v="0"/>
    <n v="609"/>
  </r>
  <r>
    <x v="1"/>
    <n v="19155"/>
    <n v="131"/>
    <n v="25"/>
    <n v="24"/>
    <s v="M"/>
    <x v="0"/>
    <n v="25"/>
    <s v="Own"/>
    <n v="2"/>
    <s v="Skilled"/>
    <x v="0"/>
    <n v="19286"/>
  </r>
  <r>
    <x v="1"/>
    <n v="0"/>
    <n v="544"/>
    <n v="19"/>
    <n v="15"/>
    <s v="F"/>
    <x v="1"/>
    <n v="27"/>
    <s v="Own"/>
    <n v="2"/>
    <s v="Skilled"/>
    <x v="0"/>
    <n v="544"/>
  </r>
  <r>
    <x v="0"/>
    <n v="0"/>
    <n v="10853"/>
    <n v="25"/>
    <n v="81"/>
    <s v="F"/>
    <x v="1"/>
    <n v="56"/>
    <s v="Rent"/>
    <n v="4"/>
    <s v="Management"/>
    <x v="0"/>
    <n v="10853"/>
  </r>
  <r>
    <x v="5"/>
    <n v="374"/>
    <n v="0"/>
    <n v="25"/>
    <n v="14"/>
    <s v="M"/>
    <x v="0"/>
    <n v="45"/>
    <s v="Own"/>
    <n v="4"/>
    <s v="Management"/>
    <x v="0"/>
    <n v="374"/>
  </r>
  <r>
    <x v="9"/>
    <n v="0"/>
    <n v="409"/>
    <n v="49"/>
    <n v="15"/>
    <s v="M"/>
    <x v="0"/>
    <n v="53"/>
    <s v="Own"/>
    <n v="4"/>
    <s v="Skilled"/>
    <x v="1"/>
    <n v="409"/>
  </r>
  <r>
    <x v="1"/>
    <n v="828"/>
    <n v="391"/>
    <n v="9"/>
    <n v="12"/>
    <s v="F"/>
    <x v="1"/>
    <n v="23"/>
    <s v="Own"/>
    <n v="4"/>
    <s v="Skilled"/>
    <x v="1"/>
    <n v="1219"/>
  </r>
  <r>
    <x v="1"/>
    <n v="0"/>
    <n v="322"/>
    <n v="13"/>
    <n v="9"/>
    <s v="F"/>
    <x v="1"/>
    <n v="25"/>
    <s v="Own"/>
    <n v="1"/>
    <s v="Skilled"/>
    <x v="0"/>
    <n v="322"/>
  </r>
  <r>
    <x v="0"/>
    <n v="829"/>
    <n v="583"/>
    <n v="7"/>
    <n v="18"/>
    <s v="F"/>
    <x v="1"/>
    <n v="63"/>
    <s v="Own"/>
    <n v="3"/>
    <s v="Skilled"/>
    <x v="0"/>
    <n v="1412"/>
  </r>
  <r>
    <x v="0"/>
    <n v="0"/>
    <n v="12242"/>
    <n v="25"/>
    <n v="53"/>
    <s v="M"/>
    <x v="0"/>
    <n v="34"/>
    <s v="Own"/>
    <n v="2"/>
    <s v="Skilled"/>
    <x v="1"/>
    <n v="12242"/>
  </r>
  <r>
    <x v="1"/>
    <n v="0"/>
    <n v="479"/>
    <n v="19"/>
    <n v="0"/>
    <s v="M"/>
    <x v="0"/>
    <n v="24"/>
    <s v="Own"/>
    <n v="1"/>
    <s v="Unemployed"/>
    <x v="1"/>
    <n v="479"/>
  </r>
  <r>
    <x v="2"/>
    <n v="939"/>
    <n v="496"/>
    <n v="19"/>
    <n v="56"/>
    <s v="M"/>
    <x v="0"/>
    <n v="35"/>
    <s v="Own"/>
    <n v="4"/>
    <s v="Skilled"/>
    <x v="1"/>
    <n v="1435"/>
  </r>
  <r>
    <x v="2"/>
    <n v="0"/>
    <n v="466"/>
    <n v="25"/>
    <n v="42"/>
    <s v="M"/>
    <x v="0"/>
    <n v="30"/>
    <s v="Own"/>
    <n v="3"/>
    <s v="Skilled"/>
    <x v="1"/>
    <n v="466"/>
  </r>
  <r>
    <x v="2"/>
    <n v="889"/>
    <n v="1583"/>
    <n v="37"/>
    <n v="79"/>
    <s v="M"/>
    <x v="0"/>
    <n v="29"/>
    <s v="Other"/>
    <n v="3"/>
    <s v="Skilled"/>
    <x v="0"/>
    <n v="2472"/>
  </r>
  <r>
    <x v="1"/>
    <n v="876"/>
    <n v="1533"/>
    <n v="31"/>
    <n v="21"/>
    <s v="F"/>
    <x v="1"/>
    <n v="20"/>
    <s v="Rent"/>
    <n v="4"/>
    <s v="Skilled"/>
    <x v="1"/>
    <n v="2409"/>
  </r>
  <r>
    <x v="0"/>
    <n v="893"/>
    <n v="0"/>
    <n v="16"/>
    <n v="94"/>
    <s v="M"/>
    <x v="0"/>
    <n v="49"/>
    <s v="Own"/>
    <n v="4"/>
    <s v="Skilled"/>
    <x v="0"/>
    <n v="893"/>
  </r>
  <r>
    <x v="4"/>
    <n v="12760"/>
    <n v="4873"/>
    <n v="13"/>
    <n v="73"/>
    <s v="M"/>
    <x v="0"/>
    <n v="56"/>
    <s v="Rent"/>
    <n v="4"/>
    <s v="Unskilled"/>
    <x v="0"/>
    <n v="17633"/>
  </r>
  <r>
    <x v="1"/>
    <n v="0"/>
    <n v="0"/>
    <n v="13"/>
    <n v="94"/>
    <s v="M"/>
    <x v="0"/>
    <n v="48"/>
    <s v="Rent"/>
    <n v="4"/>
    <s v="Skilled"/>
    <x v="0"/>
    <n v="0"/>
  </r>
  <r>
    <x v="0"/>
    <n v="0"/>
    <n v="717"/>
    <n v="22"/>
    <n v="10"/>
    <s v="F"/>
    <x v="1"/>
    <n v="24"/>
    <s v="Own"/>
    <n v="2"/>
    <s v="Skilled"/>
    <x v="1"/>
    <n v="717"/>
  </r>
  <r>
    <x v="0"/>
    <n v="959"/>
    <n v="7876"/>
    <n v="28"/>
    <n v="20"/>
    <s v="M"/>
    <x v="0"/>
    <n v="22"/>
    <s v="Own"/>
    <n v="2"/>
    <s v="Unskilled"/>
    <x v="1"/>
    <n v="8835"/>
  </r>
  <r>
    <x v="0"/>
    <n v="0"/>
    <n v="4449"/>
    <n v="25"/>
    <n v="87"/>
    <s v="M"/>
    <x v="0"/>
    <n v="30"/>
    <s v="Own"/>
    <n v="4"/>
    <s v="Skilled"/>
    <x v="1"/>
    <n v="4449"/>
  </r>
  <r>
    <x v="7"/>
    <n v="0"/>
    <n v="0"/>
    <n v="25"/>
    <n v="54"/>
    <s v="M"/>
    <x v="0"/>
    <n v="39"/>
    <s v="Own"/>
    <n v="3"/>
    <s v="Management"/>
    <x v="1"/>
    <n v="0"/>
  </r>
  <r>
    <x v="4"/>
    <n v="0"/>
    <n v="104"/>
    <n v="25"/>
    <n v="23"/>
    <s v="M"/>
    <x v="2"/>
    <n v="20"/>
    <s v="Own"/>
    <n v="2"/>
    <s v="Unskilled"/>
    <x v="0"/>
    <n v="104"/>
  </r>
  <r>
    <x v="6"/>
    <n v="0"/>
    <n v="897"/>
    <n v="19"/>
    <n v="2"/>
    <s v="F"/>
    <x v="1"/>
    <n v="22"/>
    <s v="Own"/>
    <n v="4"/>
    <s v="Skilled"/>
    <x v="1"/>
    <n v="897"/>
  </r>
  <r>
    <x v="2"/>
    <n v="698"/>
    <n v="4033"/>
    <n v="16"/>
    <n v="20"/>
    <s v="M"/>
    <x v="2"/>
    <n v="24"/>
    <s v="Rent"/>
    <n v="2"/>
    <s v="Skilled"/>
    <x v="1"/>
    <n v="4731"/>
  </r>
  <r>
    <x v="1"/>
    <n v="0"/>
    <n v="945"/>
    <n v="13"/>
    <n v="6"/>
    <s v="M"/>
    <x v="1"/>
    <n v="41"/>
    <s v="Own"/>
    <n v="1"/>
    <s v="Skilled"/>
    <x v="0"/>
    <n v="945"/>
  </r>
  <r>
    <x v="1"/>
    <n v="0"/>
    <n v="836"/>
    <n v="25"/>
    <n v="99"/>
    <s v="M"/>
    <x v="0"/>
    <n v="32"/>
    <s v="Own"/>
    <n v="4"/>
    <s v="Skilled"/>
    <x v="0"/>
    <n v="836"/>
  </r>
  <r>
    <x v="0"/>
    <n v="0"/>
    <n v="325"/>
    <n v="19"/>
    <n v="13"/>
    <s v="F"/>
    <x v="1"/>
    <n v="23"/>
    <s v="Own"/>
    <n v="2"/>
    <s v="Skilled"/>
    <x v="1"/>
    <n v="325"/>
  </r>
  <r>
    <x v="0"/>
    <n v="12974"/>
    <n v="19568"/>
    <n v="13"/>
    <n v="7"/>
    <s v="F"/>
    <x v="1"/>
    <n v="41"/>
    <s v="Rent"/>
    <n v="3"/>
    <s v="Skilled"/>
    <x v="0"/>
    <n v="32542"/>
  </r>
  <r>
    <x v="1"/>
    <n v="0"/>
    <n v="803"/>
    <n v="13"/>
    <n v="89"/>
    <s v="M"/>
    <x v="0"/>
    <n v="52"/>
    <s v="Other"/>
    <n v="4"/>
    <s v="Management"/>
    <x v="1"/>
    <n v="803"/>
  </r>
  <r>
    <x v="0"/>
    <n v="317"/>
    <n v="10980"/>
    <n v="13"/>
    <n v="17"/>
    <s v="M"/>
    <x v="0"/>
    <n v="65"/>
    <s v="Own"/>
    <n v="3"/>
    <s v="Unskilled"/>
    <x v="1"/>
    <n v="11297"/>
  </r>
  <r>
    <x v="4"/>
    <n v="0"/>
    <n v="265"/>
    <n v="13"/>
    <n v="10"/>
    <s v="F"/>
    <x v="1"/>
    <n v="26"/>
    <s v="Own"/>
    <n v="2"/>
    <s v="Skilled"/>
    <x v="0"/>
    <n v="265"/>
  </r>
  <r>
    <x v="6"/>
    <n v="0"/>
    <n v="609"/>
    <n v="31"/>
    <n v="3"/>
    <s v="M"/>
    <x v="1"/>
    <n v="33"/>
    <s v="Own"/>
    <n v="1"/>
    <s v="Unskilled"/>
    <x v="1"/>
    <n v="609"/>
  </r>
  <r>
    <x v="0"/>
    <n v="0"/>
    <n v="1851"/>
    <n v="12"/>
    <n v="0"/>
    <s v="F"/>
    <x v="1"/>
    <n v="56"/>
    <s v="Own"/>
    <n v="4"/>
    <s v="Unskilled"/>
    <x v="0"/>
    <n v="1851"/>
  </r>
  <r>
    <x v="1"/>
    <n v="192"/>
    <n v="199"/>
    <n v="25"/>
    <n v="5"/>
    <s v="F"/>
    <x v="1"/>
    <n v="24"/>
    <s v="Own"/>
    <n v="4"/>
    <s v="Unskilled"/>
    <x v="1"/>
    <n v="391"/>
  </r>
  <r>
    <x v="2"/>
    <n v="0"/>
    <n v="500"/>
    <n v="28"/>
    <n v="7"/>
    <s v="F"/>
    <x v="1"/>
    <n v="20"/>
    <s v="Rent"/>
    <n v="3"/>
    <s v="Skilled"/>
    <x v="1"/>
    <n v="500"/>
  </r>
  <r>
    <x v="2"/>
    <n v="0"/>
    <n v="509"/>
    <n v="16"/>
    <n v="3"/>
    <s v="M"/>
    <x v="0"/>
    <n v="35"/>
    <s v="Own"/>
    <n v="3"/>
    <s v="Skilled"/>
    <x v="0"/>
    <n v="509"/>
  </r>
  <r>
    <x v="5"/>
    <n v="0"/>
    <n v="270"/>
    <n v="25"/>
    <n v="25"/>
    <s v="M"/>
    <x v="0"/>
    <n v="34"/>
    <s v="Own"/>
    <n v="3"/>
    <s v="Skilled"/>
    <x v="0"/>
    <n v="270"/>
  </r>
  <r>
    <x v="2"/>
    <n v="0"/>
    <n v="457"/>
    <n v="13"/>
    <n v="63"/>
    <s v="M"/>
    <x v="0"/>
    <n v="38"/>
    <s v="Own"/>
    <n v="4"/>
    <s v="Management"/>
    <x v="0"/>
    <n v="457"/>
  </r>
  <r>
    <x v="5"/>
    <n v="0"/>
    <n v="260"/>
    <n v="25"/>
    <n v="78"/>
    <s v="M"/>
    <x v="0"/>
    <n v="34"/>
    <s v="Own"/>
    <n v="4"/>
    <s v="Management"/>
    <x v="0"/>
    <n v="260"/>
  </r>
  <r>
    <x v="2"/>
    <n v="942"/>
    <n v="3036"/>
    <n v="25"/>
    <n v="36"/>
    <s v="M"/>
    <x v="0"/>
    <n v="37"/>
    <s v="Own"/>
    <n v="3"/>
    <s v="Skilled"/>
    <x v="0"/>
    <n v="3978"/>
  </r>
  <r>
    <x v="0"/>
    <n v="0"/>
    <n v="643"/>
    <n v="19"/>
    <n v="6"/>
    <s v="M"/>
    <x v="0"/>
    <n v="31"/>
    <s v="Other"/>
    <n v="2"/>
    <s v="Management"/>
    <x v="0"/>
    <n v="643"/>
  </r>
  <r>
    <x v="2"/>
    <n v="3329"/>
    <n v="0"/>
    <n v="19"/>
    <n v="15"/>
    <s v="M"/>
    <x v="0"/>
    <n v="67"/>
    <s v="Rent"/>
    <n v="4"/>
    <s v="Skilled"/>
    <x v="1"/>
    <n v="3329"/>
  </r>
  <r>
    <x v="5"/>
    <n v="0"/>
    <n v="6345"/>
    <n v="25"/>
    <n v="19"/>
    <s v="M"/>
    <x v="0"/>
    <n v="26"/>
    <s v="Own"/>
    <n v="2"/>
    <s v="Skilled"/>
    <x v="0"/>
    <n v="6345"/>
  </r>
  <r>
    <x v="3"/>
    <n v="0"/>
    <n v="922"/>
    <n v="37"/>
    <n v="9"/>
    <s v="F"/>
    <x v="1"/>
    <n v="24"/>
    <s v="Own"/>
    <n v="2"/>
    <s v="Management"/>
    <x v="1"/>
    <n v="922"/>
  </r>
  <r>
    <x v="1"/>
    <n v="0"/>
    <n v="909"/>
    <n v="25"/>
    <n v="3"/>
    <s v="M"/>
    <x v="0"/>
    <n v="21"/>
    <s v="Other"/>
    <n v="1"/>
    <s v="Skilled"/>
    <x v="0"/>
    <n v="909"/>
  </r>
  <r>
    <x v="9"/>
    <n v="0"/>
    <n v="775"/>
    <n v="19"/>
    <n v="8"/>
    <s v="M"/>
    <x v="2"/>
    <n v="46"/>
    <s v="Own"/>
    <n v="3"/>
    <s v="Unskilled"/>
    <x v="1"/>
    <n v="775"/>
  </r>
  <r>
    <x v="1"/>
    <n v="0"/>
    <n v="979"/>
    <n v="25"/>
    <n v="48"/>
    <s v="M"/>
    <x v="0"/>
    <n v="22"/>
    <s v="Rent"/>
    <n v="4"/>
    <s v="Skilled"/>
    <x v="1"/>
    <n v="979"/>
  </r>
  <r>
    <x v="1"/>
    <n v="0"/>
    <n v="948"/>
    <n v="19"/>
    <n v="2"/>
    <s v="F"/>
    <x v="1"/>
    <n v="20"/>
    <s v="Rent"/>
    <n v="4"/>
    <s v="Skilled"/>
    <x v="0"/>
    <n v="948"/>
  </r>
  <r>
    <x v="4"/>
    <n v="339"/>
    <n v="2790"/>
    <n v="22"/>
    <n v="55"/>
    <s v="M"/>
    <x v="1"/>
    <n v="60"/>
    <s v="Rent"/>
    <n v="2"/>
    <s v="Unskilled"/>
    <x v="1"/>
    <n v="3129"/>
  </r>
  <r>
    <x v="5"/>
    <n v="0"/>
    <n v="309"/>
    <n v="49"/>
    <n v="37"/>
    <s v="M"/>
    <x v="0"/>
    <n v="25"/>
    <s v="Own"/>
    <n v="3"/>
    <s v="Skilled"/>
    <x v="0"/>
    <n v="309"/>
  </r>
  <r>
    <x v="0"/>
    <n v="0"/>
    <n v="762"/>
    <n v="10"/>
    <n v="1"/>
    <s v="F"/>
    <x v="1"/>
    <n v="21"/>
    <s v="Rent"/>
    <n v="4"/>
    <s v="Skilled"/>
    <x v="1"/>
    <n v="762"/>
  </r>
  <r>
    <x v="0"/>
    <n v="0"/>
    <n v="970"/>
    <n v="13"/>
    <n v="14"/>
    <s v="F"/>
    <x v="1"/>
    <n v="22"/>
    <s v="Own"/>
    <n v="1"/>
    <s v="Skilled"/>
    <x v="0"/>
    <n v="970"/>
  </r>
  <r>
    <x v="5"/>
    <n v="105"/>
    <n v="320"/>
    <n v="28"/>
    <n v="54"/>
    <s v="M"/>
    <x v="0"/>
    <n v="29"/>
    <s v="Own"/>
    <n v="2"/>
    <s v="Management"/>
    <x v="0"/>
    <n v="425"/>
  </r>
  <r>
    <x v="0"/>
    <n v="0"/>
    <n v="861"/>
    <n v="13"/>
    <n v="111"/>
    <s v="M"/>
    <x v="0"/>
    <n v="56"/>
    <s v="Own"/>
    <n v="4"/>
    <s v="Unskilled"/>
    <x v="1"/>
    <n v="861"/>
  </r>
  <r>
    <x v="6"/>
    <n v="216"/>
    <n v="262"/>
    <n v="37"/>
    <n v="2"/>
    <s v="M"/>
    <x v="0"/>
    <n v="32"/>
    <s v="Rent"/>
    <n v="1"/>
    <s v="Unskilled"/>
    <x v="1"/>
    <n v="478"/>
  </r>
  <r>
    <x v="1"/>
    <n v="113"/>
    <n v="692"/>
    <n v="11"/>
    <n v="14"/>
    <s v="M"/>
    <x v="1"/>
    <n v="30"/>
    <s v="Own"/>
    <n v="2"/>
    <s v="Unskilled"/>
    <x v="0"/>
    <n v="805"/>
  </r>
  <r>
    <x v="5"/>
    <n v="109"/>
    <n v="540"/>
    <n v="37"/>
    <n v="1"/>
    <s v="M"/>
    <x v="2"/>
    <n v="27"/>
    <s v="Rent"/>
    <n v="4"/>
    <s v="Management"/>
    <x v="1"/>
    <n v="649"/>
  </r>
  <r>
    <x v="2"/>
    <n v="0"/>
    <n v="470"/>
    <n v="13"/>
    <n v="0"/>
    <s v="F"/>
    <x v="1"/>
    <n v="37"/>
    <s v="Own"/>
    <n v="2"/>
    <s v="Unemployed"/>
    <x v="0"/>
    <n v="470"/>
  </r>
  <r>
    <x v="2"/>
    <n v="0"/>
    <n v="192"/>
    <n v="7"/>
    <n v="2"/>
    <s v="M"/>
    <x v="0"/>
    <n v="39"/>
    <s v="Own"/>
    <n v="4"/>
    <s v="Unskilled"/>
    <x v="0"/>
    <n v="192"/>
  </r>
  <r>
    <x v="2"/>
    <n v="8176"/>
    <n v="12230"/>
    <n v="7"/>
    <n v="5"/>
    <s v="M"/>
    <x v="2"/>
    <n v="26"/>
    <s v="Own"/>
    <n v="2"/>
    <s v="Unemployed"/>
    <x v="0"/>
    <n v="20406"/>
  </r>
  <r>
    <x v="6"/>
    <n v="0"/>
    <n v="772"/>
    <n v="25"/>
    <n v="19"/>
    <s v="M"/>
    <x v="1"/>
    <n v="32"/>
    <s v="Own"/>
    <n v="2"/>
    <s v="Skilled"/>
    <x v="0"/>
    <n v="772"/>
  </r>
  <r>
    <x v="1"/>
    <n v="468"/>
    <n v="14186"/>
    <n v="22"/>
    <n v="24"/>
    <s v="M"/>
    <x v="0"/>
    <n v="31"/>
    <s v="Own"/>
    <n v="2"/>
    <s v="Skilled"/>
    <x v="0"/>
    <n v="14654"/>
  </r>
  <r>
    <x v="5"/>
    <n v="7885"/>
    <n v="6330"/>
    <n v="16"/>
    <n v="14"/>
    <s v="M"/>
    <x v="0"/>
    <n v="35"/>
    <s v="Own"/>
    <n v="2"/>
    <s v="Skilled"/>
    <x v="0"/>
    <n v="14215"/>
  </r>
  <r>
    <x v="0"/>
    <n v="0"/>
    <n v="18716"/>
    <n v="19"/>
    <n v="93"/>
    <s v="M"/>
    <x v="0"/>
    <n v="31"/>
    <s v="Own"/>
    <n v="3"/>
    <s v="Management"/>
    <x v="0"/>
    <n v="18716"/>
  </r>
  <r>
    <x v="2"/>
    <n v="0"/>
    <n v="886"/>
    <n v="22"/>
    <n v="96"/>
    <s v="M"/>
    <x v="0"/>
    <n v="64"/>
    <s v="Own"/>
    <n v="4"/>
    <s v="Skilled"/>
    <x v="0"/>
    <n v="886"/>
  </r>
  <r>
    <x v="4"/>
    <n v="0"/>
    <n v="750"/>
    <n v="37"/>
    <n v="2"/>
    <s v="M"/>
    <x v="1"/>
    <n v="27"/>
    <s v="Own"/>
    <n v="1"/>
    <s v="Skilled"/>
    <x v="1"/>
    <n v="750"/>
  </r>
  <r>
    <x v="0"/>
    <n v="0"/>
    <n v="3870"/>
    <n v="25"/>
    <n v="11"/>
    <s v="F"/>
    <x v="1"/>
    <n v="31"/>
    <s v="Own"/>
    <n v="2"/>
    <s v="Unskilled"/>
    <x v="1"/>
    <n v="3870"/>
  </r>
  <r>
    <x v="0"/>
    <n v="0"/>
    <n v="3273"/>
    <n v="13"/>
    <n v="4"/>
    <s v="M"/>
    <x v="2"/>
    <n v="32"/>
    <s v="Own"/>
    <n v="3"/>
    <s v="Unskilled"/>
    <x v="1"/>
    <n v="3273"/>
  </r>
  <r>
    <x v="4"/>
    <n v="0"/>
    <n v="406"/>
    <n v="6"/>
    <n v="35"/>
    <s v="M"/>
    <x v="0"/>
    <n v="73"/>
    <s v="Own"/>
    <n v="4"/>
    <s v="Unskilled"/>
    <x v="0"/>
    <n v="406"/>
  </r>
  <r>
    <x v="1"/>
    <n v="0"/>
    <n v="461"/>
    <n v="13"/>
    <n v="48"/>
    <s v="F"/>
    <x v="1"/>
    <n v="30"/>
    <s v="Own"/>
    <n v="4"/>
    <s v="Unskilled"/>
    <x v="0"/>
    <n v="461"/>
  </r>
  <r>
    <x v="1"/>
    <n v="0"/>
    <n v="340"/>
    <n v="19"/>
    <n v="4"/>
    <s v="M"/>
    <x v="2"/>
    <n v="42"/>
    <s v="Own"/>
    <n v="1"/>
    <s v="Unskilled"/>
    <x v="1"/>
    <n v="340"/>
  </r>
  <r>
    <x v="0"/>
    <n v="0"/>
    <n v="6490"/>
    <n v="19"/>
    <n v="85"/>
    <s v="M"/>
    <x v="0"/>
    <n v="45"/>
    <s v="Own"/>
    <n v="4"/>
    <s v="Skilled"/>
    <x v="0"/>
    <n v="6490"/>
  </r>
  <r>
    <x v="0"/>
    <n v="734"/>
    <n v="348"/>
    <n v="7"/>
    <n v="100"/>
    <s v="M"/>
    <x v="0"/>
    <n v="27"/>
    <s v="Own"/>
    <n v="4"/>
    <s v="Skilled"/>
    <x v="0"/>
    <n v="1082"/>
  </r>
  <r>
    <x v="1"/>
    <n v="0"/>
    <n v="506"/>
    <n v="25"/>
    <n v="3"/>
    <s v="F"/>
    <x v="1"/>
    <n v="22"/>
    <s v="Rent"/>
    <n v="4"/>
    <s v="Unskilled"/>
    <x v="1"/>
    <n v="506"/>
  </r>
  <r>
    <x v="5"/>
    <n v="0"/>
    <n v="14717"/>
    <n v="28"/>
    <n v="7"/>
    <s v="M"/>
    <x v="0"/>
    <n v="26"/>
    <s v="Own"/>
    <n v="2"/>
    <s v="Skilled"/>
    <x v="0"/>
    <n v="14717"/>
  </r>
  <r>
    <x v="4"/>
    <n v="172"/>
    <n v="0"/>
    <n v="25"/>
    <n v="36"/>
    <s v="M"/>
    <x v="0"/>
    <n v="33"/>
    <s v="Own"/>
    <n v="3"/>
    <s v="Skilled"/>
    <x v="0"/>
    <n v="172"/>
  </r>
  <r>
    <x v="2"/>
    <n v="644"/>
    <n v="1571"/>
    <n v="19"/>
    <n v="1"/>
    <s v="F"/>
    <x v="1"/>
    <n v="27"/>
    <s v="Own"/>
    <n v="3"/>
    <s v="Skilled"/>
    <x v="1"/>
    <n v="2215"/>
  </r>
  <r>
    <x v="2"/>
    <n v="0"/>
    <n v="0"/>
    <n v="25"/>
    <n v="19"/>
    <s v="F"/>
    <x v="1"/>
    <n v="24"/>
    <s v="Rent"/>
    <n v="4"/>
    <s v="Skilled"/>
    <x v="1"/>
    <n v="0"/>
  </r>
  <r>
    <x v="1"/>
    <n v="617"/>
    <n v="411"/>
    <n v="31"/>
    <n v="3"/>
    <s v="M"/>
    <x v="2"/>
    <n v="21"/>
    <s v="Own"/>
    <n v="1"/>
    <s v="Skilled"/>
    <x v="0"/>
    <n v="1028"/>
  </r>
  <r>
    <x v="2"/>
    <n v="0"/>
    <n v="544"/>
    <n v="25"/>
    <n v="0"/>
    <s v="F"/>
    <x v="1"/>
    <n v="28"/>
    <s v="Rent"/>
    <n v="4"/>
    <s v="Unemployed"/>
    <x v="1"/>
    <n v="544"/>
  </r>
  <r>
    <x v="0"/>
    <n v="586"/>
    <n v="0"/>
    <n v="13"/>
    <n v="0"/>
    <s v="M"/>
    <x v="0"/>
    <n v="51"/>
    <s v="Own"/>
    <n v="1"/>
    <s v="Management"/>
    <x v="1"/>
    <n v="586"/>
  </r>
  <r>
    <x v="1"/>
    <n v="0"/>
    <n v="835"/>
    <n v="19"/>
    <n v="42"/>
    <s v="F"/>
    <x v="1"/>
    <n v="21"/>
    <s v="Own"/>
    <n v="1"/>
    <s v="Skilled"/>
    <x v="1"/>
    <n v="835"/>
  </r>
  <r>
    <x v="0"/>
    <n v="0"/>
    <n v="823"/>
    <n v="25"/>
    <n v="47"/>
    <s v="M"/>
    <x v="0"/>
    <n v="27"/>
    <s v="Own"/>
    <n v="2"/>
    <s v="Skilled"/>
    <x v="0"/>
    <n v="823"/>
  </r>
  <r>
    <x v="4"/>
    <n v="0"/>
    <n v="5180"/>
    <n v="22"/>
    <n v="4"/>
    <s v="M"/>
    <x v="0"/>
    <n v="40"/>
    <s v="Own"/>
    <n v="2"/>
    <s v="Unskilled"/>
    <x v="1"/>
    <n v="5180"/>
  </r>
  <r>
    <x v="0"/>
    <n v="0"/>
    <n v="408"/>
    <n v="16"/>
    <n v="12"/>
    <s v="M"/>
    <x v="0"/>
    <n v="34"/>
    <s v="Other"/>
    <n v="4"/>
    <s v="Skilled"/>
    <x v="0"/>
    <n v="408"/>
  </r>
  <r>
    <x v="2"/>
    <n v="0"/>
    <n v="821"/>
    <n v="48"/>
    <n v="5"/>
    <s v="F"/>
    <x v="1"/>
    <n v="34"/>
    <s v="Own"/>
    <n v="1"/>
    <s v="Unskilled"/>
    <x v="0"/>
    <n v="821"/>
  </r>
  <r>
    <x v="3"/>
    <n v="522"/>
    <n v="385"/>
    <n v="10"/>
    <n v="66"/>
    <s v="M"/>
    <x v="0"/>
    <n v="63"/>
    <s v="Own"/>
    <n v="4"/>
    <s v="Unskilled"/>
    <x v="0"/>
    <n v="907"/>
  </r>
  <r>
    <x v="2"/>
    <n v="585"/>
    <n v="2223"/>
    <n v="16"/>
    <n v="0"/>
    <s v="M"/>
    <x v="0"/>
    <n v="33"/>
    <s v="Own"/>
    <n v="2"/>
    <s v="Management"/>
    <x v="1"/>
    <n v="2808"/>
  </r>
  <r>
    <x v="2"/>
    <n v="5588"/>
    <n v="0"/>
    <n v="22"/>
    <n v="10"/>
    <s v="F"/>
    <x v="1"/>
    <n v="28"/>
    <s v="Own"/>
    <n v="4"/>
    <s v="Skilled"/>
    <x v="1"/>
    <n v="5588"/>
  </r>
  <r>
    <x v="2"/>
    <n v="0"/>
    <n v="605"/>
    <n v="37"/>
    <n v="20"/>
    <s v="F"/>
    <x v="1"/>
    <n v="24"/>
    <s v="Own"/>
    <n v="2"/>
    <s v="Skilled"/>
    <x v="1"/>
    <n v="605"/>
  </r>
  <r>
    <x v="1"/>
    <n v="352"/>
    <n v="7525"/>
    <n v="13"/>
    <n v="4"/>
    <s v="F"/>
    <x v="1"/>
    <n v="18"/>
    <s v="Rent"/>
    <n v="4"/>
    <s v="Unskilled"/>
    <x v="0"/>
    <n v="7877"/>
  </r>
  <r>
    <x v="0"/>
    <n v="0"/>
    <n v="3529"/>
    <n v="14"/>
    <n v="0"/>
    <s v="F"/>
    <x v="1"/>
    <n v="63"/>
    <s v="Own"/>
    <n v="4"/>
    <s v="Skilled"/>
    <x v="0"/>
    <n v="3529"/>
  </r>
  <r>
    <x v="4"/>
    <n v="2715"/>
    <n v="1435"/>
    <n v="49"/>
    <n v="14"/>
    <s v="M"/>
    <x v="1"/>
    <n v="37"/>
    <s v="Own"/>
    <n v="2"/>
    <s v="Skilled"/>
    <x v="1"/>
    <n v="4150"/>
  </r>
  <r>
    <x v="7"/>
    <n v="560"/>
    <n v="887"/>
    <n v="25"/>
    <n v="20"/>
    <s v="M"/>
    <x v="0"/>
    <n v="38"/>
    <s v="Own"/>
    <n v="3"/>
    <s v="Management"/>
    <x v="1"/>
    <n v="1447"/>
  </r>
  <r>
    <x v="0"/>
    <n v="895"/>
    <n v="243"/>
    <n v="13"/>
    <n v="4"/>
    <s v="M"/>
    <x v="2"/>
    <n v="22"/>
    <s v="Rent"/>
    <n v="1"/>
    <s v="Skilled"/>
    <x v="1"/>
    <n v="1138"/>
  </r>
  <r>
    <x v="2"/>
    <n v="305"/>
    <n v="4553"/>
    <n v="7"/>
    <n v="2"/>
    <s v="F"/>
    <x v="1"/>
    <n v="31"/>
    <s v="Own"/>
    <n v="1"/>
    <s v="Unskilled"/>
    <x v="1"/>
    <n v="4858"/>
  </r>
  <r>
    <x v="0"/>
    <n v="0"/>
    <n v="418"/>
    <n v="19"/>
    <n v="4"/>
    <s v="M"/>
    <x v="0"/>
    <n v="31"/>
    <s v="Own"/>
    <n v="2"/>
    <s v="Skilled"/>
    <x v="0"/>
    <n v="418"/>
  </r>
  <r>
    <x v="2"/>
    <n v="0"/>
    <n v="771"/>
    <n v="25"/>
    <n v="0"/>
    <s v="M"/>
    <x v="0"/>
    <n v="42"/>
    <s v="Other"/>
    <n v="2"/>
    <s v="Skilled"/>
    <x v="1"/>
    <n v="771"/>
  </r>
  <r>
    <x v="1"/>
    <n v="0"/>
    <n v="463"/>
    <n v="11"/>
    <n v="13"/>
    <s v="M"/>
    <x v="0"/>
    <n v="24"/>
    <s v="Rent"/>
    <n v="2"/>
    <s v="Unskilled"/>
    <x v="1"/>
    <n v="463"/>
  </r>
  <r>
    <x v="4"/>
    <n v="8948"/>
    <n v="110"/>
    <n v="31"/>
    <n v="90"/>
    <s v="M"/>
    <x v="0"/>
    <n v="65"/>
    <s v="Own"/>
    <n v="4"/>
    <s v="Management"/>
    <x v="1"/>
    <n v="9058"/>
  </r>
  <r>
    <x v="5"/>
    <n v="0"/>
    <n v="10099"/>
    <n v="16"/>
    <n v="108"/>
    <s v="M"/>
    <x v="0"/>
    <n v="22"/>
    <s v="Rent"/>
    <n v="4"/>
    <s v="Skilled"/>
    <x v="0"/>
    <n v="10099"/>
  </r>
  <r>
    <x v="5"/>
    <n v="0"/>
    <n v="13428"/>
    <n v="7"/>
    <n v="0"/>
    <s v="F"/>
    <x v="1"/>
    <n v="22"/>
    <s v="Rent"/>
    <n v="2"/>
    <s v="Unemployed"/>
    <x v="0"/>
    <n v="13428"/>
  </r>
  <r>
    <x v="0"/>
    <n v="0"/>
    <n v="208"/>
    <n v="13"/>
    <n v="23"/>
    <s v="M"/>
    <x v="0"/>
    <n v="51"/>
    <s v="Own"/>
    <n v="4"/>
    <s v="Skilled"/>
    <x v="0"/>
    <n v="208"/>
  </r>
  <r>
    <x v="0"/>
    <n v="0"/>
    <n v="552"/>
    <n v="13"/>
    <n v="15"/>
    <s v="F"/>
    <x v="1"/>
    <n v="23"/>
    <s v="Own"/>
    <n v="4"/>
    <s v="Unskilled"/>
    <x v="1"/>
    <n v="552"/>
  </r>
  <r>
    <x v="3"/>
    <n v="0"/>
    <n v="3105"/>
    <n v="16"/>
    <n v="19"/>
    <s v="F"/>
    <x v="1"/>
    <n v="30"/>
    <s v="Own"/>
    <n v="3"/>
    <s v="Skilled"/>
    <x v="0"/>
    <n v="3105"/>
  </r>
  <r>
    <x v="0"/>
    <n v="483"/>
    <n v="415"/>
    <n v="19"/>
    <n v="6"/>
    <s v="M"/>
    <x v="2"/>
    <n v="32"/>
    <s v="Own"/>
    <n v="2"/>
    <s v="Skilled"/>
    <x v="1"/>
    <n v="898"/>
  </r>
  <r>
    <x v="9"/>
    <n v="0"/>
    <n v="1238"/>
    <n v="13"/>
    <n v="0"/>
    <s v="F"/>
    <x v="1"/>
    <n v="21"/>
    <s v="Own"/>
    <n v="3"/>
    <s v="Skilled"/>
    <x v="1"/>
    <n v="1238"/>
  </r>
  <r>
    <x v="3"/>
    <n v="0"/>
    <n v="238"/>
    <n v="13"/>
    <n v="2"/>
    <s v="F"/>
    <x v="1"/>
    <n v="52"/>
    <s v="Own"/>
    <n v="4"/>
    <s v="Skilled"/>
    <x v="1"/>
    <n v="238"/>
  </r>
  <r>
    <x v="1"/>
    <n v="0"/>
    <n v="127"/>
    <n v="31"/>
    <n v="35"/>
    <s v="F"/>
    <x v="1"/>
    <n v="22"/>
    <s v="Rent"/>
    <n v="4"/>
    <s v="Skilled"/>
    <x v="1"/>
    <n v="127"/>
  </r>
  <r>
    <x v="4"/>
    <n v="663"/>
    <n v="0"/>
    <n v="19"/>
    <n v="57"/>
    <s v="M"/>
    <x v="0"/>
    <n v="41"/>
    <s v="Own"/>
    <n v="2"/>
    <s v="Skilled"/>
    <x v="0"/>
    <n v="663"/>
  </r>
  <r>
    <x v="2"/>
    <n v="624"/>
    <n v="785"/>
    <n v="37"/>
    <n v="9"/>
    <s v="F"/>
    <x v="1"/>
    <n v="53"/>
    <s v="Rent"/>
    <n v="2"/>
    <s v="Skilled"/>
    <x v="0"/>
    <n v="1409"/>
  </r>
  <r>
    <x v="6"/>
    <n v="0"/>
    <n v="718"/>
    <n v="19"/>
    <n v="0"/>
    <s v="F"/>
    <x v="1"/>
    <n v="54"/>
    <s v="Other"/>
    <n v="4"/>
    <s v="Unemployed"/>
    <x v="1"/>
    <n v="718"/>
  </r>
  <r>
    <x v="1"/>
    <n v="0"/>
    <n v="493"/>
    <n v="13"/>
    <n v="21"/>
    <s v="M"/>
    <x v="0"/>
    <n v="37"/>
    <s v="Own"/>
    <n v="3"/>
    <s v="Unskilled"/>
    <x v="0"/>
    <n v="493"/>
  </r>
  <r>
    <x v="0"/>
    <n v="152"/>
    <n v="757"/>
    <n v="49"/>
    <n v="45"/>
    <s v="M"/>
    <x v="0"/>
    <n v="27"/>
    <s v="Own"/>
    <n v="4"/>
    <s v="Skilled"/>
    <x v="1"/>
    <n v="909"/>
  </r>
  <r>
    <x v="2"/>
    <n v="0"/>
    <n v="9125"/>
    <n v="13"/>
    <n v="24"/>
    <s v="F"/>
    <x v="1"/>
    <n v="25"/>
    <s v="Own"/>
    <n v="2"/>
    <s v="Skilled"/>
    <x v="1"/>
    <n v="9125"/>
  </r>
  <r>
    <x v="0"/>
    <n v="0"/>
    <n v="364"/>
    <n v="13"/>
    <n v="12"/>
    <s v="F"/>
    <x v="1"/>
    <n v="34"/>
    <s v="Own"/>
    <n v="2"/>
    <s v="Skilled"/>
    <x v="0"/>
    <n v="364"/>
  </r>
  <r>
    <x v="4"/>
    <n v="498"/>
    <n v="598"/>
    <n v="37"/>
    <n v="14"/>
    <s v="M"/>
    <x v="1"/>
    <n v="29"/>
    <s v="Own"/>
    <n v="2"/>
    <s v="Management"/>
    <x v="1"/>
    <n v="1096"/>
  </r>
  <r>
    <x v="2"/>
    <n v="0"/>
    <n v="374"/>
    <n v="10"/>
    <n v="19"/>
    <s v="M"/>
    <x v="0"/>
    <n v="27"/>
    <s v="Own"/>
    <n v="3"/>
    <s v="Unskilled"/>
    <x v="1"/>
    <n v="374"/>
  </r>
  <r>
    <x v="0"/>
    <n v="156"/>
    <n v="0"/>
    <n v="13"/>
    <n v="58"/>
    <s v="F"/>
    <x v="1"/>
    <n v="32"/>
    <s v="Own"/>
    <n v="3"/>
    <s v="Unskilled"/>
    <x v="1"/>
    <n v="156"/>
  </r>
  <r>
    <x v="5"/>
    <n v="1336"/>
    <n v="0"/>
    <n v="37"/>
    <n v="11"/>
    <s v="M"/>
    <x v="0"/>
    <n v="29"/>
    <s v="Own"/>
    <n v="2"/>
    <s v="Management"/>
    <x v="0"/>
    <n v="1336"/>
  </r>
  <r>
    <x v="2"/>
    <n v="0"/>
    <n v="508"/>
    <n v="13"/>
    <n v="3"/>
    <s v="M"/>
    <x v="0"/>
    <n v="32"/>
    <s v="Own"/>
    <n v="1"/>
    <s v="Unskilled"/>
    <x v="1"/>
    <n v="508"/>
  </r>
  <r>
    <x v="0"/>
    <n v="0"/>
    <n v="956"/>
    <n v="25"/>
    <n v="4"/>
    <s v="F"/>
    <x v="1"/>
    <n v="28"/>
    <s v="Rent"/>
    <n v="2"/>
    <s v="Unskilled"/>
    <x v="1"/>
    <n v="956"/>
  </r>
  <r>
    <x v="1"/>
    <n v="0"/>
    <n v="636"/>
    <n v="22"/>
    <n v="41"/>
    <s v="F"/>
    <x v="1"/>
    <n v="25"/>
    <s v="Rent"/>
    <n v="4"/>
    <s v="Unskilled"/>
    <x v="0"/>
    <n v="636"/>
  </r>
  <r>
    <x v="2"/>
    <n v="2641"/>
    <n v="0"/>
    <n v="13"/>
    <n v="71"/>
    <s v="F"/>
    <x v="1"/>
    <n v="51"/>
    <s v="Other"/>
    <n v="4"/>
    <s v="Management"/>
    <x v="0"/>
    <n v="2641"/>
  </r>
  <r>
    <x v="5"/>
    <n v="0"/>
    <n v="1519"/>
    <n v="40"/>
    <n v="74"/>
    <s v="M"/>
    <x v="0"/>
    <n v="44"/>
    <s v="Own"/>
    <n v="2"/>
    <s v="Management"/>
    <x v="0"/>
    <n v="1519"/>
  </r>
  <r>
    <x v="4"/>
    <n v="0"/>
    <n v="922"/>
    <n v="19"/>
    <n v="29"/>
    <s v="M"/>
    <x v="0"/>
    <n v="33"/>
    <s v="Own"/>
    <n v="1"/>
    <s v="Skilled"/>
    <x v="0"/>
    <n v="922"/>
  </r>
  <r>
    <x v="1"/>
    <n v="0"/>
    <n v="180"/>
    <n v="5"/>
    <n v="2"/>
    <s v="F"/>
    <x v="1"/>
    <n v="22"/>
    <s v="Rent"/>
    <n v="3"/>
    <s v="Unskilled"/>
    <x v="0"/>
    <n v="180"/>
  </r>
  <r>
    <x v="5"/>
    <n v="0"/>
    <n v="701"/>
    <n v="22"/>
    <n v="108"/>
    <s v="M"/>
    <x v="0"/>
    <n v="35"/>
    <s v="Own"/>
    <n v="4"/>
    <s v="Management"/>
    <x v="0"/>
    <n v="701"/>
  </r>
  <r>
    <x v="0"/>
    <n v="0"/>
    <n v="296"/>
    <n v="16"/>
    <n v="8"/>
    <s v="M"/>
    <x v="0"/>
    <n v="30"/>
    <s v="Own"/>
    <n v="2"/>
    <s v="Skilled"/>
    <x v="0"/>
    <n v="296"/>
  </r>
  <r>
    <x v="0"/>
    <n v="887"/>
    <n v="519"/>
    <n v="7"/>
    <n v="42"/>
    <s v="M"/>
    <x v="2"/>
    <n v="27"/>
    <s v="Own"/>
    <n v="3"/>
    <s v="Unskilled"/>
    <x v="0"/>
    <n v="1406"/>
  </r>
  <r>
    <x v="4"/>
    <n v="0"/>
    <n v="800"/>
    <n v="49"/>
    <n v="2"/>
    <s v="F"/>
    <x v="1"/>
    <n v="23"/>
    <s v="Rent"/>
    <n v="4"/>
    <s v="Skilled"/>
    <x v="1"/>
    <n v="800"/>
  </r>
  <r>
    <x v="1"/>
    <n v="0"/>
    <n v="736"/>
    <n v="13"/>
    <n v="6"/>
    <s v="F"/>
    <x v="1"/>
    <n v="19"/>
    <s v="Rent"/>
    <n v="4"/>
    <s v="Skilled"/>
    <x v="1"/>
    <n v="736"/>
  </r>
  <r>
    <x v="0"/>
    <n v="0"/>
    <n v="11838"/>
    <n v="7"/>
    <n v="70"/>
    <s v="M"/>
    <x v="0"/>
    <n v="44"/>
    <s v="Own"/>
    <n v="4"/>
    <s v="Unskilled"/>
    <x v="0"/>
    <n v="11838"/>
  </r>
  <r>
    <x v="0"/>
    <n v="0"/>
    <n v="364"/>
    <n v="5"/>
    <n v="35"/>
    <s v="M"/>
    <x v="0"/>
    <n v="41"/>
    <s v="Own"/>
    <n v="1"/>
    <s v="Unskilled"/>
    <x v="0"/>
    <n v="364"/>
  </r>
  <r>
    <x v="2"/>
    <n v="18408"/>
    <n v="212"/>
    <n v="13"/>
    <n v="9"/>
    <s v="F"/>
    <x v="1"/>
    <n v="35"/>
    <s v="Own"/>
    <n v="2"/>
    <s v="Skilled"/>
    <x v="0"/>
    <n v="18620"/>
  </r>
  <r>
    <x v="2"/>
    <n v="497"/>
    <n v="888"/>
    <n v="16"/>
    <n v="3"/>
    <s v="F"/>
    <x v="1"/>
    <n v="25"/>
    <s v="Rent"/>
    <n v="1"/>
    <s v="Unemployed"/>
    <x v="1"/>
    <n v="1385"/>
  </r>
  <r>
    <x v="5"/>
    <n v="0"/>
    <n v="999"/>
    <n v="25"/>
    <n v="0"/>
    <s v="M"/>
    <x v="0"/>
    <n v="28"/>
    <s v="Other"/>
    <n v="2"/>
    <s v="Management"/>
    <x v="0"/>
    <n v="999"/>
  </r>
  <r>
    <x v="0"/>
    <n v="946"/>
    <n v="0"/>
    <n v="16"/>
    <n v="83"/>
    <s v="M"/>
    <x v="0"/>
    <n v="34"/>
    <s v="Own"/>
    <n v="2"/>
    <s v="Skilled"/>
    <x v="0"/>
    <n v="946"/>
  </r>
  <r>
    <x v="4"/>
    <n v="986"/>
    <n v="578"/>
    <n v="28"/>
    <n v="1"/>
    <s v="F"/>
    <x v="1"/>
    <n v="31"/>
    <s v="Own"/>
    <n v="1"/>
    <s v="Skilled"/>
    <x v="0"/>
    <n v="1564"/>
  </r>
  <r>
    <x v="3"/>
    <n v="8122"/>
    <n v="136"/>
    <n v="22"/>
    <n v="4"/>
    <s v="M"/>
    <x v="1"/>
    <n v="32"/>
    <s v="Rent"/>
    <n v="1"/>
    <s v="Skilled"/>
    <x v="1"/>
    <n v="8258"/>
  </r>
  <r>
    <x v="1"/>
    <n v="0"/>
    <n v="734"/>
    <n v="37"/>
    <n v="111"/>
    <s v="M"/>
    <x v="0"/>
    <n v="41"/>
    <s v="Own"/>
    <n v="2"/>
    <s v="Skilled"/>
    <x v="1"/>
    <n v="734"/>
  </r>
  <r>
    <x v="4"/>
    <n v="778"/>
    <n v="861"/>
    <n v="49"/>
    <n v="21"/>
    <s v="M"/>
    <x v="0"/>
    <n v="22"/>
    <s v="Own"/>
    <n v="2"/>
    <s v="Skilled"/>
    <x v="1"/>
    <n v="1639"/>
  </r>
  <r>
    <x v="7"/>
    <n v="645"/>
    <n v="855"/>
    <n v="25"/>
    <n v="17"/>
    <s v="M"/>
    <x v="0"/>
    <n v="28"/>
    <s v="Own"/>
    <n v="3"/>
    <s v="Management"/>
    <x v="1"/>
    <n v="1500"/>
  </r>
  <r>
    <x v="1"/>
    <n v="0"/>
    <n v="4486"/>
    <n v="10"/>
    <n v="3"/>
    <s v="F"/>
    <x v="1"/>
    <n v="21"/>
    <s v="Rent"/>
    <n v="4"/>
    <s v="Skilled"/>
    <x v="0"/>
    <n v="4486"/>
  </r>
  <r>
    <x v="2"/>
    <n v="682"/>
    <n v="2017"/>
    <n v="37"/>
    <n v="85"/>
    <s v="M"/>
    <x v="0"/>
    <n v="41"/>
    <s v="Own"/>
    <n v="4"/>
    <s v="Management"/>
    <x v="1"/>
    <n v="2699"/>
  </r>
  <r>
    <x v="2"/>
    <n v="19812"/>
    <n v="0"/>
    <n v="25"/>
    <n v="37"/>
    <s v="M"/>
    <x v="0"/>
    <n v="36"/>
    <s v="Own"/>
    <n v="2"/>
    <s v="Unskilled"/>
    <x v="1"/>
    <n v="19812"/>
  </r>
  <r>
    <x v="4"/>
    <n v="0"/>
    <n v="500"/>
    <n v="25"/>
    <n v="1"/>
    <s v="M"/>
    <x v="0"/>
    <n v="26"/>
    <s v="Own"/>
    <n v="2"/>
    <s v="Skilled"/>
    <x v="1"/>
    <n v="500"/>
  </r>
  <r>
    <x v="5"/>
    <n v="0"/>
    <n v="859"/>
    <n v="31"/>
    <n v="89"/>
    <s v="M"/>
    <x v="0"/>
    <n v="37"/>
    <s v="Other"/>
    <n v="4"/>
    <s v="Management"/>
    <x v="0"/>
    <n v="859"/>
  </r>
  <r>
    <x v="4"/>
    <n v="859"/>
    <n v="3305"/>
    <n v="25"/>
    <n v="26"/>
    <s v="M"/>
    <x v="0"/>
    <n v="35"/>
    <s v="Rent"/>
    <n v="4"/>
    <s v="Management"/>
    <x v="0"/>
    <n v="4164"/>
  </r>
  <r>
    <x v="0"/>
    <n v="0"/>
    <n v="1218"/>
    <n v="13"/>
    <n v="38"/>
    <s v="M"/>
    <x v="0"/>
    <n v="34"/>
    <s v="Own"/>
    <n v="1"/>
    <s v="Skilled"/>
    <x v="0"/>
    <n v="1218"/>
  </r>
  <r>
    <x v="2"/>
    <n v="0"/>
    <n v="9016"/>
    <n v="49"/>
    <n v="22"/>
    <s v="M"/>
    <x v="0"/>
    <n v="43"/>
    <s v="Other"/>
    <n v="2"/>
    <s v="Skilled"/>
    <x v="1"/>
    <n v="9016"/>
  </r>
  <r>
    <x v="2"/>
    <n v="0"/>
    <n v="11587"/>
    <n v="22"/>
    <n v="46"/>
    <s v="F"/>
    <x v="1"/>
    <n v="30"/>
    <s v="Own"/>
    <n v="2"/>
    <s v="Management"/>
    <x v="0"/>
    <n v="11587"/>
  </r>
  <r>
    <x v="1"/>
    <n v="0"/>
    <n v="8944"/>
    <n v="25"/>
    <n v="66"/>
    <s v="M"/>
    <x v="0"/>
    <n v="31"/>
    <s v="Rent"/>
    <n v="3"/>
    <s v="Skilled"/>
    <x v="0"/>
    <n v="8944"/>
  </r>
  <r>
    <x v="6"/>
    <n v="0"/>
    <n v="807"/>
    <n v="25"/>
    <n v="75"/>
    <s v="M"/>
    <x v="0"/>
    <n v="43"/>
    <s v="Other"/>
    <n v="4"/>
    <s v="Skilled"/>
    <x v="0"/>
    <n v="807"/>
  </r>
  <r>
    <x v="0"/>
    <n v="0"/>
    <n v="867"/>
    <n v="31"/>
    <n v="27"/>
    <s v="F"/>
    <x v="1"/>
    <n v="24"/>
    <s v="Own"/>
    <n v="2"/>
    <s v="Skilled"/>
    <x v="0"/>
    <n v="867"/>
  </r>
  <r>
    <x v="0"/>
    <n v="795"/>
    <n v="16804"/>
    <n v="49"/>
    <n v="40"/>
    <s v="M"/>
    <x v="0"/>
    <n v="26"/>
    <s v="Own"/>
    <n v="2"/>
    <s v="Skilled"/>
    <x v="1"/>
    <n v="17599"/>
  </r>
  <r>
    <x v="1"/>
    <n v="0"/>
    <n v="347"/>
    <n v="16"/>
    <n v="5"/>
    <s v="F"/>
    <x v="1"/>
    <n v="45"/>
    <s v="Rent"/>
    <n v="1"/>
    <s v="Skilled"/>
    <x v="0"/>
    <n v="347"/>
  </r>
  <r>
    <x v="1"/>
    <n v="0"/>
    <n v="836"/>
    <n v="16"/>
    <n v="4"/>
    <s v="M"/>
    <x v="0"/>
    <n v="26"/>
    <s v="Own"/>
    <n v="3"/>
    <s v="Unskilled"/>
    <x v="0"/>
    <n v="836"/>
  </r>
  <r>
    <x v="1"/>
    <n v="0"/>
    <n v="142"/>
    <n v="7"/>
    <n v="53"/>
    <s v="F"/>
    <x v="1"/>
    <n v="48"/>
    <s v="Own"/>
    <n v="1"/>
    <s v="Skilled"/>
    <x v="0"/>
    <n v="142"/>
  </r>
  <r>
    <x v="1"/>
    <n v="0"/>
    <n v="169"/>
    <n v="19"/>
    <n v="6"/>
    <s v="M"/>
    <x v="0"/>
    <n v="43"/>
    <s v="Own"/>
    <n v="3"/>
    <s v="Skilled"/>
    <x v="1"/>
    <n v="169"/>
  </r>
  <r>
    <x v="7"/>
    <n v="852"/>
    <n v="3613"/>
    <n v="61"/>
    <n v="83"/>
    <s v="F"/>
    <x v="1"/>
    <n v="59"/>
    <s v="Other"/>
    <n v="4"/>
    <s v="Management"/>
    <x v="1"/>
    <n v="4465"/>
  </r>
  <r>
    <x v="3"/>
    <n v="0"/>
    <n v="403"/>
    <n v="7"/>
    <n v="5"/>
    <s v="F"/>
    <x v="1"/>
    <n v="55"/>
    <s v="Own"/>
    <n v="2"/>
    <s v="Skilled"/>
    <x v="0"/>
    <n v="403"/>
  </r>
  <r>
    <x v="0"/>
    <n v="0"/>
    <n v="836"/>
    <n v="25"/>
    <n v="0"/>
    <s v="M"/>
    <x v="0"/>
    <n v="29"/>
    <s v="Own"/>
    <n v="2"/>
    <s v="Management"/>
    <x v="1"/>
    <n v="836"/>
  </r>
  <r>
    <x v="2"/>
    <n v="425"/>
    <n v="0"/>
    <n v="19"/>
    <n v="7"/>
    <s v="F"/>
    <x v="1"/>
    <n v="32"/>
    <s v="Own"/>
    <n v="2"/>
    <s v="Skilled"/>
    <x v="1"/>
    <n v="425"/>
  </r>
  <r>
    <x v="4"/>
    <n v="0"/>
    <n v="11481"/>
    <n v="25"/>
    <n v="18"/>
    <s v="M"/>
    <x v="0"/>
    <n v="53"/>
    <s v="Own"/>
    <n v="3"/>
    <s v="Management"/>
    <x v="1"/>
    <n v="11481"/>
  </r>
  <r>
    <x v="4"/>
    <n v="0"/>
    <n v="3285"/>
    <n v="7"/>
    <n v="21"/>
    <s v="M"/>
    <x v="0"/>
    <n v="33"/>
    <s v="Own"/>
    <n v="2"/>
    <s v="Unskilled"/>
    <x v="0"/>
    <n v="3285"/>
  </r>
  <r>
    <x v="3"/>
    <n v="0"/>
    <n v="164"/>
    <n v="13"/>
    <n v="65"/>
    <s v="F"/>
    <x v="1"/>
    <n v="56"/>
    <s v="Other"/>
    <n v="4"/>
    <s v="Unskilled"/>
    <x v="0"/>
    <n v="164"/>
  </r>
  <r>
    <x v="2"/>
    <n v="11072"/>
    <n v="891"/>
    <n v="61"/>
    <n v="17"/>
    <s v="M"/>
    <x v="0"/>
    <n v="33"/>
    <s v="Other"/>
    <n v="4"/>
    <s v="Skilled"/>
    <x v="0"/>
    <n v="11963"/>
  </r>
  <r>
    <x v="5"/>
    <n v="0"/>
    <n v="0"/>
    <n v="37"/>
    <n v="49"/>
    <s v="M"/>
    <x v="0"/>
    <n v="46"/>
    <s v="Other"/>
    <n v="4"/>
    <s v="Skilled"/>
    <x v="1"/>
    <n v="0"/>
  </r>
  <r>
    <x v="5"/>
    <n v="219"/>
    <n v="841"/>
    <n v="43"/>
    <n v="0"/>
    <s v="M"/>
    <x v="0"/>
    <n v="54"/>
    <s v="Other"/>
    <n v="2"/>
    <s v="Management"/>
    <x v="0"/>
    <n v="1060"/>
  </r>
  <r>
    <x v="2"/>
    <n v="8060"/>
    <n v="607"/>
    <n v="19"/>
    <n v="71"/>
    <s v="F"/>
    <x v="1"/>
    <n v="22"/>
    <s v="Own"/>
    <n v="2"/>
    <s v="Management"/>
    <x v="0"/>
    <n v="8667"/>
  </r>
  <r>
    <x v="2"/>
    <n v="0"/>
    <n v="486"/>
    <n v="12"/>
    <n v="22"/>
    <s v="M"/>
    <x v="0"/>
    <n v="35"/>
    <s v="Rent"/>
    <n v="2"/>
    <s v="Skilled"/>
    <x v="0"/>
    <n v="486"/>
  </r>
  <r>
    <x v="2"/>
    <n v="0"/>
    <n v="108"/>
    <n v="25"/>
    <n v="52"/>
    <s v="M"/>
    <x v="0"/>
    <n v="46"/>
    <s v="Own"/>
    <n v="4"/>
    <s v="Unskilled"/>
    <x v="1"/>
    <n v="108"/>
  </r>
  <r>
    <x v="0"/>
    <n v="0"/>
    <n v="0"/>
    <n v="43"/>
    <n v="28"/>
    <s v="F"/>
    <x v="1"/>
    <n v="29"/>
    <s v="Own"/>
    <n v="3"/>
    <s v="Management"/>
    <x v="1"/>
    <n v="0"/>
  </r>
  <r>
    <x v="2"/>
    <n v="0"/>
    <n v="113"/>
    <n v="25"/>
    <n v="31"/>
    <s v="F"/>
    <x v="1"/>
    <n v="22"/>
    <s v="Rent"/>
    <n v="4"/>
    <s v="Skilled"/>
    <x v="1"/>
    <n v="113"/>
  </r>
  <r>
    <x v="2"/>
    <n v="1613"/>
    <n v="0"/>
    <n v="25"/>
    <n v="118"/>
    <s v="M"/>
    <x v="2"/>
    <n v="53"/>
    <s v="Own"/>
    <n v="4"/>
    <s v="Skilled"/>
    <x v="0"/>
    <n v="1613"/>
  </r>
  <r>
    <x v="1"/>
    <n v="757"/>
    <n v="208"/>
    <n v="25"/>
    <n v="36"/>
    <s v="M"/>
    <x v="1"/>
    <n v="42"/>
    <s v="Own"/>
    <n v="3"/>
    <s v="Skilled"/>
    <x v="1"/>
    <n v="965"/>
  </r>
  <r>
    <x v="8"/>
    <n v="0"/>
    <n v="603"/>
    <n v="13"/>
    <n v="35"/>
    <s v="M"/>
    <x v="2"/>
    <n v="20"/>
    <s v="Rent"/>
    <n v="4"/>
    <s v="Skilled"/>
    <x v="1"/>
    <n v="603"/>
  </r>
  <r>
    <x v="2"/>
    <n v="0"/>
    <n v="343"/>
    <n v="19"/>
    <n v="22"/>
    <s v="F"/>
    <x v="1"/>
    <n v="35"/>
    <s v="Own"/>
    <n v="3"/>
    <s v="Skilled"/>
    <x v="0"/>
    <n v="343"/>
  </r>
  <r>
    <x v="3"/>
    <n v="977"/>
    <n v="463"/>
    <n v="10"/>
    <n v="61"/>
    <s v="F"/>
    <x v="1"/>
    <n v="33"/>
    <s v="Own"/>
    <n v="3"/>
    <s v="Management"/>
    <x v="1"/>
    <n v="1440"/>
  </r>
  <r>
    <x v="3"/>
    <n v="197"/>
    <n v="0"/>
    <n v="37"/>
    <n v="17"/>
    <s v="M"/>
    <x v="2"/>
    <n v="26"/>
    <s v="Own"/>
    <n v="2"/>
    <s v="Skilled"/>
    <x v="0"/>
    <n v="197"/>
  </r>
  <r>
    <x v="1"/>
    <n v="0"/>
    <n v="299"/>
    <n v="19"/>
    <n v="11"/>
    <s v="M"/>
    <x v="0"/>
    <n v="46"/>
    <s v="Other"/>
    <n v="4"/>
    <s v="Skilled"/>
    <x v="0"/>
    <n v="299"/>
  </r>
  <r>
    <x v="2"/>
    <n v="0"/>
    <n v="490"/>
    <n v="13"/>
    <n v="15"/>
    <s v="F"/>
    <x v="1"/>
    <n v="28"/>
    <s v="Own"/>
    <n v="2"/>
    <s v="Skilled"/>
    <x v="1"/>
    <n v="490"/>
  </r>
  <r>
    <x v="0"/>
    <n v="0"/>
    <n v="6628"/>
    <n v="37"/>
    <n v="65"/>
    <s v="M"/>
    <x v="0"/>
    <n v="38"/>
    <s v="Own"/>
    <n v="4"/>
    <s v="Skilled"/>
    <x v="0"/>
    <n v="6628"/>
  </r>
  <r>
    <x v="4"/>
    <n v="0"/>
    <n v="859"/>
    <n v="19"/>
    <n v="23"/>
    <s v="M"/>
    <x v="0"/>
    <n v="35"/>
    <s v="Own"/>
    <n v="2"/>
    <s v="Skilled"/>
    <x v="1"/>
    <n v="859"/>
  </r>
  <r>
    <x v="2"/>
    <n v="0"/>
    <n v="750"/>
    <n v="13"/>
    <n v="14"/>
    <s v="M"/>
    <x v="0"/>
    <n v="47"/>
    <s v="Own"/>
    <n v="4"/>
    <s v="Skilled"/>
    <x v="1"/>
    <n v="750"/>
  </r>
  <r>
    <x v="0"/>
    <n v="256"/>
    <n v="954"/>
    <n v="10"/>
    <n v="13"/>
    <s v="M"/>
    <x v="0"/>
    <n v="23"/>
    <s v="Own"/>
    <n v="3"/>
    <s v="Skilled"/>
    <x v="0"/>
    <n v="1210"/>
  </r>
  <r>
    <x v="2"/>
    <n v="296"/>
    <n v="591"/>
    <n v="37"/>
    <n v="103"/>
    <s v="M"/>
    <x v="0"/>
    <n v="56"/>
    <s v="Other"/>
    <n v="4"/>
    <s v="Skilled"/>
    <x v="1"/>
    <n v="887"/>
  </r>
  <r>
    <x v="1"/>
    <n v="0"/>
    <n v="13970"/>
    <n v="13"/>
    <n v="24"/>
    <s v="F"/>
    <x v="1"/>
    <n v="28"/>
    <s v="Rent"/>
    <n v="4"/>
    <s v="Unskilled"/>
    <x v="1"/>
    <n v="13970"/>
  </r>
  <r>
    <x v="2"/>
    <n v="0"/>
    <n v="857"/>
    <n v="11"/>
    <n v="34"/>
    <s v="M"/>
    <x v="0"/>
    <n v="48"/>
    <s v="Own"/>
    <n v="3"/>
    <s v="Skilled"/>
    <x v="0"/>
    <n v="857"/>
  </r>
  <r>
    <x v="1"/>
    <n v="0"/>
    <n v="5857"/>
    <n v="19"/>
    <n v="20"/>
    <s v="M"/>
    <x v="0"/>
    <n v="27"/>
    <s v="Own"/>
    <n v="2"/>
    <s v="Skilled"/>
    <x v="0"/>
    <n v="5857"/>
  </r>
  <r>
    <x v="0"/>
    <n v="298"/>
    <n v="3326"/>
    <n v="73"/>
    <n v="15"/>
    <s v="M"/>
    <x v="2"/>
    <n v="23"/>
    <s v="Own"/>
    <n v="2"/>
    <s v="Skilled"/>
    <x v="1"/>
    <n v="3624"/>
  </r>
  <r>
    <x v="0"/>
    <n v="0"/>
    <n v="726"/>
    <n v="19"/>
    <n v="7"/>
    <s v="F"/>
    <x v="1"/>
    <n v="24"/>
    <s v="Rent"/>
    <n v="4"/>
    <s v="Skilled"/>
    <x v="1"/>
    <n v="726"/>
  </r>
  <r>
    <x v="1"/>
    <n v="8636"/>
    <n v="214"/>
    <n v="11"/>
    <n v="3"/>
    <s v="F"/>
    <x v="1"/>
    <n v="22"/>
    <s v="Own"/>
    <n v="2"/>
    <s v="Skilled"/>
    <x v="0"/>
    <n v="8850"/>
  </r>
  <r>
    <x v="2"/>
    <n v="0"/>
    <n v="207"/>
    <n v="13"/>
    <n v="119"/>
    <s v="M"/>
    <x v="0"/>
    <n v="42"/>
    <s v="Rent"/>
    <n v="4"/>
    <s v="Skilled"/>
    <x v="1"/>
    <n v="207"/>
  </r>
  <r>
    <x v="2"/>
    <n v="0"/>
    <n v="713"/>
    <n v="13"/>
    <n v="29"/>
    <s v="M"/>
    <x v="0"/>
    <n v="25"/>
    <s v="Own"/>
    <n v="2"/>
    <s v="Skilled"/>
    <x v="1"/>
    <n v="713"/>
  </r>
  <r>
    <x v="2"/>
    <n v="19766"/>
    <n v="2141"/>
    <n v="11"/>
    <n v="54"/>
    <s v="F"/>
    <x v="1"/>
    <n v="47"/>
    <s v="Other"/>
    <n v="4"/>
    <s v="Unskilled"/>
    <x v="1"/>
    <n v="21907"/>
  </r>
  <r>
    <x v="2"/>
    <n v="0"/>
    <n v="483"/>
    <n v="19"/>
    <n v="90"/>
    <s v="F"/>
    <x v="1"/>
    <n v="32"/>
    <s v="Rent"/>
    <n v="4"/>
    <s v="Skilled"/>
    <x v="1"/>
    <n v="483"/>
  </r>
  <r>
    <x v="2"/>
    <n v="0"/>
    <n v="127"/>
    <n v="7"/>
    <n v="13"/>
    <s v="M"/>
    <x v="0"/>
    <n v="25"/>
    <s v="Rent"/>
    <n v="3"/>
    <s v="Skilled"/>
    <x v="0"/>
    <n v="127"/>
  </r>
  <r>
    <x v="1"/>
    <n v="0"/>
    <n v="367"/>
    <n v="37"/>
    <n v="22"/>
    <s v="M"/>
    <x v="0"/>
    <n v="36"/>
    <s v="Own"/>
    <n v="2"/>
    <s v="Skilled"/>
    <x v="0"/>
    <n v="367"/>
  </r>
  <r>
    <x v="0"/>
    <n v="0"/>
    <n v="813"/>
    <n v="43"/>
    <n v="28"/>
    <s v="M"/>
    <x v="0"/>
    <n v="25"/>
    <s v="Own"/>
    <n v="2"/>
    <s v="Skilled"/>
    <x v="1"/>
    <n v="813"/>
  </r>
  <r>
    <x v="1"/>
    <n v="4089"/>
    <n v="0"/>
    <n v="7"/>
    <n v="14"/>
    <s v="M"/>
    <x v="2"/>
    <n v="26"/>
    <s v="Own"/>
    <n v="2"/>
    <s v="Skilled"/>
    <x v="0"/>
    <n v="4089"/>
  </r>
  <r>
    <x v="2"/>
    <n v="0"/>
    <n v="102"/>
    <n v="7"/>
    <n v="0"/>
    <s v="F"/>
    <x v="1"/>
    <n v="53"/>
    <s v="Own"/>
    <n v="4"/>
    <s v="Unemployed"/>
    <x v="0"/>
    <n v="102"/>
  </r>
  <r>
    <x v="6"/>
    <n v="271"/>
    <n v="759"/>
    <n v="19"/>
    <n v="0"/>
    <s v="F"/>
    <x v="1"/>
    <n v="66"/>
    <s v="Own"/>
    <n v="4"/>
    <s v="Skilled"/>
    <x v="0"/>
    <n v="1030"/>
  </r>
  <r>
    <x v="2"/>
    <n v="949"/>
    <n v="0"/>
    <n v="49"/>
    <n v="36"/>
    <s v="F"/>
    <x v="1"/>
    <n v="23"/>
    <s v="Own"/>
    <n v="2"/>
    <s v="Skilled"/>
    <x v="0"/>
    <n v="949"/>
  </r>
  <r>
    <x v="0"/>
    <n v="0"/>
    <n v="503"/>
    <n v="13"/>
    <n v="62"/>
    <s v="M"/>
    <x v="0"/>
    <n v="25"/>
    <s v="Own"/>
    <n v="2"/>
    <s v="Skilled"/>
    <x v="0"/>
    <n v="503"/>
  </r>
  <r>
    <x v="0"/>
    <n v="911"/>
    <n v="823"/>
    <n v="46"/>
    <n v="4"/>
    <s v="M"/>
    <x v="0"/>
    <n v="24"/>
    <s v="Own"/>
    <n v="2"/>
    <s v="Unskilled"/>
    <x v="1"/>
    <n v="1734"/>
  </r>
  <r>
    <x v="2"/>
    <n v="0"/>
    <n v="693"/>
    <n v="19"/>
    <n v="28"/>
    <s v="M"/>
    <x v="0"/>
    <n v="31"/>
    <s v="Other"/>
    <n v="4"/>
    <s v="Unskilled"/>
    <x v="1"/>
    <n v="693"/>
  </r>
  <r>
    <x v="5"/>
    <n v="0"/>
    <n v="973"/>
    <n v="49"/>
    <n v="81"/>
    <s v="F"/>
    <x v="1"/>
    <n v="57"/>
    <s v="Other"/>
    <n v="4"/>
    <s v="Unskilled"/>
    <x v="1"/>
    <n v="973"/>
  </r>
  <r>
    <x v="2"/>
    <n v="0"/>
    <n v="648"/>
    <n v="15"/>
    <n v="57"/>
    <s v="M"/>
    <x v="1"/>
    <n v="44"/>
    <s v="Own"/>
    <n v="4"/>
    <s v="Management"/>
    <x v="1"/>
    <n v="648"/>
  </r>
  <r>
    <x v="7"/>
    <n v="0"/>
    <n v="523"/>
    <n v="37"/>
    <n v="0"/>
    <s v="M"/>
    <x v="1"/>
    <n v="42"/>
    <s v="Own"/>
    <n v="3"/>
    <s v="Management"/>
    <x v="0"/>
    <n v="523"/>
  </r>
  <r>
    <x v="5"/>
    <n v="271"/>
    <n v="7090"/>
    <n v="25"/>
    <n v="2"/>
    <s v="F"/>
    <x v="1"/>
    <n v="27"/>
    <s v="Rent"/>
    <n v="4"/>
    <s v="Skilled"/>
    <x v="1"/>
    <n v="7361"/>
  </r>
  <r>
    <x v="0"/>
    <n v="0"/>
    <n v="596"/>
    <n v="13"/>
    <n v="67"/>
    <s v="M"/>
    <x v="0"/>
    <n v="51"/>
    <s v="Own"/>
    <n v="4"/>
    <s v="Skilled"/>
    <x v="0"/>
    <n v="596"/>
  </r>
  <r>
    <x v="5"/>
    <n v="0"/>
    <n v="904"/>
    <n v="49"/>
    <n v="119"/>
    <s v="M"/>
    <x v="0"/>
    <n v="23"/>
    <s v="Other"/>
    <n v="4"/>
    <s v="Skilled"/>
    <x v="1"/>
    <n v="904"/>
  </r>
  <r>
    <x v="2"/>
    <n v="0"/>
    <n v="541"/>
    <n v="19"/>
    <n v="13"/>
    <s v="M"/>
    <x v="0"/>
    <n v="31"/>
    <s v="Own"/>
    <n v="2"/>
    <s v="Skilled"/>
    <x v="1"/>
    <n v="541"/>
  </r>
  <r>
    <x v="1"/>
    <n v="0"/>
    <n v="154"/>
    <n v="37"/>
    <n v="2"/>
    <s v="F"/>
    <x v="1"/>
    <n v="22"/>
    <s v="Rent"/>
    <n v="4"/>
    <s v="Skilled"/>
    <x v="1"/>
    <n v="154"/>
  </r>
  <r>
    <x v="2"/>
    <n v="4802"/>
    <n v="0"/>
    <n v="37"/>
    <n v="12"/>
    <s v="M"/>
    <x v="0"/>
    <n v="35"/>
    <s v="Own"/>
    <n v="4"/>
    <s v="Skilled"/>
    <x v="0"/>
    <n v="4802"/>
  </r>
  <r>
    <x v="4"/>
    <n v="177"/>
    <n v="0"/>
    <n v="49"/>
    <n v="9"/>
    <s v="M"/>
    <x v="0"/>
    <n v="37"/>
    <s v="Other"/>
    <n v="4"/>
    <s v="Skilled"/>
    <x v="0"/>
    <n v="177"/>
  </r>
  <r>
    <x v="0"/>
    <n v="0"/>
    <n v="337"/>
    <n v="25"/>
    <n v="107"/>
    <s v="M"/>
    <x v="0"/>
    <n v="35"/>
    <s v="Own"/>
    <n v="1"/>
    <s v="Management"/>
    <x v="0"/>
    <n v="337"/>
  </r>
  <r>
    <x v="2"/>
    <n v="0"/>
    <n v="716"/>
    <n v="19"/>
    <n v="33"/>
    <s v="M"/>
    <x v="0"/>
    <n v="30"/>
    <s v="Own"/>
    <n v="2"/>
    <s v="Skilled"/>
    <x v="1"/>
    <n v="716"/>
  </r>
  <r>
    <x v="3"/>
    <n v="996"/>
    <n v="837"/>
    <n v="49"/>
    <n v="83"/>
    <s v="M"/>
    <x v="0"/>
    <n v="49"/>
    <s v="Other"/>
    <n v="4"/>
    <s v="Skilled"/>
    <x v="1"/>
    <n v="1833"/>
  </r>
  <r>
    <x v="3"/>
    <n v="705"/>
    <n v="0"/>
    <n v="25"/>
    <n v="24"/>
    <s v="F"/>
    <x v="1"/>
    <n v="32"/>
    <s v="Own"/>
    <n v="2"/>
    <s v="Skilled"/>
    <x v="0"/>
    <n v="705"/>
  </r>
  <r>
    <x v="1"/>
    <n v="0"/>
    <n v="7710"/>
    <n v="25"/>
    <n v="114"/>
    <s v="M"/>
    <x v="0"/>
    <n v="52"/>
    <s v="Own"/>
    <n v="4"/>
    <s v="Skilled"/>
    <x v="0"/>
    <n v="7710"/>
  </r>
  <r>
    <x v="2"/>
    <n v="0"/>
    <n v="531"/>
    <n v="13"/>
    <n v="5"/>
    <s v="M"/>
    <x v="0"/>
    <n v="45"/>
    <s v="Own"/>
    <n v="2"/>
    <s v="Skilled"/>
    <x v="1"/>
    <n v="531"/>
  </r>
  <r>
    <x v="0"/>
    <n v="5960"/>
    <n v="129"/>
    <n v="13"/>
    <n v="16"/>
    <s v="M"/>
    <x v="2"/>
    <n v="23"/>
    <s v="Own"/>
    <n v="1"/>
    <s v="Skilled"/>
    <x v="0"/>
    <n v="6089"/>
  </r>
  <r>
    <x v="1"/>
    <n v="0"/>
    <n v="941"/>
    <n v="13"/>
    <n v="111"/>
    <s v="M"/>
    <x v="0"/>
    <n v="41"/>
    <s v="Own"/>
    <n v="4"/>
    <s v="Skilled"/>
    <x v="0"/>
    <n v="941"/>
  </r>
  <r>
    <x v="1"/>
    <n v="759"/>
    <n v="596"/>
    <n v="10"/>
    <n v="18"/>
    <s v="F"/>
    <x v="1"/>
    <n v="28"/>
    <s v="Own"/>
    <n v="2"/>
    <s v="Skilled"/>
    <x v="1"/>
    <n v="1355"/>
  </r>
  <r>
    <x v="1"/>
    <n v="0"/>
    <n v="987"/>
    <n v="37"/>
    <n v="101"/>
    <s v="M"/>
    <x v="0"/>
    <n v="30"/>
    <s v="Own"/>
    <n v="4"/>
    <s v="Skilled"/>
    <x v="1"/>
    <n v="987"/>
  </r>
  <r>
    <x v="0"/>
    <n v="651"/>
    <n v="0"/>
    <n v="37"/>
    <n v="102"/>
    <s v="M"/>
    <x v="0"/>
    <n v="50"/>
    <s v="Own"/>
    <n v="2"/>
    <s v="Skilled"/>
    <x v="0"/>
    <n v="651"/>
  </r>
  <r>
    <x v="4"/>
    <n v="257"/>
    <n v="460"/>
    <n v="49"/>
    <n v="75"/>
    <s v="F"/>
    <x v="1"/>
    <n v="58"/>
    <s v="Rent"/>
    <n v="3"/>
    <s v="Skilled"/>
    <x v="1"/>
    <n v="717"/>
  </r>
  <r>
    <x v="0"/>
    <n v="955"/>
    <n v="0"/>
    <n v="49"/>
    <n v="29"/>
    <s v="M"/>
    <x v="0"/>
    <n v="36"/>
    <s v="Own"/>
    <n v="3"/>
    <s v="Skilled"/>
    <x v="0"/>
    <n v="955"/>
  </r>
  <r>
    <x v="0"/>
    <n v="0"/>
    <n v="798"/>
    <n v="25"/>
    <n v="42"/>
    <s v="M"/>
    <x v="0"/>
    <n v="23"/>
    <s v="Rent"/>
    <n v="4"/>
    <s v="Unskilled"/>
    <x v="1"/>
    <n v="798"/>
  </r>
  <r>
    <x v="0"/>
    <n v="8249"/>
    <n v="0"/>
    <n v="31"/>
    <n v="77"/>
    <s v="M"/>
    <x v="0"/>
    <n v="48"/>
    <s v="Own"/>
    <n v="4"/>
    <s v="Unskilled"/>
    <x v="0"/>
    <n v="8249"/>
  </r>
  <r>
    <x v="0"/>
    <n v="0"/>
    <n v="959"/>
    <n v="11"/>
    <n v="21"/>
    <s v="M"/>
    <x v="0"/>
    <n v="37"/>
    <s v="Own"/>
    <n v="4"/>
    <s v="Skilled"/>
    <x v="0"/>
    <n v="959"/>
  </r>
  <r>
    <x v="0"/>
    <n v="956"/>
    <n v="1482"/>
    <n v="46"/>
    <n v="19"/>
    <s v="M"/>
    <x v="0"/>
    <n v="20"/>
    <s v="Rent"/>
    <n v="4"/>
    <s v="Skilled"/>
    <x v="1"/>
    <n v="2438"/>
  </r>
  <r>
    <x v="2"/>
    <n v="382"/>
    <n v="883"/>
    <n v="31"/>
    <n v="20"/>
    <s v="F"/>
    <x v="1"/>
    <n v="23"/>
    <s v="Own"/>
    <n v="2"/>
    <s v="Skilled"/>
    <x v="1"/>
    <n v="1265"/>
  </r>
  <r>
    <x v="1"/>
    <n v="0"/>
    <n v="12721"/>
    <n v="37"/>
    <n v="31"/>
    <s v="F"/>
    <x v="1"/>
    <n v="39"/>
    <s v="Own"/>
    <n v="4"/>
    <s v="Skilled"/>
    <x v="0"/>
    <n v="12721"/>
  </r>
  <r>
    <x v="3"/>
    <n v="842"/>
    <n v="0"/>
    <n v="37"/>
    <n v="9"/>
    <s v="M"/>
    <x v="0"/>
    <n v="34"/>
    <s v="Other"/>
    <n v="4"/>
    <s v="Unskilled"/>
    <x v="0"/>
    <n v="842"/>
  </r>
  <r>
    <x v="6"/>
    <n v="3111"/>
    <n v="0"/>
    <n v="13"/>
    <n v="27"/>
    <s v="F"/>
    <x v="1"/>
    <n v="22"/>
    <s v="Own"/>
    <n v="4"/>
    <s v="Skilled"/>
    <x v="0"/>
    <n v="3111"/>
  </r>
  <r>
    <x v="0"/>
    <n v="0"/>
    <n v="302"/>
    <n v="10"/>
    <n v="30"/>
    <s v="M"/>
    <x v="0"/>
    <n v="21"/>
    <s v="Own"/>
    <n v="2"/>
    <s v="Skilled"/>
    <x v="1"/>
    <n v="302"/>
  </r>
  <r>
    <x v="1"/>
    <n v="0"/>
    <n v="538"/>
    <n v="25"/>
    <n v="59"/>
    <s v="M"/>
    <x v="0"/>
    <n v="38"/>
    <s v="Rent"/>
    <n v="2"/>
    <s v="Management"/>
    <x v="1"/>
    <n v="538"/>
  </r>
  <r>
    <x v="0"/>
    <n v="2846"/>
    <n v="0"/>
    <n v="13"/>
    <n v="14"/>
    <s v="M"/>
    <x v="0"/>
    <n v="36"/>
    <s v="Other"/>
    <n v="4"/>
    <s v="Skilled"/>
    <x v="0"/>
    <n v="2846"/>
  </r>
  <r>
    <x v="0"/>
    <n v="231"/>
    <n v="702"/>
    <n v="10"/>
    <n v="99"/>
    <s v="M"/>
    <x v="0"/>
    <n v="26"/>
    <s v="Own"/>
    <n v="4"/>
    <s v="Unskilled"/>
    <x v="0"/>
    <n v="933"/>
  </r>
  <r>
    <x v="6"/>
    <n v="0"/>
    <n v="2688"/>
    <n v="10"/>
    <n v="89"/>
    <s v="M"/>
    <x v="0"/>
    <n v="47"/>
    <s v="Own"/>
    <n v="4"/>
    <s v="Skilled"/>
    <x v="0"/>
    <n v="2688"/>
  </r>
  <r>
    <x v="0"/>
    <n v="17366"/>
    <n v="0"/>
    <n v="16"/>
    <n v="21"/>
    <s v="M"/>
    <x v="0"/>
    <n v="38"/>
    <s v="Other"/>
    <n v="4"/>
    <s v="Skilled"/>
    <x v="1"/>
    <n v="17366"/>
  </r>
  <r>
    <x v="0"/>
    <n v="0"/>
    <n v="425"/>
    <n v="13"/>
    <n v="10"/>
    <s v="M"/>
    <x v="0"/>
    <n v="27"/>
    <s v="Rent"/>
    <n v="2"/>
    <s v="Skilled"/>
    <x v="1"/>
    <n v="425"/>
  </r>
  <r>
    <x v="2"/>
    <n v="332"/>
    <n v="214"/>
    <n v="25"/>
    <n v="2"/>
    <s v="M"/>
    <x v="0"/>
    <n v="25"/>
    <s v="Own"/>
    <n v="1"/>
    <s v="Skilled"/>
    <x v="0"/>
    <n v="546"/>
  </r>
  <r>
    <x v="0"/>
    <n v="242"/>
    <n v="0"/>
    <n v="19"/>
    <n v="6"/>
    <s v="M"/>
    <x v="0"/>
    <n v="28"/>
    <s v="Own"/>
    <n v="3"/>
    <s v="Skilled"/>
    <x v="0"/>
    <n v="242"/>
  </r>
  <r>
    <x v="2"/>
    <n v="0"/>
    <n v="272"/>
    <n v="7"/>
    <n v="90"/>
    <s v="M"/>
    <x v="0"/>
    <n v="67"/>
    <s v="Own"/>
    <n v="4"/>
    <s v="Management"/>
    <x v="1"/>
    <n v="272"/>
  </r>
  <r>
    <x v="4"/>
    <n v="929"/>
    <n v="124"/>
    <n v="9"/>
    <n v="1"/>
    <s v="M"/>
    <x v="2"/>
    <n v="25"/>
    <s v="Own"/>
    <n v="2"/>
    <s v="Skilled"/>
    <x v="0"/>
    <n v="1053"/>
  </r>
  <r>
    <x v="0"/>
    <n v="0"/>
    <n v="17124"/>
    <n v="13"/>
    <n v="95"/>
    <s v="M"/>
    <x v="2"/>
    <n v="34"/>
    <s v="Own"/>
    <n v="1"/>
    <s v="Skilled"/>
    <x v="0"/>
    <n v="17124"/>
  </r>
  <r>
    <x v="5"/>
    <n v="0"/>
    <n v="612"/>
    <n v="49"/>
    <n v="32"/>
    <s v="M"/>
    <x v="0"/>
    <n v="38"/>
    <s v="Other"/>
    <n v="4"/>
    <s v="Skilled"/>
    <x v="1"/>
    <n v="612"/>
  </r>
  <r>
    <x v="2"/>
    <n v="0"/>
    <n v="862"/>
    <n v="49"/>
    <n v="62"/>
    <s v="M"/>
    <x v="0"/>
    <n v="41"/>
    <s v="Other"/>
    <n v="4"/>
    <s v="Management"/>
    <x v="1"/>
    <n v="862"/>
  </r>
  <r>
    <x v="1"/>
    <n v="0"/>
    <n v="146"/>
    <n v="25"/>
    <n v="46"/>
    <s v="M"/>
    <x v="0"/>
    <n v="26"/>
    <s v="Own"/>
    <n v="4"/>
    <s v="Skilled"/>
    <x v="1"/>
    <n v="146"/>
  </r>
  <r>
    <x v="2"/>
    <n v="0"/>
    <n v="14190"/>
    <n v="37"/>
    <n v="92"/>
    <s v="M"/>
    <x v="0"/>
    <n v="35"/>
    <s v="Own"/>
    <n v="4"/>
    <s v="Skilled"/>
    <x v="0"/>
    <n v="14190"/>
  </r>
  <r>
    <x v="5"/>
    <n v="0"/>
    <n v="396"/>
    <n v="49"/>
    <n v="73"/>
    <s v="M"/>
    <x v="0"/>
    <n v="45"/>
    <s v="Other"/>
    <n v="4"/>
    <s v="Skilled"/>
    <x v="1"/>
    <n v="396"/>
  </r>
  <r>
    <x v="0"/>
    <n v="0"/>
    <n v="519"/>
    <n v="31"/>
    <n v="23"/>
    <s v="F"/>
    <x v="1"/>
    <n v="32"/>
    <s v="Own"/>
    <n v="2"/>
    <s v="Skilled"/>
    <x v="0"/>
    <n v="519"/>
  </r>
  <r>
    <x v="5"/>
    <n v="646"/>
    <n v="0"/>
    <n v="25"/>
    <n v="9"/>
    <s v="M"/>
    <x v="1"/>
    <n v="47"/>
    <s v="Other"/>
    <n v="4"/>
    <s v="Skilled"/>
    <x v="0"/>
    <n v="646"/>
  </r>
  <r>
    <x v="2"/>
    <n v="538"/>
    <n v="344"/>
    <n v="13"/>
    <n v="40"/>
    <s v="M"/>
    <x v="2"/>
    <n v="24"/>
    <s v="Own"/>
    <n v="3"/>
    <s v="Unskilled"/>
    <x v="1"/>
    <n v="882"/>
  </r>
  <r>
    <x v="1"/>
    <n v="0"/>
    <n v="204"/>
    <n v="31"/>
    <n v="5"/>
    <s v="M"/>
    <x v="1"/>
    <n v="30"/>
    <s v="Own"/>
    <n v="4"/>
    <s v="Unskilled"/>
    <x v="1"/>
    <n v="204"/>
  </r>
  <r>
    <x v="0"/>
    <n v="0"/>
    <n v="148"/>
    <n v="43"/>
    <n v="2"/>
    <s v="M"/>
    <x v="0"/>
    <n v="33"/>
    <s v="Own"/>
    <n v="3"/>
    <s v="Skilled"/>
    <x v="1"/>
    <n v="148"/>
  </r>
  <r>
    <x v="1"/>
    <n v="0"/>
    <n v="435"/>
    <n v="19"/>
    <n v="16"/>
    <s v="F"/>
    <x v="1"/>
    <n v="23"/>
    <s v="Rent"/>
    <n v="4"/>
    <s v="Skilled"/>
    <x v="1"/>
    <n v="435"/>
  </r>
  <r>
    <x v="0"/>
    <n v="0"/>
    <n v="914"/>
    <n v="19"/>
    <n v="0"/>
    <s v="F"/>
    <x v="1"/>
    <n v="21"/>
    <s v="Rent"/>
    <n v="4"/>
    <s v="Skilled"/>
    <x v="1"/>
    <n v="914"/>
  </r>
  <r>
    <x v="2"/>
    <n v="135"/>
    <n v="0"/>
    <n v="37"/>
    <n v="7"/>
    <s v="M"/>
    <x v="0"/>
    <n v="36"/>
    <s v="Other"/>
    <n v="4"/>
    <s v="Skilled"/>
    <x v="1"/>
    <n v="135"/>
  </r>
  <r>
    <x v="5"/>
    <n v="2472"/>
    <n v="0"/>
    <n v="37"/>
    <n v="41"/>
    <s v="M"/>
    <x v="0"/>
    <n v="30"/>
    <s v="Own"/>
    <n v="2"/>
    <s v="Management"/>
    <x v="0"/>
    <n v="2472"/>
  </r>
  <r>
    <x v="2"/>
    <n v="0"/>
    <n v="412"/>
    <n v="25"/>
    <n v="22"/>
    <s v="M"/>
    <x v="0"/>
    <n v="52"/>
    <s v="Other"/>
    <n v="4"/>
    <s v="Skilled"/>
    <x v="1"/>
    <n v="412"/>
  </r>
  <r>
    <x v="2"/>
    <n v="10417"/>
    <n v="19811"/>
    <n v="13"/>
    <n v="27"/>
    <s v="M"/>
    <x v="2"/>
    <n v="27"/>
    <s v="Own"/>
    <n v="2"/>
    <s v="Skilled"/>
    <x v="1"/>
    <n v="30228"/>
  </r>
  <r>
    <x v="0"/>
    <n v="211"/>
    <n v="822"/>
    <n v="8"/>
    <n v="5"/>
    <s v="F"/>
    <x v="1"/>
    <n v="44"/>
    <s v="Own"/>
    <n v="1"/>
    <s v="Skilled"/>
    <x v="0"/>
    <n v="1033"/>
  </r>
  <r>
    <x v="0"/>
    <n v="16630"/>
    <n v="0"/>
    <n v="11"/>
    <n v="47"/>
    <s v="M"/>
    <x v="0"/>
    <n v="26"/>
    <s v="Own"/>
    <n v="2"/>
    <s v="Skilled"/>
    <x v="0"/>
    <n v="16630"/>
  </r>
  <r>
    <x v="1"/>
    <n v="0"/>
    <n v="3369"/>
    <n v="25"/>
    <n v="17"/>
    <s v="M"/>
    <x v="0"/>
    <n v="24"/>
    <s v="Own"/>
    <n v="1"/>
    <s v="Skilled"/>
    <x v="0"/>
    <n v="3369"/>
  </r>
  <r>
    <x v="1"/>
    <n v="642"/>
    <n v="0"/>
    <n v="13"/>
    <n v="65"/>
    <s v="F"/>
    <x v="1"/>
    <n v="24"/>
    <s v="Own"/>
    <n v="2"/>
    <s v="Skilled"/>
    <x v="1"/>
    <n v="642"/>
  </r>
  <r>
    <x v="0"/>
    <n v="0"/>
    <n v="707"/>
    <n v="7"/>
    <n v="26"/>
    <s v="M"/>
    <x v="0"/>
    <n v="50"/>
    <s v="Own"/>
    <n v="2"/>
    <s v="Skilled"/>
    <x v="0"/>
    <n v="707"/>
  </r>
  <r>
    <x v="0"/>
    <n v="296"/>
    <n v="818"/>
    <n v="19"/>
    <n v="93"/>
    <s v="M"/>
    <x v="2"/>
    <n v="31"/>
    <s v="Own"/>
    <n v="2"/>
    <s v="Unskilled"/>
    <x v="0"/>
    <n v="1114"/>
  </r>
  <r>
    <x v="4"/>
    <n v="898"/>
    <n v="177"/>
    <n v="22"/>
    <n v="105"/>
    <s v="F"/>
    <x v="1"/>
    <n v="38"/>
    <s v="Own"/>
    <n v="4"/>
    <s v="Skilled"/>
    <x v="1"/>
    <n v="1075"/>
  </r>
  <r>
    <x v="2"/>
    <n v="478"/>
    <n v="4071"/>
    <n v="10"/>
    <n v="40"/>
    <s v="M"/>
    <x v="0"/>
    <n v="28"/>
    <s v="Own"/>
    <n v="3"/>
    <s v="Skilled"/>
    <x v="1"/>
    <n v="4549"/>
  </r>
  <r>
    <x v="2"/>
    <n v="315"/>
    <n v="466"/>
    <n v="13"/>
    <n v="3"/>
    <s v="M"/>
    <x v="0"/>
    <n v="48"/>
    <s v="Own"/>
    <n v="3"/>
    <s v="Unskilled"/>
    <x v="0"/>
    <n v="781"/>
  </r>
  <r>
    <x v="2"/>
    <n v="122"/>
    <n v="460"/>
    <n v="37"/>
    <n v="109"/>
    <s v="M"/>
    <x v="0"/>
    <n v="56"/>
    <s v="Other"/>
    <n v="2"/>
    <s v="Management"/>
    <x v="1"/>
    <n v="582"/>
  </r>
  <r>
    <x v="1"/>
    <n v="0"/>
    <n v="991"/>
    <n v="7"/>
    <n v="3"/>
    <s v="F"/>
    <x v="1"/>
    <n v="31"/>
    <s v="Own"/>
    <n v="4"/>
    <s v="Skilled"/>
    <x v="1"/>
    <n v="991"/>
  </r>
  <r>
    <x v="0"/>
    <n v="0"/>
    <n v="17653"/>
    <n v="22"/>
    <n v="4"/>
    <s v="F"/>
    <x v="1"/>
    <n v="28"/>
    <s v="Own"/>
    <n v="2"/>
    <s v="Skilled"/>
    <x v="0"/>
    <n v="17653"/>
  </r>
  <r>
    <x v="3"/>
    <n v="0"/>
    <n v="497"/>
    <n v="41"/>
    <n v="24"/>
    <s v="M"/>
    <x v="0"/>
    <n v="26"/>
    <s v="Own"/>
    <n v="3"/>
    <s v="Skilled"/>
    <x v="1"/>
    <n v="497"/>
  </r>
  <r>
    <x v="4"/>
    <n v="670"/>
    <n v="4014"/>
    <n v="31"/>
    <n v="21"/>
    <s v="F"/>
    <x v="1"/>
    <n v="25"/>
    <s v="Rent"/>
    <n v="4"/>
    <s v="Unskilled"/>
    <x v="1"/>
    <n v="4684"/>
  </r>
  <r>
    <x v="4"/>
    <n v="444"/>
    <n v="921"/>
    <n v="28"/>
    <n v="51"/>
    <s v="F"/>
    <x v="1"/>
    <n v="41"/>
    <s v="Other"/>
    <n v="4"/>
    <s v="Management"/>
    <x v="1"/>
    <n v="1365"/>
  </r>
  <r>
    <x v="2"/>
    <n v="3880"/>
    <n v="0"/>
    <n v="23"/>
    <n v="37"/>
    <s v="F"/>
    <x v="1"/>
    <n v="24"/>
    <s v="Rent"/>
    <n v="4"/>
    <s v="Skilled"/>
    <x v="0"/>
    <n v="3880"/>
  </r>
  <r>
    <x v="5"/>
    <n v="819"/>
    <n v="0"/>
    <n v="13"/>
    <n v="23"/>
    <s v="M"/>
    <x v="0"/>
    <n v="29"/>
    <s v="Own"/>
    <n v="2"/>
    <s v="Skilled"/>
    <x v="0"/>
    <n v="819"/>
  </r>
  <r>
    <x v="5"/>
    <n v="0"/>
    <n v="607"/>
    <n v="37"/>
    <n v="17"/>
    <s v="M"/>
    <x v="0"/>
    <n v="25"/>
    <s v="Own"/>
    <n v="2"/>
    <s v="Skilled"/>
    <x v="1"/>
    <n v="607"/>
  </r>
  <r>
    <x v="9"/>
    <n v="0"/>
    <n v="15800"/>
    <n v="16"/>
    <n v="40"/>
    <s v="M"/>
    <x v="0"/>
    <n v="35"/>
    <s v="Own"/>
    <n v="3"/>
    <s v="Skilled"/>
    <x v="0"/>
    <n v="15800"/>
  </r>
  <r>
    <x v="1"/>
    <n v="0"/>
    <n v="369"/>
    <n v="7"/>
    <n v="23"/>
    <s v="M"/>
    <x v="0"/>
    <n v="35"/>
    <s v="Own"/>
    <n v="2"/>
    <s v="Unskilled"/>
    <x v="0"/>
    <n v="369"/>
  </r>
  <r>
    <x v="4"/>
    <n v="0"/>
    <n v="4973"/>
    <n v="25"/>
    <n v="17"/>
    <s v="M"/>
    <x v="0"/>
    <n v="26"/>
    <s v="Own"/>
    <n v="3"/>
    <s v="Unskilled"/>
    <x v="0"/>
    <n v="4973"/>
  </r>
  <r>
    <x v="1"/>
    <n v="0"/>
    <n v="0"/>
    <n v="40"/>
    <n v="30"/>
    <s v="M"/>
    <x v="0"/>
    <n v="29"/>
    <s v="Own"/>
    <n v="4"/>
    <s v="Management"/>
    <x v="0"/>
    <n v="0"/>
  </r>
  <r>
    <x v="2"/>
    <n v="0"/>
    <n v="761"/>
    <n v="25"/>
    <n v="92"/>
    <s v="M"/>
    <x v="0"/>
    <n v="59"/>
    <s v="Own"/>
    <n v="4"/>
    <s v="Unskilled"/>
    <x v="1"/>
    <n v="761"/>
  </r>
  <r>
    <x v="3"/>
    <n v="0"/>
    <n v="471"/>
    <n v="7"/>
    <n v="52"/>
    <s v="F"/>
    <x v="1"/>
    <n v="34"/>
    <s v="Other"/>
    <n v="4"/>
    <s v="Skilled"/>
    <x v="1"/>
    <n v="471"/>
  </r>
  <r>
    <x v="5"/>
    <n v="0"/>
    <n v="674"/>
    <n v="37"/>
    <n v="69"/>
    <s v="M"/>
    <x v="0"/>
    <n v="41"/>
    <s v="Other"/>
    <n v="4"/>
    <s v="Skilled"/>
    <x v="0"/>
    <n v="674"/>
  </r>
  <r>
    <x v="2"/>
    <n v="0"/>
    <n v="547"/>
    <n v="13"/>
    <n v="40"/>
    <s v="M"/>
    <x v="1"/>
    <n v="35"/>
    <s v="Own"/>
    <n v="3"/>
    <s v="Skilled"/>
    <x v="1"/>
    <n v="547"/>
  </r>
  <r>
    <x v="1"/>
    <n v="161"/>
    <n v="524"/>
    <n v="13"/>
    <n v="106"/>
    <s v="M"/>
    <x v="0"/>
    <n v="27"/>
    <s v="Rent"/>
    <n v="4"/>
    <s v="Skilled"/>
    <x v="0"/>
    <n v="685"/>
  </r>
  <r>
    <x v="1"/>
    <n v="0"/>
    <n v="815"/>
    <n v="19"/>
    <n v="13"/>
    <s v="M"/>
    <x v="0"/>
    <n v="41"/>
    <s v="Own"/>
    <n v="3"/>
    <s v="Skilled"/>
    <x v="1"/>
    <n v="815"/>
  </r>
  <r>
    <x v="5"/>
    <n v="0"/>
    <n v="0"/>
    <n v="11"/>
    <n v="4"/>
    <s v="F"/>
    <x v="1"/>
    <n v="30"/>
    <s v="Rent"/>
    <n v="4"/>
    <s v="Skilled"/>
    <x v="0"/>
    <n v="0"/>
  </r>
  <r>
    <x v="2"/>
    <n v="789"/>
    <n v="989"/>
    <n v="31"/>
    <n v="0"/>
    <s v="M"/>
    <x v="2"/>
    <n v="27"/>
    <s v="Own"/>
    <n v="2"/>
    <s v="Management"/>
    <x v="1"/>
    <n v="1778"/>
  </r>
  <r>
    <x v="0"/>
    <n v="765"/>
    <n v="10406"/>
    <n v="10"/>
    <n v="24"/>
    <s v="F"/>
    <x v="1"/>
    <n v="65"/>
    <s v="Own"/>
    <n v="3"/>
    <s v="Unskilled"/>
    <x v="0"/>
    <n v="11171"/>
  </r>
  <r>
    <x v="1"/>
    <n v="0"/>
    <n v="957"/>
    <n v="19"/>
    <n v="11"/>
    <s v="F"/>
    <x v="1"/>
    <n v="19"/>
    <s v="Rent"/>
    <n v="4"/>
    <s v="Skilled"/>
    <x v="1"/>
    <n v="957"/>
  </r>
  <r>
    <x v="2"/>
    <n v="0"/>
    <n v="770"/>
    <n v="37"/>
    <n v="3"/>
    <s v="F"/>
    <x v="1"/>
    <n v="33"/>
    <s v="Own"/>
    <n v="4"/>
    <s v="Skilled"/>
    <x v="1"/>
    <n v="770"/>
  </r>
  <r>
    <x v="1"/>
    <n v="983"/>
    <n v="950"/>
    <n v="13"/>
    <n v="5"/>
    <s v="F"/>
    <x v="1"/>
    <n v="24"/>
    <s v="Rent"/>
    <n v="3"/>
    <s v="Skilled"/>
    <x v="1"/>
    <n v="1933"/>
  </r>
  <r>
    <x v="5"/>
    <n v="0"/>
    <n v="160"/>
    <n v="13"/>
    <n v="7"/>
    <s v="M"/>
    <x v="2"/>
    <n v="40"/>
    <s v="Rent"/>
    <n v="4"/>
    <s v="Skilled"/>
    <x v="0"/>
    <n v="160"/>
  </r>
  <r>
    <x v="5"/>
    <n v="0"/>
    <n v="276"/>
    <n v="25"/>
    <n v="91"/>
    <s v="M"/>
    <x v="0"/>
    <n v="62"/>
    <s v="Own"/>
    <n v="4"/>
    <s v="Skilled"/>
    <x v="0"/>
    <n v="276"/>
  </r>
  <r>
    <x v="3"/>
    <n v="798"/>
    <n v="137"/>
    <n v="25"/>
    <n v="25"/>
    <s v="F"/>
    <x v="1"/>
    <n v="33"/>
    <s v="Other"/>
    <n v="4"/>
    <s v="Unskilled"/>
    <x v="1"/>
    <n v="935"/>
  </r>
  <r>
    <x v="2"/>
    <n v="0"/>
    <n v="579"/>
    <n v="22"/>
    <n v="70"/>
    <s v="M"/>
    <x v="2"/>
    <n v="29"/>
    <s v="Own"/>
    <n v="3"/>
    <s v="Skilled"/>
    <x v="0"/>
    <n v="579"/>
  </r>
  <r>
    <x v="2"/>
    <n v="193"/>
    <n v="2684"/>
    <n v="13"/>
    <n v="5"/>
    <s v="F"/>
    <x v="1"/>
    <n v="22"/>
    <s v="Own"/>
    <n v="2"/>
    <s v="Unskilled"/>
    <x v="1"/>
    <n v="2877"/>
  </r>
  <r>
    <x v="0"/>
    <n v="497"/>
    <n v="0"/>
    <n v="7"/>
    <n v="51"/>
    <s v="M"/>
    <x v="0"/>
    <n v="35"/>
    <s v="Other"/>
    <n v="4"/>
    <s v="Skilled"/>
    <x v="0"/>
    <n v="497"/>
  </r>
  <r>
    <x v="1"/>
    <n v="0"/>
    <n v="0"/>
    <n v="31"/>
    <n v="53"/>
    <s v="M"/>
    <x v="0"/>
    <n v="30"/>
    <s v="Own"/>
    <n v="4"/>
    <s v="Skilled"/>
    <x v="1"/>
    <n v="0"/>
  </r>
  <r>
    <x v="2"/>
    <n v="0"/>
    <n v="0"/>
    <n v="25"/>
    <n v="103"/>
    <s v="F"/>
    <x v="1"/>
    <n v="28"/>
    <s v="Own"/>
    <n v="2"/>
    <s v="Skilled"/>
    <x v="1"/>
    <n v="0"/>
  </r>
  <r>
    <x v="2"/>
    <n v="0"/>
    <n v="712"/>
    <n v="16"/>
    <n v="6"/>
    <s v="F"/>
    <x v="1"/>
    <n v="28"/>
    <s v="Own"/>
    <n v="2"/>
    <s v="Skilled"/>
    <x v="1"/>
    <n v="712"/>
  </r>
  <r>
    <x v="2"/>
    <n v="0"/>
    <n v="912"/>
    <n v="7"/>
    <n v="39"/>
    <s v="M"/>
    <x v="0"/>
    <n v="44"/>
    <s v="Own"/>
    <n v="3"/>
    <s v="Management"/>
    <x v="0"/>
    <n v="912"/>
  </r>
  <r>
    <x v="3"/>
    <n v="600"/>
    <n v="3500"/>
    <n v="30"/>
    <n v="45"/>
    <s v="M"/>
    <x v="0"/>
    <n v="27"/>
    <s v="Rent"/>
    <n v="3"/>
    <s v="Skilled"/>
    <x v="2"/>
    <n v="4100"/>
  </r>
  <r>
    <x v="4"/>
    <n v="500"/>
    <n v="800"/>
    <n v="15"/>
    <n v="20"/>
    <s v="F"/>
    <x v="2"/>
    <n v="26"/>
    <s v="Rent"/>
    <n v="1"/>
    <s v="Unskilled"/>
    <x v="2"/>
    <n v="1300"/>
  </r>
  <r>
    <x v="2"/>
    <n v="250"/>
    <n v="250"/>
    <n v="15"/>
    <n v="48"/>
    <s v="M"/>
    <x v="0"/>
    <n v="25"/>
    <s v="Own"/>
    <n v="3"/>
    <s v="Skilled"/>
    <x v="2"/>
    <n v="500"/>
  </r>
  <r>
    <x v="1"/>
    <n v="101"/>
    <n v="3871"/>
    <n v="10"/>
    <n v="16"/>
    <s v="F"/>
    <x v="0"/>
    <n v="26"/>
    <s v="Own"/>
    <n v="4"/>
    <s v="Skilled"/>
    <x v="2"/>
    <n v="3972"/>
  </r>
  <r>
    <x v="0"/>
    <n v="300"/>
    <n v="400"/>
    <n v="10"/>
    <n v="5"/>
    <s v="M"/>
    <x v="1"/>
    <n v="28"/>
    <s v="Own"/>
    <n v="2"/>
    <s v="Skilled"/>
    <x v="2"/>
    <n v="700"/>
  </r>
  <r>
    <x v="4"/>
    <n v="790"/>
    <n v="3000"/>
    <n v="8"/>
    <n v="24"/>
    <s v="M"/>
    <x v="0"/>
    <n v="38"/>
    <s v="Rent"/>
    <n v="7"/>
    <s v="Unskilled"/>
    <x v="2"/>
    <n v="3790"/>
  </r>
  <r>
    <x v="3"/>
    <n v="680"/>
    <n v="600"/>
    <n v="50"/>
    <n v="18"/>
    <s v="F"/>
    <x v="2"/>
    <n v="37"/>
    <s v="Other"/>
    <n v="6"/>
    <s v="Management"/>
    <x v="2"/>
    <n v="1280"/>
  </r>
  <r>
    <x v="8"/>
    <n v="644"/>
    <n v="2000"/>
    <n v="20"/>
    <n v="60"/>
    <s v="M"/>
    <x v="0"/>
    <n v="30"/>
    <s v="Own"/>
    <n v="4"/>
    <s v="Skilled"/>
    <x v="2"/>
    <n v="2644"/>
  </r>
  <r>
    <x v="0"/>
    <n v="100"/>
    <n v="8000"/>
    <n v="12"/>
    <n v="90"/>
    <s v="F"/>
    <x v="0"/>
    <n v="33"/>
    <s v="Rent"/>
    <n v="9"/>
    <s v="Management"/>
    <x v="2"/>
    <n v="8100"/>
  </r>
  <r>
    <x v="6"/>
    <n v="0"/>
    <n v="900"/>
    <n v="25"/>
    <n v="4"/>
    <s v="M"/>
    <x v="1"/>
    <n v="29"/>
    <s v="Own"/>
    <n v="3"/>
    <s v="Management"/>
    <x v="2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B7885-5A3D-4B22-B249-33ACEE311B9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2" firstHeaderRow="0" firstDataRow="1" firstDataCol="1"/>
  <pivotFields count="13">
    <pivotField axis="axisRow" showAll="0">
      <items count="11">
        <item x="4"/>
        <item x="3"/>
        <item x="1"/>
        <item x="9"/>
        <item x="2"/>
        <item x="7"/>
        <item x="6"/>
        <item x="8"/>
        <item x="0"/>
        <item x="5"/>
        <item t="default"/>
      </items>
    </pivotField>
    <pivotField numFmtId="164"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rital Status" fld="6" subtotal="count" baseField="0" baseItem="0"/>
    <dataField name="Count of Credit Risk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D239-5EFE-4066-BA1E-A23D29CDE52D}">
  <dimension ref="A1:C20"/>
  <sheetViews>
    <sheetView workbookViewId="0">
      <selection activeCell="G9" sqref="G9"/>
    </sheetView>
  </sheetViews>
  <sheetFormatPr defaultColWidth="15.109375" defaultRowHeight="15" customHeight="1" x14ac:dyDescent="0.3"/>
  <cols>
    <col min="1" max="1" width="7.5546875" style="1" customWidth="1"/>
    <col min="2" max="2" width="13.33203125" style="1" customWidth="1"/>
    <col min="3" max="3" width="13.109375" style="1" customWidth="1"/>
    <col min="4" max="7" width="7.5546875" style="1" customWidth="1"/>
    <col min="8" max="16384" width="15.109375" style="1"/>
  </cols>
  <sheetData>
    <row r="1" spans="1:3" ht="15.75" customHeight="1" thickBot="1" x14ac:dyDescent="0.35">
      <c r="A1" s="6" t="s">
        <v>14</v>
      </c>
      <c r="B1" s="5" t="s">
        <v>13</v>
      </c>
      <c r="C1" s="5" t="s">
        <v>12</v>
      </c>
    </row>
    <row r="2" spans="1:3" ht="15.75" customHeight="1" thickBot="1" x14ac:dyDescent="0.35">
      <c r="A2" s="4" t="s">
        <v>11</v>
      </c>
      <c r="B2" s="3">
        <v>1000</v>
      </c>
      <c r="C2" s="3">
        <v>800</v>
      </c>
    </row>
    <row r="3" spans="1:3" ht="15.75" customHeight="1" thickBot="1" x14ac:dyDescent="0.35">
      <c r="A3" s="4" t="s">
        <v>10</v>
      </c>
      <c r="B3" s="3">
        <v>1200</v>
      </c>
      <c r="C3" s="3">
        <v>2000</v>
      </c>
    </row>
    <row r="4" spans="1:3" ht="15.75" customHeight="1" thickBot="1" x14ac:dyDescent="0.35">
      <c r="A4" s="4" t="s">
        <v>9</v>
      </c>
      <c r="B4" s="3">
        <v>1400</v>
      </c>
      <c r="C4" s="3">
        <v>3000</v>
      </c>
    </row>
    <row r="5" spans="1:3" ht="15.75" customHeight="1" thickBot="1" x14ac:dyDescent="0.35">
      <c r="A5" s="4" t="s">
        <v>8</v>
      </c>
      <c r="B5" s="3">
        <v>2000</v>
      </c>
      <c r="C5" s="3">
        <v>5000</v>
      </c>
    </row>
    <row r="6" spans="1:3" ht="15.75" customHeight="1" thickBot="1" x14ac:dyDescent="0.35">
      <c r="A6" s="4" t="s">
        <v>7</v>
      </c>
      <c r="B6" s="3">
        <v>3000</v>
      </c>
      <c r="C6" s="3">
        <v>1000</v>
      </c>
    </row>
    <row r="7" spans="1:3" ht="15.75" customHeight="1" thickBot="1" x14ac:dyDescent="0.35">
      <c r="A7" s="4" t="s">
        <v>6</v>
      </c>
      <c r="B7" s="3">
        <v>1500</v>
      </c>
      <c r="C7" s="3">
        <v>900</v>
      </c>
    </row>
    <row r="8" spans="1:3" ht="15.75" customHeight="1" thickBot="1" x14ac:dyDescent="0.35">
      <c r="A8" s="4" t="s">
        <v>5</v>
      </c>
      <c r="B8" s="3">
        <v>1000</v>
      </c>
      <c r="C8" s="3">
        <v>1600</v>
      </c>
    </row>
    <row r="9" spans="1:3" ht="15.75" customHeight="1" thickBot="1" x14ac:dyDescent="0.35">
      <c r="A9" s="4" t="s">
        <v>4</v>
      </c>
      <c r="B9" s="3">
        <v>2000</v>
      </c>
      <c r="C9" s="3">
        <v>1900</v>
      </c>
    </row>
    <row r="10" spans="1:3" ht="15.75" customHeight="1" thickBot="1" x14ac:dyDescent="0.35">
      <c r="A10" s="4" t="s">
        <v>3</v>
      </c>
      <c r="B10" s="3">
        <v>4000</v>
      </c>
      <c r="C10" s="3">
        <v>1300</v>
      </c>
    </row>
    <row r="11" spans="1:3" ht="15.75" customHeight="1" thickBot="1" x14ac:dyDescent="0.35">
      <c r="A11" s="4" t="s">
        <v>2</v>
      </c>
      <c r="B11" s="3">
        <v>5000</v>
      </c>
      <c r="C11" s="3">
        <v>1400</v>
      </c>
    </row>
    <row r="12" spans="1:3" ht="15.75" customHeight="1" thickBot="1" x14ac:dyDescent="0.35">
      <c r="A12" s="4" t="s">
        <v>1</v>
      </c>
      <c r="B12" s="3">
        <v>4500</v>
      </c>
      <c r="C12" s="3">
        <v>1500</v>
      </c>
    </row>
    <row r="13" spans="1:3" ht="15.75" customHeight="1" thickBot="1" x14ac:dyDescent="0.35">
      <c r="A13" s="4" t="s">
        <v>0</v>
      </c>
      <c r="B13" s="3">
        <v>2000</v>
      </c>
      <c r="C13" s="3">
        <v>2500</v>
      </c>
    </row>
    <row r="14" spans="1:3" ht="14.4" x14ac:dyDescent="0.3">
      <c r="B14" s="2"/>
      <c r="C14" s="2"/>
    </row>
    <row r="15" spans="1:3" ht="14.4" x14ac:dyDescent="0.3">
      <c r="B15" s="2"/>
      <c r="C15" s="2"/>
    </row>
    <row r="16" spans="1:3" ht="14.4" x14ac:dyDescent="0.3">
      <c r="B16" s="2"/>
      <c r="C16" s="2"/>
    </row>
    <row r="17" spans="2:3" ht="14.4" x14ac:dyDescent="0.3">
      <c r="B17" s="2"/>
      <c r="C17" s="2"/>
    </row>
    <row r="18" spans="2:3" ht="14.4" x14ac:dyDescent="0.3">
      <c r="B18" s="2"/>
      <c r="C18" s="2"/>
    </row>
    <row r="19" spans="2:3" ht="14.4" x14ac:dyDescent="0.3">
      <c r="B19" s="2"/>
      <c r="C19" s="2"/>
    </row>
    <row r="20" spans="2:3" ht="14.4" x14ac:dyDescent="0.3">
      <c r="B20" s="2"/>
      <c r="C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A4AF-4EA9-45B5-931D-126DD4123A7E}">
  <dimension ref="A1:C20"/>
  <sheetViews>
    <sheetView workbookViewId="0">
      <selection sqref="A1:XFD1"/>
    </sheetView>
  </sheetViews>
  <sheetFormatPr defaultColWidth="15.109375" defaultRowHeight="15" customHeight="1" x14ac:dyDescent="0.3"/>
  <cols>
    <col min="1" max="1" width="32.44140625" style="1" customWidth="1"/>
    <col min="2" max="2" width="16.6640625" style="1" customWidth="1"/>
    <col min="3" max="6" width="7.5546875" style="1" customWidth="1"/>
    <col min="7" max="16384" width="15.109375" style="1"/>
  </cols>
  <sheetData>
    <row r="1" spans="1:3" ht="15.75" customHeight="1" thickBot="1" x14ac:dyDescent="0.35">
      <c r="A1" s="6" t="s">
        <v>23</v>
      </c>
      <c r="B1" s="5" t="s">
        <v>22</v>
      </c>
    </row>
    <row r="2" spans="1:3" ht="15.75" customHeight="1" thickBot="1" x14ac:dyDescent="0.35">
      <c r="A2" s="10" t="s">
        <v>21</v>
      </c>
      <c r="B2" s="9">
        <v>0.61</v>
      </c>
    </row>
    <row r="3" spans="1:3" ht="15.75" customHeight="1" thickBot="1" x14ac:dyDescent="0.35">
      <c r="A3" s="10" t="s">
        <v>20</v>
      </c>
      <c r="B3" s="9">
        <v>0.63</v>
      </c>
    </row>
    <row r="4" spans="1:3" ht="15.75" customHeight="1" thickBot="1" x14ac:dyDescent="0.35">
      <c r="A4" s="10" t="s">
        <v>19</v>
      </c>
      <c r="B4" s="9">
        <v>0.55000000000000004</v>
      </c>
      <c r="C4" s="7"/>
    </row>
    <row r="5" spans="1:3" ht="15.75" customHeight="1" thickBot="1" x14ac:dyDescent="0.35">
      <c r="A5" s="10" t="s">
        <v>18</v>
      </c>
      <c r="B5" s="9">
        <v>0.45</v>
      </c>
      <c r="C5" s="11"/>
    </row>
    <row r="6" spans="1:3" ht="15.75" customHeight="1" thickBot="1" x14ac:dyDescent="0.35">
      <c r="A6" s="10" t="s">
        <v>17</v>
      </c>
      <c r="B6" s="9">
        <v>0.39</v>
      </c>
    </row>
    <row r="7" spans="1:3" ht="15.75" customHeight="1" thickBot="1" x14ac:dyDescent="0.35">
      <c r="A7" s="10" t="s">
        <v>16</v>
      </c>
      <c r="B7" s="9">
        <v>0.51</v>
      </c>
    </row>
    <row r="8" spans="1:3" ht="14.4" x14ac:dyDescent="0.3">
      <c r="A8" s="2"/>
      <c r="B8" s="8">
        <f>SUM(B2:B7)</f>
        <v>3.1400000000000006</v>
      </c>
    </row>
    <row r="9" spans="1:3" ht="14.4" x14ac:dyDescent="0.3">
      <c r="A9" s="7" t="s">
        <v>15</v>
      </c>
      <c r="B9" s="7">
        <f>(45/314*100)</f>
        <v>14.331210191082802</v>
      </c>
    </row>
    <row r="10" spans="1:3" ht="14.4" x14ac:dyDescent="0.3">
      <c r="A10" s="2"/>
    </row>
    <row r="11" spans="1:3" ht="14.4" x14ac:dyDescent="0.3">
      <c r="A11" s="2"/>
    </row>
    <row r="12" spans="1:3" ht="14.4" x14ac:dyDescent="0.3">
      <c r="A12" s="2"/>
    </row>
    <row r="13" spans="1:3" ht="14.4" x14ac:dyDescent="0.3">
      <c r="A13" s="2"/>
    </row>
    <row r="14" spans="1:3" ht="14.4" x14ac:dyDescent="0.3">
      <c r="A14" s="2"/>
    </row>
    <row r="15" spans="1:3" ht="14.4" x14ac:dyDescent="0.3">
      <c r="A15" s="2"/>
    </row>
    <row r="16" spans="1:3" ht="14.4" x14ac:dyDescent="0.3">
      <c r="A16" s="2"/>
    </row>
    <row r="17" spans="1:1" ht="14.4" x14ac:dyDescent="0.3">
      <c r="A17" s="2"/>
    </row>
    <row r="18" spans="1:1" ht="14.4" x14ac:dyDescent="0.3">
      <c r="A18" s="2"/>
    </row>
    <row r="19" spans="1:1" ht="14.4" x14ac:dyDescent="0.3">
      <c r="A19" s="2"/>
    </row>
    <row r="20" spans="1:1" ht="14.4" x14ac:dyDescent="0.3">
      <c r="A2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80F5-74C1-438D-B3AA-27C7F6FC24A5}">
  <sheetPr>
    <outlinePr summaryBelow="0" summaryRight="0"/>
    <pageSetUpPr fitToPage="1"/>
  </sheetPr>
  <dimension ref="A1:IV106"/>
  <sheetViews>
    <sheetView workbookViewId="0">
      <selection activeCell="I11" sqref="I11"/>
    </sheetView>
  </sheetViews>
  <sheetFormatPr defaultColWidth="8.77734375" defaultRowHeight="13.2" x14ac:dyDescent="0.25"/>
  <cols>
    <col min="1" max="1" width="13.33203125" style="14" bestFit="1" customWidth="1"/>
    <col min="2" max="2" width="13.44140625" style="14" bestFit="1" customWidth="1"/>
    <col min="3" max="3" width="8.44140625" style="15" bestFit="1" customWidth="1"/>
    <col min="4" max="4" width="31.21875" style="14" customWidth="1"/>
    <col min="5" max="5" width="18.109375" style="14" bestFit="1" customWidth="1"/>
    <col min="6" max="6" width="21" style="14" customWidth="1"/>
    <col min="7" max="256" width="9.109375" style="13" customWidth="1"/>
    <col min="257" max="16384" width="8.77734375" style="12"/>
  </cols>
  <sheetData>
    <row r="1" spans="1:256" x14ac:dyDescent="0.25">
      <c r="A1" s="29" t="s">
        <v>34</v>
      </c>
    </row>
    <row r="3" spans="1:256" s="23" customFormat="1" x14ac:dyDescent="0.25">
      <c r="A3" s="27" t="s">
        <v>32</v>
      </c>
      <c r="B3" s="27" t="s">
        <v>33</v>
      </c>
      <c r="C3" s="28" t="s">
        <v>32</v>
      </c>
      <c r="D3" s="82" t="s">
        <v>32</v>
      </c>
      <c r="E3" s="82" t="s">
        <v>31</v>
      </c>
      <c r="F3" s="82" t="s">
        <v>30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</row>
    <row r="4" spans="1:256" s="23" customFormat="1" ht="13.8" thickBot="1" x14ac:dyDescent="0.3">
      <c r="A4" s="25" t="s">
        <v>29</v>
      </c>
      <c r="B4" s="25" t="s">
        <v>28</v>
      </c>
      <c r="C4" s="26" t="s">
        <v>27</v>
      </c>
      <c r="D4" s="83" t="s">
        <v>26</v>
      </c>
      <c r="E4" s="83" t="s">
        <v>25</v>
      </c>
      <c r="F4" s="83" t="s">
        <v>24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</row>
    <row r="5" spans="1:256" s="19" customFormat="1" ht="13.8" thickTop="1" x14ac:dyDescent="0.25">
      <c r="A5" s="18">
        <v>35.9</v>
      </c>
      <c r="B5" s="22">
        <v>14.8</v>
      </c>
      <c r="C5" s="17">
        <v>91033</v>
      </c>
      <c r="D5" s="16">
        <v>183104</v>
      </c>
      <c r="E5" s="16">
        <v>220741</v>
      </c>
      <c r="F5" s="16">
        <v>38517</v>
      </c>
    </row>
    <row r="6" spans="1:256" s="19" customFormat="1" x14ac:dyDescent="0.25">
      <c r="A6" s="21">
        <v>37.700000000000003</v>
      </c>
      <c r="B6" s="21">
        <v>13.8</v>
      </c>
      <c r="C6" s="17">
        <v>86748</v>
      </c>
      <c r="D6" s="16">
        <v>163843</v>
      </c>
      <c r="E6" s="16">
        <v>223152</v>
      </c>
      <c r="F6" s="16">
        <v>40618</v>
      </c>
    </row>
    <row r="7" spans="1:256" s="19" customFormat="1" x14ac:dyDescent="0.25">
      <c r="A7" s="21">
        <v>36.799999999999997</v>
      </c>
      <c r="B7" s="21">
        <v>13.8</v>
      </c>
      <c r="C7" s="17">
        <v>72245</v>
      </c>
      <c r="D7" s="16">
        <v>142732</v>
      </c>
      <c r="E7" s="16">
        <v>176926</v>
      </c>
      <c r="F7" s="16">
        <v>35206</v>
      </c>
    </row>
    <row r="8" spans="1:256" s="19" customFormat="1" x14ac:dyDescent="0.25">
      <c r="A8" s="21">
        <v>35.299999999999997</v>
      </c>
      <c r="B8" s="21">
        <v>13.2</v>
      </c>
      <c r="C8" s="17">
        <v>70639</v>
      </c>
      <c r="D8" s="16">
        <v>145024</v>
      </c>
      <c r="E8" s="16">
        <v>166260</v>
      </c>
      <c r="F8" s="16">
        <v>33434</v>
      </c>
    </row>
    <row r="9" spans="1:256" s="19" customFormat="1" x14ac:dyDescent="0.25">
      <c r="A9" s="21">
        <v>35.299999999999997</v>
      </c>
      <c r="B9" s="21">
        <v>13.2</v>
      </c>
      <c r="C9" s="17">
        <v>64879</v>
      </c>
      <c r="D9" s="16">
        <v>135951</v>
      </c>
      <c r="E9" s="16">
        <v>148868</v>
      </c>
      <c r="F9" s="16">
        <v>28162</v>
      </c>
    </row>
    <row r="10" spans="1:256" s="19" customFormat="1" x14ac:dyDescent="0.25">
      <c r="A10" s="21">
        <v>34.799999999999997</v>
      </c>
      <c r="B10" s="21">
        <v>13.7</v>
      </c>
      <c r="C10" s="17">
        <v>75591</v>
      </c>
      <c r="D10" s="16">
        <v>155334</v>
      </c>
      <c r="E10" s="16">
        <v>188310</v>
      </c>
      <c r="F10" s="16">
        <v>36708</v>
      </c>
    </row>
    <row r="11" spans="1:256" s="19" customFormat="1" x14ac:dyDescent="0.25">
      <c r="A11" s="21">
        <v>39.299999999999997</v>
      </c>
      <c r="B11" s="21">
        <v>14.4</v>
      </c>
      <c r="C11" s="17">
        <v>80615</v>
      </c>
      <c r="D11" s="16">
        <v>181265</v>
      </c>
      <c r="E11" s="16">
        <v>201743</v>
      </c>
      <c r="F11" s="16">
        <v>38766</v>
      </c>
    </row>
    <row r="12" spans="1:256" s="19" customFormat="1" x14ac:dyDescent="0.25">
      <c r="A12" s="21">
        <v>36.6</v>
      </c>
      <c r="B12" s="21">
        <v>13.9</v>
      </c>
      <c r="C12" s="17">
        <v>76507</v>
      </c>
      <c r="D12" s="16">
        <v>149880</v>
      </c>
      <c r="E12" s="16">
        <v>189727</v>
      </c>
      <c r="F12" s="16">
        <v>34811</v>
      </c>
    </row>
    <row r="13" spans="1:256" s="19" customFormat="1" x14ac:dyDescent="0.25">
      <c r="A13" s="21">
        <v>35.700000000000003</v>
      </c>
      <c r="B13" s="21">
        <v>16.100000000000001</v>
      </c>
      <c r="C13" s="17">
        <v>107935</v>
      </c>
      <c r="D13" s="16">
        <v>276139</v>
      </c>
      <c r="E13" s="16">
        <v>211085</v>
      </c>
      <c r="F13" s="16">
        <v>41032</v>
      </c>
    </row>
    <row r="14" spans="1:256" s="19" customFormat="1" x14ac:dyDescent="0.25">
      <c r="A14" s="21">
        <v>40.5</v>
      </c>
      <c r="B14" s="21">
        <v>15.1</v>
      </c>
      <c r="C14" s="17">
        <v>82557</v>
      </c>
      <c r="D14" s="16">
        <v>182088</v>
      </c>
      <c r="E14" s="16">
        <v>220782</v>
      </c>
      <c r="F14" s="16">
        <v>41742</v>
      </c>
    </row>
    <row r="15" spans="1:256" s="19" customFormat="1" x14ac:dyDescent="0.25">
      <c r="A15" s="21">
        <v>37.9</v>
      </c>
      <c r="B15" s="21">
        <v>14.2</v>
      </c>
      <c r="C15" s="17">
        <v>58294</v>
      </c>
      <c r="D15" s="16">
        <v>123500</v>
      </c>
      <c r="E15" s="16">
        <v>132432</v>
      </c>
      <c r="F15" s="16">
        <v>29950</v>
      </c>
    </row>
    <row r="16" spans="1:256" s="19" customFormat="1" x14ac:dyDescent="0.25">
      <c r="A16" s="21">
        <v>43.1</v>
      </c>
      <c r="B16" s="21">
        <v>15.8</v>
      </c>
      <c r="C16" s="17">
        <v>88041</v>
      </c>
      <c r="D16" s="16">
        <v>194369</v>
      </c>
      <c r="E16" s="16">
        <v>267556</v>
      </c>
      <c r="F16" s="16">
        <v>51107</v>
      </c>
    </row>
    <row r="17" spans="1:6" s="19" customFormat="1" x14ac:dyDescent="0.25">
      <c r="A17" s="21">
        <v>37.700000000000003</v>
      </c>
      <c r="B17" s="21">
        <v>12.9</v>
      </c>
      <c r="C17" s="17">
        <v>64597</v>
      </c>
      <c r="D17" s="16">
        <v>119305</v>
      </c>
      <c r="E17" s="16">
        <v>186156</v>
      </c>
      <c r="F17" s="16">
        <v>34936</v>
      </c>
    </row>
    <row r="18" spans="1:6" s="19" customFormat="1" x14ac:dyDescent="0.25">
      <c r="A18" s="21">
        <v>36</v>
      </c>
      <c r="B18" s="21">
        <v>13.1</v>
      </c>
      <c r="C18" s="17">
        <v>64894</v>
      </c>
      <c r="D18" s="16">
        <v>141011</v>
      </c>
      <c r="E18" s="16">
        <v>160017</v>
      </c>
      <c r="F18" s="16">
        <v>32387</v>
      </c>
    </row>
    <row r="19" spans="1:6" s="19" customFormat="1" x14ac:dyDescent="0.25">
      <c r="A19" s="21">
        <v>40.4</v>
      </c>
      <c r="B19" s="21">
        <v>16.100000000000001</v>
      </c>
      <c r="C19" s="17">
        <v>61091</v>
      </c>
      <c r="D19" s="16">
        <v>194928</v>
      </c>
      <c r="E19" s="16">
        <v>113559</v>
      </c>
      <c r="F19" s="16">
        <v>32150</v>
      </c>
    </row>
    <row r="20" spans="1:6" s="19" customFormat="1" x14ac:dyDescent="0.25">
      <c r="A20" s="21">
        <v>33.799999999999997</v>
      </c>
      <c r="B20" s="21">
        <v>13.6</v>
      </c>
      <c r="C20" s="17">
        <v>76771</v>
      </c>
      <c r="D20" s="16">
        <v>159531</v>
      </c>
      <c r="E20" s="16">
        <v>197264</v>
      </c>
      <c r="F20" s="16">
        <v>37996</v>
      </c>
    </row>
    <row r="21" spans="1:6" s="19" customFormat="1" x14ac:dyDescent="0.25">
      <c r="A21" s="21">
        <v>36.4</v>
      </c>
      <c r="B21" s="21">
        <v>13.5</v>
      </c>
      <c r="C21" s="17">
        <v>55609</v>
      </c>
      <c r="D21" s="16">
        <v>123085</v>
      </c>
      <c r="E21" s="16">
        <v>105582</v>
      </c>
      <c r="F21" s="16">
        <v>24672</v>
      </c>
    </row>
    <row r="22" spans="1:6" s="19" customFormat="1" x14ac:dyDescent="0.25">
      <c r="A22" s="21">
        <v>37.700000000000003</v>
      </c>
      <c r="B22" s="21">
        <v>12.8</v>
      </c>
      <c r="C22" s="17">
        <v>74091</v>
      </c>
      <c r="D22" s="16">
        <v>143750</v>
      </c>
      <c r="E22" s="16">
        <v>217869</v>
      </c>
      <c r="F22" s="16">
        <v>37603</v>
      </c>
    </row>
    <row r="23" spans="1:6" s="19" customFormat="1" x14ac:dyDescent="0.25">
      <c r="A23" s="21">
        <v>36.200000000000003</v>
      </c>
      <c r="B23" s="21">
        <v>12.9</v>
      </c>
      <c r="C23" s="17">
        <v>53713</v>
      </c>
      <c r="D23" s="16">
        <v>112649</v>
      </c>
      <c r="E23" s="16">
        <v>117441</v>
      </c>
      <c r="F23" s="16">
        <v>26785</v>
      </c>
    </row>
    <row r="24" spans="1:6" s="19" customFormat="1" x14ac:dyDescent="0.25">
      <c r="A24" s="21">
        <v>39.1</v>
      </c>
      <c r="B24" s="21">
        <v>12.7</v>
      </c>
      <c r="C24" s="17">
        <v>60262</v>
      </c>
      <c r="D24" s="16">
        <v>126928</v>
      </c>
      <c r="E24" s="16">
        <v>161322</v>
      </c>
      <c r="F24" s="16">
        <v>32576</v>
      </c>
    </row>
    <row r="25" spans="1:6" s="19" customFormat="1" x14ac:dyDescent="0.25">
      <c r="A25" s="21">
        <v>39.4</v>
      </c>
      <c r="B25" s="21">
        <v>16.100000000000001</v>
      </c>
      <c r="C25" s="17">
        <v>111548</v>
      </c>
      <c r="D25" s="16">
        <v>230893</v>
      </c>
      <c r="E25" s="16">
        <v>331009</v>
      </c>
      <c r="F25" s="16">
        <v>56569</v>
      </c>
    </row>
    <row r="26" spans="1:6" s="19" customFormat="1" x14ac:dyDescent="0.25">
      <c r="A26" s="21">
        <v>36.1</v>
      </c>
      <c r="B26" s="21">
        <v>12.8</v>
      </c>
      <c r="C26" s="17">
        <v>48600</v>
      </c>
      <c r="D26" s="16">
        <v>105737</v>
      </c>
      <c r="E26" s="16">
        <v>106671</v>
      </c>
      <c r="F26" s="16">
        <v>26144</v>
      </c>
    </row>
    <row r="27" spans="1:6" s="19" customFormat="1" x14ac:dyDescent="0.25">
      <c r="A27" s="21">
        <v>35.299999999999997</v>
      </c>
      <c r="B27" s="21">
        <v>12.7</v>
      </c>
      <c r="C27" s="17">
        <v>51419</v>
      </c>
      <c r="D27" s="16">
        <v>104149</v>
      </c>
      <c r="E27" s="16">
        <v>111168</v>
      </c>
      <c r="F27" s="16">
        <v>24558</v>
      </c>
    </row>
    <row r="28" spans="1:6" s="19" customFormat="1" x14ac:dyDescent="0.25">
      <c r="A28" s="21">
        <v>37.5</v>
      </c>
      <c r="B28" s="21">
        <v>12.8</v>
      </c>
      <c r="C28" s="17">
        <v>51182</v>
      </c>
      <c r="D28" s="16">
        <v>106898</v>
      </c>
      <c r="E28" s="16">
        <v>88370</v>
      </c>
      <c r="F28" s="16">
        <v>23584</v>
      </c>
    </row>
    <row r="29" spans="1:6" s="19" customFormat="1" x14ac:dyDescent="0.25">
      <c r="A29" s="21">
        <v>34.4</v>
      </c>
      <c r="B29" s="21">
        <v>12.8</v>
      </c>
      <c r="C29" s="17">
        <v>60753</v>
      </c>
      <c r="D29" s="16">
        <v>95869</v>
      </c>
      <c r="E29" s="16">
        <v>143115</v>
      </c>
      <c r="F29" s="16">
        <v>26773</v>
      </c>
    </row>
    <row r="30" spans="1:6" s="19" customFormat="1" x14ac:dyDescent="0.25">
      <c r="A30" s="21">
        <v>33.700000000000003</v>
      </c>
      <c r="B30" s="21">
        <v>13.8</v>
      </c>
      <c r="C30" s="17">
        <v>64601</v>
      </c>
      <c r="D30" s="16">
        <v>103737</v>
      </c>
      <c r="E30" s="16">
        <v>134223</v>
      </c>
      <c r="F30" s="16">
        <v>27877</v>
      </c>
    </row>
    <row r="31" spans="1:6" s="19" customFormat="1" x14ac:dyDescent="0.25">
      <c r="A31" s="21">
        <v>40.4</v>
      </c>
      <c r="B31" s="21">
        <v>13.2</v>
      </c>
      <c r="C31" s="17">
        <v>62164</v>
      </c>
      <c r="D31" s="16">
        <v>114257</v>
      </c>
      <c r="E31" s="16">
        <v>144038</v>
      </c>
      <c r="F31" s="16">
        <v>28507</v>
      </c>
    </row>
    <row r="32" spans="1:6" s="19" customFormat="1" x14ac:dyDescent="0.25">
      <c r="A32" s="21">
        <v>38.9</v>
      </c>
      <c r="B32" s="21">
        <v>12.7</v>
      </c>
      <c r="C32" s="17">
        <v>46607</v>
      </c>
      <c r="D32" s="16">
        <v>94576</v>
      </c>
      <c r="E32" s="16">
        <v>114799</v>
      </c>
      <c r="F32" s="16">
        <v>27096</v>
      </c>
    </row>
    <row r="33" spans="1:6" s="19" customFormat="1" x14ac:dyDescent="0.25">
      <c r="A33" s="21">
        <v>34.299999999999997</v>
      </c>
      <c r="B33" s="21">
        <v>12.7</v>
      </c>
      <c r="C33" s="17">
        <v>61446</v>
      </c>
      <c r="D33" s="16">
        <v>122619</v>
      </c>
      <c r="E33" s="16">
        <v>161538</v>
      </c>
      <c r="F33" s="16">
        <v>28018</v>
      </c>
    </row>
    <row r="34" spans="1:6" s="19" customFormat="1" x14ac:dyDescent="0.25">
      <c r="A34" s="21">
        <v>38.700000000000003</v>
      </c>
      <c r="B34" s="21">
        <v>12.8</v>
      </c>
      <c r="C34" s="17">
        <v>62024</v>
      </c>
      <c r="D34" s="16">
        <v>134430</v>
      </c>
      <c r="E34" s="16">
        <v>149351</v>
      </c>
      <c r="F34" s="16">
        <v>31283</v>
      </c>
    </row>
    <row r="35" spans="1:6" s="19" customFormat="1" x14ac:dyDescent="0.25">
      <c r="A35" s="21">
        <v>33.4</v>
      </c>
      <c r="B35" s="21">
        <v>12.6</v>
      </c>
      <c r="C35" s="17">
        <v>54986</v>
      </c>
      <c r="D35" s="16">
        <v>105647</v>
      </c>
      <c r="E35" s="16">
        <v>126929</v>
      </c>
      <c r="F35" s="16">
        <v>24671</v>
      </c>
    </row>
    <row r="36" spans="1:6" s="19" customFormat="1" x14ac:dyDescent="0.25">
      <c r="A36" s="21">
        <v>35</v>
      </c>
      <c r="B36" s="21">
        <v>12.7</v>
      </c>
      <c r="C36" s="17">
        <v>48182</v>
      </c>
      <c r="D36" s="16">
        <v>114436</v>
      </c>
      <c r="E36" s="16">
        <v>102732</v>
      </c>
      <c r="F36" s="16">
        <v>25280</v>
      </c>
    </row>
    <row r="37" spans="1:6" s="19" customFormat="1" x14ac:dyDescent="0.25">
      <c r="A37" s="21">
        <v>38.1</v>
      </c>
      <c r="B37" s="21">
        <v>12.7</v>
      </c>
      <c r="C37" s="17">
        <v>47388</v>
      </c>
      <c r="D37" s="16">
        <v>92820</v>
      </c>
      <c r="E37" s="16">
        <v>118016</v>
      </c>
      <c r="F37" s="16">
        <v>24890</v>
      </c>
    </row>
    <row r="38" spans="1:6" s="19" customFormat="1" x14ac:dyDescent="0.25">
      <c r="A38" s="21">
        <v>34.9</v>
      </c>
      <c r="B38" s="21">
        <v>12.5</v>
      </c>
      <c r="C38" s="17">
        <v>55273</v>
      </c>
      <c r="D38" s="16">
        <v>102468</v>
      </c>
      <c r="E38" s="16">
        <v>126959</v>
      </c>
      <c r="F38" s="16">
        <v>26114</v>
      </c>
    </row>
    <row r="39" spans="1:6" s="19" customFormat="1" x14ac:dyDescent="0.25">
      <c r="A39" s="21">
        <v>36.1</v>
      </c>
      <c r="B39" s="21">
        <v>12.9</v>
      </c>
      <c r="C39" s="17">
        <v>53892</v>
      </c>
      <c r="D39" s="16">
        <v>92968</v>
      </c>
      <c r="E39" s="16">
        <v>129176</v>
      </c>
      <c r="F39" s="16">
        <v>27570</v>
      </c>
    </row>
    <row r="40" spans="1:6" s="19" customFormat="1" x14ac:dyDescent="0.25">
      <c r="A40" s="21">
        <v>32.700000000000003</v>
      </c>
      <c r="B40" s="21">
        <v>12.6</v>
      </c>
      <c r="C40" s="17">
        <v>47923</v>
      </c>
      <c r="D40" s="16">
        <v>104539</v>
      </c>
      <c r="E40" s="16">
        <v>88384</v>
      </c>
      <c r="F40" s="16">
        <v>20826</v>
      </c>
    </row>
    <row r="41" spans="1:6" s="19" customFormat="1" x14ac:dyDescent="0.25">
      <c r="A41" s="20">
        <v>37.1</v>
      </c>
      <c r="B41" s="20">
        <v>12.5</v>
      </c>
      <c r="C41" s="17">
        <v>46176</v>
      </c>
      <c r="D41" s="16">
        <v>92654</v>
      </c>
      <c r="E41" s="16">
        <v>101964</v>
      </c>
      <c r="F41" s="16">
        <v>23858</v>
      </c>
    </row>
    <row r="42" spans="1:6" x14ac:dyDescent="0.25">
      <c r="A42" s="18">
        <v>23.5</v>
      </c>
      <c r="B42" s="18">
        <v>13.6</v>
      </c>
      <c r="C42" s="17">
        <v>33088</v>
      </c>
      <c r="D42" s="16">
        <v>105430</v>
      </c>
      <c r="E42" s="16">
        <v>44223</v>
      </c>
      <c r="F42" s="16">
        <v>20834</v>
      </c>
    </row>
    <row r="43" spans="1:6" x14ac:dyDescent="0.25">
      <c r="A43" s="18">
        <v>38</v>
      </c>
      <c r="B43" s="18">
        <v>13.6</v>
      </c>
      <c r="C43" s="17">
        <v>53890</v>
      </c>
      <c r="D43" s="16">
        <v>108446</v>
      </c>
      <c r="E43" s="16">
        <v>95013</v>
      </c>
      <c r="F43" s="16">
        <v>26542</v>
      </c>
    </row>
    <row r="44" spans="1:6" x14ac:dyDescent="0.25">
      <c r="A44" s="18">
        <v>33.6</v>
      </c>
      <c r="B44" s="18">
        <v>12.7</v>
      </c>
      <c r="C44" s="17">
        <v>57390</v>
      </c>
      <c r="D44" s="16">
        <v>111836</v>
      </c>
      <c r="E44" s="16">
        <v>134434</v>
      </c>
      <c r="F44" s="16">
        <v>27396</v>
      </c>
    </row>
    <row r="45" spans="1:6" x14ac:dyDescent="0.25">
      <c r="A45" s="18">
        <v>41.7</v>
      </c>
      <c r="B45" s="18">
        <v>13</v>
      </c>
      <c r="C45" s="17">
        <v>48439</v>
      </c>
      <c r="D45" s="16">
        <v>100788</v>
      </c>
      <c r="E45" s="16">
        <v>124474</v>
      </c>
      <c r="F45" s="16">
        <v>31054</v>
      </c>
    </row>
    <row r="46" spans="1:6" x14ac:dyDescent="0.25">
      <c r="A46" s="18">
        <v>36.6</v>
      </c>
      <c r="B46" s="18">
        <v>14.1</v>
      </c>
      <c r="C46" s="17">
        <v>56803</v>
      </c>
      <c r="D46" s="16">
        <v>149138</v>
      </c>
      <c r="E46" s="16">
        <v>101695</v>
      </c>
      <c r="F46" s="16">
        <v>29198</v>
      </c>
    </row>
    <row r="47" spans="1:6" x14ac:dyDescent="0.25">
      <c r="A47" s="18">
        <v>34.9</v>
      </c>
      <c r="B47" s="18">
        <v>12.4</v>
      </c>
      <c r="C47" s="17">
        <v>52392</v>
      </c>
      <c r="D47" s="16">
        <v>93875</v>
      </c>
      <c r="E47" s="16">
        <v>133101</v>
      </c>
      <c r="F47" s="16">
        <v>24650</v>
      </c>
    </row>
    <row r="48" spans="1:6" x14ac:dyDescent="0.25">
      <c r="A48" s="18">
        <v>36.700000000000003</v>
      </c>
      <c r="B48" s="18">
        <v>12.8</v>
      </c>
      <c r="C48" s="17">
        <v>48631</v>
      </c>
      <c r="D48" s="16">
        <v>95490</v>
      </c>
      <c r="E48" s="16">
        <v>105202</v>
      </c>
      <c r="F48" s="16">
        <v>23610</v>
      </c>
    </row>
    <row r="49" spans="1:6" x14ac:dyDescent="0.25">
      <c r="A49" s="18">
        <v>38.4</v>
      </c>
      <c r="B49" s="18">
        <v>12.5</v>
      </c>
      <c r="C49" s="17">
        <v>52500</v>
      </c>
      <c r="D49" s="16">
        <v>105377</v>
      </c>
      <c r="E49" s="16">
        <v>139199</v>
      </c>
      <c r="F49" s="16">
        <v>29706</v>
      </c>
    </row>
    <row r="50" spans="1:6" x14ac:dyDescent="0.25">
      <c r="A50" s="18">
        <v>34.799999999999997</v>
      </c>
      <c r="B50" s="18">
        <v>12.5</v>
      </c>
      <c r="C50" s="17">
        <v>42401</v>
      </c>
      <c r="D50" s="16">
        <v>106478</v>
      </c>
      <c r="E50" s="16">
        <v>94867</v>
      </c>
      <c r="F50" s="16">
        <v>21572</v>
      </c>
    </row>
    <row r="51" spans="1:6" x14ac:dyDescent="0.25">
      <c r="A51" s="18">
        <v>33.6</v>
      </c>
      <c r="B51" s="18">
        <v>12.7</v>
      </c>
      <c r="C51" s="17">
        <v>64792</v>
      </c>
      <c r="D51" s="16">
        <v>116071</v>
      </c>
      <c r="E51" s="16">
        <v>185714</v>
      </c>
      <c r="F51" s="16">
        <v>32677</v>
      </c>
    </row>
    <row r="52" spans="1:6" x14ac:dyDescent="0.25">
      <c r="A52" s="18">
        <v>37</v>
      </c>
      <c r="B52" s="18">
        <v>14.1</v>
      </c>
      <c r="C52" s="17">
        <v>59842</v>
      </c>
      <c r="D52" s="16">
        <v>106949</v>
      </c>
      <c r="E52" s="16">
        <v>135329</v>
      </c>
      <c r="F52" s="16">
        <v>29347</v>
      </c>
    </row>
    <row r="53" spans="1:6" x14ac:dyDescent="0.25">
      <c r="A53" s="18">
        <v>34.4</v>
      </c>
      <c r="B53" s="18">
        <v>12.7</v>
      </c>
      <c r="C53" s="17">
        <v>65625</v>
      </c>
      <c r="D53" s="16">
        <v>129688</v>
      </c>
      <c r="E53" s="16">
        <v>175000</v>
      </c>
      <c r="F53" s="16">
        <v>29127</v>
      </c>
    </row>
    <row r="54" spans="1:6" x14ac:dyDescent="0.25">
      <c r="A54" s="18">
        <v>37.200000000000003</v>
      </c>
      <c r="B54" s="18">
        <v>12.5</v>
      </c>
      <c r="C54" s="17">
        <v>54044</v>
      </c>
      <c r="D54" s="16">
        <v>108654</v>
      </c>
      <c r="E54" s="16">
        <v>140726</v>
      </c>
      <c r="F54" s="16">
        <v>27753</v>
      </c>
    </row>
    <row r="55" spans="1:6" x14ac:dyDescent="0.25">
      <c r="A55" s="18">
        <v>35.700000000000003</v>
      </c>
      <c r="B55" s="18">
        <v>12.6</v>
      </c>
      <c r="C55" s="17">
        <v>39707</v>
      </c>
      <c r="D55" s="16">
        <v>89552</v>
      </c>
      <c r="E55" s="16">
        <v>80124</v>
      </c>
      <c r="F55" s="16">
        <v>21345</v>
      </c>
    </row>
    <row r="56" spans="1:6" x14ac:dyDescent="0.25">
      <c r="A56" s="18">
        <v>37.799999999999997</v>
      </c>
      <c r="B56" s="18">
        <v>12.9</v>
      </c>
      <c r="C56" s="17">
        <v>45286</v>
      </c>
      <c r="D56" s="16">
        <v>108431</v>
      </c>
      <c r="E56" s="16">
        <v>91928</v>
      </c>
      <c r="F56" s="16">
        <v>28174</v>
      </c>
    </row>
    <row r="57" spans="1:6" x14ac:dyDescent="0.25">
      <c r="A57" s="18">
        <v>35.6</v>
      </c>
      <c r="B57" s="18">
        <v>12.8</v>
      </c>
      <c r="C57" s="17">
        <v>37784</v>
      </c>
      <c r="D57" s="16">
        <v>92712</v>
      </c>
      <c r="E57" s="16">
        <v>60721</v>
      </c>
      <c r="F57" s="16">
        <v>19125</v>
      </c>
    </row>
    <row r="58" spans="1:6" x14ac:dyDescent="0.25">
      <c r="A58" s="18">
        <v>35.700000000000003</v>
      </c>
      <c r="B58" s="18">
        <v>12.4</v>
      </c>
      <c r="C58" s="17">
        <v>52284</v>
      </c>
      <c r="D58" s="16">
        <v>92143</v>
      </c>
      <c r="E58" s="16">
        <v>146028</v>
      </c>
      <c r="F58" s="16">
        <v>29763</v>
      </c>
    </row>
    <row r="59" spans="1:6" x14ac:dyDescent="0.25">
      <c r="A59" s="18">
        <v>34.299999999999997</v>
      </c>
      <c r="B59" s="18">
        <v>12.4</v>
      </c>
      <c r="C59" s="17">
        <v>42944</v>
      </c>
      <c r="D59" s="16">
        <v>86192</v>
      </c>
      <c r="E59" s="16">
        <v>98778</v>
      </c>
      <c r="F59" s="16">
        <v>22275</v>
      </c>
    </row>
    <row r="60" spans="1:6" x14ac:dyDescent="0.25">
      <c r="A60" s="18">
        <v>39.799999999999997</v>
      </c>
      <c r="B60" s="18">
        <v>13.4</v>
      </c>
      <c r="C60" s="17">
        <v>46036</v>
      </c>
      <c r="D60" s="16">
        <v>99508</v>
      </c>
      <c r="E60" s="16">
        <v>98343</v>
      </c>
      <c r="F60" s="16">
        <v>27005</v>
      </c>
    </row>
    <row r="61" spans="1:6" x14ac:dyDescent="0.25">
      <c r="A61" s="18">
        <v>36.200000000000003</v>
      </c>
      <c r="B61" s="18">
        <v>12.3</v>
      </c>
      <c r="C61" s="17">
        <v>50357</v>
      </c>
      <c r="D61" s="16">
        <v>90750</v>
      </c>
      <c r="E61" s="16">
        <v>126613</v>
      </c>
      <c r="F61" s="16">
        <v>24076</v>
      </c>
    </row>
    <row r="62" spans="1:6" x14ac:dyDescent="0.25">
      <c r="A62" s="18">
        <v>35.1</v>
      </c>
      <c r="B62" s="18">
        <v>12.3</v>
      </c>
      <c r="C62" s="17">
        <v>45521</v>
      </c>
      <c r="D62" s="16">
        <v>82720</v>
      </c>
      <c r="E62" s="16">
        <v>105346</v>
      </c>
      <c r="F62" s="16">
        <v>23293</v>
      </c>
    </row>
    <row r="63" spans="1:6" x14ac:dyDescent="0.25">
      <c r="A63" s="18">
        <v>35.6</v>
      </c>
      <c r="B63" s="18">
        <v>16.100000000000001</v>
      </c>
      <c r="C63" s="17">
        <v>30418</v>
      </c>
      <c r="D63" s="16">
        <v>139739</v>
      </c>
      <c r="E63" s="16">
        <v>24999</v>
      </c>
      <c r="F63" s="16">
        <v>16854</v>
      </c>
    </row>
    <row r="64" spans="1:6" x14ac:dyDescent="0.25">
      <c r="A64" s="18">
        <v>40.700000000000003</v>
      </c>
      <c r="B64" s="18">
        <v>12.7</v>
      </c>
      <c r="C64" s="17">
        <v>52500</v>
      </c>
      <c r="D64" s="16">
        <v>94792</v>
      </c>
      <c r="E64" s="16">
        <v>147222</v>
      </c>
      <c r="F64" s="16">
        <v>28867</v>
      </c>
    </row>
    <row r="65" spans="1:6" x14ac:dyDescent="0.25">
      <c r="A65" s="18">
        <v>33.5</v>
      </c>
      <c r="B65" s="18">
        <v>12.5</v>
      </c>
      <c r="C65" s="17">
        <v>41795</v>
      </c>
      <c r="D65" s="16">
        <v>94456</v>
      </c>
      <c r="E65" s="16">
        <v>91806</v>
      </c>
      <c r="F65" s="16">
        <v>21556</v>
      </c>
    </row>
    <row r="66" spans="1:6" x14ac:dyDescent="0.25">
      <c r="A66" s="18">
        <v>37.5</v>
      </c>
      <c r="B66" s="18">
        <v>12.5</v>
      </c>
      <c r="C66" s="17">
        <v>66667</v>
      </c>
      <c r="D66" s="16">
        <v>78906</v>
      </c>
      <c r="E66" s="16">
        <v>143750</v>
      </c>
      <c r="F66" s="16">
        <v>31758</v>
      </c>
    </row>
    <row r="67" spans="1:6" x14ac:dyDescent="0.25">
      <c r="A67" s="18">
        <v>37.6</v>
      </c>
      <c r="B67" s="18">
        <v>12.9</v>
      </c>
      <c r="C67" s="17">
        <v>38596</v>
      </c>
      <c r="D67" s="16">
        <v>95364</v>
      </c>
      <c r="E67" s="16">
        <v>54453</v>
      </c>
      <c r="F67" s="16">
        <v>17939</v>
      </c>
    </row>
    <row r="68" spans="1:6" x14ac:dyDescent="0.25">
      <c r="A68" s="18">
        <v>39.1</v>
      </c>
      <c r="B68" s="18">
        <v>12.6</v>
      </c>
      <c r="C68" s="17">
        <v>44286</v>
      </c>
      <c r="D68" s="16">
        <v>93103</v>
      </c>
      <c r="E68" s="16">
        <v>110465</v>
      </c>
      <c r="F68" s="16">
        <v>22579</v>
      </c>
    </row>
    <row r="69" spans="1:6" x14ac:dyDescent="0.25">
      <c r="A69" s="18">
        <v>33.1</v>
      </c>
      <c r="B69" s="18">
        <v>12.2</v>
      </c>
      <c r="C69" s="17">
        <v>37287</v>
      </c>
      <c r="D69" s="16">
        <v>75561</v>
      </c>
      <c r="E69" s="16">
        <v>86591</v>
      </c>
      <c r="F69" s="16">
        <v>19343</v>
      </c>
    </row>
    <row r="70" spans="1:6" x14ac:dyDescent="0.25">
      <c r="A70" s="18">
        <v>36.4</v>
      </c>
      <c r="B70" s="18">
        <v>12.9</v>
      </c>
      <c r="C70" s="17">
        <v>38184</v>
      </c>
      <c r="D70" s="16">
        <v>80099</v>
      </c>
      <c r="E70" s="16">
        <v>76438</v>
      </c>
      <c r="F70" s="16">
        <v>21534</v>
      </c>
    </row>
    <row r="71" spans="1:6" x14ac:dyDescent="0.25">
      <c r="A71" s="18">
        <v>37.299999999999997</v>
      </c>
      <c r="B71" s="18">
        <v>12.5</v>
      </c>
      <c r="C71" s="17">
        <v>47119</v>
      </c>
      <c r="D71" s="16">
        <v>88958</v>
      </c>
      <c r="E71" s="16">
        <v>102993</v>
      </c>
      <c r="F71" s="16">
        <v>22357</v>
      </c>
    </row>
    <row r="72" spans="1:6" x14ac:dyDescent="0.25">
      <c r="A72" s="18">
        <v>38.700000000000003</v>
      </c>
      <c r="B72" s="18">
        <v>13.6</v>
      </c>
      <c r="C72" s="17">
        <v>44520</v>
      </c>
      <c r="D72" s="16">
        <v>96112</v>
      </c>
      <c r="E72" s="16">
        <v>93915</v>
      </c>
      <c r="F72" s="16">
        <v>25276</v>
      </c>
    </row>
    <row r="73" spans="1:6" x14ac:dyDescent="0.25">
      <c r="A73" s="18">
        <v>36.9</v>
      </c>
      <c r="B73" s="18">
        <v>12.7</v>
      </c>
      <c r="C73" s="17">
        <v>52838</v>
      </c>
      <c r="D73" s="16">
        <v>101705</v>
      </c>
      <c r="E73" s="16">
        <v>75040</v>
      </c>
      <c r="F73" s="16">
        <v>23077</v>
      </c>
    </row>
    <row r="74" spans="1:6" x14ac:dyDescent="0.25">
      <c r="A74" s="18">
        <v>32.700000000000003</v>
      </c>
      <c r="B74" s="18">
        <v>12.3</v>
      </c>
      <c r="C74" s="17">
        <v>34688</v>
      </c>
      <c r="D74" s="16">
        <v>82870</v>
      </c>
      <c r="E74" s="16">
        <v>93750</v>
      </c>
      <c r="F74" s="16">
        <v>20082</v>
      </c>
    </row>
    <row r="75" spans="1:6" x14ac:dyDescent="0.25">
      <c r="A75" s="18">
        <v>36.1</v>
      </c>
      <c r="B75" s="18">
        <v>12.4</v>
      </c>
      <c r="C75" s="17">
        <v>31770</v>
      </c>
      <c r="D75" s="16">
        <v>74525</v>
      </c>
      <c r="E75" s="16">
        <v>47446</v>
      </c>
      <c r="F75" s="16">
        <v>15912</v>
      </c>
    </row>
    <row r="76" spans="1:6" x14ac:dyDescent="0.25">
      <c r="A76" s="18">
        <v>39.5</v>
      </c>
      <c r="B76" s="18">
        <v>12.8</v>
      </c>
      <c r="C76" s="17">
        <v>32994</v>
      </c>
      <c r="D76" s="16">
        <v>89223</v>
      </c>
      <c r="E76" s="16">
        <v>50592</v>
      </c>
      <c r="F76" s="16">
        <v>21145</v>
      </c>
    </row>
    <row r="77" spans="1:6" x14ac:dyDescent="0.25">
      <c r="A77" s="18">
        <v>36.5</v>
      </c>
      <c r="B77" s="18">
        <v>12.3</v>
      </c>
      <c r="C77" s="17">
        <v>33891</v>
      </c>
      <c r="D77" s="16">
        <v>72739</v>
      </c>
      <c r="E77" s="16">
        <v>81880</v>
      </c>
      <c r="F77" s="16">
        <v>18340</v>
      </c>
    </row>
    <row r="78" spans="1:6" x14ac:dyDescent="0.25">
      <c r="A78" s="18">
        <v>32.9</v>
      </c>
      <c r="B78" s="18">
        <v>12.4</v>
      </c>
      <c r="C78" s="17">
        <v>37813</v>
      </c>
      <c r="D78" s="16">
        <v>86667</v>
      </c>
      <c r="E78" s="16">
        <v>69643</v>
      </c>
      <c r="F78" s="16">
        <v>19196</v>
      </c>
    </row>
    <row r="79" spans="1:6" x14ac:dyDescent="0.25">
      <c r="A79" s="18">
        <v>29.9</v>
      </c>
      <c r="B79" s="18">
        <v>12.3</v>
      </c>
      <c r="C79" s="17">
        <v>46528</v>
      </c>
      <c r="D79" s="16">
        <v>88889</v>
      </c>
      <c r="E79" s="16">
        <v>96591</v>
      </c>
      <c r="F79" s="16">
        <v>21798</v>
      </c>
    </row>
    <row r="80" spans="1:6" x14ac:dyDescent="0.25">
      <c r="A80" s="18">
        <v>32.1</v>
      </c>
      <c r="B80" s="18">
        <v>12.3</v>
      </c>
      <c r="C80" s="17">
        <v>30319</v>
      </c>
      <c r="D80" s="16">
        <v>67083</v>
      </c>
      <c r="E80" s="16">
        <v>34367</v>
      </c>
      <c r="F80" s="16">
        <v>13677</v>
      </c>
    </row>
    <row r="81" spans="1:6" x14ac:dyDescent="0.25">
      <c r="A81" s="18">
        <v>36.1</v>
      </c>
      <c r="B81" s="18">
        <v>13.3</v>
      </c>
      <c r="C81" s="17">
        <v>36492</v>
      </c>
      <c r="D81" s="16">
        <v>172768</v>
      </c>
      <c r="E81" s="16">
        <v>24999</v>
      </c>
      <c r="F81" s="16">
        <v>20572</v>
      </c>
    </row>
    <row r="82" spans="1:6" x14ac:dyDescent="0.25">
      <c r="A82" s="18">
        <v>35.9</v>
      </c>
      <c r="B82" s="18">
        <v>12.4</v>
      </c>
      <c r="C82" s="17">
        <v>51818</v>
      </c>
      <c r="D82" s="16">
        <v>80357</v>
      </c>
      <c r="E82" s="16">
        <v>135185</v>
      </c>
      <c r="F82" s="16">
        <v>26242</v>
      </c>
    </row>
    <row r="83" spans="1:6" x14ac:dyDescent="0.25">
      <c r="A83" s="18">
        <v>32.700000000000003</v>
      </c>
      <c r="B83" s="18">
        <v>12.2</v>
      </c>
      <c r="C83" s="17">
        <v>35625</v>
      </c>
      <c r="D83" s="16">
        <v>64737</v>
      </c>
      <c r="E83" s="16">
        <v>76321</v>
      </c>
      <c r="F83" s="16">
        <v>17077</v>
      </c>
    </row>
    <row r="84" spans="1:6" x14ac:dyDescent="0.25">
      <c r="A84" s="18">
        <v>37.200000000000003</v>
      </c>
      <c r="B84" s="18">
        <v>12.6</v>
      </c>
      <c r="C84" s="17">
        <v>36789</v>
      </c>
      <c r="D84" s="16">
        <v>86563</v>
      </c>
      <c r="E84" s="16">
        <v>69764</v>
      </c>
      <c r="F84" s="16">
        <v>20020</v>
      </c>
    </row>
    <row r="85" spans="1:6" x14ac:dyDescent="0.25">
      <c r="A85" s="18">
        <v>38.799999999999997</v>
      </c>
      <c r="B85" s="18">
        <v>12.3</v>
      </c>
      <c r="C85" s="17">
        <v>42750</v>
      </c>
      <c r="D85" s="16">
        <v>77717</v>
      </c>
      <c r="E85" s="16">
        <v>95192</v>
      </c>
      <c r="F85" s="16">
        <v>25385</v>
      </c>
    </row>
    <row r="86" spans="1:6" x14ac:dyDescent="0.25">
      <c r="A86" s="18">
        <v>37.5</v>
      </c>
      <c r="B86" s="18">
        <v>13</v>
      </c>
      <c r="C86" s="17">
        <v>30412</v>
      </c>
      <c r="D86" s="16">
        <v>138911</v>
      </c>
      <c r="E86" s="16">
        <v>24999</v>
      </c>
      <c r="F86" s="16">
        <v>20463</v>
      </c>
    </row>
    <row r="87" spans="1:6" x14ac:dyDescent="0.25">
      <c r="A87" s="18">
        <v>36.4</v>
      </c>
      <c r="B87" s="18">
        <v>12.5</v>
      </c>
      <c r="C87" s="17">
        <v>37083</v>
      </c>
      <c r="D87" s="16">
        <v>70909</v>
      </c>
      <c r="E87" s="16">
        <v>95833</v>
      </c>
      <c r="F87" s="16">
        <v>21670</v>
      </c>
    </row>
    <row r="88" spans="1:6" x14ac:dyDescent="0.25">
      <c r="A88" s="18">
        <v>42.4</v>
      </c>
      <c r="B88" s="18">
        <v>12.6</v>
      </c>
      <c r="C88" s="17">
        <v>31563</v>
      </c>
      <c r="D88" s="16">
        <v>81597</v>
      </c>
      <c r="E88" s="16">
        <v>71759</v>
      </c>
      <c r="F88" s="16">
        <v>15961</v>
      </c>
    </row>
    <row r="89" spans="1:6" x14ac:dyDescent="0.25">
      <c r="A89" s="18">
        <v>19.5</v>
      </c>
      <c r="B89" s="18">
        <v>16.100000000000001</v>
      </c>
      <c r="C89" s="17">
        <v>15395</v>
      </c>
      <c r="D89" s="16">
        <v>67500</v>
      </c>
      <c r="E89" s="16">
        <v>24999</v>
      </c>
      <c r="F89" s="16">
        <v>5956</v>
      </c>
    </row>
    <row r="90" spans="1:6" x14ac:dyDescent="0.25">
      <c r="A90" s="18">
        <v>30.5</v>
      </c>
      <c r="B90" s="18">
        <v>12.8</v>
      </c>
      <c r="C90" s="17">
        <v>21433</v>
      </c>
      <c r="D90" s="16">
        <v>83456</v>
      </c>
      <c r="E90" s="16">
        <v>24999</v>
      </c>
      <c r="F90" s="16">
        <v>11380</v>
      </c>
    </row>
    <row r="91" spans="1:6" x14ac:dyDescent="0.25">
      <c r="A91" s="18">
        <v>33.200000000000003</v>
      </c>
      <c r="B91" s="18">
        <v>12.3</v>
      </c>
      <c r="C91" s="17">
        <v>31250</v>
      </c>
      <c r="D91" s="16">
        <v>91049</v>
      </c>
      <c r="E91" s="16">
        <v>52976</v>
      </c>
      <c r="F91" s="16">
        <v>18959</v>
      </c>
    </row>
    <row r="92" spans="1:6" x14ac:dyDescent="0.25">
      <c r="A92" s="18">
        <v>36.700000000000003</v>
      </c>
      <c r="B92" s="18">
        <v>12.5</v>
      </c>
      <c r="C92" s="17">
        <v>31344</v>
      </c>
      <c r="D92" s="16">
        <v>77541</v>
      </c>
      <c r="E92" s="16">
        <v>36510</v>
      </c>
      <c r="F92" s="16">
        <v>16100</v>
      </c>
    </row>
    <row r="93" spans="1:6" x14ac:dyDescent="0.25">
      <c r="A93" s="18">
        <v>32.4</v>
      </c>
      <c r="B93" s="18">
        <v>12.6</v>
      </c>
      <c r="C93" s="17">
        <v>29733</v>
      </c>
      <c r="D93" s="16">
        <v>60252</v>
      </c>
      <c r="E93" s="16">
        <v>27531</v>
      </c>
      <c r="F93" s="16">
        <v>14620</v>
      </c>
    </row>
    <row r="94" spans="1:6" x14ac:dyDescent="0.25">
      <c r="A94" s="18">
        <v>36.5</v>
      </c>
      <c r="B94" s="18">
        <v>12.4</v>
      </c>
      <c r="C94" s="17">
        <v>41607</v>
      </c>
      <c r="D94" s="16">
        <v>76270</v>
      </c>
      <c r="E94" s="16">
        <v>98455</v>
      </c>
      <c r="F94" s="16">
        <v>22340</v>
      </c>
    </row>
    <row r="95" spans="1:6" x14ac:dyDescent="0.25">
      <c r="A95" s="18">
        <v>33.9</v>
      </c>
      <c r="B95" s="18">
        <v>12.1</v>
      </c>
      <c r="C95" s="17">
        <v>32813</v>
      </c>
      <c r="D95" s="16">
        <v>40313</v>
      </c>
      <c r="E95" s="16">
        <v>79167</v>
      </c>
      <c r="F95" s="16">
        <v>26405</v>
      </c>
    </row>
    <row r="96" spans="1:6" x14ac:dyDescent="0.25">
      <c r="A96" s="18">
        <v>29.6</v>
      </c>
      <c r="B96" s="18">
        <v>12.1</v>
      </c>
      <c r="C96" s="17">
        <v>29375</v>
      </c>
      <c r="D96" s="16">
        <v>52096</v>
      </c>
      <c r="E96" s="16">
        <v>24999</v>
      </c>
      <c r="F96" s="16">
        <v>13693</v>
      </c>
    </row>
    <row r="97" spans="1:6" x14ac:dyDescent="0.25">
      <c r="A97" s="18">
        <v>37.5</v>
      </c>
      <c r="B97" s="18">
        <v>11.1</v>
      </c>
      <c r="C97" s="17">
        <v>34896</v>
      </c>
      <c r="D97" s="16">
        <v>65357</v>
      </c>
      <c r="E97" s="16">
        <v>81818</v>
      </c>
      <c r="F97" s="16">
        <v>20586</v>
      </c>
    </row>
    <row r="98" spans="1:6" x14ac:dyDescent="0.25">
      <c r="A98" s="18">
        <v>34</v>
      </c>
      <c r="B98" s="18">
        <v>12.6</v>
      </c>
      <c r="C98" s="17">
        <v>20578</v>
      </c>
      <c r="D98" s="16">
        <v>113239</v>
      </c>
      <c r="E98" s="16">
        <v>24999</v>
      </c>
      <c r="F98" s="16">
        <v>14095</v>
      </c>
    </row>
    <row r="99" spans="1:6" x14ac:dyDescent="0.25">
      <c r="A99" s="18">
        <v>28.7</v>
      </c>
      <c r="B99" s="18">
        <v>12.1</v>
      </c>
      <c r="C99" s="17">
        <v>32574</v>
      </c>
      <c r="D99" s="16">
        <v>50244</v>
      </c>
      <c r="E99" s="16">
        <v>49662</v>
      </c>
      <c r="F99" s="16">
        <v>14393</v>
      </c>
    </row>
    <row r="100" spans="1:6" x14ac:dyDescent="0.25">
      <c r="A100" s="18">
        <v>36.1</v>
      </c>
      <c r="B100" s="18">
        <v>12.2</v>
      </c>
      <c r="C100" s="17">
        <v>30589</v>
      </c>
      <c r="D100" s="16">
        <v>69375</v>
      </c>
      <c r="E100" s="16">
        <v>48890</v>
      </c>
      <c r="F100" s="16">
        <v>16352</v>
      </c>
    </row>
    <row r="101" spans="1:6" x14ac:dyDescent="0.25">
      <c r="A101" s="18">
        <v>30.6</v>
      </c>
      <c r="B101" s="18">
        <v>12.3</v>
      </c>
      <c r="C101" s="17">
        <v>26565</v>
      </c>
      <c r="D101" s="16">
        <v>64038</v>
      </c>
      <c r="E101" s="16">
        <v>42543</v>
      </c>
      <c r="F101" s="16">
        <v>17410</v>
      </c>
    </row>
    <row r="102" spans="1:6" x14ac:dyDescent="0.25">
      <c r="A102" s="18">
        <v>22.8</v>
      </c>
      <c r="B102" s="18">
        <v>12.3</v>
      </c>
      <c r="C102" s="17">
        <v>16590</v>
      </c>
      <c r="D102" s="16">
        <v>67850</v>
      </c>
      <c r="E102" s="16">
        <v>24999</v>
      </c>
      <c r="F102" s="16">
        <v>10436</v>
      </c>
    </row>
    <row r="103" spans="1:6" x14ac:dyDescent="0.25">
      <c r="A103" s="18">
        <v>30.3</v>
      </c>
      <c r="B103" s="18">
        <v>12.2</v>
      </c>
      <c r="C103" s="17">
        <v>9354</v>
      </c>
      <c r="D103" s="16">
        <v>91708</v>
      </c>
      <c r="E103" s="16">
        <v>24999</v>
      </c>
      <c r="F103" s="16">
        <v>9904</v>
      </c>
    </row>
    <row r="104" spans="1:6" x14ac:dyDescent="0.25">
      <c r="A104" s="18">
        <v>22</v>
      </c>
      <c r="B104" s="18">
        <v>12</v>
      </c>
      <c r="C104" s="17">
        <v>14115</v>
      </c>
      <c r="D104" s="16">
        <v>53923</v>
      </c>
      <c r="E104" s="16">
        <v>24999</v>
      </c>
      <c r="F104" s="16">
        <v>9071</v>
      </c>
    </row>
    <row r="105" spans="1:6" x14ac:dyDescent="0.25">
      <c r="A105" s="18">
        <v>30.8</v>
      </c>
      <c r="B105" s="18">
        <v>11.9</v>
      </c>
      <c r="C105" s="17">
        <v>17992</v>
      </c>
      <c r="D105" s="16">
        <v>46885</v>
      </c>
      <c r="E105" s="16">
        <v>24999</v>
      </c>
      <c r="F105" s="16">
        <v>10679</v>
      </c>
    </row>
    <row r="106" spans="1:6" x14ac:dyDescent="0.25">
      <c r="A106" s="18">
        <v>35.1</v>
      </c>
      <c r="B106" s="18">
        <v>11</v>
      </c>
      <c r="C106" s="17">
        <v>7741</v>
      </c>
      <c r="D106" s="16">
        <v>99375</v>
      </c>
      <c r="E106" s="16">
        <v>24999</v>
      </c>
      <c r="F106" s="16">
        <v>6207</v>
      </c>
    </row>
  </sheetData>
  <conditionalFormatting sqref="D5:D10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{2DBEBF92-BD99-472B-BE3F-FD5F795FF3AE}</x14:id>
        </ext>
      </extLst>
    </cfRule>
  </conditionalFormatting>
  <pageMargins left="1.25" right="1.25" top="1" bottom="1" header="0.25" footer="0.2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BEBF92-BD99-472B-BE3F-FD5F795FF3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D5:D106</xm:sqref>
        </x14:conditionalFormatting>
        <x14:conditionalFormatting xmlns:xm="http://schemas.microsoft.com/office/excel/2006/main">
          <x14:cfRule type="iconSet" priority="1" id="{7EE48274-2D73-4D87-90A7-3B1085524FFE}">
            <x14:iconSet iconSet="3Stars">
              <x14:cfvo type="percent">
                <xm:f>0</xm:f>
              </x14:cfvo>
              <x14:cfvo type="num">
                <xm:f>10000</xm:f>
              </x14:cfvo>
              <x14:cfvo type="num">
                <xm:f>30000</xm:f>
              </x14:cfvo>
            </x14:iconSet>
          </x14:cfRule>
          <xm:sqref>F5:F106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DA1D-A7AE-42B1-8ADB-3AEE3B1C6ED0}">
  <dimension ref="A1:O514"/>
  <sheetViews>
    <sheetView workbookViewId="0">
      <selection activeCell="K13" sqref="K13"/>
    </sheetView>
  </sheetViews>
  <sheetFormatPr defaultColWidth="8.77734375" defaultRowHeight="13.2" x14ac:dyDescent="0.25"/>
  <cols>
    <col min="1" max="2" width="8.77734375" style="33"/>
    <col min="3" max="3" width="11.77734375" style="33" customWidth="1"/>
    <col min="4" max="4" width="17" style="35" bestFit="1" customWidth="1"/>
    <col min="5" max="5" width="8.77734375" style="33"/>
    <col min="6" max="6" width="10.6640625" style="33" bestFit="1" customWidth="1"/>
    <col min="7" max="7" width="8.77734375" style="33"/>
    <col min="8" max="8" width="12" style="34" customWidth="1"/>
    <col min="9" max="9" width="15.77734375" style="33" customWidth="1"/>
    <col min="10" max="16384" width="8.77734375" style="33"/>
  </cols>
  <sheetData>
    <row r="1" spans="1:15" x14ac:dyDescent="0.25">
      <c r="A1" s="23" t="s">
        <v>73</v>
      </c>
    </row>
    <row r="3" spans="1:15" ht="13.8" thickBot="1" x14ac:dyDescent="0.3">
      <c r="A3" s="39" t="s">
        <v>72</v>
      </c>
      <c r="B3" s="39" t="s">
        <v>71</v>
      </c>
      <c r="C3" s="39" t="s">
        <v>70</v>
      </c>
      <c r="D3" s="40" t="s">
        <v>69</v>
      </c>
      <c r="E3" s="39" t="s">
        <v>68</v>
      </c>
      <c r="F3" s="39" t="s">
        <v>67</v>
      </c>
      <c r="G3" s="39" t="s">
        <v>66</v>
      </c>
      <c r="H3" s="38" t="s">
        <v>65</v>
      </c>
      <c r="I3" s="53" t="s">
        <v>100</v>
      </c>
      <c r="J3" s="53" t="s">
        <v>102</v>
      </c>
      <c r="L3" s="54" t="s">
        <v>101</v>
      </c>
      <c r="M3" s="55"/>
      <c r="N3" s="55"/>
      <c r="O3" s="55"/>
    </row>
    <row r="4" spans="1:15" ht="13.8" thickTop="1" x14ac:dyDescent="0.25">
      <c r="A4" s="33">
        <v>10001</v>
      </c>
      <c r="B4" s="33" t="s">
        <v>64</v>
      </c>
      <c r="C4" s="33" t="s">
        <v>59</v>
      </c>
      <c r="D4" s="35">
        <v>93816545</v>
      </c>
      <c r="E4" s="33" t="s">
        <v>56</v>
      </c>
      <c r="F4" s="36">
        <v>20.190000000000001</v>
      </c>
      <c r="G4" s="33" t="s">
        <v>55</v>
      </c>
      <c r="H4" s="34">
        <v>0.92986111111111114</v>
      </c>
      <c r="I4" s="33">
        <f>IF(OR(AND(C4="Paypal",F4&lt;100), AND(C4="Credit",F4&gt;100)), F4, "")</f>
        <v>20.190000000000001</v>
      </c>
      <c r="J4" s="33" t="str">
        <f>IF(OR(AND(C4="Paypal",F4&lt;100), AND(C4="Credit",F4&gt;100)), C4, "")</f>
        <v>Paypal</v>
      </c>
      <c r="K4" s="12"/>
    </row>
    <row r="5" spans="1:15" x14ac:dyDescent="0.25">
      <c r="A5" s="33">
        <v>10002</v>
      </c>
      <c r="B5" s="33" t="s">
        <v>60</v>
      </c>
      <c r="C5" s="33" t="s">
        <v>57</v>
      </c>
      <c r="D5" s="35">
        <v>74083490</v>
      </c>
      <c r="E5" s="33" t="s">
        <v>56</v>
      </c>
      <c r="F5" s="36">
        <v>17.850000000000001</v>
      </c>
      <c r="G5" s="33" t="s">
        <v>55</v>
      </c>
      <c r="H5" s="34">
        <v>0.56041666666666667</v>
      </c>
      <c r="I5" s="33" t="str">
        <f t="shared" ref="I5:I68" si="0">IF(OR(AND(C5="Paypal",F5&lt;100), AND(C5="Credit",F5&gt;100)), F5, "")</f>
        <v/>
      </c>
      <c r="J5" s="33" t="str">
        <f t="shared" ref="J5:J68" si="1">IF(OR(AND(C5="Paypal",F5&lt;100), AND(C5="Credit",F5&gt;100)), C5, "")</f>
        <v/>
      </c>
    </row>
    <row r="6" spans="1:15" x14ac:dyDescent="0.25">
      <c r="A6" s="33">
        <v>10003</v>
      </c>
      <c r="B6" s="33" t="s">
        <v>58</v>
      </c>
      <c r="C6" s="33" t="s">
        <v>57</v>
      </c>
      <c r="D6" s="35">
        <v>64942368</v>
      </c>
      <c r="E6" s="33" t="s">
        <v>56</v>
      </c>
      <c r="F6" s="36">
        <v>23.98</v>
      </c>
      <c r="G6" s="33" t="s">
        <v>55</v>
      </c>
      <c r="H6" s="34">
        <v>0.6020833333333333</v>
      </c>
      <c r="I6" s="33" t="str">
        <f t="shared" si="0"/>
        <v/>
      </c>
      <c r="J6" s="33" t="str">
        <f t="shared" si="1"/>
        <v/>
      </c>
    </row>
    <row r="7" spans="1:15" x14ac:dyDescent="0.25">
      <c r="A7" s="33">
        <v>10004</v>
      </c>
      <c r="B7" s="33" t="s">
        <v>60</v>
      </c>
      <c r="C7" s="33" t="s">
        <v>59</v>
      </c>
      <c r="D7" s="35">
        <v>70560957</v>
      </c>
      <c r="E7" s="33" t="s">
        <v>61</v>
      </c>
      <c r="F7" s="36">
        <v>23.51</v>
      </c>
      <c r="G7" s="33" t="s">
        <v>62</v>
      </c>
      <c r="H7" s="34">
        <v>0.65138888888888891</v>
      </c>
      <c r="I7" s="33">
        <f t="shared" si="0"/>
        <v>23.51</v>
      </c>
      <c r="J7" s="33" t="str">
        <f t="shared" si="1"/>
        <v>Paypal</v>
      </c>
    </row>
    <row r="8" spans="1:15" x14ac:dyDescent="0.25">
      <c r="A8" s="33">
        <v>10005</v>
      </c>
      <c r="B8" s="33" t="s">
        <v>63</v>
      </c>
      <c r="C8" s="33" t="s">
        <v>57</v>
      </c>
      <c r="D8" s="35">
        <v>35208817</v>
      </c>
      <c r="E8" s="33" t="s">
        <v>56</v>
      </c>
      <c r="F8" s="36">
        <v>15.33</v>
      </c>
      <c r="G8" s="33" t="s">
        <v>62</v>
      </c>
      <c r="H8" s="34">
        <v>0.63958333333333328</v>
      </c>
      <c r="I8" s="33" t="str">
        <f t="shared" si="0"/>
        <v/>
      </c>
      <c r="J8" s="33" t="str">
        <f t="shared" si="1"/>
        <v/>
      </c>
    </row>
    <row r="9" spans="1:15" x14ac:dyDescent="0.25">
      <c r="A9" s="33">
        <v>10006</v>
      </c>
      <c r="B9" s="33" t="s">
        <v>60</v>
      </c>
      <c r="C9" s="33" t="s">
        <v>59</v>
      </c>
      <c r="D9" s="35">
        <v>20978903</v>
      </c>
      <c r="E9" s="33" t="s">
        <v>61</v>
      </c>
      <c r="F9" s="36">
        <v>17.3</v>
      </c>
      <c r="G9" s="33" t="s">
        <v>55</v>
      </c>
      <c r="H9" s="34">
        <v>0.5493055555555556</v>
      </c>
      <c r="I9" s="33">
        <f t="shared" si="0"/>
        <v>17.3</v>
      </c>
      <c r="J9" s="33" t="str">
        <f t="shared" si="1"/>
        <v>Paypal</v>
      </c>
    </row>
    <row r="10" spans="1:15" x14ac:dyDescent="0.25">
      <c r="A10" s="33">
        <v>10007</v>
      </c>
      <c r="B10" s="33" t="s">
        <v>64</v>
      </c>
      <c r="C10" s="33" t="s">
        <v>57</v>
      </c>
      <c r="D10" s="35">
        <v>80103311</v>
      </c>
      <c r="E10" s="33" t="s">
        <v>56</v>
      </c>
      <c r="F10" s="36">
        <v>177.72</v>
      </c>
      <c r="G10" s="33" t="s">
        <v>62</v>
      </c>
      <c r="H10" s="34">
        <v>0.9159722222222223</v>
      </c>
      <c r="I10" s="33">
        <f t="shared" si="0"/>
        <v>177.72</v>
      </c>
      <c r="J10" s="33" t="str">
        <f t="shared" si="1"/>
        <v>Credit</v>
      </c>
    </row>
    <row r="11" spans="1:15" x14ac:dyDescent="0.25">
      <c r="A11" s="33">
        <v>10008</v>
      </c>
      <c r="B11" s="33" t="s">
        <v>60</v>
      </c>
      <c r="C11" s="33" t="s">
        <v>57</v>
      </c>
      <c r="D11" s="35">
        <v>14132683</v>
      </c>
      <c r="E11" s="33" t="s">
        <v>56</v>
      </c>
      <c r="F11" s="36">
        <v>21.76</v>
      </c>
      <c r="G11" s="33" t="s">
        <v>62</v>
      </c>
      <c r="H11" s="34">
        <v>0.16944444444444443</v>
      </c>
      <c r="I11" s="33" t="str">
        <f t="shared" si="0"/>
        <v/>
      </c>
      <c r="J11" s="33" t="str">
        <f t="shared" si="1"/>
        <v/>
      </c>
    </row>
    <row r="12" spans="1:15" x14ac:dyDescent="0.25">
      <c r="A12" s="33">
        <v>10009</v>
      </c>
      <c r="B12" s="33" t="s">
        <v>60</v>
      </c>
      <c r="C12" s="33" t="s">
        <v>59</v>
      </c>
      <c r="D12" s="35">
        <v>40128225</v>
      </c>
      <c r="E12" s="33" t="s">
        <v>56</v>
      </c>
      <c r="F12" s="36">
        <v>15.92</v>
      </c>
      <c r="G12" s="33" t="s">
        <v>55</v>
      </c>
      <c r="H12" s="34">
        <v>0.81597222222222221</v>
      </c>
      <c r="I12" s="33">
        <f t="shared" si="0"/>
        <v>15.92</v>
      </c>
      <c r="J12" s="33" t="str">
        <f t="shared" si="1"/>
        <v>Paypal</v>
      </c>
    </row>
    <row r="13" spans="1:15" x14ac:dyDescent="0.25">
      <c r="A13" s="33">
        <v>10010</v>
      </c>
      <c r="B13" s="33" t="s">
        <v>63</v>
      </c>
      <c r="C13" s="33" t="s">
        <v>59</v>
      </c>
      <c r="D13" s="35">
        <v>49073721</v>
      </c>
      <c r="E13" s="33" t="s">
        <v>56</v>
      </c>
      <c r="F13" s="36">
        <v>23.39</v>
      </c>
      <c r="G13" s="33" t="s">
        <v>55</v>
      </c>
      <c r="H13" s="34">
        <v>0.55972222222222223</v>
      </c>
      <c r="I13" s="33">
        <f t="shared" si="0"/>
        <v>23.39</v>
      </c>
      <c r="J13" s="33" t="str">
        <f t="shared" si="1"/>
        <v>Paypal</v>
      </c>
    </row>
    <row r="14" spans="1:15" x14ac:dyDescent="0.25">
      <c r="A14" s="33">
        <v>10011</v>
      </c>
      <c r="B14" s="33" t="s">
        <v>63</v>
      </c>
      <c r="C14" s="33" t="s">
        <v>59</v>
      </c>
      <c r="D14" s="35">
        <v>57398827</v>
      </c>
      <c r="E14" s="33" t="s">
        <v>61</v>
      </c>
      <c r="F14" s="36">
        <v>24.45</v>
      </c>
      <c r="G14" s="33" t="s">
        <v>62</v>
      </c>
      <c r="H14" s="34">
        <v>0.59513888888888888</v>
      </c>
      <c r="I14" s="33">
        <f t="shared" si="0"/>
        <v>24.45</v>
      </c>
      <c r="J14" s="33" t="str">
        <f t="shared" si="1"/>
        <v>Paypal</v>
      </c>
    </row>
    <row r="15" spans="1:15" x14ac:dyDescent="0.25">
      <c r="A15" s="33">
        <v>10012</v>
      </c>
      <c r="B15" s="33" t="s">
        <v>64</v>
      </c>
      <c r="C15" s="33" t="s">
        <v>57</v>
      </c>
      <c r="D15" s="35">
        <v>34400661</v>
      </c>
      <c r="E15" s="33" t="s">
        <v>56</v>
      </c>
      <c r="F15" s="36">
        <v>20.39</v>
      </c>
      <c r="G15" s="33" t="s">
        <v>62</v>
      </c>
      <c r="H15" s="34">
        <v>4.2361111111111106E-2</v>
      </c>
      <c r="I15" s="33" t="str">
        <f t="shared" si="0"/>
        <v/>
      </c>
      <c r="J15" s="33" t="str">
        <f t="shared" si="1"/>
        <v/>
      </c>
    </row>
    <row r="16" spans="1:15" x14ac:dyDescent="0.25">
      <c r="A16" s="33">
        <v>10013</v>
      </c>
      <c r="B16" s="33" t="s">
        <v>58</v>
      </c>
      <c r="C16" s="33" t="s">
        <v>59</v>
      </c>
      <c r="D16" s="35">
        <v>54242587</v>
      </c>
      <c r="E16" s="33" t="s">
        <v>56</v>
      </c>
      <c r="F16" s="36">
        <v>19.54</v>
      </c>
      <c r="G16" s="33" t="s">
        <v>55</v>
      </c>
      <c r="H16" s="34">
        <v>0.41944444444444445</v>
      </c>
      <c r="I16" s="33">
        <f t="shared" si="0"/>
        <v>19.54</v>
      </c>
      <c r="J16" s="33" t="str">
        <f t="shared" si="1"/>
        <v>Paypal</v>
      </c>
    </row>
    <row r="17" spans="1:10" x14ac:dyDescent="0.25">
      <c r="A17" s="33">
        <v>10014</v>
      </c>
      <c r="B17" s="33" t="s">
        <v>64</v>
      </c>
      <c r="C17" s="33" t="s">
        <v>57</v>
      </c>
      <c r="D17" s="35">
        <v>62597750</v>
      </c>
      <c r="E17" s="33" t="s">
        <v>56</v>
      </c>
      <c r="F17" s="36">
        <v>151.66999999999999</v>
      </c>
      <c r="G17" s="33" t="s">
        <v>62</v>
      </c>
      <c r="H17" s="34">
        <v>0.38124999999999998</v>
      </c>
      <c r="I17" s="33">
        <f t="shared" si="0"/>
        <v>151.66999999999999</v>
      </c>
      <c r="J17" s="33" t="str">
        <f t="shared" si="1"/>
        <v>Credit</v>
      </c>
    </row>
    <row r="18" spans="1:10" x14ac:dyDescent="0.25">
      <c r="A18" s="33">
        <v>10015</v>
      </c>
      <c r="B18" s="33" t="s">
        <v>60</v>
      </c>
      <c r="C18" s="33" t="s">
        <v>57</v>
      </c>
      <c r="D18" s="35">
        <v>51555882</v>
      </c>
      <c r="E18" s="33" t="s">
        <v>56</v>
      </c>
      <c r="F18" s="36">
        <v>21.01</v>
      </c>
      <c r="G18" s="33" t="s">
        <v>55</v>
      </c>
      <c r="H18" s="34">
        <v>0.21180555555555555</v>
      </c>
      <c r="I18" s="33" t="str">
        <f t="shared" si="0"/>
        <v/>
      </c>
      <c r="J18" s="33" t="str">
        <f t="shared" si="1"/>
        <v/>
      </c>
    </row>
    <row r="19" spans="1:10" x14ac:dyDescent="0.25">
      <c r="A19" s="33">
        <v>10016</v>
      </c>
      <c r="B19" s="33" t="s">
        <v>60</v>
      </c>
      <c r="C19" s="33" t="s">
        <v>59</v>
      </c>
      <c r="D19" s="35">
        <v>54332964</v>
      </c>
      <c r="E19" s="33" t="s">
        <v>56</v>
      </c>
      <c r="F19" s="36">
        <v>22.91</v>
      </c>
      <c r="G19" s="33" t="s">
        <v>55</v>
      </c>
      <c r="H19" s="34">
        <v>0.8534722222222223</v>
      </c>
      <c r="I19" s="33">
        <f t="shared" si="0"/>
        <v>22.91</v>
      </c>
      <c r="J19" s="33" t="str">
        <f t="shared" si="1"/>
        <v>Paypal</v>
      </c>
    </row>
    <row r="20" spans="1:10" x14ac:dyDescent="0.25">
      <c r="A20" s="33">
        <v>10017</v>
      </c>
      <c r="B20" s="33" t="s">
        <v>60</v>
      </c>
      <c r="C20" s="33" t="s">
        <v>57</v>
      </c>
      <c r="D20" s="35">
        <v>26623353</v>
      </c>
      <c r="E20" s="33" t="s">
        <v>61</v>
      </c>
      <c r="F20" s="36">
        <v>19.510000000000002</v>
      </c>
      <c r="G20" s="33" t="s">
        <v>62</v>
      </c>
      <c r="H20" s="34">
        <v>0.62708333333333333</v>
      </c>
      <c r="I20" s="33" t="str">
        <f t="shared" si="0"/>
        <v/>
      </c>
      <c r="J20" s="33" t="str">
        <f t="shared" si="1"/>
        <v/>
      </c>
    </row>
    <row r="21" spans="1:10" x14ac:dyDescent="0.25">
      <c r="A21" s="33">
        <v>10018</v>
      </c>
      <c r="B21" s="33" t="s">
        <v>60</v>
      </c>
      <c r="C21" s="33" t="s">
        <v>59</v>
      </c>
      <c r="D21" s="35">
        <v>78594431</v>
      </c>
      <c r="E21" s="33" t="s">
        <v>56</v>
      </c>
      <c r="F21" s="36">
        <v>20.16</v>
      </c>
      <c r="G21" s="33" t="s">
        <v>62</v>
      </c>
      <c r="H21" s="34">
        <v>0.78749999999999998</v>
      </c>
      <c r="I21" s="33">
        <f t="shared" si="0"/>
        <v>20.16</v>
      </c>
      <c r="J21" s="33" t="str">
        <f t="shared" si="1"/>
        <v>Paypal</v>
      </c>
    </row>
    <row r="22" spans="1:10" x14ac:dyDescent="0.25">
      <c r="A22" s="33">
        <v>10019</v>
      </c>
      <c r="B22" s="33" t="s">
        <v>60</v>
      </c>
      <c r="C22" s="33" t="s">
        <v>57</v>
      </c>
      <c r="D22" s="35">
        <v>89385348</v>
      </c>
      <c r="E22" s="33" t="s">
        <v>56</v>
      </c>
      <c r="F22" s="36">
        <v>17.53</v>
      </c>
      <c r="G22" s="33" t="s">
        <v>55</v>
      </c>
      <c r="H22" s="34">
        <v>0.83333333333333337</v>
      </c>
      <c r="I22" s="33" t="str">
        <f t="shared" si="0"/>
        <v/>
      </c>
      <c r="J22" s="33" t="str">
        <f t="shared" si="1"/>
        <v/>
      </c>
    </row>
    <row r="23" spans="1:10" x14ac:dyDescent="0.25">
      <c r="A23" s="33">
        <v>10020</v>
      </c>
      <c r="B23" s="33" t="s">
        <v>60</v>
      </c>
      <c r="C23" s="33" t="s">
        <v>57</v>
      </c>
      <c r="D23" s="35">
        <v>69868417</v>
      </c>
      <c r="E23" s="33" t="s">
        <v>56</v>
      </c>
      <c r="F23" s="36">
        <v>17.739999999999998</v>
      </c>
      <c r="G23" s="33" t="s">
        <v>55</v>
      </c>
      <c r="H23" s="34">
        <v>0.52569444444444446</v>
      </c>
      <c r="I23" s="33" t="str">
        <f t="shared" si="0"/>
        <v/>
      </c>
      <c r="J23" s="33" t="str">
        <f t="shared" si="1"/>
        <v/>
      </c>
    </row>
    <row r="24" spans="1:10" x14ac:dyDescent="0.25">
      <c r="A24" s="33">
        <v>10021</v>
      </c>
      <c r="B24" s="33" t="s">
        <v>58</v>
      </c>
      <c r="C24" s="33" t="s">
        <v>59</v>
      </c>
      <c r="D24" s="35">
        <v>59660276</v>
      </c>
      <c r="E24" s="33" t="s">
        <v>61</v>
      </c>
      <c r="F24" s="36">
        <v>17.16</v>
      </c>
      <c r="G24" s="33" t="s">
        <v>62</v>
      </c>
      <c r="H24" s="34">
        <v>0.21180555555555555</v>
      </c>
      <c r="I24" s="33">
        <f t="shared" si="0"/>
        <v>17.16</v>
      </c>
      <c r="J24" s="33" t="str">
        <f t="shared" si="1"/>
        <v>Paypal</v>
      </c>
    </row>
    <row r="25" spans="1:10" x14ac:dyDescent="0.25">
      <c r="A25" s="33">
        <v>10022</v>
      </c>
      <c r="B25" s="33" t="s">
        <v>60</v>
      </c>
      <c r="C25" s="33" t="s">
        <v>57</v>
      </c>
      <c r="D25" s="35">
        <v>25456590</v>
      </c>
      <c r="E25" s="33" t="s">
        <v>56</v>
      </c>
      <c r="F25" s="36">
        <v>205.58</v>
      </c>
      <c r="G25" s="33" t="s">
        <v>62</v>
      </c>
      <c r="H25" s="34">
        <v>0.86250000000000004</v>
      </c>
      <c r="I25" s="33">
        <f t="shared" si="0"/>
        <v>205.58</v>
      </c>
      <c r="J25" s="33" t="str">
        <f t="shared" si="1"/>
        <v>Credit</v>
      </c>
    </row>
    <row r="26" spans="1:10" x14ac:dyDescent="0.25">
      <c r="A26" s="33">
        <v>10023</v>
      </c>
      <c r="B26" s="33" t="s">
        <v>63</v>
      </c>
      <c r="C26" s="33" t="s">
        <v>57</v>
      </c>
      <c r="D26" s="35">
        <v>93283893</v>
      </c>
      <c r="E26" s="33" t="s">
        <v>61</v>
      </c>
      <c r="F26" s="36">
        <v>18.12</v>
      </c>
      <c r="G26" s="33" t="s">
        <v>62</v>
      </c>
      <c r="H26" s="34">
        <v>0.42499999999999999</v>
      </c>
      <c r="I26" s="33" t="str">
        <f t="shared" si="0"/>
        <v/>
      </c>
      <c r="J26" s="33" t="str">
        <f t="shared" si="1"/>
        <v/>
      </c>
    </row>
    <row r="27" spans="1:10" x14ac:dyDescent="0.25">
      <c r="A27" s="33">
        <v>10024</v>
      </c>
      <c r="B27" s="33" t="s">
        <v>60</v>
      </c>
      <c r="C27" s="33" t="s">
        <v>57</v>
      </c>
      <c r="D27" s="35">
        <v>45991123</v>
      </c>
      <c r="E27" s="33" t="s">
        <v>56</v>
      </c>
      <c r="F27" s="36">
        <v>20.04</v>
      </c>
      <c r="G27" s="33" t="s">
        <v>55</v>
      </c>
      <c r="H27" s="34">
        <v>0.68541666666666667</v>
      </c>
      <c r="I27" s="33" t="str">
        <f t="shared" si="0"/>
        <v/>
      </c>
      <c r="J27" s="33" t="str">
        <f t="shared" si="1"/>
        <v/>
      </c>
    </row>
    <row r="28" spans="1:10" x14ac:dyDescent="0.25">
      <c r="A28" s="33">
        <v>10025</v>
      </c>
      <c r="B28" s="33" t="s">
        <v>60</v>
      </c>
      <c r="C28" s="33" t="s">
        <v>59</v>
      </c>
      <c r="D28" s="35">
        <v>79121745</v>
      </c>
      <c r="E28" s="33" t="s">
        <v>61</v>
      </c>
      <c r="F28" s="36">
        <v>23.21</v>
      </c>
      <c r="G28" s="33" t="s">
        <v>55</v>
      </c>
      <c r="H28" s="34">
        <v>0.84861111111111109</v>
      </c>
      <c r="I28" s="33">
        <f t="shared" si="0"/>
        <v>23.21</v>
      </c>
      <c r="J28" s="33" t="str">
        <f t="shared" si="1"/>
        <v>Paypal</v>
      </c>
    </row>
    <row r="29" spans="1:10" x14ac:dyDescent="0.25">
      <c r="A29" s="33">
        <v>10026</v>
      </c>
      <c r="B29" s="33" t="s">
        <v>60</v>
      </c>
      <c r="C29" s="33" t="s">
        <v>57</v>
      </c>
      <c r="D29" s="35">
        <v>80685117</v>
      </c>
      <c r="E29" s="33" t="s">
        <v>61</v>
      </c>
      <c r="F29" s="36">
        <v>22.79</v>
      </c>
      <c r="G29" s="33" t="s">
        <v>55</v>
      </c>
      <c r="H29" s="34">
        <v>0.83194444444444438</v>
      </c>
      <c r="I29" s="33" t="str">
        <f t="shared" si="0"/>
        <v/>
      </c>
      <c r="J29" s="33" t="str">
        <f t="shared" si="1"/>
        <v/>
      </c>
    </row>
    <row r="30" spans="1:10" x14ac:dyDescent="0.25">
      <c r="A30" s="33">
        <v>10027</v>
      </c>
      <c r="B30" s="33" t="s">
        <v>60</v>
      </c>
      <c r="C30" s="33" t="s">
        <v>57</v>
      </c>
      <c r="D30" s="35">
        <v>56686474</v>
      </c>
      <c r="E30" s="33" t="s">
        <v>56</v>
      </c>
      <c r="F30" s="36">
        <v>16.91</v>
      </c>
      <c r="G30" s="33" t="s">
        <v>55</v>
      </c>
      <c r="H30" s="34">
        <v>0.8222222222222223</v>
      </c>
      <c r="I30" s="33" t="str">
        <f t="shared" si="0"/>
        <v/>
      </c>
      <c r="J30" s="33" t="str">
        <f t="shared" si="1"/>
        <v/>
      </c>
    </row>
    <row r="31" spans="1:10" x14ac:dyDescent="0.25">
      <c r="A31" s="33">
        <v>10028</v>
      </c>
      <c r="B31" s="33" t="s">
        <v>63</v>
      </c>
      <c r="C31" s="33" t="s">
        <v>57</v>
      </c>
      <c r="D31" s="35">
        <v>25270813</v>
      </c>
      <c r="E31" s="33" t="s">
        <v>56</v>
      </c>
      <c r="F31" s="36">
        <v>20.22</v>
      </c>
      <c r="G31" s="33" t="s">
        <v>62</v>
      </c>
      <c r="H31" s="34">
        <v>0.81111111111111101</v>
      </c>
      <c r="I31" s="33" t="str">
        <f t="shared" si="0"/>
        <v/>
      </c>
      <c r="J31" s="33" t="str">
        <f t="shared" si="1"/>
        <v/>
      </c>
    </row>
    <row r="32" spans="1:10" x14ac:dyDescent="0.25">
      <c r="A32" s="33">
        <v>10029</v>
      </c>
      <c r="B32" s="33" t="s">
        <v>64</v>
      </c>
      <c r="C32" s="33" t="s">
        <v>59</v>
      </c>
      <c r="D32" s="35">
        <v>59736137</v>
      </c>
      <c r="E32" s="33" t="s">
        <v>56</v>
      </c>
      <c r="F32" s="36">
        <v>18.36</v>
      </c>
      <c r="G32" s="33" t="s">
        <v>55</v>
      </c>
      <c r="H32" s="34">
        <v>0.65833333333333333</v>
      </c>
      <c r="I32" s="33">
        <f t="shared" si="0"/>
        <v>18.36</v>
      </c>
      <c r="J32" s="33" t="str">
        <f t="shared" si="1"/>
        <v>Paypal</v>
      </c>
    </row>
    <row r="33" spans="1:10" x14ac:dyDescent="0.25">
      <c r="A33" s="33">
        <v>10030</v>
      </c>
      <c r="B33" s="33" t="s">
        <v>60</v>
      </c>
      <c r="C33" s="33" t="s">
        <v>59</v>
      </c>
      <c r="D33" s="35">
        <v>79615191</v>
      </c>
      <c r="E33" s="33" t="s">
        <v>61</v>
      </c>
      <c r="F33" s="36">
        <v>206.8</v>
      </c>
      <c r="G33" s="33" t="s">
        <v>62</v>
      </c>
      <c r="H33" s="34">
        <v>0.7597222222222223</v>
      </c>
      <c r="I33" s="33" t="str">
        <f t="shared" si="0"/>
        <v/>
      </c>
      <c r="J33" s="33" t="str">
        <f t="shared" si="1"/>
        <v/>
      </c>
    </row>
    <row r="34" spans="1:10" x14ac:dyDescent="0.25">
      <c r="A34" s="33">
        <v>10031</v>
      </c>
      <c r="B34" s="33" t="s">
        <v>58</v>
      </c>
      <c r="C34" s="33" t="s">
        <v>59</v>
      </c>
      <c r="D34" s="35">
        <v>55365094</v>
      </c>
      <c r="E34" s="33" t="s">
        <v>61</v>
      </c>
      <c r="F34" s="36">
        <v>17.95</v>
      </c>
      <c r="G34" s="33" t="s">
        <v>55</v>
      </c>
      <c r="H34" s="34">
        <v>0.63541666666666663</v>
      </c>
      <c r="I34" s="33">
        <f t="shared" si="0"/>
        <v>17.95</v>
      </c>
      <c r="J34" s="33" t="str">
        <f t="shared" si="1"/>
        <v>Paypal</v>
      </c>
    </row>
    <row r="35" spans="1:10" x14ac:dyDescent="0.25">
      <c r="A35" s="33">
        <v>10032</v>
      </c>
      <c r="B35" s="33" t="s">
        <v>64</v>
      </c>
      <c r="C35" s="33" t="s">
        <v>57</v>
      </c>
      <c r="D35" s="35">
        <v>79118930</v>
      </c>
      <c r="E35" s="33" t="s">
        <v>56</v>
      </c>
      <c r="F35" s="36">
        <v>18.29</v>
      </c>
      <c r="G35" s="33" t="s">
        <v>62</v>
      </c>
      <c r="H35" s="34">
        <v>0.54097222222222219</v>
      </c>
      <c r="I35" s="33" t="str">
        <f t="shared" si="0"/>
        <v/>
      </c>
      <c r="J35" s="33" t="str">
        <f t="shared" si="1"/>
        <v/>
      </c>
    </row>
    <row r="36" spans="1:10" x14ac:dyDescent="0.25">
      <c r="A36" s="33">
        <v>10033</v>
      </c>
      <c r="B36" s="33" t="s">
        <v>63</v>
      </c>
      <c r="C36" s="33" t="s">
        <v>59</v>
      </c>
      <c r="D36" s="35">
        <v>84470584</v>
      </c>
      <c r="E36" s="33" t="s">
        <v>56</v>
      </c>
      <c r="F36" s="36">
        <v>18.55</v>
      </c>
      <c r="G36" s="33" t="s">
        <v>62</v>
      </c>
      <c r="H36" s="34">
        <v>0.73472222222222217</v>
      </c>
      <c r="I36" s="33">
        <f t="shared" si="0"/>
        <v>18.55</v>
      </c>
      <c r="J36" s="33" t="str">
        <f t="shared" si="1"/>
        <v>Paypal</v>
      </c>
    </row>
    <row r="37" spans="1:10" x14ac:dyDescent="0.25">
      <c r="A37" s="33">
        <v>10034</v>
      </c>
      <c r="B37" s="33" t="s">
        <v>60</v>
      </c>
      <c r="C37" s="33" t="s">
        <v>57</v>
      </c>
      <c r="D37" s="35">
        <v>71097636</v>
      </c>
      <c r="E37" s="33" t="s">
        <v>56</v>
      </c>
      <c r="F37" s="36">
        <v>18.82</v>
      </c>
      <c r="G37" s="33" t="s">
        <v>62</v>
      </c>
      <c r="H37" s="34">
        <v>8.4722222222222213E-2</v>
      </c>
      <c r="I37" s="33" t="str">
        <f t="shared" si="0"/>
        <v/>
      </c>
      <c r="J37" s="33" t="str">
        <f t="shared" si="1"/>
        <v/>
      </c>
    </row>
    <row r="38" spans="1:10" x14ac:dyDescent="0.25">
      <c r="A38" s="33">
        <v>10035</v>
      </c>
      <c r="B38" s="33" t="s">
        <v>60</v>
      </c>
      <c r="C38" s="33" t="s">
        <v>57</v>
      </c>
      <c r="D38" s="35">
        <v>73290219</v>
      </c>
      <c r="E38" s="33" t="s">
        <v>56</v>
      </c>
      <c r="F38" s="36">
        <v>16.350000000000001</v>
      </c>
      <c r="G38" s="33" t="s">
        <v>62</v>
      </c>
      <c r="H38" s="34">
        <v>0.58680555555555558</v>
      </c>
      <c r="I38" s="33" t="str">
        <f t="shared" si="0"/>
        <v/>
      </c>
      <c r="J38" s="33" t="str">
        <f t="shared" si="1"/>
        <v/>
      </c>
    </row>
    <row r="39" spans="1:10" x14ac:dyDescent="0.25">
      <c r="A39" s="33">
        <v>10036</v>
      </c>
      <c r="B39" s="33" t="s">
        <v>64</v>
      </c>
      <c r="C39" s="33" t="s">
        <v>57</v>
      </c>
      <c r="D39" s="35">
        <v>92093991</v>
      </c>
      <c r="E39" s="33" t="s">
        <v>56</v>
      </c>
      <c r="F39" s="36">
        <v>16.3</v>
      </c>
      <c r="G39" s="33" t="s">
        <v>55</v>
      </c>
      <c r="H39" s="34">
        <v>0.16944444444444443</v>
      </c>
      <c r="I39" s="33" t="str">
        <f t="shared" si="0"/>
        <v/>
      </c>
      <c r="J39" s="33" t="str">
        <f t="shared" si="1"/>
        <v/>
      </c>
    </row>
    <row r="40" spans="1:10" x14ac:dyDescent="0.25">
      <c r="A40" s="33">
        <v>10037</v>
      </c>
      <c r="B40" s="33" t="s">
        <v>63</v>
      </c>
      <c r="C40" s="33" t="s">
        <v>59</v>
      </c>
      <c r="D40" s="35">
        <v>11165609</v>
      </c>
      <c r="E40" s="33" t="s">
        <v>56</v>
      </c>
      <c r="F40" s="37">
        <v>217</v>
      </c>
      <c r="G40" s="33" t="s">
        <v>62</v>
      </c>
      <c r="H40" s="34">
        <v>0</v>
      </c>
      <c r="I40" s="33" t="str">
        <f t="shared" si="0"/>
        <v/>
      </c>
      <c r="J40" s="33" t="str">
        <f t="shared" si="1"/>
        <v/>
      </c>
    </row>
    <row r="41" spans="1:10" x14ac:dyDescent="0.25">
      <c r="A41" s="33">
        <v>10038</v>
      </c>
      <c r="B41" s="33" t="s">
        <v>64</v>
      </c>
      <c r="C41" s="33" t="s">
        <v>57</v>
      </c>
      <c r="D41" s="35">
        <v>79944825</v>
      </c>
      <c r="E41" s="33" t="s">
        <v>56</v>
      </c>
      <c r="F41" s="36">
        <v>16.149999999999999</v>
      </c>
      <c r="G41" s="33" t="s">
        <v>55</v>
      </c>
      <c r="H41" s="34">
        <v>0.43611111111111112</v>
      </c>
      <c r="I41" s="33" t="str">
        <f t="shared" si="0"/>
        <v/>
      </c>
      <c r="J41" s="33" t="str">
        <f t="shared" si="1"/>
        <v/>
      </c>
    </row>
    <row r="42" spans="1:10" x14ac:dyDescent="0.25">
      <c r="A42" s="33">
        <v>10039</v>
      </c>
      <c r="B42" s="33" t="s">
        <v>58</v>
      </c>
      <c r="C42" s="33" t="s">
        <v>57</v>
      </c>
      <c r="D42" s="35">
        <v>59537977</v>
      </c>
      <c r="E42" s="33" t="s">
        <v>56</v>
      </c>
      <c r="F42" s="36">
        <v>18.78</v>
      </c>
      <c r="G42" s="33" t="s">
        <v>55</v>
      </c>
      <c r="H42" s="34">
        <v>0.21180555555555555</v>
      </c>
      <c r="I42" s="33" t="str">
        <f t="shared" si="0"/>
        <v/>
      </c>
      <c r="J42" s="33" t="str">
        <f t="shared" si="1"/>
        <v/>
      </c>
    </row>
    <row r="43" spans="1:10" x14ac:dyDescent="0.25">
      <c r="A43" s="33">
        <v>10040</v>
      </c>
      <c r="B43" s="33" t="s">
        <v>63</v>
      </c>
      <c r="C43" s="33" t="s">
        <v>57</v>
      </c>
      <c r="D43" s="35">
        <v>37870882</v>
      </c>
      <c r="E43" s="33" t="s">
        <v>56</v>
      </c>
      <c r="F43" s="36">
        <v>150.99</v>
      </c>
      <c r="G43" s="33" t="s">
        <v>62</v>
      </c>
      <c r="H43" s="34">
        <v>0.29652777777777778</v>
      </c>
      <c r="I43" s="33">
        <f t="shared" si="0"/>
        <v>150.99</v>
      </c>
      <c r="J43" s="33" t="str">
        <f t="shared" si="1"/>
        <v>Credit</v>
      </c>
    </row>
    <row r="44" spans="1:10" x14ac:dyDescent="0.25">
      <c r="A44" s="33">
        <v>10041</v>
      </c>
      <c r="B44" s="33" t="s">
        <v>60</v>
      </c>
      <c r="C44" s="33" t="s">
        <v>57</v>
      </c>
      <c r="D44" s="35">
        <v>59747081</v>
      </c>
      <c r="E44" s="33" t="s">
        <v>56</v>
      </c>
      <c r="F44" s="36">
        <v>21.39</v>
      </c>
      <c r="G44" s="33" t="s">
        <v>55</v>
      </c>
      <c r="H44" s="34">
        <v>0.80555555555555547</v>
      </c>
      <c r="I44" s="33" t="str">
        <f t="shared" si="0"/>
        <v/>
      </c>
      <c r="J44" s="33" t="str">
        <f t="shared" si="1"/>
        <v/>
      </c>
    </row>
    <row r="45" spans="1:10" x14ac:dyDescent="0.25">
      <c r="A45" s="33">
        <v>10042</v>
      </c>
      <c r="B45" s="33" t="s">
        <v>60</v>
      </c>
      <c r="C45" s="33" t="s">
        <v>57</v>
      </c>
      <c r="D45" s="35">
        <v>33511221</v>
      </c>
      <c r="E45" s="33" t="s">
        <v>56</v>
      </c>
      <c r="F45" s="36">
        <v>16.600000000000001</v>
      </c>
      <c r="G45" s="33" t="s">
        <v>55</v>
      </c>
      <c r="H45" s="34">
        <v>0.68263888888888891</v>
      </c>
      <c r="I45" s="33" t="str">
        <f t="shared" si="0"/>
        <v/>
      </c>
      <c r="J45" s="33" t="str">
        <f t="shared" si="1"/>
        <v/>
      </c>
    </row>
    <row r="46" spans="1:10" x14ac:dyDescent="0.25">
      <c r="A46" s="33">
        <v>10043</v>
      </c>
      <c r="B46" s="33" t="s">
        <v>63</v>
      </c>
      <c r="C46" s="33" t="s">
        <v>59</v>
      </c>
      <c r="D46" s="35">
        <v>69676186</v>
      </c>
      <c r="E46" s="33" t="s">
        <v>56</v>
      </c>
      <c r="F46" s="36">
        <v>23.81</v>
      </c>
      <c r="G46" s="33" t="s">
        <v>62</v>
      </c>
      <c r="H46" s="34">
        <v>0.29652777777777778</v>
      </c>
      <c r="I46" s="33">
        <f t="shared" si="0"/>
        <v>23.81</v>
      </c>
      <c r="J46" s="33" t="str">
        <f t="shared" si="1"/>
        <v>Paypal</v>
      </c>
    </row>
    <row r="47" spans="1:10" x14ac:dyDescent="0.25">
      <c r="A47" s="33">
        <v>10044</v>
      </c>
      <c r="B47" s="33" t="s">
        <v>63</v>
      </c>
      <c r="C47" s="33" t="s">
        <v>57</v>
      </c>
      <c r="D47" s="35">
        <v>72150231</v>
      </c>
      <c r="E47" s="33" t="s">
        <v>56</v>
      </c>
      <c r="F47" s="36">
        <v>15.87</v>
      </c>
      <c r="G47" s="33" t="s">
        <v>62</v>
      </c>
      <c r="H47" s="34">
        <v>0.57361111111111118</v>
      </c>
      <c r="I47" s="33" t="str">
        <f t="shared" si="0"/>
        <v/>
      </c>
      <c r="J47" s="33" t="str">
        <f t="shared" si="1"/>
        <v/>
      </c>
    </row>
    <row r="48" spans="1:10" x14ac:dyDescent="0.25">
      <c r="A48" s="33">
        <v>10045</v>
      </c>
      <c r="B48" s="33" t="s">
        <v>60</v>
      </c>
      <c r="C48" s="33" t="s">
        <v>57</v>
      </c>
      <c r="D48" s="35">
        <v>64874923</v>
      </c>
      <c r="E48" s="33" t="s">
        <v>56</v>
      </c>
      <c r="F48" s="36">
        <v>20.82</v>
      </c>
      <c r="G48" s="33" t="s">
        <v>55</v>
      </c>
      <c r="H48" s="34">
        <v>0.38124999999999998</v>
      </c>
      <c r="I48" s="33" t="str">
        <f t="shared" si="0"/>
        <v/>
      </c>
      <c r="J48" s="33" t="str">
        <f t="shared" si="1"/>
        <v/>
      </c>
    </row>
    <row r="49" spans="1:10" x14ac:dyDescent="0.25">
      <c r="A49" s="33">
        <v>10046</v>
      </c>
      <c r="B49" s="33" t="s">
        <v>63</v>
      </c>
      <c r="C49" s="33" t="s">
        <v>57</v>
      </c>
      <c r="D49" s="35">
        <v>79755506</v>
      </c>
      <c r="E49" s="33" t="s">
        <v>56</v>
      </c>
      <c r="F49" s="36">
        <v>21.15</v>
      </c>
      <c r="G49" s="33" t="s">
        <v>62</v>
      </c>
      <c r="H49" s="34">
        <v>0.25416666666666665</v>
      </c>
      <c r="I49" s="33" t="str">
        <f t="shared" si="0"/>
        <v/>
      </c>
      <c r="J49" s="33" t="str">
        <f t="shared" si="1"/>
        <v/>
      </c>
    </row>
    <row r="50" spans="1:10" x14ac:dyDescent="0.25">
      <c r="A50" s="33">
        <v>10047</v>
      </c>
      <c r="B50" s="33" t="s">
        <v>63</v>
      </c>
      <c r="C50" s="33" t="s">
        <v>59</v>
      </c>
      <c r="D50" s="35">
        <v>43322747</v>
      </c>
      <c r="E50" s="33" t="s">
        <v>56</v>
      </c>
      <c r="F50" s="36">
        <v>19.66</v>
      </c>
      <c r="G50" s="33" t="s">
        <v>55</v>
      </c>
      <c r="H50" s="34">
        <v>0.78472222222222221</v>
      </c>
      <c r="I50" s="33">
        <f t="shared" si="0"/>
        <v>19.66</v>
      </c>
      <c r="J50" s="33" t="str">
        <f t="shared" si="1"/>
        <v>Paypal</v>
      </c>
    </row>
    <row r="51" spans="1:10" x14ac:dyDescent="0.25">
      <c r="A51" s="33">
        <v>10048</v>
      </c>
      <c r="B51" s="33" t="s">
        <v>60</v>
      </c>
      <c r="C51" s="33" t="s">
        <v>59</v>
      </c>
      <c r="D51" s="35">
        <v>57979095</v>
      </c>
      <c r="E51" s="33" t="s">
        <v>61</v>
      </c>
      <c r="F51" s="36">
        <v>21.02</v>
      </c>
      <c r="G51" s="33" t="s">
        <v>55</v>
      </c>
      <c r="H51" s="34">
        <v>0.12708333333333333</v>
      </c>
      <c r="I51" s="33">
        <f t="shared" si="0"/>
        <v>21.02</v>
      </c>
      <c r="J51" s="33" t="str">
        <f t="shared" si="1"/>
        <v>Paypal</v>
      </c>
    </row>
    <row r="52" spans="1:10" x14ac:dyDescent="0.25">
      <c r="A52" s="33">
        <v>10049</v>
      </c>
      <c r="B52" s="33" t="s">
        <v>60</v>
      </c>
      <c r="C52" s="33" t="s">
        <v>57</v>
      </c>
      <c r="D52" s="35">
        <v>96485037</v>
      </c>
      <c r="E52" s="33" t="s">
        <v>56</v>
      </c>
      <c r="F52" s="36">
        <v>23.13</v>
      </c>
      <c r="G52" s="33" t="s">
        <v>55</v>
      </c>
      <c r="H52" s="34">
        <v>0.25416666666666665</v>
      </c>
      <c r="I52" s="33" t="str">
        <f t="shared" si="0"/>
        <v/>
      </c>
      <c r="J52" s="33" t="str">
        <f t="shared" si="1"/>
        <v/>
      </c>
    </row>
    <row r="53" spans="1:10" x14ac:dyDescent="0.25">
      <c r="A53" s="33">
        <v>10050</v>
      </c>
      <c r="B53" s="33" t="s">
        <v>60</v>
      </c>
      <c r="C53" s="33" t="s">
        <v>59</v>
      </c>
      <c r="D53" s="35">
        <v>85636284</v>
      </c>
      <c r="E53" s="33" t="s">
        <v>56</v>
      </c>
      <c r="F53" s="36">
        <v>15.17</v>
      </c>
      <c r="G53" s="33" t="s">
        <v>55</v>
      </c>
      <c r="H53" s="34">
        <v>0.78680555555555554</v>
      </c>
      <c r="I53" s="33">
        <f t="shared" si="0"/>
        <v>15.17</v>
      </c>
      <c r="J53" s="33" t="str">
        <f t="shared" si="1"/>
        <v>Paypal</v>
      </c>
    </row>
    <row r="54" spans="1:10" x14ac:dyDescent="0.25">
      <c r="A54" s="33">
        <v>10051</v>
      </c>
      <c r="B54" s="33" t="s">
        <v>64</v>
      </c>
      <c r="C54" s="33" t="s">
        <v>59</v>
      </c>
      <c r="D54" s="35">
        <v>42519148</v>
      </c>
      <c r="E54" s="33" t="s">
        <v>56</v>
      </c>
      <c r="F54" s="36">
        <v>209.51</v>
      </c>
      <c r="G54" s="33" t="s">
        <v>62</v>
      </c>
      <c r="H54" s="34">
        <v>0.38124999999999998</v>
      </c>
      <c r="I54" s="33" t="str">
        <f t="shared" si="0"/>
        <v/>
      </c>
      <c r="J54" s="33" t="str">
        <f t="shared" si="1"/>
        <v/>
      </c>
    </row>
    <row r="55" spans="1:10" x14ac:dyDescent="0.25">
      <c r="A55" s="33">
        <v>10052</v>
      </c>
      <c r="B55" s="33" t="s">
        <v>60</v>
      </c>
      <c r="C55" s="33" t="s">
        <v>57</v>
      </c>
      <c r="D55" s="35">
        <v>59845178</v>
      </c>
      <c r="E55" s="33" t="s">
        <v>56</v>
      </c>
      <c r="F55" s="36">
        <v>16.03</v>
      </c>
      <c r="G55" s="33" t="s">
        <v>62</v>
      </c>
      <c r="H55" s="34">
        <v>0.72777777777777775</v>
      </c>
      <c r="I55" s="33" t="str">
        <f t="shared" si="0"/>
        <v/>
      </c>
      <c r="J55" s="33" t="str">
        <f t="shared" si="1"/>
        <v/>
      </c>
    </row>
    <row r="56" spans="1:10" x14ac:dyDescent="0.25">
      <c r="A56" s="33">
        <v>10053</v>
      </c>
      <c r="B56" s="33" t="s">
        <v>58</v>
      </c>
      <c r="C56" s="33" t="s">
        <v>57</v>
      </c>
      <c r="D56" s="35">
        <v>47961093</v>
      </c>
      <c r="E56" s="33" t="s">
        <v>61</v>
      </c>
      <c r="F56" s="36">
        <v>16.170000000000002</v>
      </c>
      <c r="G56" s="33" t="s">
        <v>55</v>
      </c>
      <c r="H56" s="34">
        <v>0.5541666666666667</v>
      </c>
      <c r="I56" s="33" t="str">
        <f t="shared" si="0"/>
        <v/>
      </c>
      <c r="J56" s="33" t="str">
        <f t="shared" si="1"/>
        <v/>
      </c>
    </row>
    <row r="57" spans="1:10" x14ac:dyDescent="0.25">
      <c r="A57" s="33">
        <v>10054</v>
      </c>
      <c r="B57" s="33" t="s">
        <v>64</v>
      </c>
      <c r="C57" s="33" t="s">
        <v>57</v>
      </c>
      <c r="D57" s="35">
        <v>32857450</v>
      </c>
      <c r="E57" s="33" t="s">
        <v>56</v>
      </c>
      <c r="F57" s="36">
        <v>18.37</v>
      </c>
      <c r="G57" s="33" t="s">
        <v>55</v>
      </c>
      <c r="H57" s="34">
        <v>0.33888888888888885</v>
      </c>
      <c r="I57" s="33" t="str">
        <f t="shared" si="0"/>
        <v/>
      </c>
      <c r="J57" s="33" t="str">
        <f t="shared" si="1"/>
        <v/>
      </c>
    </row>
    <row r="58" spans="1:10" x14ac:dyDescent="0.25">
      <c r="A58" s="33">
        <v>10055</v>
      </c>
      <c r="B58" s="33" t="s">
        <v>64</v>
      </c>
      <c r="C58" s="33" t="s">
        <v>57</v>
      </c>
      <c r="D58" s="35">
        <v>23437096</v>
      </c>
      <c r="E58" s="33" t="s">
        <v>56</v>
      </c>
      <c r="F58" s="36">
        <v>15.96</v>
      </c>
      <c r="G58" s="33" t="s">
        <v>62</v>
      </c>
      <c r="H58" s="34">
        <v>0.33888888888888885</v>
      </c>
      <c r="I58" s="33" t="str">
        <f t="shared" si="0"/>
        <v/>
      </c>
      <c r="J58" s="33" t="str">
        <f t="shared" si="1"/>
        <v/>
      </c>
    </row>
    <row r="59" spans="1:10" x14ac:dyDescent="0.25">
      <c r="A59" s="33">
        <v>10056</v>
      </c>
      <c r="B59" s="33" t="s">
        <v>58</v>
      </c>
      <c r="C59" s="33" t="s">
        <v>59</v>
      </c>
      <c r="D59" s="35">
        <v>23846199</v>
      </c>
      <c r="E59" s="33" t="s">
        <v>56</v>
      </c>
      <c r="F59" s="36">
        <v>19.29</v>
      </c>
      <c r="G59" s="33" t="s">
        <v>62</v>
      </c>
      <c r="H59" s="34">
        <v>0</v>
      </c>
      <c r="I59" s="33">
        <f t="shared" si="0"/>
        <v>19.29</v>
      </c>
      <c r="J59" s="33" t="str">
        <f t="shared" si="1"/>
        <v>Paypal</v>
      </c>
    </row>
    <row r="60" spans="1:10" x14ac:dyDescent="0.25">
      <c r="A60" s="33">
        <v>10057</v>
      </c>
      <c r="B60" s="33" t="s">
        <v>60</v>
      </c>
      <c r="C60" s="33" t="s">
        <v>59</v>
      </c>
      <c r="D60" s="35">
        <v>15630914</v>
      </c>
      <c r="E60" s="33" t="s">
        <v>61</v>
      </c>
      <c r="F60" s="36">
        <v>16.489999999999998</v>
      </c>
      <c r="G60" s="33" t="s">
        <v>55</v>
      </c>
      <c r="H60" s="34">
        <v>0.83263888888888893</v>
      </c>
      <c r="I60" s="33">
        <f t="shared" si="0"/>
        <v>16.489999999999998</v>
      </c>
      <c r="J60" s="33" t="str">
        <f t="shared" si="1"/>
        <v>Paypal</v>
      </c>
    </row>
    <row r="61" spans="1:10" x14ac:dyDescent="0.25">
      <c r="A61" s="33">
        <v>10058</v>
      </c>
      <c r="B61" s="33" t="s">
        <v>64</v>
      </c>
      <c r="C61" s="33" t="s">
        <v>59</v>
      </c>
      <c r="D61" s="35">
        <v>64471213</v>
      </c>
      <c r="E61" s="33" t="s">
        <v>56</v>
      </c>
      <c r="F61" s="36">
        <v>18.12</v>
      </c>
      <c r="G61" s="33" t="s">
        <v>62</v>
      </c>
      <c r="H61" s="34">
        <v>0.73263888888888884</v>
      </c>
      <c r="I61" s="33">
        <f t="shared" si="0"/>
        <v>18.12</v>
      </c>
      <c r="J61" s="33" t="str">
        <f t="shared" si="1"/>
        <v>Paypal</v>
      </c>
    </row>
    <row r="62" spans="1:10" x14ac:dyDescent="0.25">
      <c r="A62" s="33">
        <v>10059</v>
      </c>
      <c r="B62" s="33" t="s">
        <v>64</v>
      </c>
      <c r="C62" s="33" t="s">
        <v>57</v>
      </c>
      <c r="D62" s="35">
        <v>70288635</v>
      </c>
      <c r="E62" s="33" t="s">
        <v>56</v>
      </c>
      <c r="F62" s="36">
        <v>18.22</v>
      </c>
      <c r="G62" s="33" t="s">
        <v>55</v>
      </c>
      <c r="H62" s="34">
        <v>0.66111111111111109</v>
      </c>
      <c r="I62" s="33" t="str">
        <f t="shared" si="0"/>
        <v/>
      </c>
      <c r="J62" s="33" t="str">
        <f t="shared" si="1"/>
        <v/>
      </c>
    </row>
    <row r="63" spans="1:10" x14ac:dyDescent="0.25">
      <c r="A63" s="33">
        <v>10060</v>
      </c>
      <c r="B63" s="33" t="s">
        <v>64</v>
      </c>
      <c r="C63" s="33" t="s">
        <v>57</v>
      </c>
      <c r="D63" s="35">
        <v>46067931</v>
      </c>
      <c r="E63" s="33" t="s">
        <v>56</v>
      </c>
      <c r="F63" s="36">
        <v>18.32</v>
      </c>
      <c r="G63" s="33" t="s">
        <v>62</v>
      </c>
      <c r="H63" s="34">
        <v>0.42708333333333331</v>
      </c>
      <c r="I63" s="33" t="str">
        <f t="shared" si="0"/>
        <v/>
      </c>
      <c r="J63" s="33" t="str">
        <f t="shared" si="1"/>
        <v/>
      </c>
    </row>
    <row r="64" spans="1:10" x14ac:dyDescent="0.25">
      <c r="A64" s="33">
        <v>10061</v>
      </c>
      <c r="B64" s="33" t="s">
        <v>60</v>
      </c>
      <c r="C64" s="33" t="s">
        <v>57</v>
      </c>
      <c r="D64" s="35">
        <v>73400603</v>
      </c>
      <c r="E64" s="33" t="s">
        <v>56</v>
      </c>
      <c r="F64" s="36">
        <v>23.77</v>
      </c>
      <c r="G64" s="33" t="s">
        <v>55</v>
      </c>
      <c r="H64" s="34">
        <v>0.82847222222222217</v>
      </c>
      <c r="I64" s="33" t="str">
        <f t="shared" si="0"/>
        <v/>
      </c>
      <c r="J64" s="33" t="str">
        <f t="shared" si="1"/>
        <v/>
      </c>
    </row>
    <row r="65" spans="1:10" x14ac:dyDescent="0.25">
      <c r="A65" s="33">
        <v>10062</v>
      </c>
      <c r="B65" s="33" t="s">
        <v>64</v>
      </c>
      <c r="C65" s="33" t="s">
        <v>59</v>
      </c>
      <c r="D65" s="35">
        <v>31794035</v>
      </c>
      <c r="E65" s="33" t="s">
        <v>56</v>
      </c>
      <c r="F65" s="36">
        <v>24.35</v>
      </c>
      <c r="G65" s="33" t="s">
        <v>62</v>
      </c>
      <c r="H65" s="34">
        <v>0.63611111111111118</v>
      </c>
      <c r="I65" s="33">
        <f t="shared" si="0"/>
        <v>24.35</v>
      </c>
      <c r="J65" s="33" t="str">
        <f t="shared" si="1"/>
        <v>Paypal</v>
      </c>
    </row>
    <row r="66" spans="1:10" x14ac:dyDescent="0.25">
      <c r="A66" s="33">
        <v>10063</v>
      </c>
      <c r="B66" s="33" t="s">
        <v>63</v>
      </c>
      <c r="C66" s="33" t="s">
        <v>57</v>
      </c>
      <c r="D66" s="35">
        <v>72954240</v>
      </c>
      <c r="E66" s="33" t="s">
        <v>61</v>
      </c>
      <c r="F66" s="36">
        <v>20.13</v>
      </c>
      <c r="G66" s="33" t="s">
        <v>55</v>
      </c>
      <c r="H66" s="34">
        <v>0.57986111111111105</v>
      </c>
      <c r="I66" s="33" t="str">
        <f t="shared" si="0"/>
        <v/>
      </c>
      <c r="J66" s="33" t="str">
        <f t="shared" si="1"/>
        <v/>
      </c>
    </row>
    <row r="67" spans="1:10" x14ac:dyDescent="0.25">
      <c r="A67" s="33">
        <v>10064</v>
      </c>
      <c r="B67" s="33" t="s">
        <v>58</v>
      </c>
      <c r="C67" s="33" t="s">
        <v>57</v>
      </c>
      <c r="D67" s="35">
        <v>12364851</v>
      </c>
      <c r="E67" s="33" t="s">
        <v>61</v>
      </c>
      <c r="F67" s="36">
        <v>20.77</v>
      </c>
      <c r="G67" s="33" t="s">
        <v>55</v>
      </c>
      <c r="H67" s="34">
        <v>0.56527777777777777</v>
      </c>
      <c r="I67" s="33" t="str">
        <f t="shared" si="0"/>
        <v/>
      </c>
      <c r="J67" s="33" t="str">
        <f t="shared" si="1"/>
        <v/>
      </c>
    </row>
    <row r="68" spans="1:10" x14ac:dyDescent="0.25">
      <c r="A68" s="33">
        <v>10065</v>
      </c>
      <c r="B68" s="33" t="s">
        <v>58</v>
      </c>
      <c r="C68" s="33" t="s">
        <v>57</v>
      </c>
      <c r="D68" s="35">
        <v>19974213</v>
      </c>
      <c r="E68" s="33" t="s">
        <v>61</v>
      </c>
      <c r="F68" s="36">
        <v>16.98</v>
      </c>
      <c r="G68" s="33" t="s">
        <v>55</v>
      </c>
      <c r="H68" s="34">
        <v>0.80625000000000002</v>
      </c>
      <c r="I68" s="33" t="str">
        <f t="shared" si="0"/>
        <v/>
      </c>
      <c r="J68" s="33" t="str">
        <f t="shared" si="1"/>
        <v/>
      </c>
    </row>
    <row r="69" spans="1:10" x14ac:dyDescent="0.25">
      <c r="A69" s="33">
        <v>10066</v>
      </c>
      <c r="B69" s="33" t="s">
        <v>64</v>
      </c>
      <c r="C69" s="33" t="s">
        <v>57</v>
      </c>
      <c r="D69" s="35">
        <v>68753569</v>
      </c>
      <c r="E69" s="33" t="s">
        <v>61</v>
      </c>
      <c r="F69" s="36">
        <v>19.399999999999999</v>
      </c>
      <c r="G69" s="33" t="s">
        <v>62</v>
      </c>
      <c r="H69" s="34">
        <v>0.62638888888888888</v>
      </c>
      <c r="I69" s="33" t="str">
        <f t="shared" ref="I69:I132" si="2">IF(OR(AND(C69="Paypal",F69&lt;100), AND(C69="Credit",F69&gt;100)), F69, "")</f>
        <v/>
      </c>
      <c r="J69" s="33" t="str">
        <f t="shared" ref="J69:J132" si="3">IF(OR(AND(C69="Paypal",F69&lt;100), AND(C69="Credit",F69&gt;100)), C69, "")</f>
        <v/>
      </c>
    </row>
    <row r="70" spans="1:10" x14ac:dyDescent="0.25">
      <c r="A70" s="33">
        <v>10067</v>
      </c>
      <c r="B70" s="33" t="s">
        <v>64</v>
      </c>
      <c r="C70" s="33" t="s">
        <v>59</v>
      </c>
      <c r="D70" s="35">
        <v>77232784</v>
      </c>
      <c r="E70" s="33" t="s">
        <v>61</v>
      </c>
      <c r="F70" s="36">
        <v>23.49</v>
      </c>
      <c r="G70" s="33" t="s">
        <v>62</v>
      </c>
      <c r="H70" s="34">
        <v>0.16944444444444443</v>
      </c>
      <c r="I70" s="33">
        <f t="shared" si="2"/>
        <v>23.49</v>
      </c>
      <c r="J70" s="33" t="str">
        <f t="shared" si="3"/>
        <v>Paypal</v>
      </c>
    </row>
    <row r="71" spans="1:10" x14ac:dyDescent="0.25">
      <c r="A71" s="33">
        <v>10068</v>
      </c>
      <c r="B71" s="33" t="s">
        <v>63</v>
      </c>
      <c r="C71" s="33" t="s">
        <v>57</v>
      </c>
      <c r="D71" s="35">
        <v>94731015</v>
      </c>
      <c r="E71" s="33" t="s">
        <v>56</v>
      </c>
      <c r="F71" s="36">
        <v>15.58</v>
      </c>
      <c r="G71" s="33" t="s">
        <v>62</v>
      </c>
      <c r="H71" s="34">
        <v>0.48541666666666666</v>
      </c>
      <c r="I71" s="33" t="str">
        <f t="shared" si="2"/>
        <v/>
      </c>
      <c r="J71" s="33" t="str">
        <f t="shared" si="3"/>
        <v/>
      </c>
    </row>
    <row r="72" spans="1:10" x14ac:dyDescent="0.25">
      <c r="A72" s="33">
        <v>10069</v>
      </c>
      <c r="B72" s="33" t="s">
        <v>63</v>
      </c>
      <c r="C72" s="33" t="s">
        <v>57</v>
      </c>
      <c r="D72" s="35">
        <v>49007475</v>
      </c>
      <c r="E72" s="33" t="s">
        <v>56</v>
      </c>
      <c r="F72" s="36">
        <v>21.94</v>
      </c>
      <c r="G72" s="33" t="s">
        <v>55</v>
      </c>
      <c r="H72" s="34">
        <v>0.84652777777777777</v>
      </c>
      <c r="I72" s="33" t="str">
        <f t="shared" si="2"/>
        <v/>
      </c>
      <c r="J72" s="33" t="str">
        <f t="shared" si="3"/>
        <v/>
      </c>
    </row>
    <row r="73" spans="1:10" x14ac:dyDescent="0.25">
      <c r="A73" s="33">
        <v>10070</v>
      </c>
      <c r="B73" s="33" t="s">
        <v>63</v>
      </c>
      <c r="C73" s="33" t="s">
        <v>57</v>
      </c>
      <c r="D73" s="35">
        <v>71384600</v>
      </c>
      <c r="E73" s="33" t="s">
        <v>61</v>
      </c>
      <c r="F73" s="36">
        <v>229.73</v>
      </c>
      <c r="G73" s="33" t="s">
        <v>62</v>
      </c>
      <c r="H73" s="34">
        <v>4.2361111111111106E-2</v>
      </c>
      <c r="I73" s="33">
        <f t="shared" si="2"/>
        <v>229.73</v>
      </c>
      <c r="J73" s="33" t="str">
        <f t="shared" si="3"/>
        <v>Credit</v>
      </c>
    </row>
    <row r="74" spans="1:10" x14ac:dyDescent="0.25">
      <c r="A74" s="33">
        <v>10071</v>
      </c>
      <c r="B74" s="33" t="s">
        <v>60</v>
      </c>
      <c r="C74" s="33" t="s">
        <v>57</v>
      </c>
      <c r="D74" s="35">
        <v>15282110</v>
      </c>
      <c r="E74" s="33" t="s">
        <v>56</v>
      </c>
      <c r="F74" s="36">
        <v>16.059999999999999</v>
      </c>
      <c r="G74" s="33" t="s">
        <v>62</v>
      </c>
      <c r="H74" s="34">
        <v>0.4381944444444445</v>
      </c>
      <c r="I74" s="33" t="str">
        <f t="shared" si="2"/>
        <v/>
      </c>
      <c r="J74" s="33" t="str">
        <f t="shared" si="3"/>
        <v/>
      </c>
    </row>
    <row r="75" spans="1:10" x14ac:dyDescent="0.25">
      <c r="A75" s="33">
        <v>10072</v>
      </c>
      <c r="B75" s="33" t="s">
        <v>63</v>
      </c>
      <c r="C75" s="33" t="s">
        <v>57</v>
      </c>
      <c r="D75" s="35">
        <v>87012305</v>
      </c>
      <c r="E75" s="33" t="s">
        <v>56</v>
      </c>
      <c r="F75" s="36">
        <v>22.21</v>
      </c>
      <c r="G75" s="33" t="s">
        <v>55</v>
      </c>
      <c r="H75" s="34">
        <v>0.41736111111111113</v>
      </c>
      <c r="I75" s="33" t="str">
        <f t="shared" si="2"/>
        <v/>
      </c>
      <c r="J75" s="33" t="str">
        <f t="shared" si="3"/>
        <v/>
      </c>
    </row>
    <row r="76" spans="1:10" x14ac:dyDescent="0.25">
      <c r="A76" s="33">
        <v>10073</v>
      </c>
      <c r="B76" s="33" t="s">
        <v>60</v>
      </c>
      <c r="C76" s="33" t="s">
        <v>57</v>
      </c>
      <c r="D76" s="35">
        <v>27742544</v>
      </c>
      <c r="E76" s="33" t="s">
        <v>61</v>
      </c>
      <c r="F76" s="36">
        <v>21.58</v>
      </c>
      <c r="G76" s="33" t="s">
        <v>55</v>
      </c>
      <c r="H76" s="34">
        <v>0</v>
      </c>
      <c r="I76" s="33" t="str">
        <f t="shared" si="2"/>
        <v/>
      </c>
      <c r="J76" s="33" t="str">
        <f t="shared" si="3"/>
        <v/>
      </c>
    </row>
    <row r="77" spans="1:10" x14ac:dyDescent="0.25">
      <c r="A77" s="33">
        <v>10074</v>
      </c>
      <c r="B77" s="33" t="s">
        <v>58</v>
      </c>
      <c r="C77" s="33" t="s">
        <v>59</v>
      </c>
      <c r="D77" s="35">
        <v>97981670</v>
      </c>
      <c r="E77" s="33" t="s">
        <v>61</v>
      </c>
      <c r="F77" s="36">
        <v>16.09</v>
      </c>
      <c r="G77" s="33" t="s">
        <v>62</v>
      </c>
      <c r="H77" s="34">
        <v>0.12708333333333333</v>
      </c>
      <c r="I77" s="33">
        <f t="shared" si="2"/>
        <v>16.09</v>
      </c>
      <c r="J77" s="33" t="str">
        <f t="shared" si="3"/>
        <v>Paypal</v>
      </c>
    </row>
    <row r="78" spans="1:10" x14ac:dyDescent="0.25">
      <c r="A78" s="33">
        <v>10075</v>
      </c>
      <c r="B78" s="33" t="s">
        <v>64</v>
      </c>
      <c r="C78" s="33" t="s">
        <v>57</v>
      </c>
      <c r="D78" s="35">
        <v>83670405</v>
      </c>
      <c r="E78" s="33" t="s">
        <v>61</v>
      </c>
      <c r="F78" s="36">
        <v>16.100000000000001</v>
      </c>
      <c r="G78" s="33" t="s">
        <v>55</v>
      </c>
      <c r="H78" s="34">
        <v>0.42569444444444443</v>
      </c>
      <c r="I78" s="33" t="str">
        <f t="shared" si="2"/>
        <v/>
      </c>
      <c r="J78" s="33" t="str">
        <f t="shared" si="3"/>
        <v/>
      </c>
    </row>
    <row r="79" spans="1:10" x14ac:dyDescent="0.25">
      <c r="A79" s="33">
        <v>10076</v>
      </c>
      <c r="B79" s="33" t="s">
        <v>64</v>
      </c>
      <c r="C79" s="33" t="s">
        <v>57</v>
      </c>
      <c r="D79" s="35">
        <v>99063530</v>
      </c>
      <c r="E79" s="33" t="s">
        <v>56</v>
      </c>
      <c r="F79" s="36">
        <v>15.95</v>
      </c>
      <c r="G79" s="33" t="s">
        <v>55</v>
      </c>
      <c r="H79" s="34">
        <v>0</v>
      </c>
      <c r="I79" s="33" t="str">
        <f t="shared" si="2"/>
        <v/>
      </c>
      <c r="J79" s="33" t="str">
        <f t="shared" si="3"/>
        <v/>
      </c>
    </row>
    <row r="80" spans="1:10" x14ac:dyDescent="0.25">
      <c r="A80" s="33">
        <v>10077</v>
      </c>
      <c r="B80" s="33" t="s">
        <v>63</v>
      </c>
      <c r="C80" s="33" t="s">
        <v>57</v>
      </c>
      <c r="D80" s="35">
        <v>25978103</v>
      </c>
      <c r="E80" s="33" t="s">
        <v>61</v>
      </c>
      <c r="F80" s="36">
        <v>17.77</v>
      </c>
      <c r="G80" s="33" t="s">
        <v>62</v>
      </c>
      <c r="H80" s="34">
        <v>4.2361111111111106E-2</v>
      </c>
      <c r="I80" s="33" t="str">
        <f t="shared" si="2"/>
        <v/>
      </c>
      <c r="J80" s="33" t="str">
        <f t="shared" si="3"/>
        <v/>
      </c>
    </row>
    <row r="81" spans="1:10" x14ac:dyDescent="0.25">
      <c r="A81" s="33">
        <v>10078</v>
      </c>
      <c r="B81" s="33" t="s">
        <v>58</v>
      </c>
      <c r="C81" s="33" t="s">
        <v>57</v>
      </c>
      <c r="D81" s="35">
        <v>81824666</v>
      </c>
      <c r="E81" s="33" t="s">
        <v>56</v>
      </c>
      <c r="F81" s="36">
        <v>19.3</v>
      </c>
      <c r="G81" s="33" t="s">
        <v>55</v>
      </c>
      <c r="H81" s="34">
        <v>0.47499999999999998</v>
      </c>
      <c r="I81" s="33" t="str">
        <f t="shared" si="2"/>
        <v/>
      </c>
      <c r="J81" s="33" t="str">
        <f t="shared" si="3"/>
        <v/>
      </c>
    </row>
    <row r="82" spans="1:10" x14ac:dyDescent="0.25">
      <c r="A82" s="33">
        <v>10079</v>
      </c>
      <c r="B82" s="33" t="s">
        <v>60</v>
      </c>
      <c r="C82" s="33" t="s">
        <v>59</v>
      </c>
      <c r="D82" s="35">
        <v>86833489</v>
      </c>
      <c r="E82" s="33" t="s">
        <v>56</v>
      </c>
      <c r="F82" s="36">
        <v>21.75</v>
      </c>
      <c r="G82" s="33" t="s">
        <v>62</v>
      </c>
      <c r="H82" s="34">
        <v>0.43263888888888885</v>
      </c>
      <c r="I82" s="33">
        <f t="shared" si="2"/>
        <v>21.75</v>
      </c>
      <c r="J82" s="33" t="str">
        <f t="shared" si="3"/>
        <v>Paypal</v>
      </c>
    </row>
    <row r="83" spans="1:10" x14ac:dyDescent="0.25">
      <c r="A83" s="33">
        <v>10080</v>
      </c>
      <c r="B83" s="33" t="s">
        <v>60</v>
      </c>
      <c r="C83" s="33" t="s">
        <v>59</v>
      </c>
      <c r="D83" s="35">
        <v>73512800</v>
      </c>
      <c r="E83" s="33" t="s">
        <v>56</v>
      </c>
      <c r="F83" s="36">
        <v>20.51</v>
      </c>
      <c r="G83" s="33" t="s">
        <v>62</v>
      </c>
      <c r="H83" s="34">
        <v>0.47847222222222219</v>
      </c>
      <c r="I83" s="33">
        <f t="shared" si="2"/>
        <v>20.51</v>
      </c>
      <c r="J83" s="33" t="str">
        <f t="shared" si="3"/>
        <v>Paypal</v>
      </c>
    </row>
    <row r="84" spans="1:10" x14ac:dyDescent="0.25">
      <c r="A84" s="33">
        <v>10081</v>
      </c>
      <c r="B84" s="33" t="s">
        <v>58</v>
      </c>
      <c r="C84" s="33" t="s">
        <v>57</v>
      </c>
      <c r="D84" s="35">
        <v>11673210</v>
      </c>
      <c r="E84" s="33" t="s">
        <v>56</v>
      </c>
      <c r="F84" s="36">
        <v>16.14</v>
      </c>
      <c r="G84" s="33" t="s">
        <v>55</v>
      </c>
      <c r="H84" s="34">
        <v>0.16944444444444443</v>
      </c>
      <c r="I84" s="33" t="str">
        <f t="shared" si="2"/>
        <v/>
      </c>
      <c r="J84" s="33" t="str">
        <f t="shared" si="3"/>
        <v/>
      </c>
    </row>
    <row r="85" spans="1:10" x14ac:dyDescent="0.25">
      <c r="A85" s="33">
        <v>10082</v>
      </c>
      <c r="B85" s="33" t="s">
        <v>60</v>
      </c>
      <c r="C85" s="33" t="s">
        <v>59</v>
      </c>
      <c r="D85" s="35">
        <v>76787805</v>
      </c>
      <c r="E85" s="33" t="s">
        <v>61</v>
      </c>
      <c r="F85" s="36">
        <v>157.76</v>
      </c>
      <c r="G85" s="33" t="s">
        <v>62</v>
      </c>
      <c r="H85" s="34">
        <v>0.79305555555555562</v>
      </c>
      <c r="I85" s="33" t="str">
        <f t="shared" si="2"/>
        <v/>
      </c>
      <c r="J85" s="33" t="str">
        <f t="shared" si="3"/>
        <v/>
      </c>
    </row>
    <row r="86" spans="1:10" x14ac:dyDescent="0.25">
      <c r="A86" s="33">
        <v>10083</v>
      </c>
      <c r="B86" s="33" t="s">
        <v>63</v>
      </c>
      <c r="C86" s="33" t="s">
        <v>57</v>
      </c>
      <c r="D86" s="35">
        <v>34610946</v>
      </c>
      <c r="E86" s="33" t="s">
        <v>56</v>
      </c>
      <c r="F86" s="36">
        <v>21.55</v>
      </c>
      <c r="G86" s="33" t="s">
        <v>62</v>
      </c>
      <c r="H86" s="34">
        <v>0.38124999999999998</v>
      </c>
      <c r="I86" s="33" t="str">
        <f t="shared" si="2"/>
        <v/>
      </c>
      <c r="J86" s="33" t="str">
        <f t="shared" si="3"/>
        <v/>
      </c>
    </row>
    <row r="87" spans="1:10" x14ac:dyDescent="0.25">
      <c r="A87" s="33">
        <v>10084</v>
      </c>
      <c r="B87" s="33" t="s">
        <v>58</v>
      </c>
      <c r="C87" s="33" t="s">
        <v>59</v>
      </c>
      <c r="D87" s="35">
        <v>69586073</v>
      </c>
      <c r="E87" s="33" t="s">
        <v>56</v>
      </c>
      <c r="F87" s="36">
        <v>21.85</v>
      </c>
      <c r="G87" s="33" t="s">
        <v>55</v>
      </c>
      <c r="H87" s="34">
        <v>0.51666666666666672</v>
      </c>
      <c r="I87" s="33">
        <f t="shared" si="2"/>
        <v>21.85</v>
      </c>
      <c r="J87" s="33" t="str">
        <f t="shared" si="3"/>
        <v>Paypal</v>
      </c>
    </row>
    <row r="88" spans="1:10" x14ac:dyDescent="0.25">
      <c r="A88" s="33">
        <v>10085</v>
      </c>
      <c r="B88" s="33" t="s">
        <v>64</v>
      </c>
      <c r="C88" s="33" t="s">
        <v>57</v>
      </c>
      <c r="D88" s="35">
        <v>87017416</v>
      </c>
      <c r="E88" s="33" t="s">
        <v>56</v>
      </c>
      <c r="F88" s="36">
        <v>21.7</v>
      </c>
      <c r="G88" s="33" t="s">
        <v>55</v>
      </c>
      <c r="H88" s="34">
        <v>0.56458333333333333</v>
      </c>
      <c r="I88" s="33" t="str">
        <f t="shared" si="2"/>
        <v/>
      </c>
      <c r="J88" s="33" t="str">
        <f t="shared" si="3"/>
        <v/>
      </c>
    </row>
    <row r="89" spans="1:10" x14ac:dyDescent="0.25">
      <c r="A89" s="33">
        <v>10086</v>
      </c>
      <c r="B89" s="33" t="s">
        <v>64</v>
      </c>
      <c r="C89" s="33" t="s">
        <v>59</v>
      </c>
      <c r="D89" s="35">
        <v>37371293</v>
      </c>
      <c r="E89" s="33" t="s">
        <v>56</v>
      </c>
      <c r="F89" s="36">
        <v>20.309999999999999</v>
      </c>
      <c r="G89" s="33" t="s">
        <v>62</v>
      </c>
      <c r="H89" s="34">
        <v>0.80972222222222223</v>
      </c>
      <c r="I89" s="33">
        <f t="shared" si="2"/>
        <v>20.309999999999999</v>
      </c>
      <c r="J89" s="33" t="str">
        <f t="shared" si="3"/>
        <v>Paypal</v>
      </c>
    </row>
    <row r="90" spans="1:10" x14ac:dyDescent="0.25">
      <c r="A90" s="33">
        <v>10087</v>
      </c>
      <c r="B90" s="33" t="s">
        <v>64</v>
      </c>
      <c r="C90" s="33" t="s">
        <v>57</v>
      </c>
      <c r="D90" s="35">
        <v>27497600</v>
      </c>
      <c r="E90" s="33" t="s">
        <v>61</v>
      </c>
      <c r="F90" s="36">
        <v>23.62</v>
      </c>
      <c r="G90" s="33" t="s">
        <v>62</v>
      </c>
      <c r="H90" s="34">
        <v>0.93055555555555547</v>
      </c>
      <c r="I90" s="33" t="str">
        <f t="shared" si="2"/>
        <v/>
      </c>
      <c r="J90" s="33" t="str">
        <f t="shared" si="3"/>
        <v/>
      </c>
    </row>
    <row r="91" spans="1:10" x14ac:dyDescent="0.25">
      <c r="A91" s="33">
        <v>10088</v>
      </c>
      <c r="B91" s="33" t="s">
        <v>64</v>
      </c>
      <c r="C91" s="33" t="s">
        <v>57</v>
      </c>
      <c r="D91" s="35">
        <v>29510284</v>
      </c>
      <c r="E91" s="33" t="s">
        <v>56</v>
      </c>
      <c r="F91" s="36">
        <v>216.37</v>
      </c>
      <c r="G91" s="33" t="s">
        <v>62</v>
      </c>
      <c r="H91" s="34">
        <v>0.43055555555555558</v>
      </c>
      <c r="I91" s="33">
        <f t="shared" si="2"/>
        <v>216.37</v>
      </c>
      <c r="J91" s="33" t="str">
        <f t="shared" si="3"/>
        <v>Credit</v>
      </c>
    </row>
    <row r="92" spans="1:10" x14ac:dyDescent="0.25">
      <c r="A92" s="33">
        <v>10089</v>
      </c>
      <c r="B92" s="33" t="s">
        <v>58</v>
      </c>
      <c r="C92" s="33" t="s">
        <v>59</v>
      </c>
      <c r="D92" s="35">
        <v>40878208</v>
      </c>
      <c r="E92" s="33" t="s">
        <v>56</v>
      </c>
      <c r="F92" s="36">
        <v>21.99</v>
      </c>
      <c r="G92" s="33" t="s">
        <v>55</v>
      </c>
      <c r="H92" s="34">
        <v>0.12708333333333333</v>
      </c>
      <c r="I92" s="33">
        <f t="shared" si="2"/>
        <v>21.99</v>
      </c>
      <c r="J92" s="33" t="str">
        <f t="shared" si="3"/>
        <v>Paypal</v>
      </c>
    </row>
    <row r="93" spans="1:10" x14ac:dyDescent="0.25">
      <c r="A93" s="33">
        <v>10090</v>
      </c>
      <c r="B93" s="33" t="s">
        <v>60</v>
      </c>
      <c r="C93" s="33" t="s">
        <v>57</v>
      </c>
      <c r="D93" s="35">
        <v>83375454</v>
      </c>
      <c r="E93" s="33" t="s">
        <v>61</v>
      </c>
      <c r="F93" s="36">
        <v>18.2</v>
      </c>
      <c r="G93" s="33" t="s">
        <v>55</v>
      </c>
      <c r="H93" s="34">
        <v>0.21180555555555555</v>
      </c>
      <c r="I93" s="33" t="str">
        <f t="shared" si="2"/>
        <v/>
      </c>
      <c r="J93" s="33" t="str">
        <f t="shared" si="3"/>
        <v/>
      </c>
    </row>
    <row r="94" spans="1:10" x14ac:dyDescent="0.25">
      <c r="A94" s="33">
        <v>10091</v>
      </c>
      <c r="B94" s="33" t="s">
        <v>64</v>
      </c>
      <c r="C94" s="33" t="s">
        <v>57</v>
      </c>
      <c r="D94" s="35">
        <v>61236522</v>
      </c>
      <c r="E94" s="33" t="s">
        <v>61</v>
      </c>
      <c r="F94" s="36">
        <v>17.309999999999999</v>
      </c>
      <c r="G94" s="33" t="s">
        <v>62</v>
      </c>
      <c r="H94" s="34">
        <v>0</v>
      </c>
      <c r="I94" s="33" t="str">
        <f t="shared" si="2"/>
        <v/>
      </c>
      <c r="J94" s="33" t="str">
        <f t="shared" si="3"/>
        <v/>
      </c>
    </row>
    <row r="95" spans="1:10" x14ac:dyDescent="0.25">
      <c r="A95" s="33">
        <v>10092</v>
      </c>
      <c r="B95" s="33" t="s">
        <v>60</v>
      </c>
      <c r="C95" s="33" t="s">
        <v>57</v>
      </c>
      <c r="D95" s="35">
        <v>68788857</v>
      </c>
      <c r="E95" s="33" t="s">
        <v>56</v>
      </c>
      <c r="F95" s="36">
        <v>23.94</v>
      </c>
      <c r="G95" s="33" t="s">
        <v>62</v>
      </c>
      <c r="H95" s="34">
        <v>0.67222222222222217</v>
      </c>
      <c r="I95" s="33" t="str">
        <f t="shared" si="2"/>
        <v/>
      </c>
      <c r="J95" s="33" t="str">
        <f t="shared" si="3"/>
        <v/>
      </c>
    </row>
    <row r="96" spans="1:10" x14ac:dyDescent="0.25">
      <c r="A96" s="33">
        <v>10093</v>
      </c>
      <c r="B96" s="33" t="s">
        <v>60</v>
      </c>
      <c r="C96" s="33" t="s">
        <v>59</v>
      </c>
      <c r="D96" s="35">
        <v>58309878</v>
      </c>
      <c r="E96" s="33" t="s">
        <v>61</v>
      </c>
      <c r="F96" s="36">
        <v>174.25</v>
      </c>
      <c r="G96" s="33" t="s">
        <v>62</v>
      </c>
      <c r="H96" s="34">
        <v>0.7715277777777777</v>
      </c>
      <c r="I96" s="33" t="str">
        <f t="shared" si="2"/>
        <v/>
      </c>
      <c r="J96" s="33" t="str">
        <f t="shared" si="3"/>
        <v/>
      </c>
    </row>
    <row r="97" spans="1:10" x14ac:dyDescent="0.25">
      <c r="A97" s="33">
        <v>10094</v>
      </c>
      <c r="B97" s="33" t="s">
        <v>60</v>
      </c>
      <c r="C97" s="33" t="s">
        <v>59</v>
      </c>
      <c r="D97" s="35">
        <v>84324439</v>
      </c>
      <c r="E97" s="33" t="s">
        <v>56</v>
      </c>
      <c r="F97" s="36">
        <v>20.260000000000002</v>
      </c>
      <c r="G97" s="33" t="s">
        <v>55</v>
      </c>
      <c r="H97" s="34">
        <v>0.16944444444444443</v>
      </c>
      <c r="I97" s="33">
        <f t="shared" si="2"/>
        <v>20.260000000000002</v>
      </c>
      <c r="J97" s="33" t="str">
        <f t="shared" si="3"/>
        <v>Paypal</v>
      </c>
    </row>
    <row r="98" spans="1:10" x14ac:dyDescent="0.25">
      <c r="A98" s="33">
        <v>10095</v>
      </c>
      <c r="B98" s="33" t="s">
        <v>58</v>
      </c>
      <c r="C98" s="33" t="s">
        <v>57</v>
      </c>
      <c r="D98" s="35">
        <v>90647889</v>
      </c>
      <c r="E98" s="33" t="s">
        <v>56</v>
      </c>
      <c r="F98" s="36">
        <v>18.73</v>
      </c>
      <c r="G98" s="33" t="s">
        <v>55</v>
      </c>
      <c r="H98" s="34">
        <v>0</v>
      </c>
      <c r="I98" s="33" t="str">
        <f t="shared" si="2"/>
        <v/>
      </c>
      <c r="J98" s="33" t="str">
        <f t="shared" si="3"/>
        <v/>
      </c>
    </row>
    <row r="99" spans="1:10" x14ac:dyDescent="0.25">
      <c r="A99" s="33">
        <v>10096</v>
      </c>
      <c r="B99" s="33" t="s">
        <v>58</v>
      </c>
      <c r="C99" s="33" t="s">
        <v>59</v>
      </c>
      <c r="D99" s="35">
        <v>31225474</v>
      </c>
      <c r="E99" s="33" t="s">
        <v>56</v>
      </c>
      <c r="F99" s="36">
        <v>22.88</v>
      </c>
      <c r="G99" s="33" t="s">
        <v>62</v>
      </c>
      <c r="H99" s="34">
        <v>0.54791666666666672</v>
      </c>
      <c r="I99" s="33">
        <f t="shared" si="2"/>
        <v>22.88</v>
      </c>
      <c r="J99" s="33" t="str">
        <f t="shared" si="3"/>
        <v>Paypal</v>
      </c>
    </row>
    <row r="100" spans="1:10" x14ac:dyDescent="0.25">
      <c r="A100" s="33">
        <v>10097</v>
      </c>
      <c r="B100" s="33" t="s">
        <v>60</v>
      </c>
      <c r="C100" s="33" t="s">
        <v>59</v>
      </c>
      <c r="D100" s="35">
        <v>79286039</v>
      </c>
      <c r="E100" s="33" t="s">
        <v>56</v>
      </c>
      <c r="F100" s="36">
        <v>19.149999999999999</v>
      </c>
      <c r="G100" s="33" t="s">
        <v>55</v>
      </c>
      <c r="H100" s="34">
        <v>0.61388888888888882</v>
      </c>
      <c r="I100" s="33">
        <f t="shared" si="2"/>
        <v>19.149999999999999</v>
      </c>
      <c r="J100" s="33" t="str">
        <f t="shared" si="3"/>
        <v>Paypal</v>
      </c>
    </row>
    <row r="101" spans="1:10" x14ac:dyDescent="0.25">
      <c r="A101" s="33">
        <v>10098</v>
      </c>
      <c r="B101" s="33" t="s">
        <v>63</v>
      </c>
      <c r="C101" s="33" t="s">
        <v>57</v>
      </c>
      <c r="D101" s="35">
        <v>69628094</v>
      </c>
      <c r="E101" s="33" t="s">
        <v>61</v>
      </c>
      <c r="F101" s="36">
        <v>15.33</v>
      </c>
      <c r="G101" s="33" t="s">
        <v>62</v>
      </c>
      <c r="H101" s="34">
        <v>4.2361111111111106E-2</v>
      </c>
      <c r="I101" s="33" t="str">
        <f t="shared" si="2"/>
        <v/>
      </c>
      <c r="J101" s="33" t="str">
        <f t="shared" si="3"/>
        <v/>
      </c>
    </row>
    <row r="102" spans="1:10" x14ac:dyDescent="0.25">
      <c r="A102" s="33">
        <v>10099</v>
      </c>
      <c r="B102" s="33" t="s">
        <v>60</v>
      </c>
      <c r="C102" s="33" t="s">
        <v>59</v>
      </c>
      <c r="D102" s="35">
        <v>19891764</v>
      </c>
      <c r="E102" s="33" t="s">
        <v>56</v>
      </c>
      <c r="F102" s="36">
        <v>20.82</v>
      </c>
      <c r="G102" s="33" t="s">
        <v>55</v>
      </c>
      <c r="H102" s="34">
        <v>0.75069444444444444</v>
      </c>
      <c r="I102" s="33">
        <f t="shared" si="2"/>
        <v>20.82</v>
      </c>
      <c r="J102" s="33" t="str">
        <f t="shared" si="3"/>
        <v>Paypal</v>
      </c>
    </row>
    <row r="103" spans="1:10" x14ac:dyDescent="0.25">
      <c r="A103" s="33">
        <v>10100</v>
      </c>
      <c r="B103" s="33" t="s">
        <v>60</v>
      </c>
      <c r="C103" s="33" t="s">
        <v>57</v>
      </c>
      <c r="D103" s="35">
        <v>21992857</v>
      </c>
      <c r="E103" s="33" t="s">
        <v>56</v>
      </c>
      <c r="F103" s="36">
        <v>20.61</v>
      </c>
      <c r="G103" s="33" t="s">
        <v>55</v>
      </c>
      <c r="H103" s="34">
        <v>0.77013888888888893</v>
      </c>
      <c r="I103" s="33" t="str">
        <f t="shared" si="2"/>
        <v/>
      </c>
      <c r="J103" s="33" t="str">
        <f t="shared" si="3"/>
        <v/>
      </c>
    </row>
    <row r="104" spans="1:10" x14ac:dyDescent="0.25">
      <c r="A104" s="33">
        <v>10101</v>
      </c>
      <c r="B104" s="33" t="s">
        <v>64</v>
      </c>
      <c r="C104" s="33" t="s">
        <v>57</v>
      </c>
      <c r="D104" s="35">
        <v>40572972</v>
      </c>
      <c r="E104" s="33" t="s">
        <v>56</v>
      </c>
      <c r="F104" s="36">
        <v>16.43</v>
      </c>
      <c r="G104" s="33" t="s">
        <v>55</v>
      </c>
      <c r="H104" s="34">
        <v>0.47430555555555554</v>
      </c>
      <c r="I104" s="33" t="str">
        <f t="shared" si="2"/>
        <v/>
      </c>
      <c r="J104" s="33" t="str">
        <f t="shared" si="3"/>
        <v/>
      </c>
    </row>
    <row r="105" spans="1:10" x14ac:dyDescent="0.25">
      <c r="A105" s="33">
        <v>10102</v>
      </c>
      <c r="B105" s="33" t="s">
        <v>60</v>
      </c>
      <c r="C105" s="33" t="s">
        <v>57</v>
      </c>
      <c r="D105" s="35">
        <v>80218197</v>
      </c>
      <c r="E105" s="33" t="s">
        <v>56</v>
      </c>
      <c r="F105" s="36">
        <v>21.1</v>
      </c>
      <c r="G105" s="33" t="s">
        <v>55</v>
      </c>
      <c r="H105" s="34">
        <v>8.4722222222222213E-2</v>
      </c>
      <c r="I105" s="33" t="str">
        <f t="shared" si="2"/>
        <v/>
      </c>
      <c r="J105" s="33" t="str">
        <f t="shared" si="3"/>
        <v/>
      </c>
    </row>
    <row r="106" spans="1:10" x14ac:dyDescent="0.25">
      <c r="A106" s="33">
        <v>10103</v>
      </c>
      <c r="B106" s="33" t="s">
        <v>58</v>
      </c>
      <c r="C106" s="33" t="s">
        <v>59</v>
      </c>
      <c r="D106" s="35">
        <v>72072353</v>
      </c>
      <c r="E106" s="33" t="s">
        <v>61</v>
      </c>
      <c r="F106" s="36">
        <v>21.64</v>
      </c>
      <c r="G106" s="33" t="s">
        <v>62</v>
      </c>
      <c r="H106" s="34">
        <v>0.94444444444444453</v>
      </c>
      <c r="I106" s="33">
        <f t="shared" si="2"/>
        <v>21.64</v>
      </c>
      <c r="J106" s="33" t="str">
        <f t="shared" si="3"/>
        <v>Paypal</v>
      </c>
    </row>
    <row r="107" spans="1:10" x14ac:dyDescent="0.25">
      <c r="A107" s="33">
        <v>10104</v>
      </c>
      <c r="B107" s="33" t="s">
        <v>60</v>
      </c>
      <c r="C107" s="33" t="s">
        <v>59</v>
      </c>
      <c r="D107" s="35">
        <v>44250706</v>
      </c>
      <c r="E107" s="33" t="s">
        <v>61</v>
      </c>
      <c r="F107" s="36">
        <v>18.059999999999999</v>
      </c>
      <c r="G107" s="33" t="s">
        <v>62</v>
      </c>
      <c r="H107" s="34">
        <v>0.66666666666666663</v>
      </c>
      <c r="I107" s="33">
        <f t="shared" si="2"/>
        <v>18.059999999999999</v>
      </c>
      <c r="J107" s="33" t="str">
        <f t="shared" si="3"/>
        <v>Paypal</v>
      </c>
    </row>
    <row r="108" spans="1:10" x14ac:dyDescent="0.25">
      <c r="A108" s="33">
        <v>10105</v>
      </c>
      <c r="B108" s="33" t="s">
        <v>64</v>
      </c>
      <c r="C108" s="33" t="s">
        <v>57</v>
      </c>
      <c r="D108" s="35">
        <v>31062653</v>
      </c>
      <c r="E108" s="33" t="s">
        <v>56</v>
      </c>
      <c r="F108" s="36">
        <v>19.350000000000001</v>
      </c>
      <c r="G108" s="33" t="s">
        <v>62</v>
      </c>
      <c r="H108" s="34">
        <v>0.42083333333333334</v>
      </c>
      <c r="I108" s="33" t="str">
        <f t="shared" si="2"/>
        <v/>
      </c>
      <c r="J108" s="33" t="str">
        <f t="shared" si="3"/>
        <v/>
      </c>
    </row>
    <row r="109" spans="1:10" x14ac:dyDescent="0.25">
      <c r="A109" s="33">
        <v>10106</v>
      </c>
      <c r="B109" s="33" t="s">
        <v>58</v>
      </c>
      <c r="C109" s="33" t="s">
        <v>57</v>
      </c>
      <c r="D109" s="35">
        <v>84047393</v>
      </c>
      <c r="E109" s="33" t="s">
        <v>56</v>
      </c>
      <c r="F109" s="36">
        <v>23.7</v>
      </c>
      <c r="G109" s="33" t="s">
        <v>55</v>
      </c>
      <c r="H109" s="34">
        <v>0.79305555555555562</v>
      </c>
      <c r="I109" s="33" t="str">
        <f t="shared" si="2"/>
        <v/>
      </c>
      <c r="J109" s="33" t="str">
        <f t="shared" si="3"/>
        <v/>
      </c>
    </row>
    <row r="110" spans="1:10" x14ac:dyDescent="0.25">
      <c r="A110" s="33">
        <v>10107</v>
      </c>
      <c r="B110" s="33" t="s">
        <v>58</v>
      </c>
      <c r="C110" s="33" t="s">
        <v>57</v>
      </c>
      <c r="D110" s="35">
        <v>59891368</v>
      </c>
      <c r="E110" s="33" t="s">
        <v>56</v>
      </c>
      <c r="F110" s="36">
        <v>18.93</v>
      </c>
      <c r="G110" s="33" t="s">
        <v>62</v>
      </c>
      <c r="H110" s="34">
        <v>0.38124999999999998</v>
      </c>
      <c r="I110" s="33" t="str">
        <f t="shared" si="2"/>
        <v/>
      </c>
      <c r="J110" s="33" t="str">
        <f t="shared" si="3"/>
        <v/>
      </c>
    </row>
    <row r="111" spans="1:10" x14ac:dyDescent="0.25">
      <c r="A111" s="33">
        <v>10108</v>
      </c>
      <c r="B111" s="33" t="s">
        <v>58</v>
      </c>
      <c r="C111" s="33" t="s">
        <v>57</v>
      </c>
      <c r="D111" s="35">
        <v>47234209</v>
      </c>
      <c r="E111" s="33" t="s">
        <v>61</v>
      </c>
      <c r="F111" s="36">
        <v>16.829999999999998</v>
      </c>
      <c r="G111" s="33" t="s">
        <v>62</v>
      </c>
      <c r="H111" s="34">
        <v>0.68055555555555547</v>
      </c>
      <c r="I111" s="33" t="str">
        <f t="shared" si="2"/>
        <v/>
      </c>
      <c r="J111" s="33" t="str">
        <f t="shared" si="3"/>
        <v/>
      </c>
    </row>
    <row r="112" spans="1:10" x14ac:dyDescent="0.25">
      <c r="A112" s="33">
        <v>10109</v>
      </c>
      <c r="B112" s="33" t="s">
        <v>60</v>
      </c>
      <c r="C112" s="33" t="s">
        <v>57</v>
      </c>
      <c r="D112" s="35">
        <v>47893510</v>
      </c>
      <c r="E112" s="33" t="s">
        <v>56</v>
      </c>
      <c r="F112" s="36">
        <v>22.19</v>
      </c>
      <c r="G112" s="33" t="s">
        <v>62</v>
      </c>
      <c r="H112" s="34">
        <v>0.78611111111111109</v>
      </c>
      <c r="I112" s="33" t="str">
        <f t="shared" si="2"/>
        <v/>
      </c>
      <c r="J112" s="33" t="str">
        <f t="shared" si="3"/>
        <v/>
      </c>
    </row>
    <row r="113" spans="1:10" x14ac:dyDescent="0.25">
      <c r="A113" s="33">
        <v>10110</v>
      </c>
      <c r="B113" s="33" t="s">
        <v>60</v>
      </c>
      <c r="C113" s="33" t="s">
        <v>57</v>
      </c>
      <c r="D113" s="35">
        <v>23513829</v>
      </c>
      <c r="E113" s="33" t="s">
        <v>56</v>
      </c>
      <c r="F113" s="36">
        <v>23.9</v>
      </c>
      <c r="G113" s="33" t="s">
        <v>62</v>
      </c>
      <c r="H113" s="34">
        <v>0.81944444444444453</v>
      </c>
      <c r="I113" s="33" t="str">
        <f t="shared" si="2"/>
        <v/>
      </c>
      <c r="J113" s="33" t="str">
        <f t="shared" si="3"/>
        <v/>
      </c>
    </row>
    <row r="114" spans="1:10" x14ac:dyDescent="0.25">
      <c r="A114" s="33">
        <v>10111</v>
      </c>
      <c r="B114" s="33" t="s">
        <v>64</v>
      </c>
      <c r="C114" s="33" t="s">
        <v>57</v>
      </c>
      <c r="D114" s="35">
        <v>20993720</v>
      </c>
      <c r="E114" s="33" t="s">
        <v>56</v>
      </c>
      <c r="F114" s="36">
        <v>17.47</v>
      </c>
      <c r="G114" s="33" t="s">
        <v>55</v>
      </c>
      <c r="H114" s="34">
        <v>0.45347222222222222</v>
      </c>
      <c r="I114" s="33" t="str">
        <f t="shared" si="2"/>
        <v/>
      </c>
      <c r="J114" s="33" t="str">
        <f t="shared" si="3"/>
        <v/>
      </c>
    </row>
    <row r="115" spans="1:10" x14ac:dyDescent="0.25">
      <c r="A115" s="33">
        <v>10112</v>
      </c>
      <c r="B115" s="33" t="s">
        <v>60</v>
      </c>
      <c r="C115" s="33" t="s">
        <v>57</v>
      </c>
      <c r="D115" s="35">
        <v>58724265</v>
      </c>
      <c r="E115" s="33" t="s">
        <v>61</v>
      </c>
      <c r="F115" s="36">
        <v>209.37</v>
      </c>
      <c r="G115" s="33" t="s">
        <v>62</v>
      </c>
      <c r="H115" s="34">
        <v>0.84097222222222223</v>
      </c>
      <c r="I115" s="33">
        <f t="shared" si="2"/>
        <v>209.37</v>
      </c>
      <c r="J115" s="33" t="str">
        <f t="shared" si="3"/>
        <v>Credit</v>
      </c>
    </row>
    <row r="116" spans="1:10" x14ac:dyDescent="0.25">
      <c r="A116" s="33">
        <v>10113</v>
      </c>
      <c r="B116" s="33" t="s">
        <v>58</v>
      </c>
      <c r="C116" s="33" t="s">
        <v>57</v>
      </c>
      <c r="D116" s="35">
        <v>47687764</v>
      </c>
      <c r="E116" s="33" t="s">
        <v>56</v>
      </c>
      <c r="F116" s="37">
        <v>18</v>
      </c>
      <c r="G116" s="33" t="s">
        <v>55</v>
      </c>
      <c r="H116" s="34">
        <v>0.33888888888888885</v>
      </c>
      <c r="I116" s="33" t="str">
        <f t="shared" si="2"/>
        <v/>
      </c>
      <c r="J116" s="33" t="str">
        <f t="shared" si="3"/>
        <v/>
      </c>
    </row>
    <row r="117" spans="1:10" x14ac:dyDescent="0.25">
      <c r="A117" s="33">
        <v>10114</v>
      </c>
      <c r="B117" s="33" t="s">
        <v>64</v>
      </c>
      <c r="C117" s="33" t="s">
        <v>57</v>
      </c>
      <c r="D117" s="35">
        <v>53008101</v>
      </c>
      <c r="E117" s="33" t="s">
        <v>56</v>
      </c>
      <c r="F117" s="36">
        <v>22.83</v>
      </c>
      <c r="G117" s="33" t="s">
        <v>62</v>
      </c>
      <c r="H117" s="34">
        <v>0.4284722222222222</v>
      </c>
      <c r="I117" s="33" t="str">
        <f t="shared" si="2"/>
        <v/>
      </c>
      <c r="J117" s="33" t="str">
        <f t="shared" si="3"/>
        <v/>
      </c>
    </row>
    <row r="118" spans="1:10" x14ac:dyDescent="0.25">
      <c r="A118" s="33">
        <v>10115</v>
      </c>
      <c r="B118" s="33" t="s">
        <v>64</v>
      </c>
      <c r="C118" s="33" t="s">
        <v>57</v>
      </c>
      <c r="D118" s="35">
        <v>68494188</v>
      </c>
      <c r="E118" s="33" t="s">
        <v>61</v>
      </c>
      <c r="F118" s="36">
        <v>20.309999999999999</v>
      </c>
      <c r="G118" s="33" t="s">
        <v>55</v>
      </c>
      <c r="H118" s="34">
        <v>0.6069444444444444</v>
      </c>
      <c r="I118" s="33" t="str">
        <f t="shared" si="2"/>
        <v/>
      </c>
      <c r="J118" s="33" t="str">
        <f t="shared" si="3"/>
        <v/>
      </c>
    </row>
    <row r="119" spans="1:10" x14ac:dyDescent="0.25">
      <c r="A119" s="33">
        <v>10116</v>
      </c>
      <c r="B119" s="33" t="s">
        <v>63</v>
      </c>
      <c r="C119" s="33" t="s">
        <v>59</v>
      </c>
      <c r="D119" s="35">
        <v>40357817</v>
      </c>
      <c r="E119" s="33" t="s">
        <v>56</v>
      </c>
      <c r="F119" s="36">
        <v>22.06</v>
      </c>
      <c r="G119" s="33" t="s">
        <v>55</v>
      </c>
      <c r="H119" s="34">
        <v>0.46319444444444446</v>
      </c>
      <c r="I119" s="33">
        <f t="shared" si="2"/>
        <v>22.06</v>
      </c>
      <c r="J119" s="33" t="str">
        <f t="shared" si="3"/>
        <v>Paypal</v>
      </c>
    </row>
    <row r="120" spans="1:10" x14ac:dyDescent="0.25">
      <c r="A120" s="33">
        <v>10117</v>
      </c>
      <c r="B120" s="33" t="s">
        <v>58</v>
      </c>
      <c r="C120" s="33" t="s">
        <v>59</v>
      </c>
      <c r="D120" s="35">
        <v>91328383</v>
      </c>
      <c r="E120" s="33" t="s">
        <v>56</v>
      </c>
      <c r="F120" s="36">
        <v>15.22</v>
      </c>
      <c r="G120" s="33" t="s">
        <v>62</v>
      </c>
      <c r="H120" s="34">
        <v>0.44374999999999998</v>
      </c>
      <c r="I120" s="33">
        <f t="shared" si="2"/>
        <v>15.22</v>
      </c>
      <c r="J120" s="33" t="str">
        <f t="shared" si="3"/>
        <v>Paypal</v>
      </c>
    </row>
    <row r="121" spans="1:10" x14ac:dyDescent="0.25">
      <c r="A121" s="33">
        <v>10118</v>
      </c>
      <c r="B121" s="33" t="s">
        <v>63</v>
      </c>
      <c r="C121" s="33" t="s">
        <v>59</v>
      </c>
      <c r="D121" s="35">
        <v>51497241</v>
      </c>
      <c r="E121" s="33" t="s">
        <v>56</v>
      </c>
      <c r="F121" s="36">
        <v>20.6</v>
      </c>
      <c r="G121" s="33" t="s">
        <v>55</v>
      </c>
      <c r="H121" s="34">
        <v>0.8652777777777777</v>
      </c>
      <c r="I121" s="33">
        <f t="shared" si="2"/>
        <v>20.6</v>
      </c>
      <c r="J121" s="33" t="str">
        <f t="shared" si="3"/>
        <v>Paypal</v>
      </c>
    </row>
    <row r="122" spans="1:10" x14ac:dyDescent="0.25">
      <c r="A122" s="33">
        <v>10119</v>
      </c>
      <c r="B122" s="33" t="s">
        <v>64</v>
      </c>
      <c r="C122" s="33" t="s">
        <v>57</v>
      </c>
      <c r="D122" s="35">
        <v>42829269</v>
      </c>
      <c r="E122" s="33" t="s">
        <v>56</v>
      </c>
      <c r="F122" s="36">
        <v>18.25</v>
      </c>
      <c r="G122" s="33" t="s">
        <v>55</v>
      </c>
      <c r="H122" s="34">
        <v>0.86250000000000004</v>
      </c>
      <c r="I122" s="33" t="str">
        <f t="shared" si="2"/>
        <v/>
      </c>
      <c r="J122" s="33" t="str">
        <f t="shared" si="3"/>
        <v/>
      </c>
    </row>
    <row r="123" spans="1:10" x14ac:dyDescent="0.25">
      <c r="A123" s="33">
        <v>10120</v>
      </c>
      <c r="B123" s="33" t="s">
        <v>64</v>
      </c>
      <c r="C123" s="33" t="s">
        <v>57</v>
      </c>
      <c r="D123" s="35">
        <v>56174714</v>
      </c>
      <c r="E123" s="33" t="s">
        <v>56</v>
      </c>
      <c r="F123" s="36">
        <v>174.18</v>
      </c>
      <c r="G123" s="33" t="s">
        <v>62</v>
      </c>
      <c r="H123" s="34">
        <v>0.52916666666666667</v>
      </c>
      <c r="I123" s="33">
        <f t="shared" si="2"/>
        <v>174.18</v>
      </c>
      <c r="J123" s="33" t="str">
        <f t="shared" si="3"/>
        <v>Credit</v>
      </c>
    </row>
    <row r="124" spans="1:10" x14ac:dyDescent="0.25">
      <c r="A124" s="33">
        <v>10121</v>
      </c>
      <c r="B124" s="33" t="s">
        <v>58</v>
      </c>
      <c r="C124" s="33" t="s">
        <v>57</v>
      </c>
      <c r="D124" s="35">
        <v>17210514</v>
      </c>
      <c r="E124" s="33" t="s">
        <v>61</v>
      </c>
      <c r="F124" s="36">
        <v>19.579999999999998</v>
      </c>
      <c r="G124" s="33" t="s">
        <v>55</v>
      </c>
      <c r="H124" s="34">
        <v>0.93819444444444444</v>
      </c>
      <c r="I124" s="33" t="str">
        <f t="shared" si="2"/>
        <v/>
      </c>
      <c r="J124" s="33" t="str">
        <f t="shared" si="3"/>
        <v/>
      </c>
    </row>
    <row r="125" spans="1:10" x14ac:dyDescent="0.25">
      <c r="A125" s="33">
        <v>10122</v>
      </c>
      <c r="B125" s="33" t="s">
        <v>60</v>
      </c>
      <c r="C125" s="33" t="s">
        <v>59</v>
      </c>
      <c r="D125" s="35">
        <v>40504819</v>
      </c>
      <c r="E125" s="33" t="s">
        <v>56</v>
      </c>
      <c r="F125" s="36">
        <v>17.91</v>
      </c>
      <c r="G125" s="33" t="s">
        <v>62</v>
      </c>
      <c r="H125" s="34">
        <v>0.80138888888888893</v>
      </c>
      <c r="I125" s="33">
        <f t="shared" si="2"/>
        <v>17.91</v>
      </c>
      <c r="J125" s="33" t="str">
        <f t="shared" si="3"/>
        <v>Paypal</v>
      </c>
    </row>
    <row r="126" spans="1:10" x14ac:dyDescent="0.25">
      <c r="A126" s="33">
        <v>10123</v>
      </c>
      <c r="B126" s="33" t="s">
        <v>60</v>
      </c>
      <c r="C126" s="33" t="s">
        <v>57</v>
      </c>
      <c r="D126" s="35">
        <v>58186991</v>
      </c>
      <c r="E126" s="33" t="s">
        <v>56</v>
      </c>
      <c r="F126" s="36">
        <v>22.9</v>
      </c>
      <c r="G126" s="33" t="s">
        <v>62</v>
      </c>
      <c r="H126" s="34">
        <v>0.51111111111111118</v>
      </c>
      <c r="I126" s="33" t="str">
        <f t="shared" si="2"/>
        <v/>
      </c>
      <c r="J126" s="33" t="str">
        <f t="shared" si="3"/>
        <v/>
      </c>
    </row>
    <row r="127" spans="1:10" x14ac:dyDescent="0.25">
      <c r="A127" s="33">
        <v>10124</v>
      </c>
      <c r="B127" s="33" t="s">
        <v>58</v>
      </c>
      <c r="C127" s="33" t="s">
        <v>59</v>
      </c>
      <c r="D127" s="35">
        <v>46376047</v>
      </c>
      <c r="E127" s="33" t="s">
        <v>56</v>
      </c>
      <c r="F127" s="36">
        <v>22.26</v>
      </c>
      <c r="G127" s="33" t="s">
        <v>62</v>
      </c>
      <c r="H127" s="34">
        <v>0.74305555555555547</v>
      </c>
      <c r="I127" s="33">
        <f t="shared" si="2"/>
        <v>22.26</v>
      </c>
      <c r="J127" s="33" t="str">
        <f t="shared" si="3"/>
        <v>Paypal</v>
      </c>
    </row>
    <row r="128" spans="1:10" x14ac:dyDescent="0.25">
      <c r="A128" s="33">
        <v>10125</v>
      </c>
      <c r="B128" s="33" t="s">
        <v>63</v>
      </c>
      <c r="C128" s="33" t="s">
        <v>57</v>
      </c>
      <c r="D128" s="35">
        <v>95760408</v>
      </c>
      <c r="E128" s="33" t="s">
        <v>56</v>
      </c>
      <c r="F128" s="36">
        <v>19.04</v>
      </c>
      <c r="G128" s="33" t="s">
        <v>62</v>
      </c>
      <c r="H128" s="34">
        <v>0.64097222222222217</v>
      </c>
      <c r="I128" s="33" t="str">
        <f t="shared" si="2"/>
        <v/>
      </c>
      <c r="J128" s="33" t="str">
        <f t="shared" si="3"/>
        <v/>
      </c>
    </row>
    <row r="129" spans="1:10" x14ac:dyDescent="0.25">
      <c r="A129" s="33">
        <v>10126</v>
      </c>
      <c r="B129" s="33" t="s">
        <v>64</v>
      </c>
      <c r="C129" s="33" t="s">
        <v>57</v>
      </c>
      <c r="D129" s="35">
        <v>73024614</v>
      </c>
      <c r="E129" s="33" t="s">
        <v>56</v>
      </c>
      <c r="F129" s="36">
        <v>17.420000000000002</v>
      </c>
      <c r="G129" s="33" t="s">
        <v>55</v>
      </c>
      <c r="H129" s="34">
        <v>0.21180555555555555</v>
      </c>
      <c r="I129" s="33" t="str">
        <f t="shared" si="2"/>
        <v/>
      </c>
      <c r="J129" s="33" t="str">
        <f t="shared" si="3"/>
        <v/>
      </c>
    </row>
    <row r="130" spans="1:10" x14ac:dyDescent="0.25">
      <c r="A130" s="33">
        <v>10127</v>
      </c>
      <c r="B130" s="33" t="s">
        <v>60</v>
      </c>
      <c r="C130" s="33" t="s">
        <v>59</v>
      </c>
      <c r="D130" s="35">
        <v>63167563</v>
      </c>
      <c r="E130" s="33" t="s">
        <v>56</v>
      </c>
      <c r="F130" s="36">
        <v>18.54</v>
      </c>
      <c r="G130" s="33" t="s">
        <v>62</v>
      </c>
      <c r="H130" s="34">
        <v>0.8125</v>
      </c>
      <c r="I130" s="33">
        <f t="shared" si="2"/>
        <v>18.54</v>
      </c>
      <c r="J130" s="33" t="str">
        <f t="shared" si="3"/>
        <v>Paypal</v>
      </c>
    </row>
    <row r="131" spans="1:10" x14ac:dyDescent="0.25">
      <c r="A131" s="33">
        <v>10128</v>
      </c>
      <c r="B131" s="33" t="s">
        <v>58</v>
      </c>
      <c r="C131" s="33" t="s">
        <v>57</v>
      </c>
      <c r="D131" s="35">
        <v>83800724</v>
      </c>
      <c r="E131" s="33" t="s">
        <v>56</v>
      </c>
      <c r="F131" s="36">
        <v>19.739999999999998</v>
      </c>
      <c r="G131" s="33" t="s">
        <v>55</v>
      </c>
      <c r="H131" s="34">
        <v>0.53402777777777777</v>
      </c>
      <c r="I131" s="33" t="str">
        <f t="shared" si="2"/>
        <v/>
      </c>
      <c r="J131" s="33" t="str">
        <f t="shared" si="3"/>
        <v/>
      </c>
    </row>
    <row r="132" spans="1:10" x14ac:dyDescent="0.25">
      <c r="A132" s="33">
        <v>10129</v>
      </c>
      <c r="B132" s="33" t="s">
        <v>60</v>
      </c>
      <c r="C132" s="33" t="s">
        <v>57</v>
      </c>
      <c r="D132" s="35">
        <v>11739665</v>
      </c>
      <c r="E132" s="33" t="s">
        <v>56</v>
      </c>
      <c r="F132" s="36">
        <v>22.03</v>
      </c>
      <c r="G132" s="33" t="s">
        <v>55</v>
      </c>
      <c r="H132" s="34">
        <v>0.61736111111111114</v>
      </c>
      <c r="I132" s="33" t="str">
        <f t="shared" si="2"/>
        <v/>
      </c>
      <c r="J132" s="33" t="str">
        <f t="shared" si="3"/>
        <v/>
      </c>
    </row>
    <row r="133" spans="1:10" x14ac:dyDescent="0.25">
      <c r="A133" s="33">
        <v>10130</v>
      </c>
      <c r="B133" s="33" t="s">
        <v>60</v>
      </c>
      <c r="C133" s="33" t="s">
        <v>59</v>
      </c>
      <c r="D133" s="35">
        <v>74393415</v>
      </c>
      <c r="E133" s="33" t="s">
        <v>56</v>
      </c>
      <c r="F133" s="36">
        <v>236.49</v>
      </c>
      <c r="G133" s="33" t="s">
        <v>62</v>
      </c>
      <c r="H133" s="34">
        <v>0.68333333333333324</v>
      </c>
      <c r="I133" s="33" t="str">
        <f t="shared" ref="I133:I196" si="4">IF(OR(AND(C133="Paypal",F133&lt;100), AND(C133="Credit",F133&gt;100)), F133, "")</f>
        <v/>
      </c>
      <c r="J133" s="33" t="str">
        <f t="shared" ref="J133:J196" si="5">IF(OR(AND(C133="Paypal",F133&lt;100), AND(C133="Credit",F133&gt;100)), C133, "")</f>
        <v/>
      </c>
    </row>
    <row r="134" spans="1:10" x14ac:dyDescent="0.25">
      <c r="A134" s="33">
        <v>10131</v>
      </c>
      <c r="B134" s="33" t="s">
        <v>63</v>
      </c>
      <c r="C134" s="33" t="s">
        <v>59</v>
      </c>
      <c r="D134" s="35">
        <v>30372359</v>
      </c>
      <c r="E134" s="33" t="s">
        <v>61</v>
      </c>
      <c r="F134" s="36">
        <v>19.3</v>
      </c>
      <c r="G134" s="33" t="s">
        <v>55</v>
      </c>
      <c r="H134" s="34">
        <v>0.70833333333333337</v>
      </c>
      <c r="I134" s="33">
        <f t="shared" si="4"/>
        <v>19.3</v>
      </c>
      <c r="J134" s="33" t="str">
        <f t="shared" si="5"/>
        <v>Paypal</v>
      </c>
    </row>
    <row r="135" spans="1:10" x14ac:dyDescent="0.25">
      <c r="A135" s="33">
        <v>10132</v>
      </c>
      <c r="B135" s="33" t="s">
        <v>64</v>
      </c>
      <c r="C135" s="33" t="s">
        <v>57</v>
      </c>
      <c r="D135" s="35">
        <v>47768495</v>
      </c>
      <c r="E135" s="33" t="s">
        <v>61</v>
      </c>
      <c r="F135" s="36">
        <v>23.73</v>
      </c>
      <c r="G135" s="33" t="s">
        <v>55</v>
      </c>
      <c r="H135" s="34">
        <v>0.70625000000000004</v>
      </c>
      <c r="I135" s="33" t="str">
        <f t="shared" si="4"/>
        <v/>
      </c>
      <c r="J135" s="33" t="str">
        <f t="shared" si="5"/>
        <v/>
      </c>
    </row>
    <row r="136" spans="1:10" x14ac:dyDescent="0.25">
      <c r="A136" s="33">
        <v>10133</v>
      </c>
      <c r="B136" s="33" t="s">
        <v>60</v>
      </c>
      <c r="C136" s="33" t="s">
        <v>59</v>
      </c>
      <c r="D136" s="35">
        <v>74154714</v>
      </c>
      <c r="E136" s="33" t="s">
        <v>56</v>
      </c>
      <c r="F136" s="36">
        <v>19.96</v>
      </c>
      <c r="G136" s="33" t="s">
        <v>62</v>
      </c>
      <c r="H136" s="34">
        <v>0.70138888888888884</v>
      </c>
      <c r="I136" s="33">
        <f t="shared" si="4"/>
        <v>19.96</v>
      </c>
      <c r="J136" s="33" t="str">
        <f t="shared" si="5"/>
        <v>Paypal</v>
      </c>
    </row>
    <row r="137" spans="1:10" x14ac:dyDescent="0.25">
      <c r="A137" s="33">
        <v>10134</v>
      </c>
      <c r="B137" s="33" t="s">
        <v>64</v>
      </c>
      <c r="C137" s="33" t="s">
        <v>57</v>
      </c>
      <c r="D137" s="35">
        <v>33525138</v>
      </c>
      <c r="E137" s="33" t="s">
        <v>56</v>
      </c>
      <c r="F137" s="36">
        <v>20.75</v>
      </c>
      <c r="G137" s="33" t="s">
        <v>55</v>
      </c>
      <c r="H137" s="34">
        <v>0.62638888888888888</v>
      </c>
      <c r="I137" s="33" t="str">
        <f t="shared" si="4"/>
        <v/>
      </c>
      <c r="J137" s="33" t="str">
        <f t="shared" si="5"/>
        <v/>
      </c>
    </row>
    <row r="138" spans="1:10" x14ac:dyDescent="0.25">
      <c r="A138" s="33">
        <v>10135</v>
      </c>
      <c r="B138" s="33" t="s">
        <v>63</v>
      </c>
      <c r="C138" s="33" t="s">
        <v>59</v>
      </c>
      <c r="D138" s="35">
        <v>84542864</v>
      </c>
      <c r="E138" s="33" t="s">
        <v>56</v>
      </c>
      <c r="F138" s="36">
        <v>22.37</v>
      </c>
      <c r="G138" s="33" t="s">
        <v>55</v>
      </c>
      <c r="H138" s="34">
        <v>0.33888888888888885</v>
      </c>
      <c r="I138" s="33">
        <f t="shared" si="4"/>
        <v>22.37</v>
      </c>
      <c r="J138" s="33" t="str">
        <f t="shared" si="5"/>
        <v>Paypal</v>
      </c>
    </row>
    <row r="139" spans="1:10" x14ac:dyDescent="0.25">
      <c r="A139" s="33">
        <v>10136</v>
      </c>
      <c r="B139" s="33" t="s">
        <v>60</v>
      </c>
      <c r="C139" s="33" t="s">
        <v>57</v>
      </c>
      <c r="D139" s="35">
        <v>24537107</v>
      </c>
      <c r="E139" s="33" t="s">
        <v>61</v>
      </c>
      <c r="F139" s="36">
        <v>24.03</v>
      </c>
      <c r="G139" s="33" t="s">
        <v>55</v>
      </c>
      <c r="H139" s="34">
        <v>0.4680555555555555</v>
      </c>
      <c r="I139" s="33" t="str">
        <f t="shared" si="4"/>
        <v/>
      </c>
      <c r="J139" s="33" t="str">
        <f t="shared" si="5"/>
        <v/>
      </c>
    </row>
    <row r="140" spans="1:10" x14ac:dyDescent="0.25">
      <c r="A140" s="33">
        <v>10137</v>
      </c>
      <c r="B140" s="33" t="s">
        <v>60</v>
      </c>
      <c r="C140" s="33" t="s">
        <v>57</v>
      </c>
      <c r="D140" s="35">
        <v>74241899</v>
      </c>
      <c r="E140" s="33" t="s">
        <v>56</v>
      </c>
      <c r="F140" s="36">
        <v>24.59</v>
      </c>
      <c r="G140" s="33" t="s">
        <v>55</v>
      </c>
      <c r="H140" s="34">
        <v>0.16944444444444443</v>
      </c>
      <c r="I140" s="33" t="str">
        <f t="shared" si="4"/>
        <v/>
      </c>
      <c r="J140" s="33" t="str">
        <f t="shared" si="5"/>
        <v/>
      </c>
    </row>
    <row r="141" spans="1:10" x14ac:dyDescent="0.25">
      <c r="A141" s="33">
        <v>10138</v>
      </c>
      <c r="B141" s="33" t="s">
        <v>60</v>
      </c>
      <c r="C141" s="33" t="s">
        <v>59</v>
      </c>
      <c r="D141" s="35">
        <v>33200655</v>
      </c>
      <c r="E141" s="33" t="s">
        <v>61</v>
      </c>
      <c r="F141" s="36">
        <v>155.91</v>
      </c>
      <c r="G141" s="33" t="s">
        <v>62</v>
      </c>
      <c r="H141" s="34">
        <v>0.77638888888888891</v>
      </c>
      <c r="I141" s="33" t="str">
        <f t="shared" si="4"/>
        <v/>
      </c>
      <c r="J141" s="33" t="str">
        <f t="shared" si="5"/>
        <v/>
      </c>
    </row>
    <row r="142" spans="1:10" x14ac:dyDescent="0.25">
      <c r="A142" s="33">
        <v>10139</v>
      </c>
      <c r="B142" s="33" t="s">
        <v>64</v>
      </c>
      <c r="C142" s="33" t="s">
        <v>57</v>
      </c>
      <c r="D142" s="35">
        <v>89349547</v>
      </c>
      <c r="E142" s="33" t="s">
        <v>61</v>
      </c>
      <c r="F142" s="36">
        <v>16.43</v>
      </c>
      <c r="G142" s="33" t="s">
        <v>62</v>
      </c>
      <c r="H142" s="34">
        <v>0.38124999999999998</v>
      </c>
      <c r="I142" s="33" t="str">
        <f t="shared" si="4"/>
        <v/>
      </c>
      <c r="J142" s="33" t="str">
        <f t="shared" si="5"/>
        <v/>
      </c>
    </row>
    <row r="143" spans="1:10" x14ac:dyDescent="0.25">
      <c r="A143" s="33">
        <v>10140</v>
      </c>
      <c r="B143" s="33" t="s">
        <v>63</v>
      </c>
      <c r="C143" s="33" t="s">
        <v>59</v>
      </c>
      <c r="D143" s="35">
        <v>83528887</v>
      </c>
      <c r="E143" s="33" t="s">
        <v>56</v>
      </c>
      <c r="F143" s="36">
        <v>15.71</v>
      </c>
      <c r="G143" s="33" t="s">
        <v>62</v>
      </c>
      <c r="H143" s="34">
        <v>0.6972222222222223</v>
      </c>
      <c r="I143" s="33">
        <f t="shared" si="4"/>
        <v>15.71</v>
      </c>
      <c r="J143" s="33" t="str">
        <f t="shared" si="5"/>
        <v>Paypal</v>
      </c>
    </row>
    <row r="144" spans="1:10" x14ac:dyDescent="0.25">
      <c r="A144" s="33">
        <v>10141</v>
      </c>
      <c r="B144" s="33" t="s">
        <v>60</v>
      </c>
      <c r="C144" s="33" t="s">
        <v>59</v>
      </c>
      <c r="D144" s="35">
        <v>21113649</v>
      </c>
      <c r="E144" s="33" t="s">
        <v>56</v>
      </c>
      <c r="F144" s="36">
        <v>15.19</v>
      </c>
      <c r="G144" s="33" t="s">
        <v>62</v>
      </c>
      <c r="H144" s="34">
        <v>0.68194444444444446</v>
      </c>
      <c r="I144" s="33">
        <f t="shared" si="4"/>
        <v>15.19</v>
      </c>
      <c r="J144" s="33" t="str">
        <f t="shared" si="5"/>
        <v>Paypal</v>
      </c>
    </row>
    <row r="145" spans="1:10" x14ac:dyDescent="0.25">
      <c r="A145" s="33">
        <v>10142</v>
      </c>
      <c r="B145" s="33" t="s">
        <v>60</v>
      </c>
      <c r="C145" s="33" t="s">
        <v>59</v>
      </c>
      <c r="D145" s="35">
        <v>35126822</v>
      </c>
      <c r="E145" s="33" t="s">
        <v>56</v>
      </c>
      <c r="F145" s="36">
        <v>21.35</v>
      </c>
      <c r="G145" s="33" t="s">
        <v>55</v>
      </c>
      <c r="H145" s="34">
        <v>0.74583333333333324</v>
      </c>
      <c r="I145" s="33">
        <f t="shared" si="4"/>
        <v>21.35</v>
      </c>
      <c r="J145" s="33" t="str">
        <f t="shared" si="5"/>
        <v>Paypal</v>
      </c>
    </row>
    <row r="146" spans="1:10" x14ac:dyDescent="0.25">
      <c r="A146" s="33">
        <v>10143</v>
      </c>
      <c r="B146" s="33" t="s">
        <v>60</v>
      </c>
      <c r="C146" s="33" t="s">
        <v>57</v>
      </c>
      <c r="D146" s="35">
        <v>98692914</v>
      </c>
      <c r="E146" s="33" t="s">
        <v>56</v>
      </c>
      <c r="F146" s="36">
        <v>19.47</v>
      </c>
      <c r="G146" s="33" t="s">
        <v>55</v>
      </c>
      <c r="H146" s="34">
        <v>0.76180555555555562</v>
      </c>
      <c r="I146" s="33" t="str">
        <f t="shared" si="4"/>
        <v/>
      </c>
      <c r="J146" s="33" t="str">
        <f t="shared" si="5"/>
        <v/>
      </c>
    </row>
    <row r="147" spans="1:10" x14ac:dyDescent="0.25">
      <c r="A147" s="33">
        <v>10144</v>
      </c>
      <c r="B147" s="33" t="s">
        <v>60</v>
      </c>
      <c r="C147" s="33" t="s">
        <v>57</v>
      </c>
      <c r="D147" s="35">
        <v>96105789</v>
      </c>
      <c r="E147" s="33" t="s">
        <v>56</v>
      </c>
      <c r="F147" s="36">
        <v>21.49</v>
      </c>
      <c r="G147" s="33" t="s">
        <v>55</v>
      </c>
      <c r="H147" s="34">
        <v>0.38124999999999998</v>
      </c>
      <c r="I147" s="33" t="str">
        <f t="shared" si="4"/>
        <v/>
      </c>
      <c r="J147" s="33" t="str">
        <f t="shared" si="5"/>
        <v/>
      </c>
    </row>
    <row r="148" spans="1:10" x14ac:dyDescent="0.25">
      <c r="A148" s="33">
        <v>10145</v>
      </c>
      <c r="B148" s="33" t="s">
        <v>64</v>
      </c>
      <c r="C148" s="33" t="s">
        <v>59</v>
      </c>
      <c r="D148" s="35">
        <v>72991138</v>
      </c>
      <c r="E148" s="33" t="s">
        <v>56</v>
      </c>
      <c r="F148" s="36">
        <v>22.2</v>
      </c>
      <c r="G148" s="33" t="s">
        <v>55</v>
      </c>
      <c r="H148" s="34">
        <v>0.52013888888888882</v>
      </c>
      <c r="I148" s="33">
        <f t="shared" si="4"/>
        <v>22.2</v>
      </c>
      <c r="J148" s="33" t="str">
        <f t="shared" si="5"/>
        <v>Paypal</v>
      </c>
    </row>
    <row r="149" spans="1:10" x14ac:dyDescent="0.25">
      <c r="A149" s="33">
        <v>10146</v>
      </c>
      <c r="B149" s="33" t="s">
        <v>64</v>
      </c>
      <c r="C149" s="33" t="s">
        <v>59</v>
      </c>
      <c r="D149" s="35">
        <v>77775458</v>
      </c>
      <c r="E149" s="33" t="s">
        <v>56</v>
      </c>
      <c r="F149" s="36">
        <v>21.15</v>
      </c>
      <c r="G149" s="33" t="s">
        <v>55</v>
      </c>
      <c r="H149" s="34">
        <v>0.29652777777777778</v>
      </c>
      <c r="I149" s="33">
        <f t="shared" si="4"/>
        <v>21.15</v>
      </c>
      <c r="J149" s="33" t="str">
        <f t="shared" si="5"/>
        <v>Paypal</v>
      </c>
    </row>
    <row r="150" spans="1:10" x14ac:dyDescent="0.25">
      <c r="A150" s="33">
        <v>10147</v>
      </c>
      <c r="B150" s="33" t="s">
        <v>64</v>
      </c>
      <c r="C150" s="33" t="s">
        <v>57</v>
      </c>
      <c r="D150" s="35">
        <v>71420485</v>
      </c>
      <c r="E150" s="33" t="s">
        <v>56</v>
      </c>
      <c r="F150" s="36">
        <v>15.16</v>
      </c>
      <c r="G150" s="33" t="s">
        <v>55</v>
      </c>
      <c r="H150" s="34">
        <v>0.47152777777777777</v>
      </c>
      <c r="I150" s="33" t="str">
        <f t="shared" si="4"/>
        <v/>
      </c>
      <c r="J150" s="33" t="str">
        <f t="shared" si="5"/>
        <v/>
      </c>
    </row>
    <row r="151" spans="1:10" x14ac:dyDescent="0.25">
      <c r="A151" s="33">
        <v>10148</v>
      </c>
      <c r="B151" s="33" t="s">
        <v>64</v>
      </c>
      <c r="C151" s="33" t="s">
        <v>57</v>
      </c>
      <c r="D151" s="35">
        <v>55498553</v>
      </c>
      <c r="E151" s="33" t="s">
        <v>61</v>
      </c>
      <c r="F151" s="36">
        <v>15.71</v>
      </c>
      <c r="G151" s="33" t="s">
        <v>62</v>
      </c>
      <c r="H151" s="34">
        <v>0.38124999999999998</v>
      </c>
      <c r="I151" s="33" t="str">
        <f t="shared" si="4"/>
        <v/>
      </c>
      <c r="J151" s="33" t="str">
        <f t="shared" si="5"/>
        <v/>
      </c>
    </row>
    <row r="152" spans="1:10" x14ac:dyDescent="0.25">
      <c r="A152" s="33">
        <v>10149</v>
      </c>
      <c r="B152" s="33" t="s">
        <v>60</v>
      </c>
      <c r="C152" s="33" t="s">
        <v>59</v>
      </c>
      <c r="D152" s="35">
        <v>93904863</v>
      </c>
      <c r="E152" s="33" t="s">
        <v>56</v>
      </c>
      <c r="F152" s="36">
        <v>24.65</v>
      </c>
      <c r="G152" s="33" t="s">
        <v>62</v>
      </c>
      <c r="H152" s="34">
        <v>0.8618055555555556</v>
      </c>
      <c r="I152" s="33">
        <f t="shared" si="4"/>
        <v>24.65</v>
      </c>
      <c r="J152" s="33" t="str">
        <f t="shared" si="5"/>
        <v>Paypal</v>
      </c>
    </row>
    <row r="153" spans="1:10" x14ac:dyDescent="0.25">
      <c r="A153" s="33">
        <v>10150</v>
      </c>
      <c r="B153" s="33" t="s">
        <v>60</v>
      </c>
      <c r="C153" s="33" t="s">
        <v>59</v>
      </c>
      <c r="D153" s="35">
        <v>37998977</v>
      </c>
      <c r="E153" s="33" t="s">
        <v>61</v>
      </c>
      <c r="F153" s="36">
        <v>24.88</v>
      </c>
      <c r="G153" s="33" t="s">
        <v>62</v>
      </c>
      <c r="H153" s="34">
        <v>0.64097222222222217</v>
      </c>
      <c r="I153" s="33">
        <f t="shared" si="4"/>
        <v>24.88</v>
      </c>
      <c r="J153" s="33" t="str">
        <f t="shared" si="5"/>
        <v>Paypal</v>
      </c>
    </row>
    <row r="154" spans="1:10" x14ac:dyDescent="0.25">
      <c r="A154" s="33">
        <v>10151</v>
      </c>
      <c r="B154" s="33" t="s">
        <v>64</v>
      </c>
      <c r="C154" s="33" t="s">
        <v>59</v>
      </c>
      <c r="D154" s="35">
        <v>24697741</v>
      </c>
      <c r="E154" s="33" t="s">
        <v>61</v>
      </c>
      <c r="F154" s="36">
        <v>17.489999999999998</v>
      </c>
      <c r="G154" s="33" t="s">
        <v>62</v>
      </c>
      <c r="H154" s="34">
        <v>0.90694444444444444</v>
      </c>
      <c r="I154" s="33">
        <f t="shared" si="4"/>
        <v>17.489999999999998</v>
      </c>
      <c r="J154" s="33" t="str">
        <f t="shared" si="5"/>
        <v>Paypal</v>
      </c>
    </row>
    <row r="155" spans="1:10" x14ac:dyDescent="0.25">
      <c r="A155" s="33">
        <v>10152</v>
      </c>
      <c r="B155" s="33" t="s">
        <v>60</v>
      </c>
      <c r="C155" s="33" t="s">
        <v>57</v>
      </c>
      <c r="D155" s="35">
        <v>77906388</v>
      </c>
      <c r="E155" s="33" t="s">
        <v>56</v>
      </c>
      <c r="F155" s="36">
        <v>19.71</v>
      </c>
      <c r="G155" s="33" t="s">
        <v>55</v>
      </c>
      <c r="H155" s="34">
        <v>0.29652777777777778</v>
      </c>
      <c r="I155" s="33" t="str">
        <f t="shared" si="4"/>
        <v/>
      </c>
      <c r="J155" s="33" t="str">
        <f t="shared" si="5"/>
        <v/>
      </c>
    </row>
    <row r="156" spans="1:10" x14ac:dyDescent="0.25">
      <c r="A156" s="33">
        <v>10153</v>
      </c>
      <c r="B156" s="33" t="s">
        <v>63</v>
      </c>
      <c r="C156" s="33" t="s">
        <v>57</v>
      </c>
      <c r="D156" s="35">
        <v>79915334</v>
      </c>
      <c r="E156" s="33" t="s">
        <v>56</v>
      </c>
      <c r="F156" s="36">
        <v>17.329999999999998</v>
      </c>
      <c r="G156" s="33" t="s">
        <v>62</v>
      </c>
      <c r="H156" s="34">
        <v>8.4722222222222213E-2</v>
      </c>
      <c r="I156" s="33" t="str">
        <f t="shared" si="4"/>
        <v/>
      </c>
      <c r="J156" s="33" t="str">
        <f t="shared" si="5"/>
        <v/>
      </c>
    </row>
    <row r="157" spans="1:10" x14ac:dyDescent="0.25">
      <c r="A157" s="33">
        <v>10154</v>
      </c>
      <c r="B157" s="33" t="s">
        <v>60</v>
      </c>
      <c r="C157" s="33" t="s">
        <v>57</v>
      </c>
      <c r="D157" s="35">
        <v>50624253</v>
      </c>
      <c r="E157" s="33" t="s">
        <v>56</v>
      </c>
      <c r="F157" s="36">
        <v>15.56</v>
      </c>
      <c r="G157" s="33" t="s">
        <v>55</v>
      </c>
      <c r="H157" s="34">
        <v>0.87986111111111109</v>
      </c>
      <c r="I157" s="33" t="str">
        <f t="shared" si="4"/>
        <v/>
      </c>
      <c r="J157" s="33" t="str">
        <f t="shared" si="5"/>
        <v/>
      </c>
    </row>
    <row r="158" spans="1:10" x14ac:dyDescent="0.25">
      <c r="A158" s="33">
        <v>10155</v>
      </c>
      <c r="B158" s="33" t="s">
        <v>64</v>
      </c>
      <c r="C158" s="33" t="s">
        <v>57</v>
      </c>
      <c r="D158" s="35">
        <v>32851119</v>
      </c>
      <c r="E158" s="33" t="s">
        <v>56</v>
      </c>
      <c r="F158" s="36">
        <v>18.940000000000001</v>
      </c>
      <c r="G158" s="33" t="s">
        <v>55</v>
      </c>
      <c r="H158" s="34">
        <v>0.83333333333333337</v>
      </c>
      <c r="I158" s="33" t="str">
        <f t="shared" si="4"/>
        <v/>
      </c>
      <c r="J158" s="33" t="str">
        <f t="shared" si="5"/>
        <v/>
      </c>
    </row>
    <row r="159" spans="1:10" x14ac:dyDescent="0.25">
      <c r="A159" s="33">
        <v>10156</v>
      </c>
      <c r="B159" s="33" t="s">
        <v>58</v>
      </c>
      <c r="C159" s="33" t="s">
        <v>57</v>
      </c>
      <c r="D159" s="35">
        <v>79812666</v>
      </c>
      <c r="E159" s="33" t="s">
        <v>56</v>
      </c>
      <c r="F159" s="36">
        <v>22.86</v>
      </c>
      <c r="G159" s="33" t="s">
        <v>62</v>
      </c>
      <c r="H159" s="34">
        <v>0.66805555555555562</v>
      </c>
      <c r="I159" s="33" t="str">
        <f t="shared" si="4"/>
        <v/>
      </c>
      <c r="J159" s="33" t="str">
        <f t="shared" si="5"/>
        <v/>
      </c>
    </row>
    <row r="160" spans="1:10" x14ac:dyDescent="0.25">
      <c r="A160" s="33">
        <v>10157</v>
      </c>
      <c r="B160" s="33" t="s">
        <v>63</v>
      </c>
      <c r="C160" s="33" t="s">
        <v>59</v>
      </c>
      <c r="D160" s="35">
        <v>45319579</v>
      </c>
      <c r="E160" s="33" t="s">
        <v>56</v>
      </c>
      <c r="F160" s="36">
        <v>15.18</v>
      </c>
      <c r="G160" s="33" t="s">
        <v>62</v>
      </c>
      <c r="H160" s="34">
        <v>0.25416666666666665</v>
      </c>
      <c r="I160" s="33">
        <f t="shared" si="4"/>
        <v>15.18</v>
      </c>
      <c r="J160" s="33" t="str">
        <f t="shared" si="5"/>
        <v>Paypal</v>
      </c>
    </row>
    <row r="161" spans="1:10" x14ac:dyDescent="0.25">
      <c r="A161" s="33">
        <v>10158</v>
      </c>
      <c r="B161" s="33" t="s">
        <v>63</v>
      </c>
      <c r="C161" s="33" t="s">
        <v>57</v>
      </c>
      <c r="D161" s="35">
        <v>44466808</v>
      </c>
      <c r="E161" s="33" t="s">
        <v>56</v>
      </c>
      <c r="F161" s="36">
        <v>22.46</v>
      </c>
      <c r="G161" s="33" t="s">
        <v>62</v>
      </c>
      <c r="H161" s="34">
        <v>0.73888888888888893</v>
      </c>
      <c r="I161" s="33" t="str">
        <f t="shared" si="4"/>
        <v/>
      </c>
      <c r="J161" s="33" t="str">
        <f t="shared" si="5"/>
        <v/>
      </c>
    </row>
    <row r="162" spans="1:10" x14ac:dyDescent="0.25">
      <c r="A162" s="33">
        <v>10159</v>
      </c>
      <c r="B162" s="33" t="s">
        <v>60</v>
      </c>
      <c r="C162" s="33" t="s">
        <v>57</v>
      </c>
      <c r="D162" s="35">
        <v>26950438</v>
      </c>
      <c r="E162" s="33" t="s">
        <v>61</v>
      </c>
      <c r="F162" s="36">
        <v>21.39</v>
      </c>
      <c r="G162" s="33" t="s">
        <v>62</v>
      </c>
      <c r="H162" s="34">
        <v>0.72013888888888899</v>
      </c>
      <c r="I162" s="33" t="str">
        <f t="shared" si="4"/>
        <v/>
      </c>
      <c r="J162" s="33" t="str">
        <f t="shared" si="5"/>
        <v/>
      </c>
    </row>
    <row r="163" spans="1:10" x14ac:dyDescent="0.25">
      <c r="A163" s="33">
        <v>10160</v>
      </c>
      <c r="B163" s="33" t="s">
        <v>63</v>
      </c>
      <c r="C163" s="33" t="s">
        <v>57</v>
      </c>
      <c r="D163" s="35">
        <v>66610830</v>
      </c>
      <c r="E163" s="33" t="s">
        <v>61</v>
      </c>
      <c r="F163" s="36">
        <v>22.17</v>
      </c>
      <c r="G163" s="33" t="s">
        <v>55</v>
      </c>
      <c r="H163" s="34">
        <v>0.43263888888888885</v>
      </c>
      <c r="I163" s="33" t="str">
        <f t="shared" si="4"/>
        <v/>
      </c>
      <c r="J163" s="33" t="str">
        <f t="shared" si="5"/>
        <v/>
      </c>
    </row>
    <row r="164" spans="1:10" x14ac:dyDescent="0.25">
      <c r="A164" s="33">
        <v>10161</v>
      </c>
      <c r="B164" s="33" t="s">
        <v>58</v>
      </c>
      <c r="C164" s="33" t="s">
        <v>59</v>
      </c>
      <c r="D164" s="35">
        <v>45496161</v>
      </c>
      <c r="E164" s="33" t="s">
        <v>56</v>
      </c>
      <c r="F164" s="36">
        <v>234.63</v>
      </c>
      <c r="G164" s="33" t="s">
        <v>62</v>
      </c>
      <c r="H164" s="34">
        <v>0.38124999999999998</v>
      </c>
      <c r="I164" s="33" t="str">
        <f t="shared" si="4"/>
        <v/>
      </c>
      <c r="J164" s="33" t="str">
        <f t="shared" si="5"/>
        <v/>
      </c>
    </row>
    <row r="165" spans="1:10" x14ac:dyDescent="0.25">
      <c r="A165" s="33">
        <v>10162</v>
      </c>
      <c r="B165" s="33" t="s">
        <v>58</v>
      </c>
      <c r="C165" s="33" t="s">
        <v>59</v>
      </c>
      <c r="D165" s="35">
        <v>57085887</v>
      </c>
      <c r="E165" s="33" t="s">
        <v>56</v>
      </c>
      <c r="F165" s="36">
        <v>24.97</v>
      </c>
      <c r="G165" s="33" t="s">
        <v>62</v>
      </c>
      <c r="H165" s="34">
        <v>0.9243055555555556</v>
      </c>
      <c r="I165" s="33">
        <f t="shared" si="4"/>
        <v>24.97</v>
      </c>
      <c r="J165" s="33" t="str">
        <f t="shared" si="5"/>
        <v>Paypal</v>
      </c>
    </row>
    <row r="166" spans="1:10" x14ac:dyDescent="0.25">
      <c r="A166" s="33">
        <v>10163</v>
      </c>
      <c r="B166" s="33" t="s">
        <v>60</v>
      </c>
      <c r="C166" s="33" t="s">
        <v>57</v>
      </c>
      <c r="D166" s="35">
        <v>86987062</v>
      </c>
      <c r="E166" s="33" t="s">
        <v>56</v>
      </c>
      <c r="F166" s="36">
        <v>15.72</v>
      </c>
      <c r="G166" s="33" t="s">
        <v>62</v>
      </c>
      <c r="H166" s="34">
        <v>0.45347222222222222</v>
      </c>
      <c r="I166" s="33" t="str">
        <f t="shared" si="4"/>
        <v/>
      </c>
      <c r="J166" s="33" t="str">
        <f t="shared" si="5"/>
        <v/>
      </c>
    </row>
    <row r="167" spans="1:10" x14ac:dyDescent="0.25">
      <c r="A167" s="33">
        <v>10164</v>
      </c>
      <c r="B167" s="33" t="s">
        <v>64</v>
      </c>
      <c r="C167" s="33" t="s">
        <v>57</v>
      </c>
      <c r="D167" s="35">
        <v>75029194</v>
      </c>
      <c r="E167" s="33" t="s">
        <v>56</v>
      </c>
      <c r="F167" s="36">
        <v>24.35</v>
      </c>
      <c r="G167" s="33" t="s">
        <v>62</v>
      </c>
      <c r="H167" s="34">
        <v>0.33888888888888885</v>
      </c>
      <c r="I167" s="33" t="str">
        <f t="shared" si="4"/>
        <v/>
      </c>
      <c r="J167" s="33" t="str">
        <f t="shared" si="5"/>
        <v/>
      </c>
    </row>
    <row r="168" spans="1:10" x14ac:dyDescent="0.25">
      <c r="A168" s="33">
        <v>10165</v>
      </c>
      <c r="B168" s="33" t="s">
        <v>60</v>
      </c>
      <c r="C168" s="33" t="s">
        <v>59</v>
      </c>
      <c r="D168" s="35">
        <v>16712886</v>
      </c>
      <c r="E168" s="33" t="s">
        <v>61</v>
      </c>
      <c r="F168" s="36">
        <v>16.09</v>
      </c>
      <c r="G168" s="33" t="s">
        <v>62</v>
      </c>
      <c r="H168" s="34">
        <v>0.33888888888888885</v>
      </c>
      <c r="I168" s="33">
        <f t="shared" si="4"/>
        <v>16.09</v>
      </c>
      <c r="J168" s="33" t="str">
        <f t="shared" si="5"/>
        <v>Paypal</v>
      </c>
    </row>
    <row r="169" spans="1:10" x14ac:dyDescent="0.25">
      <c r="A169" s="33">
        <v>10166</v>
      </c>
      <c r="B169" s="33" t="s">
        <v>60</v>
      </c>
      <c r="C169" s="33" t="s">
        <v>57</v>
      </c>
      <c r="D169" s="35">
        <v>39307303</v>
      </c>
      <c r="E169" s="33" t="s">
        <v>56</v>
      </c>
      <c r="F169" s="36">
        <v>23.51</v>
      </c>
      <c r="G169" s="33" t="s">
        <v>62</v>
      </c>
      <c r="H169" s="34">
        <v>0.6791666666666667</v>
      </c>
      <c r="I169" s="33" t="str">
        <f t="shared" si="4"/>
        <v/>
      </c>
      <c r="J169" s="33" t="str">
        <f t="shared" si="5"/>
        <v/>
      </c>
    </row>
    <row r="170" spans="1:10" x14ac:dyDescent="0.25">
      <c r="A170" s="33">
        <v>10167</v>
      </c>
      <c r="B170" s="33" t="s">
        <v>58</v>
      </c>
      <c r="C170" s="33" t="s">
        <v>59</v>
      </c>
      <c r="D170" s="35">
        <v>41334963</v>
      </c>
      <c r="E170" s="33" t="s">
        <v>56</v>
      </c>
      <c r="F170" s="36">
        <v>22.59</v>
      </c>
      <c r="G170" s="33" t="s">
        <v>62</v>
      </c>
      <c r="H170" s="34">
        <v>0.70208333333333339</v>
      </c>
      <c r="I170" s="33">
        <f t="shared" si="4"/>
        <v>22.59</v>
      </c>
      <c r="J170" s="33" t="str">
        <f t="shared" si="5"/>
        <v>Paypal</v>
      </c>
    </row>
    <row r="171" spans="1:10" x14ac:dyDescent="0.25">
      <c r="A171" s="33">
        <v>10168</v>
      </c>
      <c r="B171" s="33" t="s">
        <v>64</v>
      </c>
      <c r="C171" s="33" t="s">
        <v>57</v>
      </c>
      <c r="D171" s="35">
        <v>58630343</v>
      </c>
      <c r="E171" s="33" t="s">
        <v>56</v>
      </c>
      <c r="F171" s="36">
        <v>15.59</v>
      </c>
      <c r="G171" s="33" t="s">
        <v>55</v>
      </c>
      <c r="H171" s="34">
        <v>0.38124999999999998</v>
      </c>
      <c r="I171" s="33" t="str">
        <f t="shared" si="4"/>
        <v/>
      </c>
      <c r="J171" s="33" t="str">
        <f t="shared" si="5"/>
        <v/>
      </c>
    </row>
    <row r="172" spans="1:10" x14ac:dyDescent="0.25">
      <c r="A172" s="33">
        <v>10169</v>
      </c>
      <c r="B172" s="33" t="s">
        <v>60</v>
      </c>
      <c r="C172" s="33" t="s">
        <v>57</v>
      </c>
      <c r="D172" s="35">
        <v>87184105</v>
      </c>
      <c r="E172" s="33" t="s">
        <v>56</v>
      </c>
      <c r="F172" s="36">
        <v>190.81</v>
      </c>
      <c r="G172" s="33" t="s">
        <v>62</v>
      </c>
      <c r="H172" s="34">
        <v>0.9145833333333333</v>
      </c>
      <c r="I172" s="33">
        <f t="shared" si="4"/>
        <v>190.81</v>
      </c>
      <c r="J172" s="33" t="str">
        <f t="shared" si="5"/>
        <v>Credit</v>
      </c>
    </row>
    <row r="173" spans="1:10" x14ac:dyDescent="0.25">
      <c r="A173" s="33">
        <v>10170</v>
      </c>
      <c r="B173" s="33" t="s">
        <v>60</v>
      </c>
      <c r="C173" s="33" t="s">
        <v>59</v>
      </c>
      <c r="D173" s="35">
        <v>35358631</v>
      </c>
      <c r="E173" s="33" t="s">
        <v>56</v>
      </c>
      <c r="F173" s="36">
        <v>21.12</v>
      </c>
      <c r="G173" s="33" t="s">
        <v>62</v>
      </c>
      <c r="H173" s="34">
        <v>0.69444444444444453</v>
      </c>
      <c r="I173" s="33">
        <f t="shared" si="4"/>
        <v>21.12</v>
      </c>
      <c r="J173" s="33" t="str">
        <f t="shared" si="5"/>
        <v>Paypal</v>
      </c>
    </row>
    <row r="174" spans="1:10" x14ac:dyDescent="0.25">
      <c r="A174" s="33">
        <v>10171</v>
      </c>
      <c r="B174" s="33" t="s">
        <v>58</v>
      </c>
      <c r="C174" s="33" t="s">
        <v>57</v>
      </c>
      <c r="D174" s="35">
        <v>55749730</v>
      </c>
      <c r="E174" s="33" t="s">
        <v>56</v>
      </c>
      <c r="F174" s="36">
        <v>24.6</v>
      </c>
      <c r="G174" s="33" t="s">
        <v>55</v>
      </c>
      <c r="H174" s="34">
        <v>0.85972222222222217</v>
      </c>
      <c r="I174" s="33" t="str">
        <f t="shared" si="4"/>
        <v/>
      </c>
      <c r="J174" s="33" t="str">
        <f t="shared" si="5"/>
        <v/>
      </c>
    </row>
    <row r="175" spans="1:10" x14ac:dyDescent="0.25">
      <c r="A175" s="33">
        <v>10172</v>
      </c>
      <c r="B175" s="33" t="s">
        <v>58</v>
      </c>
      <c r="C175" s="33" t="s">
        <v>59</v>
      </c>
      <c r="D175" s="35">
        <v>62374456</v>
      </c>
      <c r="E175" s="33" t="s">
        <v>56</v>
      </c>
      <c r="F175" s="36">
        <v>21.22</v>
      </c>
      <c r="G175" s="33" t="s">
        <v>55</v>
      </c>
      <c r="H175" s="34">
        <v>0.51388888888888895</v>
      </c>
      <c r="I175" s="33">
        <f t="shared" si="4"/>
        <v>21.22</v>
      </c>
      <c r="J175" s="33" t="str">
        <f t="shared" si="5"/>
        <v>Paypal</v>
      </c>
    </row>
    <row r="176" spans="1:10" x14ac:dyDescent="0.25">
      <c r="A176" s="33">
        <v>10173</v>
      </c>
      <c r="B176" s="33" t="s">
        <v>60</v>
      </c>
      <c r="C176" s="33" t="s">
        <v>57</v>
      </c>
      <c r="D176" s="35">
        <v>84556568</v>
      </c>
      <c r="E176" s="33" t="s">
        <v>56</v>
      </c>
      <c r="F176" s="36">
        <v>21.78</v>
      </c>
      <c r="G176" s="33" t="s">
        <v>55</v>
      </c>
      <c r="H176" s="34">
        <v>0.29652777777777778</v>
      </c>
      <c r="I176" s="33" t="str">
        <f t="shared" si="4"/>
        <v/>
      </c>
      <c r="J176" s="33" t="str">
        <f t="shared" si="5"/>
        <v/>
      </c>
    </row>
    <row r="177" spans="1:10" x14ac:dyDescent="0.25">
      <c r="A177" s="33">
        <v>10174</v>
      </c>
      <c r="B177" s="33" t="s">
        <v>60</v>
      </c>
      <c r="C177" s="33" t="s">
        <v>57</v>
      </c>
      <c r="D177" s="35">
        <v>57605353</v>
      </c>
      <c r="E177" s="33" t="s">
        <v>56</v>
      </c>
      <c r="F177" s="36">
        <v>16.54</v>
      </c>
      <c r="G177" s="33" t="s">
        <v>55</v>
      </c>
      <c r="H177" s="34">
        <v>0.74444444444444446</v>
      </c>
      <c r="I177" s="33" t="str">
        <f t="shared" si="4"/>
        <v/>
      </c>
      <c r="J177" s="33" t="str">
        <f t="shared" si="5"/>
        <v/>
      </c>
    </row>
    <row r="178" spans="1:10" x14ac:dyDescent="0.25">
      <c r="A178" s="33">
        <v>10175</v>
      </c>
      <c r="B178" s="33" t="s">
        <v>64</v>
      </c>
      <c r="C178" s="33" t="s">
        <v>57</v>
      </c>
      <c r="D178" s="35">
        <v>45033697</v>
      </c>
      <c r="E178" s="33" t="s">
        <v>61</v>
      </c>
      <c r="F178" s="36">
        <v>177.32</v>
      </c>
      <c r="G178" s="33" t="s">
        <v>62</v>
      </c>
      <c r="H178" s="34">
        <v>0.66111111111111109</v>
      </c>
      <c r="I178" s="33">
        <f t="shared" si="4"/>
        <v>177.32</v>
      </c>
      <c r="J178" s="33" t="str">
        <f t="shared" si="5"/>
        <v>Credit</v>
      </c>
    </row>
    <row r="179" spans="1:10" x14ac:dyDescent="0.25">
      <c r="A179" s="33">
        <v>10176</v>
      </c>
      <c r="B179" s="33" t="s">
        <v>63</v>
      </c>
      <c r="C179" s="33" t="s">
        <v>57</v>
      </c>
      <c r="D179" s="35">
        <v>33917941</v>
      </c>
      <c r="E179" s="33" t="s">
        <v>56</v>
      </c>
      <c r="F179" s="36">
        <v>21.5</v>
      </c>
      <c r="G179" s="33" t="s">
        <v>62</v>
      </c>
      <c r="H179" s="34">
        <v>0.45347222222222222</v>
      </c>
      <c r="I179" s="33" t="str">
        <f t="shared" si="4"/>
        <v/>
      </c>
      <c r="J179" s="33" t="str">
        <f t="shared" si="5"/>
        <v/>
      </c>
    </row>
    <row r="180" spans="1:10" x14ac:dyDescent="0.25">
      <c r="A180" s="33">
        <v>10177</v>
      </c>
      <c r="B180" s="33" t="s">
        <v>60</v>
      </c>
      <c r="C180" s="33" t="s">
        <v>59</v>
      </c>
      <c r="D180" s="35">
        <v>39654675</v>
      </c>
      <c r="E180" s="33" t="s">
        <v>56</v>
      </c>
      <c r="F180" s="36">
        <v>24.65</v>
      </c>
      <c r="G180" s="33" t="s">
        <v>55</v>
      </c>
      <c r="H180" s="34">
        <v>0.86458333333333337</v>
      </c>
      <c r="I180" s="33">
        <f t="shared" si="4"/>
        <v>24.65</v>
      </c>
      <c r="J180" s="33" t="str">
        <f t="shared" si="5"/>
        <v>Paypal</v>
      </c>
    </row>
    <row r="181" spans="1:10" x14ac:dyDescent="0.25">
      <c r="A181" s="33">
        <v>10178</v>
      </c>
      <c r="B181" s="33" t="s">
        <v>58</v>
      </c>
      <c r="C181" s="33" t="s">
        <v>59</v>
      </c>
      <c r="D181" s="35">
        <v>47532285</v>
      </c>
      <c r="E181" s="33" t="s">
        <v>56</v>
      </c>
      <c r="F181" s="36">
        <v>19.43</v>
      </c>
      <c r="G181" s="33" t="s">
        <v>55</v>
      </c>
      <c r="H181" s="34">
        <v>0.38124999999999998</v>
      </c>
      <c r="I181" s="33">
        <f t="shared" si="4"/>
        <v>19.43</v>
      </c>
      <c r="J181" s="33" t="str">
        <f t="shared" si="5"/>
        <v>Paypal</v>
      </c>
    </row>
    <row r="182" spans="1:10" x14ac:dyDescent="0.25">
      <c r="A182" s="33">
        <v>10179</v>
      </c>
      <c r="B182" s="33" t="s">
        <v>60</v>
      </c>
      <c r="C182" s="33" t="s">
        <v>57</v>
      </c>
      <c r="D182" s="35">
        <v>85998809</v>
      </c>
      <c r="E182" s="33" t="s">
        <v>56</v>
      </c>
      <c r="F182" s="36">
        <v>21.12</v>
      </c>
      <c r="G182" s="33" t="s">
        <v>55</v>
      </c>
      <c r="H182" s="34">
        <v>0.84236111111111101</v>
      </c>
      <c r="I182" s="33" t="str">
        <f t="shared" si="4"/>
        <v/>
      </c>
      <c r="J182" s="33" t="str">
        <f t="shared" si="5"/>
        <v/>
      </c>
    </row>
    <row r="183" spans="1:10" x14ac:dyDescent="0.25">
      <c r="A183" s="33">
        <v>10180</v>
      </c>
      <c r="B183" s="33" t="s">
        <v>60</v>
      </c>
      <c r="C183" s="33" t="s">
        <v>57</v>
      </c>
      <c r="D183" s="35">
        <v>34960635</v>
      </c>
      <c r="E183" s="33" t="s">
        <v>56</v>
      </c>
      <c r="F183" s="36">
        <v>18.100000000000001</v>
      </c>
      <c r="G183" s="33" t="s">
        <v>55</v>
      </c>
      <c r="H183" s="34">
        <v>0.85555555555555562</v>
      </c>
      <c r="I183" s="33" t="str">
        <f t="shared" si="4"/>
        <v/>
      </c>
      <c r="J183" s="33" t="str">
        <f t="shared" si="5"/>
        <v/>
      </c>
    </row>
    <row r="184" spans="1:10" x14ac:dyDescent="0.25">
      <c r="A184" s="33">
        <v>10181</v>
      </c>
      <c r="B184" s="33" t="s">
        <v>64</v>
      </c>
      <c r="C184" s="33" t="s">
        <v>57</v>
      </c>
      <c r="D184" s="35">
        <v>85117076</v>
      </c>
      <c r="E184" s="33" t="s">
        <v>61</v>
      </c>
      <c r="F184" s="36">
        <v>24.4</v>
      </c>
      <c r="G184" s="33" t="s">
        <v>62</v>
      </c>
      <c r="H184" s="34">
        <v>0.55902777777777779</v>
      </c>
      <c r="I184" s="33" t="str">
        <f t="shared" si="4"/>
        <v/>
      </c>
      <c r="J184" s="33" t="str">
        <f t="shared" si="5"/>
        <v/>
      </c>
    </row>
    <row r="185" spans="1:10" x14ac:dyDescent="0.25">
      <c r="A185" s="33">
        <v>10182</v>
      </c>
      <c r="B185" s="33" t="s">
        <v>63</v>
      </c>
      <c r="C185" s="33" t="s">
        <v>57</v>
      </c>
      <c r="D185" s="35">
        <v>67865323</v>
      </c>
      <c r="E185" s="33" t="s">
        <v>56</v>
      </c>
      <c r="F185" s="36">
        <v>19.37</v>
      </c>
      <c r="G185" s="33" t="s">
        <v>62</v>
      </c>
      <c r="H185" s="34">
        <v>0.90833333333333333</v>
      </c>
      <c r="I185" s="33" t="str">
        <f t="shared" si="4"/>
        <v/>
      </c>
      <c r="J185" s="33" t="str">
        <f t="shared" si="5"/>
        <v/>
      </c>
    </row>
    <row r="186" spans="1:10" x14ac:dyDescent="0.25">
      <c r="A186" s="33">
        <v>10183</v>
      </c>
      <c r="B186" s="33" t="s">
        <v>60</v>
      </c>
      <c r="C186" s="33" t="s">
        <v>57</v>
      </c>
      <c r="D186" s="35">
        <v>55061563</v>
      </c>
      <c r="E186" s="33" t="s">
        <v>61</v>
      </c>
      <c r="F186" s="36">
        <v>19.170000000000002</v>
      </c>
      <c r="G186" s="33" t="s">
        <v>55</v>
      </c>
      <c r="H186" s="34">
        <v>0</v>
      </c>
      <c r="I186" s="33" t="str">
        <f t="shared" si="4"/>
        <v/>
      </c>
      <c r="J186" s="33" t="str">
        <f t="shared" si="5"/>
        <v/>
      </c>
    </row>
    <row r="187" spans="1:10" x14ac:dyDescent="0.25">
      <c r="A187" s="33">
        <v>10184</v>
      </c>
      <c r="B187" s="33" t="s">
        <v>63</v>
      </c>
      <c r="C187" s="33" t="s">
        <v>57</v>
      </c>
      <c r="D187" s="35">
        <v>58022125</v>
      </c>
      <c r="E187" s="33" t="s">
        <v>61</v>
      </c>
      <c r="F187" s="36">
        <v>241.77</v>
      </c>
      <c r="G187" s="33" t="s">
        <v>62</v>
      </c>
      <c r="H187" s="34">
        <v>0.38124999999999998</v>
      </c>
      <c r="I187" s="33">
        <f t="shared" si="4"/>
        <v>241.77</v>
      </c>
      <c r="J187" s="33" t="str">
        <f t="shared" si="5"/>
        <v>Credit</v>
      </c>
    </row>
    <row r="188" spans="1:10" x14ac:dyDescent="0.25">
      <c r="A188" s="33">
        <v>10185</v>
      </c>
      <c r="B188" s="33" t="s">
        <v>60</v>
      </c>
      <c r="C188" s="33" t="s">
        <v>59</v>
      </c>
      <c r="D188" s="35">
        <v>25679000</v>
      </c>
      <c r="E188" s="33" t="s">
        <v>56</v>
      </c>
      <c r="F188" s="36">
        <v>19.649999999999999</v>
      </c>
      <c r="G188" s="33" t="s">
        <v>62</v>
      </c>
      <c r="H188" s="34">
        <v>0.8652777777777777</v>
      </c>
      <c r="I188" s="33">
        <f t="shared" si="4"/>
        <v>19.649999999999999</v>
      </c>
      <c r="J188" s="33" t="str">
        <f t="shared" si="5"/>
        <v>Paypal</v>
      </c>
    </row>
    <row r="189" spans="1:10" x14ac:dyDescent="0.25">
      <c r="A189" s="33">
        <v>10186</v>
      </c>
      <c r="B189" s="33" t="s">
        <v>60</v>
      </c>
      <c r="C189" s="33" t="s">
        <v>59</v>
      </c>
      <c r="D189" s="35">
        <v>35078468</v>
      </c>
      <c r="E189" s="33" t="s">
        <v>56</v>
      </c>
      <c r="F189" s="36">
        <v>19.88</v>
      </c>
      <c r="G189" s="33" t="s">
        <v>62</v>
      </c>
      <c r="H189" s="34">
        <v>0.33888888888888885</v>
      </c>
      <c r="I189" s="33">
        <f t="shared" si="4"/>
        <v>19.88</v>
      </c>
      <c r="J189" s="33" t="str">
        <f t="shared" si="5"/>
        <v>Paypal</v>
      </c>
    </row>
    <row r="190" spans="1:10" x14ac:dyDescent="0.25">
      <c r="A190" s="33">
        <v>10187</v>
      </c>
      <c r="B190" s="33" t="s">
        <v>60</v>
      </c>
      <c r="C190" s="33" t="s">
        <v>59</v>
      </c>
      <c r="D190" s="35">
        <v>75772325</v>
      </c>
      <c r="E190" s="33" t="s">
        <v>56</v>
      </c>
      <c r="F190" s="36">
        <v>15.18</v>
      </c>
      <c r="G190" s="33" t="s">
        <v>55</v>
      </c>
      <c r="H190" s="34">
        <v>0.52083333333333337</v>
      </c>
      <c r="I190" s="33">
        <f t="shared" si="4"/>
        <v>15.18</v>
      </c>
      <c r="J190" s="33" t="str">
        <f t="shared" si="5"/>
        <v>Paypal</v>
      </c>
    </row>
    <row r="191" spans="1:10" x14ac:dyDescent="0.25">
      <c r="A191" s="33">
        <v>10188</v>
      </c>
      <c r="B191" s="33" t="s">
        <v>60</v>
      </c>
      <c r="C191" s="33" t="s">
        <v>59</v>
      </c>
      <c r="D191" s="35">
        <v>25433486</v>
      </c>
      <c r="E191" s="33" t="s">
        <v>56</v>
      </c>
      <c r="F191" s="36">
        <v>15.08</v>
      </c>
      <c r="G191" s="33" t="s">
        <v>62</v>
      </c>
      <c r="H191" s="34">
        <v>0.51041666666666663</v>
      </c>
      <c r="I191" s="33">
        <f t="shared" si="4"/>
        <v>15.08</v>
      </c>
      <c r="J191" s="33" t="str">
        <f t="shared" si="5"/>
        <v>Paypal</v>
      </c>
    </row>
    <row r="192" spans="1:10" x14ac:dyDescent="0.25">
      <c r="A192" s="33">
        <v>10189</v>
      </c>
      <c r="B192" s="33" t="s">
        <v>58</v>
      </c>
      <c r="C192" s="33" t="s">
        <v>59</v>
      </c>
      <c r="D192" s="35">
        <v>65056232</v>
      </c>
      <c r="E192" s="33" t="s">
        <v>56</v>
      </c>
      <c r="F192" s="36">
        <v>23.74</v>
      </c>
      <c r="G192" s="33" t="s">
        <v>62</v>
      </c>
      <c r="H192" s="34">
        <v>0.21180555555555555</v>
      </c>
      <c r="I192" s="33">
        <f t="shared" si="4"/>
        <v>23.74</v>
      </c>
      <c r="J192" s="33" t="str">
        <f t="shared" si="5"/>
        <v>Paypal</v>
      </c>
    </row>
    <row r="193" spans="1:10" x14ac:dyDescent="0.25">
      <c r="A193" s="33">
        <v>10190</v>
      </c>
      <c r="B193" s="33" t="s">
        <v>58</v>
      </c>
      <c r="C193" s="33" t="s">
        <v>57</v>
      </c>
      <c r="D193" s="35">
        <v>96077043</v>
      </c>
      <c r="E193" s="33" t="s">
        <v>56</v>
      </c>
      <c r="F193" s="36">
        <v>19.440000000000001</v>
      </c>
      <c r="G193" s="33" t="s">
        <v>62</v>
      </c>
      <c r="H193" s="34">
        <v>0.38124999999999998</v>
      </c>
      <c r="I193" s="33" t="str">
        <f t="shared" si="4"/>
        <v/>
      </c>
      <c r="J193" s="33" t="str">
        <f t="shared" si="5"/>
        <v/>
      </c>
    </row>
    <row r="194" spans="1:10" x14ac:dyDescent="0.25">
      <c r="A194" s="33">
        <v>10191</v>
      </c>
      <c r="B194" s="33" t="s">
        <v>63</v>
      </c>
      <c r="C194" s="33" t="s">
        <v>57</v>
      </c>
      <c r="D194" s="35">
        <v>68380003</v>
      </c>
      <c r="E194" s="33" t="s">
        <v>56</v>
      </c>
      <c r="F194" s="36">
        <v>17.7</v>
      </c>
      <c r="G194" s="33" t="s">
        <v>55</v>
      </c>
      <c r="H194" s="34">
        <v>8.4722222222222213E-2</v>
      </c>
      <c r="I194" s="33" t="str">
        <f t="shared" si="4"/>
        <v/>
      </c>
      <c r="J194" s="33" t="str">
        <f t="shared" si="5"/>
        <v/>
      </c>
    </row>
    <row r="195" spans="1:10" x14ac:dyDescent="0.25">
      <c r="A195" s="33">
        <v>10192</v>
      </c>
      <c r="B195" s="33" t="s">
        <v>60</v>
      </c>
      <c r="C195" s="33" t="s">
        <v>57</v>
      </c>
      <c r="D195" s="35">
        <v>92733708</v>
      </c>
      <c r="E195" s="33" t="s">
        <v>56</v>
      </c>
      <c r="F195" s="36">
        <v>16.989999999999998</v>
      </c>
      <c r="G195" s="33" t="s">
        <v>55</v>
      </c>
      <c r="H195" s="34">
        <v>0.7319444444444444</v>
      </c>
      <c r="I195" s="33" t="str">
        <f t="shared" si="4"/>
        <v/>
      </c>
      <c r="J195" s="33" t="str">
        <f t="shared" si="5"/>
        <v/>
      </c>
    </row>
    <row r="196" spans="1:10" x14ac:dyDescent="0.25">
      <c r="A196" s="33">
        <v>10193</v>
      </c>
      <c r="B196" s="33" t="s">
        <v>64</v>
      </c>
      <c r="C196" s="33" t="s">
        <v>59</v>
      </c>
      <c r="D196" s="35">
        <v>17547620</v>
      </c>
      <c r="E196" s="33" t="s">
        <v>61</v>
      </c>
      <c r="F196" s="36">
        <v>16.13</v>
      </c>
      <c r="G196" s="33" t="s">
        <v>62</v>
      </c>
      <c r="H196" s="34">
        <v>0.56736111111111109</v>
      </c>
      <c r="I196" s="33">
        <f t="shared" si="4"/>
        <v>16.13</v>
      </c>
      <c r="J196" s="33" t="str">
        <f t="shared" si="5"/>
        <v>Paypal</v>
      </c>
    </row>
    <row r="197" spans="1:10" x14ac:dyDescent="0.25">
      <c r="A197" s="33">
        <v>10194</v>
      </c>
      <c r="B197" s="33" t="s">
        <v>60</v>
      </c>
      <c r="C197" s="33" t="s">
        <v>59</v>
      </c>
      <c r="D197" s="35">
        <v>95291830</v>
      </c>
      <c r="E197" s="33" t="s">
        <v>56</v>
      </c>
      <c r="F197" s="36">
        <v>24.8</v>
      </c>
      <c r="G197" s="33" t="s">
        <v>55</v>
      </c>
      <c r="H197" s="34">
        <v>0.85277777777777775</v>
      </c>
      <c r="I197" s="33">
        <f t="shared" ref="I197:I260" si="6">IF(OR(AND(C197="Paypal",F197&lt;100), AND(C197="Credit",F197&gt;100)), F197, "")</f>
        <v>24.8</v>
      </c>
      <c r="J197" s="33" t="str">
        <f t="shared" ref="J197:J260" si="7">IF(OR(AND(C197="Paypal",F197&lt;100), AND(C197="Credit",F197&gt;100)), C197, "")</f>
        <v>Paypal</v>
      </c>
    </row>
    <row r="198" spans="1:10" x14ac:dyDescent="0.25">
      <c r="A198" s="33">
        <v>10195</v>
      </c>
      <c r="B198" s="33" t="s">
        <v>60</v>
      </c>
      <c r="C198" s="33" t="s">
        <v>59</v>
      </c>
      <c r="D198" s="35">
        <v>49471722</v>
      </c>
      <c r="E198" s="33" t="s">
        <v>56</v>
      </c>
      <c r="F198" s="36">
        <v>17.52</v>
      </c>
      <c r="G198" s="33" t="s">
        <v>62</v>
      </c>
      <c r="H198" s="34">
        <v>0.85763888888888884</v>
      </c>
      <c r="I198" s="33">
        <f t="shared" si="6"/>
        <v>17.52</v>
      </c>
      <c r="J198" s="33" t="str">
        <f t="shared" si="7"/>
        <v>Paypal</v>
      </c>
    </row>
    <row r="199" spans="1:10" x14ac:dyDescent="0.25">
      <c r="A199" s="33">
        <v>10196</v>
      </c>
      <c r="B199" s="33" t="s">
        <v>58</v>
      </c>
      <c r="C199" s="33" t="s">
        <v>59</v>
      </c>
      <c r="D199" s="35">
        <v>70336893</v>
      </c>
      <c r="E199" s="33" t="s">
        <v>56</v>
      </c>
      <c r="F199" s="36">
        <v>23.63</v>
      </c>
      <c r="G199" s="33" t="s">
        <v>62</v>
      </c>
      <c r="H199" s="34">
        <v>0.82430555555555562</v>
      </c>
      <c r="I199" s="33">
        <f t="shared" si="6"/>
        <v>23.63</v>
      </c>
      <c r="J199" s="33" t="str">
        <f t="shared" si="7"/>
        <v>Paypal</v>
      </c>
    </row>
    <row r="200" spans="1:10" x14ac:dyDescent="0.25">
      <c r="A200" s="33">
        <v>10197</v>
      </c>
      <c r="B200" s="33" t="s">
        <v>60</v>
      </c>
      <c r="C200" s="33" t="s">
        <v>57</v>
      </c>
      <c r="D200" s="35">
        <v>44142213</v>
      </c>
      <c r="E200" s="33" t="s">
        <v>56</v>
      </c>
      <c r="F200" s="36">
        <v>23.03</v>
      </c>
      <c r="G200" s="33" t="s">
        <v>55</v>
      </c>
      <c r="H200" s="34">
        <v>0.4770833333333333</v>
      </c>
      <c r="I200" s="33" t="str">
        <f t="shared" si="6"/>
        <v/>
      </c>
      <c r="J200" s="33" t="str">
        <f t="shared" si="7"/>
        <v/>
      </c>
    </row>
    <row r="201" spans="1:10" x14ac:dyDescent="0.25">
      <c r="A201" s="33">
        <v>10198</v>
      </c>
      <c r="B201" s="33" t="s">
        <v>60</v>
      </c>
      <c r="C201" s="33" t="s">
        <v>59</v>
      </c>
      <c r="D201" s="35">
        <v>69832322</v>
      </c>
      <c r="E201" s="33" t="s">
        <v>56</v>
      </c>
      <c r="F201" s="36">
        <v>21.03</v>
      </c>
      <c r="G201" s="33" t="s">
        <v>55</v>
      </c>
      <c r="H201" s="34">
        <v>0.8041666666666667</v>
      </c>
      <c r="I201" s="33">
        <f t="shared" si="6"/>
        <v>21.03</v>
      </c>
      <c r="J201" s="33" t="str">
        <f t="shared" si="7"/>
        <v>Paypal</v>
      </c>
    </row>
    <row r="202" spans="1:10" x14ac:dyDescent="0.25">
      <c r="A202" s="33">
        <v>10199</v>
      </c>
      <c r="B202" s="33" t="s">
        <v>63</v>
      </c>
      <c r="C202" s="33" t="s">
        <v>57</v>
      </c>
      <c r="D202" s="35">
        <v>54284580</v>
      </c>
      <c r="E202" s="33" t="s">
        <v>56</v>
      </c>
      <c r="F202" s="36">
        <v>21.88</v>
      </c>
      <c r="G202" s="33" t="s">
        <v>62</v>
      </c>
      <c r="H202" s="34">
        <v>0.12708333333333333</v>
      </c>
      <c r="I202" s="33" t="str">
        <f t="shared" si="6"/>
        <v/>
      </c>
      <c r="J202" s="33" t="str">
        <f t="shared" si="7"/>
        <v/>
      </c>
    </row>
    <row r="203" spans="1:10" x14ac:dyDescent="0.25">
      <c r="A203" s="33">
        <v>10200</v>
      </c>
      <c r="B203" s="33" t="s">
        <v>63</v>
      </c>
      <c r="C203" s="33" t="s">
        <v>57</v>
      </c>
      <c r="D203" s="35">
        <v>69967343</v>
      </c>
      <c r="E203" s="33" t="s">
        <v>61</v>
      </c>
      <c r="F203" s="36">
        <v>24.86</v>
      </c>
      <c r="G203" s="33" t="s">
        <v>62</v>
      </c>
      <c r="H203" s="34">
        <v>0.7270833333333333</v>
      </c>
      <c r="I203" s="33" t="str">
        <f t="shared" si="6"/>
        <v/>
      </c>
      <c r="J203" s="33" t="str">
        <f t="shared" si="7"/>
        <v/>
      </c>
    </row>
    <row r="204" spans="1:10" x14ac:dyDescent="0.25">
      <c r="A204" s="33">
        <v>10201</v>
      </c>
      <c r="B204" s="33" t="s">
        <v>58</v>
      </c>
      <c r="C204" s="33" t="s">
        <v>57</v>
      </c>
      <c r="D204" s="35">
        <v>70932816</v>
      </c>
      <c r="E204" s="33" t="s">
        <v>61</v>
      </c>
      <c r="F204" s="36">
        <v>21.43</v>
      </c>
      <c r="G204" s="33" t="s">
        <v>55</v>
      </c>
      <c r="H204" s="34">
        <v>0.29652777777777778</v>
      </c>
      <c r="I204" s="33" t="str">
        <f t="shared" si="6"/>
        <v/>
      </c>
      <c r="J204" s="33" t="str">
        <f t="shared" si="7"/>
        <v/>
      </c>
    </row>
    <row r="205" spans="1:10" x14ac:dyDescent="0.25">
      <c r="A205" s="33">
        <v>10202</v>
      </c>
      <c r="B205" s="33" t="s">
        <v>63</v>
      </c>
      <c r="C205" s="33" t="s">
        <v>59</v>
      </c>
      <c r="D205" s="35">
        <v>74082072</v>
      </c>
      <c r="E205" s="33" t="s">
        <v>56</v>
      </c>
      <c r="F205" s="36">
        <v>16.32</v>
      </c>
      <c r="G205" s="33" t="s">
        <v>55</v>
      </c>
      <c r="H205" s="34">
        <v>0.63124999999999998</v>
      </c>
      <c r="I205" s="33">
        <f t="shared" si="6"/>
        <v>16.32</v>
      </c>
      <c r="J205" s="33" t="str">
        <f t="shared" si="7"/>
        <v>Paypal</v>
      </c>
    </row>
    <row r="206" spans="1:10" x14ac:dyDescent="0.25">
      <c r="A206" s="33">
        <v>10203</v>
      </c>
      <c r="B206" s="33" t="s">
        <v>64</v>
      </c>
      <c r="C206" s="33" t="s">
        <v>57</v>
      </c>
      <c r="D206" s="35">
        <v>92299116</v>
      </c>
      <c r="E206" s="33" t="s">
        <v>56</v>
      </c>
      <c r="F206" s="36">
        <v>17.2</v>
      </c>
      <c r="G206" s="33" t="s">
        <v>55</v>
      </c>
      <c r="H206" s="34">
        <v>0</v>
      </c>
      <c r="I206" s="33" t="str">
        <f t="shared" si="6"/>
        <v/>
      </c>
      <c r="J206" s="33" t="str">
        <f t="shared" si="7"/>
        <v/>
      </c>
    </row>
    <row r="207" spans="1:10" x14ac:dyDescent="0.25">
      <c r="A207" s="33">
        <v>10204</v>
      </c>
      <c r="B207" s="33" t="s">
        <v>58</v>
      </c>
      <c r="C207" s="33" t="s">
        <v>59</v>
      </c>
      <c r="D207" s="35">
        <v>33160396</v>
      </c>
      <c r="E207" s="33" t="s">
        <v>56</v>
      </c>
      <c r="F207" s="36">
        <v>17.87</v>
      </c>
      <c r="G207" s="33" t="s">
        <v>55</v>
      </c>
      <c r="H207" s="34">
        <v>0.29652777777777778</v>
      </c>
      <c r="I207" s="33">
        <f t="shared" si="6"/>
        <v>17.87</v>
      </c>
      <c r="J207" s="33" t="str">
        <f t="shared" si="7"/>
        <v>Paypal</v>
      </c>
    </row>
    <row r="208" spans="1:10" x14ac:dyDescent="0.25">
      <c r="A208" s="33">
        <v>10205</v>
      </c>
      <c r="B208" s="33" t="s">
        <v>63</v>
      </c>
      <c r="C208" s="33" t="s">
        <v>57</v>
      </c>
      <c r="D208" s="35">
        <v>22141389</v>
      </c>
      <c r="E208" s="33" t="s">
        <v>56</v>
      </c>
      <c r="F208" s="36">
        <v>17.27</v>
      </c>
      <c r="G208" s="33" t="s">
        <v>55</v>
      </c>
      <c r="H208" s="34">
        <v>0.29652777777777778</v>
      </c>
      <c r="I208" s="33" t="str">
        <f t="shared" si="6"/>
        <v/>
      </c>
      <c r="J208" s="33" t="str">
        <f t="shared" si="7"/>
        <v/>
      </c>
    </row>
    <row r="209" spans="1:10" x14ac:dyDescent="0.25">
      <c r="A209" s="33">
        <v>10206</v>
      </c>
      <c r="B209" s="33" t="s">
        <v>63</v>
      </c>
      <c r="C209" s="33" t="s">
        <v>57</v>
      </c>
      <c r="D209" s="35">
        <v>43297905</v>
      </c>
      <c r="E209" s="33" t="s">
        <v>56</v>
      </c>
      <c r="F209" s="36">
        <v>19.760000000000002</v>
      </c>
      <c r="G209" s="33" t="s">
        <v>62</v>
      </c>
      <c r="H209" s="34">
        <v>0.88402777777777775</v>
      </c>
      <c r="I209" s="33" t="str">
        <f t="shared" si="6"/>
        <v/>
      </c>
      <c r="J209" s="33" t="str">
        <f t="shared" si="7"/>
        <v/>
      </c>
    </row>
    <row r="210" spans="1:10" x14ac:dyDescent="0.25">
      <c r="A210" s="33">
        <v>10207</v>
      </c>
      <c r="B210" s="33" t="s">
        <v>64</v>
      </c>
      <c r="C210" s="33" t="s">
        <v>59</v>
      </c>
      <c r="D210" s="35">
        <v>72307242</v>
      </c>
      <c r="E210" s="33" t="s">
        <v>56</v>
      </c>
      <c r="F210" s="36">
        <v>17.100000000000001</v>
      </c>
      <c r="G210" s="33" t="s">
        <v>62</v>
      </c>
      <c r="H210" s="34">
        <v>0.25416666666666665</v>
      </c>
      <c r="I210" s="33">
        <f t="shared" si="6"/>
        <v>17.100000000000001</v>
      </c>
      <c r="J210" s="33" t="str">
        <f t="shared" si="7"/>
        <v>Paypal</v>
      </c>
    </row>
    <row r="211" spans="1:10" x14ac:dyDescent="0.25">
      <c r="A211" s="33">
        <v>10208</v>
      </c>
      <c r="B211" s="33" t="s">
        <v>60</v>
      </c>
      <c r="C211" s="33" t="s">
        <v>57</v>
      </c>
      <c r="D211" s="35">
        <v>66131853</v>
      </c>
      <c r="E211" s="33" t="s">
        <v>61</v>
      </c>
      <c r="F211" s="36">
        <v>15.66</v>
      </c>
      <c r="G211" s="33" t="s">
        <v>62</v>
      </c>
      <c r="H211" s="34">
        <v>0.47083333333333338</v>
      </c>
      <c r="I211" s="33" t="str">
        <f t="shared" si="6"/>
        <v/>
      </c>
      <c r="J211" s="33" t="str">
        <f t="shared" si="7"/>
        <v/>
      </c>
    </row>
    <row r="212" spans="1:10" x14ac:dyDescent="0.25">
      <c r="A212" s="33">
        <v>10209</v>
      </c>
      <c r="B212" s="33" t="s">
        <v>60</v>
      </c>
      <c r="C212" s="33" t="s">
        <v>57</v>
      </c>
      <c r="D212" s="35">
        <v>71755916</v>
      </c>
      <c r="E212" s="33" t="s">
        <v>56</v>
      </c>
      <c r="F212" s="36">
        <v>22.37</v>
      </c>
      <c r="G212" s="33" t="s">
        <v>62</v>
      </c>
      <c r="H212" s="34">
        <v>0.68125000000000002</v>
      </c>
      <c r="I212" s="33" t="str">
        <f t="shared" si="6"/>
        <v/>
      </c>
      <c r="J212" s="33" t="str">
        <f t="shared" si="7"/>
        <v/>
      </c>
    </row>
    <row r="213" spans="1:10" x14ac:dyDescent="0.25">
      <c r="A213" s="33">
        <v>10210</v>
      </c>
      <c r="B213" s="33" t="s">
        <v>64</v>
      </c>
      <c r="C213" s="33" t="s">
        <v>57</v>
      </c>
      <c r="D213" s="35">
        <v>55102089</v>
      </c>
      <c r="E213" s="33" t="s">
        <v>56</v>
      </c>
      <c r="F213" s="36">
        <v>15.81</v>
      </c>
      <c r="G213" s="33" t="s">
        <v>55</v>
      </c>
      <c r="H213" s="34">
        <v>0.5180555555555556</v>
      </c>
      <c r="I213" s="33" t="str">
        <f t="shared" si="6"/>
        <v/>
      </c>
      <c r="J213" s="33" t="str">
        <f t="shared" si="7"/>
        <v/>
      </c>
    </row>
    <row r="214" spans="1:10" x14ac:dyDescent="0.25">
      <c r="A214" s="33">
        <v>10211</v>
      </c>
      <c r="B214" s="33" t="s">
        <v>63</v>
      </c>
      <c r="C214" s="33" t="s">
        <v>57</v>
      </c>
      <c r="D214" s="35">
        <v>25266837</v>
      </c>
      <c r="E214" s="33" t="s">
        <v>56</v>
      </c>
      <c r="F214" s="36">
        <v>18.75</v>
      </c>
      <c r="G214" s="33" t="s">
        <v>55</v>
      </c>
      <c r="H214" s="34">
        <v>8.4722222222222213E-2</v>
      </c>
      <c r="I214" s="33" t="str">
        <f t="shared" si="6"/>
        <v/>
      </c>
      <c r="J214" s="33" t="str">
        <f t="shared" si="7"/>
        <v/>
      </c>
    </row>
    <row r="215" spans="1:10" x14ac:dyDescent="0.25">
      <c r="A215" s="33">
        <v>10212</v>
      </c>
      <c r="B215" s="33" t="s">
        <v>60</v>
      </c>
      <c r="C215" s="33" t="s">
        <v>57</v>
      </c>
      <c r="D215" s="35">
        <v>17246696</v>
      </c>
      <c r="E215" s="33" t="s">
        <v>61</v>
      </c>
      <c r="F215" s="36">
        <v>192.41</v>
      </c>
      <c r="G215" s="33" t="s">
        <v>62</v>
      </c>
      <c r="H215" s="34">
        <v>0.84930555555555554</v>
      </c>
      <c r="I215" s="33">
        <f t="shared" si="6"/>
        <v>192.41</v>
      </c>
      <c r="J215" s="33" t="str">
        <f t="shared" si="7"/>
        <v>Credit</v>
      </c>
    </row>
    <row r="216" spans="1:10" x14ac:dyDescent="0.25">
      <c r="A216" s="33">
        <v>10213</v>
      </c>
      <c r="B216" s="33" t="s">
        <v>63</v>
      </c>
      <c r="C216" s="33" t="s">
        <v>57</v>
      </c>
      <c r="D216" s="35">
        <v>55149876</v>
      </c>
      <c r="E216" s="33" t="s">
        <v>61</v>
      </c>
      <c r="F216" s="36">
        <v>242.52</v>
      </c>
      <c r="G216" s="33" t="s">
        <v>62</v>
      </c>
      <c r="H216" s="34">
        <v>0.38124999999999998</v>
      </c>
      <c r="I216" s="33">
        <f t="shared" si="6"/>
        <v>242.52</v>
      </c>
      <c r="J216" s="33" t="str">
        <f t="shared" si="7"/>
        <v>Credit</v>
      </c>
    </row>
    <row r="217" spans="1:10" x14ac:dyDescent="0.25">
      <c r="A217" s="33">
        <v>10214</v>
      </c>
      <c r="B217" s="33" t="s">
        <v>58</v>
      </c>
      <c r="C217" s="33" t="s">
        <v>57</v>
      </c>
      <c r="D217" s="35">
        <v>66024609</v>
      </c>
      <c r="E217" s="33" t="s">
        <v>56</v>
      </c>
      <c r="F217" s="36">
        <v>20.399999999999999</v>
      </c>
      <c r="G217" s="33" t="s">
        <v>62</v>
      </c>
      <c r="H217" s="34">
        <v>0</v>
      </c>
      <c r="I217" s="33" t="str">
        <f t="shared" si="6"/>
        <v/>
      </c>
      <c r="J217" s="33" t="str">
        <f t="shared" si="7"/>
        <v/>
      </c>
    </row>
    <row r="218" spans="1:10" x14ac:dyDescent="0.25">
      <c r="A218" s="33">
        <v>10215</v>
      </c>
      <c r="B218" s="33" t="s">
        <v>64</v>
      </c>
      <c r="C218" s="33" t="s">
        <v>57</v>
      </c>
      <c r="D218" s="35">
        <v>74962881</v>
      </c>
      <c r="E218" s="33" t="s">
        <v>56</v>
      </c>
      <c r="F218" s="36">
        <v>24.71</v>
      </c>
      <c r="G218" s="33" t="s">
        <v>55</v>
      </c>
      <c r="H218" s="34">
        <v>0.53125</v>
      </c>
      <c r="I218" s="33" t="str">
        <f t="shared" si="6"/>
        <v/>
      </c>
      <c r="J218" s="33" t="str">
        <f t="shared" si="7"/>
        <v/>
      </c>
    </row>
    <row r="219" spans="1:10" x14ac:dyDescent="0.25">
      <c r="A219" s="33">
        <v>10216</v>
      </c>
      <c r="B219" s="33" t="s">
        <v>64</v>
      </c>
      <c r="C219" s="33" t="s">
        <v>57</v>
      </c>
      <c r="D219" s="35">
        <v>66903731</v>
      </c>
      <c r="E219" s="33" t="s">
        <v>56</v>
      </c>
      <c r="F219" s="36">
        <v>21.49</v>
      </c>
      <c r="G219" s="33" t="s">
        <v>55</v>
      </c>
      <c r="H219" s="34">
        <v>0.33888888888888885</v>
      </c>
      <c r="I219" s="33" t="str">
        <f t="shared" si="6"/>
        <v/>
      </c>
      <c r="J219" s="33" t="str">
        <f t="shared" si="7"/>
        <v/>
      </c>
    </row>
    <row r="220" spans="1:10" x14ac:dyDescent="0.25">
      <c r="A220" s="33">
        <v>10217</v>
      </c>
      <c r="B220" s="33" t="s">
        <v>60</v>
      </c>
      <c r="C220" s="33" t="s">
        <v>59</v>
      </c>
      <c r="D220" s="35">
        <v>71026884</v>
      </c>
      <c r="E220" s="33" t="s">
        <v>56</v>
      </c>
      <c r="F220" s="36">
        <v>22.26</v>
      </c>
      <c r="G220" s="33" t="s">
        <v>55</v>
      </c>
      <c r="H220" s="34">
        <v>0.21180555555555555</v>
      </c>
      <c r="I220" s="33">
        <f t="shared" si="6"/>
        <v>22.26</v>
      </c>
      <c r="J220" s="33" t="str">
        <f t="shared" si="7"/>
        <v>Paypal</v>
      </c>
    </row>
    <row r="221" spans="1:10" x14ac:dyDescent="0.25">
      <c r="A221" s="33">
        <v>10218</v>
      </c>
      <c r="B221" s="33" t="s">
        <v>60</v>
      </c>
      <c r="C221" s="33" t="s">
        <v>57</v>
      </c>
      <c r="D221" s="35">
        <v>86140667</v>
      </c>
      <c r="E221" s="33" t="s">
        <v>56</v>
      </c>
      <c r="F221" s="36">
        <v>22.39</v>
      </c>
      <c r="G221" s="33" t="s">
        <v>62</v>
      </c>
      <c r="H221" s="34">
        <v>0.6777777777777777</v>
      </c>
      <c r="I221" s="33" t="str">
        <f t="shared" si="6"/>
        <v/>
      </c>
      <c r="J221" s="33" t="str">
        <f t="shared" si="7"/>
        <v/>
      </c>
    </row>
    <row r="222" spans="1:10" x14ac:dyDescent="0.25">
      <c r="A222" s="33">
        <v>10219</v>
      </c>
      <c r="B222" s="33" t="s">
        <v>64</v>
      </c>
      <c r="C222" s="33" t="s">
        <v>57</v>
      </c>
      <c r="D222" s="35">
        <v>97905965</v>
      </c>
      <c r="E222" s="33" t="s">
        <v>61</v>
      </c>
      <c r="F222" s="36">
        <v>21.01</v>
      </c>
      <c r="G222" s="33" t="s">
        <v>62</v>
      </c>
      <c r="H222" s="34">
        <v>0.33888888888888885</v>
      </c>
      <c r="I222" s="33" t="str">
        <f t="shared" si="6"/>
        <v/>
      </c>
      <c r="J222" s="33" t="str">
        <f t="shared" si="7"/>
        <v/>
      </c>
    </row>
    <row r="223" spans="1:10" x14ac:dyDescent="0.25">
      <c r="A223" s="33">
        <v>10220</v>
      </c>
      <c r="B223" s="33" t="s">
        <v>60</v>
      </c>
      <c r="C223" s="33" t="s">
        <v>57</v>
      </c>
      <c r="D223" s="35">
        <v>40197352</v>
      </c>
      <c r="E223" s="33" t="s">
        <v>56</v>
      </c>
      <c r="F223" s="36">
        <v>226.15</v>
      </c>
      <c r="G223" s="33" t="s">
        <v>62</v>
      </c>
      <c r="H223" s="34">
        <v>0.69513888888888886</v>
      </c>
      <c r="I223" s="33">
        <f t="shared" si="6"/>
        <v>226.15</v>
      </c>
      <c r="J223" s="33" t="str">
        <f t="shared" si="7"/>
        <v>Credit</v>
      </c>
    </row>
    <row r="224" spans="1:10" x14ac:dyDescent="0.25">
      <c r="A224" s="33">
        <v>10221</v>
      </c>
      <c r="B224" s="33" t="s">
        <v>60</v>
      </c>
      <c r="C224" s="33" t="s">
        <v>59</v>
      </c>
      <c r="D224" s="35">
        <v>43741856</v>
      </c>
      <c r="E224" s="33" t="s">
        <v>56</v>
      </c>
      <c r="F224" s="36">
        <v>20.67</v>
      </c>
      <c r="G224" s="33" t="s">
        <v>62</v>
      </c>
      <c r="H224" s="34">
        <v>0.81041666666666667</v>
      </c>
      <c r="I224" s="33">
        <f t="shared" si="6"/>
        <v>20.67</v>
      </c>
      <c r="J224" s="33" t="str">
        <f t="shared" si="7"/>
        <v>Paypal</v>
      </c>
    </row>
    <row r="225" spans="1:10" x14ac:dyDescent="0.25">
      <c r="A225" s="33">
        <v>10222</v>
      </c>
      <c r="B225" s="33" t="s">
        <v>60</v>
      </c>
      <c r="C225" s="33" t="s">
        <v>57</v>
      </c>
      <c r="D225" s="35">
        <v>78186031</v>
      </c>
      <c r="E225" s="33" t="s">
        <v>56</v>
      </c>
      <c r="F225" s="36">
        <v>21.72</v>
      </c>
      <c r="G225" s="33" t="s">
        <v>55</v>
      </c>
      <c r="H225" s="34">
        <v>0.83611111111111114</v>
      </c>
      <c r="I225" s="33" t="str">
        <f t="shared" si="6"/>
        <v/>
      </c>
      <c r="J225" s="33" t="str">
        <f t="shared" si="7"/>
        <v/>
      </c>
    </row>
    <row r="226" spans="1:10" x14ac:dyDescent="0.25">
      <c r="A226" s="33">
        <v>10223</v>
      </c>
      <c r="B226" s="33" t="s">
        <v>64</v>
      </c>
      <c r="C226" s="33" t="s">
        <v>57</v>
      </c>
      <c r="D226" s="35">
        <v>58045939</v>
      </c>
      <c r="E226" s="33" t="s">
        <v>61</v>
      </c>
      <c r="F226" s="36">
        <v>16.34</v>
      </c>
      <c r="G226" s="33" t="s">
        <v>62</v>
      </c>
      <c r="H226" s="34">
        <v>0.74513888888888891</v>
      </c>
      <c r="I226" s="33" t="str">
        <f t="shared" si="6"/>
        <v/>
      </c>
      <c r="J226" s="33" t="str">
        <f t="shared" si="7"/>
        <v/>
      </c>
    </row>
    <row r="227" spans="1:10" x14ac:dyDescent="0.25">
      <c r="A227" s="33">
        <v>10224</v>
      </c>
      <c r="B227" s="33" t="s">
        <v>60</v>
      </c>
      <c r="C227" s="33" t="s">
        <v>57</v>
      </c>
      <c r="D227" s="35">
        <v>16151482</v>
      </c>
      <c r="E227" s="33" t="s">
        <v>56</v>
      </c>
      <c r="F227" s="36">
        <v>19.190000000000001</v>
      </c>
      <c r="G227" s="33" t="s">
        <v>62</v>
      </c>
      <c r="H227" s="34">
        <v>0.79722222222222217</v>
      </c>
      <c r="I227" s="33" t="str">
        <f t="shared" si="6"/>
        <v/>
      </c>
      <c r="J227" s="33" t="str">
        <f t="shared" si="7"/>
        <v/>
      </c>
    </row>
    <row r="228" spans="1:10" x14ac:dyDescent="0.25">
      <c r="A228" s="33">
        <v>10225</v>
      </c>
      <c r="B228" s="33" t="s">
        <v>60</v>
      </c>
      <c r="C228" s="33" t="s">
        <v>57</v>
      </c>
      <c r="D228" s="35">
        <v>16578164</v>
      </c>
      <c r="E228" s="33" t="s">
        <v>61</v>
      </c>
      <c r="F228" s="36">
        <v>19.21</v>
      </c>
      <c r="G228" s="33" t="s">
        <v>55</v>
      </c>
      <c r="H228" s="34">
        <v>8.4722222222222213E-2</v>
      </c>
      <c r="I228" s="33" t="str">
        <f t="shared" si="6"/>
        <v/>
      </c>
      <c r="J228" s="33" t="str">
        <f t="shared" si="7"/>
        <v/>
      </c>
    </row>
    <row r="229" spans="1:10" x14ac:dyDescent="0.25">
      <c r="A229" s="33">
        <v>10226</v>
      </c>
      <c r="B229" s="33" t="s">
        <v>60</v>
      </c>
      <c r="C229" s="33" t="s">
        <v>57</v>
      </c>
      <c r="D229" s="35">
        <v>96323938</v>
      </c>
      <c r="E229" s="33" t="s">
        <v>56</v>
      </c>
      <c r="F229" s="36">
        <v>16.059999999999999</v>
      </c>
      <c r="G229" s="33" t="s">
        <v>62</v>
      </c>
      <c r="H229" s="34">
        <v>0.72916666666666663</v>
      </c>
      <c r="I229" s="33" t="str">
        <f t="shared" si="6"/>
        <v/>
      </c>
      <c r="J229" s="33" t="str">
        <f t="shared" si="7"/>
        <v/>
      </c>
    </row>
    <row r="230" spans="1:10" x14ac:dyDescent="0.25">
      <c r="A230" s="33">
        <v>10227</v>
      </c>
      <c r="B230" s="33" t="s">
        <v>63</v>
      </c>
      <c r="C230" s="33" t="s">
        <v>59</v>
      </c>
      <c r="D230" s="35">
        <v>77228031</v>
      </c>
      <c r="E230" s="33" t="s">
        <v>56</v>
      </c>
      <c r="F230" s="36">
        <v>20.87</v>
      </c>
      <c r="G230" s="33" t="s">
        <v>55</v>
      </c>
      <c r="H230" s="34">
        <v>0.57013888888888886</v>
      </c>
      <c r="I230" s="33">
        <f t="shared" si="6"/>
        <v>20.87</v>
      </c>
      <c r="J230" s="33" t="str">
        <f t="shared" si="7"/>
        <v>Paypal</v>
      </c>
    </row>
    <row r="231" spans="1:10" x14ac:dyDescent="0.25">
      <c r="A231" s="33">
        <v>10228</v>
      </c>
      <c r="B231" s="33" t="s">
        <v>60</v>
      </c>
      <c r="C231" s="33" t="s">
        <v>57</v>
      </c>
      <c r="D231" s="35">
        <v>10779898</v>
      </c>
      <c r="E231" s="33" t="s">
        <v>56</v>
      </c>
      <c r="F231" s="36">
        <v>15.33</v>
      </c>
      <c r="G231" s="33" t="s">
        <v>55</v>
      </c>
      <c r="H231" s="34">
        <v>0.21180555555555555</v>
      </c>
      <c r="I231" s="33" t="str">
        <f t="shared" si="6"/>
        <v/>
      </c>
      <c r="J231" s="33" t="str">
        <f t="shared" si="7"/>
        <v/>
      </c>
    </row>
    <row r="232" spans="1:10" x14ac:dyDescent="0.25">
      <c r="A232" s="33">
        <v>10229</v>
      </c>
      <c r="B232" s="33" t="s">
        <v>60</v>
      </c>
      <c r="C232" s="33" t="s">
        <v>57</v>
      </c>
      <c r="D232" s="35">
        <v>85174502</v>
      </c>
      <c r="E232" s="33" t="s">
        <v>56</v>
      </c>
      <c r="F232" s="36">
        <v>23.58</v>
      </c>
      <c r="G232" s="33" t="s">
        <v>55</v>
      </c>
      <c r="H232" s="34">
        <v>8.4722222222222213E-2</v>
      </c>
      <c r="I232" s="33" t="str">
        <f t="shared" si="6"/>
        <v/>
      </c>
      <c r="J232" s="33" t="str">
        <f t="shared" si="7"/>
        <v/>
      </c>
    </row>
    <row r="233" spans="1:10" x14ac:dyDescent="0.25">
      <c r="A233" s="33">
        <v>10230</v>
      </c>
      <c r="B233" s="33" t="s">
        <v>58</v>
      </c>
      <c r="C233" s="33" t="s">
        <v>57</v>
      </c>
      <c r="D233" s="35">
        <v>73359370</v>
      </c>
      <c r="E233" s="33" t="s">
        <v>61</v>
      </c>
      <c r="F233" s="36">
        <v>15.34</v>
      </c>
      <c r="G233" s="33" t="s">
        <v>62</v>
      </c>
      <c r="H233" s="34">
        <v>0.42222222222222222</v>
      </c>
      <c r="I233" s="33" t="str">
        <f t="shared" si="6"/>
        <v/>
      </c>
      <c r="J233" s="33" t="str">
        <f t="shared" si="7"/>
        <v/>
      </c>
    </row>
    <row r="234" spans="1:10" x14ac:dyDescent="0.25">
      <c r="A234" s="33">
        <v>10231</v>
      </c>
      <c r="B234" s="33" t="s">
        <v>58</v>
      </c>
      <c r="C234" s="33" t="s">
        <v>59</v>
      </c>
      <c r="D234" s="35">
        <v>10400774</v>
      </c>
      <c r="E234" s="33" t="s">
        <v>56</v>
      </c>
      <c r="F234" s="36">
        <v>216.2</v>
      </c>
      <c r="G234" s="33" t="s">
        <v>62</v>
      </c>
      <c r="H234" s="34">
        <v>0.43958333333333338</v>
      </c>
      <c r="I234" s="33" t="str">
        <f t="shared" si="6"/>
        <v/>
      </c>
      <c r="J234" s="33" t="str">
        <f t="shared" si="7"/>
        <v/>
      </c>
    </row>
    <row r="235" spans="1:10" x14ac:dyDescent="0.25">
      <c r="A235" s="33">
        <v>10232</v>
      </c>
      <c r="B235" s="33" t="s">
        <v>64</v>
      </c>
      <c r="C235" s="33" t="s">
        <v>57</v>
      </c>
      <c r="D235" s="35">
        <v>69035250</v>
      </c>
      <c r="E235" s="33" t="s">
        <v>61</v>
      </c>
      <c r="F235" s="36">
        <v>21.85</v>
      </c>
      <c r="G235" s="33" t="s">
        <v>55</v>
      </c>
      <c r="H235" s="34">
        <v>0.60277777777777775</v>
      </c>
      <c r="I235" s="33" t="str">
        <f t="shared" si="6"/>
        <v/>
      </c>
      <c r="J235" s="33" t="str">
        <f t="shared" si="7"/>
        <v/>
      </c>
    </row>
    <row r="236" spans="1:10" x14ac:dyDescent="0.25">
      <c r="A236" s="33">
        <v>10233</v>
      </c>
      <c r="B236" s="33" t="s">
        <v>60</v>
      </c>
      <c r="C236" s="33" t="s">
        <v>57</v>
      </c>
      <c r="D236" s="35">
        <v>45792515</v>
      </c>
      <c r="E236" s="33" t="s">
        <v>56</v>
      </c>
      <c r="F236" s="36">
        <v>23.59</v>
      </c>
      <c r="G236" s="33" t="s">
        <v>62</v>
      </c>
      <c r="H236" s="34">
        <v>0.12708333333333333</v>
      </c>
      <c r="I236" s="33" t="str">
        <f t="shared" si="6"/>
        <v/>
      </c>
      <c r="J236" s="33" t="str">
        <f t="shared" si="7"/>
        <v/>
      </c>
    </row>
    <row r="237" spans="1:10" x14ac:dyDescent="0.25">
      <c r="A237" s="33">
        <v>10234</v>
      </c>
      <c r="B237" s="33" t="s">
        <v>58</v>
      </c>
      <c r="C237" s="33" t="s">
        <v>59</v>
      </c>
      <c r="D237" s="35">
        <v>28433265</v>
      </c>
      <c r="E237" s="33" t="s">
        <v>56</v>
      </c>
      <c r="F237" s="36">
        <v>20.440000000000001</v>
      </c>
      <c r="G237" s="33" t="s">
        <v>62</v>
      </c>
      <c r="H237" s="34">
        <v>0.49444444444444446</v>
      </c>
      <c r="I237" s="33">
        <f t="shared" si="6"/>
        <v>20.440000000000001</v>
      </c>
      <c r="J237" s="33" t="str">
        <f t="shared" si="7"/>
        <v>Paypal</v>
      </c>
    </row>
    <row r="238" spans="1:10" x14ac:dyDescent="0.25">
      <c r="A238" s="33">
        <v>10235</v>
      </c>
      <c r="B238" s="33" t="s">
        <v>64</v>
      </c>
      <c r="C238" s="33" t="s">
        <v>57</v>
      </c>
      <c r="D238" s="35">
        <v>55311936</v>
      </c>
      <c r="E238" s="33" t="s">
        <v>56</v>
      </c>
      <c r="F238" s="36">
        <v>22.05</v>
      </c>
      <c r="G238" s="33" t="s">
        <v>55</v>
      </c>
      <c r="H238" s="34">
        <v>0.33888888888888885</v>
      </c>
      <c r="I238" s="33" t="str">
        <f t="shared" si="6"/>
        <v/>
      </c>
      <c r="J238" s="33" t="str">
        <f t="shared" si="7"/>
        <v/>
      </c>
    </row>
    <row r="239" spans="1:10" x14ac:dyDescent="0.25">
      <c r="A239" s="33">
        <v>10236</v>
      </c>
      <c r="B239" s="33" t="s">
        <v>60</v>
      </c>
      <c r="C239" s="33" t="s">
        <v>59</v>
      </c>
      <c r="D239" s="35">
        <v>64115201</v>
      </c>
      <c r="E239" s="33" t="s">
        <v>61</v>
      </c>
      <c r="F239" s="36">
        <v>20.420000000000002</v>
      </c>
      <c r="G239" s="33" t="s">
        <v>62</v>
      </c>
      <c r="H239" s="34">
        <v>0</v>
      </c>
      <c r="I239" s="33">
        <f t="shared" si="6"/>
        <v>20.420000000000002</v>
      </c>
      <c r="J239" s="33" t="str">
        <f t="shared" si="7"/>
        <v>Paypal</v>
      </c>
    </row>
    <row r="240" spans="1:10" x14ac:dyDescent="0.25">
      <c r="A240" s="33">
        <v>10237</v>
      </c>
      <c r="B240" s="33" t="s">
        <v>60</v>
      </c>
      <c r="C240" s="33" t="s">
        <v>57</v>
      </c>
      <c r="D240" s="35">
        <v>66071683</v>
      </c>
      <c r="E240" s="33" t="s">
        <v>61</v>
      </c>
      <c r="F240" s="36">
        <v>20.49</v>
      </c>
      <c r="G240" s="33" t="s">
        <v>55</v>
      </c>
      <c r="H240" s="34">
        <v>0.84027777777777779</v>
      </c>
      <c r="I240" s="33" t="str">
        <f t="shared" si="6"/>
        <v/>
      </c>
      <c r="J240" s="33" t="str">
        <f t="shared" si="7"/>
        <v/>
      </c>
    </row>
    <row r="241" spans="1:10" x14ac:dyDescent="0.25">
      <c r="A241" s="33">
        <v>10238</v>
      </c>
      <c r="B241" s="33" t="s">
        <v>60</v>
      </c>
      <c r="C241" s="33" t="s">
        <v>57</v>
      </c>
      <c r="D241" s="35">
        <v>97687340</v>
      </c>
      <c r="E241" s="33" t="s">
        <v>56</v>
      </c>
      <c r="F241" s="36">
        <v>161.46</v>
      </c>
      <c r="G241" s="33" t="s">
        <v>62</v>
      </c>
      <c r="H241" s="34">
        <v>0.59930555555555554</v>
      </c>
      <c r="I241" s="33">
        <f t="shared" si="6"/>
        <v>161.46</v>
      </c>
      <c r="J241" s="33" t="str">
        <f t="shared" si="7"/>
        <v>Credit</v>
      </c>
    </row>
    <row r="242" spans="1:10" x14ac:dyDescent="0.25">
      <c r="A242" s="33">
        <v>10239</v>
      </c>
      <c r="B242" s="33" t="s">
        <v>63</v>
      </c>
      <c r="C242" s="33" t="s">
        <v>59</v>
      </c>
      <c r="D242" s="35">
        <v>41078038</v>
      </c>
      <c r="E242" s="33" t="s">
        <v>56</v>
      </c>
      <c r="F242" s="36">
        <v>19.690000000000001</v>
      </c>
      <c r="G242" s="33" t="s">
        <v>55</v>
      </c>
      <c r="H242" s="34">
        <v>0.16944444444444443</v>
      </c>
      <c r="I242" s="33">
        <f t="shared" si="6"/>
        <v>19.690000000000001</v>
      </c>
      <c r="J242" s="33" t="str">
        <f t="shared" si="7"/>
        <v>Paypal</v>
      </c>
    </row>
    <row r="243" spans="1:10" x14ac:dyDescent="0.25">
      <c r="A243" s="33">
        <v>10240</v>
      </c>
      <c r="B243" s="33" t="s">
        <v>63</v>
      </c>
      <c r="C243" s="33" t="s">
        <v>59</v>
      </c>
      <c r="D243" s="35">
        <v>55142477</v>
      </c>
      <c r="E243" s="33" t="s">
        <v>56</v>
      </c>
      <c r="F243" s="36">
        <v>24.16</v>
      </c>
      <c r="G243" s="33" t="s">
        <v>62</v>
      </c>
      <c r="H243" s="34">
        <v>8.4722222222222213E-2</v>
      </c>
      <c r="I243" s="33">
        <f t="shared" si="6"/>
        <v>24.16</v>
      </c>
      <c r="J243" s="33" t="str">
        <f t="shared" si="7"/>
        <v>Paypal</v>
      </c>
    </row>
    <row r="244" spans="1:10" x14ac:dyDescent="0.25">
      <c r="A244" s="33">
        <v>10241</v>
      </c>
      <c r="B244" s="33" t="s">
        <v>64</v>
      </c>
      <c r="C244" s="33" t="s">
        <v>57</v>
      </c>
      <c r="D244" s="35">
        <v>41419462</v>
      </c>
      <c r="E244" s="33" t="s">
        <v>56</v>
      </c>
      <c r="F244" s="36">
        <v>22.8</v>
      </c>
      <c r="G244" s="33" t="s">
        <v>55</v>
      </c>
      <c r="H244" s="34">
        <v>0.45763888888888887</v>
      </c>
      <c r="I244" s="33" t="str">
        <f t="shared" si="6"/>
        <v/>
      </c>
      <c r="J244" s="33" t="str">
        <f t="shared" si="7"/>
        <v/>
      </c>
    </row>
    <row r="245" spans="1:10" x14ac:dyDescent="0.25">
      <c r="A245" s="33">
        <v>10242</v>
      </c>
      <c r="B245" s="33" t="s">
        <v>64</v>
      </c>
      <c r="C245" s="33" t="s">
        <v>59</v>
      </c>
      <c r="D245" s="35">
        <v>39303323</v>
      </c>
      <c r="E245" s="33" t="s">
        <v>56</v>
      </c>
      <c r="F245" s="36">
        <v>243.7</v>
      </c>
      <c r="G245" s="33" t="s">
        <v>62</v>
      </c>
      <c r="H245" s="34">
        <v>0.85138888888888886</v>
      </c>
      <c r="I245" s="33" t="str">
        <f t="shared" si="6"/>
        <v/>
      </c>
      <c r="J245" s="33" t="str">
        <f t="shared" si="7"/>
        <v/>
      </c>
    </row>
    <row r="246" spans="1:10" x14ac:dyDescent="0.25">
      <c r="A246" s="33">
        <v>10243</v>
      </c>
      <c r="B246" s="33" t="s">
        <v>60</v>
      </c>
      <c r="C246" s="33" t="s">
        <v>59</v>
      </c>
      <c r="D246" s="35">
        <v>95949085</v>
      </c>
      <c r="E246" s="33" t="s">
        <v>56</v>
      </c>
      <c r="F246" s="36">
        <v>210.38</v>
      </c>
      <c r="G246" s="33" t="s">
        <v>62</v>
      </c>
      <c r="H246" s="34">
        <v>0.5131944444444444</v>
      </c>
      <c r="I246" s="33" t="str">
        <f t="shared" si="6"/>
        <v/>
      </c>
      <c r="J246" s="33" t="str">
        <f t="shared" si="7"/>
        <v/>
      </c>
    </row>
    <row r="247" spans="1:10" x14ac:dyDescent="0.25">
      <c r="A247" s="33">
        <v>10244</v>
      </c>
      <c r="B247" s="33" t="s">
        <v>60</v>
      </c>
      <c r="C247" s="33" t="s">
        <v>59</v>
      </c>
      <c r="D247" s="35">
        <v>28911817</v>
      </c>
      <c r="E247" s="33" t="s">
        <v>61</v>
      </c>
      <c r="F247" s="36">
        <v>161.5</v>
      </c>
      <c r="G247" s="33" t="s">
        <v>62</v>
      </c>
      <c r="H247" s="34">
        <v>0.67708333333333337</v>
      </c>
      <c r="I247" s="33" t="str">
        <f t="shared" si="6"/>
        <v/>
      </c>
      <c r="J247" s="33" t="str">
        <f t="shared" si="7"/>
        <v/>
      </c>
    </row>
    <row r="248" spans="1:10" x14ac:dyDescent="0.25">
      <c r="A248" s="33">
        <v>10245</v>
      </c>
      <c r="B248" s="33" t="s">
        <v>63</v>
      </c>
      <c r="C248" s="33" t="s">
        <v>57</v>
      </c>
      <c r="D248" s="35">
        <v>36561487</v>
      </c>
      <c r="E248" s="33" t="s">
        <v>61</v>
      </c>
      <c r="F248" s="36">
        <v>21.92</v>
      </c>
      <c r="G248" s="33" t="s">
        <v>55</v>
      </c>
      <c r="H248" s="34">
        <v>0.25416666666666665</v>
      </c>
      <c r="I248" s="33" t="str">
        <f t="shared" si="6"/>
        <v/>
      </c>
      <c r="J248" s="33" t="str">
        <f t="shared" si="7"/>
        <v/>
      </c>
    </row>
    <row r="249" spans="1:10" x14ac:dyDescent="0.25">
      <c r="A249" s="33">
        <v>10246</v>
      </c>
      <c r="B249" s="33" t="s">
        <v>60</v>
      </c>
      <c r="C249" s="33" t="s">
        <v>57</v>
      </c>
      <c r="D249" s="35">
        <v>71502183</v>
      </c>
      <c r="E249" s="33" t="s">
        <v>56</v>
      </c>
      <c r="F249" s="36">
        <v>23.75</v>
      </c>
      <c r="G249" s="33" t="s">
        <v>55</v>
      </c>
      <c r="H249" s="34">
        <v>0.8569444444444444</v>
      </c>
      <c r="I249" s="33" t="str">
        <f t="shared" si="6"/>
        <v/>
      </c>
      <c r="J249" s="33" t="str">
        <f t="shared" si="7"/>
        <v/>
      </c>
    </row>
    <row r="250" spans="1:10" x14ac:dyDescent="0.25">
      <c r="A250" s="33">
        <v>10247</v>
      </c>
      <c r="B250" s="33" t="s">
        <v>60</v>
      </c>
      <c r="C250" s="33" t="s">
        <v>57</v>
      </c>
      <c r="D250" s="35">
        <v>54077093</v>
      </c>
      <c r="E250" s="33" t="s">
        <v>61</v>
      </c>
      <c r="F250" s="36">
        <v>23.74</v>
      </c>
      <c r="G250" s="33" t="s">
        <v>55</v>
      </c>
      <c r="H250" s="34">
        <v>0.12708333333333333</v>
      </c>
      <c r="I250" s="33" t="str">
        <f t="shared" si="6"/>
        <v/>
      </c>
      <c r="J250" s="33" t="str">
        <f t="shared" si="7"/>
        <v/>
      </c>
    </row>
    <row r="251" spans="1:10" x14ac:dyDescent="0.25">
      <c r="A251" s="33">
        <v>10248</v>
      </c>
      <c r="B251" s="33" t="s">
        <v>60</v>
      </c>
      <c r="C251" s="33" t="s">
        <v>59</v>
      </c>
      <c r="D251" s="35">
        <v>92266350</v>
      </c>
      <c r="E251" s="33" t="s">
        <v>56</v>
      </c>
      <c r="F251" s="36">
        <v>21.67</v>
      </c>
      <c r="G251" s="33" t="s">
        <v>62</v>
      </c>
      <c r="H251" s="34">
        <v>0.52847222222222223</v>
      </c>
      <c r="I251" s="33">
        <f t="shared" si="6"/>
        <v>21.67</v>
      </c>
      <c r="J251" s="33" t="str">
        <f t="shared" si="7"/>
        <v>Paypal</v>
      </c>
    </row>
    <row r="252" spans="1:10" x14ac:dyDescent="0.25">
      <c r="A252" s="33">
        <v>10249</v>
      </c>
      <c r="B252" s="33" t="s">
        <v>60</v>
      </c>
      <c r="C252" s="33" t="s">
        <v>59</v>
      </c>
      <c r="D252" s="35">
        <v>60490288</v>
      </c>
      <c r="E252" s="33" t="s">
        <v>61</v>
      </c>
      <c r="F252" s="36">
        <v>22.04</v>
      </c>
      <c r="G252" s="33" t="s">
        <v>62</v>
      </c>
      <c r="H252" s="34">
        <v>0.12708333333333333</v>
      </c>
      <c r="I252" s="33">
        <f t="shared" si="6"/>
        <v>22.04</v>
      </c>
      <c r="J252" s="33" t="str">
        <f t="shared" si="7"/>
        <v>Paypal</v>
      </c>
    </row>
    <row r="253" spans="1:10" x14ac:dyDescent="0.25">
      <c r="A253" s="33">
        <v>10250</v>
      </c>
      <c r="B253" s="33" t="s">
        <v>58</v>
      </c>
      <c r="C253" s="33" t="s">
        <v>59</v>
      </c>
      <c r="D253" s="35">
        <v>72701137</v>
      </c>
      <c r="E253" s="33" t="s">
        <v>61</v>
      </c>
      <c r="F253" s="36">
        <v>17.829999999999998</v>
      </c>
      <c r="G253" s="33" t="s">
        <v>55</v>
      </c>
      <c r="H253" s="34">
        <v>0.53819444444444442</v>
      </c>
      <c r="I253" s="33">
        <f t="shared" si="6"/>
        <v>17.829999999999998</v>
      </c>
      <c r="J253" s="33" t="str">
        <f t="shared" si="7"/>
        <v>Paypal</v>
      </c>
    </row>
    <row r="254" spans="1:10" x14ac:dyDescent="0.25">
      <c r="A254" s="33">
        <v>10251</v>
      </c>
      <c r="B254" s="33" t="s">
        <v>63</v>
      </c>
      <c r="C254" s="33" t="s">
        <v>59</v>
      </c>
      <c r="D254" s="35">
        <v>32435141</v>
      </c>
      <c r="E254" s="33" t="s">
        <v>56</v>
      </c>
      <c r="F254" s="36">
        <v>23.6</v>
      </c>
      <c r="G254" s="33" t="s">
        <v>62</v>
      </c>
      <c r="H254" s="34">
        <v>8.4722222222222213E-2</v>
      </c>
      <c r="I254" s="33">
        <f t="shared" si="6"/>
        <v>23.6</v>
      </c>
      <c r="J254" s="33" t="str">
        <f t="shared" si="7"/>
        <v>Paypal</v>
      </c>
    </row>
    <row r="255" spans="1:10" x14ac:dyDescent="0.25">
      <c r="A255" s="33">
        <v>10252</v>
      </c>
      <c r="B255" s="33" t="s">
        <v>58</v>
      </c>
      <c r="C255" s="33" t="s">
        <v>57</v>
      </c>
      <c r="D255" s="35">
        <v>48330352</v>
      </c>
      <c r="E255" s="33" t="s">
        <v>56</v>
      </c>
      <c r="F255" s="36">
        <v>19.899999999999999</v>
      </c>
      <c r="G255" s="33" t="s">
        <v>62</v>
      </c>
      <c r="H255" s="34">
        <v>0.58611111111111114</v>
      </c>
      <c r="I255" s="33" t="str">
        <f t="shared" si="6"/>
        <v/>
      </c>
      <c r="J255" s="33" t="str">
        <f t="shared" si="7"/>
        <v/>
      </c>
    </row>
    <row r="256" spans="1:10" x14ac:dyDescent="0.25">
      <c r="A256" s="33">
        <v>10253</v>
      </c>
      <c r="B256" s="33" t="s">
        <v>64</v>
      </c>
      <c r="C256" s="33" t="s">
        <v>57</v>
      </c>
      <c r="D256" s="35">
        <v>17689891</v>
      </c>
      <c r="E256" s="33" t="s">
        <v>61</v>
      </c>
      <c r="F256" s="36">
        <v>209.2</v>
      </c>
      <c r="G256" s="33" t="s">
        <v>62</v>
      </c>
      <c r="H256" s="34">
        <v>0.72152777777777777</v>
      </c>
      <c r="I256" s="33">
        <f t="shared" si="6"/>
        <v>209.2</v>
      </c>
      <c r="J256" s="33" t="str">
        <f t="shared" si="7"/>
        <v>Credit</v>
      </c>
    </row>
    <row r="257" spans="1:10" x14ac:dyDescent="0.25">
      <c r="A257" s="33">
        <v>10254</v>
      </c>
      <c r="B257" s="33" t="s">
        <v>64</v>
      </c>
      <c r="C257" s="33" t="s">
        <v>57</v>
      </c>
      <c r="D257" s="35">
        <v>67182932</v>
      </c>
      <c r="E257" s="33" t="s">
        <v>61</v>
      </c>
      <c r="F257" s="37">
        <v>24</v>
      </c>
      <c r="G257" s="33" t="s">
        <v>62</v>
      </c>
      <c r="H257" s="34">
        <v>0.49444444444444446</v>
      </c>
      <c r="I257" s="33" t="str">
        <f t="shared" si="6"/>
        <v/>
      </c>
      <c r="J257" s="33" t="str">
        <f t="shared" si="7"/>
        <v/>
      </c>
    </row>
    <row r="258" spans="1:10" x14ac:dyDescent="0.25">
      <c r="A258" s="33">
        <v>10255</v>
      </c>
      <c r="B258" s="33" t="s">
        <v>60</v>
      </c>
      <c r="C258" s="33" t="s">
        <v>57</v>
      </c>
      <c r="D258" s="35">
        <v>97950489</v>
      </c>
      <c r="E258" s="33" t="s">
        <v>56</v>
      </c>
      <c r="F258" s="36">
        <v>17.809999999999999</v>
      </c>
      <c r="G258" s="33" t="s">
        <v>62</v>
      </c>
      <c r="H258" s="34">
        <v>0.52500000000000002</v>
      </c>
      <c r="I258" s="33" t="str">
        <f t="shared" si="6"/>
        <v/>
      </c>
      <c r="J258" s="33" t="str">
        <f t="shared" si="7"/>
        <v/>
      </c>
    </row>
    <row r="259" spans="1:10" x14ac:dyDescent="0.25">
      <c r="A259" s="33">
        <v>10256</v>
      </c>
      <c r="B259" s="33" t="s">
        <v>60</v>
      </c>
      <c r="C259" s="33" t="s">
        <v>59</v>
      </c>
      <c r="D259" s="35">
        <v>50561229</v>
      </c>
      <c r="E259" s="33" t="s">
        <v>61</v>
      </c>
      <c r="F259" s="36">
        <v>24.77</v>
      </c>
      <c r="G259" s="33" t="s">
        <v>55</v>
      </c>
      <c r="H259" s="34">
        <v>0</v>
      </c>
      <c r="I259" s="33">
        <f t="shared" si="6"/>
        <v>24.77</v>
      </c>
      <c r="J259" s="33" t="str">
        <f t="shared" si="7"/>
        <v>Paypal</v>
      </c>
    </row>
    <row r="260" spans="1:10" x14ac:dyDescent="0.25">
      <c r="A260" s="33">
        <v>10257</v>
      </c>
      <c r="B260" s="33" t="s">
        <v>64</v>
      </c>
      <c r="C260" s="33" t="s">
        <v>57</v>
      </c>
      <c r="D260" s="35">
        <v>70759248</v>
      </c>
      <c r="E260" s="33" t="s">
        <v>56</v>
      </c>
      <c r="F260" s="37">
        <v>21</v>
      </c>
      <c r="G260" s="33" t="s">
        <v>55</v>
      </c>
      <c r="H260" s="34">
        <v>0.71805555555555556</v>
      </c>
      <c r="I260" s="33" t="str">
        <f t="shared" si="6"/>
        <v/>
      </c>
      <c r="J260" s="33" t="str">
        <f t="shared" si="7"/>
        <v/>
      </c>
    </row>
    <row r="261" spans="1:10" x14ac:dyDescent="0.25">
      <c r="A261" s="33">
        <v>10258</v>
      </c>
      <c r="B261" s="33" t="s">
        <v>58</v>
      </c>
      <c r="C261" s="33" t="s">
        <v>59</v>
      </c>
      <c r="D261" s="35">
        <v>77616151</v>
      </c>
      <c r="E261" s="33" t="s">
        <v>56</v>
      </c>
      <c r="F261" s="36">
        <v>191.43</v>
      </c>
      <c r="G261" s="33" t="s">
        <v>62</v>
      </c>
      <c r="H261" s="34">
        <v>0.69166666666666676</v>
      </c>
      <c r="I261" s="33" t="str">
        <f t="shared" ref="I261:I324" si="8">IF(OR(AND(C261="Paypal",F261&lt;100), AND(C261="Credit",F261&gt;100)), F261, "")</f>
        <v/>
      </c>
      <c r="J261" s="33" t="str">
        <f t="shared" ref="J261:J324" si="9">IF(OR(AND(C261="Paypal",F261&lt;100), AND(C261="Credit",F261&gt;100)), C261, "")</f>
        <v/>
      </c>
    </row>
    <row r="262" spans="1:10" x14ac:dyDescent="0.25">
      <c r="A262" s="33">
        <v>10259</v>
      </c>
      <c r="B262" s="33" t="s">
        <v>63</v>
      </c>
      <c r="C262" s="33" t="s">
        <v>59</v>
      </c>
      <c r="D262" s="35">
        <v>79551499</v>
      </c>
      <c r="E262" s="33" t="s">
        <v>56</v>
      </c>
      <c r="F262" s="36">
        <v>24.52</v>
      </c>
      <c r="G262" s="33" t="s">
        <v>55</v>
      </c>
      <c r="H262" s="34">
        <v>0.9159722222222223</v>
      </c>
      <c r="I262" s="33">
        <f t="shared" si="8"/>
        <v>24.52</v>
      </c>
      <c r="J262" s="33" t="str">
        <f t="shared" si="9"/>
        <v>Paypal</v>
      </c>
    </row>
    <row r="263" spans="1:10" x14ac:dyDescent="0.25">
      <c r="A263" s="33">
        <v>10260</v>
      </c>
      <c r="B263" s="33" t="s">
        <v>64</v>
      </c>
      <c r="C263" s="33" t="s">
        <v>57</v>
      </c>
      <c r="D263" s="35">
        <v>90656731</v>
      </c>
      <c r="E263" s="33" t="s">
        <v>56</v>
      </c>
      <c r="F263" s="36">
        <v>17.34</v>
      </c>
      <c r="G263" s="33" t="s">
        <v>55</v>
      </c>
      <c r="H263" s="34">
        <v>0.33888888888888885</v>
      </c>
      <c r="I263" s="33" t="str">
        <f t="shared" si="8"/>
        <v/>
      </c>
      <c r="J263" s="33" t="str">
        <f t="shared" si="9"/>
        <v/>
      </c>
    </row>
    <row r="264" spans="1:10" x14ac:dyDescent="0.25">
      <c r="A264" s="33">
        <v>10261</v>
      </c>
      <c r="B264" s="33" t="s">
        <v>64</v>
      </c>
      <c r="C264" s="33" t="s">
        <v>59</v>
      </c>
      <c r="D264" s="35">
        <v>33909737</v>
      </c>
      <c r="E264" s="33" t="s">
        <v>56</v>
      </c>
      <c r="F264" s="36">
        <v>17.190000000000001</v>
      </c>
      <c r="G264" s="33" t="s">
        <v>62</v>
      </c>
      <c r="H264" s="34">
        <v>0.12708333333333333</v>
      </c>
      <c r="I264" s="33">
        <f t="shared" si="8"/>
        <v>17.190000000000001</v>
      </c>
      <c r="J264" s="33" t="str">
        <f t="shared" si="9"/>
        <v>Paypal</v>
      </c>
    </row>
    <row r="265" spans="1:10" x14ac:dyDescent="0.25">
      <c r="A265" s="33">
        <v>10262</v>
      </c>
      <c r="B265" s="33" t="s">
        <v>60</v>
      </c>
      <c r="C265" s="33" t="s">
        <v>57</v>
      </c>
      <c r="D265" s="35">
        <v>63841931</v>
      </c>
      <c r="E265" s="33" t="s">
        <v>56</v>
      </c>
      <c r="F265" s="36">
        <v>22.55</v>
      </c>
      <c r="G265" s="33" t="s">
        <v>62</v>
      </c>
      <c r="H265" s="34">
        <v>0.48819444444444443</v>
      </c>
      <c r="I265" s="33" t="str">
        <f t="shared" si="8"/>
        <v/>
      </c>
      <c r="J265" s="33" t="str">
        <f t="shared" si="9"/>
        <v/>
      </c>
    </row>
    <row r="266" spans="1:10" x14ac:dyDescent="0.25">
      <c r="A266" s="33">
        <v>10263</v>
      </c>
      <c r="B266" s="33" t="s">
        <v>63</v>
      </c>
      <c r="C266" s="33" t="s">
        <v>57</v>
      </c>
      <c r="D266" s="35">
        <v>30506370</v>
      </c>
      <c r="E266" s="33" t="s">
        <v>56</v>
      </c>
      <c r="F266" s="36">
        <v>15.35</v>
      </c>
      <c r="G266" s="33" t="s">
        <v>55</v>
      </c>
      <c r="H266" s="34">
        <v>0.42708333333333331</v>
      </c>
      <c r="I266" s="33" t="str">
        <f t="shared" si="8"/>
        <v/>
      </c>
      <c r="J266" s="33" t="str">
        <f t="shared" si="9"/>
        <v/>
      </c>
    </row>
    <row r="267" spans="1:10" x14ac:dyDescent="0.25">
      <c r="A267" s="33">
        <v>10264</v>
      </c>
      <c r="B267" s="33" t="s">
        <v>63</v>
      </c>
      <c r="C267" s="33" t="s">
        <v>57</v>
      </c>
      <c r="D267" s="35">
        <v>81572757</v>
      </c>
      <c r="E267" s="33" t="s">
        <v>56</v>
      </c>
      <c r="F267" s="36">
        <v>23.2</v>
      </c>
      <c r="G267" s="33" t="s">
        <v>62</v>
      </c>
      <c r="H267" s="34">
        <v>0.65138888888888891</v>
      </c>
      <c r="I267" s="33" t="str">
        <f t="shared" si="8"/>
        <v/>
      </c>
      <c r="J267" s="33" t="str">
        <f t="shared" si="9"/>
        <v/>
      </c>
    </row>
    <row r="268" spans="1:10" x14ac:dyDescent="0.25">
      <c r="A268" s="33">
        <v>10265</v>
      </c>
      <c r="B268" s="33" t="s">
        <v>60</v>
      </c>
      <c r="C268" s="33" t="s">
        <v>57</v>
      </c>
      <c r="D268" s="35">
        <v>70596149</v>
      </c>
      <c r="E268" s="33" t="s">
        <v>56</v>
      </c>
      <c r="F268" s="36">
        <v>241.65</v>
      </c>
      <c r="G268" s="33" t="s">
        <v>62</v>
      </c>
      <c r="H268" s="34">
        <v>0.86041666666666661</v>
      </c>
      <c r="I268" s="33">
        <f t="shared" si="8"/>
        <v>241.65</v>
      </c>
      <c r="J268" s="33" t="str">
        <f t="shared" si="9"/>
        <v>Credit</v>
      </c>
    </row>
    <row r="269" spans="1:10" x14ac:dyDescent="0.25">
      <c r="A269" s="33">
        <v>10266</v>
      </c>
      <c r="B269" s="33" t="s">
        <v>60</v>
      </c>
      <c r="C269" s="33" t="s">
        <v>59</v>
      </c>
      <c r="D269" s="35">
        <v>95125046</v>
      </c>
      <c r="E269" s="33" t="s">
        <v>61</v>
      </c>
      <c r="F269" s="36">
        <v>242.4</v>
      </c>
      <c r="G269" s="33" t="s">
        <v>62</v>
      </c>
      <c r="H269" s="34">
        <v>0.72152777777777777</v>
      </c>
      <c r="I269" s="33" t="str">
        <f t="shared" si="8"/>
        <v/>
      </c>
      <c r="J269" s="33" t="str">
        <f t="shared" si="9"/>
        <v/>
      </c>
    </row>
    <row r="270" spans="1:10" x14ac:dyDescent="0.25">
      <c r="A270" s="33">
        <v>10267</v>
      </c>
      <c r="B270" s="33" t="s">
        <v>60</v>
      </c>
      <c r="C270" s="33" t="s">
        <v>59</v>
      </c>
      <c r="D270" s="35">
        <v>10754185</v>
      </c>
      <c r="E270" s="33" t="s">
        <v>56</v>
      </c>
      <c r="F270" s="36">
        <v>23.01</v>
      </c>
      <c r="G270" s="33" t="s">
        <v>55</v>
      </c>
      <c r="H270" s="34">
        <v>0.73888888888888893</v>
      </c>
      <c r="I270" s="33">
        <f t="shared" si="8"/>
        <v>23.01</v>
      </c>
      <c r="J270" s="33" t="str">
        <f t="shared" si="9"/>
        <v>Paypal</v>
      </c>
    </row>
    <row r="271" spans="1:10" x14ac:dyDescent="0.25">
      <c r="A271" s="33">
        <v>10268</v>
      </c>
      <c r="B271" s="33" t="s">
        <v>64</v>
      </c>
      <c r="C271" s="33" t="s">
        <v>57</v>
      </c>
      <c r="D271" s="35">
        <v>88506060</v>
      </c>
      <c r="E271" s="33" t="s">
        <v>61</v>
      </c>
      <c r="F271" s="36">
        <v>17.22</v>
      </c>
      <c r="G271" s="33" t="s">
        <v>55</v>
      </c>
      <c r="H271" s="34">
        <v>4.2361111111111106E-2</v>
      </c>
      <c r="I271" s="33" t="str">
        <f t="shared" si="8"/>
        <v/>
      </c>
      <c r="J271" s="33" t="str">
        <f t="shared" si="9"/>
        <v/>
      </c>
    </row>
    <row r="272" spans="1:10" x14ac:dyDescent="0.25">
      <c r="A272" s="33">
        <v>10269</v>
      </c>
      <c r="B272" s="33" t="s">
        <v>58</v>
      </c>
      <c r="C272" s="33" t="s">
        <v>59</v>
      </c>
      <c r="D272" s="35">
        <v>80319080</v>
      </c>
      <c r="E272" s="33" t="s">
        <v>56</v>
      </c>
      <c r="F272" s="36">
        <v>15.96</v>
      </c>
      <c r="G272" s="33" t="s">
        <v>55</v>
      </c>
      <c r="H272" s="34">
        <v>4.2361111111111106E-2</v>
      </c>
      <c r="I272" s="33">
        <f t="shared" si="8"/>
        <v>15.96</v>
      </c>
      <c r="J272" s="33" t="str">
        <f t="shared" si="9"/>
        <v>Paypal</v>
      </c>
    </row>
    <row r="273" spans="1:10" x14ac:dyDescent="0.25">
      <c r="A273" s="33">
        <v>10270</v>
      </c>
      <c r="B273" s="33" t="s">
        <v>64</v>
      </c>
      <c r="C273" s="33" t="s">
        <v>57</v>
      </c>
      <c r="D273" s="35">
        <v>27016365</v>
      </c>
      <c r="E273" s="33" t="s">
        <v>56</v>
      </c>
      <c r="F273" s="36">
        <v>15.45</v>
      </c>
      <c r="G273" s="33" t="s">
        <v>55</v>
      </c>
      <c r="H273" s="34">
        <v>0.38124999999999998</v>
      </c>
      <c r="I273" s="33" t="str">
        <f t="shared" si="8"/>
        <v/>
      </c>
      <c r="J273" s="33" t="str">
        <f t="shared" si="9"/>
        <v/>
      </c>
    </row>
    <row r="274" spans="1:10" x14ac:dyDescent="0.25">
      <c r="A274" s="33">
        <v>10271</v>
      </c>
      <c r="B274" s="33" t="s">
        <v>58</v>
      </c>
      <c r="C274" s="33" t="s">
        <v>57</v>
      </c>
      <c r="D274" s="35">
        <v>80034508</v>
      </c>
      <c r="E274" s="33" t="s">
        <v>61</v>
      </c>
      <c r="F274" s="36">
        <v>17.41</v>
      </c>
      <c r="G274" s="33" t="s">
        <v>55</v>
      </c>
      <c r="H274" s="34">
        <v>0.21180555555555555</v>
      </c>
      <c r="I274" s="33" t="str">
        <f t="shared" si="8"/>
        <v/>
      </c>
      <c r="J274" s="33" t="str">
        <f t="shared" si="9"/>
        <v/>
      </c>
    </row>
    <row r="275" spans="1:10" x14ac:dyDescent="0.25">
      <c r="A275" s="33">
        <v>10272</v>
      </c>
      <c r="B275" s="33" t="s">
        <v>64</v>
      </c>
      <c r="C275" s="33" t="s">
        <v>57</v>
      </c>
      <c r="D275" s="35">
        <v>76677689</v>
      </c>
      <c r="E275" s="33" t="s">
        <v>56</v>
      </c>
      <c r="F275" s="36">
        <v>21.64</v>
      </c>
      <c r="G275" s="33" t="s">
        <v>62</v>
      </c>
      <c r="H275" s="34">
        <v>0.44374999999999998</v>
      </c>
      <c r="I275" s="33" t="str">
        <f t="shared" si="8"/>
        <v/>
      </c>
      <c r="J275" s="33" t="str">
        <f t="shared" si="9"/>
        <v/>
      </c>
    </row>
    <row r="276" spans="1:10" x14ac:dyDescent="0.25">
      <c r="A276" s="33">
        <v>10273</v>
      </c>
      <c r="B276" s="33" t="s">
        <v>63</v>
      </c>
      <c r="C276" s="33" t="s">
        <v>57</v>
      </c>
      <c r="D276" s="35">
        <v>96855830</v>
      </c>
      <c r="E276" s="33" t="s">
        <v>56</v>
      </c>
      <c r="F276" s="36">
        <v>157.86000000000001</v>
      </c>
      <c r="G276" s="33" t="s">
        <v>62</v>
      </c>
      <c r="H276" s="34">
        <v>0.21180555555555555</v>
      </c>
      <c r="I276" s="33">
        <f t="shared" si="8"/>
        <v>157.86000000000001</v>
      </c>
      <c r="J276" s="33" t="str">
        <f t="shared" si="9"/>
        <v>Credit</v>
      </c>
    </row>
    <row r="277" spans="1:10" x14ac:dyDescent="0.25">
      <c r="A277" s="33">
        <v>10274</v>
      </c>
      <c r="B277" s="33" t="s">
        <v>60</v>
      </c>
      <c r="C277" s="33" t="s">
        <v>59</v>
      </c>
      <c r="D277" s="35">
        <v>54775836</v>
      </c>
      <c r="E277" s="33" t="s">
        <v>56</v>
      </c>
      <c r="F277" s="36">
        <v>18.170000000000002</v>
      </c>
      <c r="G277" s="33" t="s">
        <v>55</v>
      </c>
      <c r="H277" s="34">
        <v>0.67291666666666661</v>
      </c>
      <c r="I277" s="33">
        <f t="shared" si="8"/>
        <v>18.170000000000002</v>
      </c>
      <c r="J277" s="33" t="str">
        <f t="shared" si="9"/>
        <v>Paypal</v>
      </c>
    </row>
    <row r="278" spans="1:10" x14ac:dyDescent="0.25">
      <c r="A278" s="33">
        <v>10275</v>
      </c>
      <c r="B278" s="33" t="s">
        <v>60</v>
      </c>
      <c r="C278" s="33" t="s">
        <v>57</v>
      </c>
      <c r="D278" s="35">
        <v>18066842</v>
      </c>
      <c r="E278" s="33" t="s">
        <v>56</v>
      </c>
      <c r="F278" s="36">
        <v>18.73</v>
      </c>
      <c r="G278" s="33" t="s">
        <v>62</v>
      </c>
      <c r="H278" s="34">
        <v>0.84583333333333333</v>
      </c>
      <c r="I278" s="33" t="str">
        <f t="shared" si="8"/>
        <v/>
      </c>
      <c r="J278" s="33" t="str">
        <f t="shared" si="9"/>
        <v/>
      </c>
    </row>
    <row r="279" spans="1:10" x14ac:dyDescent="0.25">
      <c r="A279" s="33">
        <v>10276</v>
      </c>
      <c r="B279" s="33" t="s">
        <v>60</v>
      </c>
      <c r="C279" s="33" t="s">
        <v>59</v>
      </c>
      <c r="D279" s="35">
        <v>28240563</v>
      </c>
      <c r="E279" s="33" t="s">
        <v>56</v>
      </c>
      <c r="F279" s="36">
        <v>17.239999999999998</v>
      </c>
      <c r="G279" s="33" t="s">
        <v>62</v>
      </c>
      <c r="H279" s="34">
        <v>0.86597222222222225</v>
      </c>
      <c r="I279" s="33">
        <f t="shared" si="8"/>
        <v>17.239999999999998</v>
      </c>
      <c r="J279" s="33" t="str">
        <f t="shared" si="9"/>
        <v>Paypal</v>
      </c>
    </row>
    <row r="280" spans="1:10" x14ac:dyDescent="0.25">
      <c r="A280" s="33">
        <v>10277</v>
      </c>
      <c r="B280" s="33" t="s">
        <v>63</v>
      </c>
      <c r="C280" s="33" t="s">
        <v>57</v>
      </c>
      <c r="D280" s="35">
        <v>24796034</v>
      </c>
      <c r="E280" s="33" t="s">
        <v>56</v>
      </c>
      <c r="F280" s="36">
        <v>23.91</v>
      </c>
      <c r="G280" s="33" t="s">
        <v>55</v>
      </c>
      <c r="H280" s="34">
        <v>0.58263888888888882</v>
      </c>
      <c r="I280" s="33" t="str">
        <f t="shared" si="8"/>
        <v/>
      </c>
      <c r="J280" s="33" t="str">
        <f t="shared" si="9"/>
        <v/>
      </c>
    </row>
    <row r="281" spans="1:10" x14ac:dyDescent="0.25">
      <c r="A281" s="33">
        <v>10278</v>
      </c>
      <c r="B281" s="33" t="s">
        <v>63</v>
      </c>
      <c r="C281" s="33" t="s">
        <v>57</v>
      </c>
      <c r="D281" s="35">
        <v>60979466</v>
      </c>
      <c r="E281" s="33" t="s">
        <v>56</v>
      </c>
      <c r="F281" s="36">
        <v>22.12</v>
      </c>
      <c r="G281" s="33" t="s">
        <v>62</v>
      </c>
      <c r="H281" s="34">
        <v>0.72986111111111107</v>
      </c>
      <c r="I281" s="33" t="str">
        <f t="shared" si="8"/>
        <v/>
      </c>
      <c r="J281" s="33" t="str">
        <f t="shared" si="9"/>
        <v/>
      </c>
    </row>
    <row r="282" spans="1:10" x14ac:dyDescent="0.25">
      <c r="A282" s="33">
        <v>10279</v>
      </c>
      <c r="B282" s="33" t="s">
        <v>60</v>
      </c>
      <c r="C282" s="33" t="s">
        <v>57</v>
      </c>
      <c r="D282" s="35">
        <v>44558261</v>
      </c>
      <c r="E282" s="33" t="s">
        <v>56</v>
      </c>
      <c r="F282" s="36">
        <v>15.25</v>
      </c>
      <c r="G282" s="33" t="s">
        <v>55</v>
      </c>
      <c r="H282" s="34">
        <v>0.7993055555555556</v>
      </c>
      <c r="I282" s="33" t="str">
        <f t="shared" si="8"/>
        <v/>
      </c>
      <c r="J282" s="33" t="str">
        <f t="shared" si="9"/>
        <v/>
      </c>
    </row>
    <row r="283" spans="1:10" x14ac:dyDescent="0.25">
      <c r="A283" s="33">
        <v>10280</v>
      </c>
      <c r="B283" s="33" t="s">
        <v>63</v>
      </c>
      <c r="C283" s="33" t="s">
        <v>57</v>
      </c>
      <c r="D283" s="35">
        <v>49683597</v>
      </c>
      <c r="E283" s="33" t="s">
        <v>56</v>
      </c>
      <c r="F283" s="36">
        <v>24.77</v>
      </c>
      <c r="G283" s="33" t="s">
        <v>62</v>
      </c>
      <c r="H283" s="34">
        <v>0</v>
      </c>
      <c r="I283" s="33" t="str">
        <f t="shared" si="8"/>
        <v/>
      </c>
      <c r="J283" s="33" t="str">
        <f t="shared" si="9"/>
        <v/>
      </c>
    </row>
    <row r="284" spans="1:10" x14ac:dyDescent="0.25">
      <c r="A284" s="33">
        <v>10281</v>
      </c>
      <c r="B284" s="33" t="s">
        <v>60</v>
      </c>
      <c r="C284" s="33" t="s">
        <v>59</v>
      </c>
      <c r="D284" s="35">
        <v>70748780</v>
      </c>
      <c r="E284" s="33" t="s">
        <v>61</v>
      </c>
      <c r="F284" s="36">
        <v>20.28</v>
      </c>
      <c r="G284" s="33" t="s">
        <v>62</v>
      </c>
      <c r="H284" s="34">
        <v>0.25416666666666665</v>
      </c>
      <c r="I284" s="33">
        <f t="shared" si="8"/>
        <v>20.28</v>
      </c>
      <c r="J284" s="33" t="str">
        <f t="shared" si="9"/>
        <v>Paypal</v>
      </c>
    </row>
    <row r="285" spans="1:10" x14ac:dyDescent="0.25">
      <c r="A285" s="33">
        <v>10282</v>
      </c>
      <c r="B285" s="33" t="s">
        <v>63</v>
      </c>
      <c r="C285" s="33" t="s">
        <v>59</v>
      </c>
      <c r="D285" s="35">
        <v>80637514</v>
      </c>
      <c r="E285" s="33" t="s">
        <v>61</v>
      </c>
      <c r="F285" s="36">
        <v>20.329999999999998</v>
      </c>
      <c r="G285" s="33" t="s">
        <v>55</v>
      </c>
      <c r="H285" s="34">
        <v>0.33888888888888885</v>
      </c>
      <c r="I285" s="33">
        <f t="shared" si="8"/>
        <v>20.329999999999998</v>
      </c>
      <c r="J285" s="33" t="str">
        <f t="shared" si="9"/>
        <v>Paypal</v>
      </c>
    </row>
    <row r="286" spans="1:10" x14ac:dyDescent="0.25">
      <c r="A286" s="33">
        <v>10283</v>
      </c>
      <c r="B286" s="33" t="s">
        <v>63</v>
      </c>
      <c r="C286" s="33" t="s">
        <v>57</v>
      </c>
      <c r="D286" s="35">
        <v>77963353</v>
      </c>
      <c r="E286" s="33" t="s">
        <v>56</v>
      </c>
      <c r="F286" s="36">
        <v>16.899999999999999</v>
      </c>
      <c r="G286" s="33" t="s">
        <v>62</v>
      </c>
      <c r="H286" s="34">
        <v>0.90347222222222223</v>
      </c>
      <c r="I286" s="33" t="str">
        <f t="shared" si="8"/>
        <v/>
      </c>
      <c r="J286" s="33" t="str">
        <f t="shared" si="9"/>
        <v/>
      </c>
    </row>
    <row r="287" spans="1:10" x14ac:dyDescent="0.25">
      <c r="A287" s="33">
        <v>10284</v>
      </c>
      <c r="B287" s="33" t="s">
        <v>63</v>
      </c>
      <c r="C287" s="33" t="s">
        <v>59</v>
      </c>
      <c r="D287" s="35">
        <v>55003920</v>
      </c>
      <c r="E287" s="33" t="s">
        <v>56</v>
      </c>
      <c r="F287" s="36">
        <v>16.47</v>
      </c>
      <c r="G287" s="33" t="s">
        <v>62</v>
      </c>
      <c r="H287" s="34">
        <v>0.68194444444444446</v>
      </c>
      <c r="I287" s="33">
        <f t="shared" si="8"/>
        <v>16.47</v>
      </c>
      <c r="J287" s="33" t="str">
        <f t="shared" si="9"/>
        <v>Paypal</v>
      </c>
    </row>
    <row r="288" spans="1:10" x14ac:dyDescent="0.25">
      <c r="A288" s="33">
        <v>10285</v>
      </c>
      <c r="B288" s="33" t="s">
        <v>60</v>
      </c>
      <c r="C288" s="33" t="s">
        <v>59</v>
      </c>
      <c r="D288" s="35">
        <v>66231568</v>
      </c>
      <c r="E288" s="33" t="s">
        <v>56</v>
      </c>
      <c r="F288" s="36">
        <v>21.18</v>
      </c>
      <c r="G288" s="33" t="s">
        <v>62</v>
      </c>
      <c r="H288" s="34">
        <v>0.63194444444444442</v>
      </c>
      <c r="I288" s="33">
        <f t="shared" si="8"/>
        <v>21.18</v>
      </c>
      <c r="J288" s="33" t="str">
        <f t="shared" si="9"/>
        <v>Paypal</v>
      </c>
    </row>
    <row r="289" spans="1:10" x14ac:dyDescent="0.25">
      <c r="A289" s="33">
        <v>10286</v>
      </c>
      <c r="B289" s="33" t="s">
        <v>60</v>
      </c>
      <c r="C289" s="33" t="s">
        <v>57</v>
      </c>
      <c r="D289" s="35">
        <v>49290839</v>
      </c>
      <c r="E289" s="33" t="s">
        <v>56</v>
      </c>
      <c r="F289" s="36">
        <v>15.86</v>
      </c>
      <c r="G289" s="33" t="s">
        <v>62</v>
      </c>
      <c r="H289" s="34">
        <v>0.75</v>
      </c>
      <c r="I289" s="33" t="str">
        <f t="shared" si="8"/>
        <v/>
      </c>
      <c r="J289" s="33" t="str">
        <f t="shared" si="9"/>
        <v/>
      </c>
    </row>
    <row r="290" spans="1:10" x14ac:dyDescent="0.25">
      <c r="A290" s="33">
        <v>10287</v>
      </c>
      <c r="B290" s="33" t="s">
        <v>60</v>
      </c>
      <c r="C290" s="33" t="s">
        <v>57</v>
      </c>
      <c r="D290" s="35">
        <v>65745301</v>
      </c>
      <c r="E290" s="33" t="s">
        <v>56</v>
      </c>
      <c r="F290" s="36">
        <v>24.42</v>
      </c>
      <c r="G290" s="33" t="s">
        <v>62</v>
      </c>
      <c r="H290" s="34">
        <v>4.2361111111111106E-2</v>
      </c>
      <c r="I290" s="33" t="str">
        <f t="shared" si="8"/>
        <v/>
      </c>
      <c r="J290" s="33" t="str">
        <f t="shared" si="9"/>
        <v/>
      </c>
    </row>
    <row r="291" spans="1:10" x14ac:dyDescent="0.25">
      <c r="A291" s="33">
        <v>10288</v>
      </c>
      <c r="B291" s="33" t="s">
        <v>63</v>
      </c>
      <c r="C291" s="33" t="s">
        <v>59</v>
      </c>
      <c r="D291" s="35">
        <v>18744208</v>
      </c>
      <c r="E291" s="33" t="s">
        <v>56</v>
      </c>
      <c r="F291" s="36">
        <v>222.38</v>
      </c>
      <c r="G291" s="33" t="s">
        <v>62</v>
      </c>
      <c r="H291" s="34">
        <v>0.78680555555555554</v>
      </c>
      <c r="I291" s="33" t="str">
        <f t="shared" si="8"/>
        <v/>
      </c>
      <c r="J291" s="33" t="str">
        <f t="shared" si="9"/>
        <v/>
      </c>
    </row>
    <row r="292" spans="1:10" x14ac:dyDescent="0.25">
      <c r="A292" s="33">
        <v>10289</v>
      </c>
      <c r="B292" s="33" t="s">
        <v>63</v>
      </c>
      <c r="C292" s="33" t="s">
        <v>59</v>
      </c>
      <c r="D292" s="35">
        <v>52683186</v>
      </c>
      <c r="E292" s="33" t="s">
        <v>56</v>
      </c>
      <c r="F292" s="36">
        <v>188.85</v>
      </c>
      <c r="G292" s="33" t="s">
        <v>62</v>
      </c>
      <c r="H292" s="34">
        <v>0.21180555555555555</v>
      </c>
      <c r="I292" s="33" t="str">
        <f t="shared" si="8"/>
        <v/>
      </c>
      <c r="J292" s="33" t="str">
        <f t="shared" si="9"/>
        <v/>
      </c>
    </row>
    <row r="293" spans="1:10" x14ac:dyDescent="0.25">
      <c r="A293" s="33">
        <v>10290</v>
      </c>
      <c r="B293" s="33" t="s">
        <v>64</v>
      </c>
      <c r="C293" s="33" t="s">
        <v>57</v>
      </c>
      <c r="D293" s="35">
        <v>87677897</v>
      </c>
      <c r="E293" s="33" t="s">
        <v>56</v>
      </c>
      <c r="F293" s="36">
        <v>15.32</v>
      </c>
      <c r="G293" s="33" t="s">
        <v>62</v>
      </c>
      <c r="H293" s="34">
        <v>0.38124999999999998</v>
      </c>
      <c r="I293" s="33" t="str">
        <f t="shared" si="8"/>
        <v/>
      </c>
      <c r="J293" s="33" t="str">
        <f t="shared" si="9"/>
        <v/>
      </c>
    </row>
    <row r="294" spans="1:10" x14ac:dyDescent="0.25">
      <c r="A294" s="33">
        <v>10291</v>
      </c>
      <c r="B294" s="33" t="s">
        <v>60</v>
      </c>
      <c r="C294" s="33" t="s">
        <v>57</v>
      </c>
      <c r="D294" s="35">
        <v>78943440</v>
      </c>
      <c r="E294" s="33" t="s">
        <v>61</v>
      </c>
      <c r="F294" s="36">
        <v>24.71</v>
      </c>
      <c r="G294" s="33" t="s">
        <v>62</v>
      </c>
      <c r="H294" s="34">
        <v>0.68194444444444446</v>
      </c>
      <c r="I294" s="33" t="str">
        <f t="shared" si="8"/>
        <v/>
      </c>
      <c r="J294" s="33" t="str">
        <f t="shared" si="9"/>
        <v/>
      </c>
    </row>
    <row r="295" spans="1:10" x14ac:dyDescent="0.25">
      <c r="A295" s="33">
        <v>10292</v>
      </c>
      <c r="B295" s="33" t="s">
        <v>64</v>
      </c>
      <c r="C295" s="33" t="s">
        <v>57</v>
      </c>
      <c r="D295" s="35">
        <v>92175770</v>
      </c>
      <c r="E295" s="33" t="s">
        <v>56</v>
      </c>
      <c r="F295" s="36">
        <v>20.97</v>
      </c>
      <c r="G295" s="33" t="s">
        <v>62</v>
      </c>
      <c r="H295" s="34">
        <v>0.47013888888888888</v>
      </c>
      <c r="I295" s="33" t="str">
        <f t="shared" si="8"/>
        <v/>
      </c>
      <c r="J295" s="33" t="str">
        <f t="shared" si="9"/>
        <v/>
      </c>
    </row>
    <row r="296" spans="1:10" x14ac:dyDescent="0.25">
      <c r="A296" s="33">
        <v>10293</v>
      </c>
      <c r="B296" s="33" t="s">
        <v>60</v>
      </c>
      <c r="C296" s="33" t="s">
        <v>57</v>
      </c>
      <c r="D296" s="35">
        <v>32571506</v>
      </c>
      <c r="E296" s="33" t="s">
        <v>61</v>
      </c>
      <c r="F296" s="36">
        <v>21.92</v>
      </c>
      <c r="G296" s="33" t="s">
        <v>55</v>
      </c>
      <c r="H296" s="34">
        <v>0.80347222222222225</v>
      </c>
      <c r="I296" s="33" t="str">
        <f t="shared" si="8"/>
        <v/>
      </c>
      <c r="J296" s="33" t="str">
        <f t="shared" si="9"/>
        <v/>
      </c>
    </row>
    <row r="297" spans="1:10" x14ac:dyDescent="0.25">
      <c r="A297" s="33">
        <v>10294</v>
      </c>
      <c r="B297" s="33" t="s">
        <v>60</v>
      </c>
      <c r="C297" s="33" t="s">
        <v>59</v>
      </c>
      <c r="D297" s="35">
        <v>11427628</v>
      </c>
      <c r="E297" s="33" t="s">
        <v>56</v>
      </c>
      <c r="F297" s="36">
        <v>15.4</v>
      </c>
      <c r="G297" s="33" t="s">
        <v>62</v>
      </c>
      <c r="H297" s="34">
        <v>0.71944444444444444</v>
      </c>
      <c r="I297" s="33">
        <f t="shared" si="8"/>
        <v>15.4</v>
      </c>
      <c r="J297" s="33" t="str">
        <f t="shared" si="9"/>
        <v>Paypal</v>
      </c>
    </row>
    <row r="298" spans="1:10" x14ac:dyDescent="0.25">
      <c r="A298" s="33">
        <v>10295</v>
      </c>
      <c r="B298" s="33" t="s">
        <v>64</v>
      </c>
      <c r="C298" s="33" t="s">
        <v>57</v>
      </c>
      <c r="D298" s="35">
        <v>92399789</v>
      </c>
      <c r="E298" s="33" t="s">
        <v>56</v>
      </c>
      <c r="F298" s="36">
        <v>23.08</v>
      </c>
      <c r="G298" s="33" t="s">
        <v>62</v>
      </c>
      <c r="H298" s="34">
        <v>0.29652777777777778</v>
      </c>
      <c r="I298" s="33" t="str">
        <f t="shared" si="8"/>
        <v/>
      </c>
      <c r="J298" s="33" t="str">
        <f t="shared" si="9"/>
        <v/>
      </c>
    </row>
    <row r="299" spans="1:10" x14ac:dyDescent="0.25">
      <c r="A299" s="33">
        <v>10296</v>
      </c>
      <c r="B299" s="33" t="s">
        <v>64</v>
      </c>
      <c r="C299" s="33" t="s">
        <v>59</v>
      </c>
      <c r="D299" s="35">
        <v>63645553</v>
      </c>
      <c r="E299" s="33" t="s">
        <v>56</v>
      </c>
      <c r="F299" s="36">
        <v>23.4</v>
      </c>
      <c r="G299" s="33" t="s">
        <v>55</v>
      </c>
      <c r="H299" s="34">
        <v>4.2361111111111106E-2</v>
      </c>
      <c r="I299" s="33">
        <f t="shared" si="8"/>
        <v>23.4</v>
      </c>
      <c r="J299" s="33" t="str">
        <f t="shared" si="9"/>
        <v>Paypal</v>
      </c>
    </row>
    <row r="300" spans="1:10" x14ac:dyDescent="0.25">
      <c r="A300" s="33">
        <v>10297</v>
      </c>
      <c r="B300" s="33" t="s">
        <v>58</v>
      </c>
      <c r="C300" s="33" t="s">
        <v>57</v>
      </c>
      <c r="D300" s="35">
        <v>11175481</v>
      </c>
      <c r="E300" s="33" t="s">
        <v>56</v>
      </c>
      <c r="F300" s="36">
        <v>22.65</v>
      </c>
      <c r="G300" s="33" t="s">
        <v>62</v>
      </c>
      <c r="H300" s="34">
        <v>0.25416666666666665</v>
      </c>
      <c r="I300" s="33" t="str">
        <f t="shared" si="8"/>
        <v/>
      </c>
      <c r="J300" s="33" t="str">
        <f t="shared" si="9"/>
        <v/>
      </c>
    </row>
    <row r="301" spans="1:10" x14ac:dyDescent="0.25">
      <c r="A301" s="33">
        <v>10298</v>
      </c>
      <c r="B301" s="33" t="s">
        <v>64</v>
      </c>
      <c r="C301" s="33" t="s">
        <v>59</v>
      </c>
      <c r="D301" s="35">
        <v>71269390</v>
      </c>
      <c r="E301" s="33" t="s">
        <v>61</v>
      </c>
      <c r="F301" s="36">
        <v>24.61</v>
      </c>
      <c r="G301" s="33" t="s">
        <v>62</v>
      </c>
      <c r="H301" s="34">
        <v>0.54722222222222217</v>
      </c>
      <c r="I301" s="33">
        <f t="shared" si="8"/>
        <v>24.61</v>
      </c>
      <c r="J301" s="33" t="str">
        <f t="shared" si="9"/>
        <v>Paypal</v>
      </c>
    </row>
    <row r="302" spans="1:10" x14ac:dyDescent="0.25">
      <c r="A302" s="33">
        <v>10299</v>
      </c>
      <c r="B302" s="33" t="s">
        <v>64</v>
      </c>
      <c r="C302" s="33" t="s">
        <v>57</v>
      </c>
      <c r="D302" s="35">
        <v>97215985</v>
      </c>
      <c r="E302" s="33" t="s">
        <v>56</v>
      </c>
      <c r="F302" s="36">
        <v>24.97</v>
      </c>
      <c r="G302" s="33" t="s">
        <v>62</v>
      </c>
      <c r="H302" s="34">
        <v>0.70347222222222217</v>
      </c>
      <c r="I302" s="33" t="str">
        <f t="shared" si="8"/>
        <v/>
      </c>
      <c r="J302" s="33" t="str">
        <f t="shared" si="9"/>
        <v/>
      </c>
    </row>
    <row r="303" spans="1:10" x14ac:dyDescent="0.25">
      <c r="A303" s="33">
        <v>10300</v>
      </c>
      <c r="B303" s="33" t="s">
        <v>63</v>
      </c>
      <c r="C303" s="33" t="s">
        <v>57</v>
      </c>
      <c r="D303" s="35">
        <v>50531437</v>
      </c>
      <c r="E303" s="33" t="s">
        <v>56</v>
      </c>
      <c r="F303" s="36">
        <v>18.57</v>
      </c>
      <c r="G303" s="33" t="s">
        <v>62</v>
      </c>
      <c r="H303" s="34">
        <v>0.53125</v>
      </c>
      <c r="I303" s="33" t="str">
        <f t="shared" si="8"/>
        <v/>
      </c>
      <c r="J303" s="33" t="str">
        <f t="shared" si="9"/>
        <v/>
      </c>
    </row>
    <row r="304" spans="1:10" x14ac:dyDescent="0.25">
      <c r="A304" s="33">
        <v>10301</v>
      </c>
      <c r="B304" s="33" t="s">
        <v>60</v>
      </c>
      <c r="C304" s="33" t="s">
        <v>57</v>
      </c>
      <c r="D304" s="35">
        <v>94922677</v>
      </c>
      <c r="E304" s="33" t="s">
        <v>61</v>
      </c>
      <c r="F304" s="36">
        <v>16.149999999999999</v>
      </c>
      <c r="G304" s="33" t="s">
        <v>55</v>
      </c>
      <c r="H304" s="34">
        <v>0.12708333333333333</v>
      </c>
      <c r="I304" s="33" t="str">
        <f t="shared" si="8"/>
        <v/>
      </c>
      <c r="J304" s="33" t="str">
        <f t="shared" si="9"/>
        <v/>
      </c>
    </row>
    <row r="305" spans="1:10" x14ac:dyDescent="0.25">
      <c r="A305" s="33">
        <v>10302</v>
      </c>
      <c r="B305" s="33" t="s">
        <v>60</v>
      </c>
      <c r="C305" s="33" t="s">
        <v>59</v>
      </c>
      <c r="D305" s="35">
        <v>17454394</v>
      </c>
      <c r="E305" s="33" t="s">
        <v>56</v>
      </c>
      <c r="F305" s="36">
        <v>19.95</v>
      </c>
      <c r="G305" s="33" t="s">
        <v>62</v>
      </c>
      <c r="H305" s="34">
        <v>0.81597222222222221</v>
      </c>
      <c r="I305" s="33">
        <f t="shared" si="8"/>
        <v>19.95</v>
      </c>
      <c r="J305" s="33" t="str">
        <f t="shared" si="9"/>
        <v>Paypal</v>
      </c>
    </row>
    <row r="306" spans="1:10" x14ac:dyDescent="0.25">
      <c r="A306" s="33">
        <v>10303</v>
      </c>
      <c r="B306" s="33" t="s">
        <v>60</v>
      </c>
      <c r="C306" s="33" t="s">
        <v>59</v>
      </c>
      <c r="D306" s="35">
        <v>84850536</v>
      </c>
      <c r="E306" s="33" t="s">
        <v>56</v>
      </c>
      <c r="F306" s="36">
        <v>15.61</v>
      </c>
      <c r="G306" s="33" t="s">
        <v>55</v>
      </c>
      <c r="H306" s="34">
        <v>0.91805555555555562</v>
      </c>
      <c r="I306" s="33">
        <f t="shared" si="8"/>
        <v>15.61</v>
      </c>
      <c r="J306" s="33" t="str">
        <f t="shared" si="9"/>
        <v>Paypal</v>
      </c>
    </row>
    <row r="307" spans="1:10" x14ac:dyDescent="0.25">
      <c r="A307" s="33">
        <v>10304</v>
      </c>
      <c r="B307" s="33" t="s">
        <v>63</v>
      </c>
      <c r="C307" s="33" t="s">
        <v>57</v>
      </c>
      <c r="D307" s="35">
        <v>32164694</v>
      </c>
      <c r="E307" s="33" t="s">
        <v>61</v>
      </c>
      <c r="F307" s="36">
        <v>19.13</v>
      </c>
      <c r="G307" s="33" t="s">
        <v>62</v>
      </c>
      <c r="H307" s="34">
        <v>0.95486111111111116</v>
      </c>
      <c r="I307" s="33" t="str">
        <f t="shared" si="8"/>
        <v/>
      </c>
      <c r="J307" s="33" t="str">
        <f t="shared" si="9"/>
        <v/>
      </c>
    </row>
    <row r="308" spans="1:10" x14ac:dyDescent="0.25">
      <c r="A308" s="33">
        <v>10305</v>
      </c>
      <c r="B308" s="33" t="s">
        <v>60</v>
      </c>
      <c r="C308" s="33" t="s">
        <v>57</v>
      </c>
      <c r="D308" s="35">
        <v>88979280</v>
      </c>
      <c r="E308" s="33" t="s">
        <v>56</v>
      </c>
      <c r="F308" s="36">
        <v>231.23</v>
      </c>
      <c r="G308" s="33" t="s">
        <v>62</v>
      </c>
      <c r="H308" s="34">
        <v>0</v>
      </c>
      <c r="I308" s="33">
        <f t="shared" si="8"/>
        <v>231.23</v>
      </c>
      <c r="J308" s="33" t="str">
        <f t="shared" si="9"/>
        <v>Credit</v>
      </c>
    </row>
    <row r="309" spans="1:10" x14ac:dyDescent="0.25">
      <c r="A309" s="33">
        <v>10306</v>
      </c>
      <c r="B309" s="33" t="s">
        <v>64</v>
      </c>
      <c r="C309" s="33" t="s">
        <v>57</v>
      </c>
      <c r="D309" s="35">
        <v>21059538</v>
      </c>
      <c r="E309" s="33" t="s">
        <v>61</v>
      </c>
      <c r="F309" s="36">
        <v>244.75</v>
      </c>
      <c r="G309" s="33" t="s">
        <v>62</v>
      </c>
      <c r="H309" s="34">
        <v>0.42569444444444443</v>
      </c>
      <c r="I309" s="33">
        <f t="shared" si="8"/>
        <v>244.75</v>
      </c>
      <c r="J309" s="33" t="str">
        <f t="shared" si="9"/>
        <v>Credit</v>
      </c>
    </row>
    <row r="310" spans="1:10" x14ac:dyDescent="0.25">
      <c r="A310" s="33">
        <v>10307</v>
      </c>
      <c r="B310" s="33" t="s">
        <v>63</v>
      </c>
      <c r="C310" s="33" t="s">
        <v>59</v>
      </c>
      <c r="D310" s="35">
        <v>12677778</v>
      </c>
      <c r="E310" s="33" t="s">
        <v>56</v>
      </c>
      <c r="F310" s="36">
        <v>21.36</v>
      </c>
      <c r="G310" s="33" t="s">
        <v>55</v>
      </c>
      <c r="H310" s="34">
        <v>0.85069444444444453</v>
      </c>
      <c r="I310" s="33">
        <f t="shared" si="8"/>
        <v>21.36</v>
      </c>
      <c r="J310" s="33" t="str">
        <f t="shared" si="9"/>
        <v>Paypal</v>
      </c>
    </row>
    <row r="311" spans="1:10" x14ac:dyDescent="0.25">
      <c r="A311" s="33">
        <v>10308</v>
      </c>
      <c r="B311" s="33" t="s">
        <v>60</v>
      </c>
      <c r="C311" s="33" t="s">
        <v>57</v>
      </c>
      <c r="D311" s="35">
        <v>77758706</v>
      </c>
      <c r="E311" s="33" t="s">
        <v>56</v>
      </c>
      <c r="F311" s="36">
        <v>21.83</v>
      </c>
      <c r="G311" s="33" t="s">
        <v>62</v>
      </c>
      <c r="H311" s="34">
        <v>4.2361111111111106E-2</v>
      </c>
      <c r="I311" s="33" t="str">
        <f t="shared" si="8"/>
        <v/>
      </c>
      <c r="J311" s="33" t="str">
        <f t="shared" si="9"/>
        <v/>
      </c>
    </row>
    <row r="312" spans="1:10" x14ac:dyDescent="0.25">
      <c r="A312" s="33">
        <v>10309</v>
      </c>
      <c r="B312" s="33" t="s">
        <v>63</v>
      </c>
      <c r="C312" s="33" t="s">
        <v>57</v>
      </c>
      <c r="D312" s="35">
        <v>14512758</v>
      </c>
      <c r="E312" s="33" t="s">
        <v>61</v>
      </c>
      <c r="F312" s="36">
        <v>21.58</v>
      </c>
      <c r="G312" s="33" t="s">
        <v>55</v>
      </c>
      <c r="H312" s="34">
        <v>4.2361111111111106E-2</v>
      </c>
      <c r="I312" s="33" t="str">
        <f t="shared" si="8"/>
        <v/>
      </c>
      <c r="J312" s="33" t="str">
        <f t="shared" si="9"/>
        <v/>
      </c>
    </row>
    <row r="313" spans="1:10" x14ac:dyDescent="0.25">
      <c r="A313" s="33">
        <v>10310</v>
      </c>
      <c r="B313" s="33" t="s">
        <v>58</v>
      </c>
      <c r="C313" s="33" t="s">
        <v>59</v>
      </c>
      <c r="D313" s="35">
        <v>23076219</v>
      </c>
      <c r="E313" s="33" t="s">
        <v>61</v>
      </c>
      <c r="F313" s="36">
        <v>17.510000000000002</v>
      </c>
      <c r="G313" s="33" t="s">
        <v>62</v>
      </c>
      <c r="H313" s="34">
        <v>0.84652777777777777</v>
      </c>
      <c r="I313" s="33">
        <f t="shared" si="8"/>
        <v>17.510000000000002</v>
      </c>
      <c r="J313" s="33" t="str">
        <f t="shared" si="9"/>
        <v>Paypal</v>
      </c>
    </row>
    <row r="314" spans="1:10" x14ac:dyDescent="0.25">
      <c r="A314" s="33">
        <v>10311</v>
      </c>
      <c r="B314" s="33" t="s">
        <v>63</v>
      </c>
      <c r="C314" s="33" t="s">
        <v>59</v>
      </c>
      <c r="D314" s="35">
        <v>71350323</v>
      </c>
      <c r="E314" s="33" t="s">
        <v>56</v>
      </c>
      <c r="F314" s="36">
        <v>23.29</v>
      </c>
      <c r="G314" s="33" t="s">
        <v>55</v>
      </c>
      <c r="H314" s="34">
        <v>0.16944444444444443</v>
      </c>
      <c r="I314" s="33">
        <f t="shared" si="8"/>
        <v>23.29</v>
      </c>
      <c r="J314" s="33" t="str">
        <f t="shared" si="9"/>
        <v>Paypal</v>
      </c>
    </row>
    <row r="315" spans="1:10" x14ac:dyDescent="0.25">
      <c r="A315" s="33">
        <v>10312</v>
      </c>
      <c r="B315" s="33" t="s">
        <v>60</v>
      </c>
      <c r="C315" s="33" t="s">
        <v>59</v>
      </c>
      <c r="D315" s="35">
        <v>60395312</v>
      </c>
      <c r="E315" s="33" t="s">
        <v>56</v>
      </c>
      <c r="F315" s="36">
        <v>18.350000000000001</v>
      </c>
      <c r="G315" s="33" t="s">
        <v>62</v>
      </c>
      <c r="H315" s="34">
        <v>0.87083333333333324</v>
      </c>
      <c r="I315" s="33">
        <f t="shared" si="8"/>
        <v>18.350000000000001</v>
      </c>
      <c r="J315" s="33" t="str">
        <f t="shared" si="9"/>
        <v>Paypal</v>
      </c>
    </row>
    <row r="316" spans="1:10" x14ac:dyDescent="0.25">
      <c r="A316" s="33">
        <v>10313</v>
      </c>
      <c r="B316" s="33" t="s">
        <v>60</v>
      </c>
      <c r="C316" s="33" t="s">
        <v>57</v>
      </c>
      <c r="D316" s="35">
        <v>38530736</v>
      </c>
      <c r="E316" s="33" t="s">
        <v>61</v>
      </c>
      <c r="F316" s="36">
        <v>23.06</v>
      </c>
      <c r="G316" s="33" t="s">
        <v>55</v>
      </c>
      <c r="H316" s="34">
        <v>0.4916666666666667</v>
      </c>
      <c r="I316" s="33" t="str">
        <f t="shared" si="8"/>
        <v/>
      </c>
      <c r="J316" s="33" t="str">
        <f t="shared" si="9"/>
        <v/>
      </c>
    </row>
    <row r="317" spans="1:10" x14ac:dyDescent="0.25">
      <c r="A317" s="33">
        <v>10314</v>
      </c>
      <c r="B317" s="33" t="s">
        <v>63</v>
      </c>
      <c r="C317" s="33" t="s">
        <v>57</v>
      </c>
      <c r="D317" s="35">
        <v>16039556</v>
      </c>
      <c r="E317" s="33" t="s">
        <v>56</v>
      </c>
      <c r="F317" s="36">
        <v>19.809999999999999</v>
      </c>
      <c r="G317" s="33" t="s">
        <v>55</v>
      </c>
      <c r="H317" s="34">
        <v>0.8881944444444444</v>
      </c>
      <c r="I317" s="33" t="str">
        <f t="shared" si="8"/>
        <v/>
      </c>
      <c r="J317" s="33" t="str">
        <f t="shared" si="9"/>
        <v/>
      </c>
    </row>
    <row r="318" spans="1:10" x14ac:dyDescent="0.25">
      <c r="A318" s="33">
        <v>10315</v>
      </c>
      <c r="B318" s="33" t="s">
        <v>64</v>
      </c>
      <c r="C318" s="33" t="s">
        <v>57</v>
      </c>
      <c r="D318" s="35">
        <v>93353650</v>
      </c>
      <c r="E318" s="33" t="s">
        <v>56</v>
      </c>
      <c r="F318" s="36">
        <v>162.74</v>
      </c>
      <c r="G318" s="33" t="s">
        <v>62</v>
      </c>
      <c r="H318" s="34">
        <v>0.38124999999999998</v>
      </c>
      <c r="I318" s="33">
        <f t="shared" si="8"/>
        <v>162.74</v>
      </c>
      <c r="J318" s="33" t="str">
        <f t="shared" si="9"/>
        <v>Credit</v>
      </c>
    </row>
    <row r="319" spans="1:10" x14ac:dyDescent="0.25">
      <c r="A319" s="33">
        <v>10316</v>
      </c>
      <c r="B319" s="33" t="s">
        <v>64</v>
      </c>
      <c r="C319" s="33" t="s">
        <v>57</v>
      </c>
      <c r="D319" s="35">
        <v>14150787</v>
      </c>
      <c r="E319" s="33" t="s">
        <v>56</v>
      </c>
      <c r="F319" s="36">
        <v>16.86</v>
      </c>
      <c r="G319" s="33" t="s">
        <v>55</v>
      </c>
      <c r="H319" s="34">
        <v>0.38124999999999998</v>
      </c>
      <c r="I319" s="33" t="str">
        <f t="shared" si="8"/>
        <v/>
      </c>
      <c r="J319" s="33" t="str">
        <f t="shared" si="9"/>
        <v/>
      </c>
    </row>
    <row r="320" spans="1:10" x14ac:dyDescent="0.25">
      <c r="A320" s="33">
        <v>10317</v>
      </c>
      <c r="B320" s="33" t="s">
        <v>63</v>
      </c>
      <c r="C320" s="33" t="s">
        <v>57</v>
      </c>
      <c r="D320" s="35">
        <v>97279689</v>
      </c>
      <c r="E320" s="33" t="s">
        <v>56</v>
      </c>
      <c r="F320" s="36">
        <v>23.31</v>
      </c>
      <c r="G320" s="33" t="s">
        <v>62</v>
      </c>
      <c r="H320" s="34">
        <v>0.68263888888888891</v>
      </c>
      <c r="I320" s="33" t="str">
        <f t="shared" si="8"/>
        <v/>
      </c>
      <c r="J320" s="33" t="str">
        <f t="shared" si="9"/>
        <v/>
      </c>
    </row>
    <row r="321" spans="1:10" x14ac:dyDescent="0.25">
      <c r="A321" s="33">
        <v>10318</v>
      </c>
      <c r="B321" s="33" t="s">
        <v>60</v>
      </c>
      <c r="C321" s="33" t="s">
        <v>57</v>
      </c>
      <c r="D321" s="35">
        <v>65882511</v>
      </c>
      <c r="E321" s="33" t="s">
        <v>61</v>
      </c>
      <c r="F321" s="36">
        <v>22.92</v>
      </c>
      <c r="G321" s="33" t="s">
        <v>62</v>
      </c>
      <c r="H321" s="34">
        <v>0</v>
      </c>
      <c r="I321" s="33" t="str">
        <f t="shared" si="8"/>
        <v/>
      </c>
      <c r="J321" s="33" t="str">
        <f t="shared" si="9"/>
        <v/>
      </c>
    </row>
    <row r="322" spans="1:10" x14ac:dyDescent="0.25">
      <c r="A322" s="33">
        <v>10319</v>
      </c>
      <c r="B322" s="33" t="s">
        <v>60</v>
      </c>
      <c r="C322" s="33" t="s">
        <v>57</v>
      </c>
      <c r="D322" s="35">
        <v>88066592</v>
      </c>
      <c r="E322" s="33" t="s">
        <v>61</v>
      </c>
      <c r="F322" s="36">
        <v>22.84</v>
      </c>
      <c r="G322" s="33" t="s">
        <v>55</v>
      </c>
      <c r="H322" s="34">
        <v>0.73402777777777783</v>
      </c>
      <c r="I322" s="33" t="str">
        <f t="shared" si="8"/>
        <v/>
      </c>
      <c r="J322" s="33" t="str">
        <f t="shared" si="9"/>
        <v/>
      </c>
    </row>
    <row r="323" spans="1:10" x14ac:dyDescent="0.25">
      <c r="A323" s="33">
        <v>10320</v>
      </c>
      <c r="B323" s="33" t="s">
        <v>58</v>
      </c>
      <c r="C323" s="33" t="s">
        <v>57</v>
      </c>
      <c r="D323" s="35">
        <v>82643293</v>
      </c>
      <c r="E323" s="33" t="s">
        <v>56</v>
      </c>
      <c r="F323" s="36">
        <v>16.97</v>
      </c>
      <c r="G323" s="33" t="s">
        <v>55</v>
      </c>
      <c r="H323" s="34">
        <v>0.16944444444444443</v>
      </c>
      <c r="I323" s="33" t="str">
        <f t="shared" si="8"/>
        <v/>
      </c>
      <c r="J323" s="33" t="str">
        <f t="shared" si="9"/>
        <v/>
      </c>
    </row>
    <row r="324" spans="1:10" x14ac:dyDescent="0.25">
      <c r="A324" s="33">
        <v>10321</v>
      </c>
      <c r="B324" s="33" t="s">
        <v>63</v>
      </c>
      <c r="C324" s="33" t="s">
        <v>57</v>
      </c>
      <c r="D324" s="35">
        <v>97730191</v>
      </c>
      <c r="E324" s="33" t="s">
        <v>61</v>
      </c>
      <c r="F324" s="36">
        <v>188.16</v>
      </c>
      <c r="G324" s="33" t="s">
        <v>62</v>
      </c>
      <c r="H324" s="34">
        <v>0.80625000000000002</v>
      </c>
      <c r="I324" s="33">
        <f t="shared" si="8"/>
        <v>188.16</v>
      </c>
      <c r="J324" s="33" t="str">
        <f t="shared" si="9"/>
        <v>Credit</v>
      </c>
    </row>
    <row r="325" spans="1:10" x14ac:dyDescent="0.25">
      <c r="A325" s="33">
        <v>10322</v>
      </c>
      <c r="B325" s="33" t="s">
        <v>60</v>
      </c>
      <c r="C325" s="33" t="s">
        <v>57</v>
      </c>
      <c r="D325" s="35">
        <v>59686740</v>
      </c>
      <c r="E325" s="33" t="s">
        <v>56</v>
      </c>
      <c r="F325" s="36">
        <v>22.57</v>
      </c>
      <c r="G325" s="33" t="s">
        <v>55</v>
      </c>
      <c r="H325" s="34">
        <v>0.78125</v>
      </c>
      <c r="I325" s="33" t="str">
        <f t="shared" ref="I325:I388" si="10">IF(OR(AND(C325="Paypal",F325&lt;100), AND(C325="Credit",F325&gt;100)), F325, "")</f>
        <v/>
      </c>
      <c r="J325" s="33" t="str">
        <f t="shared" ref="J325:J388" si="11">IF(OR(AND(C325="Paypal",F325&lt;100), AND(C325="Credit",F325&gt;100)), C325, "")</f>
        <v/>
      </c>
    </row>
    <row r="326" spans="1:10" x14ac:dyDescent="0.25">
      <c r="A326" s="33">
        <v>10323</v>
      </c>
      <c r="B326" s="33" t="s">
        <v>58</v>
      </c>
      <c r="C326" s="33" t="s">
        <v>59</v>
      </c>
      <c r="D326" s="35">
        <v>93594435</v>
      </c>
      <c r="E326" s="33" t="s">
        <v>56</v>
      </c>
      <c r="F326" s="36">
        <v>24.71</v>
      </c>
      <c r="G326" s="33" t="s">
        <v>55</v>
      </c>
      <c r="H326" s="34">
        <v>0.56527777777777777</v>
      </c>
      <c r="I326" s="33">
        <f t="shared" si="10"/>
        <v>24.71</v>
      </c>
      <c r="J326" s="33" t="str">
        <f t="shared" si="11"/>
        <v>Paypal</v>
      </c>
    </row>
    <row r="327" spans="1:10" x14ac:dyDescent="0.25">
      <c r="A327" s="33">
        <v>10324</v>
      </c>
      <c r="B327" s="33" t="s">
        <v>63</v>
      </c>
      <c r="C327" s="33" t="s">
        <v>57</v>
      </c>
      <c r="D327" s="35">
        <v>82961120</v>
      </c>
      <c r="E327" s="33" t="s">
        <v>56</v>
      </c>
      <c r="F327" s="36">
        <v>246.67</v>
      </c>
      <c r="G327" s="33" t="s">
        <v>62</v>
      </c>
      <c r="H327" s="34">
        <v>0.69930555555555562</v>
      </c>
      <c r="I327" s="33">
        <f t="shared" si="10"/>
        <v>246.67</v>
      </c>
      <c r="J327" s="33" t="str">
        <f t="shared" si="11"/>
        <v>Credit</v>
      </c>
    </row>
    <row r="328" spans="1:10" x14ac:dyDescent="0.25">
      <c r="A328" s="33">
        <v>10325</v>
      </c>
      <c r="B328" s="33" t="s">
        <v>63</v>
      </c>
      <c r="C328" s="33" t="s">
        <v>57</v>
      </c>
      <c r="D328" s="35">
        <v>97623213</v>
      </c>
      <c r="E328" s="33" t="s">
        <v>56</v>
      </c>
      <c r="F328" s="36">
        <v>20.97</v>
      </c>
      <c r="G328" s="33" t="s">
        <v>62</v>
      </c>
      <c r="H328" s="34">
        <v>0.33888888888888885</v>
      </c>
      <c r="I328" s="33" t="str">
        <f t="shared" si="10"/>
        <v/>
      </c>
      <c r="J328" s="33" t="str">
        <f t="shared" si="11"/>
        <v/>
      </c>
    </row>
    <row r="329" spans="1:10" x14ac:dyDescent="0.25">
      <c r="A329" s="33">
        <v>10326</v>
      </c>
      <c r="B329" s="33" t="s">
        <v>64</v>
      </c>
      <c r="C329" s="33" t="s">
        <v>59</v>
      </c>
      <c r="D329" s="35">
        <v>14765562</v>
      </c>
      <c r="E329" s="33" t="s">
        <v>61</v>
      </c>
      <c r="F329" s="36">
        <v>19.829999999999998</v>
      </c>
      <c r="G329" s="33" t="s">
        <v>62</v>
      </c>
      <c r="H329" s="34">
        <v>0.16944444444444443</v>
      </c>
      <c r="I329" s="33">
        <f t="shared" si="10"/>
        <v>19.829999999999998</v>
      </c>
      <c r="J329" s="33" t="str">
        <f t="shared" si="11"/>
        <v>Paypal</v>
      </c>
    </row>
    <row r="330" spans="1:10" x14ac:dyDescent="0.25">
      <c r="A330" s="33">
        <v>10327</v>
      </c>
      <c r="B330" s="33" t="s">
        <v>60</v>
      </c>
      <c r="C330" s="33" t="s">
        <v>59</v>
      </c>
      <c r="D330" s="35">
        <v>85470735</v>
      </c>
      <c r="E330" s="33" t="s">
        <v>61</v>
      </c>
      <c r="F330" s="36">
        <v>19.09</v>
      </c>
      <c r="G330" s="33" t="s">
        <v>62</v>
      </c>
      <c r="H330" s="34">
        <v>0.48958333333333331</v>
      </c>
      <c r="I330" s="33">
        <f t="shared" si="10"/>
        <v>19.09</v>
      </c>
      <c r="J330" s="33" t="str">
        <f t="shared" si="11"/>
        <v>Paypal</v>
      </c>
    </row>
    <row r="331" spans="1:10" x14ac:dyDescent="0.25">
      <c r="A331" s="33">
        <v>10328</v>
      </c>
      <c r="B331" s="33" t="s">
        <v>63</v>
      </c>
      <c r="C331" s="33" t="s">
        <v>57</v>
      </c>
      <c r="D331" s="35">
        <v>55160635</v>
      </c>
      <c r="E331" s="33" t="s">
        <v>61</v>
      </c>
      <c r="F331" s="36">
        <v>16.52</v>
      </c>
      <c r="G331" s="33" t="s">
        <v>62</v>
      </c>
      <c r="H331" s="34">
        <v>0.25416666666666665</v>
      </c>
      <c r="I331" s="33" t="str">
        <f t="shared" si="10"/>
        <v/>
      </c>
      <c r="J331" s="33" t="str">
        <f t="shared" si="11"/>
        <v/>
      </c>
    </row>
    <row r="332" spans="1:10" x14ac:dyDescent="0.25">
      <c r="A332" s="33">
        <v>10329</v>
      </c>
      <c r="B332" s="33" t="s">
        <v>63</v>
      </c>
      <c r="C332" s="33" t="s">
        <v>57</v>
      </c>
      <c r="D332" s="35">
        <v>90852426</v>
      </c>
      <c r="E332" s="33" t="s">
        <v>61</v>
      </c>
      <c r="F332" s="36">
        <v>22.31</v>
      </c>
      <c r="G332" s="33" t="s">
        <v>62</v>
      </c>
      <c r="H332" s="34">
        <v>8.4722222222222213E-2</v>
      </c>
      <c r="I332" s="33" t="str">
        <f t="shared" si="10"/>
        <v/>
      </c>
      <c r="J332" s="33" t="str">
        <f t="shared" si="11"/>
        <v/>
      </c>
    </row>
    <row r="333" spans="1:10" x14ac:dyDescent="0.25">
      <c r="A333" s="33">
        <v>10330</v>
      </c>
      <c r="B333" s="33" t="s">
        <v>58</v>
      </c>
      <c r="C333" s="33" t="s">
        <v>57</v>
      </c>
      <c r="D333" s="35">
        <v>15945216</v>
      </c>
      <c r="E333" s="33" t="s">
        <v>61</v>
      </c>
      <c r="F333" s="36">
        <v>19.52</v>
      </c>
      <c r="G333" s="33" t="s">
        <v>55</v>
      </c>
      <c r="H333" s="34">
        <v>0</v>
      </c>
      <c r="I333" s="33" t="str">
        <f t="shared" si="10"/>
        <v/>
      </c>
      <c r="J333" s="33" t="str">
        <f t="shared" si="11"/>
        <v/>
      </c>
    </row>
    <row r="334" spans="1:10" x14ac:dyDescent="0.25">
      <c r="A334" s="33">
        <v>10331</v>
      </c>
      <c r="B334" s="33" t="s">
        <v>60</v>
      </c>
      <c r="C334" s="33" t="s">
        <v>57</v>
      </c>
      <c r="D334" s="35">
        <v>96688991</v>
      </c>
      <c r="E334" s="33" t="s">
        <v>56</v>
      </c>
      <c r="F334" s="36">
        <v>24.79</v>
      </c>
      <c r="G334" s="33" t="s">
        <v>55</v>
      </c>
      <c r="H334" s="34">
        <v>0.38124999999999998</v>
      </c>
      <c r="I334" s="33" t="str">
        <f t="shared" si="10"/>
        <v/>
      </c>
      <c r="J334" s="33" t="str">
        <f t="shared" si="11"/>
        <v/>
      </c>
    </row>
    <row r="335" spans="1:10" x14ac:dyDescent="0.25">
      <c r="A335" s="33">
        <v>10332</v>
      </c>
      <c r="B335" s="33" t="s">
        <v>60</v>
      </c>
      <c r="C335" s="33" t="s">
        <v>57</v>
      </c>
      <c r="D335" s="35">
        <v>31841597</v>
      </c>
      <c r="E335" s="33" t="s">
        <v>61</v>
      </c>
      <c r="F335" s="36">
        <v>18.84</v>
      </c>
      <c r="G335" s="33" t="s">
        <v>55</v>
      </c>
      <c r="H335" s="34">
        <v>0.9194444444444444</v>
      </c>
      <c r="I335" s="33" t="str">
        <f t="shared" si="10"/>
        <v/>
      </c>
      <c r="J335" s="33" t="str">
        <f t="shared" si="11"/>
        <v/>
      </c>
    </row>
    <row r="336" spans="1:10" x14ac:dyDescent="0.25">
      <c r="A336" s="33">
        <v>10333</v>
      </c>
      <c r="B336" s="33" t="s">
        <v>64</v>
      </c>
      <c r="C336" s="33" t="s">
        <v>57</v>
      </c>
      <c r="D336" s="35">
        <v>69450143</v>
      </c>
      <c r="E336" s="33" t="s">
        <v>56</v>
      </c>
      <c r="F336" s="36">
        <v>24.58</v>
      </c>
      <c r="G336" s="33" t="s">
        <v>55</v>
      </c>
      <c r="H336" s="34">
        <v>0</v>
      </c>
      <c r="I336" s="33" t="str">
        <f t="shared" si="10"/>
        <v/>
      </c>
      <c r="J336" s="33" t="str">
        <f t="shared" si="11"/>
        <v/>
      </c>
    </row>
    <row r="337" spans="1:10" x14ac:dyDescent="0.25">
      <c r="A337" s="33">
        <v>10334</v>
      </c>
      <c r="B337" s="33" t="s">
        <v>58</v>
      </c>
      <c r="C337" s="33" t="s">
        <v>57</v>
      </c>
      <c r="D337" s="35">
        <v>43384272</v>
      </c>
      <c r="E337" s="33" t="s">
        <v>56</v>
      </c>
      <c r="F337" s="36">
        <v>17.190000000000001</v>
      </c>
      <c r="G337" s="33" t="s">
        <v>62</v>
      </c>
      <c r="H337" s="34">
        <v>0.5131944444444444</v>
      </c>
      <c r="I337" s="33" t="str">
        <f t="shared" si="10"/>
        <v/>
      </c>
      <c r="J337" s="33" t="str">
        <f t="shared" si="11"/>
        <v/>
      </c>
    </row>
    <row r="338" spans="1:10" x14ac:dyDescent="0.25">
      <c r="A338" s="33">
        <v>10335</v>
      </c>
      <c r="B338" s="33" t="s">
        <v>64</v>
      </c>
      <c r="C338" s="33" t="s">
        <v>59</v>
      </c>
      <c r="D338" s="35">
        <v>65292790</v>
      </c>
      <c r="E338" s="33" t="s">
        <v>56</v>
      </c>
      <c r="F338" s="36">
        <v>19.649999999999999</v>
      </c>
      <c r="G338" s="33" t="s">
        <v>62</v>
      </c>
      <c r="H338" s="34">
        <v>0.25416666666666665</v>
      </c>
      <c r="I338" s="33">
        <f t="shared" si="10"/>
        <v>19.649999999999999</v>
      </c>
      <c r="J338" s="33" t="str">
        <f t="shared" si="11"/>
        <v>Paypal</v>
      </c>
    </row>
    <row r="339" spans="1:10" x14ac:dyDescent="0.25">
      <c r="A339" s="33">
        <v>10336</v>
      </c>
      <c r="B339" s="33" t="s">
        <v>63</v>
      </c>
      <c r="C339" s="33" t="s">
        <v>57</v>
      </c>
      <c r="D339" s="35">
        <v>71336291</v>
      </c>
      <c r="E339" s="33" t="s">
        <v>56</v>
      </c>
      <c r="F339" s="36">
        <v>17.350000000000001</v>
      </c>
      <c r="G339" s="33" t="s">
        <v>62</v>
      </c>
      <c r="H339" s="34">
        <v>0.90069444444444446</v>
      </c>
      <c r="I339" s="33" t="str">
        <f t="shared" si="10"/>
        <v/>
      </c>
      <c r="J339" s="33" t="str">
        <f t="shared" si="11"/>
        <v/>
      </c>
    </row>
    <row r="340" spans="1:10" x14ac:dyDescent="0.25">
      <c r="A340" s="33">
        <v>10337</v>
      </c>
      <c r="B340" s="33" t="s">
        <v>60</v>
      </c>
      <c r="C340" s="33" t="s">
        <v>59</v>
      </c>
      <c r="D340" s="35">
        <v>99300859</v>
      </c>
      <c r="E340" s="33" t="s">
        <v>56</v>
      </c>
      <c r="F340" s="36">
        <v>22.92</v>
      </c>
      <c r="G340" s="33" t="s">
        <v>55</v>
      </c>
      <c r="H340" s="34">
        <v>0.68263888888888891</v>
      </c>
      <c r="I340" s="33">
        <f t="shared" si="10"/>
        <v>22.92</v>
      </c>
      <c r="J340" s="33" t="str">
        <f t="shared" si="11"/>
        <v>Paypal</v>
      </c>
    </row>
    <row r="341" spans="1:10" x14ac:dyDescent="0.25">
      <c r="A341" s="33">
        <v>10338</v>
      </c>
      <c r="B341" s="33" t="s">
        <v>58</v>
      </c>
      <c r="C341" s="33" t="s">
        <v>57</v>
      </c>
      <c r="D341" s="35">
        <v>81921349</v>
      </c>
      <c r="E341" s="33" t="s">
        <v>61</v>
      </c>
      <c r="F341" s="36">
        <v>18.809999999999999</v>
      </c>
      <c r="G341" s="33" t="s">
        <v>55</v>
      </c>
      <c r="H341" s="34">
        <v>0.29652777777777778</v>
      </c>
      <c r="I341" s="33" t="str">
        <f t="shared" si="10"/>
        <v/>
      </c>
      <c r="J341" s="33" t="str">
        <f t="shared" si="11"/>
        <v/>
      </c>
    </row>
    <row r="342" spans="1:10" x14ac:dyDescent="0.25">
      <c r="A342" s="33">
        <v>10339</v>
      </c>
      <c r="B342" s="33" t="s">
        <v>60</v>
      </c>
      <c r="C342" s="33" t="s">
        <v>59</v>
      </c>
      <c r="D342" s="35">
        <v>40237279</v>
      </c>
      <c r="E342" s="33" t="s">
        <v>56</v>
      </c>
      <c r="F342" s="36">
        <v>20.079999999999998</v>
      </c>
      <c r="G342" s="33" t="s">
        <v>62</v>
      </c>
      <c r="H342" s="34">
        <v>0.12708333333333333</v>
      </c>
      <c r="I342" s="33">
        <f t="shared" si="10"/>
        <v>20.079999999999998</v>
      </c>
      <c r="J342" s="33" t="str">
        <f t="shared" si="11"/>
        <v>Paypal</v>
      </c>
    </row>
    <row r="343" spans="1:10" x14ac:dyDescent="0.25">
      <c r="A343" s="33">
        <v>10340</v>
      </c>
      <c r="B343" s="33" t="s">
        <v>60</v>
      </c>
      <c r="C343" s="33" t="s">
        <v>57</v>
      </c>
      <c r="D343" s="35">
        <v>38167466</v>
      </c>
      <c r="E343" s="33" t="s">
        <v>61</v>
      </c>
      <c r="F343" s="36">
        <v>24.54</v>
      </c>
      <c r="G343" s="33" t="s">
        <v>62</v>
      </c>
      <c r="H343" s="34">
        <v>0.16944444444444443</v>
      </c>
      <c r="I343" s="33" t="str">
        <f t="shared" si="10"/>
        <v/>
      </c>
      <c r="J343" s="33" t="str">
        <f t="shared" si="11"/>
        <v/>
      </c>
    </row>
    <row r="344" spans="1:10" x14ac:dyDescent="0.25">
      <c r="A344" s="33">
        <v>10341</v>
      </c>
      <c r="B344" s="33" t="s">
        <v>60</v>
      </c>
      <c r="C344" s="33" t="s">
        <v>59</v>
      </c>
      <c r="D344" s="35">
        <v>88466601</v>
      </c>
      <c r="E344" s="33" t="s">
        <v>56</v>
      </c>
      <c r="F344" s="36">
        <v>24.81</v>
      </c>
      <c r="G344" s="33" t="s">
        <v>62</v>
      </c>
      <c r="H344" s="34">
        <v>0.61111111111111105</v>
      </c>
      <c r="I344" s="33">
        <f t="shared" si="10"/>
        <v>24.81</v>
      </c>
      <c r="J344" s="33" t="str">
        <f t="shared" si="11"/>
        <v>Paypal</v>
      </c>
    </row>
    <row r="345" spans="1:10" x14ac:dyDescent="0.25">
      <c r="A345" s="33">
        <v>10342</v>
      </c>
      <c r="B345" s="33" t="s">
        <v>60</v>
      </c>
      <c r="C345" s="33" t="s">
        <v>59</v>
      </c>
      <c r="D345" s="35">
        <v>27965385</v>
      </c>
      <c r="E345" s="33" t="s">
        <v>61</v>
      </c>
      <c r="F345" s="36">
        <v>15.94</v>
      </c>
      <c r="G345" s="33" t="s">
        <v>55</v>
      </c>
      <c r="H345" s="34">
        <v>0</v>
      </c>
      <c r="I345" s="33">
        <f t="shared" si="10"/>
        <v>15.94</v>
      </c>
      <c r="J345" s="33" t="str">
        <f t="shared" si="11"/>
        <v>Paypal</v>
      </c>
    </row>
    <row r="346" spans="1:10" x14ac:dyDescent="0.25">
      <c r="A346" s="33">
        <v>10343</v>
      </c>
      <c r="B346" s="33" t="s">
        <v>58</v>
      </c>
      <c r="C346" s="33" t="s">
        <v>59</v>
      </c>
      <c r="D346" s="35">
        <v>80215999</v>
      </c>
      <c r="E346" s="33" t="s">
        <v>56</v>
      </c>
      <c r="F346" s="36">
        <v>18.29</v>
      </c>
      <c r="G346" s="33" t="s">
        <v>55</v>
      </c>
      <c r="H346" s="34">
        <v>0.33888888888888885</v>
      </c>
      <c r="I346" s="33">
        <f t="shared" si="10"/>
        <v>18.29</v>
      </c>
      <c r="J346" s="33" t="str">
        <f t="shared" si="11"/>
        <v>Paypal</v>
      </c>
    </row>
    <row r="347" spans="1:10" x14ac:dyDescent="0.25">
      <c r="A347" s="33">
        <v>10344</v>
      </c>
      <c r="B347" s="33" t="s">
        <v>64</v>
      </c>
      <c r="C347" s="33" t="s">
        <v>57</v>
      </c>
      <c r="D347" s="35">
        <v>12222505</v>
      </c>
      <c r="E347" s="33" t="s">
        <v>56</v>
      </c>
      <c r="F347" s="36">
        <v>15.55</v>
      </c>
      <c r="G347" s="33" t="s">
        <v>55</v>
      </c>
      <c r="H347" s="34">
        <v>0.25416666666666665</v>
      </c>
      <c r="I347" s="33" t="str">
        <f t="shared" si="10"/>
        <v/>
      </c>
      <c r="J347" s="33" t="str">
        <f t="shared" si="11"/>
        <v/>
      </c>
    </row>
    <row r="348" spans="1:10" x14ac:dyDescent="0.25">
      <c r="A348" s="33">
        <v>10345</v>
      </c>
      <c r="B348" s="33" t="s">
        <v>60</v>
      </c>
      <c r="C348" s="33" t="s">
        <v>59</v>
      </c>
      <c r="D348" s="35">
        <v>64014515</v>
      </c>
      <c r="E348" s="33" t="s">
        <v>56</v>
      </c>
      <c r="F348" s="36">
        <v>19.2</v>
      </c>
      <c r="G348" s="33" t="s">
        <v>55</v>
      </c>
      <c r="H348" s="34">
        <v>0.86944444444444446</v>
      </c>
      <c r="I348" s="33">
        <f t="shared" si="10"/>
        <v>19.2</v>
      </c>
      <c r="J348" s="33" t="str">
        <f t="shared" si="11"/>
        <v>Paypal</v>
      </c>
    </row>
    <row r="349" spans="1:10" x14ac:dyDescent="0.25">
      <c r="A349" s="33">
        <v>10346</v>
      </c>
      <c r="B349" s="33" t="s">
        <v>60</v>
      </c>
      <c r="C349" s="33" t="s">
        <v>57</v>
      </c>
      <c r="D349" s="35">
        <v>90818758</v>
      </c>
      <c r="E349" s="33" t="s">
        <v>61</v>
      </c>
      <c r="F349" s="36">
        <v>17.34</v>
      </c>
      <c r="G349" s="33" t="s">
        <v>55</v>
      </c>
      <c r="H349" s="34">
        <v>0.75694444444444453</v>
      </c>
      <c r="I349" s="33" t="str">
        <f t="shared" si="10"/>
        <v/>
      </c>
      <c r="J349" s="33" t="str">
        <f t="shared" si="11"/>
        <v/>
      </c>
    </row>
    <row r="350" spans="1:10" x14ac:dyDescent="0.25">
      <c r="A350" s="33">
        <v>10347</v>
      </c>
      <c r="B350" s="33" t="s">
        <v>64</v>
      </c>
      <c r="C350" s="33" t="s">
        <v>59</v>
      </c>
      <c r="D350" s="35">
        <v>94873280</v>
      </c>
      <c r="E350" s="33" t="s">
        <v>61</v>
      </c>
      <c r="F350" s="36">
        <v>22.51</v>
      </c>
      <c r="G350" s="33" t="s">
        <v>55</v>
      </c>
      <c r="H350" s="34">
        <v>0.21180555555555555</v>
      </c>
      <c r="I350" s="33">
        <f t="shared" si="10"/>
        <v>22.51</v>
      </c>
      <c r="J350" s="33" t="str">
        <f t="shared" si="11"/>
        <v>Paypal</v>
      </c>
    </row>
    <row r="351" spans="1:10" x14ac:dyDescent="0.25">
      <c r="A351" s="33">
        <v>10348</v>
      </c>
      <c r="B351" s="33" t="s">
        <v>63</v>
      </c>
      <c r="C351" s="33" t="s">
        <v>59</v>
      </c>
      <c r="D351" s="35">
        <v>73200296</v>
      </c>
      <c r="E351" s="33" t="s">
        <v>61</v>
      </c>
      <c r="F351" s="36">
        <v>23.45</v>
      </c>
      <c r="G351" s="33" t="s">
        <v>55</v>
      </c>
      <c r="H351" s="34">
        <v>8.4722222222222213E-2</v>
      </c>
      <c r="I351" s="33">
        <f t="shared" si="10"/>
        <v>23.45</v>
      </c>
      <c r="J351" s="33" t="str">
        <f t="shared" si="11"/>
        <v>Paypal</v>
      </c>
    </row>
    <row r="352" spans="1:10" x14ac:dyDescent="0.25">
      <c r="A352" s="33">
        <v>10349</v>
      </c>
      <c r="B352" s="33" t="s">
        <v>64</v>
      </c>
      <c r="C352" s="33" t="s">
        <v>59</v>
      </c>
      <c r="D352" s="35">
        <v>38960810</v>
      </c>
      <c r="E352" s="33" t="s">
        <v>56</v>
      </c>
      <c r="F352" s="36">
        <v>16.149999999999999</v>
      </c>
      <c r="G352" s="33" t="s">
        <v>55</v>
      </c>
      <c r="H352" s="34">
        <v>0.57291666666666663</v>
      </c>
      <c r="I352" s="33">
        <f t="shared" si="10"/>
        <v>16.149999999999999</v>
      </c>
      <c r="J352" s="33" t="str">
        <f t="shared" si="11"/>
        <v>Paypal</v>
      </c>
    </row>
    <row r="353" spans="1:10" x14ac:dyDescent="0.25">
      <c r="A353" s="33">
        <v>10350</v>
      </c>
      <c r="B353" s="33" t="s">
        <v>60</v>
      </c>
      <c r="C353" s="33" t="s">
        <v>59</v>
      </c>
      <c r="D353" s="35">
        <v>88326061</v>
      </c>
      <c r="E353" s="33" t="s">
        <v>56</v>
      </c>
      <c r="F353" s="36">
        <v>17.68</v>
      </c>
      <c r="G353" s="33" t="s">
        <v>62</v>
      </c>
      <c r="H353" s="34">
        <v>0</v>
      </c>
      <c r="I353" s="33">
        <f t="shared" si="10"/>
        <v>17.68</v>
      </c>
      <c r="J353" s="33" t="str">
        <f t="shared" si="11"/>
        <v>Paypal</v>
      </c>
    </row>
    <row r="354" spans="1:10" x14ac:dyDescent="0.25">
      <c r="A354" s="33">
        <v>10351</v>
      </c>
      <c r="B354" s="33" t="s">
        <v>58</v>
      </c>
      <c r="C354" s="33" t="s">
        <v>57</v>
      </c>
      <c r="D354" s="35">
        <v>41691635</v>
      </c>
      <c r="E354" s="33" t="s">
        <v>61</v>
      </c>
      <c r="F354" s="36">
        <v>22.11</v>
      </c>
      <c r="G354" s="33" t="s">
        <v>62</v>
      </c>
      <c r="H354" s="34">
        <v>0.4777777777777778</v>
      </c>
      <c r="I354" s="33" t="str">
        <f t="shared" si="10"/>
        <v/>
      </c>
      <c r="J354" s="33" t="str">
        <f t="shared" si="11"/>
        <v/>
      </c>
    </row>
    <row r="355" spans="1:10" x14ac:dyDescent="0.25">
      <c r="A355" s="33">
        <v>10352</v>
      </c>
      <c r="B355" s="33" t="s">
        <v>60</v>
      </c>
      <c r="C355" s="33" t="s">
        <v>57</v>
      </c>
      <c r="D355" s="35">
        <v>58121431</v>
      </c>
      <c r="E355" s="33" t="s">
        <v>56</v>
      </c>
      <c r="F355" s="36">
        <v>18.41</v>
      </c>
      <c r="G355" s="33" t="s">
        <v>55</v>
      </c>
      <c r="H355" s="34">
        <v>4.2361111111111106E-2</v>
      </c>
      <c r="I355" s="33" t="str">
        <f t="shared" si="10"/>
        <v/>
      </c>
      <c r="J355" s="33" t="str">
        <f t="shared" si="11"/>
        <v/>
      </c>
    </row>
    <row r="356" spans="1:10" x14ac:dyDescent="0.25">
      <c r="A356" s="33">
        <v>10353</v>
      </c>
      <c r="B356" s="33" t="s">
        <v>60</v>
      </c>
      <c r="C356" s="33" t="s">
        <v>59</v>
      </c>
      <c r="D356" s="35">
        <v>55259994</v>
      </c>
      <c r="E356" s="33" t="s">
        <v>56</v>
      </c>
      <c r="F356" s="36">
        <v>17.079999999999998</v>
      </c>
      <c r="G356" s="33" t="s">
        <v>55</v>
      </c>
      <c r="H356" s="34">
        <v>0.71250000000000002</v>
      </c>
      <c r="I356" s="33">
        <f t="shared" si="10"/>
        <v>17.079999999999998</v>
      </c>
      <c r="J356" s="33" t="str">
        <f t="shared" si="11"/>
        <v>Paypal</v>
      </c>
    </row>
    <row r="357" spans="1:10" x14ac:dyDescent="0.25">
      <c r="A357" s="33">
        <v>10354</v>
      </c>
      <c r="B357" s="33" t="s">
        <v>63</v>
      </c>
      <c r="C357" s="33" t="s">
        <v>59</v>
      </c>
      <c r="D357" s="35">
        <v>61072223</v>
      </c>
      <c r="E357" s="33" t="s">
        <v>56</v>
      </c>
      <c r="F357" s="36">
        <v>15.77</v>
      </c>
      <c r="G357" s="33" t="s">
        <v>55</v>
      </c>
      <c r="H357" s="34">
        <v>0.44166666666666665</v>
      </c>
      <c r="I357" s="33">
        <f t="shared" si="10"/>
        <v>15.77</v>
      </c>
      <c r="J357" s="33" t="str">
        <f t="shared" si="11"/>
        <v>Paypal</v>
      </c>
    </row>
    <row r="358" spans="1:10" x14ac:dyDescent="0.25">
      <c r="A358" s="33">
        <v>10355</v>
      </c>
      <c r="B358" s="33" t="s">
        <v>64</v>
      </c>
      <c r="C358" s="33" t="s">
        <v>57</v>
      </c>
      <c r="D358" s="35">
        <v>17256670</v>
      </c>
      <c r="E358" s="33" t="s">
        <v>56</v>
      </c>
      <c r="F358" s="36">
        <v>22.41</v>
      </c>
      <c r="G358" s="33" t="s">
        <v>62</v>
      </c>
      <c r="H358" s="34">
        <v>0.29652777777777778</v>
      </c>
      <c r="I358" s="33" t="str">
        <f t="shared" si="10"/>
        <v/>
      </c>
      <c r="J358" s="33" t="str">
        <f t="shared" si="11"/>
        <v/>
      </c>
    </row>
    <row r="359" spans="1:10" x14ac:dyDescent="0.25">
      <c r="A359" s="33">
        <v>10356</v>
      </c>
      <c r="B359" s="33" t="s">
        <v>58</v>
      </c>
      <c r="C359" s="33" t="s">
        <v>59</v>
      </c>
      <c r="D359" s="35">
        <v>98206099</v>
      </c>
      <c r="E359" s="33" t="s">
        <v>56</v>
      </c>
      <c r="F359" s="36">
        <v>20.63</v>
      </c>
      <c r="G359" s="33" t="s">
        <v>55</v>
      </c>
      <c r="H359" s="34">
        <v>0.12708333333333333</v>
      </c>
      <c r="I359" s="33">
        <f t="shared" si="10"/>
        <v>20.63</v>
      </c>
      <c r="J359" s="33" t="str">
        <f t="shared" si="11"/>
        <v>Paypal</v>
      </c>
    </row>
    <row r="360" spans="1:10" x14ac:dyDescent="0.25">
      <c r="A360" s="33">
        <v>10357</v>
      </c>
      <c r="B360" s="33" t="s">
        <v>63</v>
      </c>
      <c r="C360" s="33" t="s">
        <v>57</v>
      </c>
      <c r="D360" s="35">
        <v>43063718</v>
      </c>
      <c r="E360" s="33" t="s">
        <v>61</v>
      </c>
      <c r="F360" s="36">
        <v>18.14</v>
      </c>
      <c r="G360" s="33" t="s">
        <v>62</v>
      </c>
      <c r="H360" s="34">
        <v>0.12708333333333333</v>
      </c>
      <c r="I360" s="33" t="str">
        <f t="shared" si="10"/>
        <v/>
      </c>
      <c r="J360" s="33" t="str">
        <f t="shared" si="11"/>
        <v/>
      </c>
    </row>
    <row r="361" spans="1:10" x14ac:dyDescent="0.25">
      <c r="A361" s="33">
        <v>10358</v>
      </c>
      <c r="B361" s="33" t="s">
        <v>58</v>
      </c>
      <c r="C361" s="33" t="s">
        <v>57</v>
      </c>
      <c r="D361" s="35">
        <v>67151337</v>
      </c>
      <c r="E361" s="33" t="s">
        <v>56</v>
      </c>
      <c r="F361" s="36">
        <v>20.18</v>
      </c>
      <c r="G361" s="33" t="s">
        <v>62</v>
      </c>
      <c r="H361" s="34">
        <v>0.46736111111111112</v>
      </c>
      <c r="I361" s="33" t="str">
        <f t="shared" si="10"/>
        <v/>
      </c>
      <c r="J361" s="33" t="str">
        <f t="shared" si="11"/>
        <v/>
      </c>
    </row>
    <row r="362" spans="1:10" x14ac:dyDescent="0.25">
      <c r="A362" s="33">
        <v>10359</v>
      </c>
      <c r="B362" s="33" t="s">
        <v>60</v>
      </c>
      <c r="C362" s="33" t="s">
        <v>57</v>
      </c>
      <c r="D362" s="35">
        <v>39969279</v>
      </c>
      <c r="E362" s="33" t="s">
        <v>61</v>
      </c>
      <c r="F362" s="36">
        <v>177.3</v>
      </c>
      <c r="G362" s="33" t="s">
        <v>62</v>
      </c>
      <c r="H362" s="34">
        <v>0.48125000000000001</v>
      </c>
      <c r="I362" s="33">
        <f t="shared" si="10"/>
        <v>177.3</v>
      </c>
      <c r="J362" s="33" t="str">
        <f t="shared" si="11"/>
        <v>Credit</v>
      </c>
    </row>
    <row r="363" spans="1:10" x14ac:dyDescent="0.25">
      <c r="A363" s="33">
        <v>10360</v>
      </c>
      <c r="B363" s="33" t="s">
        <v>63</v>
      </c>
      <c r="C363" s="33" t="s">
        <v>59</v>
      </c>
      <c r="D363" s="35">
        <v>58790759</v>
      </c>
      <c r="E363" s="33" t="s">
        <v>56</v>
      </c>
      <c r="F363" s="36">
        <v>15.71</v>
      </c>
      <c r="G363" s="33" t="s">
        <v>55</v>
      </c>
      <c r="H363" s="34">
        <v>0.21180555555555555</v>
      </c>
      <c r="I363" s="33">
        <f t="shared" si="10"/>
        <v>15.71</v>
      </c>
      <c r="J363" s="33" t="str">
        <f t="shared" si="11"/>
        <v>Paypal</v>
      </c>
    </row>
    <row r="364" spans="1:10" x14ac:dyDescent="0.25">
      <c r="A364" s="33">
        <v>10361</v>
      </c>
      <c r="B364" s="33" t="s">
        <v>58</v>
      </c>
      <c r="C364" s="33" t="s">
        <v>57</v>
      </c>
      <c r="D364" s="35">
        <v>45790914</v>
      </c>
      <c r="E364" s="33" t="s">
        <v>56</v>
      </c>
      <c r="F364" s="36">
        <v>21.75</v>
      </c>
      <c r="G364" s="33" t="s">
        <v>55</v>
      </c>
      <c r="H364" s="34">
        <v>0.72361111111111109</v>
      </c>
      <c r="I364" s="33" t="str">
        <f t="shared" si="10"/>
        <v/>
      </c>
      <c r="J364" s="33" t="str">
        <f t="shared" si="11"/>
        <v/>
      </c>
    </row>
    <row r="365" spans="1:10" x14ac:dyDescent="0.25">
      <c r="A365" s="33">
        <v>10362</v>
      </c>
      <c r="B365" s="33" t="s">
        <v>63</v>
      </c>
      <c r="C365" s="33" t="s">
        <v>57</v>
      </c>
      <c r="D365" s="35">
        <v>85351233</v>
      </c>
      <c r="E365" s="33" t="s">
        <v>61</v>
      </c>
      <c r="F365" s="36">
        <v>18.25</v>
      </c>
      <c r="G365" s="33" t="s">
        <v>62</v>
      </c>
      <c r="H365" s="34">
        <v>0.21180555555555555</v>
      </c>
      <c r="I365" s="33" t="str">
        <f t="shared" si="10"/>
        <v/>
      </c>
      <c r="J365" s="33" t="str">
        <f t="shared" si="11"/>
        <v/>
      </c>
    </row>
    <row r="366" spans="1:10" x14ac:dyDescent="0.25">
      <c r="A366" s="33">
        <v>10363</v>
      </c>
      <c r="B366" s="33" t="s">
        <v>63</v>
      </c>
      <c r="C366" s="33" t="s">
        <v>57</v>
      </c>
      <c r="D366" s="35">
        <v>40331224</v>
      </c>
      <c r="E366" s="33" t="s">
        <v>56</v>
      </c>
      <c r="F366" s="36">
        <v>203.72</v>
      </c>
      <c r="G366" s="33" t="s">
        <v>62</v>
      </c>
      <c r="H366" s="34">
        <v>0.60347222222222219</v>
      </c>
      <c r="I366" s="33">
        <f t="shared" si="10"/>
        <v>203.72</v>
      </c>
      <c r="J366" s="33" t="str">
        <f t="shared" si="11"/>
        <v>Credit</v>
      </c>
    </row>
    <row r="367" spans="1:10" x14ac:dyDescent="0.25">
      <c r="A367" s="33">
        <v>10364</v>
      </c>
      <c r="B367" s="33" t="s">
        <v>60</v>
      </c>
      <c r="C367" s="33" t="s">
        <v>59</v>
      </c>
      <c r="D367" s="35">
        <v>13065288</v>
      </c>
      <c r="E367" s="33" t="s">
        <v>61</v>
      </c>
      <c r="F367" s="36">
        <v>15.54</v>
      </c>
      <c r="G367" s="33" t="s">
        <v>62</v>
      </c>
      <c r="H367" s="34">
        <v>0.81666666666666676</v>
      </c>
      <c r="I367" s="33">
        <f t="shared" si="10"/>
        <v>15.54</v>
      </c>
      <c r="J367" s="33" t="str">
        <f t="shared" si="11"/>
        <v>Paypal</v>
      </c>
    </row>
    <row r="368" spans="1:10" x14ac:dyDescent="0.25">
      <c r="A368" s="33">
        <v>10365</v>
      </c>
      <c r="B368" s="33" t="s">
        <v>60</v>
      </c>
      <c r="C368" s="33" t="s">
        <v>57</v>
      </c>
      <c r="D368" s="35">
        <v>30370343</v>
      </c>
      <c r="E368" s="33" t="s">
        <v>56</v>
      </c>
      <c r="F368" s="36">
        <v>17.5</v>
      </c>
      <c r="G368" s="33" t="s">
        <v>55</v>
      </c>
      <c r="H368" s="34">
        <v>0.21180555555555555</v>
      </c>
      <c r="I368" s="33" t="str">
        <f t="shared" si="10"/>
        <v/>
      </c>
      <c r="J368" s="33" t="str">
        <f t="shared" si="11"/>
        <v/>
      </c>
    </row>
    <row r="369" spans="1:10" x14ac:dyDescent="0.25">
      <c r="A369" s="33">
        <v>10366</v>
      </c>
      <c r="B369" s="33" t="s">
        <v>64</v>
      </c>
      <c r="C369" s="33" t="s">
        <v>57</v>
      </c>
      <c r="D369" s="35">
        <v>38342520</v>
      </c>
      <c r="E369" s="33" t="s">
        <v>56</v>
      </c>
      <c r="F369" s="36">
        <v>21.32</v>
      </c>
      <c r="G369" s="33" t="s">
        <v>62</v>
      </c>
      <c r="H369" s="34">
        <v>8.4722222222222213E-2</v>
      </c>
      <c r="I369" s="33" t="str">
        <f t="shared" si="10"/>
        <v/>
      </c>
      <c r="J369" s="33" t="str">
        <f t="shared" si="11"/>
        <v/>
      </c>
    </row>
    <row r="370" spans="1:10" x14ac:dyDescent="0.25">
      <c r="A370" s="33">
        <v>10367</v>
      </c>
      <c r="B370" s="33" t="s">
        <v>64</v>
      </c>
      <c r="C370" s="33" t="s">
        <v>59</v>
      </c>
      <c r="D370" s="35">
        <v>37778643</v>
      </c>
      <c r="E370" s="33" t="s">
        <v>56</v>
      </c>
      <c r="F370" s="36">
        <v>150.86000000000001</v>
      </c>
      <c r="G370" s="33" t="s">
        <v>62</v>
      </c>
      <c r="H370" s="34">
        <v>0.55347222222222225</v>
      </c>
      <c r="I370" s="33" t="str">
        <f t="shared" si="10"/>
        <v/>
      </c>
      <c r="J370" s="33" t="str">
        <f t="shared" si="11"/>
        <v/>
      </c>
    </row>
    <row r="371" spans="1:10" x14ac:dyDescent="0.25">
      <c r="A371" s="33">
        <v>10368</v>
      </c>
      <c r="B371" s="33" t="s">
        <v>60</v>
      </c>
      <c r="C371" s="33" t="s">
        <v>59</v>
      </c>
      <c r="D371" s="35">
        <v>21005551</v>
      </c>
      <c r="E371" s="33" t="s">
        <v>56</v>
      </c>
      <c r="F371" s="36">
        <v>17.39</v>
      </c>
      <c r="G371" s="33" t="s">
        <v>62</v>
      </c>
      <c r="H371" s="34">
        <v>0.16944444444444443</v>
      </c>
      <c r="I371" s="33">
        <f t="shared" si="10"/>
        <v>17.39</v>
      </c>
      <c r="J371" s="33" t="str">
        <f t="shared" si="11"/>
        <v>Paypal</v>
      </c>
    </row>
    <row r="372" spans="1:10" x14ac:dyDescent="0.25">
      <c r="A372" s="33">
        <v>10369</v>
      </c>
      <c r="B372" s="33" t="s">
        <v>64</v>
      </c>
      <c r="C372" s="33" t="s">
        <v>57</v>
      </c>
      <c r="D372" s="35">
        <v>80160243</v>
      </c>
      <c r="E372" s="33" t="s">
        <v>56</v>
      </c>
      <c r="F372" s="36">
        <v>23.87</v>
      </c>
      <c r="G372" s="33" t="s">
        <v>55</v>
      </c>
      <c r="H372" s="34">
        <v>0.57777777777777783</v>
      </c>
      <c r="I372" s="33" t="str">
        <f t="shared" si="10"/>
        <v/>
      </c>
      <c r="J372" s="33" t="str">
        <f t="shared" si="11"/>
        <v/>
      </c>
    </row>
    <row r="373" spans="1:10" x14ac:dyDescent="0.25">
      <c r="A373" s="33">
        <v>10370</v>
      </c>
      <c r="B373" s="33" t="s">
        <v>58</v>
      </c>
      <c r="C373" s="33" t="s">
        <v>57</v>
      </c>
      <c r="D373" s="35">
        <v>70859272</v>
      </c>
      <c r="E373" s="33" t="s">
        <v>56</v>
      </c>
      <c r="F373" s="36">
        <v>21.53</v>
      </c>
      <c r="G373" s="33" t="s">
        <v>62</v>
      </c>
      <c r="H373" s="34">
        <v>0.6694444444444444</v>
      </c>
      <c r="I373" s="33" t="str">
        <f t="shared" si="10"/>
        <v/>
      </c>
      <c r="J373" s="33" t="str">
        <f t="shared" si="11"/>
        <v/>
      </c>
    </row>
    <row r="374" spans="1:10" x14ac:dyDescent="0.25">
      <c r="A374" s="33">
        <v>10371</v>
      </c>
      <c r="B374" s="33" t="s">
        <v>58</v>
      </c>
      <c r="C374" s="33" t="s">
        <v>57</v>
      </c>
      <c r="D374" s="35">
        <v>41514905</v>
      </c>
      <c r="E374" s="33" t="s">
        <v>56</v>
      </c>
      <c r="F374" s="36">
        <v>19.64</v>
      </c>
      <c r="G374" s="33" t="s">
        <v>55</v>
      </c>
      <c r="H374" s="34">
        <v>0.67638888888888893</v>
      </c>
      <c r="I374" s="33" t="str">
        <f t="shared" si="10"/>
        <v/>
      </c>
      <c r="J374" s="33" t="str">
        <f t="shared" si="11"/>
        <v/>
      </c>
    </row>
    <row r="375" spans="1:10" x14ac:dyDescent="0.25">
      <c r="A375" s="33">
        <v>10372</v>
      </c>
      <c r="B375" s="33" t="s">
        <v>60</v>
      </c>
      <c r="C375" s="33" t="s">
        <v>59</v>
      </c>
      <c r="D375" s="35">
        <v>68986646</v>
      </c>
      <c r="E375" s="33" t="s">
        <v>56</v>
      </c>
      <c r="F375" s="36">
        <v>18.27</v>
      </c>
      <c r="G375" s="33" t="s">
        <v>62</v>
      </c>
      <c r="H375" s="34">
        <v>0.77708333333333324</v>
      </c>
      <c r="I375" s="33">
        <f t="shared" si="10"/>
        <v>18.27</v>
      </c>
      <c r="J375" s="33" t="str">
        <f t="shared" si="11"/>
        <v>Paypal</v>
      </c>
    </row>
    <row r="376" spans="1:10" x14ac:dyDescent="0.25">
      <c r="A376" s="33">
        <v>10373</v>
      </c>
      <c r="B376" s="33" t="s">
        <v>60</v>
      </c>
      <c r="C376" s="33" t="s">
        <v>57</v>
      </c>
      <c r="D376" s="35">
        <v>51423763</v>
      </c>
      <c r="E376" s="33" t="s">
        <v>56</v>
      </c>
      <c r="F376" s="36">
        <v>19.27</v>
      </c>
      <c r="G376" s="33" t="s">
        <v>55</v>
      </c>
      <c r="H376" s="34">
        <v>0.25416666666666665</v>
      </c>
      <c r="I376" s="33" t="str">
        <f t="shared" si="10"/>
        <v/>
      </c>
      <c r="J376" s="33" t="str">
        <f t="shared" si="11"/>
        <v/>
      </c>
    </row>
    <row r="377" spans="1:10" x14ac:dyDescent="0.25">
      <c r="A377" s="33">
        <v>10374</v>
      </c>
      <c r="B377" s="33" t="s">
        <v>58</v>
      </c>
      <c r="C377" s="33" t="s">
        <v>57</v>
      </c>
      <c r="D377" s="35">
        <v>78615837</v>
      </c>
      <c r="E377" s="33" t="s">
        <v>56</v>
      </c>
      <c r="F377" s="36">
        <v>20.16</v>
      </c>
      <c r="G377" s="33" t="s">
        <v>62</v>
      </c>
      <c r="H377" s="34">
        <v>0.60972222222222217</v>
      </c>
      <c r="I377" s="33" t="str">
        <f t="shared" si="10"/>
        <v/>
      </c>
      <c r="J377" s="33" t="str">
        <f t="shared" si="11"/>
        <v/>
      </c>
    </row>
    <row r="378" spans="1:10" x14ac:dyDescent="0.25">
      <c r="A378" s="33">
        <v>10375</v>
      </c>
      <c r="B378" s="33" t="s">
        <v>60</v>
      </c>
      <c r="C378" s="33" t="s">
        <v>57</v>
      </c>
      <c r="D378" s="35">
        <v>95641106</v>
      </c>
      <c r="E378" s="33" t="s">
        <v>56</v>
      </c>
      <c r="F378" s="36">
        <v>15.59</v>
      </c>
      <c r="G378" s="33" t="s">
        <v>55</v>
      </c>
      <c r="H378" s="34">
        <v>0.16944444444444443</v>
      </c>
      <c r="I378" s="33" t="str">
        <f t="shared" si="10"/>
        <v/>
      </c>
      <c r="J378" s="33" t="str">
        <f t="shared" si="11"/>
        <v/>
      </c>
    </row>
    <row r="379" spans="1:10" x14ac:dyDescent="0.25">
      <c r="A379" s="33">
        <v>10376</v>
      </c>
      <c r="B379" s="33" t="s">
        <v>63</v>
      </c>
      <c r="C379" s="33" t="s">
        <v>59</v>
      </c>
      <c r="D379" s="35">
        <v>40892422</v>
      </c>
      <c r="E379" s="33" t="s">
        <v>61</v>
      </c>
      <c r="F379" s="36">
        <v>16.34</v>
      </c>
      <c r="G379" s="33" t="s">
        <v>55</v>
      </c>
      <c r="H379" s="34">
        <v>0.52430555555555558</v>
      </c>
      <c r="I379" s="33">
        <f t="shared" si="10"/>
        <v>16.34</v>
      </c>
      <c r="J379" s="33" t="str">
        <f t="shared" si="11"/>
        <v>Paypal</v>
      </c>
    </row>
    <row r="380" spans="1:10" x14ac:dyDescent="0.25">
      <c r="A380" s="33">
        <v>10377</v>
      </c>
      <c r="B380" s="33" t="s">
        <v>64</v>
      </c>
      <c r="C380" s="33" t="s">
        <v>57</v>
      </c>
      <c r="D380" s="35">
        <v>70431710</v>
      </c>
      <c r="E380" s="33" t="s">
        <v>56</v>
      </c>
      <c r="F380" s="36">
        <v>199.18</v>
      </c>
      <c r="G380" s="33" t="s">
        <v>62</v>
      </c>
      <c r="H380" s="34">
        <v>0.58333333333333337</v>
      </c>
      <c r="I380" s="33">
        <f t="shared" si="10"/>
        <v>199.18</v>
      </c>
      <c r="J380" s="33" t="str">
        <f t="shared" si="11"/>
        <v>Credit</v>
      </c>
    </row>
    <row r="381" spans="1:10" x14ac:dyDescent="0.25">
      <c r="A381" s="33">
        <v>10378</v>
      </c>
      <c r="B381" s="33" t="s">
        <v>63</v>
      </c>
      <c r="C381" s="33" t="s">
        <v>59</v>
      </c>
      <c r="D381" s="35">
        <v>95673115</v>
      </c>
      <c r="E381" s="33" t="s">
        <v>56</v>
      </c>
      <c r="F381" s="36">
        <v>19.989999999999998</v>
      </c>
      <c r="G381" s="33" t="s">
        <v>62</v>
      </c>
      <c r="H381" s="34">
        <v>0.8534722222222223</v>
      </c>
      <c r="I381" s="33">
        <f t="shared" si="10"/>
        <v>19.989999999999998</v>
      </c>
      <c r="J381" s="33" t="str">
        <f t="shared" si="11"/>
        <v>Paypal</v>
      </c>
    </row>
    <row r="382" spans="1:10" x14ac:dyDescent="0.25">
      <c r="A382" s="33">
        <v>10379</v>
      </c>
      <c r="B382" s="33" t="s">
        <v>58</v>
      </c>
      <c r="C382" s="33" t="s">
        <v>57</v>
      </c>
      <c r="D382" s="35">
        <v>72527223</v>
      </c>
      <c r="E382" s="33" t="s">
        <v>61</v>
      </c>
      <c r="F382" s="36">
        <v>18.440000000000001</v>
      </c>
      <c r="G382" s="33" t="s">
        <v>55</v>
      </c>
      <c r="H382" s="34">
        <v>0.77638888888888891</v>
      </c>
      <c r="I382" s="33" t="str">
        <f t="shared" si="10"/>
        <v/>
      </c>
      <c r="J382" s="33" t="str">
        <f t="shared" si="11"/>
        <v/>
      </c>
    </row>
    <row r="383" spans="1:10" x14ac:dyDescent="0.25">
      <c r="A383" s="33">
        <v>10380</v>
      </c>
      <c r="B383" s="33" t="s">
        <v>60</v>
      </c>
      <c r="C383" s="33" t="s">
        <v>57</v>
      </c>
      <c r="D383" s="35">
        <v>77577648</v>
      </c>
      <c r="E383" s="33" t="s">
        <v>56</v>
      </c>
      <c r="F383" s="36">
        <v>23.75</v>
      </c>
      <c r="G383" s="33" t="s">
        <v>62</v>
      </c>
      <c r="H383" s="34">
        <v>0.38124999999999998</v>
      </c>
      <c r="I383" s="33" t="str">
        <f t="shared" si="10"/>
        <v/>
      </c>
      <c r="J383" s="33" t="str">
        <f t="shared" si="11"/>
        <v/>
      </c>
    </row>
    <row r="384" spans="1:10" x14ac:dyDescent="0.25">
      <c r="A384" s="33">
        <v>10381</v>
      </c>
      <c r="B384" s="33" t="s">
        <v>60</v>
      </c>
      <c r="C384" s="33" t="s">
        <v>57</v>
      </c>
      <c r="D384" s="35">
        <v>26849225</v>
      </c>
      <c r="E384" s="33" t="s">
        <v>56</v>
      </c>
      <c r="F384" s="36">
        <v>20.88</v>
      </c>
      <c r="G384" s="33" t="s">
        <v>55</v>
      </c>
      <c r="H384" s="34">
        <v>0</v>
      </c>
      <c r="I384" s="33" t="str">
        <f t="shared" si="10"/>
        <v/>
      </c>
      <c r="J384" s="33" t="str">
        <f t="shared" si="11"/>
        <v/>
      </c>
    </row>
    <row r="385" spans="1:10" x14ac:dyDescent="0.25">
      <c r="A385" s="33">
        <v>10382</v>
      </c>
      <c r="B385" s="33" t="s">
        <v>63</v>
      </c>
      <c r="C385" s="33" t="s">
        <v>57</v>
      </c>
      <c r="D385" s="35">
        <v>27508938</v>
      </c>
      <c r="E385" s="33" t="s">
        <v>56</v>
      </c>
      <c r="F385" s="36">
        <v>197.43</v>
      </c>
      <c r="G385" s="33" t="s">
        <v>62</v>
      </c>
      <c r="H385" s="34">
        <v>0.4465277777777778</v>
      </c>
      <c r="I385" s="33">
        <f t="shared" si="10"/>
        <v>197.43</v>
      </c>
      <c r="J385" s="33" t="str">
        <f t="shared" si="11"/>
        <v>Credit</v>
      </c>
    </row>
    <row r="386" spans="1:10" x14ac:dyDescent="0.25">
      <c r="A386" s="33">
        <v>10383</v>
      </c>
      <c r="B386" s="33" t="s">
        <v>60</v>
      </c>
      <c r="C386" s="33" t="s">
        <v>57</v>
      </c>
      <c r="D386" s="35">
        <v>43095105</v>
      </c>
      <c r="E386" s="33" t="s">
        <v>56</v>
      </c>
      <c r="F386" s="36">
        <v>20.32</v>
      </c>
      <c r="G386" s="33" t="s">
        <v>62</v>
      </c>
      <c r="H386" s="34">
        <v>0.7729166666666667</v>
      </c>
      <c r="I386" s="33" t="str">
        <f t="shared" si="10"/>
        <v/>
      </c>
      <c r="J386" s="33" t="str">
        <f t="shared" si="11"/>
        <v/>
      </c>
    </row>
    <row r="387" spans="1:10" x14ac:dyDescent="0.25">
      <c r="A387" s="33">
        <v>10384</v>
      </c>
      <c r="B387" s="33" t="s">
        <v>63</v>
      </c>
      <c r="C387" s="33" t="s">
        <v>57</v>
      </c>
      <c r="D387" s="35">
        <v>70978581</v>
      </c>
      <c r="E387" s="33" t="s">
        <v>56</v>
      </c>
      <c r="F387" s="36">
        <v>16.82</v>
      </c>
      <c r="G387" s="33" t="s">
        <v>55</v>
      </c>
      <c r="H387" s="34">
        <v>0.33888888888888885</v>
      </c>
      <c r="I387" s="33" t="str">
        <f t="shared" si="10"/>
        <v/>
      </c>
      <c r="J387" s="33" t="str">
        <f t="shared" si="11"/>
        <v/>
      </c>
    </row>
    <row r="388" spans="1:10" x14ac:dyDescent="0.25">
      <c r="A388" s="33">
        <v>10385</v>
      </c>
      <c r="B388" s="33" t="s">
        <v>60</v>
      </c>
      <c r="C388" s="33" t="s">
        <v>59</v>
      </c>
      <c r="D388" s="35">
        <v>72898757</v>
      </c>
      <c r="E388" s="33" t="s">
        <v>56</v>
      </c>
      <c r="F388" s="36">
        <v>20.16</v>
      </c>
      <c r="G388" s="33" t="s">
        <v>62</v>
      </c>
      <c r="H388" s="34">
        <v>0.56944444444444442</v>
      </c>
      <c r="I388" s="33">
        <f t="shared" si="10"/>
        <v>20.16</v>
      </c>
      <c r="J388" s="33" t="str">
        <f t="shared" si="11"/>
        <v>Paypal</v>
      </c>
    </row>
    <row r="389" spans="1:10" x14ac:dyDescent="0.25">
      <c r="A389" s="33">
        <v>10386</v>
      </c>
      <c r="B389" s="33" t="s">
        <v>60</v>
      </c>
      <c r="C389" s="33" t="s">
        <v>57</v>
      </c>
      <c r="D389" s="35">
        <v>56976893</v>
      </c>
      <c r="E389" s="33" t="s">
        <v>56</v>
      </c>
      <c r="F389" s="36">
        <v>16.79</v>
      </c>
      <c r="G389" s="33" t="s">
        <v>62</v>
      </c>
      <c r="H389" s="34">
        <v>0.89375000000000004</v>
      </c>
      <c r="I389" s="33" t="str">
        <f t="shared" ref="I389:I452" si="12">IF(OR(AND(C389="Paypal",F389&lt;100), AND(C389="Credit",F389&gt;100)), F389, "")</f>
        <v/>
      </c>
      <c r="J389" s="33" t="str">
        <f t="shared" ref="J389:J452" si="13">IF(OR(AND(C389="Paypal",F389&lt;100), AND(C389="Credit",F389&gt;100)), C389, "")</f>
        <v/>
      </c>
    </row>
    <row r="390" spans="1:10" x14ac:dyDescent="0.25">
      <c r="A390" s="33">
        <v>10387</v>
      </c>
      <c r="B390" s="33" t="s">
        <v>58</v>
      </c>
      <c r="C390" s="33" t="s">
        <v>57</v>
      </c>
      <c r="D390" s="35">
        <v>35119351</v>
      </c>
      <c r="E390" s="33" t="s">
        <v>61</v>
      </c>
      <c r="F390" s="36">
        <v>22.53</v>
      </c>
      <c r="G390" s="33" t="s">
        <v>62</v>
      </c>
      <c r="H390" s="34">
        <v>0.48680555555555555</v>
      </c>
      <c r="I390" s="33" t="str">
        <f t="shared" si="12"/>
        <v/>
      </c>
      <c r="J390" s="33" t="str">
        <f t="shared" si="13"/>
        <v/>
      </c>
    </row>
    <row r="391" spans="1:10" x14ac:dyDescent="0.25">
      <c r="A391" s="33">
        <v>10388</v>
      </c>
      <c r="B391" s="33" t="s">
        <v>63</v>
      </c>
      <c r="C391" s="33" t="s">
        <v>59</v>
      </c>
      <c r="D391" s="35">
        <v>65437162</v>
      </c>
      <c r="E391" s="33" t="s">
        <v>61</v>
      </c>
      <c r="F391" s="36">
        <v>21.68</v>
      </c>
      <c r="G391" s="33" t="s">
        <v>62</v>
      </c>
      <c r="H391" s="34">
        <v>0.60555555555555551</v>
      </c>
      <c r="I391" s="33">
        <f t="shared" si="12"/>
        <v>21.68</v>
      </c>
      <c r="J391" s="33" t="str">
        <f t="shared" si="13"/>
        <v>Paypal</v>
      </c>
    </row>
    <row r="392" spans="1:10" x14ac:dyDescent="0.25">
      <c r="A392" s="33">
        <v>10389</v>
      </c>
      <c r="B392" s="33" t="s">
        <v>58</v>
      </c>
      <c r="C392" s="33" t="s">
        <v>59</v>
      </c>
      <c r="D392" s="35">
        <v>70003314</v>
      </c>
      <c r="E392" s="33" t="s">
        <v>61</v>
      </c>
      <c r="F392" s="36">
        <v>23.54</v>
      </c>
      <c r="G392" s="33" t="s">
        <v>62</v>
      </c>
      <c r="H392" s="34">
        <v>0.25416666666666665</v>
      </c>
      <c r="I392" s="33">
        <f t="shared" si="12"/>
        <v>23.54</v>
      </c>
      <c r="J392" s="33" t="str">
        <f t="shared" si="13"/>
        <v>Paypal</v>
      </c>
    </row>
    <row r="393" spans="1:10" x14ac:dyDescent="0.25">
      <c r="A393" s="33">
        <v>10390</v>
      </c>
      <c r="B393" s="33" t="s">
        <v>64</v>
      </c>
      <c r="C393" s="33" t="s">
        <v>59</v>
      </c>
      <c r="D393" s="35">
        <v>54664522</v>
      </c>
      <c r="E393" s="33" t="s">
        <v>56</v>
      </c>
      <c r="F393" s="36">
        <v>17.670000000000002</v>
      </c>
      <c r="G393" s="33" t="s">
        <v>55</v>
      </c>
      <c r="H393" s="34">
        <v>0.38124999999999998</v>
      </c>
      <c r="I393" s="33">
        <f t="shared" si="12"/>
        <v>17.670000000000002</v>
      </c>
      <c r="J393" s="33" t="str">
        <f t="shared" si="13"/>
        <v>Paypal</v>
      </c>
    </row>
    <row r="394" spans="1:10" x14ac:dyDescent="0.25">
      <c r="A394" s="33">
        <v>10391</v>
      </c>
      <c r="B394" s="33" t="s">
        <v>60</v>
      </c>
      <c r="C394" s="33" t="s">
        <v>57</v>
      </c>
      <c r="D394" s="35">
        <v>10325805</v>
      </c>
      <c r="E394" s="33" t="s">
        <v>56</v>
      </c>
      <c r="F394" s="36">
        <v>22.79</v>
      </c>
      <c r="G394" s="33" t="s">
        <v>62</v>
      </c>
      <c r="H394" s="34">
        <v>0</v>
      </c>
      <c r="I394" s="33" t="str">
        <f t="shared" si="12"/>
        <v/>
      </c>
      <c r="J394" s="33" t="str">
        <f t="shared" si="13"/>
        <v/>
      </c>
    </row>
    <row r="395" spans="1:10" x14ac:dyDescent="0.25">
      <c r="A395" s="33">
        <v>10392</v>
      </c>
      <c r="B395" s="33" t="s">
        <v>64</v>
      </c>
      <c r="C395" s="33" t="s">
        <v>59</v>
      </c>
      <c r="D395" s="35">
        <v>28672617</v>
      </c>
      <c r="E395" s="33" t="s">
        <v>56</v>
      </c>
      <c r="F395" s="36">
        <v>24.8</v>
      </c>
      <c r="G395" s="33" t="s">
        <v>62</v>
      </c>
      <c r="H395" s="34">
        <v>0.75624999999999998</v>
      </c>
      <c r="I395" s="33">
        <f t="shared" si="12"/>
        <v>24.8</v>
      </c>
      <c r="J395" s="33" t="str">
        <f t="shared" si="13"/>
        <v>Paypal</v>
      </c>
    </row>
    <row r="396" spans="1:10" x14ac:dyDescent="0.25">
      <c r="A396" s="33">
        <v>10393</v>
      </c>
      <c r="B396" s="33" t="s">
        <v>63</v>
      </c>
      <c r="C396" s="33" t="s">
        <v>59</v>
      </c>
      <c r="D396" s="35">
        <v>21364705</v>
      </c>
      <c r="E396" s="33" t="s">
        <v>61</v>
      </c>
      <c r="F396" s="36">
        <v>15.27</v>
      </c>
      <c r="G396" s="33" t="s">
        <v>62</v>
      </c>
      <c r="H396" s="34">
        <v>0.33888888888888885</v>
      </c>
      <c r="I396" s="33">
        <f t="shared" si="12"/>
        <v>15.27</v>
      </c>
      <c r="J396" s="33" t="str">
        <f t="shared" si="13"/>
        <v>Paypal</v>
      </c>
    </row>
    <row r="397" spans="1:10" x14ac:dyDescent="0.25">
      <c r="A397" s="33">
        <v>10394</v>
      </c>
      <c r="B397" s="33" t="s">
        <v>60</v>
      </c>
      <c r="C397" s="33" t="s">
        <v>57</v>
      </c>
      <c r="D397" s="35">
        <v>44719881</v>
      </c>
      <c r="E397" s="33" t="s">
        <v>61</v>
      </c>
      <c r="F397" s="36">
        <v>18.739999999999998</v>
      </c>
      <c r="G397" s="33" t="s">
        <v>62</v>
      </c>
      <c r="H397" s="34">
        <v>0.94513888888888886</v>
      </c>
      <c r="I397" s="33" t="str">
        <f t="shared" si="12"/>
        <v/>
      </c>
      <c r="J397" s="33" t="str">
        <f t="shared" si="13"/>
        <v/>
      </c>
    </row>
    <row r="398" spans="1:10" x14ac:dyDescent="0.25">
      <c r="A398" s="33">
        <v>10395</v>
      </c>
      <c r="B398" s="33" t="s">
        <v>60</v>
      </c>
      <c r="C398" s="33" t="s">
        <v>57</v>
      </c>
      <c r="D398" s="35">
        <v>42164058</v>
      </c>
      <c r="E398" s="33" t="s">
        <v>56</v>
      </c>
      <c r="F398" s="36">
        <v>16.47</v>
      </c>
      <c r="G398" s="33" t="s">
        <v>55</v>
      </c>
      <c r="H398" s="34">
        <v>0.85138888888888886</v>
      </c>
      <c r="I398" s="33" t="str">
        <f t="shared" si="12"/>
        <v/>
      </c>
      <c r="J398" s="33" t="str">
        <f t="shared" si="13"/>
        <v/>
      </c>
    </row>
    <row r="399" spans="1:10" x14ac:dyDescent="0.25">
      <c r="A399" s="33">
        <v>10396</v>
      </c>
      <c r="B399" s="33" t="s">
        <v>60</v>
      </c>
      <c r="C399" s="33" t="s">
        <v>59</v>
      </c>
      <c r="D399" s="35">
        <v>68675115</v>
      </c>
      <c r="E399" s="33" t="s">
        <v>56</v>
      </c>
      <c r="F399" s="36">
        <v>18.11</v>
      </c>
      <c r="G399" s="33" t="s">
        <v>55</v>
      </c>
      <c r="H399" s="34">
        <v>0</v>
      </c>
      <c r="I399" s="33">
        <f t="shared" si="12"/>
        <v>18.11</v>
      </c>
      <c r="J399" s="33" t="str">
        <f t="shared" si="13"/>
        <v>Paypal</v>
      </c>
    </row>
    <row r="400" spans="1:10" x14ac:dyDescent="0.25">
      <c r="A400" s="33">
        <v>10397</v>
      </c>
      <c r="B400" s="33" t="s">
        <v>60</v>
      </c>
      <c r="C400" s="33" t="s">
        <v>59</v>
      </c>
      <c r="D400" s="35">
        <v>48712948</v>
      </c>
      <c r="E400" s="33" t="s">
        <v>56</v>
      </c>
      <c r="F400" s="36">
        <v>20.73</v>
      </c>
      <c r="G400" s="33" t="s">
        <v>55</v>
      </c>
      <c r="H400" s="34">
        <v>0.7402777777777777</v>
      </c>
      <c r="I400" s="33">
        <f t="shared" si="12"/>
        <v>20.73</v>
      </c>
      <c r="J400" s="33" t="str">
        <f t="shared" si="13"/>
        <v>Paypal</v>
      </c>
    </row>
    <row r="401" spans="1:10" x14ac:dyDescent="0.25">
      <c r="A401" s="33">
        <v>10398</v>
      </c>
      <c r="B401" s="33" t="s">
        <v>60</v>
      </c>
      <c r="C401" s="33" t="s">
        <v>57</v>
      </c>
      <c r="D401" s="35">
        <v>93152672</v>
      </c>
      <c r="E401" s="33" t="s">
        <v>56</v>
      </c>
      <c r="F401" s="36">
        <v>21.64</v>
      </c>
      <c r="G401" s="33" t="s">
        <v>55</v>
      </c>
      <c r="H401" s="34">
        <v>0.6743055555555556</v>
      </c>
      <c r="I401" s="33" t="str">
        <f t="shared" si="12"/>
        <v/>
      </c>
      <c r="J401" s="33" t="str">
        <f t="shared" si="13"/>
        <v/>
      </c>
    </row>
    <row r="402" spans="1:10" x14ac:dyDescent="0.25">
      <c r="A402" s="33">
        <v>10399</v>
      </c>
      <c r="B402" s="33" t="s">
        <v>64</v>
      </c>
      <c r="C402" s="33" t="s">
        <v>57</v>
      </c>
      <c r="D402" s="35">
        <v>12824694</v>
      </c>
      <c r="E402" s="33" t="s">
        <v>56</v>
      </c>
      <c r="F402" s="36">
        <v>17.38</v>
      </c>
      <c r="G402" s="33" t="s">
        <v>62</v>
      </c>
      <c r="H402" s="34">
        <v>0.67638888888888893</v>
      </c>
      <c r="I402" s="33" t="str">
        <f t="shared" si="12"/>
        <v/>
      </c>
      <c r="J402" s="33" t="str">
        <f t="shared" si="13"/>
        <v/>
      </c>
    </row>
    <row r="403" spans="1:10" x14ac:dyDescent="0.25">
      <c r="A403" s="33">
        <v>10400</v>
      </c>
      <c r="B403" s="33" t="s">
        <v>60</v>
      </c>
      <c r="C403" s="33" t="s">
        <v>57</v>
      </c>
      <c r="D403" s="35">
        <v>73484989</v>
      </c>
      <c r="E403" s="33" t="s">
        <v>56</v>
      </c>
      <c r="F403" s="36">
        <v>17.7</v>
      </c>
      <c r="G403" s="33" t="s">
        <v>55</v>
      </c>
      <c r="H403" s="34">
        <v>0.29652777777777778</v>
      </c>
      <c r="I403" s="33" t="str">
        <f t="shared" si="12"/>
        <v/>
      </c>
      <c r="J403" s="33" t="str">
        <f t="shared" si="13"/>
        <v/>
      </c>
    </row>
    <row r="404" spans="1:10" x14ac:dyDescent="0.25">
      <c r="A404" s="33">
        <v>10401</v>
      </c>
      <c r="B404" s="33" t="s">
        <v>60</v>
      </c>
      <c r="C404" s="33" t="s">
        <v>57</v>
      </c>
      <c r="D404" s="35">
        <v>79418802</v>
      </c>
      <c r="E404" s="33" t="s">
        <v>56</v>
      </c>
      <c r="F404" s="36">
        <v>24.66</v>
      </c>
      <c r="G404" s="33" t="s">
        <v>62</v>
      </c>
      <c r="H404" s="34">
        <v>0.71319444444444446</v>
      </c>
      <c r="I404" s="33" t="str">
        <f t="shared" si="12"/>
        <v/>
      </c>
      <c r="J404" s="33" t="str">
        <f t="shared" si="13"/>
        <v/>
      </c>
    </row>
    <row r="405" spans="1:10" x14ac:dyDescent="0.25">
      <c r="A405" s="33">
        <v>10402</v>
      </c>
      <c r="B405" s="33" t="s">
        <v>60</v>
      </c>
      <c r="C405" s="33" t="s">
        <v>57</v>
      </c>
      <c r="D405" s="35">
        <v>85598102</v>
      </c>
      <c r="E405" s="33" t="s">
        <v>56</v>
      </c>
      <c r="F405" s="36">
        <v>24.24</v>
      </c>
      <c r="G405" s="33" t="s">
        <v>55</v>
      </c>
      <c r="H405" s="34">
        <v>0.8027777777777777</v>
      </c>
      <c r="I405" s="33" t="str">
        <f t="shared" si="12"/>
        <v/>
      </c>
      <c r="J405" s="33" t="str">
        <f t="shared" si="13"/>
        <v/>
      </c>
    </row>
    <row r="406" spans="1:10" x14ac:dyDescent="0.25">
      <c r="A406" s="33">
        <v>10403</v>
      </c>
      <c r="B406" s="33" t="s">
        <v>63</v>
      </c>
      <c r="C406" s="33" t="s">
        <v>59</v>
      </c>
      <c r="D406" s="35">
        <v>81254753</v>
      </c>
      <c r="E406" s="33" t="s">
        <v>61</v>
      </c>
      <c r="F406" s="36">
        <v>19.79</v>
      </c>
      <c r="G406" s="33" t="s">
        <v>62</v>
      </c>
      <c r="H406" s="34">
        <v>0.29652777777777778</v>
      </c>
      <c r="I406" s="33">
        <f t="shared" si="12"/>
        <v>19.79</v>
      </c>
      <c r="J406" s="33" t="str">
        <f t="shared" si="13"/>
        <v>Paypal</v>
      </c>
    </row>
    <row r="407" spans="1:10" x14ac:dyDescent="0.25">
      <c r="A407" s="33">
        <v>10404</v>
      </c>
      <c r="B407" s="33" t="s">
        <v>58</v>
      </c>
      <c r="C407" s="33" t="s">
        <v>57</v>
      </c>
      <c r="D407" s="35">
        <v>97869460</v>
      </c>
      <c r="E407" s="33" t="s">
        <v>56</v>
      </c>
      <c r="F407" s="36">
        <v>16.86</v>
      </c>
      <c r="G407" s="33" t="s">
        <v>55</v>
      </c>
      <c r="H407" s="34">
        <v>0.33888888888888885</v>
      </c>
      <c r="I407" s="33" t="str">
        <f t="shared" si="12"/>
        <v/>
      </c>
      <c r="J407" s="33" t="str">
        <f t="shared" si="13"/>
        <v/>
      </c>
    </row>
    <row r="408" spans="1:10" x14ac:dyDescent="0.25">
      <c r="A408" s="33">
        <v>10405</v>
      </c>
      <c r="B408" s="33" t="s">
        <v>58</v>
      </c>
      <c r="C408" s="33" t="s">
        <v>57</v>
      </c>
      <c r="D408" s="35">
        <v>19446725</v>
      </c>
      <c r="E408" s="33" t="s">
        <v>56</v>
      </c>
      <c r="F408" s="36">
        <v>19.97</v>
      </c>
      <c r="G408" s="33" t="s">
        <v>55</v>
      </c>
      <c r="H408" s="34">
        <v>0.94236111111111109</v>
      </c>
      <c r="I408" s="33" t="str">
        <f t="shared" si="12"/>
        <v/>
      </c>
      <c r="J408" s="33" t="str">
        <f t="shared" si="13"/>
        <v/>
      </c>
    </row>
    <row r="409" spans="1:10" x14ac:dyDescent="0.25">
      <c r="A409" s="33">
        <v>10406</v>
      </c>
      <c r="B409" s="33" t="s">
        <v>64</v>
      </c>
      <c r="C409" s="33" t="s">
        <v>57</v>
      </c>
      <c r="D409" s="35">
        <v>12075708</v>
      </c>
      <c r="E409" s="33" t="s">
        <v>56</v>
      </c>
      <c r="F409" s="36">
        <v>22.99</v>
      </c>
      <c r="G409" s="33" t="s">
        <v>62</v>
      </c>
      <c r="H409" s="34">
        <v>0.38124999999999998</v>
      </c>
      <c r="I409" s="33" t="str">
        <f t="shared" si="12"/>
        <v/>
      </c>
      <c r="J409" s="33" t="str">
        <f t="shared" si="13"/>
        <v/>
      </c>
    </row>
    <row r="410" spans="1:10" x14ac:dyDescent="0.25">
      <c r="A410" s="33">
        <v>10407</v>
      </c>
      <c r="B410" s="33" t="s">
        <v>58</v>
      </c>
      <c r="C410" s="33" t="s">
        <v>57</v>
      </c>
      <c r="D410" s="35">
        <v>87645248</v>
      </c>
      <c r="E410" s="33" t="s">
        <v>56</v>
      </c>
      <c r="F410" s="36">
        <v>153.83000000000001</v>
      </c>
      <c r="G410" s="33" t="s">
        <v>62</v>
      </c>
      <c r="H410" s="34">
        <v>0.62986111111111109</v>
      </c>
      <c r="I410" s="33">
        <f t="shared" si="12"/>
        <v>153.83000000000001</v>
      </c>
      <c r="J410" s="33" t="str">
        <f t="shared" si="13"/>
        <v>Credit</v>
      </c>
    </row>
    <row r="411" spans="1:10" x14ac:dyDescent="0.25">
      <c r="A411" s="33">
        <v>10408</v>
      </c>
      <c r="B411" s="33" t="s">
        <v>63</v>
      </c>
      <c r="C411" s="33" t="s">
        <v>57</v>
      </c>
      <c r="D411" s="35">
        <v>88351358</v>
      </c>
      <c r="E411" s="33" t="s">
        <v>56</v>
      </c>
      <c r="F411" s="36">
        <v>15.2</v>
      </c>
      <c r="G411" s="33" t="s">
        <v>55</v>
      </c>
      <c r="H411" s="34">
        <v>0.62708333333333333</v>
      </c>
      <c r="I411" s="33" t="str">
        <f t="shared" si="12"/>
        <v/>
      </c>
      <c r="J411" s="33" t="str">
        <f t="shared" si="13"/>
        <v/>
      </c>
    </row>
    <row r="412" spans="1:10" x14ac:dyDescent="0.25">
      <c r="A412" s="33">
        <v>10409</v>
      </c>
      <c r="B412" s="33" t="s">
        <v>60</v>
      </c>
      <c r="C412" s="33" t="s">
        <v>57</v>
      </c>
      <c r="D412" s="35">
        <v>86741411</v>
      </c>
      <c r="E412" s="33" t="s">
        <v>56</v>
      </c>
      <c r="F412" s="36">
        <v>16.010000000000002</v>
      </c>
      <c r="G412" s="33" t="s">
        <v>55</v>
      </c>
      <c r="H412" s="34">
        <v>0.83472222222222225</v>
      </c>
      <c r="I412" s="33" t="str">
        <f t="shared" si="12"/>
        <v/>
      </c>
      <c r="J412" s="33" t="str">
        <f t="shared" si="13"/>
        <v/>
      </c>
    </row>
    <row r="413" spans="1:10" x14ac:dyDescent="0.25">
      <c r="A413" s="33">
        <v>10410</v>
      </c>
      <c r="B413" s="33" t="s">
        <v>60</v>
      </c>
      <c r="C413" s="33" t="s">
        <v>59</v>
      </c>
      <c r="D413" s="35">
        <v>85689748</v>
      </c>
      <c r="E413" s="33" t="s">
        <v>56</v>
      </c>
      <c r="F413" s="36">
        <v>18.88</v>
      </c>
      <c r="G413" s="33" t="s">
        <v>55</v>
      </c>
      <c r="H413" s="34">
        <v>0.74791666666666667</v>
      </c>
      <c r="I413" s="33">
        <f t="shared" si="12"/>
        <v>18.88</v>
      </c>
      <c r="J413" s="33" t="str">
        <f t="shared" si="13"/>
        <v>Paypal</v>
      </c>
    </row>
    <row r="414" spans="1:10" x14ac:dyDescent="0.25">
      <c r="A414" s="33">
        <v>10411</v>
      </c>
      <c r="B414" s="33" t="s">
        <v>63</v>
      </c>
      <c r="C414" s="33" t="s">
        <v>57</v>
      </c>
      <c r="D414" s="35">
        <v>39676844</v>
      </c>
      <c r="E414" s="33" t="s">
        <v>61</v>
      </c>
      <c r="F414" s="36">
        <v>21.54</v>
      </c>
      <c r="G414" s="33" t="s">
        <v>62</v>
      </c>
      <c r="H414" s="34">
        <v>0.81736111111111109</v>
      </c>
      <c r="I414" s="33" t="str">
        <f t="shared" si="12"/>
        <v/>
      </c>
      <c r="J414" s="33" t="str">
        <f t="shared" si="13"/>
        <v/>
      </c>
    </row>
    <row r="415" spans="1:10" x14ac:dyDescent="0.25">
      <c r="A415" s="33">
        <v>10412</v>
      </c>
      <c r="B415" s="33" t="s">
        <v>64</v>
      </c>
      <c r="C415" s="33" t="s">
        <v>57</v>
      </c>
      <c r="D415" s="35">
        <v>59845402</v>
      </c>
      <c r="E415" s="33" t="s">
        <v>56</v>
      </c>
      <c r="F415" s="36">
        <v>24.11</v>
      </c>
      <c r="G415" s="33" t="s">
        <v>62</v>
      </c>
      <c r="H415" s="34">
        <v>0</v>
      </c>
      <c r="I415" s="33" t="str">
        <f t="shared" si="12"/>
        <v/>
      </c>
      <c r="J415" s="33" t="str">
        <f t="shared" si="13"/>
        <v/>
      </c>
    </row>
    <row r="416" spans="1:10" x14ac:dyDescent="0.25">
      <c r="A416" s="33">
        <v>10413</v>
      </c>
      <c r="B416" s="33" t="s">
        <v>58</v>
      </c>
      <c r="C416" s="33" t="s">
        <v>59</v>
      </c>
      <c r="D416" s="35">
        <v>39267241</v>
      </c>
      <c r="E416" s="33" t="s">
        <v>56</v>
      </c>
      <c r="F416" s="36">
        <v>21.43</v>
      </c>
      <c r="G416" s="33" t="s">
        <v>62</v>
      </c>
      <c r="H416" s="34">
        <v>0.33888888888888885</v>
      </c>
      <c r="I416" s="33">
        <f t="shared" si="12"/>
        <v>21.43</v>
      </c>
      <c r="J416" s="33" t="str">
        <f t="shared" si="13"/>
        <v>Paypal</v>
      </c>
    </row>
    <row r="417" spans="1:10" x14ac:dyDescent="0.25">
      <c r="A417" s="33">
        <v>10414</v>
      </c>
      <c r="B417" s="33" t="s">
        <v>58</v>
      </c>
      <c r="C417" s="33" t="s">
        <v>57</v>
      </c>
      <c r="D417" s="35">
        <v>82025542</v>
      </c>
      <c r="E417" s="33" t="s">
        <v>56</v>
      </c>
      <c r="F417" s="36">
        <v>24.8</v>
      </c>
      <c r="G417" s="33" t="s">
        <v>55</v>
      </c>
      <c r="H417" s="34">
        <v>0</v>
      </c>
      <c r="I417" s="33" t="str">
        <f t="shared" si="12"/>
        <v/>
      </c>
      <c r="J417" s="33" t="str">
        <f t="shared" si="13"/>
        <v/>
      </c>
    </row>
    <row r="418" spans="1:10" x14ac:dyDescent="0.25">
      <c r="A418" s="33">
        <v>10415</v>
      </c>
      <c r="B418" s="33" t="s">
        <v>60</v>
      </c>
      <c r="C418" s="33" t="s">
        <v>57</v>
      </c>
      <c r="D418" s="35">
        <v>16559991</v>
      </c>
      <c r="E418" s="33" t="s">
        <v>56</v>
      </c>
      <c r="F418" s="36">
        <v>19.760000000000002</v>
      </c>
      <c r="G418" s="33" t="s">
        <v>55</v>
      </c>
      <c r="H418" s="34">
        <v>0.84375</v>
      </c>
      <c r="I418" s="33" t="str">
        <f t="shared" si="12"/>
        <v/>
      </c>
      <c r="J418" s="33" t="str">
        <f t="shared" si="13"/>
        <v/>
      </c>
    </row>
    <row r="419" spans="1:10" x14ac:dyDescent="0.25">
      <c r="A419" s="33">
        <v>10416</v>
      </c>
      <c r="B419" s="33" t="s">
        <v>58</v>
      </c>
      <c r="C419" s="33" t="s">
        <v>57</v>
      </c>
      <c r="D419" s="35">
        <v>80278554</v>
      </c>
      <c r="E419" s="33" t="s">
        <v>56</v>
      </c>
      <c r="F419" s="36">
        <v>23.97</v>
      </c>
      <c r="G419" s="33" t="s">
        <v>55</v>
      </c>
      <c r="H419" s="34">
        <v>0.77708333333333324</v>
      </c>
      <c r="I419" s="33" t="str">
        <f t="shared" si="12"/>
        <v/>
      </c>
      <c r="J419" s="33" t="str">
        <f t="shared" si="13"/>
        <v/>
      </c>
    </row>
    <row r="420" spans="1:10" x14ac:dyDescent="0.25">
      <c r="A420" s="33">
        <v>10417</v>
      </c>
      <c r="B420" s="33" t="s">
        <v>58</v>
      </c>
      <c r="C420" s="33" t="s">
        <v>57</v>
      </c>
      <c r="D420" s="35">
        <v>30257860</v>
      </c>
      <c r="E420" s="33" t="s">
        <v>56</v>
      </c>
      <c r="F420" s="36">
        <v>19.96</v>
      </c>
      <c r="G420" s="33" t="s">
        <v>55</v>
      </c>
      <c r="H420" s="34">
        <v>0.47569444444444442</v>
      </c>
      <c r="I420" s="33" t="str">
        <f t="shared" si="12"/>
        <v/>
      </c>
      <c r="J420" s="33" t="str">
        <f t="shared" si="13"/>
        <v/>
      </c>
    </row>
    <row r="421" spans="1:10" x14ac:dyDescent="0.25">
      <c r="A421" s="33">
        <v>10418</v>
      </c>
      <c r="B421" s="33" t="s">
        <v>60</v>
      </c>
      <c r="C421" s="33" t="s">
        <v>57</v>
      </c>
      <c r="D421" s="35">
        <v>46744434</v>
      </c>
      <c r="E421" s="33" t="s">
        <v>56</v>
      </c>
      <c r="F421" s="36">
        <v>18.190000000000001</v>
      </c>
      <c r="G421" s="33" t="s">
        <v>62</v>
      </c>
      <c r="H421" s="34">
        <v>4.2361111111111106E-2</v>
      </c>
      <c r="I421" s="33" t="str">
        <f t="shared" si="12"/>
        <v/>
      </c>
      <c r="J421" s="33" t="str">
        <f t="shared" si="13"/>
        <v/>
      </c>
    </row>
    <row r="422" spans="1:10" x14ac:dyDescent="0.25">
      <c r="A422" s="33">
        <v>10419</v>
      </c>
      <c r="B422" s="33" t="s">
        <v>64</v>
      </c>
      <c r="C422" s="33" t="s">
        <v>57</v>
      </c>
      <c r="D422" s="35">
        <v>49155614</v>
      </c>
      <c r="E422" s="33" t="s">
        <v>56</v>
      </c>
      <c r="F422" s="36">
        <v>17.28</v>
      </c>
      <c r="G422" s="33" t="s">
        <v>55</v>
      </c>
      <c r="H422" s="34">
        <v>0.65625</v>
      </c>
      <c r="I422" s="33" t="str">
        <f t="shared" si="12"/>
        <v/>
      </c>
      <c r="J422" s="33" t="str">
        <f t="shared" si="13"/>
        <v/>
      </c>
    </row>
    <row r="423" spans="1:10" x14ac:dyDescent="0.25">
      <c r="A423" s="33">
        <v>10420</v>
      </c>
      <c r="B423" s="33" t="s">
        <v>60</v>
      </c>
      <c r="C423" s="33" t="s">
        <v>57</v>
      </c>
      <c r="D423" s="35">
        <v>53795790</v>
      </c>
      <c r="E423" s="33" t="s">
        <v>56</v>
      </c>
      <c r="F423" s="36">
        <v>24.84</v>
      </c>
      <c r="G423" s="33" t="s">
        <v>62</v>
      </c>
      <c r="H423" s="34">
        <v>0.33888888888888885</v>
      </c>
      <c r="I423" s="33" t="str">
        <f t="shared" si="12"/>
        <v/>
      </c>
      <c r="J423" s="33" t="str">
        <f t="shared" si="13"/>
        <v/>
      </c>
    </row>
    <row r="424" spans="1:10" x14ac:dyDescent="0.25">
      <c r="A424" s="33">
        <v>10421</v>
      </c>
      <c r="B424" s="33" t="s">
        <v>63</v>
      </c>
      <c r="C424" s="33" t="s">
        <v>59</v>
      </c>
      <c r="D424" s="35">
        <v>75332091</v>
      </c>
      <c r="E424" s="33" t="s">
        <v>61</v>
      </c>
      <c r="F424" s="36">
        <v>16.32</v>
      </c>
      <c r="G424" s="33" t="s">
        <v>62</v>
      </c>
      <c r="H424" s="34">
        <v>0.57638888888888895</v>
      </c>
      <c r="I424" s="33">
        <f t="shared" si="12"/>
        <v>16.32</v>
      </c>
      <c r="J424" s="33" t="str">
        <f t="shared" si="13"/>
        <v>Paypal</v>
      </c>
    </row>
    <row r="425" spans="1:10" x14ac:dyDescent="0.25">
      <c r="A425" s="33">
        <v>10422</v>
      </c>
      <c r="B425" s="33" t="s">
        <v>58</v>
      </c>
      <c r="C425" s="33" t="s">
        <v>57</v>
      </c>
      <c r="D425" s="35">
        <v>83194866</v>
      </c>
      <c r="E425" s="33" t="s">
        <v>56</v>
      </c>
      <c r="F425" s="36">
        <v>23.47</v>
      </c>
      <c r="G425" s="33" t="s">
        <v>62</v>
      </c>
      <c r="H425" s="34">
        <v>0.70833333333333337</v>
      </c>
      <c r="I425" s="33" t="str">
        <f t="shared" si="12"/>
        <v/>
      </c>
      <c r="J425" s="33" t="str">
        <f t="shared" si="13"/>
        <v/>
      </c>
    </row>
    <row r="426" spans="1:10" x14ac:dyDescent="0.25">
      <c r="A426" s="33">
        <v>10423</v>
      </c>
      <c r="B426" s="33" t="s">
        <v>60</v>
      </c>
      <c r="C426" s="33" t="s">
        <v>57</v>
      </c>
      <c r="D426" s="35">
        <v>33911548</v>
      </c>
      <c r="E426" s="33" t="s">
        <v>61</v>
      </c>
      <c r="F426" s="36">
        <v>16.649999999999999</v>
      </c>
      <c r="G426" s="33" t="s">
        <v>62</v>
      </c>
      <c r="H426" s="34">
        <v>0.80486111111111114</v>
      </c>
      <c r="I426" s="33" t="str">
        <f t="shared" si="12"/>
        <v/>
      </c>
      <c r="J426" s="33" t="str">
        <f t="shared" si="13"/>
        <v/>
      </c>
    </row>
    <row r="427" spans="1:10" x14ac:dyDescent="0.25">
      <c r="A427" s="33">
        <v>10424</v>
      </c>
      <c r="B427" s="33" t="s">
        <v>64</v>
      </c>
      <c r="C427" s="33" t="s">
        <v>59</v>
      </c>
      <c r="D427" s="35">
        <v>20917768</v>
      </c>
      <c r="E427" s="33" t="s">
        <v>56</v>
      </c>
      <c r="F427" s="36">
        <v>22.64</v>
      </c>
      <c r="G427" s="33" t="s">
        <v>62</v>
      </c>
      <c r="H427" s="34">
        <v>0.49513888888888885</v>
      </c>
      <c r="I427" s="33">
        <f t="shared" si="12"/>
        <v>22.64</v>
      </c>
      <c r="J427" s="33" t="str">
        <f t="shared" si="13"/>
        <v>Paypal</v>
      </c>
    </row>
    <row r="428" spans="1:10" x14ac:dyDescent="0.25">
      <c r="A428" s="33">
        <v>10425</v>
      </c>
      <c r="B428" s="33" t="s">
        <v>58</v>
      </c>
      <c r="C428" s="33" t="s">
        <v>57</v>
      </c>
      <c r="D428" s="35">
        <v>63888401</v>
      </c>
      <c r="E428" s="33" t="s">
        <v>56</v>
      </c>
      <c r="F428" s="36">
        <v>16.66</v>
      </c>
      <c r="G428" s="33" t="s">
        <v>62</v>
      </c>
      <c r="H428" s="34">
        <v>8.4722222222222213E-2</v>
      </c>
      <c r="I428" s="33" t="str">
        <f t="shared" si="12"/>
        <v/>
      </c>
      <c r="J428" s="33" t="str">
        <f t="shared" si="13"/>
        <v/>
      </c>
    </row>
    <row r="429" spans="1:10" x14ac:dyDescent="0.25">
      <c r="A429" s="33">
        <v>10426</v>
      </c>
      <c r="B429" s="33" t="s">
        <v>58</v>
      </c>
      <c r="C429" s="33" t="s">
        <v>57</v>
      </c>
      <c r="D429" s="35">
        <v>99361092</v>
      </c>
      <c r="E429" s="33" t="s">
        <v>61</v>
      </c>
      <c r="F429" s="36">
        <v>21.78</v>
      </c>
      <c r="G429" s="33" t="s">
        <v>62</v>
      </c>
      <c r="H429" s="34">
        <v>0.59027777777777779</v>
      </c>
      <c r="I429" s="33" t="str">
        <f t="shared" si="12"/>
        <v/>
      </c>
      <c r="J429" s="33" t="str">
        <f t="shared" si="13"/>
        <v/>
      </c>
    </row>
    <row r="430" spans="1:10" x14ac:dyDescent="0.25">
      <c r="A430" s="33">
        <v>10427</v>
      </c>
      <c r="B430" s="33" t="s">
        <v>60</v>
      </c>
      <c r="C430" s="33" t="s">
        <v>59</v>
      </c>
      <c r="D430" s="35">
        <v>39373058</v>
      </c>
      <c r="E430" s="33" t="s">
        <v>56</v>
      </c>
      <c r="F430" s="36">
        <v>21.29</v>
      </c>
      <c r="G430" s="33" t="s">
        <v>55</v>
      </c>
      <c r="H430" s="34">
        <v>0.59305555555555556</v>
      </c>
      <c r="I430" s="33">
        <f t="shared" si="12"/>
        <v>21.29</v>
      </c>
      <c r="J430" s="33" t="str">
        <f t="shared" si="13"/>
        <v>Paypal</v>
      </c>
    </row>
    <row r="431" spans="1:10" x14ac:dyDescent="0.25">
      <c r="A431" s="33">
        <v>10428</v>
      </c>
      <c r="B431" s="33" t="s">
        <v>58</v>
      </c>
      <c r="C431" s="33" t="s">
        <v>59</v>
      </c>
      <c r="D431" s="35">
        <v>91945826</v>
      </c>
      <c r="E431" s="33" t="s">
        <v>56</v>
      </c>
      <c r="F431" s="36">
        <v>160.78</v>
      </c>
      <c r="G431" s="33" t="s">
        <v>62</v>
      </c>
      <c r="H431" s="34">
        <v>0.61597222222222225</v>
      </c>
      <c r="I431" s="33" t="str">
        <f t="shared" si="12"/>
        <v/>
      </c>
      <c r="J431" s="33" t="str">
        <f t="shared" si="13"/>
        <v/>
      </c>
    </row>
    <row r="432" spans="1:10" x14ac:dyDescent="0.25">
      <c r="A432" s="33">
        <v>10429</v>
      </c>
      <c r="B432" s="33" t="s">
        <v>60</v>
      </c>
      <c r="C432" s="33" t="s">
        <v>57</v>
      </c>
      <c r="D432" s="35">
        <v>39442197</v>
      </c>
      <c r="E432" s="33" t="s">
        <v>56</v>
      </c>
      <c r="F432" s="36">
        <v>21.1</v>
      </c>
      <c r="G432" s="33" t="s">
        <v>62</v>
      </c>
      <c r="H432" s="34">
        <v>0.60972222222222217</v>
      </c>
      <c r="I432" s="33" t="str">
        <f t="shared" si="12"/>
        <v/>
      </c>
      <c r="J432" s="33" t="str">
        <f t="shared" si="13"/>
        <v/>
      </c>
    </row>
    <row r="433" spans="1:10" x14ac:dyDescent="0.25">
      <c r="A433" s="33">
        <v>10430</v>
      </c>
      <c r="B433" s="33" t="s">
        <v>64</v>
      </c>
      <c r="C433" s="33" t="s">
        <v>57</v>
      </c>
      <c r="D433" s="35">
        <v>96995760</v>
      </c>
      <c r="E433" s="33" t="s">
        <v>56</v>
      </c>
      <c r="F433" s="36">
        <v>169.79</v>
      </c>
      <c r="G433" s="33" t="s">
        <v>62</v>
      </c>
      <c r="H433" s="34">
        <v>0.84236111111111101</v>
      </c>
      <c r="I433" s="33">
        <f t="shared" si="12"/>
        <v>169.79</v>
      </c>
      <c r="J433" s="33" t="str">
        <f t="shared" si="13"/>
        <v>Credit</v>
      </c>
    </row>
    <row r="434" spans="1:10" x14ac:dyDescent="0.25">
      <c r="A434" s="33">
        <v>10431</v>
      </c>
      <c r="B434" s="33" t="s">
        <v>60</v>
      </c>
      <c r="C434" s="33" t="s">
        <v>59</v>
      </c>
      <c r="D434" s="35">
        <v>99830378</v>
      </c>
      <c r="E434" s="33" t="s">
        <v>56</v>
      </c>
      <c r="F434" s="36">
        <v>16.989999999999998</v>
      </c>
      <c r="G434" s="33" t="s">
        <v>62</v>
      </c>
      <c r="H434" s="34">
        <v>0.12708333333333333</v>
      </c>
      <c r="I434" s="33">
        <f t="shared" si="12"/>
        <v>16.989999999999998</v>
      </c>
      <c r="J434" s="33" t="str">
        <f t="shared" si="13"/>
        <v>Paypal</v>
      </c>
    </row>
    <row r="435" spans="1:10" x14ac:dyDescent="0.25">
      <c r="A435" s="33">
        <v>10432</v>
      </c>
      <c r="B435" s="33" t="s">
        <v>58</v>
      </c>
      <c r="C435" s="33" t="s">
        <v>57</v>
      </c>
      <c r="D435" s="35">
        <v>97898924</v>
      </c>
      <c r="E435" s="33" t="s">
        <v>61</v>
      </c>
      <c r="F435" s="36">
        <v>23.64</v>
      </c>
      <c r="G435" s="33" t="s">
        <v>55</v>
      </c>
      <c r="H435" s="34">
        <v>0.33888888888888885</v>
      </c>
      <c r="I435" s="33" t="str">
        <f t="shared" si="12"/>
        <v/>
      </c>
      <c r="J435" s="33" t="str">
        <f t="shared" si="13"/>
        <v/>
      </c>
    </row>
    <row r="436" spans="1:10" x14ac:dyDescent="0.25">
      <c r="A436" s="33">
        <v>10433</v>
      </c>
      <c r="B436" s="33" t="s">
        <v>58</v>
      </c>
      <c r="C436" s="33" t="s">
        <v>57</v>
      </c>
      <c r="D436" s="35">
        <v>48100304</v>
      </c>
      <c r="E436" s="33" t="s">
        <v>61</v>
      </c>
      <c r="F436" s="36">
        <v>18.920000000000002</v>
      </c>
      <c r="G436" s="33" t="s">
        <v>62</v>
      </c>
      <c r="H436" s="34">
        <v>0.55763888888888891</v>
      </c>
      <c r="I436" s="33" t="str">
        <f t="shared" si="12"/>
        <v/>
      </c>
      <c r="J436" s="33" t="str">
        <f t="shared" si="13"/>
        <v/>
      </c>
    </row>
    <row r="437" spans="1:10" x14ac:dyDescent="0.25">
      <c r="A437" s="33">
        <v>10434</v>
      </c>
      <c r="B437" s="33" t="s">
        <v>60</v>
      </c>
      <c r="C437" s="33" t="s">
        <v>59</v>
      </c>
      <c r="D437" s="35">
        <v>61029935</v>
      </c>
      <c r="E437" s="33" t="s">
        <v>61</v>
      </c>
      <c r="F437" s="36">
        <v>23.96</v>
      </c>
      <c r="G437" s="33" t="s">
        <v>62</v>
      </c>
      <c r="H437" s="34">
        <v>0.29652777777777778</v>
      </c>
      <c r="I437" s="33">
        <f t="shared" si="12"/>
        <v>23.96</v>
      </c>
      <c r="J437" s="33" t="str">
        <f t="shared" si="13"/>
        <v>Paypal</v>
      </c>
    </row>
    <row r="438" spans="1:10" x14ac:dyDescent="0.25">
      <c r="A438" s="33">
        <v>10435</v>
      </c>
      <c r="B438" s="33" t="s">
        <v>63</v>
      </c>
      <c r="C438" s="33" t="s">
        <v>59</v>
      </c>
      <c r="D438" s="35">
        <v>74335115</v>
      </c>
      <c r="E438" s="33" t="s">
        <v>56</v>
      </c>
      <c r="F438" s="36">
        <v>18.53</v>
      </c>
      <c r="G438" s="33" t="s">
        <v>62</v>
      </c>
      <c r="H438" s="34">
        <v>0.88888888888888884</v>
      </c>
      <c r="I438" s="33">
        <f t="shared" si="12"/>
        <v>18.53</v>
      </c>
      <c r="J438" s="33" t="str">
        <f t="shared" si="13"/>
        <v>Paypal</v>
      </c>
    </row>
    <row r="439" spans="1:10" x14ac:dyDescent="0.25">
      <c r="A439" s="33">
        <v>10436</v>
      </c>
      <c r="B439" s="33" t="s">
        <v>60</v>
      </c>
      <c r="C439" s="33" t="s">
        <v>57</v>
      </c>
      <c r="D439" s="35">
        <v>94386287</v>
      </c>
      <c r="E439" s="33" t="s">
        <v>56</v>
      </c>
      <c r="F439" s="36">
        <v>24.44</v>
      </c>
      <c r="G439" s="33" t="s">
        <v>55</v>
      </c>
      <c r="H439" s="34">
        <v>0.21180555555555555</v>
      </c>
      <c r="I439" s="33" t="str">
        <f t="shared" si="12"/>
        <v/>
      </c>
      <c r="J439" s="33" t="str">
        <f t="shared" si="13"/>
        <v/>
      </c>
    </row>
    <row r="440" spans="1:10" x14ac:dyDescent="0.25">
      <c r="A440" s="33">
        <v>10437</v>
      </c>
      <c r="B440" s="33" t="s">
        <v>63</v>
      </c>
      <c r="C440" s="33" t="s">
        <v>57</v>
      </c>
      <c r="D440" s="35">
        <v>94086275</v>
      </c>
      <c r="E440" s="33" t="s">
        <v>56</v>
      </c>
      <c r="F440" s="36">
        <v>21.81</v>
      </c>
      <c r="G440" s="33" t="s">
        <v>55</v>
      </c>
      <c r="H440" s="34">
        <v>0.21180555555555555</v>
      </c>
      <c r="I440" s="33" t="str">
        <f t="shared" si="12"/>
        <v/>
      </c>
      <c r="J440" s="33" t="str">
        <f t="shared" si="13"/>
        <v/>
      </c>
    </row>
    <row r="441" spans="1:10" x14ac:dyDescent="0.25">
      <c r="A441" s="33">
        <v>10438</v>
      </c>
      <c r="B441" s="33" t="s">
        <v>63</v>
      </c>
      <c r="C441" s="33" t="s">
        <v>59</v>
      </c>
      <c r="D441" s="35">
        <v>59470574</v>
      </c>
      <c r="E441" s="33" t="s">
        <v>61</v>
      </c>
      <c r="F441" s="36">
        <v>18.25</v>
      </c>
      <c r="G441" s="33" t="s">
        <v>55</v>
      </c>
      <c r="H441" s="34">
        <v>0.66249999999999998</v>
      </c>
      <c r="I441" s="33">
        <f t="shared" si="12"/>
        <v>18.25</v>
      </c>
      <c r="J441" s="33" t="str">
        <f t="shared" si="13"/>
        <v>Paypal</v>
      </c>
    </row>
    <row r="442" spans="1:10" x14ac:dyDescent="0.25">
      <c r="A442" s="33">
        <v>10439</v>
      </c>
      <c r="B442" s="33" t="s">
        <v>64</v>
      </c>
      <c r="C442" s="33" t="s">
        <v>57</v>
      </c>
      <c r="D442" s="35">
        <v>20030922</v>
      </c>
      <c r="E442" s="33" t="s">
        <v>56</v>
      </c>
      <c r="F442" s="36">
        <v>17.420000000000002</v>
      </c>
      <c r="G442" s="33" t="s">
        <v>62</v>
      </c>
      <c r="H442" s="34">
        <v>4.2361111111111106E-2</v>
      </c>
      <c r="I442" s="33" t="str">
        <f t="shared" si="12"/>
        <v/>
      </c>
      <c r="J442" s="33" t="str">
        <f t="shared" si="13"/>
        <v/>
      </c>
    </row>
    <row r="443" spans="1:10" x14ac:dyDescent="0.25">
      <c r="A443" s="33">
        <v>10440</v>
      </c>
      <c r="B443" s="33" t="s">
        <v>63</v>
      </c>
      <c r="C443" s="33" t="s">
        <v>57</v>
      </c>
      <c r="D443" s="35">
        <v>45769254</v>
      </c>
      <c r="E443" s="33" t="s">
        <v>56</v>
      </c>
      <c r="F443" s="36">
        <v>18.399999999999999</v>
      </c>
      <c r="G443" s="33" t="s">
        <v>62</v>
      </c>
      <c r="H443" s="34">
        <v>0.43402777777777773</v>
      </c>
      <c r="I443" s="33" t="str">
        <f t="shared" si="12"/>
        <v/>
      </c>
      <c r="J443" s="33" t="str">
        <f t="shared" si="13"/>
        <v/>
      </c>
    </row>
    <row r="444" spans="1:10" x14ac:dyDescent="0.25">
      <c r="A444" s="33">
        <v>10441</v>
      </c>
      <c r="B444" s="33" t="s">
        <v>58</v>
      </c>
      <c r="C444" s="33" t="s">
        <v>59</v>
      </c>
      <c r="D444" s="35">
        <v>94775848</v>
      </c>
      <c r="E444" s="33" t="s">
        <v>61</v>
      </c>
      <c r="F444" s="36">
        <v>23.88</v>
      </c>
      <c r="G444" s="33" t="s">
        <v>55</v>
      </c>
      <c r="H444" s="34">
        <v>0.12708333333333333</v>
      </c>
      <c r="I444" s="33">
        <f t="shared" si="12"/>
        <v>23.88</v>
      </c>
      <c r="J444" s="33" t="str">
        <f t="shared" si="13"/>
        <v>Paypal</v>
      </c>
    </row>
    <row r="445" spans="1:10" x14ac:dyDescent="0.25">
      <c r="A445" s="33">
        <v>10442</v>
      </c>
      <c r="B445" s="33" t="s">
        <v>60</v>
      </c>
      <c r="C445" s="33" t="s">
        <v>57</v>
      </c>
      <c r="D445" s="35">
        <v>98078573</v>
      </c>
      <c r="E445" s="33" t="s">
        <v>56</v>
      </c>
      <c r="F445" s="36">
        <v>17.760000000000002</v>
      </c>
      <c r="G445" s="33" t="s">
        <v>62</v>
      </c>
      <c r="H445" s="34">
        <v>0.60902777777777783</v>
      </c>
      <c r="I445" s="33" t="str">
        <f t="shared" si="12"/>
        <v/>
      </c>
      <c r="J445" s="33" t="str">
        <f t="shared" si="13"/>
        <v/>
      </c>
    </row>
    <row r="446" spans="1:10" x14ac:dyDescent="0.25">
      <c r="A446" s="33">
        <v>10443</v>
      </c>
      <c r="B446" s="33" t="s">
        <v>63</v>
      </c>
      <c r="C446" s="33" t="s">
        <v>57</v>
      </c>
      <c r="D446" s="35">
        <v>48152632</v>
      </c>
      <c r="E446" s="33" t="s">
        <v>61</v>
      </c>
      <c r="F446" s="36">
        <v>23.06</v>
      </c>
      <c r="G446" s="33" t="s">
        <v>62</v>
      </c>
      <c r="H446" s="34">
        <v>0.49791666666666662</v>
      </c>
      <c r="I446" s="33" t="str">
        <f t="shared" si="12"/>
        <v/>
      </c>
      <c r="J446" s="33" t="str">
        <f t="shared" si="13"/>
        <v/>
      </c>
    </row>
    <row r="447" spans="1:10" x14ac:dyDescent="0.25">
      <c r="A447" s="33">
        <v>10444</v>
      </c>
      <c r="B447" s="33" t="s">
        <v>60</v>
      </c>
      <c r="C447" s="33" t="s">
        <v>59</v>
      </c>
      <c r="D447" s="35">
        <v>44336631</v>
      </c>
      <c r="E447" s="33" t="s">
        <v>56</v>
      </c>
      <c r="F447" s="36">
        <v>18.87</v>
      </c>
      <c r="G447" s="33" t="s">
        <v>62</v>
      </c>
      <c r="H447" s="34">
        <v>0.68958333333333333</v>
      </c>
      <c r="I447" s="33">
        <f t="shared" si="12"/>
        <v>18.87</v>
      </c>
      <c r="J447" s="33" t="str">
        <f t="shared" si="13"/>
        <v>Paypal</v>
      </c>
    </row>
    <row r="448" spans="1:10" x14ac:dyDescent="0.25">
      <c r="A448" s="33">
        <v>10445</v>
      </c>
      <c r="B448" s="33" t="s">
        <v>60</v>
      </c>
      <c r="C448" s="33" t="s">
        <v>57</v>
      </c>
      <c r="D448" s="35">
        <v>74850396</v>
      </c>
      <c r="E448" s="33" t="s">
        <v>56</v>
      </c>
      <c r="F448" s="36">
        <v>17.87</v>
      </c>
      <c r="G448" s="33" t="s">
        <v>55</v>
      </c>
      <c r="H448" s="34">
        <v>0.6743055555555556</v>
      </c>
      <c r="I448" s="33" t="str">
        <f t="shared" si="12"/>
        <v/>
      </c>
      <c r="J448" s="33" t="str">
        <f t="shared" si="13"/>
        <v/>
      </c>
    </row>
    <row r="449" spans="1:10" x14ac:dyDescent="0.25">
      <c r="A449" s="33">
        <v>10446</v>
      </c>
      <c r="B449" s="33" t="s">
        <v>64</v>
      </c>
      <c r="C449" s="33" t="s">
        <v>57</v>
      </c>
      <c r="D449" s="35">
        <v>85688947</v>
      </c>
      <c r="E449" s="33" t="s">
        <v>56</v>
      </c>
      <c r="F449" s="36">
        <v>18.77</v>
      </c>
      <c r="G449" s="33" t="s">
        <v>62</v>
      </c>
      <c r="H449" s="34">
        <v>0.63124999999999998</v>
      </c>
      <c r="I449" s="33" t="str">
        <f t="shared" si="12"/>
        <v/>
      </c>
      <c r="J449" s="33" t="str">
        <f t="shared" si="13"/>
        <v/>
      </c>
    </row>
    <row r="450" spans="1:10" x14ac:dyDescent="0.25">
      <c r="A450" s="33">
        <v>10447</v>
      </c>
      <c r="B450" s="33" t="s">
        <v>58</v>
      </c>
      <c r="C450" s="33" t="s">
        <v>57</v>
      </c>
      <c r="D450" s="35">
        <v>83549993</v>
      </c>
      <c r="E450" s="33" t="s">
        <v>56</v>
      </c>
      <c r="F450" s="36">
        <v>18.600000000000001</v>
      </c>
      <c r="G450" s="33" t="s">
        <v>55</v>
      </c>
      <c r="H450" s="34">
        <v>0</v>
      </c>
      <c r="I450" s="33" t="str">
        <f t="shared" si="12"/>
        <v/>
      </c>
      <c r="J450" s="33" t="str">
        <f t="shared" si="13"/>
        <v/>
      </c>
    </row>
    <row r="451" spans="1:10" x14ac:dyDescent="0.25">
      <c r="A451" s="33">
        <v>10448</v>
      </c>
      <c r="B451" s="33" t="s">
        <v>58</v>
      </c>
      <c r="C451" s="33" t="s">
        <v>57</v>
      </c>
      <c r="D451" s="35">
        <v>62629771</v>
      </c>
      <c r="E451" s="33" t="s">
        <v>56</v>
      </c>
      <c r="F451" s="36">
        <v>152.27000000000001</v>
      </c>
      <c r="G451" s="33" t="s">
        <v>62</v>
      </c>
      <c r="H451" s="34">
        <v>0.25416666666666665</v>
      </c>
      <c r="I451" s="33">
        <f t="shared" si="12"/>
        <v>152.27000000000001</v>
      </c>
      <c r="J451" s="33" t="str">
        <f t="shared" si="13"/>
        <v>Credit</v>
      </c>
    </row>
    <row r="452" spans="1:10" x14ac:dyDescent="0.25">
      <c r="A452" s="33">
        <v>10449</v>
      </c>
      <c r="B452" s="33" t="s">
        <v>58</v>
      </c>
      <c r="C452" s="33" t="s">
        <v>57</v>
      </c>
      <c r="D452" s="35">
        <v>76032910</v>
      </c>
      <c r="E452" s="33" t="s">
        <v>56</v>
      </c>
      <c r="F452" s="36">
        <v>20.83</v>
      </c>
      <c r="G452" s="33" t="s">
        <v>62</v>
      </c>
      <c r="H452" s="34">
        <v>0.69861111111111107</v>
      </c>
      <c r="I452" s="33" t="str">
        <f t="shared" si="12"/>
        <v/>
      </c>
      <c r="J452" s="33" t="str">
        <f t="shared" si="13"/>
        <v/>
      </c>
    </row>
    <row r="453" spans="1:10" x14ac:dyDescent="0.25">
      <c r="A453" s="33">
        <v>10450</v>
      </c>
      <c r="B453" s="33" t="s">
        <v>60</v>
      </c>
      <c r="C453" s="33" t="s">
        <v>57</v>
      </c>
      <c r="D453" s="35">
        <v>78837536</v>
      </c>
      <c r="E453" s="33" t="s">
        <v>61</v>
      </c>
      <c r="F453" s="36">
        <v>21.47</v>
      </c>
      <c r="G453" s="33" t="s">
        <v>62</v>
      </c>
      <c r="H453" s="34">
        <v>0.74444444444444446</v>
      </c>
      <c r="I453" s="33" t="str">
        <f t="shared" ref="I453:I475" si="14">IF(OR(AND(C453="Paypal",F453&lt;100), AND(C453="Credit",F453&gt;100)), F453, "")</f>
        <v/>
      </c>
      <c r="J453" s="33" t="str">
        <f t="shared" ref="J453:J475" si="15">IF(OR(AND(C453="Paypal",F453&lt;100), AND(C453="Credit",F453&gt;100)), C453, "")</f>
        <v/>
      </c>
    </row>
    <row r="454" spans="1:10" x14ac:dyDescent="0.25">
      <c r="A454" s="33">
        <v>10451</v>
      </c>
      <c r="B454" s="33" t="s">
        <v>60</v>
      </c>
      <c r="C454" s="33" t="s">
        <v>57</v>
      </c>
      <c r="D454" s="35">
        <v>61532595</v>
      </c>
      <c r="E454" s="33" t="s">
        <v>56</v>
      </c>
      <c r="F454" s="36">
        <v>218.6</v>
      </c>
      <c r="G454" s="33" t="s">
        <v>62</v>
      </c>
      <c r="H454" s="34">
        <v>0.5229166666666667</v>
      </c>
      <c r="I454" s="33">
        <f t="shared" si="14"/>
        <v>218.6</v>
      </c>
      <c r="J454" s="33" t="str">
        <f t="shared" si="15"/>
        <v>Credit</v>
      </c>
    </row>
    <row r="455" spans="1:10" x14ac:dyDescent="0.25">
      <c r="A455" s="33">
        <v>10452</v>
      </c>
      <c r="B455" s="33" t="s">
        <v>58</v>
      </c>
      <c r="C455" s="33" t="s">
        <v>59</v>
      </c>
      <c r="D455" s="35">
        <v>50289683</v>
      </c>
      <c r="E455" s="33" t="s">
        <v>56</v>
      </c>
      <c r="F455" s="36">
        <v>163.37</v>
      </c>
      <c r="G455" s="33" t="s">
        <v>62</v>
      </c>
      <c r="H455" s="34">
        <v>0.70486111111111116</v>
      </c>
      <c r="I455" s="33" t="str">
        <f t="shared" si="14"/>
        <v/>
      </c>
      <c r="J455" s="33" t="str">
        <f t="shared" si="15"/>
        <v/>
      </c>
    </row>
    <row r="456" spans="1:10" x14ac:dyDescent="0.25">
      <c r="A456" s="33">
        <v>10453</v>
      </c>
      <c r="B456" s="33" t="s">
        <v>58</v>
      </c>
      <c r="C456" s="33" t="s">
        <v>59</v>
      </c>
      <c r="D456" s="35">
        <v>56319779</v>
      </c>
      <c r="E456" s="33" t="s">
        <v>56</v>
      </c>
      <c r="F456" s="36">
        <v>24.78</v>
      </c>
      <c r="G456" s="33" t="s">
        <v>62</v>
      </c>
      <c r="H456" s="34">
        <v>0.91388888888888886</v>
      </c>
      <c r="I456" s="33">
        <f t="shared" si="14"/>
        <v>24.78</v>
      </c>
      <c r="J456" s="33" t="str">
        <f t="shared" si="15"/>
        <v>Paypal</v>
      </c>
    </row>
    <row r="457" spans="1:10" x14ac:dyDescent="0.25">
      <c r="A457" s="33">
        <v>10454</v>
      </c>
      <c r="B457" s="33" t="s">
        <v>60</v>
      </c>
      <c r="C457" s="33" t="s">
        <v>57</v>
      </c>
      <c r="D457" s="35">
        <v>26242351</v>
      </c>
      <c r="E457" s="33" t="s">
        <v>56</v>
      </c>
      <c r="F457" s="36">
        <v>17.010000000000002</v>
      </c>
      <c r="G457" s="33" t="s">
        <v>62</v>
      </c>
      <c r="H457" s="34">
        <v>0.29652777777777778</v>
      </c>
      <c r="I457" s="33" t="str">
        <f t="shared" si="14"/>
        <v/>
      </c>
      <c r="J457" s="33" t="str">
        <f t="shared" si="15"/>
        <v/>
      </c>
    </row>
    <row r="458" spans="1:10" x14ac:dyDescent="0.25">
      <c r="A458" s="33">
        <v>10455</v>
      </c>
      <c r="B458" s="33" t="s">
        <v>63</v>
      </c>
      <c r="C458" s="33" t="s">
        <v>57</v>
      </c>
      <c r="D458" s="35">
        <v>80577738</v>
      </c>
      <c r="E458" s="33" t="s">
        <v>56</v>
      </c>
      <c r="F458" s="36">
        <v>231.23</v>
      </c>
      <c r="G458" s="33" t="s">
        <v>62</v>
      </c>
      <c r="H458" s="34">
        <v>0.85138888888888886</v>
      </c>
      <c r="I458" s="33">
        <f t="shared" si="14"/>
        <v>231.23</v>
      </c>
      <c r="J458" s="33" t="str">
        <f t="shared" si="15"/>
        <v>Credit</v>
      </c>
    </row>
    <row r="459" spans="1:10" x14ac:dyDescent="0.25">
      <c r="A459" s="33">
        <v>10456</v>
      </c>
      <c r="B459" s="33" t="s">
        <v>64</v>
      </c>
      <c r="C459" s="33" t="s">
        <v>57</v>
      </c>
      <c r="D459" s="35">
        <v>81079401</v>
      </c>
      <c r="E459" s="33" t="s">
        <v>56</v>
      </c>
      <c r="F459" s="36">
        <v>22.57</v>
      </c>
      <c r="G459" s="33" t="s">
        <v>55</v>
      </c>
      <c r="H459" s="34">
        <v>0.62638888888888888</v>
      </c>
      <c r="I459" s="33" t="str">
        <f t="shared" si="14"/>
        <v/>
      </c>
      <c r="J459" s="33" t="str">
        <f t="shared" si="15"/>
        <v/>
      </c>
    </row>
    <row r="460" spans="1:10" x14ac:dyDescent="0.25">
      <c r="A460" s="33">
        <v>10457</v>
      </c>
      <c r="B460" s="33" t="s">
        <v>60</v>
      </c>
      <c r="C460" s="33" t="s">
        <v>59</v>
      </c>
      <c r="D460" s="35">
        <v>17165782</v>
      </c>
      <c r="E460" s="33" t="s">
        <v>56</v>
      </c>
      <c r="F460" s="36">
        <v>24.16</v>
      </c>
      <c r="G460" s="33" t="s">
        <v>55</v>
      </c>
      <c r="H460" s="34">
        <v>0.4597222222222222</v>
      </c>
      <c r="I460" s="33">
        <f t="shared" si="14"/>
        <v>24.16</v>
      </c>
      <c r="J460" s="33" t="str">
        <f t="shared" si="15"/>
        <v>Paypal</v>
      </c>
    </row>
    <row r="461" spans="1:10" x14ac:dyDescent="0.25">
      <c r="A461" s="33">
        <v>10458</v>
      </c>
      <c r="B461" s="33" t="s">
        <v>63</v>
      </c>
      <c r="C461" s="33" t="s">
        <v>59</v>
      </c>
      <c r="D461" s="35">
        <v>90636722</v>
      </c>
      <c r="E461" s="33" t="s">
        <v>56</v>
      </c>
      <c r="F461" s="36">
        <v>20.68</v>
      </c>
      <c r="G461" s="33" t="s">
        <v>62</v>
      </c>
      <c r="H461" s="34">
        <v>0.91041666666666676</v>
      </c>
      <c r="I461" s="33">
        <f t="shared" si="14"/>
        <v>20.68</v>
      </c>
      <c r="J461" s="33" t="str">
        <f t="shared" si="15"/>
        <v>Paypal</v>
      </c>
    </row>
    <row r="462" spans="1:10" x14ac:dyDescent="0.25">
      <c r="A462" s="33">
        <v>10459</v>
      </c>
      <c r="B462" s="33" t="s">
        <v>63</v>
      </c>
      <c r="C462" s="33" t="s">
        <v>59</v>
      </c>
      <c r="D462" s="35">
        <v>43626259</v>
      </c>
      <c r="E462" s="33" t="s">
        <v>56</v>
      </c>
      <c r="F462" s="36">
        <v>21.2</v>
      </c>
      <c r="G462" s="33" t="s">
        <v>55</v>
      </c>
      <c r="H462" s="34">
        <v>0.29652777777777778</v>
      </c>
      <c r="I462" s="33">
        <f t="shared" si="14"/>
        <v>21.2</v>
      </c>
      <c r="J462" s="33" t="str">
        <f t="shared" si="15"/>
        <v>Paypal</v>
      </c>
    </row>
    <row r="463" spans="1:10" x14ac:dyDescent="0.25">
      <c r="A463" s="33">
        <v>10460</v>
      </c>
      <c r="B463" s="33" t="s">
        <v>60</v>
      </c>
      <c r="C463" s="33" t="s">
        <v>57</v>
      </c>
      <c r="D463" s="35">
        <v>61496170</v>
      </c>
      <c r="E463" s="33" t="s">
        <v>56</v>
      </c>
      <c r="F463" s="36">
        <v>247.14</v>
      </c>
      <c r="G463" s="33" t="s">
        <v>62</v>
      </c>
      <c r="H463" s="34">
        <v>0.71944444444444444</v>
      </c>
      <c r="I463" s="33">
        <f t="shared" si="14"/>
        <v>247.14</v>
      </c>
      <c r="J463" s="33" t="str">
        <f t="shared" si="15"/>
        <v>Credit</v>
      </c>
    </row>
    <row r="464" spans="1:10" x14ac:dyDescent="0.25">
      <c r="A464" s="33">
        <v>10461</v>
      </c>
      <c r="B464" s="33" t="s">
        <v>63</v>
      </c>
      <c r="C464" s="33" t="s">
        <v>57</v>
      </c>
      <c r="D464" s="35">
        <v>16101751</v>
      </c>
      <c r="E464" s="33" t="s">
        <v>56</v>
      </c>
      <c r="F464" s="36">
        <v>19.100000000000001</v>
      </c>
      <c r="G464" s="33" t="s">
        <v>62</v>
      </c>
      <c r="H464" s="34">
        <v>0.5444444444444444</v>
      </c>
      <c r="I464" s="33" t="str">
        <f t="shared" si="14"/>
        <v/>
      </c>
      <c r="J464" s="33" t="str">
        <f t="shared" si="15"/>
        <v/>
      </c>
    </row>
    <row r="465" spans="1:10" x14ac:dyDescent="0.25">
      <c r="A465" s="33">
        <v>10462</v>
      </c>
      <c r="B465" s="33" t="s">
        <v>63</v>
      </c>
      <c r="C465" s="33" t="s">
        <v>59</v>
      </c>
      <c r="D465" s="35">
        <v>55348039</v>
      </c>
      <c r="E465" s="33" t="s">
        <v>56</v>
      </c>
      <c r="F465" s="36">
        <v>19.02</v>
      </c>
      <c r="G465" s="33" t="s">
        <v>55</v>
      </c>
      <c r="H465" s="34">
        <v>0.92152777777777783</v>
      </c>
      <c r="I465" s="33">
        <f t="shared" si="14"/>
        <v>19.02</v>
      </c>
      <c r="J465" s="33" t="str">
        <f t="shared" si="15"/>
        <v>Paypal</v>
      </c>
    </row>
    <row r="466" spans="1:10" x14ac:dyDescent="0.25">
      <c r="A466" s="33">
        <v>10463</v>
      </c>
      <c r="B466" s="33" t="s">
        <v>64</v>
      </c>
      <c r="C466" s="33" t="s">
        <v>57</v>
      </c>
      <c r="D466" s="35">
        <v>50785284</v>
      </c>
      <c r="E466" s="33" t="s">
        <v>56</v>
      </c>
      <c r="F466" s="36">
        <v>19.66</v>
      </c>
      <c r="G466" s="33" t="s">
        <v>62</v>
      </c>
      <c r="H466" s="34">
        <v>4.2361111111111106E-2</v>
      </c>
      <c r="I466" s="33" t="str">
        <f t="shared" si="14"/>
        <v/>
      </c>
      <c r="J466" s="33" t="str">
        <f t="shared" si="15"/>
        <v/>
      </c>
    </row>
    <row r="467" spans="1:10" x14ac:dyDescent="0.25">
      <c r="A467" s="33">
        <v>10464</v>
      </c>
      <c r="B467" s="33" t="s">
        <v>60</v>
      </c>
      <c r="C467" s="33" t="s">
        <v>57</v>
      </c>
      <c r="D467" s="35">
        <v>92997267</v>
      </c>
      <c r="E467" s="33" t="s">
        <v>61</v>
      </c>
      <c r="F467" s="36">
        <v>168.1</v>
      </c>
      <c r="G467" s="33" t="s">
        <v>62</v>
      </c>
      <c r="H467" s="34">
        <v>0.68194444444444446</v>
      </c>
      <c r="I467" s="33">
        <f t="shared" si="14"/>
        <v>168.1</v>
      </c>
      <c r="J467" s="33" t="str">
        <f t="shared" si="15"/>
        <v>Credit</v>
      </c>
    </row>
    <row r="468" spans="1:10" x14ac:dyDescent="0.25">
      <c r="A468" s="33">
        <v>10465</v>
      </c>
      <c r="B468" s="33" t="s">
        <v>60</v>
      </c>
      <c r="C468" s="33" t="s">
        <v>57</v>
      </c>
      <c r="D468" s="35">
        <v>30255549</v>
      </c>
      <c r="E468" s="33" t="s">
        <v>56</v>
      </c>
      <c r="F468" s="36">
        <v>16.829999999999998</v>
      </c>
      <c r="G468" s="33" t="s">
        <v>62</v>
      </c>
      <c r="H468" s="34">
        <v>0.33888888888888885</v>
      </c>
      <c r="I468" s="33" t="str">
        <f t="shared" si="14"/>
        <v/>
      </c>
      <c r="J468" s="33" t="str">
        <f t="shared" si="15"/>
        <v/>
      </c>
    </row>
    <row r="469" spans="1:10" x14ac:dyDescent="0.25">
      <c r="A469" s="33">
        <v>10466</v>
      </c>
      <c r="B469" s="33" t="s">
        <v>64</v>
      </c>
      <c r="C469" s="33" t="s">
        <v>57</v>
      </c>
      <c r="D469" s="35">
        <v>85660114</v>
      </c>
      <c r="E469" s="33" t="s">
        <v>61</v>
      </c>
      <c r="F469" s="36">
        <v>23.89</v>
      </c>
      <c r="G469" s="33" t="s">
        <v>62</v>
      </c>
      <c r="H469" s="34">
        <v>0</v>
      </c>
      <c r="I469" s="33" t="str">
        <f t="shared" si="14"/>
        <v/>
      </c>
      <c r="J469" s="33" t="str">
        <f t="shared" si="15"/>
        <v/>
      </c>
    </row>
    <row r="470" spans="1:10" x14ac:dyDescent="0.25">
      <c r="A470" s="33">
        <v>10467</v>
      </c>
      <c r="B470" s="33" t="s">
        <v>63</v>
      </c>
      <c r="C470" s="33" t="s">
        <v>57</v>
      </c>
      <c r="D470" s="35">
        <v>43913307</v>
      </c>
      <c r="E470" s="33" t="s">
        <v>56</v>
      </c>
      <c r="F470" s="36">
        <v>16.73</v>
      </c>
      <c r="G470" s="33" t="s">
        <v>55</v>
      </c>
      <c r="H470" s="34">
        <v>0.80555555555555547</v>
      </c>
      <c r="I470" s="33" t="str">
        <f t="shared" si="14"/>
        <v/>
      </c>
      <c r="J470" s="33" t="str">
        <f t="shared" si="15"/>
        <v/>
      </c>
    </row>
    <row r="471" spans="1:10" x14ac:dyDescent="0.25">
      <c r="A471" s="33">
        <v>10468</v>
      </c>
      <c r="B471" s="33" t="s">
        <v>63</v>
      </c>
      <c r="C471" s="33" t="s">
        <v>57</v>
      </c>
      <c r="D471" s="35">
        <v>47286881</v>
      </c>
      <c r="E471" s="33" t="s">
        <v>61</v>
      </c>
      <c r="F471" s="36">
        <v>22.05</v>
      </c>
      <c r="G471" s="33" t="s">
        <v>55</v>
      </c>
      <c r="H471" s="34">
        <v>0.43541666666666662</v>
      </c>
      <c r="I471" s="33" t="str">
        <f t="shared" si="14"/>
        <v/>
      </c>
      <c r="J471" s="33" t="str">
        <f t="shared" si="15"/>
        <v/>
      </c>
    </row>
    <row r="472" spans="1:10" x14ac:dyDescent="0.25">
      <c r="A472" s="33">
        <v>10469</v>
      </c>
      <c r="B472" s="33" t="s">
        <v>58</v>
      </c>
      <c r="C472" s="33" t="s">
        <v>59</v>
      </c>
      <c r="D472" s="35">
        <v>62265606</v>
      </c>
      <c r="E472" s="33" t="s">
        <v>61</v>
      </c>
      <c r="F472" s="36">
        <v>17.88</v>
      </c>
      <c r="G472" s="33" t="s">
        <v>62</v>
      </c>
      <c r="H472" s="34">
        <v>0.25416666666666665</v>
      </c>
      <c r="I472" s="33">
        <f t="shared" si="14"/>
        <v>17.88</v>
      </c>
      <c r="J472" s="33" t="str">
        <f t="shared" si="15"/>
        <v>Paypal</v>
      </c>
    </row>
    <row r="473" spans="1:10" x14ac:dyDescent="0.25">
      <c r="A473" s="33">
        <v>10470</v>
      </c>
      <c r="B473" s="33" t="s">
        <v>60</v>
      </c>
      <c r="C473" s="33" t="s">
        <v>57</v>
      </c>
      <c r="D473" s="35">
        <v>63133211</v>
      </c>
      <c r="E473" s="33" t="s">
        <v>61</v>
      </c>
      <c r="F473" s="36">
        <v>15.18</v>
      </c>
      <c r="G473" s="33" t="s">
        <v>55</v>
      </c>
      <c r="H473" s="34">
        <v>0.80902777777777779</v>
      </c>
      <c r="I473" s="33" t="str">
        <f t="shared" si="14"/>
        <v/>
      </c>
      <c r="J473" s="33" t="str">
        <f t="shared" si="15"/>
        <v/>
      </c>
    </row>
    <row r="474" spans="1:10" x14ac:dyDescent="0.25">
      <c r="A474" s="33">
        <v>10471</v>
      </c>
      <c r="B474" s="33" t="s">
        <v>60</v>
      </c>
      <c r="C474" s="33" t="s">
        <v>59</v>
      </c>
      <c r="D474" s="35">
        <v>24646414</v>
      </c>
      <c r="E474" s="33" t="s">
        <v>56</v>
      </c>
      <c r="F474" s="36">
        <v>15.62</v>
      </c>
      <c r="G474" s="33" t="s">
        <v>55</v>
      </c>
      <c r="H474" s="34">
        <v>0.12708333333333333</v>
      </c>
      <c r="I474" s="33">
        <f t="shared" si="14"/>
        <v>15.62</v>
      </c>
      <c r="J474" s="33" t="str">
        <f t="shared" si="15"/>
        <v>Paypal</v>
      </c>
    </row>
    <row r="475" spans="1:10" x14ac:dyDescent="0.25">
      <c r="A475" s="33">
        <v>10472</v>
      </c>
      <c r="B475" s="33" t="s">
        <v>58</v>
      </c>
      <c r="C475" s="33" t="s">
        <v>57</v>
      </c>
      <c r="D475" s="35">
        <v>65043803</v>
      </c>
      <c r="E475" s="33" t="s">
        <v>56</v>
      </c>
      <c r="F475" s="36">
        <v>20.58</v>
      </c>
      <c r="G475" s="33" t="s">
        <v>55</v>
      </c>
      <c r="H475" s="34">
        <v>0.75138888888888899</v>
      </c>
      <c r="I475" s="33" t="str">
        <f t="shared" si="14"/>
        <v/>
      </c>
      <c r="J475" s="33" t="str">
        <f t="shared" si="15"/>
        <v/>
      </c>
    </row>
    <row r="476" spans="1:10" x14ac:dyDescent="0.25">
      <c r="H476" s="33"/>
    </row>
    <row r="477" spans="1:10" x14ac:dyDescent="0.25">
      <c r="H477" s="33"/>
    </row>
    <row r="478" spans="1:10" x14ac:dyDescent="0.25">
      <c r="H478" s="33"/>
    </row>
    <row r="479" spans="1:10" x14ac:dyDescent="0.25">
      <c r="H479" s="33"/>
    </row>
    <row r="480" spans="1:10" x14ac:dyDescent="0.25">
      <c r="H480" s="33"/>
    </row>
    <row r="481" spans="8:8" x14ac:dyDescent="0.25">
      <c r="H481" s="33"/>
    </row>
    <row r="482" spans="8:8" x14ac:dyDescent="0.25">
      <c r="H482" s="33"/>
    </row>
    <row r="483" spans="8:8" x14ac:dyDescent="0.25">
      <c r="H483" s="33"/>
    </row>
    <row r="484" spans="8:8" x14ac:dyDescent="0.25">
      <c r="H484" s="33"/>
    </row>
    <row r="485" spans="8:8" x14ac:dyDescent="0.25">
      <c r="H485" s="33"/>
    </row>
    <row r="486" spans="8:8" x14ac:dyDescent="0.25">
      <c r="H486" s="33"/>
    </row>
    <row r="487" spans="8:8" x14ac:dyDescent="0.25">
      <c r="H487" s="33"/>
    </row>
    <row r="488" spans="8:8" x14ac:dyDescent="0.25">
      <c r="H488" s="33"/>
    </row>
    <row r="489" spans="8:8" x14ac:dyDescent="0.25">
      <c r="H489" s="33"/>
    </row>
    <row r="490" spans="8:8" x14ac:dyDescent="0.25">
      <c r="H490" s="33"/>
    </row>
    <row r="491" spans="8:8" x14ac:dyDescent="0.25">
      <c r="H491" s="33"/>
    </row>
    <row r="492" spans="8:8" x14ac:dyDescent="0.25">
      <c r="H492" s="33"/>
    </row>
    <row r="493" spans="8:8" x14ac:dyDescent="0.25">
      <c r="H493" s="33"/>
    </row>
    <row r="494" spans="8:8" x14ac:dyDescent="0.25">
      <c r="H494" s="33"/>
    </row>
    <row r="495" spans="8:8" x14ac:dyDescent="0.25">
      <c r="H495" s="33"/>
    </row>
    <row r="496" spans="8:8" x14ac:dyDescent="0.25">
      <c r="H496" s="33"/>
    </row>
    <row r="497" spans="8:8" x14ac:dyDescent="0.25">
      <c r="H497" s="33"/>
    </row>
    <row r="498" spans="8:8" x14ac:dyDescent="0.25">
      <c r="H498" s="33"/>
    </row>
    <row r="499" spans="8:8" x14ac:dyDescent="0.25">
      <c r="H499" s="33"/>
    </row>
    <row r="500" spans="8:8" x14ac:dyDescent="0.25">
      <c r="H500" s="33"/>
    </row>
    <row r="501" spans="8:8" x14ac:dyDescent="0.25">
      <c r="H501" s="33"/>
    </row>
    <row r="502" spans="8:8" x14ac:dyDescent="0.25">
      <c r="H502" s="33"/>
    </row>
    <row r="503" spans="8:8" x14ac:dyDescent="0.25">
      <c r="H503" s="33"/>
    </row>
    <row r="504" spans="8:8" x14ac:dyDescent="0.25">
      <c r="H504" s="33"/>
    </row>
    <row r="505" spans="8:8" x14ac:dyDescent="0.25">
      <c r="H505" s="33"/>
    </row>
    <row r="506" spans="8:8" x14ac:dyDescent="0.25">
      <c r="H506" s="33"/>
    </row>
    <row r="507" spans="8:8" x14ac:dyDescent="0.25">
      <c r="H507" s="33"/>
    </row>
    <row r="508" spans="8:8" x14ac:dyDescent="0.25">
      <c r="H508" s="33"/>
    </row>
    <row r="509" spans="8:8" x14ac:dyDescent="0.25">
      <c r="H509" s="33"/>
    </row>
    <row r="510" spans="8:8" x14ac:dyDescent="0.25">
      <c r="H510" s="33"/>
    </row>
    <row r="511" spans="8:8" x14ac:dyDescent="0.25">
      <c r="H511" s="33"/>
    </row>
    <row r="512" spans="8:8" x14ac:dyDescent="0.25">
      <c r="H512" s="33"/>
    </row>
    <row r="513" spans="6:8" x14ac:dyDescent="0.25">
      <c r="H513" s="33"/>
    </row>
    <row r="514" spans="6:8" x14ac:dyDescent="0.25">
      <c r="F514" s="36"/>
    </row>
  </sheetData>
  <autoFilter ref="A3:H475" xr:uid="{03530E44-5DF1-4B2A-9420-B816D2C5657F}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1CE2-F45B-4400-8055-AD52ECD27A71}">
  <dimension ref="A1:J20"/>
  <sheetViews>
    <sheetView workbookViewId="0">
      <selection activeCell="I25" sqref="I25"/>
    </sheetView>
  </sheetViews>
  <sheetFormatPr defaultColWidth="15.109375" defaultRowHeight="15" customHeight="1" x14ac:dyDescent="0.3"/>
  <cols>
    <col min="1" max="1" width="14.44140625" style="1" customWidth="1"/>
    <col min="2" max="8" width="7.5546875" style="1" customWidth="1"/>
    <col min="9" max="9" width="36.109375" style="1" customWidth="1"/>
    <col min="10" max="10" width="38.77734375" style="1" customWidth="1"/>
    <col min="11" max="16384" width="15.109375" style="1"/>
  </cols>
  <sheetData>
    <row r="1" spans="1:10" ht="15" customHeight="1" x14ac:dyDescent="0.3">
      <c r="A1" s="32"/>
      <c r="B1" s="31" t="s">
        <v>54</v>
      </c>
      <c r="C1" s="31" t="s">
        <v>53</v>
      </c>
      <c r="D1" s="31" t="s">
        <v>52</v>
      </c>
      <c r="E1" s="31" t="s">
        <v>51</v>
      </c>
      <c r="F1" s="31" t="s">
        <v>50</v>
      </c>
      <c r="G1" s="31" t="s">
        <v>49</v>
      </c>
      <c r="H1" s="31" t="s">
        <v>48</v>
      </c>
    </row>
    <row r="2" spans="1:10" ht="15" customHeight="1" x14ac:dyDescent="0.3">
      <c r="A2" s="31" t="s">
        <v>47</v>
      </c>
      <c r="B2" s="30">
        <v>3000</v>
      </c>
      <c r="C2" s="30">
        <v>5000</v>
      </c>
      <c r="D2" s="30">
        <v>10056</v>
      </c>
      <c r="E2" s="30">
        <v>1000</v>
      </c>
      <c r="F2" s="30">
        <v>5000</v>
      </c>
      <c r="G2" s="30">
        <v>50000</v>
      </c>
      <c r="H2" s="30">
        <v>10000</v>
      </c>
    </row>
    <row r="3" spans="1:10" ht="15" customHeight="1" x14ac:dyDescent="0.3">
      <c r="A3" s="31" t="s">
        <v>46</v>
      </c>
      <c r="B3" s="30">
        <v>4000</v>
      </c>
      <c r="C3" s="30">
        <v>7000</v>
      </c>
      <c r="D3" s="30">
        <v>12000</v>
      </c>
      <c r="E3" s="30">
        <v>56000</v>
      </c>
      <c r="F3" s="30">
        <v>89000</v>
      </c>
      <c r="G3" s="30">
        <v>45000</v>
      </c>
      <c r="H3" s="30">
        <v>15000</v>
      </c>
    </row>
    <row r="4" spans="1:10" ht="15" customHeight="1" x14ac:dyDescent="0.3">
      <c r="A4" s="31" t="s">
        <v>45</v>
      </c>
      <c r="B4" s="30">
        <v>6758</v>
      </c>
      <c r="C4" s="30">
        <v>9867</v>
      </c>
      <c r="D4" s="30">
        <v>4563</v>
      </c>
      <c r="E4" s="30">
        <v>7457</v>
      </c>
      <c r="F4" s="30">
        <v>8365</v>
      </c>
      <c r="G4" s="30">
        <v>7863</v>
      </c>
      <c r="H4" s="30">
        <v>7652</v>
      </c>
    </row>
    <row r="5" spans="1:10" ht="15" customHeight="1" x14ac:dyDescent="0.3">
      <c r="A5" s="31" t="s">
        <v>44</v>
      </c>
      <c r="B5" s="30">
        <v>3559</v>
      </c>
      <c r="C5" s="30">
        <v>8489</v>
      </c>
      <c r="D5" s="30">
        <v>9478</v>
      </c>
      <c r="E5" s="30">
        <v>84645</v>
      </c>
      <c r="F5" s="30">
        <v>9876</v>
      </c>
      <c r="G5" s="30">
        <v>8765</v>
      </c>
      <c r="H5" s="30">
        <v>7654</v>
      </c>
    </row>
    <row r="6" spans="1:10" ht="15" customHeight="1" x14ac:dyDescent="0.3">
      <c r="A6" s="31" t="s">
        <v>43</v>
      </c>
      <c r="B6" s="30">
        <v>55000</v>
      </c>
      <c r="C6" s="30">
        <v>34000</v>
      </c>
      <c r="D6" s="30">
        <v>18000</v>
      </c>
      <c r="E6" s="30">
        <v>19000</v>
      </c>
      <c r="F6" s="30">
        <v>2200</v>
      </c>
      <c r="G6" s="30">
        <v>10000</v>
      </c>
      <c r="H6" s="30">
        <v>55000</v>
      </c>
    </row>
    <row r="7" spans="1:10" ht="15" customHeight="1" x14ac:dyDescent="0.3">
      <c r="A7" s="31" t="s">
        <v>42</v>
      </c>
      <c r="B7" s="30">
        <v>25000</v>
      </c>
      <c r="C7" s="30">
        <v>35000</v>
      </c>
      <c r="D7" s="30">
        <v>45000</v>
      </c>
      <c r="E7" s="30">
        <v>55000</v>
      </c>
      <c r="F7" s="30">
        <v>18000</v>
      </c>
      <c r="G7" s="30">
        <v>65000</v>
      </c>
      <c r="H7" s="30">
        <v>12000</v>
      </c>
    </row>
    <row r="8" spans="1:10" ht="15" customHeight="1" x14ac:dyDescent="0.3">
      <c r="A8" s="31" t="s">
        <v>41</v>
      </c>
      <c r="B8" s="30">
        <v>13000</v>
      </c>
      <c r="C8" s="30">
        <v>14000</v>
      </c>
      <c r="D8" s="30">
        <v>15000</v>
      </c>
      <c r="E8" s="30">
        <v>16000</v>
      </c>
      <c r="F8" s="30">
        <v>17000</v>
      </c>
      <c r="G8" s="30">
        <v>18000</v>
      </c>
      <c r="H8" s="30">
        <v>19000</v>
      </c>
    </row>
    <row r="9" spans="1:10" ht="15" customHeight="1" x14ac:dyDescent="0.3">
      <c r="A9" s="31" t="s">
        <v>40</v>
      </c>
      <c r="B9" s="30">
        <v>14000</v>
      </c>
      <c r="C9" s="30">
        <v>15000</v>
      </c>
      <c r="D9" s="30">
        <v>16000</v>
      </c>
      <c r="E9" s="30">
        <v>17000</v>
      </c>
      <c r="F9" s="30">
        <v>18000</v>
      </c>
      <c r="G9" s="30">
        <v>19000</v>
      </c>
      <c r="H9" s="30">
        <v>20000</v>
      </c>
    </row>
    <row r="10" spans="1:10" ht="15" customHeight="1" x14ac:dyDescent="0.3">
      <c r="A10" s="31" t="s">
        <v>39</v>
      </c>
      <c r="B10" s="30">
        <v>15000</v>
      </c>
      <c r="C10" s="30">
        <v>16000</v>
      </c>
      <c r="D10" s="30">
        <v>17000</v>
      </c>
      <c r="E10" s="30">
        <v>18000</v>
      </c>
      <c r="F10" s="30">
        <v>19000</v>
      </c>
      <c r="G10" s="30">
        <v>20000</v>
      </c>
      <c r="H10" s="30">
        <v>21000</v>
      </c>
    </row>
    <row r="11" spans="1:10" ht="15" customHeight="1" x14ac:dyDescent="0.3">
      <c r="A11" s="2"/>
      <c r="I11" s="84" t="s">
        <v>38</v>
      </c>
      <c r="J11" s="84" t="s">
        <v>37</v>
      </c>
    </row>
    <row r="12" spans="1:10" ht="15" customHeight="1" x14ac:dyDescent="0.3">
      <c r="A12" s="2"/>
    </row>
    <row r="13" spans="1:10" ht="15" customHeight="1" x14ac:dyDescent="0.3">
      <c r="A13" s="7" t="s">
        <v>36</v>
      </c>
    </row>
    <row r="14" spans="1:10" ht="15" customHeight="1" x14ac:dyDescent="0.3">
      <c r="A14" s="7" t="s">
        <v>35</v>
      </c>
    </row>
    <row r="15" spans="1:10" ht="15" customHeight="1" x14ac:dyDescent="0.3">
      <c r="A15" s="2"/>
    </row>
    <row r="16" spans="1:10" ht="15" customHeight="1" x14ac:dyDescent="0.3">
      <c r="A16" s="2"/>
    </row>
    <row r="17" spans="1:1" ht="15" customHeight="1" x14ac:dyDescent="0.3">
      <c r="A17" s="2"/>
    </row>
    <row r="18" spans="1:1" ht="15" customHeight="1" x14ac:dyDescent="0.3">
      <c r="A18" s="2"/>
    </row>
    <row r="19" spans="1:1" ht="15" customHeight="1" x14ac:dyDescent="0.3">
      <c r="A19" s="2"/>
    </row>
    <row r="20" spans="1:1" ht="15" customHeight="1" x14ac:dyDescent="0.3">
      <c r="A20" s="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632423"/>
          <x14:sparklines>
            <x14:sparkline>
              <xm:f>'5. Engagement'!B10:H10</xm:f>
              <xm:sqref>I10</xm:sqref>
            </x14:sparkline>
          </x14:sparklines>
        </x14:sparklineGroup>
        <x14:sparklineGroup displayEmptyCellsAs="gap" xr2:uid="{00000000-0003-0000-0000-000001000000}">
          <x14:colorSeries rgb="FF632423"/>
          <x14:sparklines>
            <x14:sparkline>
              <xm:f>'5. Engagement'!B9:H9</xm:f>
              <xm:sqref>I9</xm:sqref>
            </x14:sparkline>
          </x14:sparklines>
        </x14:sparklineGroup>
        <x14:sparklineGroup displayEmptyCellsAs="gap" xr2:uid="{00000000-0003-0000-0000-000002000000}">
          <x14:colorSeries rgb="FF632423"/>
          <x14:sparklines>
            <x14:sparkline>
              <xm:f>'5. Engagement'!B8:H8</xm:f>
              <xm:sqref>I8</xm:sqref>
            </x14:sparkline>
          </x14:sparklines>
        </x14:sparklineGroup>
        <x14:sparklineGroup displayEmptyCellsAs="gap" xr2:uid="{00000000-0003-0000-0000-000003000000}">
          <x14:colorSeries rgb="FF632423"/>
          <x14:sparklines>
            <x14:sparkline>
              <xm:f>'5. Engagement'!B7:H7</xm:f>
              <xm:sqref>I7</xm:sqref>
            </x14:sparkline>
          </x14:sparklines>
        </x14:sparklineGroup>
        <x14:sparklineGroup displayEmptyCellsAs="gap" xr2:uid="{00000000-0003-0000-0000-000004000000}">
          <x14:colorSeries rgb="FF632423"/>
          <x14:sparklines>
            <x14:sparkline>
              <xm:f>'5. Engagement'!B6:H6</xm:f>
              <xm:sqref>I6</xm:sqref>
            </x14:sparkline>
          </x14:sparklines>
        </x14:sparklineGroup>
        <x14:sparklineGroup displayEmptyCellsAs="gap" xr2:uid="{00000000-0003-0000-0000-000005000000}">
          <x14:colorSeries rgb="FF632423"/>
          <x14:sparklines>
            <x14:sparkline>
              <xm:f>'5. Engagement'!B5:H5</xm:f>
              <xm:sqref>I5</xm:sqref>
            </x14:sparkline>
          </x14:sparklines>
        </x14:sparklineGroup>
        <x14:sparklineGroup displayEmptyCellsAs="gap" xr2:uid="{00000000-0003-0000-0000-000006000000}">
          <x14:colorSeries rgb="FF632423"/>
          <x14:sparklines>
            <x14:sparkline>
              <xm:f>'5. Engagement'!B4:H4</xm:f>
              <xm:sqref>I4</xm:sqref>
            </x14:sparkline>
          </x14:sparklines>
        </x14:sparklineGroup>
        <x14:sparklineGroup displayEmptyCellsAs="gap" xr2:uid="{00000000-0003-0000-0000-000007000000}">
          <x14:colorSeries rgb="FF632423"/>
          <x14:sparklines>
            <x14:sparkline>
              <xm:f>'5. Engagement'!B3:H3</xm:f>
              <xm:sqref>I3</xm:sqref>
            </x14:sparkline>
          </x14:sparklines>
        </x14:sparklineGroup>
        <x14:sparklineGroup displayEmptyCellsAs="gap" xr2:uid="{00000000-0003-0000-0000-000008000000}">
          <x14:colorSeries rgb="FF632423"/>
          <x14:sparklines>
            <x14:sparkline>
              <xm:f>'5. Engagement'!B2:H2</xm:f>
              <xm:sqref>I2</xm:sqref>
            </x14:sparkline>
          </x14:sparklines>
        </x14:sparklineGroup>
        <x14:sparklineGroup type="column" displayEmptyCellsAs="gap" xr2:uid="{01DB77FD-E549-4D29-90B9-DEAAB7B706B5}">
          <x14:colorSeries rgb="FF632423"/>
          <x14:sparklines>
            <x14:sparkline>
              <xm:f>'5. Engagement'!C2:I2</xm:f>
              <xm:sqref>J2</xm:sqref>
            </x14:sparkline>
          </x14:sparklines>
        </x14:sparklineGroup>
        <x14:sparklineGroup type="column" displayEmptyCellsAs="gap" xr2:uid="{B933AEA9-9FBD-46CF-AEB3-21F4C53F5E14}">
          <x14:colorSeries rgb="FF632423"/>
          <x14:sparklines>
            <x14:sparkline>
              <xm:f>'5. Engagement'!C3:I3</xm:f>
              <xm:sqref>J3</xm:sqref>
            </x14:sparkline>
          </x14:sparklines>
        </x14:sparklineGroup>
        <x14:sparklineGroup type="column" displayEmptyCellsAs="gap" xr2:uid="{D3FDF290-D49A-4043-BFA1-FFDCC7789455}">
          <x14:colorSeries rgb="FF632423"/>
          <x14:sparklines>
            <x14:sparkline>
              <xm:f>'5. Engagement'!C4:I4</xm:f>
              <xm:sqref>J4</xm:sqref>
            </x14:sparkline>
          </x14:sparklines>
        </x14:sparklineGroup>
        <x14:sparklineGroup type="column" displayEmptyCellsAs="gap" xr2:uid="{2B6E4138-7CC3-49C7-8F64-D987D85BBDCB}">
          <x14:colorSeries rgb="FF632423"/>
          <x14:sparklines>
            <x14:sparkline>
              <xm:f>'5. Engagement'!C5:I5</xm:f>
              <xm:sqref>J5</xm:sqref>
            </x14:sparkline>
          </x14:sparklines>
        </x14:sparklineGroup>
        <x14:sparklineGroup type="column" displayEmptyCellsAs="gap" xr2:uid="{16FDEF84-675E-4281-A7DF-5AC526C34CD5}">
          <x14:colorSeries rgb="FF632423"/>
          <x14:sparklines>
            <x14:sparkline>
              <xm:f>'5. Engagement'!C6:I6</xm:f>
              <xm:sqref>J6</xm:sqref>
            </x14:sparkline>
          </x14:sparklines>
        </x14:sparklineGroup>
        <x14:sparklineGroup type="column" displayEmptyCellsAs="gap" xr2:uid="{330FCF95-D856-4308-B0BE-FD5140B76B06}">
          <x14:colorSeries rgb="FF632423"/>
          <x14:sparklines>
            <x14:sparkline>
              <xm:f>'5. Engagement'!C7:I7</xm:f>
              <xm:sqref>J7</xm:sqref>
            </x14:sparkline>
          </x14:sparklines>
        </x14:sparklineGroup>
        <x14:sparklineGroup type="column" displayEmptyCellsAs="gap" xr2:uid="{6A4DAADB-3E54-49A5-A0D3-C93D3FC1EFC9}">
          <x14:colorSeries rgb="FF632423"/>
          <x14:sparklines>
            <x14:sparkline>
              <xm:f>'5. Engagement'!C8:I8</xm:f>
              <xm:sqref>J8</xm:sqref>
            </x14:sparkline>
          </x14:sparklines>
        </x14:sparklineGroup>
        <x14:sparklineGroup type="column" displayEmptyCellsAs="gap" xr2:uid="{5D37EB10-7C27-46BB-A871-7DB5B17B6A6E}">
          <x14:colorSeries rgb="FF632423"/>
          <x14:sparklines>
            <x14:sparkline>
              <xm:f>'5. Engagement'!C9:I9</xm:f>
              <xm:sqref>J9</xm:sqref>
            </x14:sparkline>
          </x14:sparklines>
        </x14:sparklineGroup>
        <x14:sparklineGroup type="column" displayEmptyCellsAs="gap" xr2:uid="{B53FADE6-CB08-4DCE-8025-3535D90FB9EC}">
          <x14:colorSeries rgb="FF632423"/>
          <x14:sparklines>
            <x14:sparkline>
              <xm:f>'5. Engagement'!C10:I10</xm:f>
              <xm:sqref>J10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287E-DA7E-47A9-872F-C8EECA2A92CB}">
  <dimension ref="A1:O39"/>
  <sheetViews>
    <sheetView zoomScale="90" zoomScaleNormal="90" workbookViewId="0">
      <selection activeCell="I4" sqref="I4"/>
    </sheetView>
  </sheetViews>
  <sheetFormatPr defaultColWidth="13.109375" defaultRowHeight="13.2" x14ac:dyDescent="0.25"/>
  <cols>
    <col min="1" max="1" width="12.21875" style="41" customWidth="1"/>
    <col min="2" max="2" width="11.5546875" style="41" bestFit="1" customWidth="1"/>
    <col min="3" max="3" width="14.6640625" style="41" bestFit="1" customWidth="1"/>
    <col min="4" max="4" width="15.21875" style="41" bestFit="1" customWidth="1"/>
    <col min="5" max="5" width="16.77734375" style="41" bestFit="1" customWidth="1"/>
    <col min="6" max="6" width="13.109375" style="41"/>
    <col min="7" max="7" width="20.5546875" style="41" customWidth="1"/>
    <col min="8" max="8" width="14.33203125" style="41" customWidth="1"/>
    <col min="9" max="9" width="15.21875" style="41" customWidth="1"/>
    <col min="10" max="10" width="15.6640625" style="41" bestFit="1" customWidth="1"/>
    <col min="11" max="16384" width="13.109375" style="41"/>
  </cols>
  <sheetData>
    <row r="1" spans="1:15" x14ac:dyDescent="0.25">
      <c r="A1" s="46" t="s">
        <v>87</v>
      </c>
    </row>
    <row r="2" spans="1:15" ht="13.8" thickBot="1" x14ac:dyDescent="0.3">
      <c r="G2" s="50" t="s">
        <v>99</v>
      </c>
    </row>
    <row r="3" spans="1:15" s="46" customFormat="1" ht="13.8" thickBot="1" x14ac:dyDescent="0.3">
      <c r="A3" s="47" t="s">
        <v>86</v>
      </c>
      <c r="B3" s="47" t="s">
        <v>85</v>
      </c>
      <c r="C3" s="47" t="s">
        <v>84</v>
      </c>
      <c r="D3" s="47" t="s">
        <v>83</v>
      </c>
      <c r="E3" s="47" t="s">
        <v>82</v>
      </c>
      <c r="G3" s="50" t="s">
        <v>91</v>
      </c>
      <c r="H3" s="85" t="s">
        <v>88</v>
      </c>
      <c r="I3" s="85" t="s">
        <v>89</v>
      </c>
    </row>
    <row r="4" spans="1:15" ht="16.2" thickTop="1" x14ac:dyDescent="0.3">
      <c r="A4" s="45">
        <v>38807</v>
      </c>
      <c r="B4" s="41" t="s">
        <v>81</v>
      </c>
      <c r="C4" s="44">
        <v>542</v>
      </c>
      <c r="D4" s="44">
        <v>1468</v>
      </c>
      <c r="E4" s="44">
        <v>884</v>
      </c>
      <c r="G4" s="51" t="s">
        <v>92</v>
      </c>
      <c r="H4" s="48">
        <v>300</v>
      </c>
      <c r="I4" s="52">
        <f>COUNTIFS(C4:C29, "&gt;=200", C4:C29, "&lt;=300")</f>
        <v>3</v>
      </c>
    </row>
    <row r="5" spans="1:15" ht="15.6" x14ac:dyDescent="0.3">
      <c r="A5" s="45">
        <v>38808</v>
      </c>
      <c r="B5" s="41" t="s">
        <v>80</v>
      </c>
      <c r="C5" s="44">
        <v>873</v>
      </c>
      <c r="D5" s="44">
        <v>1345</v>
      </c>
      <c r="E5" s="44">
        <v>489</v>
      </c>
      <c r="G5" s="51" t="s">
        <v>93</v>
      </c>
      <c r="H5" s="48">
        <v>400</v>
      </c>
      <c r="I5" s="52">
        <f>COUNTIFS(C4:C29, "&gt;=300", C4:C29, "&lt;=400")</f>
        <v>6</v>
      </c>
    </row>
    <row r="6" spans="1:15" ht="15.6" x14ac:dyDescent="0.3">
      <c r="A6" s="45">
        <v>38810</v>
      </c>
      <c r="B6" s="41" t="s">
        <v>79</v>
      </c>
      <c r="C6" s="44">
        <v>289</v>
      </c>
      <c r="D6" s="44">
        <v>646</v>
      </c>
      <c r="E6" s="44">
        <v>321</v>
      </c>
      <c r="G6" s="51" t="s">
        <v>94</v>
      </c>
      <c r="H6" s="48">
        <v>500</v>
      </c>
      <c r="I6" s="52">
        <f>COUNTIFS(C4:C29, "&gt;=400", C4:C29, "&lt;=500")</f>
        <v>7</v>
      </c>
    </row>
    <row r="7" spans="1:15" ht="15.6" x14ac:dyDescent="0.3">
      <c r="A7" s="45">
        <v>38811</v>
      </c>
      <c r="B7" s="41" t="s">
        <v>78</v>
      </c>
      <c r="C7" s="44">
        <v>354</v>
      </c>
      <c r="D7" s="44">
        <v>782</v>
      </c>
      <c r="E7" s="44">
        <v>289</v>
      </c>
      <c r="G7" s="51" t="s">
        <v>95</v>
      </c>
      <c r="H7" s="48">
        <v>600</v>
      </c>
      <c r="I7" s="52">
        <f>COUNTIFS(C:C, "&gt;=500", C:C, "&lt;=600")</f>
        <v>4</v>
      </c>
    </row>
    <row r="8" spans="1:15" ht="15.6" x14ac:dyDescent="0.3">
      <c r="A8" s="45">
        <v>38812</v>
      </c>
      <c r="B8" s="41" t="s">
        <v>77</v>
      </c>
      <c r="C8" s="44">
        <v>403</v>
      </c>
      <c r="D8" s="44">
        <v>805</v>
      </c>
      <c r="E8" s="44">
        <v>276</v>
      </c>
      <c r="G8" s="51" t="s">
        <v>96</v>
      </c>
      <c r="H8" s="48">
        <v>700</v>
      </c>
      <c r="I8" s="52">
        <f>COUNTIFS(C:C, "&gt;=600",C:C, "&lt;=700")</f>
        <v>2</v>
      </c>
    </row>
    <row r="9" spans="1:15" ht="15.6" x14ac:dyDescent="0.3">
      <c r="A9" s="45">
        <v>38813</v>
      </c>
      <c r="B9" s="41" t="s">
        <v>76</v>
      </c>
      <c r="C9" s="44">
        <v>442</v>
      </c>
      <c r="D9" s="44">
        <v>1289</v>
      </c>
      <c r="E9" s="44">
        <v>1242</v>
      </c>
      <c r="G9" s="51" t="s">
        <v>97</v>
      </c>
      <c r="H9" s="48">
        <v>800</v>
      </c>
      <c r="I9" s="52">
        <f>COUNTIFS(C:C, "&gt;=700", C:C, "&lt;=800")</f>
        <v>2</v>
      </c>
    </row>
    <row r="10" spans="1:15" ht="15.6" x14ac:dyDescent="0.3">
      <c r="A10" s="45">
        <v>38814</v>
      </c>
      <c r="B10" s="41" t="s">
        <v>75</v>
      </c>
      <c r="C10" s="44">
        <v>449</v>
      </c>
      <c r="D10" s="44">
        <v>1652</v>
      </c>
      <c r="E10" s="44">
        <v>782</v>
      </c>
      <c r="G10" s="51" t="s">
        <v>98</v>
      </c>
      <c r="H10" s="48">
        <v>900</v>
      </c>
      <c r="I10" s="52">
        <f>COUNTIFS(C:C, "&gt;=800",C:C, "&lt;=900")</f>
        <v>2</v>
      </c>
    </row>
    <row r="11" spans="1:15" ht="15" thickBot="1" x14ac:dyDescent="0.35">
      <c r="A11" s="45">
        <v>38815</v>
      </c>
      <c r="B11" s="41" t="s">
        <v>74</v>
      </c>
      <c r="C11" s="44">
        <v>697</v>
      </c>
      <c r="D11" s="44">
        <v>1209</v>
      </c>
      <c r="E11" s="44">
        <v>341</v>
      </c>
      <c r="G11" s="42"/>
      <c r="H11" s="49" t="s">
        <v>90</v>
      </c>
      <c r="I11" s="49">
        <v>0</v>
      </c>
      <c r="L11" s="42"/>
      <c r="M11" s="42"/>
      <c r="N11" s="42"/>
      <c r="O11" s="42"/>
    </row>
    <row r="12" spans="1:15" x14ac:dyDescent="0.25">
      <c r="A12" s="45">
        <v>38817</v>
      </c>
      <c r="B12" s="41" t="s">
        <v>79</v>
      </c>
      <c r="C12" s="44">
        <v>307</v>
      </c>
      <c r="D12" s="44">
        <v>579</v>
      </c>
      <c r="E12" s="44">
        <v>328</v>
      </c>
      <c r="G12" s="42"/>
      <c r="H12" s="42"/>
      <c r="I12" s="42"/>
      <c r="J12" s="42"/>
      <c r="K12" s="42"/>
      <c r="L12" s="42"/>
      <c r="M12" s="42"/>
      <c r="N12" s="42"/>
      <c r="O12" s="42"/>
    </row>
    <row r="13" spans="1:15" x14ac:dyDescent="0.25">
      <c r="A13" s="45">
        <v>38818</v>
      </c>
      <c r="B13" s="41" t="s">
        <v>78</v>
      </c>
      <c r="C13" s="44">
        <v>387</v>
      </c>
      <c r="D13" s="44">
        <v>664</v>
      </c>
      <c r="E13" s="44">
        <v>301</v>
      </c>
      <c r="G13" s="42"/>
      <c r="H13" s="42"/>
      <c r="I13" s="42"/>
      <c r="J13" s="42"/>
      <c r="K13" s="42"/>
      <c r="L13" s="42"/>
      <c r="M13" s="42"/>
      <c r="N13" s="42"/>
      <c r="O13" s="42"/>
    </row>
    <row r="14" spans="1:15" x14ac:dyDescent="0.25">
      <c r="A14" s="45">
        <v>38819</v>
      </c>
      <c r="B14" s="41" t="s">
        <v>77</v>
      </c>
      <c r="C14" s="44">
        <v>412</v>
      </c>
      <c r="D14" s="44">
        <v>891</v>
      </c>
      <c r="E14" s="44">
        <v>243</v>
      </c>
      <c r="G14" s="42"/>
      <c r="H14" s="42"/>
      <c r="I14" s="42"/>
      <c r="J14" s="42"/>
      <c r="K14" s="42"/>
      <c r="L14" s="43"/>
      <c r="M14" s="43"/>
      <c r="N14" s="43"/>
      <c r="O14" s="42"/>
    </row>
    <row r="15" spans="1:15" x14ac:dyDescent="0.25">
      <c r="A15" s="45">
        <v>38820</v>
      </c>
      <c r="B15" s="41" t="s">
        <v>76</v>
      </c>
      <c r="C15" s="44">
        <v>508</v>
      </c>
      <c r="D15" s="44">
        <v>1178</v>
      </c>
      <c r="E15" s="44">
        <v>1068</v>
      </c>
      <c r="G15" s="42"/>
      <c r="H15" s="42"/>
      <c r="I15" s="43"/>
      <c r="J15" s="42"/>
      <c r="K15" s="42"/>
      <c r="L15" s="43"/>
      <c r="M15" s="43"/>
      <c r="N15" s="43"/>
      <c r="O15" s="42"/>
    </row>
    <row r="16" spans="1:15" x14ac:dyDescent="0.25">
      <c r="A16" s="45">
        <v>38821</v>
      </c>
      <c r="B16" s="41" t="s">
        <v>75</v>
      </c>
      <c r="C16" s="44">
        <v>503</v>
      </c>
      <c r="D16" s="44">
        <v>1581</v>
      </c>
      <c r="E16" s="44">
        <v>714</v>
      </c>
      <c r="G16" s="42"/>
      <c r="H16" s="42"/>
      <c r="I16" s="43"/>
      <c r="J16" s="42"/>
      <c r="K16" s="42"/>
      <c r="L16" s="43"/>
      <c r="M16" s="43"/>
      <c r="N16" s="43"/>
      <c r="O16" s="42"/>
    </row>
    <row r="17" spans="1:15" x14ac:dyDescent="0.25">
      <c r="A17" s="45">
        <v>38822</v>
      </c>
      <c r="B17" s="41" t="s">
        <v>74</v>
      </c>
      <c r="C17" s="44">
        <v>741</v>
      </c>
      <c r="D17" s="44">
        <v>1137</v>
      </c>
      <c r="E17" s="44">
        <v>326</v>
      </c>
      <c r="G17" s="42"/>
      <c r="H17" s="42"/>
      <c r="I17" s="43"/>
      <c r="J17" s="42"/>
      <c r="K17" s="42"/>
      <c r="L17" s="43"/>
      <c r="M17" s="43"/>
      <c r="N17" s="43"/>
      <c r="O17" s="42"/>
    </row>
    <row r="18" spans="1:15" x14ac:dyDescent="0.25">
      <c r="A18" s="45">
        <v>38824</v>
      </c>
      <c r="B18" s="41" t="s">
        <v>79</v>
      </c>
      <c r="C18" s="44">
        <v>298</v>
      </c>
      <c r="D18" s="44">
        <v>572</v>
      </c>
      <c r="E18" s="44">
        <v>365</v>
      </c>
      <c r="G18" s="42"/>
      <c r="H18" s="42"/>
      <c r="I18" s="43"/>
      <c r="J18" s="42"/>
      <c r="K18" s="42"/>
      <c r="L18" s="43"/>
      <c r="M18" s="43"/>
      <c r="N18" s="43"/>
      <c r="O18" s="42"/>
    </row>
    <row r="19" spans="1:15" x14ac:dyDescent="0.25">
      <c r="A19" s="45">
        <v>38825</v>
      </c>
      <c r="B19" s="41" t="s">
        <v>78</v>
      </c>
      <c r="C19" s="44">
        <v>419</v>
      </c>
      <c r="D19" s="44">
        <v>621</v>
      </c>
      <c r="E19" s="44">
        <v>278</v>
      </c>
      <c r="G19" s="42"/>
      <c r="H19" s="42"/>
      <c r="I19" s="43"/>
      <c r="J19" s="42"/>
      <c r="K19" s="42"/>
      <c r="L19" s="43"/>
      <c r="M19" s="43"/>
      <c r="N19" s="43"/>
      <c r="O19" s="42"/>
    </row>
    <row r="20" spans="1:15" x14ac:dyDescent="0.25">
      <c r="A20" s="45">
        <v>38826</v>
      </c>
      <c r="B20" s="41" t="s">
        <v>77</v>
      </c>
      <c r="C20" s="44">
        <v>345</v>
      </c>
      <c r="D20" s="44">
        <v>913</v>
      </c>
      <c r="E20" s="44">
        <v>294</v>
      </c>
      <c r="G20" s="42"/>
      <c r="H20" s="42"/>
      <c r="I20" s="43"/>
      <c r="J20" s="42"/>
      <c r="K20" s="42"/>
      <c r="L20" s="42"/>
      <c r="M20" s="42"/>
      <c r="N20" s="42"/>
      <c r="O20" s="42"/>
    </row>
    <row r="21" spans="1:15" x14ac:dyDescent="0.25">
      <c r="A21" s="45">
        <v>38827</v>
      </c>
      <c r="B21" s="41" t="s">
        <v>76</v>
      </c>
      <c r="C21" s="44">
        <v>467</v>
      </c>
      <c r="D21" s="44">
        <v>1332</v>
      </c>
      <c r="E21" s="44">
        <v>1254</v>
      </c>
      <c r="G21" s="42"/>
      <c r="H21" s="42"/>
      <c r="I21" s="43"/>
      <c r="J21" s="42"/>
      <c r="K21" s="42"/>
      <c r="L21" s="42"/>
      <c r="M21" s="42"/>
      <c r="N21" s="42"/>
      <c r="O21" s="42"/>
    </row>
    <row r="22" spans="1:15" x14ac:dyDescent="0.25">
      <c r="A22" s="45">
        <v>38828</v>
      </c>
      <c r="B22" s="41" t="s">
        <v>75</v>
      </c>
      <c r="C22" s="44">
        <v>622</v>
      </c>
      <c r="D22" s="44">
        <v>1732</v>
      </c>
      <c r="E22" s="44">
        <v>636</v>
      </c>
      <c r="G22" s="42"/>
      <c r="H22" s="42"/>
      <c r="I22" s="43"/>
      <c r="J22" s="42"/>
      <c r="K22" s="42"/>
      <c r="L22" s="42"/>
      <c r="M22" s="42"/>
      <c r="N22" s="42"/>
      <c r="O22" s="42"/>
    </row>
    <row r="23" spans="1:15" x14ac:dyDescent="0.25">
      <c r="A23" s="45">
        <v>38829</v>
      </c>
      <c r="B23" s="41" t="s">
        <v>74</v>
      </c>
      <c r="C23" s="44">
        <v>846</v>
      </c>
      <c r="D23" s="44">
        <v>1324</v>
      </c>
      <c r="E23" s="44">
        <v>319</v>
      </c>
      <c r="G23" s="42"/>
      <c r="H23" s="42"/>
      <c r="I23" s="43"/>
      <c r="J23" s="42"/>
      <c r="K23" s="42"/>
      <c r="L23" s="42"/>
      <c r="M23" s="42"/>
      <c r="N23" s="42"/>
      <c r="O23" s="42"/>
    </row>
    <row r="24" spans="1:15" x14ac:dyDescent="0.25">
      <c r="A24" s="45">
        <v>38831</v>
      </c>
      <c r="B24" s="41" t="s">
        <v>79</v>
      </c>
      <c r="C24" s="44">
        <v>233</v>
      </c>
      <c r="D24" s="44">
        <v>523</v>
      </c>
      <c r="E24" s="44">
        <v>411</v>
      </c>
      <c r="G24" s="42"/>
      <c r="H24" s="42"/>
      <c r="I24" s="43"/>
      <c r="J24" s="42"/>
      <c r="K24" s="42"/>
    </row>
    <row r="25" spans="1:15" x14ac:dyDescent="0.25">
      <c r="A25" s="45">
        <v>38832</v>
      </c>
      <c r="B25" s="41" t="s">
        <v>78</v>
      </c>
      <c r="C25" s="44">
        <v>341</v>
      </c>
      <c r="D25" s="44">
        <v>731</v>
      </c>
      <c r="E25" s="44">
        <v>243</v>
      </c>
      <c r="G25" s="42"/>
      <c r="H25" s="42"/>
      <c r="I25" s="43"/>
      <c r="J25" s="42"/>
      <c r="K25" s="42"/>
    </row>
    <row r="26" spans="1:15" x14ac:dyDescent="0.25">
      <c r="A26" s="45">
        <v>38833</v>
      </c>
      <c r="B26" s="41" t="s">
        <v>77</v>
      </c>
      <c r="C26" s="44">
        <v>426</v>
      </c>
      <c r="D26" s="44">
        <v>940</v>
      </c>
      <c r="E26" s="44">
        <v>350</v>
      </c>
      <c r="G26" s="42"/>
      <c r="H26" s="42"/>
      <c r="I26" s="43"/>
      <c r="J26" s="42"/>
      <c r="K26" s="42"/>
    </row>
    <row r="27" spans="1:15" x14ac:dyDescent="0.25">
      <c r="A27" s="45">
        <v>38834</v>
      </c>
      <c r="B27" s="41" t="s">
        <v>76</v>
      </c>
      <c r="C27" s="44">
        <v>379</v>
      </c>
      <c r="D27" s="44">
        <v>1409</v>
      </c>
      <c r="E27" s="44">
        <v>1143</v>
      </c>
      <c r="G27" s="42"/>
      <c r="H27" s="42"/>
      <c r="I27" s="43"/>
      <c r="J27" s="42"/>
      <c r="K27" s="42"/>
    </row>
    <row r="28" spans="1:15" x14ac:dyDescent="0.25">
      <c r="A28" s="45">
        <v>38835</v>
      </c>
      <c r="B28" s="41" t="s">
        <v>75</v>
      </c>
      <c r="C28" s="44">
        <v>592</v>
      </c>
      <c r="D28" s="44">
        <v>1856</v>
      </c>
      <c r="E28" s="44">
        <v>601</v>
      </c>
      <c r="G28" s="42"/>
      <c r="H28" s="42"/>
      <c r="I28" s="43"/>
      <c r="J28" s="42"/>
      <c r="K28" s="42"/>
    </row>
    <row r="29" spans="1:15" x14ac:dyDescent="0.25">
      <c r="A29" s="45">
        <v>38836</v>
      </c>
      <c r="B29" s="41" t="s">
        <v>74</v>
      </c>
      <c r="C29" s="44">
        <v>779</v>
      </c>
      <c r="D29" s="44">
        <v>1229</v>
      </c>
      <c r="E29" s="44">
        <v>398</v>
      </c>
      <c r="G29" s="42"/>
      <c r="H29" s="42"/>
      <c r="I29" s="43"/>
      <c r="J29" s="42"/>
      <c r="K29" s="42"/>
    </row>
    <row r="30" spans="1:15" x14ac:dyDescent="0.25">
      <c r="G30" s="42"/>
      <c r="H30" s="42"/>
      <c r="I30" s="43"/>
      <c r="J30" s="42"/>
      <c r="K30" s="42"/>
    </row>
    <row r="31" spans="1:15" x14ac:dyDescent="0.25">
      <c r="G31" s="42"/>
      <c r="H31" s="42"/>
      <c r="I31" s="43"/>
      <c r="J31" s="42"/>
      <c r="K31" s="42"/>
    </row>
    <row r="32" spans="1:15" x14ac:dyDescent="0.25">
      <c r="G32" s="42"/>
      <c r="H32" s="42"/>
      <c r="I32" s="43"/>
      <c r="J32" s="42"/>
      <c r="K32" s="42"/>
    </row>
    <row r="33" spans="7:11" x14ac:dyDescent="0.25">
      <c r="G33" s="42"/>
      <c r="H33" s="42"/>
      <c r="I33" s="43"/>
      <c r="J33" s="42"/>
      <c r="K33" s="42"/>
    </row>
    <row r="34" spans="7:11" x14ac:dyDescent="0.25">
      <c r="G34" s="42"/>
      <c r="H34" s="42"/>
      <c r="I34" s="43"/>
      <c r="J34" s="42"/>
      <c r="K34" s="42"/>
    </row>
    <row r="35" spans="7:11" x14ac:dyDescent="0.25">
      <c r="G35" s="42"/>
      <c r="H35" s="42"/>
      <c r="I35" s="43"/>
      <c r="J35" s="42"/>
      <c r="K35" s="42"/>
    </row>
    <row r="36" spans="7:11" x14ac:dyDescent="0.25">
      <c r="G36" s="42"/>
      <c r="H36" s="42"/>
      <c r="I36" s="42"/>
      <c r="J36" s="42"/>
      <c r="K36" s="42"/>
    </row>
    <row r="37" spans="7:11" x14ac:dyDescent="0.25">
      <c r="G37" s="42"/>
      <c r="H37" s="42"/>
      <c r="I37" s="42"/>
      <c r="J37" s="42"/>
      <c r="K37" s="42"/>
    </row>
    <row r="38" spans="7:11" x14ac:dyDescent="0.25">
      <c r="G38" s="42"/>
      <c r="H38" s="42"/>
      <c r="I38" s="42"/>
      <c r="J38" s="42"/>
      <c r="K38" s="42"/>
    </row>
    <row r="39" spans="7:11" x14ac:dyDescent="0.25">
      <c r="G39" s="42"/>
      <c r="H39" s="42"/>
      <c r="I39" s="42"/>
      <c r="J39" s="42"/>
      <c r="K39" s="42"/>
    </row>
  </sheetData>
  <pageMargins left="0.75" right="0.75" top="1" bottom="1" header="0.5" footer="0.5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303F-A804-4086-950E-557A8443936F}">
  <dimension ref="A1:H47"/>
  <sheetViews>
    <sheetView workbookViewId="0">
      <selection activeCell="D32" sqref="D32"/>
    </sheetView>
  </sheetViews>
  <sheetFormatPr defaultColWidth="10.33203125" defaultRowHeight="13.2" x14ac:dyDescent="0.25"/>
  <cols>
    <col min="1" max="1" width="12.5546875" style="56" customWidth="1"/>
    <col min="2" max="2" width="12.109375" style="56" bestFit="1" customWidth="1"/>
    <col min="3" max="3" width="9.6640625" style="56" customWidth="1"/>
    <col min="4" max="4" width="13.109375" style="56" bestFit="1" customWidth="1"/>
    <col min="5" max="5" width="10" style="56" customWidth="1"/>
    <col min="6" max="6" width="10.6640625" style="56" customWidth="1"/>
    <col min="7" max="16384" width="10.33203125" style="56"/>
  </cols>
  <sheetData>
    <row r="1" spans="1:8" x14ac:dyDescent="0.25">
      <c r="A1" s="68" t="s">
        <v>109</v>
      </c>
    </row>
    <row r="3" spans="1:8" s="68" customFormat="1" ht="13.8" thickBot="1" x14ac:dyDescent="0.3">
      <c r="A3" s="70" t="s">
        <v>108</v>
      </c>
      <c r="B3" s="70" t="s">
        <v>107</v>
      </c>
      <c r="C3" s="69" t="s">
        <v>105</v>
      </c>
      <c r="D3" s="70" t="s">
        <v>106</v>
      </c>
      <c r="E3" s="69" t="s">
        <v>105</v>
      </c>
      <c r="G3" s="71" t="s">
        <v>110</v>
      </c>
      <c r="H3" s="71" t="s">
        <v>111</v>
      </c>
    </row>
    <row r="4" spans="1:8" ht="13.8" thickTop="1" x14ac:dyDescent="0.25">
      <c r="A4" s="67">
        <v>33</v>
      </c>
      <c r="B4" s="66">
        <v>1812</v>
      </c>
      <c r="C4" s="65">
        <f t="shared" ref="C4:C45" si="0">(B4-$B$46)/$B$47</f>
        <v>0.53000920796950535</v>
      </c>
      <c r="D4" s="64">
        <v>90000</v>
      </c>
      <c r="E4" s="57">
        <f t="shared" ref="E4:E45" si="1">(D4-$D$46)/$D$47</f>
        <v>-0.19606096828826466</v>
      </c>
      <c r="G4" s="56">
        <v>0.2</v>
      </c>
      <c r="H4" s="56">
        <f>_xlfn.PERCENTILE.INC(D:D, G4)</f>
        <v>83080</v>
      </c>
    </row>
    <row r="5" spans="1:8" x14ac:dyDescent="0.25">
      <c r="A5" s="67">
        <v>32</v>
      </c>
      <c r="B5" s="66">
        <v>1914</v>
      </c>
      <c r="C5" s="65">
        <f t="shared" si="0"/>
        <v>0.99310515880396621</v>
      </c>
      <c r="D5" s="64">
        <v>104400</v>
      </c>
      <c r="E5" s="57">
        <f t="shared" si="1"/>
        <v>1.168469222974595</v>
      </c>
      <c r="G5" s="56">
        <v>0.8</v>
      </c>
      <c r="H5" s="56">
        <f>_xlfn.PERCENTILE.INC(D:D, G5)</f>
        <v>98300</v>
      </c>
    </row>
    <row r="6" spans="1:8" x14ac:dyDescent="0.25">
      <c r="A6" s="67">
        <v>32</v>
      </c>
      <c r="B6" s="66">
        <v>1842</v>
      </c>
      <c r="C6" s="65">
        <f t="shared" si="0"/>
        <v>0.66621389939140552</v>
      </c>
      <c r="D6" s="64">
        <v>93300</v>
      </c>
      <c r="E6" s="57">
        <f t="shared" si="1"/>
        <v>0.11664386720947402</v>
      </c>
    </row>
    <row r="7" spans="1:8" x14ac:dyDescent="0.25">
      <c r="A7" s="67">
        <v>33</v>
      </c>
      <c r="B7" s="66">
        <v>1812</v>
      </c>
      <c r="C7" s="65">
        <f t="shared" si="0"/>
        <v>0.53000920796950535</v>
      </c>
      <c r="D7" s="64">
        <v>91000</v>
      </c>
      <c r="E7" s="57">
        <f t="shared" si="1"/>
        <v>-0.10130192722834384</v>
      </c>
    </row>
    <row r="8" spans="1:8" x14ac:dyDescent="0.25">
      <c r="A8" s="67">
        <v>32</v>
      </c>
      <c r="B8" s="66">
        <v>1836</v>
      </c>
      <c r="C8" s="65">
        <f t="shared" si="0"/>
        <v>0.63897296110702551</v>
      </c>
      <c r="D8" s="64">
        <v>101900</v>
      </c>
      <c r="E8" s="57">
        <f t="shared" si="1"/>
        <v>0.93157162032479301</v>
      </c>
    </row>
    <row r="9" spans="1:8" x14ac:dyDescent="0.25">
      <c r="A9" s="67">
        <v>33</v>
      </c>
      <c r="B9" s="66">
        <v>2028</v>
      </c>
      <c r="C9" s="65">
        <f t="shared" si="0"/>
        <v>1.5106829862071871</v>
      </c>
      <c r="D9" s="64">
        <v>108500</v>
      </c>
      <c r="E9" s="57">
        <f t="shared" si="1"/>
        <v>1.5569812913202703</v>
      </c>
    </row>
    <row r="10" spans="1:8" x14ac:dyDescent="0.25">
      <c r="A10" s="67">
        <v>32</v>
      </c>
      <c r="B10" s="66">
        <v>1732</v>
      </c>
      <c r="C10" s="65">
        <f t="shared" si="0"/>
        <v>0.1667966975111046</v>
      </c>
      <c r="D10" s="64">
        <v>87600</v>
      </c>
      <c r="E10" s="57">
        <f t="shared" si="1"/>
        <v>-0.42348266683207458</v>
      </c>
    </row>
    <row r="11" spans="1:8" x14ac:dyDescent="0.25">
      <c r="A11" s="67">
        <v>33</v>
      </c>
      <c r="B11" s="66">
        <v>1850</v>
      </c>
      <c r="C11" s="65">
        <f t="shared" si="0"/>
        <v>0.70253515043724568</v>
      </c>
      <c r="D11" s="64">
        <v>96000</v>
      </c>
      <c r="E11" s="57">
        <f t="shared" si="1"/>
        <v>0.3724932780712602</v>
      </c>
    </row>
    <row r="12" spans="1:8" x14ac:dyDescent="0.25">
      <c r="A12" s="67">
        <v>32</v>
      </c>
      <c r="B12" s="66">
        <v>1791</v>
      </c>
      <c r="C12" s="65">
        <f t="shared" si="0"/>
        <v>0.43466592397417514</v>
      </c>
      <c r="D12" s="64">
        <v>89200</v>
      </c>
      <c r="E12" s="57">
        <f t="shared" si="1"/>
        <v>-0.2718682011362013</v>
      </c>
    </row>
    <row r="13" spans="1:8" x14ac:dyDescent="0.25">
      <c r="A13" s="67">
        <v>33</v>
      </c>
      <c r="B13" s="66">
        <v>1666</v>
      </c>
      <c r="C13" s="65">
        <f t="shared" si="0"/>
        <v>-0.13285362361707598</v>
      </c>
      <c r="D13" s="64">
        <v>88400</v>
      </c>
      <c r="E13" s="57">
        <f t="shared" si="1"/>
        <v>-0.34767543398413797</v>
      </c>
    </row>
    <row r="14" spans="1:8" x14ac:dyDescent="0.25">
      <c r="A14" s="67">
        <v>32</v>
      </c>
      <c r="B14" s="66">
        <v>1852</v>
      </c>
      <c r="C14" s="65">
        <f t="shared" si="0"/>
        <v>0.71161546319870561</v>
      </c>
      <c r="D14" s="64">
        <v>100800</v>
      </c>
      <c r="E14" s="57">
        <f t="shared" si="1"/>
        <v>0.8273366751588801</v>
      </c>
    </row>
    <row r="15" spans="1:8" x14ac:dyDescent="0.25">
      <c r="A15" s="67">
        <v>32</v>
      </c>
      <c r="B15" s="66">
        <v>1620</v>
      </c>
      <c r="C15" s="65">
        <f t="shared" si="0"/>
        <v>-0.34170081713065636</v>
      </c>
      <c r="D15" s="64">
        <v>96700</v>
      </c>
      <c r="E15" s="57">
        <f t="shared" si="1"/>
        <v>0.43882460681320479</v>
      </c>
    </row>
    <row r="16" spans="1:8" x14ac:dyDescent="0.25">
      <c r="A16" s="67">
        <v>32</v>
      </c>
      <c r="B16" s="66">
        <v>1692</v>
      </c>
      <c r="C16" s="65">
        <f t="shared" si="0"/>
        <v>-1.4809557718095751E-2</v>
      </c>
      <c r="D16" s="64">
        <v>87500</v>
      </c>
      <c r="E16" s="57">
        <f t="shared" si="1"/>
        <v>-0.43295857093806667</v>
      </c>
    </row>
    <row r="17" spans="1:5" x14ac:dyDescent="0.25">
      <c r="A17" s="67">
        <v>32</v>
      </c>
      <c r="B17" s="66">
        <v>2372</v>
      </c>
      <c r="C17" s="65">
        <f t="shared" si="0"/>
        <v>3.0724967811783102</v>
      </c>
      <c r="D17" s="64">
        <v>114000</v>
      </c>
      <c r="E17" s="57">
        <f t="shared" si="1"/>
        <v>2.0781560171498348</v>
      </c>
    </row>
    <row r="18" spans="1:5" x14ac:dyDescent="0.25">
      <c r="A18" s="67">
        <v>32</v>
      </c>
      <c r="B18" s="66">
        <v>2372</v>
      </c>
      <c r="C18" s="65">
        <f t="shared" si="0"/>
        <v>3.0724967811783102</v>
      </c>
      <c r="D18" s="64">
        <v>113200</v>
      </c>
      <c r="E18" s="57">
        <f t="shared" si="1"/>
        <v>2.0023487843018981</v>
      </c>
    </row>
    <row r="19" spans="1:5" x14ac:dyDescent="0.25">
      <c r="A19" s="67">
        <v>33</v>
      </c>
      <c r="B19" s="66">
        <v>1666</v>
      </c>
      <c r="C19" s="65">
        <f t="shared" si="0"/>
        <v>-0.13285362361707598</v>
      </c>
      <c r="D19" s="64">
        <v>87500</v>
      </c>
      <c r="E19" s="57">
        <f t="shared" si="1"/>
        <v>-0.43295857093806667</v>
      </c>
    </row>
    <row r="20" spans="1:5" x14ac:dyDescent="0.25">
      <c r="A20" s="67">
        <v>32</v>
      </c>
      <c r="B20" s="66">
        <v>2123</v>
      </c>
      <c r="C20" s="65">
        <f t="shared" si="0"/>
        <v>1.9419978423765381</v>
      </c>
      <c r="D20" s="64">
        <v>116100</v>
      </c>
      <c r="E20" s="57">
        <f t="shared" si="1"/>
        <v>2.2771500033756684</v>
      </c>
    </row>
    <row r="21" spans="1:5" x14ac:dyDescent="0.25">
      <c r="A21" s="67">
        <v>32</v>
      </c>
      <c r="B21" s="66">
        <v>1620</v>
      </c>
      <c r="C21" s="65">
        <f t="shared" si="0"/>
        <v>-0.34170081713065636</v>
      </c>
      <c r="D21" s="64">
        <v>94700</v>
      </c>
      <c r="E21" s="57">
        <f t="shared" si="1"/>
        <v>0.24930652469336315</v>
      </c>
    </row>
    <row r="22" spans="1:5" x14ac:dyDescent="0.25">
      <c r="A22" s="67">
        <v>32</v>
      </c>
      <c r="B22" s="66">
        <v>1731</v>
      </c>
      <c r="C22" s="65">
        <f t="shared" si="0"/>
        <v>0.16225654113037458</v>
      </c>
      <c r="D22" s="64">
        <v>86400</v>
      </c>
      <c r="E22" s="57">
        <f t="shared" si="1"/>
        <v>-0.53719351610397958</v>
      </c>
    </row>
    <row r="23" spans="1:5" x14ac:dyDescent="0.25">
      <c r="A23" s="67">
        <v>32</v>
      </c>
      <c r="B23" s="66">
        <v>1666</v>
      </c>
      <c r="C23" s="65">
        <f t="shared" si="0"/>
        <v>-0.13285362361707598</v>
      </c>
      <c r="D23" s="64">
        <v>87100</v>
      </c>
      <c r="E23" s="57">
        <f t="shared" si="1"/>
        <v>-0.470862187362035</v>
      </c>
    </row>
    <row r="24" spans="1:5" x14ac:dyDescent="0.25">
      <c r="A24" s="67">
        <v>28</v>
      </c>
      <c r="B24" s="66">
        <v>1520</v>
      </c>
      <c r="C24" s="65">
        <f t="shared" si="0"/>
        <v>-0.7957164552036573</v>
      </c>
      <c r="D24" s="64">
        <v>83400</v>
      </c>
      <c r="E24" s="57">
        <f t="shared" si="1"/>
        <v>-0.82147063928374198</v>
      </c>
    </row>
    <row r="25" spans="1:5" x14ac:dyDescent="0.25">
      <c r="A25" s="67">
        <v>27</v>
      </c>
      <c r="B25" s="66">
        <v>1484</v>
      </c>
      <c r="C25" s="65">
        <f t="shared" si="0"/>
        <v>-0.9591620849099376</v>
      </c>
      <c r="D25" s="64">
        <v>79800</v>
      </c>
      <c r="E25" s="57">
        <f t="shared" si="1"/>
        <v>-1.1626031870994569</v>
      </c>
    </row>
    <row r="26" spans="1:5" x14ac:dyDescent="0.25">
      <c r="A26" s="67">
        <v>28</v>
      </c>
      <c r="B26" s="66">
        <v>1588</v>
      </c>
      <c r="C26" s="65">
        <f t="shared" si="0"/>
        <v>-0.48698582131401663</v>
      </c>
      <c r="D26" s="64">
        <v>81500</v>
      </c>
      <c r="E26" s="57">
        <f t="shared" si="1"/>
        <v>-1.0015128172975916</v>
      </c>
    </row>
    <row r="27" spans="1:5" x14ac:dyDescent="0.25">
      <c r="A27" s="67">
        <v>28</v>
      </c>
      <c r="B27" s="66">
        <v>1598</v>
      </c>
      <c r="C27" s="65">
        <f t="shared" si="0"/>
        <v>-0.44158425750671659</v>
      </c>
      <c r="D27" s="64">
        <v>87100</v>
      </c>
      <c r="E27" s="57">
        <f t="shared" si="1"/>
        <v>-0.470862187362035</v>
      </c>
    </row>
    <row r="28" spans="1:5" x14ac:dyDescent="0.25">
      <c r="A28" s="67">
        <v>28</v>
      </c>
      <c r="B28" s="66">
        <v>1484</v>
      </c>
      <c r="C28" s="65">
        <f t="shared" si="0"/>
        <v>-0.9591620849099376</v>
      </c>
      <c r="D28" s="64">
        <v>82600</v>
      </c>
      <c r="E28" s="57">
        <f t="shared" si="1"/>
        <v>-0.89727787213167864</v>
      </c>
    </row>
    <row r="29" spans="1:5" x14ac:dyDescent="0.25">
      <c r="A29" s="67">
        <v>28</v>
      </c>
      <c r="B29" s="66">
        <v>1484</v>
      </c>
      <c r="C29" s="65">
        <f t="shared" si="0"/>
        <v>-0.9591620849099376</v>
      </c>
      <c r="D29" s="64">
        <v>78800</v>
      </c>
      <c r="E29" s="57">
        <f t="shared" si="1"/>
        <v>-1.2573622281593777</v>
      </c>
    </row>
    <row r="30" spans="1:5" x14ac:dyDescent="0.25">
      <c r="A30" s="67">
        <v>28</v>
      </c>
      <c r="B30" s="66">
        <v>1520</v>
      </c>
      <c r="C30" s="65">
        <f t="shared" si="0"/>
        <v>-0.7957164552036573</v>
      </c>
      <c r="D30" s="64">
        <v>87600</v>
      </c>
      <c r="E30" s="57">
        <f t="shared" si="1"/>
        <v>-0.42348266683207458</v>
      </c>
    </row>
    <row r="31" spans="1:5" x14ac:dyDescent="0.25">
      <c r="A31" s="67">
        <v>27</v>
      </c>
      <c r="B31" s="66">
        <v>1701</v>
      </c>
      <c r="C31" s="65">
        <f t="shared" si="0"/>
        <v>2.605184970847433E-2</v>
      </c>
      <c r="D31" s="64">
        <v>94200</v>
      </c>
      <c r="E31" s="57">
        <f t="shared" si="1"/>
        <v>0.20192700416340273</v>
      </c>
    </row>
    <row r="32" spans="1:5" x14ac:dyDescent="0.25">
      <c r="A32" s="67">
        <v>28</v>
      </c>
      <c r="B32" s="66">
        <v>1484</v>
      </c>
      <c r="C32" s="65">
        <f t="shared" si="0"/>
        <v>-0.9591620849099376</v>
      </c>
      <c r="D32" s="64">
        <v>82000</v>
      </c>
      <c r="E32" s="57">
        <f t="shared" si="1"/>
        <v>-0.95413329676763114</v>
      </c>
    </row>
    <row r="33" spans="1:5" x14ac:dyDescent="0.25">
      <c r="A33" s="67">
        <v>28</v>
      </c>
      <c r="B33" s="66">
        <v>1468</v>
      </c>
      <c r="C33" s="65">
        <f t="shared" si="0"/>
        <v>-1.0318045870016177</v>
      </c>
      <c r="D33" s="64">
        <v>88100</v>
      </c>
      <c r="E33" s="57">
        <f t="shared" si="1"/>
        <v>-0.37610314630211417</v>
      </c>
    </row>
    <row r="34" spans="1:5" x14ac:dyDescent="0.25">
      <c r="A34" s="67">
        <v>28</v>
      </c>
      <c r="B34" s="66">
        <v>1520</v>
      </c>
      <c r="C34" s="65">
        <f t="shared" si="0"/>
        <v>-0.7957164552036573</v>
      </c>
      <c r="D34" s="64">
        <v>88100</v>
      </c>
      <c r="E34" s="57">
        <f t="shared" si="1"/>
        <v>-0.37610314630211417</v>
      </c>
    </row>
    <row r="35" spans="1:5" x14ac:dyDescent="0.25">
      <c r="A35" s="67">
        <v>27</v>
      </c>
      <c r="B35" s="66">
        <v>1520</v>
      </c>
      <c r="C35" s="65">
        <f t="shared" si="0"/>
        <v>-0.7957164552036573</v>
      </c>
      <c r="D35" s="64">
        <v>88600</v>
      </c>
      <c r="E35" s="57">
        <f t="shared" si="1"/>
        <v>-0.3287236257721538</v>
      </c>
    </row>
    <row r="36" spans="1:5" x14ac:dyDescent="0.25">
      <c r="A36" s="67">
        <v>27</v>
      </c>
      <c r="B36" s="66">
        <v>1484</v>
      </c>
      <c r="C36" s="65">
        <f t="shared" si="0"/>
        <v>-0.9591620849099376</v>
      </c>
      <c r="D36" s="64">
        <v>76600</v>
      </c>
      <c r="E36" s="57">
        <f t="shared" si="1"/>
        <v>-1.4658321184912035</v>
      </c>
    </row>
    <row r="37" spans="1:5" x14ac:dyDescent="0.25">
      <c r="A37" s="67">
        <v>28</v>
      </c>
      <c r="B37" s="66">
        <v>1520</v>
      </c>
      <c r="C37" s="65">
        <f t="shared" si="0"/>
        <v>-0.7957164552036573</v>
      </c>
      <c r="D37" s="64">
        <v>84400</v>
      </c>
      <c r="E37" s="57">
        <f t="shared" si="1"/>
        <v>-0.72671159822382114</v>
      </c>
    </row>
    <row r="38" spans="1:5" x14ac:dyDescent="0.25">
      <c r="A38" s="67">
        <v>27</v>
      </c>
      <c r="B38" s="66">
        <v>1668</v>
      </c>
      <c r="C38" s="65">
        <f t="shared" si="0"/>
        <v>-0.12377331085561596</v>
      </c>
      <c r="D38" s="64">
        <v>90900</v>
      </c>
      <c r="E38" s="57">
        <f t="shared" si="1"/>
        <v>-0.11077783133433593</v>
      </c>
    </row>
    <row r="39" spans="1:5" x14ac:dyDescent="0.25">
      <c r="A39" s="67">
        <v>28</v>
      </c>
      <c r="B39" s="66">
        <v>1588</v>
      </c>
      <c r="C39" s="65">
        <f t="shared" si="0"/>
        <v>-0.48698582131401663</v>
      </c>
      <c r="D39" s="64">
        <v>81000</v>
      </c>
      <c r="E39" s="57">
        <f t="shared" si="1"/>
        <v>-1.0488923378275519</v>
      </c>
    </row>
    <row r="40" spans="1:5" x14ac:dyDescent="0.25">
      <c r="A40" s="67">
        <v>28</v>
      </c>
      <c r="B40" s="66">
        <v>1784</v>
      </c>
      <c r="C40" s="65">
        <f t="shared" si="0"/>
        <v>0.40288482930906505</v>
      </c>
      <c r="D40" s="64">
        <v>91300</v>
      </c>
      <c r="E40" s="57">
        <f t="shared" si="1"/>
        <v>-7.2874214910367607E-2</v>
      </c>
    </row>
    <row r="41" spans="1:5" x14ac:dyDescent="0.25">
      <c r="A41" s="67">
        <v>27</v>
      </c>
      <c r="B41" s="66">
        <v>1484</v>
      </c>
      <c r="C41" s="65">
        <f t="shared" si="0"/>
        <v>-0.9591620849099376</v>
      </c>
      <c r="D41" s="64">
        <v>81300</v>
      </c>
      <c r="E41" s="57">
        <f t="shared" si="1"/>
        <v>-1.0204646255095757</v>
      </c>
    </row>
    <row r="42" spans="1:5" x14ac:dyDescent="0.25">
      <c r="A42" s="67">
        <v>27</v>
      </c>
      <c r="B42" s="66">
        <v>1520</v>
      </c>
      <c r="C42" s="65">
        <f t="shared" si="0"/>
        <v>-0.7957164552036573</v>
      </c>
      <c r="D42" s="64">
        <v>100700</v>
      </c>
      <c r="E42" s="57">
        <f t="shared" si="1"/>
        <v>0.81786077105288801</v>
      </c>
    </row>
    <row r="43" spans="1:5" x14ac:dyDescent="0.25">
      <c r="A43" s="67">
        <v>28</v>
      </c>
      <c r="B43" s="66">
        <v>1520</v>
      </c>
      <c r="C43" s="65">
        <f t="shared" si="0"/>
        <v>-0.7957164552036573</v>
      </c>
      <c r="D43" s="64">
        <v>87200</v>
      </c>
      <c r="E43" s="57">
        <f t="shared" si="1"/>
        <v>-0.46138628325604292</v>
      </c>
    </row>
    <row r="44" spans="1:5" x14ac:dyDescent="0.25">
      <c r="A44" s="67">
        <v>27</v>
      </c>
      <c r="B44" s="66">
        <v>1684</v>
      </c>
      <c r="C44" s="65">
        <f t="shared" si="0"/>
        <v>-5.1130808763935817E-2</v>
      </c>
      <c r="D44" s="64">
        <v>96700</v>
      </c>
      <c r="E44" s="57">
        <f t="shared" si="1"/>
        <v>0.43882460681320479</v>
      </c>
    </row>
    <row r="45" spans="1:5" ht="13.8" thickBot="1" x14ac:dyDescent="0.3">
      <c r="A45" s="63">
        <v>27</v>
      </c>
      <c r="B45" s="62">
        <v>1581</v>
      </c>
      <c r="C45" s="61">
        <f t="shared" si="0"/>
        <v>-0.51876691597912672</v>
      </c>
      <c r="D45" s="60">
        <v>120700</v>
      </c>
      <c r="E45" s="59">
        <f t="shared" si="1"/>
        <v>2.713041592251304</v>
      </c>
    </row>
    <row r="46" spans="1:5" ht="13.8" thickTop="1" x14ac:dyDescent="0.25">
      <c r="A46" s="56" t="s">
        <v>104</v>
      </c>
      <c r="B46" s="58">
        <f>AVERAGE(B4:B45)</f>
        <v>1695.2619047619048</v>
      </c>
      <c r="D46" s="58">
        <f>AVERAGE(D4:D45)</f>
        <v>92069.047619047618</v>
      </c>
    </row>
    <row r="47" spans="1:5" x14ac:dyDescent="0.25">
      <c r="A47" s="56" t="s">
        <v>103</v>
      </c>
      <c r="B47" s="57">
        <f>_xlfn.STDEV.S(B4:B45)</f>
        <v>220.25673041667579</v>
      </c>
      <c r="D47" s="57">
        <f>_xlfn.STDEV.S(D4:D45)</f>
        <v>10553.082732946303</v>
      </c>
    </row>
  </sheetData>
  <pageMargins left="0.5" right="0.4" top="0.83333333333333337" bottom="0.66666666666666663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0B2F-7562-420A-BF59-35D511710F6B}">
  <dimension ref="A1:P438"/>
  <sheetViews>
    <sheetView topLeftCell="A3" workbookViewId="0">
      <selection activeCell="A3" sqref="A3:M438"/>
    </sheetView>
  </sheetViews>
  <sheetFormatPr defaultColWidth="8.77734375" defaultRowHeight="13.2" x14ac:dyDescent="0.25"/>
  <cols>
    <col min="1" max="1" width="14.109375" style="73" bestFit="1" customWidth="1"/>
    <col min="2" max="2" width="9.33203125" style="73" bestFit="1" customWidth="1"/>
    <col min="3" max="3" width="7.6640625" style="73" bestFit="1" customWidth="1"/>
    <col min="4" max="4" width="15.44140625" style="72" bestFit="1" customWidth="1"/>
    <col min="5" max="5" width="15.6640625" style="73" bestFit="1" customWidth="1"/>
    <col min="6" max="6" width="7.109375" style="73" bestFit="1" customWidth="1"/>
    <col min="7" max="7" width="12.109375" style="73" bestFit="1" customWidth="1"/>
    <col min="8" max="8" width="4.33203125" style="72" bestFit="1" customWidth="1"/>
    <col min="9" max="9" width="8" style="73" bestFit="1" customWidth="1"/>
    <col min="10" max="10" width="5.6640625" style="72" bestFit="1" customWidth="1"/>
    <col min="11" max="11" width="11" style="73" bestFit="1" customWidth="1"/>
    <col min="12" max="12" width="10.109375" style="73" customWidth="1"/>
    <col min="13" max="13" width="10.6640625" style="72" customWidth="1"/>
    <col min="14" max="16384" width="8.77734375" style="72"/>
  </cols>
  <sheetData>
    <row r="1" spans="1:16" x14ac:dyDescent="0.25">
      <c r="A1" s="80" t="s">
        <v>147</v>
      </c>
    </row>
    <row r="3" spans="1:16" s="77" customFormat="1" ht="13.8" thickBot="1" x14ac:dyDescent="0.3">
      <c r="A3" s="78" t="s">
        <v>146</v>
      </c>
      <c r="B3" s="78" t="s">
        <v>145</v>
      </c>
      <c r="C3" s="78" t="s">
        <v>144</v>
      </c>
      <c r="D3" s="79" t="s">
        <v>143</v>
      </c>
      <c r="E3" s="78" t="s">
        <v>142</v>
      </c>
      <c r="F3" s="78" t="s">
        <v>141</v>
      </c>
      <c r="G3" s="78" t="s">
        <v>140</v>
      </c>
      <c r="H3" s="79" t="s">
        <v>29</v>
      </c>
      <c r="I3" s="78" t="s">
        <v>139</v>
      </c>
      <c r="J3" s="79" t="s">
        <v>138</v>
      </c>
      <c r="K3" s="78" t="s">
        <v>137</v>
      </c>
      <c r="L3" s="78" t="s">
        <v>136</v>
      </c>
      <c r="M3" s="81" t="s">
        <v>148</v>
      </c>
      <c r="O3" s="71" t="s">
        <v>110</v>
      </c>
      <c r="P3" s="71" t="s">
        <v>111</v>
      </c>
    </row>
    <row r="4" spans="1:16" ht="13.8" thickTop="1" x14ac:dyDescent="0.25">
      <c r="A4" s="74" t="s">
        <v>120</v>
      </c>
      <c r="B4" s="76">
        <v>0</v>
      </c>
      <c r="C4" s="76">
        <v>739</v>
      </c>
      <c r="D4" s="75">
        <v>13</v>
      </c>
      <c r="E4" s="74">
        <v>12</v>
      </c>
      <c r="F4" s="74" t="s">
        <v>122</v>
      </c>
      <c r="G4" s="74" t="s">
        <v>118</v>
      </c>
      <c r="H4" s="75">
        <v>23</v>
      </c>
      <c r="I4" s="74" t="s">
        <v>113</v>
      </c>
      <c r="J4" s="75">
        <v>3</v>
      </c>
      <c r="K4" s="74" t="s">
        <v>127</v>
      </c>
      <c r="L4" s="74" t="s">
        <v>131</v>
      </c>
      <c r="M4" s="86">
        <f>B4+C4</f>
        <v>739</v>
      </c>
      <c r="O4" s="56">
        <v>0.1</v>
      </c>
      <c r="P4" s="56">
        <f>_xlfn.PERCENTILE.INC(M:M, O4)</f>
        <v>199.80000000000004</v>
      </c>
    </row>
    <row r="5" spans="1:16" x14ac:dyDescent="0.25">
      <c r="A5" s="74" t="s">
        <v>129</v>
      </c>
      <c r="B5" s="76">
        <v>0</v>
      </c>
      <c r="C5" s="76">
        <v>1230</v>
      </c>
      <c r="D5" s="75">
        <v>25</v>
      </c>
      <c r="E5" s="74">
        <v>0</v>
      </c>
      <c r="F5" s="74" t="s">
        <v>122</v>
      </c>
      <c r="G5" s="74" t="s">
        <v>114</v>
      </c>
      <c r="H5" s="75">
        <v>32</v>
      </c>
      <c r="I5" s="74" t="s">
        <v>113</v>
      </c>
      <c r="J5" s="75">
        <v>1</v>
      </c>
      <c r="K5" s="74" t="s">
        <v>121</v>
      </c>
      <c r="L5" s="74" t="s">
        <v>132</v>
      </c>
      <c r="M5" s="86">
        <f t="shared" ref="M5:M68" si="0">B5+C5</f>
        <v>1230</v>
      </c>
      <c r="O5" s="56">
        <v>0.9</v>
      </c>
      <c r="P5" s="56">
        <f>_xlfn.PERCENTILE.INC(M:M, O5)</f>
        <v>9041.2000000000007</v>
      </c>
    </row>
    <row r="6" spans="1:16" x14ac:dyDescent="0.25">
      <c r="A6" s="74" t="s">
        <v>130</v>
      </c>
      <c r="B6" s="76">
        <v>0</v>
      </c>
      <c r="C6" s="76">
        <v>389</v>
      </c>
      <c r="D6" s="75">
        <v>19</v>
      </c>
      <c r="E6" s="74">
        <v>119</v>
      </c>
      <c r="F6" s="74" t="s">
        <v>122</v>
      </c>
      <c r="G6" s="74" t="s">
        <v>118</v>
      </c>
      <c r="H6" s="75">
        <v>38</v>
      </c>
      <c r="I6" s="74" t="s">
        <v>113</v>
      </c>
      <c r="J6" s="75">
        <v>4</v>
      </c>
      <c r="K6" s="74" t="s">
        <v>112</v>
      </c>
      <c r="L6" s="74" t="s">
        <v>132</v>
      </c>
      <c r="M6" s="86">
        <f t="shared" si="0"/>
        <v>389</v>
      </c>
    </row>
    <row r="7" spans="1:16" ht="13.8" thickBot="1" x14ac:dyDescent="0.3">
      <c r="A7" s="74" t="s">
        <v>129</v>
      </c>
      <c r="B7" s="76">
        <v>638</v>
      </c>
      <c r="C7" s="76">
        <v>347</v>
      </c>
      <c r="D7" s="75">
        <v>13</v>
      </c>
      <c r="E7" s="74">
        <v>14</v>
      </c>
      <c r="F7" s="74" t="s">
        <v>122</v>
      </c>
      <c r="G7" s="74" t="s">
        <v>118</v>
      </c>
      <c r="H7" s="75">
        <v>36</v>
      </c>
      <c r="I7" s="74" t="s">
        <v>113</v>
      </c>
      <c r="J7" s="75">
        <v>2</v>
      </c>
      <c r="K7" s="74" t="s">
        <v>127</v>
      </c>
      <c r="L7" s="74" t="s">
        <v>132</v>
      </c>
      <c r="M7" s="86">
        <f t="shared" si="0"/>
        <v>985</v>
      </c>
      <c r="O7" s="71" t="s">
        <v>149</v>
      </c>
      <c r="P7" s="71" t="s">
        <v>111</v>
      </c>
    </row>
    <row r="8" spans="1:16" ht="13.8" thickTop="1" x14ac:dyDescent="0.25">
      <c r="A8" s="74" t="s">
        <v>28</v>
      </c>
      <c r="B8" s="76">
        <v>963</v>
      </c>
      <c r="C8" s="76">
        <v>4754</v>
      </c>
      <c r="D8" s="75">
        <v>40</v>
      </c>
      <c r="E8" s="74">
        <v>45</v>
      </c>
      <c r="F8" s="74" t="s">
        <v>122</v>
      </c>
      <c r="G8" s="74" t="s">
        <v>118</v>
      </c>
      <c r="H8" s="75">
        <v>31</v>
      </c>
      <c r="I8" s="74" t="s">
        <v>117</v>
      </c>
      <c r="J8" s="75">
        <v>3</v>
      </c>
      <c r="K8" s="74" t="s">
        <v>121</v>
      </c>
      <c r="L8" s="74" t="s">
        <v>131</v>
      </c>
      <c r="M8" s="86">
        <f t="shared" si="0"/>
        <v>5717</v>
      </c>
      <c r="O8" s="56">
        <v>1</v>
      </c>
      <c r="P8" s="56">
        <f>QUARTILE(M:M, O8)</f>
        <v>495</v>
      </c>
    </row>
    <row r="9" spans="1:16" x14ac:dyDescent="0.25">
      <c r="A9" s="74" t="s">
        <v>129</v>
      </c>
      <c r="B9" s="76">
        <v>2827</v>
      </c>
      <c r="C9" s="76">
        <v>0</v>
      </c>
      <c r="D9" s="75">
        <v>11</v>
      </c>
      <c r="E9" s="74">
        <v>13</v>
      </c>
      <c r="F9" s="74" t="s">
        <v>122</v>
      </c>
      <c r="G9" s="74" t="s">
        <v>125</v>
      </c>
      <c r="H9" s="75">
        <v>25</v>
      </c>
      <c r="I9" s="74" t="s">
        <v>113</v>
      </c>
      <c r="J9" s="75">
        <v>1</v>
      </c>
      <c r="K9" s="74" t="s">
        <v>121</v>
      </c>
      <c r="L9" s="74" t="s">
        <v>131</v>
      </c>
      <c r="M9" s="86">
        <f t="shared" si="0"/>
        <v>2827</v>
      </c>
      <c r="O9" s="56">
        <v>2</v>
      </c>
      <c r="P9" s="56">
        <f t="shared" ref="P9:P10" si="1">QUARTILE(M:M, O9)</f>
        <v>842</v>
      </c>
    </row>
    <row r="10" spans="1:16" x14ac:dyDescent="0.25">
      <c r="A10" s="74" t="s">
        <v>130</v>
      </c>
      <c r="B10" s="76">
        <v>0</v>
      </c>
      <c r="C10" s="76">
        <v>229</v>
      </c>
      <c r="D10" s="75">
        <v>13</v>
      </c>
      <c r="E10" s="74">
        <v>16</v>
      </c>
      <c r="F10" s="74" t="s">
        <v>122</v>
      </c>
      <c r="G10" s="74" t="s">
        <v>125</v>
      </c>
      <c r="H10" s="75">
        <v>26</v>
      </c>
      <c r="I10" s="74" t="s">
        <v>113</v>
      </c>
      <c r="J10" s="75">
        <v>3</v>
      </c>
      <c r="K10" s="74" t="s">
        <v>127</v>
      </c>
      <c r="L10" s="74" t="s">
        <v>131</v>
      </c>
      <c r="M10" s="86">
        <f t="shared" si="0"/>
        <v>229</v>
      </c>
      <c r="O10" s="72">
        <v>3</v>
      </c>
      <c r="P10" s="56">
        <f t="shared" si="1"/>
        <v>2666</v>
      </c>
    </row>
    <row r="11" spans="1:16" x14ac:dyDescent="0.25">
      <c r="A11" s="74" t="s">
        <v>128</v>
      </c>
      <c r="B11" s="76">
        <v>0</v>
      </c>
      <c r="C11" s="76">
        <v>533</v>
      </c>
      <c r="D11" s="75">
        <v>14</v>
      </c>
      <c r="E11" s="74">
        <v>2</v>
      </c>
      <c r="F11" s="74" t="s">
        <v>122</v>
      </c>
      <c r="G11" s="74" t="s">
        <v>118</v>
      </c>
      <c r="H11" s="75">
        <v>27</v>
      </c>
      <c r="I11" s="74" t="s">
        <v>113</v>
      </c>
      <c r="J11" s="75">
        <v>1</v>
      </c>
      <c r="K11" s="74" t="s">
        <v>127</v>
      </c>
      <c r="L11" s="74" t="s">
        <v>131</v>
      </c>
      <c r="M11" s="86">
        <f t="shared" si="0"/>
        <v>533</v>
      </c>
      <c r="P11" s="56"/>
    </row>
    <row r="12" spans="1:16" x14ac:dyDescent="0.25">
      <c r="A12" s="74" t="s">
        <v>120</v>
      </c>
      <c r="B12" s="76">
        <v>6509</v>
      </c>
      <c r="C12" s="76">
        <v>493</v>
      </c>
      <c r="D12" s="75">
        <v>37</v>
      </c>
      <c r="E12" s="74">
        <v>9</v>
      </c>
      <c r="F12" s="74" t="s">
        <v>122</v>
      </c>
      <c r="G12" s="74" t="s">
        <v>118</v>
      </c>
      <c r="H12" s="75">
        <v>25</v>
      </c>
      <c r="I12" s="74" t="s">
        <v>113</v>
      </c>
      <c r="J12" s="75">
        <v>2</v>
      </c>
      <c r="K12" s="74" t="s">
        <v>121</v>
      </c>
      <c r="L12" s="74" t="s">
        <v>132</v>
      </c>
      <c r="M12" s="86">
        <f t="shared" si="0"/>
        <v>7002</v>
      </c>
    </row>
    <row r="13" spans="1:16" x14ac:dyDescent="0.25">
      <c r="A13" s="74" t="s">
        <v>120</v>
      </c>
      <c r="B13" s="76">
        <v>966</v>
      </c>
      <c r="C13" s="76">
        <v>0</v>
      </c>
      <c r="D13" s="75">
        <v>25</v>
      </c>
      <c r="E13" s="74">
        <v>4</v>
      </c>
      <c r="F13" s="74" t="s">
        <v>119</v>
      </c>
      <c r="G13" s="74" t="s">
        <v>114</v>
      </c>
      <c r="H13" s="75">
        <v>43</v>
      </c>
      <c r="I13" s="74" t="s">
        <v>113</v>
      </c>
      <c r="J13" s="75">
        <v>1</v>
      </c>
      <c r="K13" s="74" t="s">
        <v>121</v>
      </c>
      <c r="L13" s="74" t="s">
        <v>132</v>
      </c>
      <c r="M13" s="86">
        <f t="shared" si="0"/>
        <v>966</v>
      </c>
    </row>
    <row r="14" spans="1:16" x14ac:dyDescent="0.25">
      <c r="A14" s="74" t="s">
        <v>128</v>
      </c>
      <c r="B14" s="76">
        <v>0</v>
      </c>
      <c r="C14" s="76">
        <v>989</v>
      </c>
      <c r="D14" s="75">
        <v>49</v>
      </c>
      <c r="E14" s="74">
        <v>0</v>
      </c>
      <c r="F14" s="74" t="s">
        <v>122</v>
      </c>
      <c r="G14" s="74" t="s">
        <v>118</v>
      </c>
      <c r="H14" s="75">
        <v>32</v>
      </c>
      <c r="I14" s="74" t="s">
        <v>117</v>
      </c>
      <c r="J14" s="75">
        <v>2</v>
      </c>
      <c r="K14" s="74" t="s">
        <v>112</v>
      </c>
      <c r="L14" s="74" t="s">
        <v>132</v>
      </c>
      <c r="M14" s="86">
        <f t="shared" si="0"/>
        <v>989</v>
      </c>
    </row>
    <row r="15" spans="1:16" ht="14.4" x14ac:dyDescent="0.25">
      <c r="A15" s="74" t="s">
        <v>130</v>
      </c>
      <c r="B15" s="76">
        <v>0</v>
      </c>
      <c r="C15" s="76">
        <v>3305</v>
      </c>
      <c r="D15" s="75">
        <v>11</v>
      </c>
      <c r="E15" s="74">
        <v>15</v>
      </c>
      <c r="F15" s="74" t="s">
        <v>122</v>
      </c>
      <c r="G15" s="74" t="s">
        <v>118</v>
      </c>
      <c r="H15" s="75">
        <v>34</v>
      </c>
      <c r="I15" s="74" t="s">
        <v>117</v>
      </c>
      <c r="J15" s="75">
        <v>2</v>
      </c>
      <c r="K15" s="74" t="s">
        <v>127</v>
      </c>
      <c r="L15" s="74" t="s">
        <v>131</v>
      </c>
      <c r="M15" s="86">
        <f t="shared" si="0"/>
        <v>3305</v>
      </c>
      <c r="O15" s="89"/>
    </row>
    <row r="16" spans="1:16" x14ac:dyDescent="0.25">
      <c r="A16" s="74" t="s">
        <v>128</v>
      </c>
      <c r="B16" s="76">
        <v>322</v>
      </c>
      <c r="C16" s="76">
        <v>578</v>
      </c>
      <c r="D16" s="75">
        <v>10</v>
      </c>
      <c r="E16" s="74">
        <v>14</v>
      </c>
      <c r="F16" s="74" t="s">
        <v>122</v>
      </c>
      <c r="G16" s="74" t="s">
        <v>125</v>
      </c>
      <c r="H16" s="75">
        <v>26</v>
      </c>
      <c r="I16" s="74" t="s">
        <v>113</v>
      </c>
      <c r="J16" s="75">
        <v>1</v>
      </c>
      <c r="K16" s="74" t="s">
        <v>121</v>
      </c>
      <c r="L16" s="74" t="s">
        <v>131</v>
      </c>
      <c r="M16" s="86">
        <f t="shared" si="0"/>
        <v>900</v>
      </c>
    </row>
    <row r="17" spans="1:13" x14ac:dyDescent="0.25">
      <c r="A17" s="74" t="s">
        <v>130</v>
      </c>
      <c r="B17" s="76">
        <v>0</v>
      </c>
      <c r="C17" s="76">
        <v>821</v>
      </c>
      <c r="D17" s="75">
        <v>25</v>
      </c>
      <c r="E17" s="74">
        <v>63</v>
      </c>
      <c r="F17" s="74" t="s">
        <v>122</v>
      </c>
      <c r="G17" s="74" t="s">
        <v>118</v>
      </c>
      <c r="H17" s="75">
        <v>44</v>
      </c>
      <c r="I17" s="74" t="s">
        <v>113</v>
      </c>
      <c r="J17" s="75">
        <v>1</v>
      </c>
      <c r="K17" s="74" t="s">
        <v>121</v>
      </c>
      <c r="L17" s="74" t="s">
        <v>132</v>
      </c>
      <c r="M17" s="86">
        <f t="shared" si="0"/>
        <v>821</v>
      </c>
    </row>
    <row r="18" spans="1:13" x14ac:dyDescent="0.25">
      <c r="A18" s="74" t="s">
        <v>130</v>
      </c>
      <c r="B18" s="76">
        <v>396</v>
      </c>
      <c r="C18" s="76">
        <v>228</v>
      </c>
      <c r="D18" s="75">
        <v>13</v>
      </c>
      <c r="E18" s="74">
        <v>26</v>
      </c>
      <c r="F18" s="74" t="s">
        <v>122</v>
      </c>
      <c r="G18" s="74" t="s">
        <v>118</v>
      </c>
      <c r="H18" s="75">
        <v>46</v>
      </c>
      <c r="I18" s="74" t="s">
        <v>113</v>
      </c>
      <c r="J18" s="75">
        <v>3</v>
      </c>
      <c r="K18" s="74" t="s">
        <v>127</v>
      </c>
      <c r="L18" s="74" t="s">
        <v>131</v>
      </c>
      <c r="M18" s="86">
        <f t="shared" si="0"/>
        <v>624</v>
      </c>
    </row>
    <row r="19" spans="1:13" x14ac:dyDescent="0.25">
      <c r="A19" s="74" t="s">
        <v>133</v>
      </c>
      <c r="B19" s="76">
        <v>0</v>
      </c>
      <c r="C19" s="76">
        <v>129</v>
      </c>
      <c r="D19" s="75">
        <v>31</v>
      </c>
      <c r="E19" s="74">
        <v>8</v>
      </c>
      <c r="F19" s="74" t="s">
        <v>122</v>
      </c>
      <c r="G19" s="74" t="s">
        <v>114</v>
      </c>
      <c r="H19" s="75">
        <v>39</v>
      </c>
      <c r="I19" s="74" t="s">
        <v>113</v>
      </c>
      <c r="J19" s="75">
        <v>4</v>
      </c>
      <c r="K19" s="74" t="s">
        <v>112</v>
      </c>
      <c r="L19" s="74" t="s">
        <v>131</v>
      </c>
      <c r="M19" s="86">
        <f t="shared" si="0"/>
        <v>129</v>
      </c>
    </row>
    <row r="20" spans="1:13" x14ac:dyDescent="0.25">
      <c r="A20" s="74" t="s">
        <v>129</v>
      </c>
      <c r="B20" s="76">
        <v>652</v>
      </c>
      <c r="C20" s="76">
        <v>732</v>
      </c>
      <c r="D20" s="75">
        <v>49</v>
      </c>
      <c r="E20" s="74">
        <v>4</v>
      </c>
      <c r="F20" s="74" t="s">
        <v>119</v>
      </c>
      <c r="G20" s="74" t="s">
        <v>114</v>
      </c>
      <c r="H20" s="75">
        <v>25</v>
      </c>
      <c r="I20" s="74" t="s">
        <v>113</v>
      </c>
      <c r="J20" s="75">
        <v>2</v>
      </c>
      <c r="K20" s="74" t="s">
        <v>121</v>
      </c>
      <c r="L20" s="74" t="s">
        <v>132</v>
      </c>
      <c r="M20" s="86">
        <f t="shared" si="0"/>
        <v>1384</v>
      </c>
    </row>
    <row r="21" spans="1:13" x14ac:dyDescent="0.25">
      <c r="A21" s="74" t="s">
        <v>130</v>
      </c>
      <c r="B21" s="76">
        <v>708</v>
      </c>
      <c r="C21" s="76">
        <v>683</v>
      </c>
      <c r="D21" s="75">
        <v>13</v>
      </c>
      <c r="E21" s="74">
        <v>33</v>
      </c>
      <c r="F21" s="74" t="s">
        <v>122</v>
      </c>
      <c r="G21" s="74" t="s">
        <v>118</v>
      </c>
      <c r="H21" s="75">
        <v>31</v>
      </c>
      <c r="I21" s="74" t="s">
        <v>113</v>
      </c>
      <c r="J21" s="75">
        <v>2</v>
      </c>
      <c r="K21" s="74" t="s">
        <v>121</v>
      </c>
      <c r="L21" s="74" t="s">
        <v>131</v>
      </c>
      <c r="M21" s="86">
        <f t="shared" si="0"/>
        <v>1391</v>
      </c>
    </row>
    <row r="22" spans="1:13" x14ac:dyDescent="0.25">
      <c r="A22" s="74" t="s">
        <v>116</v>
      </c>
      <c r="B22" s="76">
        <v>207</v>
      </c>
      <c r="C22" s="76">
        <v>0</v>
      </c>
      <c r="D22" s="75">
        <v>28</v>
      </c>
      <c r="E22" s="74">
        <v>116</v>
      </c>
      <c r="F22" s="74" t="s">
        <v>122</v>
      </c>
      <c r="G22" s="74" t="s">
        <v>118</v>
      </c>
      <c r="H22" s="75">
        <v>47</v>
      </c>
      <c r="I22" s="74" t="s">
        <v>113</v>
      </c>
      <c r="J22" s="75">
        <v>4</v>
      </c>
      <c r="K22" s="74" t="s">
        <v>121</v>
      </c>
      <c r="L22" s="74" t="s">
        <v>131</v>
      </c>
      <c r="M22" s="86">
        <f t="shared" si="0"/>
        <v>207</v>
      </c>
    </row>
    <row r="23" spans="1:13" x14ac:dyDescent="0.25">
      <c r="A23" s="74" t="s">
        <v>28</v>
      </c>
      <c r="B23" s="76">
        <v>287</v>
      </c>
      <c r="C23" s="76">
        <v>12348</v>
      </c>
      <c r="D23" s="75">
        <v>7</v>
      </c>
      <c r="E23" s="74">
        <v>2</v>
      </c>
      <c r="F23" s="74" t="s">
        <v>119</v>
      </c>
      <c r="G23" s="74" t="s">
        <v>114</v>
      </c>
      <c r="H23" s="75">
        <v>23</v>
      </c>
      <c r="I23" s="74" t="s">
        <v>117</v>
      </c>
      <c r="J23" s="75">
        <v>2</v>
      </c>
      <c r="K23" s="74" t="s">
        <v>121</v>
      </c>
      <c r="L23" s="74" t="s">
        <v>132</v>
      </c>
      <c r="M23" s="86">
        <f t="shared" si="0"/>
        <v>12635</v>
      </c>
    </row>
    <row r="24" spans="1:13" x14ac:dyDescent="0.25">
      <c r="A24" s="74" t="s">
        <v>129</v>
      </c>
      <c r="B24" s="76">
        <v>0</v>
      </c>
      <c r="C24" s="76">
        <v>17545</v>
      </c>
      <c r="D24" s="75">
        <v>34</v>
      </c>
      <c r="E24" s="74">
        <v>16</v>
      </c>
      <c r="F24" s="74" t="s">
        <v>119</v>
      </c>
      <c r="G24" s="74" t="s">
        <v>114</v>
      </c>
      <c r="H24" s="75">
        <v>22</v>
      </c>
      <c r="I24" s="74" t="s">
        <v>113</v>
      </c>
      <c r="J24" s="75">
        <v>4</v>
      </c>
      <c r="K24" s="74" t="s">
        <v>121</v>
      </c>
      <c r="L24" s="74" t="s">
        <v>132</v>
      </c>
      <c r="M24" s="86">
        <f t="shared" si="0"/>
        <v>17545</v>
      </c>
    </row>
    <row r="25" spans="1:13" x14ac:dyDescent="0.25">
      <c r="A25" s="74" t="s">
        <v>129</v>
      </c>
      <c r="B25" s="76">
        <v>101</v>
      </c>
      <c r="C25" s="76">
        <v>3871</v>
      </c>
      <c r="D25" s="75">
        <v>13</v>
      </c>
      <c r="E25" s="74">
        <v>5</v>
      </c>
      <c r="F25" s="74" t="s">
        <v>119</v>
      </c>
      <c r="G25" s="74" t="s">
        <v>114</v>
      </c>
      <c r="H25" s="75">
        <v>26</v>
      </c>
      <c r="I25" s="74" t="s">
        <v>117</v>
      </c>
      <c r="J25" s="75">
        <v>4</v>
      </c>
      <c r="K25" s="74" t="s">
        <v>121</v>
      </c>
      <c r="L25" s="74" t="s">
        <v>132</v>
      </c>
      <c r="M25" s="86">
        <f t="shared" si="0"/>
        <v>3972</v>
      </c>
    </row>
    <row r="26" spans="1:13" x14ac:dyDescent="0.25">
      <c r="A26" s="74" t="s">
        <v>129</v>
      </c>
      <c r="B26" s="76">
        <v>0</v>
      </c>
      <c r="C26" s="76">
        <v>0</v>
      </c>
      <c r="D26" s="75">
        <v>25</v>
      </c>
      <c r="E26" s="74">
        <v>23</v>
      </c>
      <c r="F26" s="74" t="s">
        <v>122</v>
      </c>
      <c r="G26" s="74" t="s">
        <v>125</v>
      </c>
      <c r="H26" s="75">
        <v>19</v>
      </c>
      <c r="I26" s="74" t="s">
        <v>113</v>
      </c>
      <c r="J26" s="75">
        <v>4</v>
      </c>
      <c r="K26" s="74" t="s">
        <v>121</v>
      </c>
      <c r="L26" s="74" t="s">
        <v>132</v>
      </c>
      <c r="M26" s="86">
        <f t="shared" si="0"/>
        <v>0</v>
      </c>
    </row>
    <row r="27" spans="1:13" x14ac:dyDescent="0.25">
      <c r="A27" s="74" t="s">
        <v>129</v>
      </c>
      <c r="B27" s="76">
        <v>0</v>
      </c>
      <c r="C27" s="76">
        <v>485</v>
      </c>
      <c r="D27" s="75">
        <v>37</v>
      </c>
      <c r="E27" s="74">
        <v>23</v>
      </c>
      <c r="F27" s="74" t="s">
        <v>119</v>
      </c>
      <c r="G27" s="74" t="s">
        <v>114</v>
      </c>
      <c r="H27" s="75">
        <v>27</v>
      </c>
      <c r="I27" s="74" t="s">
        <v>113</v>
      </c>
      <c r="J27" s="75">
        <v>2</v>
      </c>
      <c r="K27" s="74" t="s">
        <v>112</v>
      </c>
      <c r="L27" s="74" t="s">
        <v>132</v>
      </c>
      <c r="M27" s="86">
        <f t="shared" si="0"/>
        <v>485</v>
      </c>
    </row>
    <row r="28" spans="1:13" x14ac:dyDescent="0.25">
      <c r="A28" s="74" t="s">
        <v>130</v>
      </c>
      <c r="B28" s="76">
        <v>0</v>
      </c>
      <c r="C28" s="76">
        <v>10723</v>
      </c>
      <c r="D28" s="75">
        <v>11</v>
      </c>
      <c r="E28" s="74">
        <v>15</v>
      </c>
      <c r="F28" s="74" t="s">
        <v>122</v>
      </c>
      <c r="G28" s="74" t="s">
        <v>118</v>
      </c>
      <c r="H28" s="75">
        <v>39</v>
      </c>
      <c r="I28" s="74" t="s">
        <v>117</v>
      </c>
      <c r="J28" s="75">
        <v>2</v>
      </c>
      <c r="K28" s="74" t="s">
        <v>127</v>
      </c>
      <c r="L28" s="74" t="s">
        <v>131</v>
      </c>
      <c r="M28" s="86">
        <f t="shared" si="0"/>
        <v>10723</v>
      </c>
    </row>
    <row r="29" spans="1:13" x14ac:dyDescent="0.25">
      <c r="A29" s="74" t="s">
        <v>128</v>
      </c>
      <c r="B29" s="76">
        <v>141</v>
      </c>
      <c r="C29" s="76">
        <v>245</v>
      </c>
      <c r="D29" s="75">
        <v>22</v>
      </c>
      <c r="E29" s="74">
        <v>33</v>
      </c>
      <c r="F29" s="74" t="s">
        <v>122</v>
      </c>
      <c r="G29" s="74" t="s">
        <v>118</v>
      </c>
      <c r="H29" s="75">
        <v>26</v>
      </c>
      <c r="I29" s="74" t="s">
        <v>113</v>
      </c>
      <c r="J29" s="75">
        <v>3</v>
      </c>
      <c r="K29" s="74" t="s">
        <v>121</v>
      </c>
      <c r="L29" s="74" t="s">
        <v>131</v>
      </c>
      <c r="M29" s="86">
        <f t="shared" si="0"/>
        <v>386</v>
      </c>
    </row>
    <row r="30" spans="1:13" x14ac:dyDescent="0.25">
      <c r="A30" s="74" t="s">
        <v>133</v>
      </c>
      <c r="B30" s="76">
        <v>0</v>
      </c>
      <c r="C30" s="76">
        <v>0</v>
      </c>
      <c r="D30" s="75">
        <v>19</v>
      </c>
      <c r="E30" s="74">
        <v>58</v>
      </c>
      <c r="F30" s="74" t="s">
        <v>122</v>
      </c>
      <c r="G30" s="74" t="s">
        <v>118</v>
      </c>
      <c r="H30" s="75">
        <v>50</v>
      </c>
      <c r="I30" s="74" t="s">
        <v>124</v>
      </c>
      <c r="J30" s="75">
        <v>4</v>
      </c>
      <c r="K30" s="74" t="s">
        <v>121</v>
      </c>
      <c r="L30" s="74" t="s">
        <v>132</v>
      </c>
      <c r="M30" s="86">
        <f t="shared" si="0"/>
        <v>0</v>
      </c>
    </row>
    <row r="31" spans="1:13" x14ac:dyDescent="0.25">
      <c r="A31" s="74" t="s">
        <v>133</v>
      </c>
      <c r="B31" s="76">
        <v>2484</v>
      </c>
      <c r="C31" s="76">
        <v>0</v>
      </c>
      <c r="D31" s="75">
        <v>49</v>
      </c>
      <c r="E31" s="74">
        <v>46</v>
      </c>
      <c r="F31" s="74" t="s">
        <v>122</v>
      </c>
      <c r="G31" s="74" t="s">
        <v>118</v>
      </c>
      <c r="H31" s="75">
        <v>34</v>
      </c>
      <c r="I31" s="74" t="s">
        <v>124</v>
      </c>
      <c r="J31" s="75">
        <v>1</v>
      </c>
      <c r="K31" s="74" t="s">
        <v>121</v>
      </c>
      <c r="L31" s="74" t="s">
        <v>131</v>
      </c>
      <c r="M31" s="86">
        <f t="shared" si="0"/>
        <v>2484</v>
      </c>
    </row>
    <row r="32" spans="1:13" x14ac:dyDescent="0.25">
      <c r="A32" s="74" t="s">
        <v>120</v>
      </c>
      <c r="B32" s="76">
        <v>237</v>
      </c>
      <c r="C32" s="76">
        <v>236</v>
      </c>
      <c r="D32" s="75">
        <v>37</v>
      </c>
      <c r="E32" s="74">
        <v>24</v>
      </c>
      <c r="F32" s="74" t="s">
        <v>122</v>
      </c>
      <c r="G32" s="74" t="s">
        <v>118</v>
      </c>
      <c r="H32" s="75">
        <v>23</v>
      </c>
      <c r="I32" s="74" t="s">
        <v>117</v>
      </c>
      <c r="J32" s="75">
        <v>4</v>
      </c>
      <c r="K32" s="74" t="s">
        <v>121</v>
      </c>
      <c r="L32" s="74" t="s">
        <v>131</v>
      </c>
      <c r="M32" s="86">
        <f t="shared" si="0"/>
        <v>473</v>
      </c>
    </row>
    <row r="33" spans="1:13" x14ac:dyDescent="0.25">
      <c r="A33" s="74" t="s">
        <v>120</v>
      </c>
      <c r="B33" s="76">
        <v>0</v>
      </c>
      <c r="C33" s="76">
        <v>485</v>
      </c>
      <c r="D33" s="75">
        <v>19</v>
      </c>
      <c r="E33" s="74">
        <v>12</v>
      </c>
      <c r="F33" s="74" t="s">
        <v>122</v>
      </c>
      <c r="G33" s="74" t="s">
        <v>118</v>
      </c>
      <c r="H33" s="75">
        <v>23</v>
      </c>
      <c r="I33" s="74" t="s">
        <v>113</v>
      </c>
      <c r="J33" s="75">
        <v>2</v>
      </c>
      <c r="K33" s="74" t="s">
        <v>121</v>
      </c>
      <c r="L33" s="74" t="s">
        <v>131</v>
      </c>
      <c r="M33" s="86">
        <f t="shared" si="0"/>
        <v>485</v>
      </c>
    </row>
    <row r="34" spans="1:13" x14ac:dyDescent="0.25">
      <c r="A34" s="74" t="s">
        <v>28</v>
      </c>
      <c r="B34" s="76">
        <v>335</v>
      </c>
      <c r="C34" s="76">
        <v>1708</v>
      </c>
      <c r="D34" s="75">
        <v>37</v>
      </c>
      <c r="E34" s="74">
        <v>7</v>
      </c>
      <c r="F34" s="74" t="s">
        <v>122</v>
      </c>
      <c r="G34" s="74" t="s">
        <v>118</v>
      </c>
      <c r="H34" s="75">
        <v>46</v>
      </c>
      <c r="I34" s="74" t="s">
        <v>124</v>
      </c>
      <c r="J34" s="75">
        <v>4</v>
      </c>
      <c r="K34" s="74" t="s">
        <v>121</v>
      </c>
      <c r="L34" s="74" t="s">
        <v>132</v>
      </c>
      <c r="M34" s="86">
        <f t="shared" si="0"/>
        <v>2043</v>
      </c>
    </row>
    <row r="35" spans="1:13" x14ac:dyDescent="0.25">
      <c r="A35" s="74" t="s">
        <v>120</v>
      </c>
      <c r="B35" s="76">
        <v>3565</v>
      </c>
      <c r="C35" s="76">
        <v>0</v>
      </c>
      <c r="D35" s="75">
        <v>31</v>
      </c>
      <c r="E35" s="74">
        <v>32</v>
      </c>
      <c r="F35" s="74" t="s">
        <v>122</v>
      </c>
      <c r="G35" s="74" t="s">
        <v>118</v>
      </c>
      <c r="H35" s="75">
        <v>35</v>
      </c>
      <c r="I35" s="74" t="s">
        <v>113</v>
      </c>
      <c r="J35" s="75">
        <v>3</v>
      </c>
      <c r="K35" s="74" t="s">
        <v>121</v>
      </c>
      <c r="L35" s="74" t="s">
        <v>131</v>
      </c>
      <c r="M35" s="86">
        <f t="shared" si="0"/>
        <v>3565</v>
      </c>
    </row>
    <row r="36" spans="1:13" x14ac:dyDescent="0.25">
      <c r="A36" s="74" t="s">
        <v>120</v>
      </c>
      <c r="B36" s="76">
        <v>0</v>
      </c>
      <c r="C36" s="76">
        <v>407</v>
      </c>
      <c r="D36" s="75">
        <v>13</v>
      </c>
      <c r="E36" s="74">
        <v>2</v>
      </c>
      <c r="F36" s="74" t="s">
        <v>119</v>
      </c>
      <c r="G36" s="74" t="s">
        <v>114</v>
      </c>
      <c r="H36" s="75">
        <v>28</v>
      </c>
      <c r="I36" s="74" t="s">
        <v>113</v>
      </c>
      <c r="J36" s="75">
        <v>2</v>
      </c>
      <c r="K36" s="74" t="s">
        <v>121</v>
      </c>
      <c r="L36" s="74" t="s">
        <v>131</v>
      </c>
      <c r="M36" s="86">
        <f t="shared" si="0"/>
        <v>407</v>
      </c>
    </row>
    <row r="37" spans="1:13" x14ac:dyDescent="0.25">
      <c r="A37" s="74" t="s">
        <v>128</v>
      </c>
      <c r="B37" s="76">
        <v>16647</v>
      </c>
      <c r="C37" s="76">
        <v>895</v>
      </c>
      <c r="D37" s="75">
        <v>16</v>
      </c>
      <c r="E37" s="74">
        <v>34</v>
      </c>
      <c r="F37" s="74" t="s">
        <v>122</v>
      </c>
      <c r="G37" s="74" t="s">
        <v>118</v>
      </c>
      <c r="H37" s="75">
        <v>25</v>
      </c>
      <c r="I37" s="74" t="s">
        <v>117</v>
      </c>
      <c r="J37" s="75">
        <v>4</v>
      </c>
      <c r="K37" s="74" t="s">
        <v>121</v>
      </c>
      <c r="L37" s="74" t="s">
        <v>131</v>
      </c>
      <c r="M37" s="86">
        <f t="shared" si="0"/>
        <v>17542</v>
      </c>
    </row>
    <row r="38" spans="1:13" x14ac:dyDescent="0.25">
      <c r="A38" s="74" t="s">
        <v>128</v>
      </c>
      <c r="B38" s="76">
        <v>0</v>
      </c>
      <c r="C38" s="76">
        <v>150</v>
      </c>
      <c r="D38" s="75">
        <v>49</v>
      </c>
      <c r="E38" s="74">
        <v>46</v>
      </c>
      <c r="F38" s="74" t="s">
        <v>119</v>
      </c>
      <c r="G38" s="74" t="s">
        <v>114</v>
      </c>
      <c r="H38" s="75">
        <v>36</v>
      </c>
      <c r="I38" s="74" t="s">
        <v>117</v>
      </c>
      <c r="J38" s="75">
        <v>4</v>
      </c>
      <c r="K38" s="74" t="s">
        <v>121</v>
      </c>
      <c r="L38" s="74" t="s">
        <v>132</v>
      </c>
      <c r="M38" s="86">
        <f t="shared" si="0"/>
        <v>150</v>
      </c>
    </row>
    <row r="39" spans="1:13" x14ac:dyDescent="0.25">
      <c r="A39" s="74" t="s">
        <v>120</v>
      </c>
      <c r="B39" s="76">
        <v>0</v>
      </c>
      <c r="C39" s="76">
        <v>490</v>
      </c>
      <c r="D39" s="75">
        <v>5</v>
      </c>
      <c r="E39" s="74">
        <v>41</v>
      </c>
      <c r="F39" s="74" t="s">
        <v>122</v>
      </c>
      <c r="G39" s="74" t="s">
        <v>118</v>
      </c>
      <c r="H39" s="75">
        <v>41</v>
      </c>
      <c r="I39" s="74" t="s">
        <v>113</v>
      </c>
      <c r="J39" s="75">
        <v>1</v>
      </c>
      <c r="K39" s="74" t="s">
        <v>127</v>
      </c>
      <c r="L39" s="74" t="s">
        <v>131</v>
      </c>
      <c r="M39" s="86">
        <f t="shared" si="0"/>
        <v>490</v>
      </c>
    </row>
    <row r="40" spans="1:13" x14ac:dyDescent="0.25">
      <c r="A40" s="74" t="s">
        <v>129</v>
      </c>
      <c r="B40" s="76">
        <v>0</v>
      </c>
      <c r="C40" s="76">
        <v>162</v>
      </c>
      <c r="D40" s="75">
        <v>25</v>
      </c>
      <c r="E40" s="74">
        <v>1</v>
      </c>
      <c r="F40" s="74" t="s">
        <v>122</v>
      </c>
      <c r="G40" s="74" t="s">
        <v>114</v>
      </c>
      <c r="H40" s="75">
        <v>54</v>
      </c>
      <c r="I40" s="74" t="s">
        <v>113</v>
      </c>
      <c r="J40" s="75">
        <v>1</v>
      </c>
      <c r="K40" s="74" t="s">
        <v>121</v>
      </c>
      <c r="L40" s="74" t="s">
        <v>132</v>
      </c>
      <c r="M40" s="86">
        <f t="shared" si="0"/>
        <v>162</v>
      </c>
    </row>
    <row r="41" spans="1:13" x14ac:dyDescent="0.25">
      <c r="A41" s="74" t="s">
        <v>120</v>
      </c>
      <c r="B41" s="76">
        <v>940</v>
      </c>
      <c r="C41" s="76">
        <v>715</v>
      </c>
      <c r="D41" s="75">
        <v>9</v>
      </c>
      <c r="E41" s="74">
        <v>40</v>
      </c>
      <c r="F41" s="74" t="s">
        <v>119</v>
      </c>
      <c r="G41" s="74" t="s">
        <v>114</v>
      </c>
      <c r="H41" s="75">
        <v>43</v>
      </c>
      <c r="I41" s="74" t="s">
        <v>113</v>
      </c>
      <c r="J41" s="75">
        <v>2</v>
      </c>
      <c r="K41" s="74" t="s">
        <v>127</v>
      </c>
      <c r="L41" s="74" t="s">
        <v>131</v>
      </c>
      <c r="M41" s="86">
        <f t="shared" si="0"/>
        <v>1655</v>
      </c>
    </row>
    <row r="42" spans="1:13" x14ac:dyDescent="0.25">
      <c r="A42" s="74" t="s">
        <v>120</v>
      </c>
      <c r="B42" s="76">
        <v>0</v>
      </c>
      <c r="C42" s="76">
        <v>323</v>
      </c>
      <c r="D42" s="75">
        <v>49</v>
      </c>
      <c r="E42" s="74">
        <v>42</v>
      </c>
      <c r="F42" s="74" t="s">
        <v>122</v>
      </c>
      <c r="G42" s="74" t="s">
        <v>125</v>
      </c>
      <c r="H42" s="75">
        <v>33</v>
      </c>
      <c r="I42" s="74" t="s">
        <v>113</v>
      </c>
      <c r="J42" s="75">
        <v>1</v>
      </c>
      <c r="K42" s="74" t="s">
        <v>121</v>
      </c>
      <c r="L42" s="74" t="s">
        <v>132</v>
      </c>
      <c r="M42" s="86">
        <f t="shared" si="0"/>
        <v>323</v>
      </c>
    </row>
    <row r="43" spans="1:13" x14ac:dyDescent="0.25">
      <c r="A43" s="74" t="s">
        <v>130</v>
      </c>
      <c r="B43" s="76">
        <v>0</v>
      </c>
      <c r="C43" s="76">
        <v>128</v>
      </c>
      <c r="D43" s="75">
        <v>13</v>
      </c>
      <c r="E43" s="74">
        <v>74</v>
      </c>
      <c r="F43" s="74" t="s">
        <v>122</v>
      </c>
      <c r="G43" s="74" t="s">
        <v>118</v>
      </c>
      <c r="H43" s="75">
        <v>34</v>
      </c>
      <c r="I43" s="74" t="s">
        <v>113</v>
      </c>
      <c r="J43" s="75">
        <v>3</v>
      </c>
      <c r="K43" s="74" t="s">
        <v>121</v>
      </c>
      <c r="L43" s="74" t="s">
        <v>132</v>
      </c>
      <c r="M43" s="86">
        <f t="shared" si="0"/>
        <v>128</v>
      </c>
    </row>
    <row r="44" spans="1:13" x14ac:dyDescent="0.25">
      <c r="A44" s="74" t="s">
        <v>124</v>
      </c>
      <c r="B44" s="76">
        <v>218</v>
      </c>
      <c r="C44" s="76">
        <v>0</v>
      </c>
      <c r="D44" s="75">
        <v>49</v>
      </c>
      <c r="E44" s="74">
        <v>0</v>
      </c>
      <c r="F44" s="74" t="s">
        <v>122</v>
      </c>
      <c r="G44" s="74" t="s">
        <v>118</v>
      </c>
      <c r="H44" s="75">
        <v>39</v>
      </c>
      <c r="I44" s="74" t="s">
        <v>124</v>
      </c>
      <c r="J44" s="75">
        <v>4</v>
      </c>
      <c r="K44" s="74" t="s">
        <v>135</v>
      </c>
      <c r="L44" s="74" t="s">
        <v>131</v>
      </c>
      <c r="M44" s="86">
        <f t="shared" si="0"/>
        <v>218</v>
      </c>
    </row>
    <row r="45" spans="1:13" x14ac:dyDescent="0.25">
      <c r="A45" s="74" t="s">
        <v>133</v>
      </c>
      <c r="B45" s="76">
        <v>0</v>
      </c>
      <c r="C45" s="76">
        <v>109</v>
      </c>
      <c r="D45" s="75">
        <v>25</v>
      </c>
      <c r="E45" s="74">
        <v>26</v>
      </c>
      <c r="F45" s="74" t="s">
        <v>122</v>
      </c>
      <c r="G45" s="74" t="s">
        <v>118</v>
      </c>
      <c r="H45" s="75">
        <v>34</v>
      </c>
      <c r="I45" s="74" t="s">
        <v>113</v>
      </c>
      <c r="J45" s="75">
        <v>3</v>
      </c>
      <c r="K45" s="74" t="s">
        <v>127</v>
      </c>
      <c r="L45" s="74" t="s">
        <v>131</v>
      </c>
      <c r="M45" s="86">
        <f t="shared" si="0"/>
        <v>109</v>
      </c>
    </row>
    <row r="46" spans="1:13" x14ac:dyDescent="0.25">
      <c r="A46" s="74" t="s">
        <v>120</v>
      </c>
      <c r="B46" s="76">
        <v>16935</v>
      </c>
      <c r="C46" s="76">
        <v>189</v>
      </c>
      <c r="D46" s="75">
        <v>37</v>
      </c>
      <c r="E46" s="74">
        <v>60</v>
      </c>
      <c r="F46" s="74" t="s">
        <v>122</v>
      </c>
      <c r="G46" s="74" t="s">
        <v>118</v>
      </c>
      <c r="H46" s="75">
        <v>30</v>
      </c>
      <c r="I46" s="74" t="s">
        <v>113</v>
      </c>
      <c r="J46" s="75">
        <v>2</v>
      </c>
      <c r="K46" s="74" t="s">
        <v>121</v>
      </c>
      <c r="L46" s="74" t="s">
        <v>131</v>
      </c>
      <c r="M46" s="86">
        <f t="shared" si="0"/>
        <v>17124</v>
      </c>
    </row>
    <row r="47" spans="1:13" x14ac:dyDescent="0.25">
      <c r="A47" s="74" t="s">
        <v>129</v>
      </c>
      <c r="B47" s="76">
        <v>664</v>
      </c>
      <c r="C47" s="76">
        <v>537</v>
      </c>
      <c r="D47" s="75">
        <v>31</v>
      </c>
      <c r="E47" s="74">
        <v>33</v>
      </c>
      <c r="F47" s="74" t="s">
        <v>122</v>
      </c>
      <c r="G47" s="74" t="s">
        <v>118</v>
      </c>
      <c r="H47" s="75">
        <v>48</v>
      </c>
      <c r="I47" s="74" t="s">
        <v>113</v>
      </c>
      <c r="J47" s="75">
        <v>2</v>
      </c>
      <c r="K47" s="74" t="s">
        <v>121</v>
      </c>
      <c r="L47" s="74" t="s">
        <v>132</v>
      </c>
      <c r="M47" s="86">
        <f t="shared" si="0"/>
        <v>1201</v>
      </c>
    </row>
    <row r="48" spans="1:13" x14ac:dyDescent="0.25">
      <c r="A48" s="74" t="s">
        <v>129</v>
      </c>
      <c r="B48" s="76">
        <v>150</v>
      </c>
      <c r="C48" s="76">
        <v>6520</v>
      </c>
      <c r="D48" s="75">
        <v>12</v>
      </c>
      <c r="E48" s="74">
        <v>1</v>
      </c>
      <c r="F48" s="74" t="s">
        <v>119</v>
      </c>
      <c r="G48" s="74" t="s">
        <v>114</v>
      </c>
      <c r="H48" s="75">
        <v>19</v>
      </c>
      <c r="I48" s="74" t="s">
        <v>113</v>
      </c>
      <c r="J48" s="75">
        <v>1</v>
      </c>
      <c r="K48" s="74" t="s">
        <v>121</v>
      </c>
      <c r="L48" s="74" t="s">
        <v>131</v>
      </c>
      <c r="M48" s="86">
        <f t="shared" si="0"/>
        <v>6670</v>
      </c>
    </row>
    <row r="49" spans="1:13" x14ac:dyDescent="0.25">
      <c r="A49" s="74" t="s">
        <v>120</v>
      </c>
      <c r="B49" s="76">
        <v>0</v>
      </c>
      <c r="C49" s="76">
        <v>138</v>
      </c>
      <c r="D49" s="75">
        <v>7</v>
      </c>
      <c r="E49" s="74">
        <v>119</v>
      </c>
      <c r="F49" s="74" t="s">
        <v>122</v>
      </c>
      <c r="G49" s="74" t="s">
        <v>125</v>
      </c>
      <c r="H49" s="75">
        <v>29</v>
      </c>
      <c r="I49" s="74" t="s">
        <v>117</v>
      </c>
      <c r="J49" s="75">
        <v>2</v>
      </c>
      <c r="K49" s="74" t="s">
        <v>121</v>
      </c>
      <c r="L49" s="74" t="s">
        <v>131</v>
      </c>
      <c r="M49" s="86">
        <f t="shared" si="0"/>
        <v>138</v>
      </c>
    </row>
    <row r="50" spans="1:13" x14ac:dyDescent="0.25">
      <c r="A50" s="74" t="s">
        <v>129</v>
      </c>
      <c r="B50" s="76">
        <v>216</v>
      </c>
      <c r="C50" s="76">
        <v>0</v>
      </c>
      <c r="D50" s="75">
        <v>19</v>
      </c>
      <c r="E50" s="74">
        <v>3</v>
      </c>
      <c r="F50" s="74" t="s">
        <v>119</v>
      </c>
      <c r="G50" s="74" t="s">
        <v>114</v>
      </c>
      <c r="H50" s="75">
        <v>26</v>
      </c>
      <c r="I50" s="74" t="s">
        <v>117</v>
      </c>
      <c r="J50" s="75">
        <v>3</v>
      </c>
      <c r="K50" s="74" t="s">
        <v>121</v>
      </c>
      <c r="L50" s="74" t="s">
        <v>132</v>
      </c>
      <c r="M50" s="86">
        <f t="shared" si="0"/>
        <v>216</v>
      </c>
    </row>
    <row r="51" spans="1:13" x14ac:dyDescent="0.25">
      <c r="A51" s="74" t="s">
        <v>130</v>
      </c>
      <c r="B51" s="76">
        <v>0</v>
      </c>
      <c r="C51" s="76">
        <v>660</v>
      </c>
      <c r="D51" s="75">
        <v>17</v>
      </c>
      <c r="E51" s="74">
        <v>75</v>
      </c>
      <c r="F51" s="74" t="s">
        <v>122</v>
      </c>
      <c r="G51" s="74" t="s">
        <v>118</v>
      </c>
      <c r="H51" s="75">
        <v>42</v>
      </c>
      <c r="I51" s="74" t="s">
        <v>117</v>
      </c>
      <c r="J51" s="75">
        <v>4</v>
      </c>
      <c r="K51" s="74" t="s">
        <v>121</v>
      </c>
      <c r="L51" s="74" t="s">
        <v>132</v>
      </c>
      <c r="M51" s="86">
        <f t="shared" si="0"/>
        <v>660</v>
      </c>
    </row>
    <row r="52" spans="1:13" x14ac:dyDescent="0.25">
      <c r="A52" s="74" t="s">
        <v>128</v>
      </c>
      <c r="B52" s="76">
        <v>0</v>
      </c>
      <c r="C52" s="76">
        <v>724</v>
      </c>
      <c r="D52" s="75">
        <v>25</v>
      </c>
      <c r="E52" s="74">
        <v>8</v>
      </c>
      <c r="F52" s="74" t="s">
        <v>122</v>
      </c>
      <c r="G52" s="74" t="s">
        <v>118</v>
      </c>
      <c r="H52" s="75">
        <v>30</v>
      </c>
      <c r="I52" s="74" t="s">
        <v>117</v>
      </c>
      <c r="J52" s="75">
        <v>2</v>
      </c>
      <c r="K52" s="74" t="s">
        <v>121</v>
      </c>
      <c r="L52" s="74" t="s">
        <v>132</v>
      </c>
      <c r="M52" s="86">
        <f t="shared" si="0"/>
        <v>724</v>
      </c>
    </row>
    <row r="53" spans="1:13" x14ac:dyDescent="0.25">
      <c r="A53" s="74" t="s">
        <v>120</v>
      </c>
      <c r="B53" s="76">
        <v>0</v>
      </c>
      <c r="C53" s="76">
        <v>897</v>
      </c>
      <c r="D53" s="75">
        <v>19</v>
      </c>
      <c r="E53" s="74">
        <v>5</v>
      </c>
      <c r="F53" s="74" t="s">
        <v>122</v>
      </c>
      <c r="G53" s="74" t="s">
        <v>125</v>
      </c>
      <c r="H53" s="75">
        <v>38</v>
      </c>
      <c r="I53" s="74" t="s">
        <v>113</v>
      </c>
      <c r="J53" s="75">
        <v>4</v>
      </c>
      <c r="K53" s="74" t="s">
        <v>121</v>
      </c>
      <c r="L53" s="74" t="s">
        <v>131</v>
      </c>
      <c r="M53" s="86">
        <f t="shared" si="0"/>
        <v>897</v>
      </c>
    </row>
    <row r="54" spans="1:13" x14ac:dyDescent="0.25">
      <c r="A54" s="74" t="s">
        <v>120</v>
      </c>
      <c r="B54" s="76">
        <v>265</v>
      </c>
      <c r="C54" s="76">
        <v>947</v>
      </c>
      <c r="D54" s="75">
        <v>25</v>
      </c>
      <c r="E54" s="74">
        <v>5</v>
      </c>
      <c r="F54" s="74" t="s">
        <v>122</v>
      </c>
      <c r="G54" s="74" t="s">
        <v>125</v>
      </c>
      <c r="H54" s="75">
        <v>21</v>
      </c>
      <c r="I54" s="74" t="s">
        <v>113</v>
      </c>
      <c r="J54" s="75">
        <v>1</v>
      </c>
      <c r="K54" s="74" t="s">
        <v>121</v>
      </c>
      <c r="L54" s="74" t="s">
        <v>132</v>
      </c>
      <c r="M54" s="86">
        <f t="shared" si="0"/>
        <v>1212</v>
      </c>
    </row>
    <row r="55" spans="1:13" x14ac:dyDescent="0.25">
      <c r="A55" s="74" t="s">
        <v>129</v>
      </c>
      <c r="B55" s="76">
        <v>4256</v>
      </c>
      <c r="C55" s="76">
        <v>0</v>
      </c>
      <c r="D55" s="75">
        <v>16</v>
      </c>
      <c r="E55" s="74">
        <v>36</v>
      </c>
      <c r="F55" s="74" t="s">
        <v>119</v>
      </c>
      <c r="G55" s="74" t="s">
        <v>114</v>
      </c>
      <c r="H55" s="75">
        <v>32</v>
      </c>
      <c r="I55" s="74" t="s">
        <v>117</v>
      </c>
      <c r="J55" s="75">
        <v>4</v>
      </c>
      <c r="K55" s="74" t="s">
        <v>127</v>
      </c>
      <c r="L55" s="74" t="s">
        <v>131</v>
      </c>
      <c r="M55" s="86">
        <f t="shared" si="0"/>
        <v>4256</v>
      </c>
    </row>
    <row r="56" spans="1:13" x14ac:dyDescent="0.25">
      <c r="A56" s="74" t="s">
        <v>128</v>
      </c>
      <c r="B56" s="76">
        <v>870</v>
      </c>
      <c r="C56" s="76">
        <v>917</v>
      </c>
      <c r="D56" s="75">
        <v>28</v>
      </c>
      <c r="E56" s="74">
        <v>6</v>
      </c>
      <c r="F56" s="74" t="s">
        <v>122</v>
      </c>
      <c r="G56" s="74" t="s">
        <v>118</v>
      </c>
      <c r="H56" s="75">
        <v>35</v>
      </c>
      <c r="I56" s="74" t="s">
        <v>113</v>
      </c>
      <c r="J56" s="75">
        <v>2</v>
      </c>
      <c r="K56" s="74" t="s">
        <v>121</v>
      </c>
      <c r="L56" s="74" t="s">
        <v>132</v>
      </c>
      <c r="M56" s="86">
        <f t="shared" si="0"/>
        <v>1787</v>
      </c>
    </row>
    <row r="57" spans="1:13" x14ac:dyDescent="0.25">
      <c r="A57" s="74" t="s">
        <v>130</v>
      </c>
      <c r="B57" s="76">
        <v>162</v>
      </c>
      <c r="C57" s="76">
        <v>595</v>
      </c>
      <c r="D57" s="75">
        <v>22</v>
      </c>
      <c r="E57" s="74">
        <v>10</v>
      </c>
      <c r="F57" s="74" t="s">
        <v>122</v>
      </c>
      <c r="G57" s="74" t="s">
        <v>114</v>
      </c>
      <c r="H57" s="75">
        <v>46</v>
      </c>
      <c r="I57" s="74" t="s">
        <v>113</v>
      </c>
      <c r="J57" s="75">
        <v>4</v>
      </c>
      <c r="K57" s="74" t="s">
        <v>121</v>
      </c>
      <c r="L57" s="74" t="s">
        <v>131</v>
      </c>
      <c r="M57" s="86">
        <f t="shared" si="0"/>
        <v>757</v>
      </c>
    </row>
    <row r="58" spans="1:13" x14ac:dyDescent="0.25">
      <c r="A58" s="74" t="s">
        <v>133</v>
      </c>
      <c r="B58" s="76">
        <v>0</v>
      </c>
      <c r="C58" s="76">
        <v>789</v>
      </c>
      <c r="D58" s="75">
        <v>25</v>
      </c>
      <c r="E58" s="74">
        <v>28</v>
      </c>
      <c r="F58" s="74" t="s">
        <v>122</v>
      </c>
      <c r="G58" s="74" t="s">
        <v>118</v>
      </c>
      <c r="H58" s="75">
        <v>37</v>
      </c>
      <c r="I58" s="74" t="s">
        <v>113</v>
      </c>
      <c r="J58" s="75">
        <v>3</v>
      </c>
      <c r="K58" s="74" t="s">
        <v>112</v>
      </c>
      <c r="L58" s="74" t="s">
        <v>131</v>
      </c>
      <c r="M58" s="86">
        <f t="shared" si="0"/>
        <v>789</v>
      </c>
    </row>
    <row r="59" spans="1:13" x14ac:dyDescent="0.25">
      <c r="A59" s="74" t="s">
        <v>28</v>
      </c>
      <c r="B59" s="76">
        <v>0</v>
      </c>
      <c r="C59" s="76">
        <v>0</v>
      </c>
      <c r="D59" s="75">
        <v>37</v>
      </c>
      <c r="E59" s="74">
        <v>114</v>
      </c>
      <c r="F59" s="74" t="s">
        <v>122</v>
      </c>
      <c r="G59" s="74" t="s">
        <v>118</v>
      </c>
      <c r="H59" s="75">
        <v>39</v>
      </c>
      <c r="I59" s="74" t="s">
        <v>113</v>
      </c>
      <c r="J59" s="75">
        <v>4</v>
      </c>
      <c r="K59" s="74" t="s">
        <v>112</v>
      </c>
      <c r="L59" s="74" t="s">
        <v>132</v>
      </c>
      <c r="M59" s="86">
        <f t="shared" si="0"/>
        <v>0</v>
      </c>
    </row>
    <row r="60" spans="1:13" x14ac:dyDescent="0.25">
      <c r="A60" s="74" t="s">
        <v>129</v>
      </c>
      <c r="B60" s="76">
        <v>0</v>
      </c>
      <c r="C60" s="76">
        <v>746</v>
      </c>
      <c r="D60" s="75">
        <v>13</v>
      </c>
      <c r="E60" s="74">
        <v>16</v>
      </c>
      <c r="F60" s="74" t="s">
        <v>119</v>
      </c>
      <c r="G60" s="74" t="s">
        <v>114</v>
      </c>
      <c r="H60" s="75">
        <v>29</v>
      </c>
      <c r="I60" s="74" t="s">
        <v>113</v>
      </c>
      <c r="J60" s="75">
        <v>3</v>
      </c>
      <c r="K60" s="74" t="s">
        <v>121</v>
      </c>
      <c r="L60" s="74" t="s">
        <v>131</v>
      </c>
      <c r="M60" s="86">
        <f t="shared" si="0"/>
        <v>746</v>
      </c>
    </row>
    <row r="61" spans="1:13" x14ac:dyDescent="0.25">
      <c r="A61" s="74" t="s">
        <v>130</v>
      </c>
      <c r="B61" s="76">
        <v>461</v>
      </c>
      <c r="C61" s="76">
        <v>140</v>
      </c>
      <c r="D61" s="75">
        <v>19</v>
      </c>
      <c r="E61" s="74">
        <v>32</v>
      </c>
      <c r="F61" s="74" t="s">
        <v>122</v>
      </c>
      <c r="G61" s="74" t="s">
        <v>118</v>
      </c>
      <c r="H61" s="75">
        <v>27</v>
      </c>
      <c r="I61" s="74" t="s">
        <v>117</v>
      </c>
      <c r="J61" s="75">
        <v>3</v>
      </c>
      <c r="K61" s="74" t="s">
        <v>127</v>
      </c>
      <c r="L61" s="74" t="s">
        <v>131</v>
      </c>
      <c r="M61" s="86">
        <f t="shared" si="0"/>
        <v>601</v>
      </c>
    </row>
    <row r="62" spans="1:13" x14ac:dyDescent="0.25">
      <c r="A62" s="74" t="s">
        <v>130</v>
      </c>
      <c r="B62" s="76">
        <v>0</v>
      </c>
      <c r="C62" s="76">
        <v>659</v>
      </c>
      <c r="D62" s="75">
        <v>19</v>
      </c>
      <c r="E62" s="74">
        <v>5</v>
      </c>
      <c r="F62" s="74" t="s">
        <v>119</v>
      </c>
      <c r="G62" s="74" t="s">
        <v>114</v>
      </c>
      <c r="H62" s="75">
        <v>22</v>
      </c>
      <c r="I62" s="74" t="s">
        <v>117</v>
      </c>
      <c r="J62" s="75">
        <v>3</v>
      </c>
      <c r="K62" s="74" t="s">
        <v>121</v>
      </c>
      <c r="L62" s="74" t="s">
        <v>132</v>
      </c>
      <c r="M62" s="86">
        <f t="shared" si="0"/>
        <v>659</v>
      </c>
    </row>
    <row r="63" spans="1:13" x14ac:dyDescent="0.25">
      <c r="A63" s="74" t="s">
        <v>129</v>
      </c>
      <c r="B63" s="76">
        <v>0</v>
      </c>
      <c r="C63" s="76">
        <v>717</v>
      </c>
      <c r="D63" s="75">
        <v>37</v>
      </c>
      <c r="E63" s="74">
        <v>60</v>
      </c>
      <c r="F63" s="74" t="s">
        <v>122</v>
      </c>
      <c r="G63" s="74" t="s">
        <v>118</v>
      </c>
      <c r="H63" s="75">
        <v>40</v>
      </c>
      <c r="I63" s="74" t="s">
        <v>113</v>
      </c>
      <c r="J63" s="75">
        <v>2</v>
      </c>
      <c r="K63" s="74" t="s">
        <v>121</v>
      </c>
      <c r="L63" s="74" t="s">
        <v>132</v>
      </c>
      <c r="M63" s="86">
        <f t="shared" si="0"/>
        <v>717</v>
      </c>
    </row>
    <row r="64" spans="1:13" x14ac:dyDescent="0.25">
      <c r="A64" s="74" t="s">
        <v>130</v>
      </c>
      <c r="B64" s="76">
        <v>0</v>
      </c>
      <c r="C64" s="76">
        <v>667</v>
      </c>
      <c r="D64" s="75">
        <v>29</v>
      </c>
      <c r="E64" s="74">
        <v>10</v>
      </c>
      <c r="F64" s="74" t="s">
        <v>122</v>
      </c>
      <c r="G64" s="74" t="s">
        <v>118</v>
      </c>
      <c r="H64" s="75">
        <v>44</v>
      </c>
      <c r="I64" s="74" t="s">
        <v>113</v>
      </c>
      <c r="J64" s="75">
        <v>2</v>
      </c>
      <c r="K64" s="74" t="s">
        <v>127</v>
      </c>
      <c r="L64" s="74" t="s">
        <v>132</v>
      </c>
      <c r="M64" s="86">
        <f t="shared" si="0"/>
        <v>667</v>
      </c>
    </row>
    <row r="65" spans="1:13" x14ac:dyDescent="0.25">
      <c r="A65" s="74" t="s">
        <v>130</v>
      </c>
      <c r="B65" s="76">
        <v>580</v>
      </c>
      <c r="C65" s="76">
        <v>0</v>
      </c>
      <c r="D65" s="75">
        <v>11</v>
      </c>
      <c r="E65" s="74">
        <v>8</v>
      </c>
      <c r="F65" s="74" t="s">
        <v>122</v>
      </c>
      <c r="G65" s="74" t="s">
        <v>118</v>
      </c>
      <c r="H65" s="75">
        <v>26</v>
      </c>
      <c r="I65" s="74" t="s">
        <v>113</v>
      </c>
      <c r="J65" s="75">
        <v>4</v>
      </c>
      <c r="K65" s="74" t="s">
        <v>127</v>
      </c>
      <c r="L65" s="74" t="s">
        <v>132</v>
      </c>
      <c r="M65" s="86">
        <f t="shared" si="0"/>
        <v>580</v>
      </c>
    </row>
    <row r="66" spans="1:13" x14ac:dyDescent="0.25">
      <c r="A66" s="74" t="s">
        <v>120</v>
      </c>
      <c r="B66" s="76">
        <v>0</v>
      </c>
      <c r="C66" s="76">
        <v>763</v>
      </c>
      <c r="D66" s="75">
        <v>13</v>
      </c>
      <c r="E66" s="74">
        <v>46</v>
      </c>
      <c r="F66" s="74" t="s">
        <v>119</v>
      </c>
      <c r="G66" s="74" t="s">
        <v>114</v>
      </c>
      <c r="H66" s="75">
        <v>57</v>
      </c>
      <c r="I66" s="74" t="s">
        <v>113</v>
      </c>
      <c r="J66" s="75">
        <v>3</v>
      </c>
      <c r="K66" s="74" t="s">
        <v>127</v>
      </c>
      <c r="L66" s="74" t="s">
        <v>131</v>
      </c>
      <c r="M66" s="86">
        <f t="shared" si="0"/>
        <v>763</v>
      </c>
    </row>
    <row r="67" spans="1:13" x14ac:dyDescent="0.25">
      <c r="A67" s="74" t="s">
        <v>130</v>
      </c>
      <c r="B67" s="76">
        <v>0</v>
      </c>
      <c r="C67" s="76">
        <v>1366</v>
      </c>
      <c r="D67" s="75">
        <v>19</v>
      </c>
      <c r="E67" s="74">
        <v>17</v>
      </c>
      <c r="F67" s="74" t="s">
        <v>122</v>
      </c>
      <c r="G67" s="74" t="s">
        <v>118</v>
      </c>
      <c r="H67" s="75">
        <v>34</v>
      </c>
      <c r="I67" s="74" t="s">
        <v>113</v>
      </c>
      <c r="J67" s="75">
        <v>4</v>
      </c>
      <c r="K67" s="74" t="s">
        <v>127</v>
      </c>
      <c r="L67" s="74" t="s">
        <v>131</v>
      </c>
      <c r="M67" s="86">
        <f t="shared" si="0"/>
        <v>1366</v>
      </c>
    </row>
    <row r="68" spans="1:13" x14ac:dyDescent="0.25">
      <c r="A68" s="74" t="s">
        <v>120</v>
      </c>
      <c r="B68" s="76">
        <v>0</v>
      </c>
      <c r="C68" s="76">
        <v>552</v>
      </c>
      <c r="D68" s="75">
        <v>25</v>
      </c>
      <c r="E68" s="74">
        <v>4</v>
      </c>
      <c r="F68" s="74" t="s">
        <v>122</v>
      </c>
      <c r="G68" s="74" t="s">
        <v>125</v>
      </c>
      <c r="H68" s="75">
        <v>47</v>
      </c>
      <c r="I68" s="74" t="s">
        <v>113</v>
      </c>
      <c r="J68" s="75">
        <v>4</v>
      </c>
      <c r="K68" s="74" t="s">
        <v>121</v>
      </c>
      <c r="L68" s="74" t="s">
        <v>132</v>
      </c>
      <c r="M68" s="86">
        <f t="shared" si="0"/>
        <v>552</v>
      </c>
    </row>
    <row r="69" spans="1:13" x14ac:dyDescent="0.25">
      <c r="A69" s="74" t="s">
        <v>120</v>
      </c>
      <c r="B69" s="76">
        <v>0</v>
      </c>
      <c r="C69" s="76">
        <v>14643</v>
      </c>
      <c r="D69" s="75">
        <v>16</v>
      </c>
      <c r="E69" s="74">
        <v>115</v>
      </c>
      <c r="F69" s="74" t="s">
        <v>122</v>
      </c>
      <c r="G69" s="74" t="s">
        <v>118</v>
      </c>
      <c r="H69" s="75">
        <v>46</v>
      </c>
      <c r="I69" s="74" t="s">
        <v>113</v>
      </c>
      <c r="J69" s="75">
        <v>3</v>
      </c>
      <c r="K69" s="74" t="s">
        <v>121</v>
      </c>
      <c r="L69" s="74" t="s">
        <v>131</v>
      </c>
      <c r="M69" s="86">
        <f t="shared" ref="M69:M132" si="2">B69+C69</f>
        <v>14643</v>
      </c>
    </row>
    <row r="70" spans="1:13" x14ac:dyDescent="0.25">
      <c r="A70" s="74" t="s">
        <v>128</v>
      </c>
      <c r="B70" s="76">
        <v>758</v>
      </c>
      <c r="C70" s="76">
        <v>2665</v>
      </c>
      <c r="D70" s="75">
        <v>13</v>
      </c>
      <c r="E70" s="74">
        <v>31</v>
      </c>
      <c r="F70" s="74" t="s">
        <v>122</v>
      </c>
      <c r="G70" s="74" t="s">
        <v>118</v>
      </c>
      <c r="H70" s="75">
        <v>38</v>
      </c>
      <c r="I70" s="74" t="s">
        <v>113</v>
      </c>
      <c r="J70" s="75">
        <v>4</v>
      </c>
      <c r="K70" s="74" t="s">
        <v>127</v>
      </c>
      <c r="L70" s="74" t="s">
        <v>131</v>
      </c>
      <c r="M70" s="86">
        <f t="shared" si="2"/>
        <v>3423</v>
      </c>
    </row>
    <row r="71" spans="1:13" x14ac:dyDescent="0.25">
      <c r="A71" s="74" t="s">
        <v>133</v>
      </c>
      <c r="B71" s="76">
        <v>399</v>
      </c>
      <c r="C71" s="76">
        <v>0</v>
      </c>
      <c r="D71" s="75">
        <v>31</v>
      </c>
      <c r="E71" s="74">
        <v>0</v>
      </c>
      <c r="F71" s="74" t="s">
        <v>119</v>
      </c>
      <c r="G71" s="74" t="s">
        <v>114</v>
      </c>
      <c r="H71" s="75">
        <v>52</v>
      </c>
      <c r="I71" s="74" t="s">
        <v>113</v>
      </c>
      <c r="J71" s="75">
        <v>1</v>
      </c>
      <c r="K71" s="74" t="s">
        <v>112</v>
      </c>
      <c r="L71" s="74" t="s">
        <v>132</v>
      </c>
      <c r="M71" s="86">
        <f t="shared" si="2"/>
        <v>399</v>
      </c>
    </row>
    <row r="72" spans="1:13" x14ac:dyDescent="0.25">
      <c r="A72" s="74" t="s">
        <v>129</v>
      </c>
      <c r="B72" s="76">
        <v>513</v>
      </c>
      <c r="C72" s="76">
        <v>442</v>
      </c>
      <c r="D72" s="75">
        <v>7</v>
      </c>
      <c r="E72" s="74">
        <v>0</v>
      </c>
      <c r="F72" s="74" t="s">
        <v>122</v>
      </c>
      <c r="G72" s="74" t="s">
        <v>118</v>
      </c>
      <c r="H72" s="75">
        <v>34</v>
      </c>
      <c r="I72" s="74" t="s">
        <v>113</v>
      </c>
      <c r="J72" s="75">
        <v>1</v>
      </c>
      <c r="K72" s="74" t="s">
        <v>112</v>
      </c>
      <c r="L72" s="74" t="s">
        <v>131</v>
      </c>
      <c r="M72" s="86">
        <f t="shared" si="2"/>
        <v>955</v>
      </c>
    </row>
    <row r="73" spans="1:13" x14ac:dyDescent="0.25">
      <c r="A73" s="74" t="s">
        <v>129</v>
      </c>
      <c r="B73" s="76">
        <v>0</v>
      </c>
      <c r="C73" s="76">
        <v>8357</v>
      </c>
      <c r="D73" s="75">
        <v>25</v>
      </c>
      <c r="E73" s="74">
        <v>5</v>
      </c>
      <c r="F73" s="74" t="s">
        <v>122</v>
      </c>
      <c r="G73" s="74" t="s">
        <v>118</v>
      </c>
      <c r="H73" s="75">
        <v>29</v>
      </c>
      <c r="I73" s="74" t="s">
        <v>124</v>
      </c>
      <c r="J73" s="75">
        <v>4</v>
      </c>
      <c r="K73" s="74" t="s">
        <v>121</v>
      </c>
      <c r="L73" s="74" t="s">
        <v>132</v>
      </c>
      <c r="M73" s="86">
        <f t="shared" si="2"/>
        <v>8357</v>
      </c>
    </row>
    <row r="74" spans="1:13" x14ac:dyDescent="0.25">
      <c r="A74" s="74" t="s">
        <v>130</v>
      </c>
      <c r="B74" s="76">
        <v>0</v>
      </c>
      <c r="C74" s="76">
        <v>0</v>
      </c>
      <c r="D74" s="75">
        <v>22</v>
      </c>
      <c r="E74" s="74">
        <v>9</v>
      </c>
      <c r="F74" s="74" t="s">
        <v>122</v>
      </c>
      <c r="G74" s="74" t="s">
        <v>118</v>
      </c>
      <c r="H74" s="75">
        <v>39</v>
      </c>
      <c r="I74" s="74" t="s">
        <v>113</v>
      </c>
      <c r="J74" s="75">
        <v>2</v>
      </c>
      <c r="K74" s="74" t="s">
        <v>127</v>
      </c>
      <c r="L74" s="74" t="s">
        <v>132</v>
      </c>
      <c r="M74" s="86">
        <f t="shared" si="2"/>
        <v>0</v>
      </c>
    </row>
    <row r="75" spans="1:13" x14ac:dyDescent="0.25">
      <c r="A75" s="74" t="s">
        <v>120</v>
      </c>
      <c r="B75" s="76">
        <v>565</v>
      </c>
      <c r="C75" s="76">
        <v>863</v>
      </c>
      <c r="D75" s="75">
        <v>10</v>
      </c>
      <c r="E75" s="74">
        <v>81</v>
      </c>
      <c r="F75" s="74" t="s">
        <v>122</v>
      </c>
      <c r="G75" s="74" t="s">
        <v>118</v>
      </c>
      <c r="H75" s="75">
        <v>36</v>
      </c>
      <c r="I75" s="74" t="s">
        <v>113</v>
      </c>
      <c r="J75" s="75">
        <v>4</v>
      </c>
      <c r="K75" s="74" t="s">
        <v>127</v>
      </c>
      <c r="L75" s="74" t="s">
        <v>131</v>
      </c>
      <c r="M75" s="86">
        <f t="shared" si="2"/>
        <v>1428</v>
      </c>
    </row>
    <row r="76" spans="1:13" x14ac:dyDescent="0.25">
      <c r="A76" s="74" t="s">
        <v>128</v>
      </c>
      <c r="B76" s="76">
        <v>0</v>
      </c>
      <c r="C76" s="76">
        <v>322</v>
      </c>
      <c r="D76" s="75">
        <v>28</v>
      </c>
      <c r="E76" s="74">
        <v>28</v>
      </c>
      <c r="F76" s="74" t="s">
        <v>122</v>
      </c>
      <c r="G76" s="74" t="s">
        <v>118</v>
      </c>
      <c r="H76" s="75">
        <v>25</v>
      </c>
      <c r="I76" s="74" t="s">
        <v>113</v>
      </c>
      <c r="J76" s="75">
        <v>4</v>
      </c>
      <c r="K76" s="74" t="s">
        <v>121</v>
      </c>
      <c r="L76" s="74" t="s">
        <v>131</v>
      </c>
      <c r="M76" s="86">
        <f t="shared" si="2"/>
        <v>322</v>
      </c>
    </row>
    <row r="77" spans="1:13" x14ac:dyDescent="0.25">
      <c r="A77" s="74" t="s">
        <v>129</v>
      </c>
      <c r="B77" s="76">
        <v>0</v>
      </c>
      <c r="C77" s="76">
        <v>800</v>
      </c>
      <c r="D77" s="75">
        <v>13</v>
      </c>
      <c r="E77" s="74">
        <v>69</v>
      </c>
      <c r="F77" s="74" t="s">
        <v>122</v>
      </c>
      <c r="G77" s="74" t="s">
        <v>118</v>
      </c>
      <c r="H77" s="75">
        <v>59</v>
      </c>
      <c r="I77" s="74" t="s">
        <v>113</v>
      </c>
      <c r="J77" s="75">
        <v>3</v>
      </c>
      <c r="K77" s="74" t="s">
        <v>121</v>
      </c>
      <c r="L77" s="74" t="s">
        <v>132</v>
      </c>
      <c r="M77" s="86">
        <f t="shared" si="2"/>
        <v>800</v>
      </c>
    </row>
    <row r="78" spans="1:13" x14ac:dyDescent="0.25">
      <c r="A78" s="74" t="s">
        <v>120</v>
      </c>
      <c r="B78" s="76">
        <v>0</v>
      </c>
      <c r="C78" s="76">
        <v>656</v>
      </c>
      <c r="D78" s="75">
        <v>37</v>
      </c>
      <c r="E78" s="74">
        <v>85</v>
      </c>
      <c r="F78" s="74" t="s">
        <v>122</v>
      </c>
      <c r="G78" s="74" t="s">
        <v>118</v>
      </c>
      <c r="H78" s="75">
        <v>27</v>
      </c>
      <c r="I78" s="74" t="s">
        <v>113</v>
      </c>
      <c r="J78" s="75">
        <v>2</v>
      </c>
      <c r="K78" s="74" t="s">
        <v>121</v>
      </c>
      <c r="L78" s="74" t="s">
        <v>131</v>
      </c>
      <c r="M78" s="86">
        <f t="shared" si="2"/>
        <v>656</v>
      </c>
    </row>
    <row r="79" spans="1:13" x14ac:dyDescent="0.25">
      <c r="A79" s="74" t="s">
        <v>130</v>
      </c>
      <c r="B79" s="76">
        <v>166</v>
      </c>
      <c r="C79" s="76">
        <v>922</v>
      </c>
      <c r="D79" s="75">
        <v>13</v>
      </c>
      <c r="E79" s="74">
        <v>2</v>
      </c>
      <c r="F79" s="74" t="s">
        <v>119</v>
      </c>
      <c r="G79" s="74" t="s">
        <v>114</v>
      </c>
      <c r="H79" s="75">
        <v>24</v>
      </c>
      <c r="I79" s="74" t="s">
        <v>117</v>
      </c>
      <c r="J79" s="75">
        <v>1</v>
      </c>
      <c r="K79" s="74" t="s">
        <v>121</v>
      </c>
      <c r="L79" s="74" t="s">
        <v>132</v>
      </c>
      <c r="M79" s="86">
        <f t="shared" si="2"/>
        <v>1088</v>
      </c>
    </row>
    <row r="80" spans="1:13" x14ac:dyDescent="0.25">
      <c r="A80" s="74" t="s">
        <v>128</v>
      </c>
      <c r="B80" s="76">
        <v>9783</v>
      </c>
      <c r="C80" s="76">
        <v>885</v>
      </c>
      <c r="D80" s="75">
        <v>13</v>
      </c>
      <c r="E80" s="74">
        <v>3</v>
      </c>
      <c r="F80" s="74" t="s">
        <v>119</v>
      </c>
      <c r="G80" s="74" t="s">
        <v>114</v>
      </c>
      <c r="H80" s="75">
        <v>25</v>
      </c>
      <c r="I80" s="74" t="s">
        <v>113</v>
      </c>
      <c r="J80" s="75">
        <v>1</v>
      </c>
      <c r="K80" s="74" t="s">
        <v>135</v>
      </c>
      <c r="L80" s="74" t="s">
        <v>132</v>
      </c>
      <c r="M80" s="86">
        <f t="shared" si="2"/>
        <v>10668</v>
      </c>
    </row>
    <row r="81" spans="1:13" x14ac:dyDescent="0.25">
      <c r="A81" s="74" t="s">
        <v>128</v>
      </c>
      <c r="B81" s="76">
        <v>674</v>
      </c>
      <c r="C81" s="76">
        <v>2886</v>
      </c>
      <c r="D81" s="75">
        <v>49</v>
      </c>
      <c r="E81" s="74">
        <v>32</v>
      </c>
      <c r="F81" s="74" t="s">
        <v>122</v>
      </c>
      <c r="G81" s="74" t="s">
        <v>118</v>
      </c>
      <c r="H81" s="75">
        <v>29</v>
      </c>
      <c r="I81" s="74" t="s">
        <v>113</v>
      </c>
      <c r="J81" s="75">
        <v>2</v>
      </c>
      <c r="K81" s="74" t="s">
        <v>121</v>
      </c>
      <c r="L81" s="74" t="s">
        <v>131</v>
      </c>
      <c r="M81" s="86">
        <f t="shared" si="2"/>
        <v>3560</v>
      </c>
    </row>
    <row r="82" spans="1:13" x14ac:dyDescent="0.25">
      <c r="A82" s="74" t="s">
        <v>116</v>
      </c>
      <c r="B82" s="76">
        <v>0</v>
      </c>
      <c r="C82" s="76">
        <v>626</v>
      </c>
      <c r="D82" s="75">
        <v>43</v>
      </c>
      <c r="E82" s="74">
        <v>0</v>
      </c>
      <c r="F82" s="74" t="s">
        <v>122</v>
      </c>
      <c r="G82" s="74" t="s">
        <v>118</v>
      </c>
      <c r="H82" s="75">
        <v>64</v>
      </c>
      <c r="I82" s="74" t="s">
        <v>113</v>
      </c>
      <c r="J82" s="75">
        <v>4</v>
      </c>
      <c r="K82" s="74" t="s">
        <v>135</v>
      </c>
      <c r="L82" s="74" t="s">
        <v>131</v>
      </c>
      <c r="M82" s="86">
        <f t="shared" si="2"/>
        <v>626</v>
      </c>
    </row>
    <row r="83" spans="1:13" x14ac:dyDescent="0.25">
      <c r="A83" s="74" t="s">
        <v>128</v>
      </c>
      <c r="B83" s="76">
        <v>15328</v>
      </c>
      <c r="C83" s="76">
        <v>0</v>
      </c>
      <c r="D83" s="75">
        <v>25</v>
      </c>
      <c r="E83" s="74">
        <v>9</v>
      </c>
      <c r="F83" s="74" t="s">
        <v>122</v>
      </c>
      <c r="G83" s="74" t="s">
        <v>118</v>
      </c>
      <c r="H83" s="75">
        <v>31</v>
      </c>
      <c r="I83" s="74" t="s">
        <v>113</v>
      </c>
      <c r="J83" s="75">
        <v>4</v>
      </c>
      <c r="K83" s="74" t="s">
        <v>121</v>
      </c>
      <c r="L83" s="74" t="s">
        <v>131</v>
      </c>
      <c r="M83" s="86">
        <f t="shared" si="2"/>
        <v>15328</v>
      </c>
    </row>
    <row r="84" spans="1:13" x14ac:dyDescent="0.25">
      <c r="A84" s="74" t="s">
        <v>130</v>
      </c>
      <c r="B84" s="76">
        <v>0</v>
      </c>
      <c r="C84" s="76">
        <v>904</v>
      </c>
      <c r="D84" s="75">
        <v>12</v>
      </c>
      <c r="E84" s="74">
        <v>6</v>
      </c>
      <c r="F84" s="74" t="s">
        <v>122</v>
      </c>
      <c r="G84" s="74" t="s">
        <v>118</v>
      </c>
      <c r="H84" s="75">
        <v>38</v>
      </c>
      <c r="I84" s="74" t="s">
        <v>113</v>
      </c>
      <c r="J84" s="75">
        <v>4</v>
      </c>
      <c r="K84" s="74" t="s">
        <v>127</v>
      </c>
      <c r="L84" s="74" t="s">
        <v>131</v>
      </c>
      <c r="M84" s="86">
        <f t="shared" si="2"/>
        <v>904</v>
      </c>
    </row>
    <row r="85" spans="1:13" x14ac:dyDescent="0.25">
      <c r="A85" s="74" t="s">
        <v>28</v>
      </c>
      <c r="B85" s="76">
        <v>713</v>
      </c>
      <c r="C85" s="76">
        <v>784</v>
      </c>
      <c r="D85" s="75">
        <v>61</v>
      </c>
      <c r="E85" s="74">
        <v>17</v>
      </c>
      <c r="F85" s="74" t="s">
        <v>122</v>
      </c>
      <c r="G85" s="74" t="s">
        <v>118</v>
      </c>
      <c r="H85" s="75">
        <v>41</v>
      </c>
      <c r="I85" s="74" t="s">
        <v>124</v>
      </c>
      <c r="J85" s="75">
        <v>4</v>
      </c>
      <c r="K85" s="74" t="s">
        <v>121</v>
      </c>
      <c r="L85" s="74" t="s">
        <v>132</v>
      </c>
      <c r="M85" s="86">
        <f t="shared" si="2"/>
        <v>1497</v>
      </c>
    </row>
    <row r="86" spans="1:13" x14ac:dyDescent="0.25">
      <c r="A86" s="74" t="s">
        <v>130</v>
      </c>
      <c r="B86" s="76">
        <v>0</v>
      </c>
      <c r="C86" s="76">
        <v>806</v>
      </c>
      <c r="D86" s="75">
        <v>19</v>
      </c>
      <c r="E86" s="74">
        <v>3</v>
      </c>
      <c r="F86" s="74" t="s">
        <v>119</v>
      </c>
      <c r="G86" s="74" t="s">
        <v>114</v>
      </c>
      <c r="H86" s="75">
        <v>22</v>
      </c>
      <c r="I86" s="74" t="s">
        <v>113</v>
      </c>
      <c r="J86" s="75">
        <v>2</v>
      </c>
      <c r="K86" s="74" t="s">
        <v>127</v>
      </c>
      <c r="L86" s="74" t="s">
        <v>132</v>
      </c>
      <c r="M86" s="86">
        <f t="shared" si="2"/>
        <v>806</v>
      </c>
    </row>
    <row r="87" spans="1:13" x14ac:dyDescent="0.25">
      <c r="A87" s="74" t="s">
        <v>28</v>
      </c>
      <c r="B87" s="76">
        <v>0</v>
      </c>
      <c r="C87" s="76">
        <v>3281</v>
      </c>
      <c r="D87" s="75">
        <v>19</v>
      </c>
      <c r="E87" s="74">
        <v>20</v>
      </c>
      <c r="F87" s="74" t="s">
        <v>119</v>
      </c>
      <c r="G87" s="74" t="s">
        <v>114</v>
      </c>
      <c r="H87" s="75">
        <v>29</v>
      </c>
      <c r="I87" s="74" t="s">
        <v>113</v>
      </c>
      <c r="J87" s="75">
        <v>2</v>
      </c>
      <c r="K87" s="74" t="s">
        <v>121</v>
      </c>
      <c r="L87" s="74" t="s">
        <v>132</v>
      </c>
      <c r="M87" s="86">
        <f t="shared" si="2"/>
        <v>3281</v>
      </c>
    </row>
    <row r="88" spans="1:13" x14ac:dyDescent="0.25">
      <c r="A88" s="74" t="s">
        <v>130</v>
      </c>
      <c r="B88" s="76">
        <v>0</v>
      </c>
      <c r="C88" s="76">
        <v>759</v>
      </c>
      <c r="D88" s="75">
        <v>16</v>
      </c>
      <c r="E88" s="74">
        <v>59</v>
      </c>
      <c r="F88" s="74" t="s">
        <v>122</v>
      </c>
      <c r="G88" s="74" t="s">
        <v>118</v>
      </c>
      <c r="H88" s="75">
        <v>32</v>
      </c>
      <c r="I88" s="74" t="s">
        <v>117</v>
      </c>
      <c r="J88" s="75">
        <v>3</v>
      </c>
      <c r="K88" s="74" t="s">
        <v>121</v>
      </c>
      <c r="L88" s="74" t="s">
        <v>132</v>
      </c>
      <c r="M88" s="86">
        <f t="shared" si="2"/>
        <v>759</v>
      </c>
    </row>
    <row r="89" spans="1:13" x14ac:dyDescent="0.25">
      <c r="A89" s="74" t="s">
        <v>120</v>
      </c>
      <c r="B89" s="76">
        <v>0</v>
      </c>
      <c r="C89" s="76">
        <v>680</v>
      </c>
      <c r="D89" s="75">
        <v>25</v>
      </c>
      <c r="E89" s="74">
        <v>3</v>
      </c>
      <c r="F89" s="74" t="s">
        <v>119</v>
      </c>
      <c r="G89" s="74" t="s">
        <v>114</v>
      </c>
      <c r="H89" s="75">
        <v>34</v>
      </c>
      <c r="I89" s="74" t="s">
        <v>113</v>
      </c>
      <c r="J89" s="75">
        <v>4</v>
      </c>
      <c r="K89" s="74" t="s">
        <v>121</v>
      </c>
      <c r="L89" s="74" t="s">
        <v>132</v>
      </c>
      <c r="M89" s="86">
        <f t="shared" si="2"/>
        <v>680</v>
      </c>
    </row>
    <row r="90" spans="1:13" x14ac:dyDescent="0.25">
      <c r="A90" s="74" t="s">
        <v>133</v>
      </c>
      <c r="B90" s="76">
        <v>0</v>
      </c>
      <c r="C90" s="76">
        <v>104</v>
      </c>
      <c r="D90" s="75">
        <v>37</v>
      </c>
      <c r="E90" s="74">
        <v>25</v>
      </c>
      <c r="F90" s="74" t="s">
        <v>122</v>
      </c>
      <c r="G90" s="74" t="s">
        <v>118</v>
      </c>
      <c r="H90" s="75">
        <v>23</v>
      </c>
      <c r="I90" s="74" t="s">
        <v>113</v>
      </c>
      <c r="J90" s="75">
        <v>4</v>
      </c>
      <c r="K90" s="74" t="s">
        <v>121</v>
      </c>
      <c r="L90" s="74" t="s">
        <v>132</v>
      </c>
      <c r="M90" s="86">
        <f t="shared" si="2"/>
        <v>104</v>
      </c>
    </row>
    <row r="91" spans="1:13" x14ac:dyDescent="0.25">
      <c r="A91" s="74" t="s">
        <v>120</v>
      </c>
      <c r="B91" s="76">
        <v>303</v>
      </c>
      <c r="C91" s="76">
        <v>899</v>
      </c>
      <c r="D91" s="75">
        <v>13</v>
      </c>
      <c r="E91" s="74">
        <v>3</v>
      </c>
      <c r="F91" s="74" t="s">
        <v>122</v>
      </c>
      <c r="G91" s="74" t="s">
        <v>118</v>
      </c>
      <c r="H91" s="75">
        <v>21</v>
      </c>
      <c r="I91" s="74" t="s">
        <v>113</v>
      </c>
      <c r="J91" s="75">
        <v>1</v>
      </c>
      <c r="K91" s="74" t="s">
        <v>121</v>
      </c>
      <c r="L91" s="74" t="s">
        <v>132</v>
      </c>
      <c r="M91" s="86">
        <f t="shared" si="2"/>
        <v>1202</v>
      </c>
    </row>
    <row r="92" spans="1:13" x14ac:dyDescent="0.25">
      <c r="A92" s="74" t="s">
        <v>120</v>
      </c>
      <c r="B92" s="76">
        <v>900</v>
      </c>
      <c r="C92" s="76">
        <v>1732</v>
      </c>
      <c r="D92" s="75">
        <v>37</v>
      </c>
      <c r="E92" s="74">
        <v>11</v>
      </c>
      <c r="F92" s="74" t="s">
        <v>119</v>
      </c>
      <c r="G92" s="74" t="s">
        <v>114</v>
      </c>
      <c r="H92" s="75">
        <v>49</v>
      </c>
      <c r="I92" s="74" t="s">
        <v>124</v>
      </c>
      <c r="J92" s="75">
        <v>4</v>
      </c>
      <c r="K92" s="74" t="s">
        <v>121</v>
      </c>
      <c r="L92" s="74" t="s">
        <v>132</v>
      </c>
      <c r="M92" s="86">
        <f t="shared" si="2"/>
        <v>2632</v>
      </c>
    </row>
    <row r="93" spans="1:13" x14ac:dyDescent="0.25">
      <c r="A93" s="74" t="s">
        <v>129</v>
      </c>
      <c r="B93" s="76">
        <v>0</v>
      </c>
      <c r="C93" s="76">
        <v>706</v>
      </c>
      <c r="D93" s="75">
        <v>31</v>
      </c>
      <c r="E93" s="74">
        <v>14</v>
      </c>
      <c r="F93" s="74" t="s">
        <v>122</v>
      </c>
      <c r="G93" s="74" t="s">
        <v>114</v>
      </c>
      <c r="H93" s="75">
        <v>31</v>
      </c>
      <c r="I93" s="74" t="s">
        <v>113</v>
      </c>
      <c r="J93" s="75">
        <v>2</v>
      </c>
      <c r="K93" s="74" t="s">
        <v>121</v>
      </c>
      <c r="L93" s="74" t="s">
        <v>131</v>
      </c>
      <c r="M93" s="86">
        <f t="shared" si="2"/>
        <v>706</v>
      </c>
    </row>
    <row r="94" spans="1:13" x14ac:dyDescent="0.25">
      <c r="A94" s="74" t="s">
        <v>28</v>
      </c>
      <c r="B94" s="76">
        <v>1257</v>
      </c>
      <c r="C94" s="76">
        <v>0</v>
      </c>
      <c r="D94" s="75">
        <v>10</v>
      </c>
      <c r="E94" s="74">
        <v>65</v>
      </c>
      <c r="F94" s="74" t="s">
        <v>119</v>
      </c>
      <c r="G94" s="74" t="s">
        <v>114</v>
      </c>
      <c r="H94" s="75">
        <v>40</v>
      </c>
      <c r="I94" s="74" t="s">
        <v>117</v>
      </c>
      <c r="J94" s="75">
        <v>4</v>
      </c>
      <c r="K94" s="74" t="s">
        <v>127</v>
      </c>
      <c r="L94" s="74" t="s">
        <v>131</v>
      </c>
      <c r="M94" s="86">
        <f t="shared" si="2"/>
        <v>1257</v>
      </c>
    </row>
    <row r="95" spans="1:13" x14ac:dyDescent="0.25">
      <c r="A95" s="74" t="s">
        <v>120</v>
      </c>
      <c r="B95" s="76">
        <v>0</v>
      </c>
      <c r="C95" s="76">
        <v>576</v>
      </c>
      <c r="D95" s="75">
        <v>7</v>
      </c>
      <c r="E95" s="74">
        <v>14</v>
      </c>
      <c r="F95" s="74" t="s">
        <v>119</v>
      </c>
      <c r="G95" s="74" t="s">
        <v>114</v>
      </c>
      <c r="H95" s="75">
        <v>28</v>
      </c>
      <c r="I95" s="74" t="s">
        <v>113</v>
      </c>
      <c r="J95" s="75">
        <v>1</v>
      </c>
      <c r="K95" s="74" t="s">
        <v>121</v>
      </c>
      <c r="L95" s="74" t="s">
        <v>131</v>
      </c>
      <c r="M95" s="86">
        <f t="shared" si="2"/>
        <v>576</v>
      </c>
    </row>
    <row r="96" spans="1:13" x14ac:dyDescent="0.25">
      <c r="A96" s="74" t="s">
        <v>116</v>
      </c>
      <c r="B96" s="76">
        <v>273</v>
      </c>
      <c r="C96" s="76">
        <v>904</v>
      </c>
      <c r="D96" s="75">
        <v>7</v>
      </c>
      <c r="E96" s="74">
        <v>2</v>
      </c>
      <c r="F96" s="74" t="s">
        <v>122</v>
      </c>
      <c r="G96" s="74" t="s">
        <v>125</v>
      </c>
      <c r="H96" s="75">
        <v>21</v>
      </c>
      <c r="I96" s="74" t="s">
        <v>113</v>
      </c>
      <c r="J96" s="75">
        <v>1</v>
      </c>
      <c r="K96" s="74" t="s">
        <v>127</v>
      </c>
      <c r="L96" s="74" t="s">
        <v>131</v>
      </c>
      <c r="M96" s="86">
        <f t="shared" si="2"/>
        <v>1177</v>
      </c>
    </row>
    <row r="97" spans="1:13" x14ac:dyDescent="0.25">
      <c r="A97" s="74" t="s">
        <v>128</v>
      </c>
      <c r="B97" s="76">
        <v>522</v>
      </c>
      <c r="C97" s="76">
        <v>194</v>
      </c>
      <c r="D97" s="75">
        <v>25</v>
      </c>
      <c r="E97" s="74">
        <v>79</v>
      </c>
      <c r="F97" s="74" t="s">
        <v>122</v>
      </c>
      <c r="G97" s="74" t="s">
        <v>114</v>
      </c>
      <c r="H97" s="75">
        <v>30</v>
      </c>
      <c r="I97" s="74" t="s">
        <v>113</v>
      </c>
      <c r="J97" s="75">
        <v>4</v>
      </c>
      <c r="K97" s="74" t="s">
        <v>121</v>
      </c>
      <c r="L97" s="74" t="s">
        <v>132</v>
      </c>
      <c r="M97" s="86">
        <f t="shared" si="2"/>
        <v>716</v>
      </c>
    </row>
    <row r="98" spans="1:13" x14ac:dyDescent="0.25">
      <c r="A98" s="74" t="s">
        <v>120</v>
      </c>
      <c r="B98" s="76">
        <v>0</v>
      </c>
      <c r="C98" s="76">
        <v>710</v>
      </c>
      <c r="D98" s="75">
        <v>25</v>
      </c>
      <c r="E98" s="74">
        <v>1</v>
      </c>
      <c r="F98" s="74" t="s">
        <v>119</v>
      </c>
      <c r="G98" s="74" t="s">
        <v>114</v>
      </c>
      <c r="H98" s="75">
        <v>37</v>
      </c>
      <c r="I98" s="74" t="s">
        <v>113</v>
      </c>
      <c r="J98" s="75">
        <v>3</v>
      </c>
      <c r="K98" s="74" t="s">
        <v>121</v>
      </c>
      <c r="L98" s="74" t="s">
        <v>131</v>
      </c>
      <c r="M98" s="86">
        <f t="shared" si="2"/>
        <v>710</v>
      </c>
    </row>
    <row r="99" spans="1:13" x14ac:dyDescent="0.25">
      <c r="A99" s="74" t="s">
        <v>120</v>
      </c>
      <c r="B99" s="76">
        <v>0</v>
      </c>
      <c r="C99" s="76">
        <v>5564</v>
      </c>
      <c r="D99" s="75">
        <v>25</v>
      </c>
      <c r="E99" s="74">
        <v>93</v>
      </c>
      <c r="F99" s="74" t="s">
        <v>122</v>
      </c>
      <c r="G99" s="74" t="s">
        <v>118</v>
      </c>
      <c r="H99" s="75">
        <v>33</v>
      </c>
      <c r="I99" s="74" t="s">
        <v>113</v>
      </c>
      <c r="J99" s="75">
        <v>2</v>
      </c>
      <c r="K99" s="74" t="s">
        <v>121</v>
      </c>
      <c r="L99" s="74" t="s">
        <v>131</v>
      </c>
      <c r="M99" s="86">
        <f t="shared" si="2"/>
        <v>5564</v>
      </c>
    </row>
    <row r="100" spans="1:13" x14ac:dyDescent="0.25">
      <c r="A100" s="74" t="s">
        <v>120</v>
      </c>
      <c r="B100" s="76">
        <v>0</v>
      </c>
      <c r="C100" s="76">
        <v>192</v>
      </c>
      <c r="D100" s="75">
        <v>46</v>
      </c>
      <c r="E100" s="74">
        <v>13</v>
      </c>
      <c r="F100" s="74" t="s">
        <v>122</v>
      </c>
      <c r="G100" s="74" t="s">
        <v>118</v>
      </c>
      <c r="H100" s="75">
        <v>22</v>
      </c>
      <c r="I100" s="74" t="s">
        <v>124</v>
      </c>
      <c r="J100" s="75">
        <v>4</v>
      </c>
      <c r="K100" s="74" t="s">
        <v>121</v>
      </c>
      <c r="L100" s="74" t="s">
        <v>132</v>
      </c>
      <c r="M100" s="86">
        <f t="shared" si="2"/>
        <v>192</v>
      </c>
    </row>
    <row r="101" spans="1:13" x14ac:dyDescent="0.25">
      <c r="A101" s="74" t="s">
        <v>130</v>
      </c>
      <c r="B101" s="76">
        <v>0</v>
      </c>
      <c r="C101" s="76">
        <v>637</v>
      </c>
      <c r="D101" s="75">
        <v>13</v>
      </c>
      <c r="E101" s="74">
        <v>21</v>
      </c>
      <c r="F101" s="74" t="s">
        <v>119</v>
      </c>
      <c r="G101" s="74" t="s">
        <v>114</v>
      </c>
      <c r="H101" s="75">
        <v>23</v>
      </c>
      <c r="I101" s="74" t="s">
        <v>113</v>
      </c>
      <c r="J101" s="75">
        <v>2</v>
      </c>
      <c r="K101" s="74" t="s">
        <v>127</v>
      </c>
      <c r="L101" s="74" t="s">
        <v>132</v>
      </c>
      <c r="M101" s="86">
        <f t="shared" si="2"/>
        <v>637</v>
      </c>
    </row>
    <row r="102" spans="1:13" x14ac:dyDescent="0.25">
      <c r="A102" s="74" t="s">
        <v>120</v>
      </c>
      <c r="B102" s="76">
        <v>514</v>
      </c>
      <c r="C102" s="76">
        <v>405</v>
      </c>
      <c r="D102" s="75">
        <v>49</v>
      </c>
      <c r="E102" s="74">
        <v>13</v>
      </c>
      <c r="F102" s="74" t="s">
        <v>119</v>
      </c>
      <c r="G102" s="74" t="s">
        <v>114</v>
      </c>
      <c r="H102" s="75">
        <v>21</v>
      </c>
      <c r="I102" s="74" t="s">
        <v>113</v>
      </c>
      <c r="J102" s="75">
        <v>2</v>
      </c>
      <c r="K102" s="74" t="s">
        <v>121</v>
      </c>
      <c r="L102" s="74" t="s">
        <v>132</v>
      </c>
      <c r="M102" s="86">
        <f t="shared" si="2"/>
        <v>919</v>
      </c>
    </row>
    <row r="103" spans="1:13" x14ac:dyDescent="0.25">
      <c r="A103" s="74" t="s">
        <v>129</v>
      </c>
      <c r="B103" s="76">
        <v>457</v>
      </c>
      <c r="C103" s="76">
        <v>318</v>
      </c>
      <c r="D103" s="75">
        <v>19</v>
      </c>
      <c r="E103" s="74">
        <v>108</v>
      </c>
      <c r="F103" s="74" t="s">
        <v>122</v>
      </c>
      <c r="G103" s="74" t="s">
        <v>118</v>
      </c>
      <c r="H103" s="75">
        <v>40</v>
      </c>
      <c r="I103" s="74" t="s">
        <v>113</v>
      </c>
      <c r="J103" s="75">
        <v>1</v>
      </c>
      <c r="K103" s="74" t="s">
        <v>121</v>
      </c>
      <c r="L103" s="74" t="s">
        <v>131</v>
      </c>
      <c r="M103" s="86">
        <f t="shared" si="2"/>
        <v>775</v>
      </c>
    </row>
    <row r="104" spans="1:13" x14ac:dyDescent="0.25">
      <c r="A104" s="74" t="s">
        <v>120</v>
      </c>
      <c r="B104" s="76">
        <v>5133</v>
      </c>
      <c r="C104" s="76">
        <v>698</v>
      </c>
      <c r="D104" s="75">
        <v>19</v>
      </c>
      <c r="E104" s="74">
        <v>14</v>
      </c>
      <c r="F104" s="74" t="s">
        <v>122</v>
      </c>
      <c r="G104" s="74" t="s">
        <v>118</v>
      </c>
      <c r="H104" s="75">
        <v>36</v>
      </c>
      <c r="I104" s="74" t="s">
        <v>113</v>
      </c>
      <c r="J104" s="75">
        <v>2</v>
      </c>
      <c r="K104" s="74" t="s">
        <v>121</v>
      </c>
      <c r="L104" s="74" t="s">
        <v>132</v>
      </c>
      <c r="M104" s="86">
        <f t="shared" si="2"/>
        <v>5831</v>
      </c>
    </row>
    <row r="105" spans="1:13" x14ac:dyDescent="0.25">
      <c r="A105" s="74" t="s">
        <v>130</v>
      </c>
      <c r="B105" s="76">
        <v>0</v>
      </c>
      <c r="C105" s="76">
        <v>369</v>
      </c>
      <c r="D105" s="75">
        <v>10</v>
      </c>
      <c r="E105" s="74">
        <v>16</v>
      </c>
      <c r="F105" s="74" t="s">
        <v>122</v>
      </c>
      <c r="G105" s="74" t="s">
        <v>118</v>
      </c>
      <c r="H105" s="75">
        <v>29</v>
      </c>
      <c r="I105" s="74" t="s">
        <v>113</v>
      </c>
      <c r="J105" s="75">
        <v>1</v>
      </c>
      <c r="K105" s="74" t="s">
        <v>121</v>
      </c>
      <c r="L105" s="74" t="s">
        <v>131</v>
      </c>
      <c r="M105" s="86">
        <f t="shared" si="2"/>
        <v>369</v>
      </c>
    </row>
    <row r="106" spans="1:13" x14ac:dyDescent="0.25">
      <c r="A106" s="74" t="s">
        <v>123</v>
      </c>
      <c r="B106" s="76">
        <v>644</v>
      </c>
      <c r="C106" s="76">
        <v>0</v>
      </c>
      <c r="D106" s="75">
        <v>13</v>
      </c>
      <c r="E106" s="74">
        <v>88</v>
      </c>
      <c r="F106" s="74" t="s">
        <v>122</v>
      </c>
      <c r="G106" s="74" t="s">
        <v>118</v>
      </c>
      <c r="H106" s="75">
        <v>37</v>
      </c>
      <c r="I106" s="74" t="s">
        <v>113</v>
      </c>
      <c r="J106" s="75">
        <v>4</v>
      </c>
      <c r="K106" s="74" t="s">
        <v>121</v>
      </c>
      <c r="L106" s="74" t="s">
        <v>131</v>
      </c>
      <c r="M106" s="86">
        <f t="shared" si="2"/>
        <v>644</v>
      </c>
    </row>
    <row r="107" spans="1:13" x14ac:dyDescent="0.25">
      <c r="A107" s="74" t="s">
        <v>129</v>
      </c>
      <c r="B107" s="76">
        <v>305</v>
      </c>
      <c r="C107" s="76">
        <v>492</v>
      </c>
      <c r="D107" s="75">
        <v>19</v>
      </c>
      <c r="E107" s="74">
        <v>1</v>
      </c>
      <c r="F107" s="74" t="s">
        <v>119</v>
      </c>
      <c r="G107" s="74" t="s">
        <v>114</v>
      </c>
      <c r="H107" s="75">
        <v>26</v>
      </c>
      <c r="I107" s="74" t="s">
        <v>113</v>
      </c>
      <c r="J107" s="75">
        <v>1</v>
      </c>
      <c r="K107" s="74" t="s">
        <v>121</v>
      </c>
      <c r="L107" s="74" t="s">
        <v>131</v>
      </c>
      <c r="M107" s="86">
        <f t="shared" si="2"/>
        <v>797</v>
      </c>
    </row>
    <row r="108" spans="1:13" x14ac:dyDescent="0.25">
      <c r="A108" s="74" t="s">
        <v>130</v>
      </c>
      <c r="B108" s="76">
        <v>9621</v>
      </c>
      <c r="C108" s="76">
        <v>308</v>
      </c>
      <c r="D108" s="75">
        <v>25</v>
      </c>
      <c r="E108" s="74">
        <v>41</v>
      </c>
      <c r="F108" s="74" t="s">
        <v>122</v>
      </c>
      <c r="G108" s="74" t="s">
        <v>118</v>
      </c>
      <c r="H108" s="75">
        <v>37</v>
      </c>
      <c r="I108" s="74" t="s">
        <v>124</v>
      </c>
      <c r="J108" s="75">
        <v>3</v>
      </c>
      <c r="K108" s="74" t="s">
        <v>121</v>
      </c>
      <c r="L108" s="74" t="s">
        <v>132</v>
      </c>
      <c r="M108" s="86">
        <f t="shared" si="2"/>
        <v>9929</v>
      </c>
    </row>
    <row r="109" spans="1:13" x14ac:dyDescent="0.25">
      <c r="A109" s="74" t="s">
        <v>28</v>
      </c>
      <c r="B109" s="76">
        <v>0</v>
      </c>
      <c r="C109" s="76">
        <v>127</v>
      </c>
      <c r="D109" s="75">
        <v>13</v>
      </c>
      <c r="E109" s="74">
        <v>22</v>
      </c>
      <c r="F109" s="74" t="s">
        <v>122</v>
      </c>
      <c r="G109" s="74" t="s">
        <v>118</v>
      </c>
      <c r="H109" s="75">
        <v>39</v>
      </c>
      <c r="I109" s="74" t="s">
        <v>117</v>
      </c>
      <c r="J109" s="75">
        <v>4</v>
      </c>
      <c r="K109" s="74" t="s">
        <v>127</v>
      </c>
      <c r="L109" s="74" t="s">
        <v>132</v>
      </c>
      <c r="M109" s="86">
        <f t="shared" si="2"/>
        <v>127</v>
      </c>
    </row>
    <row r="110" spans="1:13" x14ac:dyDescent="0.25">
      <c r="A110" s="74" t="s">
        <v>128</v>
      </c>
      <c r="B110" s="76">
        <v>0</v>
      </c>
      <c r="C110" s="76">
        <v>565</v>
      </c>
      <c r="D110" s="75">
        <v>19</v>
      </c>
      <c r="E110" s="74">
        <v>14</v>
      </c>
      <c r="F110" s="74" t="s">
        <v>122</v>
      </c>
      <c r="G110" s="74" t="s">
        <v>125</v>
      </c>
      <c r="H110" s="75">
        <v>27</v>
      </c>
      <c r="I110" s="74" t="s">
        <v>113</v>
      </c>
      <c r="J110" s="75">
        <v>2</v>
      </c>
      <c r="K110" s="74" t="s">
        <v>121</v>
      </c>
      <c r="L110" s="74" t="s">
        <v>132</v>
      </c>
      <c r="M110" s="86">
        <f t="shared" si="2"/>
        <v>565</v>
      </c>
    </row>
    <row r="111" spans="1:13" x14ac:dyDescent="0.25">
      <c r="A111" s="74" t="s">
        <v>129</v>
      </c>
      <c r="B111" s="76">
        <v>0</v>
      </c>
      <c r="C111" s="76">
        <v>12632</v>
      </c>
      <c r="D111" s="75">
        <v>16</v>
      </c>
      <c r="E111" s="74">
        <v>9</v>
      </c>
      <c r="F111" s="74" t="s">
        <v>119</v>
      </c>
      <c r="G111" s="74" t="s">
        <v>114</v>
      </c>
      <c r="H111" s="75">
        <v>19</v>
      </c>
      <c r="I111" s="74" t="s">
        <v>117</v>
      </c>
      <c r="J111" s="75">
        <v>4</v>
      </c>
      <c r="K111" s="74" t="s">
        <v>121</v>
      </c>
      <c r="L111" s="74" t="s">
        <v>131</v>
      </c>
      <c r="M111" s="86">
        <f t="shared" si="2"/>
        <v>12632</v>
      </c>
    </row>
    <row r="112" spans="1:13" x14ac:dyDescent="0.25">
      <c r="A112" s="74" t="s">
        <v>130</v>
      </c>
      <c r="B112" s="76">
        <v>0</v>
      </c>
      <c r="C112" s="76">
        <v>116</v>
      </c>
      <c r="D112" s="75">
        <v>49</v>
      </c>
      <c r="E112" s="74">
        <v>45</v>
      </c>
      <c r="F112" s="74" t="s">
        <v>122</v>
      </c>
      <c r="G112" s="74" t="s">
        <v>118</v>
      </c>
      <c r="H112" s="75">
        <v>45</v>
      </c>
      <c r="I112" s="74" t="s">
        <v>124</v>
      </c>
      <c r="J112" s="75">
        <v>4</v>
      </c>
      <c r="K112" s="74" t="s">
        <v>121</v>
      </c>
      <c r="L112" s="74" t="s">
        <v>132</v>
      </c>
      <c r="M112" s="86">
        <f t="shared" si="2"/>
        <v>116</v>
      </c>
    </row>
    <row r="113" spans="1:13" x14ac:dyDescent="0.25">
      <c r="A113" s="74" t="s">
        <v>133</v>
      </c>
      <c r="B113" s="76">
        <v>0</v>
      </c>
      <c r="C113" s="76">
        <v>178</v>
      </c>
      <c r="D113" s="75">
        <v>13</v>
      </c>
      <c r="E113" s="74">
        <v>89</v>
      </c>
      <c r="F113" s="74" t="s">
        <v>122</v>
      </c>
      <c r="G113" s="74" t="s">
        <v>118</v>
      </c>
      <c r="H113" s="75">
        <v>34</v>
      </c>
      <c r="I113" s="74" t="s">
        <v>124</v>
      </c>
      <c r="J113" s="75">
        <v>4</v>
      </c>
      <c r="K113" s="74" t="s">
        <v>121</v>
      </c>
      <c r="L113" s="74" t="s">
        <v>132</v>
      </c>
      <c r="M113" s="86">
        <f t="shared" si="2"/>
        <v>178</v>
      </c>
    </row>
    <row r="114" spans="1:13" x14ac:dyDescent="0.25">
      <c r="A114" s="74" t="s">
        <v>120</v>
      </c>
      <c r="B114" s="76">
        <v>6851</v>
      </c>
      <c r="C114" s="76">
        <v>901</v>
      </c>
      <c r="D114" s="75">
        <v>13</v>
      </c>
      <c r="E114" s="74">
        <v>21</v>
      </c>
      <c r="F114" s="74" t="s">
        <v>119</v>
      </c>
      <c r="G114" s="74" t="s">
        <v>114</v>
      </c>
      <c r="H114" s="75">
        <v>43</v>
      </c>
      <c r="I114" s="74" t="s">
        <v>117</v>
      </c>
      <c r="J114" s="75">
        <v>2</v>
      </c>
      <c r="K114" s="74" t="s">
        <v>127</v>
      </c>
      <c r="L114" s="74" t="s">
        <v>131</v>
      </c>
      <c r="M114" s="86">
        <f t="shared" si="2"/>
        <v>7752</v>
      </c>
    </row>
    <row r="115" spans="1:13" x14ac:dyDescent="0.25">
      <c r="A115" s="74" t="s">
        <v>129</v>
      </c>
      <c r="B115" s="76">
        <v>13496</v>
      </c>
      <c r="C115" s="76">
        <v>650</v>
      </c>
      <c r="D115" s="75">
        <v>19</v>
      </c>
      <c r="E115" s="74">
        <v>20</v>
      </c>
      <c r="F115" s="74" t="s">
        <v>122</v>
      </c>
      <c r="G115" s="74" t="s">
        <v>118</v>
      </c>
      <c r="H115" s="75">
        <v>33</v>
      </c>
      <c r="I115" s="74" t="s">
        <v>113</v>
      </c>
      <c r="J115" s="75">
        <v>1</v>
      </c>
      <c r="K115" s="74" t="s">
        <v>127</v>
      </c>
      <c r="L115" s="74" t="s">
        <v>132</v>
      </c>
      <c r="M115" s="86">
        <f t="shared" si="2"/>
        <v>14146</v>
      </c>
    </row>
    <row r="116" spans="1:13" x14ac:dyDescent="0.25">
      <c r="A116" s="74" t="s">
        <v>128</v>
      </c>
      <c r="B116" s="76">
        <v>509</v>
      </c>
      <c r="C116" s="76">
        <v>241</v>
      </c>
      <c r="D116" s="75">
        <v>25</v>
      </c>
      <c r="E116" s="74">
        <v>14</v>
      </c>
      <c r="F116" s="74" t="s">
        <v>122</v>
      </c>
      <c r="G116" s="74" t="s">
        <v>118</v>
      </c>
      <c r="H116" s="75">
        <v>35</v>
      </c>
      <c r="I116" s="74" t="s">
        <v>113</v>
      </c>
      <c r="J116" s="75">
        <v>4</v>
      </c>
      <c r="K116" s="74" t="s">
        <v>127</v>
      </c>
      <c r="L116" s="74" t="s">
        <v>132</v>
      </c>
      <c r="M116" s="86">
        <f t="shared" si="2"/>
        <v>750</v>
      </c>
    </row>
    <row r="117" spans="1:13" x14ac:dyDescent="0.25">
      <c r="A117" s="74" t="s">
        <v>133</v>
      </c>
      <c r="B117" s="76">
        <v>0</v>
      </c>
      <c r="C117" s="76">
        <v>609</v>
      </c>
      <c r="D117" s="75">
        <v>37</v>
      </c>
      <c r="E117" s="74">
        <v>6</v>
      </c>
      <c r="F117" s="74" t="s">
        <v>122</v>
      </c>
      <c r="G117" s="74" t="s">
        <v>118</v>
      </c>
      <c r="H117" s="75">
        <v>31</v>
      </c>
      <c r="I117" s="74" t="s">
        <v>124</v>
      </c>
      <c r="J117" s="75">
        <v>2</v>
      </c>
      <c r="K117" s="74" t="s">
        <v>112</v>
      </c>
      <c r="L117" s="74" t="s">
        <v>131</v>
      </c>
      <c r="M117" s="86">
        <f t="shared" si="2"/>
        <v>609</v>
      </c>
    </row>
    <row r="118" spans="1:13" x14ac:dyDescent="0.25">
      <c r="A118" s="74" t="s">
        <v>129</v>
      </c>
      <c r="B118" s="76">
        <v>19155</v>
      </c>
      <c r="C118" s="76">
        <v>131</v>
      </c>
      <c r="D118" s="75">
        <v>25</v>
      </c>
      <c r="E118" s="74">
        <v>24</v>
      </c>
      <c r="F118" s="74" t="s">
        <v>122</v>
      </c>
      <c r="G118" s="74" t="s">
        <v>118</v>
      </c>
      <c r="H118" s="75">
        <v>25</v>
      </c>
      <c r="I118" s="74" t="s">
        <v>113</v>
      </c>
      <c r="J118" s="75">
        <v>2</v>
      </c>
      <c r="K118" s="74" t="s">
        <v>121</v>
      </c>
      <c r="L118" s="74" t="s">
        <v>131</v>
      </c>
      <c r="M118" s="86">
        <f t="shared" si="2"/>
        <v>19286</v>
      </c>
    </row>
    <row r="119" spans="1:13" x14ac:dyDescent="0.25">
      <c r="A119" s="74" t="s">
        <v>129</v>
      </c>
      <c r="B119" s="76">
        <v>0</v>
      </c>
      <c r="C119" s="76">
        <v>544</v>
      </c>
      <c r="D119" s="75">
        <v>19</v>
      </c>
      <c r="E119" s="74">
        <v>15</v>
      </c>
      <c r="F119" s="74" t="s">
        <v>119</v>
      </c>
      <c r="G119" s="74" t="s">
        <v>114</v>
      </c>
      <c r="H119" s="75">
        <v>27</v>
      </c>
      <c r="I119" s="74" t="s">
        <v>113</v>
      </c>
      <c r="J119" s="75">
        <v>2</v>
      </c>
      <c r="K119" s="74" t="s">
        <v>121</v>
      </c>
      <c r="L119" s="74" t="s">
        <v>131</v>
      </c>
      <c r="M119" s="86">
        <f t="shared" si="2"/>
        <v>544</v>
      </c>
    </row>
    <row r="120" spans="1:13" x14ac:dyDescent="0.25">
      <c r="A120" s="74" t="s">
        <v>120</v>
      </c>
      <c r="B120" s="76">
        <v>0</v>
      </c>
      <c r="C120" s="76">
        <v>10853</v>
      </c>
      <c r="D120" s="75">
        <v>25</v>
      </c>
      <c r="E120" s="74">
        <v>81</v>
      </c>
      <c r="F120" s="74" t="s">
        <v>119</v>
      </c>
      <c r="G120" s="74" t="s">
        <v>114</v>
      </c>
      <c r="H120" s="75">
        <v>56</v>
      </c>
      <c r="I120" s="74" t="s">
        <v>117</v>
      </c>
      <c r="J120" s="75">
        <v>4</v>
      </c>
      <c r="K120" s="74" t="s">
        <v>112</v>
      </c>
      <c r="L120" s="74" t="s">
        <v>131</v>
      </c>
      <c r="M120" s="86">
        <f t="shared" si="2"/>
        <v>10853</v>
      </c>
    </row>
    <row r="121" spans="1:13" x14ac:dyDescent="0.25">
      <c r="A121" s="74" t="s">
        <v>133</v>
      </c>
      <c r="B121" s="76">
        <v>374</v>
      </c>
      <c r="C121" s="76">
        <v>0</v>
      </c>
      <c r="D121" s="75">
        <v>25</v>
      </c>
      <c r="E121" s="74">
        <v>14</v>
      </c>
      <c r="F121" s="74" t="s">
        <v>122</v>
      </c>
      <c r="G121" s="74" t="s">
        <v>118</v>
      </c>
      <c r="H121" s="75">
        <v>45</v>
      </c>
      <c r="I121" s="74" t="s">
        <v>113</v>
      </c>
      <c r="J121" s="75">
        <v>4</v>
      </c>
      <c r="K121" s="74" t="s">
        <v>112</v>
      </c>
      <c r="L121" s="74" t="s">
        <v>131</v>
      </c>
      <c r="M121" s="86">
        <f t="shared" si="2"/>
        <v>374</v>
      </c>
    </row>
    <row r="122" spans="1:13" x14ac:dyDescent="0.25">
      <c r="A122" s="74" t="s">
        <v>134</v>
      </c>
      <c r="B122" s="76">
        <v>0</v>
      </c>
      <c r="C122" s="76">
        <v>409</v>
      </c>
      <c r="D122" s="75">
        <v>49</v>
      </c>
      <c r="E122" s="74">
        <v>15</v>
      </c>
      <c r="F122" s="74" t="s">
        <v>122</v>
      </c>
      <c r="G122" s="74" t="s">
        <v>118</v>
      </c>
      <c r="H122" s="75">
        <v>53</v>
      </c>
      <c r="I122" s="74" t="s">
        <v>113</v>
      </c>
      <c r="J122" s="75">
        <v>4</v>
      </c>
      <c r="K122" s="74" t="s">
        <v>121</v>
      </c>
      <c r="L122" s="74" t="s">
        <v>132</v>
      </c>
      <c r="M122" s="86">
        <f t="shared" si="2"/>
        <v>409</v>
      </c>
    </row>
    <row r="123" spans="1:13" x14ac:dyDescent="0.25">
      <c r="A123" s="74" t="s">
        <v>129</v>
      </c>
      <c r="B123" s="76">
        <v>828</v>
      </c>
      <c r="C123" s="76">
        <v>391</v>
      </c>
      <c r="D123" s="75">
        <v>9</v>
      </c>
      <c r="E123" s="74">
        <v>12</v>
      </c>
      <c r="F123" s="74" t="s">
        <v>119</v>
      </c>
      <c r="G123" s="74" t="s">
        <v>114</v>
      </c>
      <c r="H123" s="75">
        <v>23</v>
      </c>
      <c r="I123" s="74" t="s">
        <v>113</v>
      </c>
      <c r="J123" s="75">
        <v>4</v>
      </c>
      <c r="K123" s="74" t="s">
        <v>121</v>
      </c>
      <c r="L123" s="74" t="s">
        <v>132</v>
      </c>
      <c r="M123" s="86">
        <f t="shared" si="2"/>
        <v>1219</v>
      </c>
    </row>
    <row r="124" spans="1:13" x14ac:dyDescent="0.25">
      <c r="A124" s="74" t="s">
        <v>129</v>
      </c>
      <c r="B124" s="76">
        <v>0</v>
      </c>
      <c r="C124" s="76">
        <v>322</v>
      </c>
      <c r="D124" s="75">
        <v>13</v>
      </c>
      <c r="E124" s="74">
        <v>9</v>
      </c>
      <c r="F124" s="74" t="s">
        <v>119</v>
      </c>
      <c r="G124" s="74" t="s">
        <v>114</v>
      </c>
      <c r="H124" s="75">
        <v>25</v>
      </c>
      <c r="I124" s="74" t="s">
        <v>113</v>
      </c>
      <c r="J124" s="75">
        <v>1</v>
      </c>
      <c r="K124" s="74" t="s">
        <v>121</v>
      </c>
      <c r="L124" s="74" t="s">
        <v>131</v>
      </c>
      <c r="M124" s="86">
        <f t="shared" si="2"/>
        <v>322</v>
      </c>
    </row>
    <row r="125" spans="1:13" x14ac:dyDescent="0.25">
      <c r="A125" s="74" t="s">
        <v>120</v>
      </c>
      <c r="B125" s="76">
        <v>829</v>
      </c>
      <c r="C125" s="76">
        <v>583</v>
      </c>
      <c r="D125" s="75">
        <v>7</v>
      </c>
      <c r="E125" s="74">
        <v>18</v>
      </c>
      <c r="F125" s="74" t="s">
        <v>119</v>
      </c>
      <c r="G125" s="74" t="s">
        <v>114</v>
      </c>
      <c r="H125" s="75">
        <v>63</v>
      </c>
      <c r="I125" s="74" t="s">
        <v>113</v>
      </c>
      <c r="J125" s="75">
        <v>3</v>
      </c>
      <c r="K125" s="74" t="s">
        <v>121</v>
      </c>
      <c r="L125" s="74" t="s">
        <v>131</v>
      </c>
      <c r="M125" s="86">
        <f t="shared" si="2"/>
        <v>1412</v>
      </c>
    </row>
    <row r="126" spans="1:13" x14ac:dyDescent="0.25">
      <c r="A126" s="74" t="s">
        <v>120</v>
      </c>
      <c r="B126" s="76">
        <v>0</v>
      </c>
      <c r="C126" s="76">
        <v>12242</v>
      </c>
      <c r="D126" s="75">
        <v>25</v>
      </c>
      <c r="E126" s="74">
        <v>53</v>
      </c>
      <c r="F126" s="74" t="s">
        <v>122</v>
      </c>
      <c r="G126" s="74" t="s">
        <v>118</v>
      </c>
      <c r="H126" s="75">
        <v>34</v>
      </c>
      <c r="I126" s="74" t="s">
        <v>113</v>
      </c>
      <c r="J126" s="75">
        <v>2</v>
      </c>
      <c r="K126" s="74" t="s">
        <v>121</v>
      </c>
      <c r="L126" s="74" t="s">
        <v>132</v>
      </c>
      <c r="M126" s="86">
        <f t="shared" si="2"/>
        <v>12242</v>
      </c>
    </row>
    <row r="127" spans="1:13" x14ac:dyDescent="0.25">
      <c r="A127" s="74" t="s">
        <v>129</v>
      </c>
      <c r="B127" s="76">
        <v>0</v>
      </c>
      <c r="C127" s="76">
        <v>479</v>
      </c>
      <c r="D127" s="75">
        <v>19</v>
      </c>
      <c r="E127" s="74">
        <v>0</v>
      </c>
      <c r="F127" s="74" t="s">
        <v>122</v>
      </c>
      <c r="G127" s="74" t="s">
        <v>118</v>
      </c>
      <c r="H127" s="75">
        <v>24</v>
      </c>
      <c r="I127" s="74" t="s">
        <v>113</v>
      </c>
      <c r="J127" s="75">
        <v>1</v>
      </c>
      <c r="K127" s="74" t="s">
        <v>135</v>
      </c>
      <c r="L127" s="74" t="s">
        <v>132</v>
      </c>
      <c r="M127" s="86">
        <f t="shared" si="2"/>
        <v>479</v>
      </c>
    </row>
    <row r="128" spans="1:13" x14ac:dyDescent="0.25">
      <c r="A128" s="74" t="s">
        <v>130</v>
      </c>
      <c r="B128" s="76">
        <v>939</v>
      </c>
      <c r="C128" s="76">
        <v>496</v>
      </c>
      <c r="D128" s="75">
        <v>19</v>
      </c>
      <c r="E128" s="74">
        <v>56</v>
      </c>
      <c r="F128" s="74" t="s">
        <v>122</v>
      </c>
      <c r="G128" s="74" t="s">
        <v>118</v>
      </c>
      <c r="H128" s="75">
        <v>35</v>
      </c>
      <c r="I128" s="74" t="s">
        <v>113</v>
      </c>
      <c r="J128" s="75">
        <v>4</v>
      </c>
      <c r="K128" s="74" t="s">
        <v>121</v>
      </c>
      <c r="L128" s="74" t="s">
        <v>132</v>
      </c>
      <c r="M128" s="86">
        <f t="shared" si="2"/>
        <v>1435</v>
      </c>
    </row>
    <row r="129" spans="1:13" x14ac:dyDescent="0.25">
      <c r="A129" s="74" t="s">
        <v>130</v>
      </c>
      <c r="B129" s="76">
        <v>0</v>
      </c>
      <c r="C129" s="76">
        <v>466</v>
      </c>
      <c r="D129" s="75">
        <v>25</v>
      </c>
      <c r="E129" s="74">
        <v>42</v>
      </c>
      <c r="F129" s="74" t="s">
        <v>122</v>
      </c>
      <c r="G129" s="74" t="s">
        <v>118</v>
      </c>
      <c r="H129" s="75">
        <v>30</v>
      </c>
      <c r="I129" s="74" t="s">
        <v>113</v>
      </c>
      <c r="J129" s="75">
        <v>3</v>
      </c>
      <c r="K129" s="74" t="s">
        <v>121</v>
      </c>
      <c r="L129" s="74" t="s">
        <v>132</v>
      </c>
      <c r="M129" s="86">
        <f t="shared" si="2"/>
        <v>466</v>
      </c>
    </row>
    <row r="130" spans="1:13" x14ac:dyDescent="0.25">
      <c r="A130" s="74" t="s">
        <v>130</v>
      </c>
      <c r="B130" s="76">
        <v>889</v>
      </c>
      <c r="C130" s="76">
        <v>1583</v>
      </c>
      <c r="D130" s="75">
        <v>37</v>
      </c>
      <c r="E130" s="74">
        <v>79</v>
      </c>
      <c r="F130" s="74" t="s">
        <v>122</v>
      </c>
      <c r="G130" s="74" t="s">
        <v>118</v>
      </c>
      <c r="H130" s="75">
        <v>29</v>
      </c>
      <c r="I130" s="74" t="s">
        <v>124</v>
      </c>
      <c r="J130" s="75">
        <v>3</v>
      </c>
      <c r="K130" s="74" t="s">
        <v>121</v>
      </c>
      <c r="L130" s="74" t="s">
        <v>131</v>
      </c>
      <c r="M130" s="86">
        <f t="shared" si="2"/>
        <v>2472</v>
      </c>
    </row>
    <row r="131" spans="1:13" x14ac:dyDescent="0.25">
      <c r="A131" s="74" t="s">
        <v>129</v>
      </c>
      <c r="B131" s="76">
        <v>876</v>
      </c>
      <c r="C131" s="76">
        <v>1533</v>
      </c>
      <c r="D131" s="75">
        <v>31</v>
      </c>
      <c r="E131" s="74">
        <v>21</v>
      </c>
      <c r="F131" s="74" t="s">
        <v>119</v>
      </c>
      <c r="G131" s="74" t="s">
        <v>114</v>
      </c>
      <c r="H131" s="75">
        <v>20</v>
      </c>
      <c r="I131" s="74" t="s">
        <v>117</v>
      </c>
      <c r="J131" s="75">
        <v>4</v>
      </c>
      <c r="K131" s="74" t="s">
        <v>121</v>
      </c>
      <c r="L131" s="74" t="s">
        <v>132</v>
      </c>
      <c r="M131" s="86">
        <f t="shared" si="2"/>
        <v>2409</v>
      </c>
    </row>
    <row r="132" spans="1:13" x14ac:dyDescent="0.25">
      <c r="A132" s="74" t="s">
        <v>120</v>
      </c>
      <c r="B132" s="76">
        <v>893</v>
      </c>
      <c r="C132" s="76">
        <v>0</v>
      </c>
      <c r="D132" s="75">
        <v>16</v>
      </c>
      <c r="E132" s="74">
        <v>94</v>
      </c>
      <c r="F132" s="74" t="s">
        <v>122</v>
      </c>
      <c r="G132" s="74" t="s">
        <v>118</v>
      </c>
      <c r="H132" s="75">
        <v>49</v>
      </c>
      <c r="I132" s="74" t="s">
        <v>113</v>
      </c>
      <c r="J132" s="75">
        <v>4</v>
      </c>
      <c r="K132" s="74" t="s">
        <v>121</v>
      </c>
      <c r="L132" s="74" t="s">
        <v>131</v>
      </c>
      <c r="M132" s="86">
        <f t="shared" si="2"/>
        <v>893</v>
      </c>
    </row>
    <row r="133" spans="1:13" x14ac:dyDescent="0.25">
      <c r="A133" s="74" t="s">
        <v>128</v>
      </c>
      <c r="B133" s="76">
        <v>12760</v>
      </c>
      <c r="C133" s="76">
        <v>4873</v>
      </c>
      <c r="D133" s="75">
        <v>13</v>
      </c>
      <c r="E133" s="74">
        <v>73</v>
      </c>
      <c r="F133" s="74" t="s">
        <v>122</v>
      </c>
      <c r="G133" s="74" t="s">
        <v>118</v>
      </c>
      <c r="H133" s="75">
        <v>56</v>
      </c>
      <c r="I133" s="74" t="s">
        <v>117</v>
      </c>
      <c r="J133" s="75">
        <v>4</v>
      </c>
      <c r="K133" s="74" t="s">
        <v>127</v>
      </c>
      <c r="L133" s="74" t="s">
        <v>131</v>
      </c>
      <c r="M133" s="86">
        <f t="shared" ref="M133:M196" si="3">B133+C133</f>
        <v>17633</v>
      </c>
    </row>
    <row r="134" spans="1:13" x14ac:dyDescent="0.25">
      <c r="A134" s="74" t="s">
        <v>129</v>
      </c>
      <c r="B134" s="76">
        <v>0</v>
      </c>
      <c r="C134" s="76">
        <v>0</v>
      </c>
      <c r="D134" s="75">
        <v>13</v>
      </c>
      <c r="E134" s="74">
        <v>94</v>
      </c>
      <c r="F134" s="74" t="s">
        <v>122</v>
      </c>
      <c r="G134" s="74" t="s">
        <v>118</v>
      </c>
      <c r="H134" s="75">
        <v>48</v>
      </c>
      <c r="I134" s="74" t="s">
        <v>117</v>
      </c>
      <c r="J134" s="75">
        <v>4</v>
      </c>
      <c r="K134" s="74" t="s">
        <v>121</v>
      </c>
      <c r="L134" s="74" t="s">
        <v>131</v>
      </c>
      <c r="M134" s="86">
        <f t="shared" si="3"/>
        <v>0</v>
      </c>
    </row>
    <row r="135" spans="1:13" x14ac:dyDescent="0.25">
      <c r="A135" s="74" t="s">
        <v>120</v>
      </c>
      <c r="B135" s="76">
        <v>0</v>
      </c>
      <c r="C135" s="76">
        <v>717</v>
      </c>
      <c r="D135" s="75">
        <v>22</v>
      </c>
      <c r="E135" s="74">
        <v>10</v>
      </c>
      <c r="F135" s="74" t="s">
        <v>119</v>
      </c>
      <c r="G135" s="74" t="s">
        <v>114</v>
      </c>
      <c r="H135" s="75">
        <v>24</v>
      </c>
      <c r="I135" s="74" t="s">
        <v>113</v>
      </c>
      <c r="J135" s="75">
        <v>2</v>
      </c>
      <c r="K135" s="74" t="s">
        <v>121</v>
      </c>
      <c r="L135" s="74" t="s">
        <v>132</v>
      </c>
      <c r="M135" s="86">
        <f t="shared" si="3"/>
        <v>717</v>
      </c>
    </row>
    <row r="136" spans="1:13" x14ac:dyDescent="0.25">
      <c r="A136" s="74" t="s">
        <v>120</v>
      </c>
      <c r="B136" s="76">
        <v>959</v>
      </c>
      <c r="C136" s="76">
        <v>7876</v>
      </c>
      <c r="D136" s="75">
        <v>28</v>
      </c>
      <c r="E136" s="74">
        <v>20</v>
      </c>
      <c r="F136" s="74" t="s">
        <v>122</v>
      </c>
      <c r="G136" s="74" t="s">
        <v>118</v>
      </c>
      <c r="H136" s="75">
        <v>22</v>
      </c>
      <c r="I136" s="74" t="s">
        <v>113</v>
      </c>
      <c r="J136" s="75">
        <v>2</v>
      </c>
      <c r="K136" s="74" t="s">
        <v>127</v>
      </c>
      <c r="L136" s="74" t="s">
        <v>132</v>
      </c>
      <c r="M136" s="86">
        <f t="shared" si="3"/>
        <v>8835</v>
      </c>
    </row>
    <row r="137" spans="1:13" x14ac:dyDescent="0.25">
      <c r="A137" s="74" t="s">
        <v>120</v>
      </c>
      <c r="B137" s="76">
        <v>0</v>
      </c>
      <c r="C137" s="76">
        <v>4449</v>
      </c>
      <c r="D137" s="75">
        <v>25</v>
      </c>
      <c r="E137" s="74">
        <v>87</v>
      </c>
      <c r="F137" s="74" t="s">
        <v>122</v>
      </c>
      <c r="G137" s="74" t="s">
        <v>118</v>
      </c>
      <c r="H137" s="75">
        <v>30</v>
      </c>
      <c r="I137" s="74" t="s">
        <v>113</v>
      </c>
      <c r="J137" s="75">
        <v>4</v>
      </c>
      <c r="K137" s="74" t="s">
        <v>121</v>
      </c>
      <c r="L137" s="74" t="s">
        <v>132</v>
      </c>
      <c r="M137" s="86">
        <f t="shared" si="3"/>
        <v>4449</v>
      </c>
    </row>
    <row r="138" spans="1:13" x14ac:dyDescent="0.25">
      <c r="A138" s="74" t="s">
        <v>124</v>
      </c>
      <c r="B138" s="76">
        <v>0</v>
      </c>
      <c r="C138" s="76">
        <v>0</v>
      </c>
      <c r="D138" s="75">
        <v>25</v>
      </c>
      <c r="E138" s="74">
        <v>54</v>
      </c>
      <c r="F138" s="74" t="s">
        <v>122</v>
      </c>
      <c r="G138" s="74" t="s">
        <v>118</v>
      </c>
      <c r="H138" s="75">
        <v>39</v>
      </c>
      <c r="I138" s="74" t="s">
        <v>113</v>
      </c>
      <c r="J138" s="75">
        <v>3</v>
      </c>
      <c r="K138" s="74" t="s">
        <v>112</v>
      </c>
      <c r="L138" s="74" t="s">
        <v>132</v>
      </c>
      <c r="M138" s="86">
        <f t="shared" si="3"/>
        <v>0</v>
      </c>
    </row>
    <row r="139" spans="1:13" x14ac:dyDescent="0.25">
      <c r="A139" s="74" t="s">
        <v>128</v>
      </c>
      <c r="B139" s="76">
        <v>0</v>
      </c>
      <c r="C139" s="76">
        <v>104</v>
      </c>
      <c r="D139" s="75">
        <v>25</v>
      </c>
      <c r="E139" s="74">
        <v>23</v>
      </c>
      <c r="F139" s="74" t="s">
        <v>122</v>
      </c>
      <c r="G139" s="74" t="s">
        <v>125</v>
      </c>
      <c r="H139" s="75">
        <v>20</v>
      </c>
      <c r="I139" s="74" t="s">
        <v>113</v>
      </c>
      <c r="J139" s="75">
        <v>2</v>
      </c>
      <c r="K139" s="74" t="s">
        <v>127</v>
      </c>
      <c r="L139" s="74" t="s">
        <v>131</v>
      </c>
      <c r="M139" s="86">
        <f t="shared" si="3"/>
        <v>104</v>
      </c>
    </row>
    <row r="140" spans="1:13" x14ac:dyDescent="0.25">
      <c r="A140" s="74" t="s">
        <v>116</v>
      </c>
      <c r="B140" s="76">
        <v>0</v>
      </c>
      <c r="C140" s="76">
        <v>897</v>
      </c>
      <c r="D140" s="75">
        <v>19</v>
      </c>
      <c r="E140" s="74">
        <v>2</v>
      </c>
      <c r="F140" s="74" t="s">
        <v>119</v>
      </c>
      <c r="G140" s="74" t="s">
        <v>114</v>
      </c>
      <c r="H140" s="75">
        <v>22</v>
      </c>
      <c r="I140" s="74" t="s">
        <v>113</v>
      </c>
      <c r="J140" s="75">
        <v>4</v>
      </c>
      <c r="K140" s="74" t="s">
        <v>121</v>
      </c>
      <c r="L140" s="74" t="s">
        <v>132</v>
      </c>
      <c r="M140" s="86">
        <f t="shared" si="3"/>
        <v>897</v>
      </c>
    </row>
    <row r="141" spans="1:13" x14ac:dyDescent="0.25">
      <c r="A141" s="74" t="s">
        <v>130</v>
      </c>
      <c r="B141" s="76">
        <v>698</v>
      </c>
      <c r="C141" s="76">
        <v>4033</v>
      </c>
      <c r="D141" s="75">
        <v>16</v>
      </c>
      <c r="E141" s="74">
        <v>20</v>
      </c>
      <c r="F141" s="74" t="s">
        <v>122</v>
      </c>
      <c r="G141" s="74" t="s">
        <v>125</v>
      </c>
      <c r="H141" s="75">
        <v>24</v>
      </c>
      <c r="I141" s="74" t="s">
        <v>117</v>
      </c>
      <c r="J141" s="75">
        <v>2</v>
      </c>
      <c r="K141" s="74" t="s">
        <v>121</v>
      </c>
      <c r="L141" s="74" t="s">
        <v>132</v>
      </c>
      <c r="M141" s="86">
        <f t="shared" si="3"/>
        <v>4731</v>
      </c>
    </row>
    <row r="142" spans="1:13" x14ac:dyDescent="0.25">
      <c r="A142" s="74" t="s">
        <v>129</v>
      </c>
      <c r="B142" s="76">
        <v>0</v>
      </c>
      <c r="C142" s="76">
        <v>945</v>
      </c>
      <c r="D142" s="75">
        <v>13</v>
      </c>
      <c r="E142" s="74">
        <v>6</v>
      </c>
      <c r="F142" s="74" t="s">
        <v>122</v>
      </c>
      <c r="G142" s="74" t="s">
        <v>114</v>
      </c>
      <c r="H142" s="75">
        <v>41</v>
      </c>
      <c r="I142" s="74" t="s">
        <v>113</v>
      </c>
      <c r="J142" s="75">
        <v>1</v>
      </c>
      <c r="K142" s="74" t="s">
        <v>121</v>
      </c>
      <c r="L142" s="74" t="s">
        <v>131</v>
      </c>
      <c r="M142" s="86">
        <f t="shared" si="3"/>
        <v>945</v>
      </c>
    </row>
    <row r="143" spans="1:13" x14ac:dyDescent="0.25">
      <c r="A143" s="74" t="s">
        <v>129</v>
      </c>
      <c r="B143" s="76">
        <v>0</v>
      </c>
      <c r="C143" s="76">
        <v>836</v>
      </c>
      <c r="D143" s="75">
        <v>25</v>
      </c>
      <c r="E143" s="74">
        <v>99</v>
      </c>
      <c r="F143" s="74" t="s">
        <v>122</v>
      </c>
      <c r="G143" s="74" t="s">
        <v>118</v>
      </c>
      <c r="H143" s="75">
        <v>32</v>
      </c>
      <c r="I143" s="74" t="s">
        <v>113</v>
      </c>
      <c r="J143" s="75">
        <v>4</v>
      </c>
      <c r="K143" s="74" t="s">
        <v>121</v>
      </c>
      <c r="L143" s="74" t="s">
        <v>131</v>
      </c>
      <c r="M143" s="86">
        <f t="shared" si="3"/>
        <v>836</v>
      </c>
    </row>
    <row r="144" spans="1:13" x14ac:dyDescent="0.25">
      <c r="A144" s="74" t="s">
        <v>120</v>
      </c>
      <c r="B144" s="76">
        <v>0</v>
      </c>
      <c r="C144" s="76">
        <v>325</v>
      </c>
      <c r="D144" s="75">
        <v>19</v>
      </c>
      <c r="E144" s="74">
        <v>13</v>
      </c>
      <c r="F144" s="74" t="s">
        <v>119</v>
      </c>
      <c r="G144" s="74" t="s">
        <v>114</v>
      </c>
      <c r="H144" s="75">
        <v>23</v>
      </c>
      <c r="I144" s="74" t="s">
        <v>113</v>
      </c>
      <c r="J144" s="75">
        <v>2</v>
      </c>
      <c r="K144" s="74" t="s">
        <v>121</v>
      </c>
      <c r="L144" s="74" t="s">
        <v>132</v>
      </c>
      <c r="M144" s="86">
        <f t="shared" si="3"/>
        <v>325</v>
      </c>
    </row>
    <row r="145" spans="1:13" x14ac:dyDescent="0.25">
      <c r="A145" s="74" t="s">
        <v>120</v>
      </c>
      <c r="B145" s="76">
        <v>12974</v>
      </c>
      <c r="C145" s="76">
        <v>19568</v>
      </c>
      <c r="D145" s="75">
        <v>13</v>
      </c>
      <c r="E145" s="74">
        <v>7</v>
      </c>
      <c r="F145" s="74" t="s">
        <v>119</v>
      </c>
      <c r="G145" s="74" t="s">
        <v>114</v>
      </c>
      <c r="H145" s="75">
        <v>41</v>
      </c>
      <c r="I145" s="74" t="s">
        <v>117</v>
      </c>
      <c r="J145" s="75">
        <v>3</v>
      </c>
      <c r="K145" s="74" t="s">
        <v>121</v>
      </c>
      <c r="L145" s="74" t="s">
        <v>131</v>
      </c>
      <c r="M145" s="86">
        <f t="shared" si="3"/>
        <v>32542</v>
      </c>
    </row>
    <row r="146" spans="1:13" x14ac:dyDescent="0.25">
      <c r="A146" s="74" t="s">
        <v>129</v>
      </c>
      <c r="B146" s="76">
        <v>0</v>
      </c>
      <c r="C146" s="76">
        <v>803</v>
      </c>
      <c r="D146" s="75">
        <v>13</v>
      </c>
      <c r="E146" s="74">
        <v>89</v>
      </c>
      <c r="F146" s="74" t="s">
        <v>122</v>
      </c>
      <c r="G146" s="74" t="s">
        <v>118</v>
      </c>
      <c r="H146" s="75">
        <v>52</v>
      </c>
      <c r="I146" s="74" t="s">
        <v>124</v>
      </c>
      <c r="J146" s="75">
        <v>4</v>
      </c>
      <c r="K146" s="74" t="s">
        <v>112</v>
      </c>
      <c r="L146" s="74" t="s">
        <v>132</v>
      </c>
      <c r="M146" s="86">
        <f t="shared" si="3"/>
        <v>803</v>
      </c>
    </row>
    <row r="147" spans="1:13" x14ac:dyDescent="0.25">
      <c r="A147" s="74" t="s">
        <v>120</v>
      </c>
      <c r="B147" s="76">
        <v>317</v>
      </c>
      <c r="C147" s="76">
        <v>10980</v>
      </c>
      <c r="D147" s="75">
        <v>13</v>
      </c>
      <c r="E147" s="74">
        <v>17</v>
      </c>
      <c r="F147" s="74" t="s">
        <v>122</v>
      </c>
      <c r="G147" s="74" t="s">
        <v>118</v>
      </c>
      <c r="H147" s="75">
        <v>65</v>
      </c>
      <c r="I147" s="74" t="s">
        <v>113</v>
      </c>
      <c r="J147" s="75">
        <v>3</v>
      </c>
      <c r="K147" s="74" t="s">
        <v>127</v>
      </c>
      <c r="L147" s="74" t="s">
        <v>132</v>
      </c>
      <c r="M147" s="86">
        <f t="shared" si="3"/>
        <v>11297</v>
      </c>
    </row>
    <row r="148" spans="1:13" x14ac:dyDescent="0.25">
      <c r="A148" s="74" t="s">
        <v>128</v>
      </c>
      <c r="B148" s="76">
        <v>0</v>
      </c>
      <c r="C148" s="76">
        <v>265</v>
      </c>
      <c r="D148" s="75">
        <v>13</v>
      </c>
      <c r="E148" s="74">
        <v>10</v>
      </c>
      <c r="F148" s="74" t="s">
        <v>119</v>
      </c>
      <c r="G148" s="74" t="s">
        <v>114</v>
      </c>
      <c r="H148" s="75">
        <v>26</v>
      </c>
      <c r="I148" s="74" t="s">
        <v>113</v>
      </c>
      <c r="J148" s="75">
        <v>2</v>
      </c>
      <c r="K148" s="74" t="s">
        <v>121</v>
      </c>
      <c r="L148" s="74" t="s">
        <v>131</v>
      </c>
      <c r="M148" s="86">
        <f t="shared" si="3"/>
        <v>265</v>
      </c>
    </row>
    <row r="149" spans="1:13" x14ac:dyDescent="0.25">
      <c r="A149" s="74" t="s">
        <v>116</v>
      </c>
      <c r="B149" s="76">
        <v>0</v>
      </c>
      <c r="C149" s="76">
        <v>609</v>
      </c>
      <c r="D149" s="75">
        <v>31</v>
      </c>
      <c r="E149" s="74">
        <v>3</v>
      </c>
      <c r="F149" s="74" t="s">
        <v>122</v>
      </c>
      <c r="G149" s="74" t="s">
        <v>114</v>
      </c>
      <c r="H149" s="75">
        <v>33</v>
      </c>
      <c r="I149" s="74" t="s">
        <v>113</v>
      </c>
      <c r="J149" s="75">
        <v>1</v>
      </c>
      <c r="K149" s="74" t="s">
        <v>127</v>
      </c>
      <c r="L149" s="74" t="s">
        <v>132</v>
      </c>
      <c r="M149" s="86">
        <f t="shared" si="3"/>
        <v>609</v>
      </c>
    </row>
    <row r="150" spans="1:13" x14ac:dyDescent="0.25">
      <c r="A150" s="74" t="s">
        <v>120</v>
      </c>
      <c r="B150" s="76">
        <v>0</v>
      </c>
      <c r="C150" s="76">
        <v>1851</v>
      </c>
      <c r="D150" s="75">
        <v>12</v>
      </c>
      <c r="E150" s="74">
        <v>0</v>
      </c>
      <c r="F150" s="74" t="s">
        <v>119</v>
      </c>
      <c r="G150" s="74" t="s">
        <v>114</v>
      </c>
      <c r="H150" s="75">
        <v>56</v>
      </c>
      <c r="I150" s="74" t="s">
        <v>113</v>
      </c>
      <c r="J150" s="75">
        <v>4</v>
      </c>
      <c r="K150" s="74" t="s">
        <v>127</v>
      </c>
      <c r="L150" s="74" t="s">
        <v>131</v>
      </c>
      <c r="M150" s="86">
        <f t="shared" si="3"/>
        <v>1851</v>
      </c>
    </row>
    <row r="151" spans="1:13" x14ac:dyDescent="0.25">
      <c r="A151" s="74" t="s">
        <v>129</v>
      </c>
      <c r="B151" s="76">
        <v>192</v>
      </c>
      <c r="C151" s="76">
        <v>199</v>
      </c>
      <c r="D151" s="75">
        <v>25</v>
      </c>
      <c r="E151" s="74">
        <v>5</v>
      </c>
      <c r="F151" s="74" t="s">
        <v>119</v>
      </c>
      <c r="G151" s="74" t="s">
        <v>114</v>
      </c>
      <c r="H151" s="75">
        <v>24</v>
      </c>
      <c r="I151" s="74" t="s">
        <v>113</v>
      </c>
      <c r="J151" s="75">
        <v>4</v>
      </c>
      <c r="K151" s="74" t="s">
        <v>127</v>
      </c>
      <c r="L151" s="74" t="s">
        <v>132</v>
      </c>
      <c r="M151" s="86">
        <f t="shared" si="3"/>
        <v>391</v>
      </c>
    </row>
    <row r="152" spans="1:13" x14ac:dyDescent="0.25">
      <c r="A152" s="74" t="s">
        <v>130</v>
      </c>
      <c r="B152" s="76">
        <v>0</v>
      </c>
      <c r="C152" s="76">
        <v>500</v>
      </c>
      <c r="D152" s="75">
        <v>28</v>
      </c>
      <c r="E152" s="74">
        <v>7</v>
      </c>
      <c r="F152" s="74" t="s">
        <v>119</v>
      </c>
      <c r="G152" s="74" t="s">
        <v>114</v>
      </c>
      <c r="H152" s="75">
        <v>20</v>
      </c>
      <c r="I152" s="74" t="s">
        <v>117</v>
      </c>
      <c r="J152" s="75">
        <v>3</v>
      </c>
      <c r="K152" s="74" t="s">
        <v>121</v>
      </c>
      <c r="L152" s="74" t="s">
        <v>132</v>
      </c>
      <c r="M152" s="86">
        <f t="shared" si="3"/>
        <v>500</v>
      </c>
    </row>
    <row r="153" spans="1:13" x14ac:dyDescent="0.25">
      <c r="A153" s="74" t="s">
        <v>130</v>
      </c>
      <c r="B153" s="76">
        <v>0</v>
      </c>
      <c r="C153" s="76">
        <v>509</v>
      </c>
      <c r="D153" s="75">
        <v>16</v>
      </c>
      <c r="E153" s="74">
        <v>3</v>
      </c>
      <c r="F153" s="74" t="s">
        <v>122</v>
      </c>
      <c r="G153" s="74" t="s">
        <v>118</v>
      </c>
      <c r="H153" s="75">
        <v>35</v>
      </c>
      <c r="I153" s="74" t="s">
        <v>113</v>
      </c>
      <c r="J153" s="75">
        <v>3</v>
      </c>
      <c r="K153" s="74" t="s">
        <v>121</v>
      </c>
      <c r="L153" s="74" t="s">
        <v>131</v>
      </c>
      <c r="M153" s="86">
        <f t="shared" si="3"/>
        <v>509</v>
      </c>
    </row>
    <row r="154" spans="1:13" x14ac:dyDescent="0.25">
      <c r="A154" s="74" t="s">
        <v>133</v>
      </c>
      <c r="B154" s="76">
        <v>0</v>
      </c>
      <c r="C154" s="76">
        <v>270</v>
      </c>
      <c r="D154" s="75">
        <v>25</v>
      </c>
      <c r="E154" s="74">
        <v>25</v>
      </c>
      <c r="F154" s="74" t="s">
        <v>122</v>
      </c>
      <c r="G154" s="74" t="s">
        <v>118</v>
      </c>
      <c r="H154" s="75">
        <v>34</v>
      </c>
      <c r="I154" s="74" t="s">
        <v>113</v>
      </c>
      <c r="J154" s="75">
        <v>3</v>
      </c>
      <c r="K154" s="74" t="s">
        <v>121</v>
      </c>
      <c r="L154" s="74" t="s">
        <v>131</v>
      </c>
      <c r="M154" s="86">
        <f t="shared" si="3"/>
        <v>270</v>
      </c>
    </row>
    <row r="155" spans="1:13" x14ac:dyDescent="0.25">
      <c r="A155" s="74" t="s">
        <v>130</v>
      </c>
      <c r="B155" s="76">
        <v>0</v>
      </c>
      <c r="C155" s="76">
        <v>457</v>
      </c>
      <c r="D155" s="75">
        <v>13</v>
      </c>
      <c r="E155" s="74">
        <v>63</v>
      </c>
      <c r="F155" s="74" t="s">
        <v>122</v>
      </c>
      <c r="G155" s="74" t="s">
        <v>118</v>
      </c>
      <c r="H155" s="75">
        <v>38</v>
      </c>
      <c r="I155" s="74" t="s">
        <v>113</v>
      </c>
      <c r="J155" s="75">
        <v>4</v>
      </c>
      <c r="K155" s="74" t="s">
        <v>112</v>
      </c>
      <c r="L155" s="74" t="s">
        <v>131</v>
      </c>
      <c r="M155" s="86">
        <f t="shared" si="3"/>
        <v>457</v>
      </c>
    </row>
    <row r="156" spans="1:13" x14ac:dyDescent="0.25">
      <c r="A156" s="74" t="s">
        <v>133</v>
      </c>
      <c r="B156" s="76">
        <v>0</v>
      </c>
      <c r="C156" s="76">
        <v>260</v>
      </c>
      <c r="D156" s="75">
        <v>25</v>
      </c>
      <c r="E156" s="74">
        <v>78</v>
      </c>
      <c r="F156" s="74" t="s">
        <v>122</v>
      </c>
      <c r="G156" s="74" t="s">
        <v>118</v>
      </c>
      <c r="H156" s="75">
        <v>34</v>
      </c>
      <c r="I156" s="74" t="s">
        <v>113</v>
      </c>
      <c r="J156" s="75">
        <v>4</v>
      </c>
      <c r="K156" s="74" t="s">
        <v>112</v>
      </c>
      <c r="L156" s="74" t="s">
        <v>131</v>
      </c>
      <c r="M156" s="86">
        <f t="shared" si="3"/>
        <v>260</v>
      </c>
    </row>
    <row r="157" spans="1:13" x14ac:dyDescent="0.25">
      <c r="A157" s="74" t="s">
        <v>130</v>
      </c>
      <c r="B157" s="76">
        <v>942</v>
      </c>
      <c r="C157" s="76">
        <v>3036</v>
      </c>
      <c r="D157" s="75">
        <v>25</v>
      </c>
      <c r="E157" s="74">
        <v>36</v>
      </c>
      <c r="F157" s="74" t="s">
        <v>122</v>
      </c>
      <c r="G157" s="74" t="s">
        <v>118</v>
      </c>
      <c r="H157" s="75">
        <v>37</v>
      </c>
      <c r="I157" s="74" t="s">
        <v>113</v>
      </c>
      <c r="J157" s="75">
        <v>3</v>
      </c>
      <c r="K157" s="74" t="s">
        <v>121</v>
      </c>
      <c r="L157" s="74" t="s">
        <v>131</v>
      </c>
      <c r="M157" s="86">
        <f t="shared" si="3"/>
        <v>3978</v>
      </c>
    </row>
    <row r="158" spans="1:13" x14ac:dyDescent="0.25">
      <c r="A158" s="74" t="s">
        <v>120</v>
      </c>
      <c r="B158" s="76">
        <v>0</v>
      </c>
      <c r="C158" s="76">
        <v>643</v>
      </c>
      <c r="D158" s="75">
        <v>19</v>
      </c>
      <c r="E158" s="74">
        <v>6</v>
      </c>
      <c r="F158" s="74" t="s">
        <v>122</v>
      </c>
      <c r="G158" s="74" t="s">
        <v>118</v>
      </c>
      <c r="H158" s="75">
        <v>31</v>
      </c>
      <c r="I158" s="74" t="s">
        <v>124</v>
      </c>
      <c r="J158" s="75">
        <v>2</v>
      </c>
      <c r="K158" s="74" t="s">
        <v>112</v>
      </c>
      <c r="L158" s="74" t="s">
        <v>131</v>
      </c>
      <c r="M158" s="86">
        <f t="shared" si="3"/>
        <v>643</v>
      </c>
    </row>
    <row r="159" spans="1:13" x14ac:dyDescent="0.25">
      <c r="A159" s="74" t="s">
        <v>130</v>
      </c>
      <c r="B159" s="76">
        <v>3329</v>
      </c>
      <c r="C159" s="76">
        <v>0</v>
      </c>
      <c r="D159" s="75">
        <v>19</v>
      </c>
      <c r="E159" s="74">
        <v>15</v>
      </c>
      <c r="F159" s="74" t="s">
        <v>122</v>
      </c>
      <c r="G159" s="74" t="s">
        <v>118</v>
      </c>
      <c r="H159" s="75">
        <v>67</v>
      </c>
      <c r="I159" s="74" t="s">
        <v>117</v>
      </c>
      <c r="J159" s="75">
        <v>4</v>
      </c>
      <c r="K159" s="74" t="s">
        <v>121</v>
      </c>
      <c r="L159" s="74" t="s">
        <v>132</v>
      </c>
      <c r="M159" s="86">
        <f t="shared" si="3"/>
        <v>3329</v>
      </c>
    </row>
    <row r="160" spans="1:13" x14ac:dyDescent="0.25">
      <c r="A160" s="74" t="s">
        <v>133</v>
      </c>
      <c r="B160" s="76">
        <v>0</v>
      </c>
      <c r="C160" s="76">
        <v>6345</v>
      </c>
      <c r="D160" s="75">
        <v>25</v>
      </c>
      <c r="E160" s="74">
        <v>19</v>
      </c>
      <c r="F160" s="74" t="s">
        <v>122</v>
      </c>
      <c r="G160" s="74" t="s">
        <v>118</v>
      </c>
      <c r="H160" s="75">
        <v>26</v>
      </c>
      <c r="I160" s="74" t="s">
        <v>113</v>
      </c>
      <c r="J160" s="75">
        <v>2</v>
      </c>
      <c r="K160" s="74" t="s">
        <v>121</v>
      </c>
      <c r="L160" s="74" t="s">
        <v>131</v>
      </c>
      <c r="M160" s="86">
        <f t="shared" si="3"/>
        <v>6345</v>
      </c>
    </row>
    <row r="161" spans="1:13" x14ac:dyDescent="0.25">
      <c r="A161" s="74" t="s">
        <v>28</v>
      </c>
      <c r="B161" s="76">
        <v>0</v>
      </c>
      <c r="C161" s="76">
        <v>922</v>
      </c>
      <c r="D161" s="75">
        <v>37</v>
      </c>
      <c r="E161" s="74">
        <v>9</v>
      </c>
      <c r="F161" s="74" t="s">
        <v>119</v>
      </c>
      <c r="G161" s="74" t="s">
        <v>114</v>
      </c>
      <c r="H161" s="75">
        <v>24</v>
      </c>
      <c r="I161" s="74" t="s">
        <v>113</v>
      </c>
      <c r="J161" s="75">
        <v>2</v>
      </c>
      <c r="K161" s="74" t="s">
        <v>112</v>
      </c>
      <c r="L161" s="74" t="s">
        <v>132</v>
      </c>
      <c r="M161" s="86">
        <f t="shared" si="3"/>
        <v>922</v>
      </c>
    </row>
    <row r="162" spans="1:13" x14ac:dyDescent="0.25">
      <c r="A162" s="74" t="s">
        <v>129</v>
      </c>
      <c r="B162" s="76">
        <v>0</v>
      </c>
      <c r="C162" s="76">
        <v>909</v>
      </c>
      <c r="D162" s="75">
        <v>25</v>
      </c>
      <c r="E162" s="74">
        <v>3</v>
      </c>
      <c r="F162" s="74" t="s">
        <v>122</v>
      </c>
      <c r="G162" s="74" t="s">
        <v>118</v>
      </c>
      <c r="H162" s="75">
        <v>21</v>
      </c>
      <c r="I162" s="74" t="s">
        <v>124</v>
      </c>
      <c r="J162" s="75">
        <v>1</v>
      </c>
      <c r="K162" s="74" t="s">
        <v>121</v>
      </c>
      <c r="L162" s="74" t="s">
        <v>131</v>
      </c>
      <c r="M162" s="86">
        <f t="shared" si="3"/>
        <v>909</v>
      </c>
    </row>
    <row r="163" spans="1:13" x14ac:dyDescent="0.25">
      <c r="A163" s="74" t="s">
        <v>134</v>
      </c>
      <c r="B163" s="76">
        <v>0</v>
      </c>
      <c r="C163" s="76">
        <v>775</v>
      </c>
      <c r="D163" s="75">
        <v>19</v>
      </c>
      <c r="E163" s="74">
        <v>8</v>
      </c>
      <c r="F163" s="74" t="s">
        <v>122</v>
      </c>
      <c r="G163" s="74" t="s">
        <v>125</v>
      </c>
      <c r="H163" s="75">
        <v>46</v>
      </c>
      <c r="I163" s="74" t="s">
        <v>113</v>
      </c>
      <c r="J163" s="75">
        <v>3</v>
      </c>
      <c r="K163" s="74" t="s">
        <v>127</v>
      </c>
      <c r="L163" s="74" t="s">
        <v>132</v>
      </c>
      <c r="M163" s="86">
        <f t="shared" si="3"/>
        <v>775</v>
      </c>
    </row>
    <row r="164" spans="1:13" x14ac:dyDescent="0.25">
      <c r="A164" s="74" t="s">
        <v>129</v>
      </c>
      <c r="B164" s="76">
        <v>0</v>
      </c>
      <c r="C164" s="76">
        <v>979</v>
      </c>
      <c r="D164" s="75">
        <v>25</v>
      </c>
      <c r="E164" s="74">
        <v>48</v>
      </c>
      <c r="F164" s="74" t="s">
        <v>122</v>
      </c>
      <c r="G164" s="74" t="s">
        <v>118</v>
      </c>
      <c r="H164" s="75">
        <v>22</v>
      </c>
      <c r="I164" s="74" t="s">
        <v>117</v>
      </c>
      <c r="J164" s="75">
        <v>4</v>
      </c>
      <c r="K164" s="74" t="s">
        <v>121</v>
      </c>
      <c r="L164" s="74" t="s">
        <v>132</v>
      </c>
      <c r="M164" s="86">
        <f t="shared" si="3"/>
        <v>979</v>
      </c>
    </row>
    <row r="165" spans="1:13" x14ac:dyDescent="0.25">
      <c r="A165" s="74" t="s">
        <v>129</v>
      </c>
      <c r="B165" s="76">
        <v>0</v>
      </c>
      <c r="C165" s="76">
        <v>948</v>
      </c>
      <c r="D165" s="75">
        <v>19</v>
      </c>
      <c r="E165" s="74">
        <v>2</v>
      </c>
      <c r="F165" s="74" t="s">
        <v>119</v>
      </c>
      <c r="G165" s="74" t="s">
        <v>114</v>
      </c>
      <c r="H165" s="75">
        <v>20</v>
      </c>
      <c r="I165" s="74" t="s">
        <v>117</v>
      </c>
      <c r="J165" s="75">
        <v>4</v>
      </c>
      <c r="K165" s="74" t="s">
        <v>121</v>
      </c>
      <c r="L165" s="74" t="s">
        <v>131</v>
      </c>
      <c r="M165" s="86">
        <f t="shared" si="3"/>
        <v>948</v>
      </c>
    </row>
    <row r="166" spans="1:13" x14ac:dyDescent="0.25">
      <c r="A166" s="74" t="s">
        <v>128</v>
      </c>
      <c r="B166" s="76">
        <v>339</v>
      </c>
      <c r="C166" s="76">
        <v>2790</v>
      </c>
      <c r="D166" s="75">
        <v>22</v>
      </c>
      <c r="E166" s="74">
        <v>55</v>
      </c>
      <c r="F166" s="74" t="s">
        <v>122</v>
      </c>
      <c r="G166" s="74" t="s">
        <v>114</v>
      </c>
      <c r="H166" s="75">
        <v>60</v>
      </c>
      <c r="I166" s="74" t="s">
        <v>117</v>
      </c>
      <c r="J166" s="75">
        <v>2</v>
      </c>
      <c r="K166" s="74" t="s">
        <v>127</v>
      </c>
      <c r="L166" s="74" t="s">
        <v>132</v>
      </c>
      <c r="M166" s="86">
        <f t="shared" si="3"/>
        <v>3129</v>
      </c>
    </row>
    <row r="167" spans="1:13" x14ac:dyDescent="0.25">
      <c r="A167" s="74" t="s">
        <v>133</v>
      </c>
      <c r="B167" s="76">
        <v>0</v>
      </c>
      <c r="C167" s="76">
        <v>309</v>
      </c>
      <c r="D167" s="75">
        <v>49</v>
      </c>
      <c r="E167" s="74">
        <v>37</v>
      </c>
      <c r="F167" s="74" t="s">
        <v>122</v>
      </c>
      <c r="G167" s="74" t="s">
        <v>118</v>
      </c>
      <c r="H167" s="75">
        <v>25</v>
      </c>
      <c r="I167" s="74" t="s">
        <v>113</v>
      </c>
      <c r="J167" s="75">
        <v>3</v>
      </c>
      <c r="K167" s="74" t="s">
        <v>121</v>
      </c>
      <c r="L167" s="74" t="s">
        <v>131</v>
      </c>
      <c r="M167" s="86">
        <f t="shared" si="3"/>
        <v>309</v>
      </c>
    </row>
    <row r="168" spans="1:13" x14ac:dyDescent="0.25">
      <c r="A168" s="74" t="s">
        <v>120</v>
      </c>
      <c r="B168" s="76">
        <v>0</v>
      </c>
      <c r="C168" s="76">
        <v>762</v>
      </c>
      <c r="D168" s="75">
        <v>10</v>
      </c>
      <c r="E168" s="74">
        <v>1</v>
      </c>
      <c r="F168" s="74" t="s">
        <v>119</v>
      </c>
      <c r="G168" s="74" t="s">
        <v>114</v>
      </c>
      <c r="H168" s="75">
        <v>21</v>
      </c>
      <c r="I168" s="74" t="s">
        <v>117</v>
      </c>
      <c r="J168" s="75">
        <v>4</v>
      </c>
      <c r="K168" s="74" t="s">
        <v>121</v>
      </c>
      <c r="L168" s="74" t="s">
        <v>132</v>
      </c>
      <c r="M168" s="86">
        <f t="shared" si="3"/>
        <v>762</v>
      </c>
    </row>
    <row r="169" spans="1:13" x14ac:dyDescent="0.25">
      <c r="A169" s="74" t="s">
        <v>120</v>
      </c>
      <c r="B169" s="76">
        <v>0</v>
      </c>
      <c r="C169" s="76">
        <v>970</v>
      </c>
      <c r="D169" s="75">
        <v>13</v>
      </c>
      <c r="E169" s="74">
        <v>14</v>
      </c>
      <c r="F169" s="74" t="s">
        <v>119</v>
      </c>
      <c r="G169" s="74" t="s">
        <v>114</v>
      </c>
      <c r="H169" s="75">
        <v>22</v>
      </c>
      <c r="I169" s="74" t="s">
        <v>113</v>
      </c>
      <c r="J169" s="75">
        <v>1</v>
      </c>
      <c r="K169" s="74" t="s">
        <v>121</v>
      </c>
      <c r="L169" s="74" t="s">
        <v>131</v>
      </c>
      <c r="M169" s="86">
        <f t="shared" si="3"/>
        <v>970</v>
      </c>
    </row>
    <row r="170" spans="1:13" x14ac:dyDescent="0.25">
      <c r="A170" s="74" t="s">
        <v>133</v>
      </c>
      <c r="B170" s="76">
        <v>105</v>
      </c>
      <c r="C170" s="76">
        <v>320</v>
      </c>
      <c r="D170" s="75">
        <v>28</v>
      </c>
      <c r="E170" s="74">
        <v>54</v>
      </c>
      <c r="F170" s="74" t="s">
        <v>122</v>
      </c>
      <c r="G170" s="74" t="s">
        <v>118</v>
      </c>
      <c r="H170" s="75">
        <v>29</v>
      </c>
      <c r="I170" s="74" t="s">
        <v>113</v>
      </c>
      <c r="J170" s="75">
        <v>2</v>
      </c>
      <c r="K170" s="74" t="s">
        <v>112</v>
      </c>
      <c r="L170" s="74" t="s">
        <v>131</v>
      </c>
      <c r="M170" s="86">
        <f t="shared" si="3"/>
        <v>425</v>
      </c>
    </row>
    <row r="171" spans="1:13" x14ac:dyDescent="0.25">
      <c r="A171" s="74" t="s">
        <v>120</v>
      </c>
      <c r="B171" s="76">
        <v>0</v>
      </c>
      <c r="C171" s="76">
        <v>861</v>
      </c>
      <c r="D171" s="75">
        <v>13</v>
      </c>
      <c r="E171" s="74">
        <v>111</v>
      </c>
      <c r="F171" s="74" t="s">
        <v>122</v>
      </c>
      <c r="G171" s="74" t="s">
        <v>118</v>
      </c>
      <c r="H171" s="75">
        <v>56</v>
      </c>
      <c r="I171" s="74" t="s">
        <v>113</v>
      </c>
      <c r="J171" s="75">
        <v>4</v>
      </c>
      <c r="K171" s="74" t="s">
        <v>127</v>
      </c>
      <c r="L171" s="74" t="s">
        <v>132</v>
      </c>
      <c r="M171" s="86">
        <f t="shared" si="3"/>
        <v>861</v>
      </c>
    </row>
    <row r="172" spans="1:13" x14ac:dyDescent="0.25">
      <c r="A172" s="74" t="s">
        <v>116</v>
      </c>
      <c r="B172" s="76">
        <v>216</v>
      </c>
      <c r="C172" s="76">
        <v>262</v>
      </c>
      <c r="D172" s="75">
        <v>37</v>
      </c>
      <c r="E172" s="74">
        <v>2</v>
      </c>
      <c r="F172" s="74" t="s">
        <v>122</v>
      </c>
      <c r="G172" s="74" t="s">
        <v>118</v>
      </c>
      <c r="H172" s="75">
        <v>32</v>
      </c>
      <c r="I172" s="74" t="s">
        <v>117</v>
      </c>
      <c r="J172" s="75">
        <v>1</v>
      </c>
      <c r="K172" s="74" t="s">
        <v>127</v>
      </c>
      <c r="L172" s="74" t="s">
        <v>132</v>
      </c>
      <c r="M172" s="86">
        <f t="shared" si="3"/>
        <v>478</v>
      </c>
    </row>
    <row r="173" spans="1:13" x14ac:dyDescent="0.25">
      <c r="A173" s="74" t="s">
        <v>129</v>
      </c>
      <c r="B173" s="76">
        <v>113</v>
      </c>
      <c r="C173" s="76">
        <v>692</v>
      </c>
      <c r="D173" s="75">
        <v>11</v>
      </c>
      <c r="E173" s="74">
        <v>14</v>
      </c>
      <c r="F173" s="74" t="s">
        <v>122</v>
      </c>
      <c r="G173" s="74" t="s">
        <v>114</v>
      </c>
      <c r="H173" s="75">
        <v>30</v>
      </c>
      <c r="I173" s="74" t="s">
        <v>113</v>
      </c>
      <c r="J173" s="75">
        <v>2</v>
      </c>
      <c r="K173" s="74" t="s">
        <v>127</v>
      </c>
      <c r="L173" s="74" t="s">
        <v>131</v>
      </c>
      <c r="M173" s="86">
        <f t="shared" si="3"/>
        <v>805</v>
      </c>
    </row>
    <row r="174" spans="1:13" x14ac:dyDescent="0.25">
      <c r="A174" s="74" t="s">
        <v>133</v>
      </c>
      <c r="B174" s="76">
        <v>109</v>
      </c>
      <c r="C174" s="76">
        <v>540</v>
      </c>
      <c r="D174" s="75">
        <v>37</v>
      </c>
      <c r="E174" s="74">
        <v>1</v>
      </c>
      <c r="F174" s="74" t="s">
        <v>122</v>
      </c>
      <c r="G174" s="74" t="s">
        <v>125</v>
      </c>
      <c r="H174" s="75">
        <v>27</v>
      </c>
      <c r="I174" s="74" t="s">
        <v>117</v>
      </c>
      <c r="J174" s="75">
        <v>4</v>
      </c>
      <c r="K174" s="74" t="s">
        <v>112</v>
      </c>
      <c r="L174" s="74" t="s">
        <v>132</v>
      </c>
      <c r="M174" s="86">
        <f t="shared" si="3"/>
        <v>649</v>
      </c>
    </row>
    <row r="175" spans="1:13" x14ac:dyDescent="0.25">
      <c r="A175" s="74" t="s">
        <v>130</v>
      </c>
      <c r="B175" s="76">
        <v>0</v>
      </c>
      <c r="C175" s="76">
        <v>470</v>
      </c>
      <c r="D175" s="75">
        <v>13</v>
      </c>
      <c r="E175" s="74">
        <v>0</v>
      </c>
      <c r="F175" s="74" t="s">
        <v>119</v>
      </c>
      <c r="G175" s="74" t="s">
        <v>114</v>
      </c>
      <c r="H175" s="75">
        <v>37</v>
      </c>
      <c r="I175" s="74" t="s">
        <v>113</v>
      </c>
      <c r="J175" s="75">
        <v>2</v>
      </c>
      <c r="K175" s="74" t="s">
        <v>135</v>
      </c>
      <c r="L175" s="74" t="s">
        <v>131</v>
      </c>
      <c r="M175" s="86">
        <f t="shared" si="3"/>
        <v>470</v>
      </c>
    </row>
    <row r="176" spans="1:13" x14ac:dyDescent="0.25">
      <c r="A176" s="74" t="s">
        <v>130</v>
      </c>
      <c r="B176" s="76">
        <v>0</v>
      </c>
      <c r="C176" s="76">
        <v>192</v>
      </c>
      <c r="D176" s="75">
        <v>7</v>
      </c>
      <c r="E176" s="74">
        <v>2</v>
      </c>
      <c r="F176" s="74" t="s">
        <v>122</v>
      </c>
      <c r="G176" s="74" t="s">
        <v>118</v>
      </c>
      <c r="H176" s="75">
        <v>39</v>
      </c>
      <c r="I176" s="74" t="s">
        <v>113</v>
      </c>
      <c r="J176" s="75">
        <v>4</v>
      </c>
      <c r="K176" s="74" t="s">
        <v>127</v>
      </c>
      <c r="L176" s="74" t="s">
        <v>131</v>
      </c>
      <c r="M176" s="86">
        <f t="shared" si="3"/>
        <v>192</v>
      </c>
    </row>
    <row r="177" spans="1:13" x14ac:dyDescent="0.25">
      <c r="A177" s="74" t="s">
        <v>130</v>
      </c>
      <c r="B177" s="76">
        <v>8176</v>
      </c>
      <c r="C177" s="76">
        <v>12230</v>
      </c>
      <c r="D177" s="75">
        <v>7</v>
      </c>
      <c r="E177" s="74">
        <v>5</v>
      </c>
      <c r="F177" s="74" t="s">
        <v>122</v>
      </c>
      <c r="G177" s="74" t="s">
        <v>125</v>
      </c>
      <c r="H177" s="75">
        <v>26</v>
      </c>
      <c r="I177" s="74" t="s">
        <v>113</v>
      </c>
      <c r="J177" s="75">
        <v>2</v>
      </c>
      <c r="K177" s="74" t="s">
        <v>135</v>
      </c>
      <c r="L177" s="74" t="s">
        <v>131</v>
      </c>
      <c r="M177" s="86">
        <f t="shared" si="3"/>
        <v>20406</v>
      </c>
    </row>
    <row r="178" spans="1:13" x14ac:dyDescent="0.25">
      <c r="A178" s="74" t="s">
        <v>116</v>
      </c>
      <c r="B178" s="76">
        <v>0</v>
      </c>
      <c r="C178" s="76">
        <v>772</v>
      </c>
      <c r="D178" s="75">
        <v>25</v>
      </c>
      <c r="E178" s="74">
        <v>19</v>
      </c>
      <c r="F178" s="74" t="s">
        <v>122</v>
      </c>
      <c r="G178" s="74" t="s">
        <v>114</v>
      </c>
      <c r="H178" s="75">
        <v>32</v>
      </c>
      <c r="I178" s="74" t="s">
        <v>113</v>
      </c>
      <c r="J178" s="75">
        <v>2</v>
      </c>
      <c r="K178" s="74" t="s">
        <v>121</v>
      </c>
      <c r="L178" s="74" t="s">
        <v>131</v>
      </c>
      <c r="M178" s="86">
        <f t="shared" si="3"/>
        <v>772</v>
      </c>
    </row>
    <row r="179" spans="1:13" x14ac:dyDescent="0.25">
      <c r="A179" s="74" t="s">
        <v>129</v>
      </c>
      <c r="B179" s="76">
        <v>468</v>
      </c>
      <c r="C179" s="76">
        <v>14186</v>
      </c>
      <c r="D179" s="75">
        <v>22</v>
      </c>
      <c r="E179" s="74">
        <v>24</v>
      </c>
      <c r="F179" s="74" t="s">
        <v>122</v>
      </c>
      <c r="G179" s="74" t="s">
        <v>118</v>
      </c>
      <c r="H179" s="75">
        <v>31</v>
      </c>
      <c r="I179" s="74" t="s">
        <v>113</v>
      </c>
      <c r="J179" s="75">
        <v>2</v>
      </c>
      <c r="K179" s="74" t="s">
        <v>121</v>
      </c>
      <c r="L179" s="74" t="s">
        <v>131</v>
      </c>
      <c r="M179" s="86">
        <f t="shared" si="3"/>
        <v>14654</v>
      </c>
    </row>
    <row r="180" spans="1:13" x14ac:dyDescent="0.25">
      <c r="A180" s="74" t="s">
        <v>133</v>
      </c>
      <c r="B180" s="76">
        <v>7885</v>
      </c>
      <c r="C180" s="76">
        <v>6330</v>
      </c>
      <c r="D180" s="75">
        <v>16</v>
      </c>
      <c r="E180" s="74">
        <v>14</v>
      </c>
      <c r="F180" s="74" t="s">
        <v>122</v>
      </c>
      <c r="G180" s="74" t="s">
        <v>118</v>
      </c>
      <c r="H180" s="75">
        <v>35</v>
      </c>
      <c r="I180" s="74" t="s">
        <v>113</v>
      </c>
      <c r="J180" s="75">
        <v>2</v>
      </c>
      <c r="K180" s="74" t="s">
        <v>121</v>
      </c>
      <c r="L180" s="74" t="s">
        <v>131</v>
      </c>
      <c r="M180" s="86">
        <f t="shared" si="3"/>
        <v>14215</v>
      </c>
    </row>
    <row r="181" spans="1:13" x14ac:dyDescent="0.25">
      <c r="A181" s="74" t="s">
        <v>120</v>
      </c>
      <c r="B181" s="76">
        <v>0</v>
      </c>
      <c r="C181" s="76">
        <v>18716</v>
      </c>
      <c r="D181" s="75">
        <v>19</v>
      </c>
      <c r="E181" s="74">
        <v>93</v>
      </c>
      <c r="F181" s="74" t="s">
        <v>122</v>
      </c>
      <c r="G181" s="74" t="s">
        <v>118</v>
      </c>
      <c r="H181" s="75">
        <v>31</v>
      </c>
      <c r="I181" s="74" t="s">
        <v>113</v>
      </c>
      <c r="J181" s="75">
        <v>3</v>
      </c>
      <c r="K181" s="74" t="s">
        <v>112</v>
      </c>
      <c r="L181" s="74" t="s">
        <v>131</v>
      </c>
      <c r="M181" s="86">
        <f t="shared" si="3"/>
        <v>18716</v>
      </c>
    </row>
    <row r="182" spans="1:13" x14ac:dyDescent="0.25">
      <c r="A182" s="74" t="s">
        <v>130</v>
      </c>
      <c r="B182" s="76">
        <v>0</v>
      </c>
      <c r="C182" s="76">
        <v>886</v>
      </c>
      <c r="D182" s="75">
        <v>22</v>
      </c>
      <c r="E182" s="74">
        <v>96</v>
      </c>
      <c r="F182" s="74" t="s">
        <v>122</v>
      </c>
      <c r="G182" s="74" t="s">
        <v>118</v>
      </c>
      <c r="H182" s="75">
        <v>64</v>
      </c>
      <c r="I182" s="74" t="s">
        <v>113</v>
      </c>
      <c r="J182" s="75">
        <v>4</v>
      </c>
      <c r="K182" s="74" t="s">
        <v>121</v>
      </c>
      <c r="L182" s="74" t="s">
        <v>131</v>
      </c>
      <c r="M182" s="86">
        <f t="shared" si="3"/>
        <v>886</v>
      </c>
    </row>
    <row r="183" spans="1:13" x14ac:dyDescent="0.25">
      <c r="A183" s="74" t="s">
        <v>128</v>
      </c>
      <c r="B183" s="76">
        <v>0</v>
      </c>
      <c r="C183" s="76">
        <v>750</v>
      </c>
      <c r="D183" s="75">
        <v>37</v>
      </c>
      <c r="E183" s="74">
        <v>2</v>
      </c>
      <c r="F183" s="74" t="s">
        <v>122</v>
      </c>
      <c r="G183" s="74" t="s">
        <v>114</v>
      </c>
      <c r="H183" s="75">
        <v>27</v>
      </c>
      <c r="I183" s="74" t="s">
        <v>113</v>
      </c>
      <c r="J183" s="75">
        <v>1</v>
      </c>
      <c r="K183" s="74" t="s">
        <v>121</v>
      </c>
      <c r="L183" s="74" t="s">
        <v>132</v>
      </c>
      <c r="M183" s="86">
        <f t="shared" si="3"/>
        <v>750</v>
      </c>
    </row>
    <row r="184" spans="1:13" x14ac:dyDescent="0.25">
      <c r="A184" s="74" t="s">
        <v>120</v>
      </c>
      <c r="B184" s="76">
        <v>0</v>
      </c>
      <c r="C184" s="76">
        <v>3870</v>
      </c>
      <c r="D184" s="75">
        <v>25</v>
      </c>
      <c r="E184" s="74">
        <v>11</v>
      </c>
      <c r="F184" s="74" t="s">
        <v>119</v>
      </c>
      <c r="G184" s="74" t="s">
        <v>114</v>
      </c>
      <c r="H184" s="75">
        <v>31</v>
      </c>
      <c r="I184" s="74" t="s">
        <v>113</v>
      </c>
      <c r="J184" s="75">
        <v>2</v>
      </c>
      <c r="K184" s="74" t="s">
        <v>127</v>
      </c>
      <c r="L184" s="74" t="s">
        <v>132</v>
      </c>
      <c r="M184" s="86">
        <f t="shared" si="3"/>
        <v>3870</v>
      </c>
    </row>
    <row r="185" spans="1:13" x14ac:dyDescent="0.25">
      <c r="A185" s="74" t="s">
        <v>120</v>
      </c>
      <c r="B185" s="76">
        <v>0</v>
      </c>
      <c r="C185" s="76">
        <v>3273</v>
      </c>
      <c r="D185" s="75">
        <v>13</v>
      </c>
      <c r="E185" s="74">
        <v>4</v>
      </c>
      <c r="F185" s="74" t="s">
        <v>122</v>
      </c>
      <c r="G185" s="74" t="s">
        <v>125</v>
      </c>
      <c r="H185" s="75">
        <v>32</v>
      </c>
      <c r="I185" s="74" t="s">
        <v>113</v>
      </c>
      <c r="J185" s="75">
        <v>3</v>
      </c>
      <c r="K185" s="74" t="s">
        <v>127</v>
      </c>
      <c r="L185" s="74" t="s">
        <v>132</v>
      </c>
      <c r="M185" s="86">
        <f t="shared" si="3"/>
        <v>3273</v>
      </c>
    </row>
    <row r="186" spans="1:13" x14ac:dyDescent="0.25">
      <c r="A186" s="74" t="s">
        <v>128</v>
      </c>
      <c r="B186" s="76">
        <v>0</v>
      </c>
      <c r="C186" s="76">
        <v>406</v>
      </c>
      <c r="D186" s="75">
        <v>6</v>
      </c>
      <c r="E186" s="74">
        <v>35</v>
      </c>
      <c r="F186" s="74" t="s">
        <v>122</v>
      </c>
      <c r="G186" s="74" t="s">
        <v>118</v>
      </c>
      <c r="H186" s="75">
        <v>73</v>
      </c>
      <c r="I186" s="74" t="s">
        <v>113</v>
      </c>
      <c r="J186" s="75">
        <v>4</v>
      </c>
      <c r="K186" s="74" t="s">
        <v>127</v>
      </c>
      <c r="L186" s="74" t="s">
        <v>131</v>
      </c>
      <c r="M186" s="86">
        <f t="shared" si="3"/>
        <v>406</v>
      </c>
    </row>
    <row r="187" spans="1:13" x14ac:dyDescent="0.25">
      <c r="A187" s="74" t="s">
        <v>129</v>
      </c>
      <c r="B187" s="76">
        <v>0</v>
      </c>
      <c r="C187" s="76">
        <v>461</v>
      </c>
      <c r="D187" s="75">
        <v>13</v>
      </c>
      <c r="E187" s="74">
        <v>48</v>
      </c>
      <c r="F187" s="74" t="s">
        <v>119</v>
      </c>
      <c r="G187" s="74" t="s">
        <v>114</v>
      </c>
      <c r="H187" s="75">
        <v>30</v>
      </c>
      <c r="I187" s="74" t="s">
        <v>113</v>
      </c>
      <c r="J187" s="75">
        <v>4</v>
      </c>
      <c r="K187" s="74" t="s">
        <v>127</v>
      </c>
      <c r="L187" s="74" t="s">
        <v>131</v>
      </c>
      <c r="M187" s="86">
        <f t="shared" si="3"/>
        <v>461</v>
      </c>
    </row>
    <row r="188" spans="1:13" x14ac:dyDescent="0.25">
      <c r="A188" s="74" t="s">
        <v>129</v>
      </c>
      <c r="B188" s="76">
        <v>0</v>
      </c>
      <c r="C188" s="76">
        <v>340</v>
      </c>
      <c r="D188" s="75">
        <v>19</v>
      </c>
      <c r="E188" s="74">
        <v>4</v>
      </c>
      <c r="F188" s="74" t="s">
        <v>122</v>
      </c>
      <c r="G188" s="74" t="s">
        <v>125</v>
      </c>
      <c r="H188" s="75">
        <v>42</v>
      </c>
      <c r="I188" s="74" t="s">
        <v>113</v>
      </c>
      <c r="J188" s="75">
        <v>1</v>
      </c>
      <c r="K188" s="74" t="s">
        <v>127</v>
      </c>
      <c r="L188" s="74" t="s">
        <v>132</v>
      </c>
      <c r="M188" s="86">
        <f t="shared" si="3"/>
        <v>340</v>
      </c>
    </row>
    <row r="189" spans="1:13" x14ac:dyDescent="0.25">
      <c r="A189" s="74" t="s">
        <v>120</v>
      </c>
      <c r="B189" s="76">
        <v>0</v>
      </c>
      <c r="C189" s="76">
        <v>6490</v>
      </c>
      <c r="D189" s="75">
        <v>19</v>
      </c>
      <c r="E189" s="74">
        <v>85</v>
      </c>
      <c r="F189" s="74" t="s">
        <v>122</v>
      </c>
      <c r="G189" s="74" t="s">
        <v>118</v>
      </c>
      <c r="H189" s="75">
        <v>45</v>
      </c>
      <c r="I189" s="74" t="s">
        <v>113</v>
      </c>
      <c r="J189" s="75">
        <v>4</v>
      </c>
      <c r="K189" s="74" t="s">
        <v>121</v>
      </c>
      <c r="L189" s="74" t="s">
        <v>131</v>
      </c>
      <c r="M189" s="86">
        <f t="shared" si="3"/>
        <v>6490</v>
      </c>
    </row>
    <row r="190" spans="1:13" x14ac:dyDescent="0.25">
      <c r="A190" s="74" t="s">
        <v>120</v>
      </c>
      <c r="B190" s="76">
        <v>734</v>
      </c>
      <c r="C190" s="76">
        <v>348</v>
      </c>
      <c r="D190" s="75">
        <v>7</v>
      </c>
      <c r="E190" s="74">
        <v>100</v>
      </c>
      <c r="F190" s="74" t="s">
        <v>122</v>
      </c>
      <c r="G190" s="74" t="s">
        <v>118</v>
      </c>
      <c r="H190" s="75">
        <v>27</v>
      </c>
      <c r="I190" s="74" t="s">
        <v>113</v>
      </c>
      <c r="J190" s="75">
        <v>4</v>
      </c>
      <c r="K190" s="74" t="s">
        <v>121</v>
      </c>
      <c r="L190" s="74" t="s">
        <v>131</v>
      </c>
      <c r="M190" s="86">
        <f t="shared" si="3"/>
        <v>1082</v>
      </c>
    </row>
    <row r="191" spans="1:13" x14ac:dyDescent="0.25">
      <c r="A191" s="74" t="s">
        <v>129</v>
      </c>
      <c r="B191" s="76">
        <v>0</v>
      </c>
      <c r="C191" s="76">
        <v>506</v>
      </c>
      <c r="D191" s="75">
        <v>25</v>
      </c>
      <c r="E191" s="74">
        <v>3</v>
      </c>
      <c r="F191" s="74" t="s">
        <v>119</v>
      </c>
      <c r="G191" s="74" t="s">
        <v>114</v>
      </c>
      <c r="H191" s="75">
        <v>22</v>
      </c>
      <c r="I191" s="74" t="s">
        <v>117</v>
      </c>
      <c r="J191" s="75">
        <v>4</v>
      </c>
      <c r="K191" s="74" t="s">
        <v>127</v>
      </c>
      <c r="L191" s="74" t="s">
        <v>132</v>
      </c>
      <c r="M191" s="86">
        <f t="shared" si="3"/>
        <v>506</v>
      </c>
    </row>
    <row r="192" spans="1:13" x14ac:dyDescent="0.25">
      <c r="A192" s="74" t="s">
        <v>133</v>
      </c>
      <c r="B192" s="76">
        <v>0</v>
      </c>
      <c r="C192" s="76">
        <v>14717</v>
      </c>
      <c r="D192" s="75">
        <v>28</v>
      </c>
      <c r="E192" s="74">
        <v>7</v>
      </c>
      <c r="F192" s="74" t="s">
        <v>122</v>
      </c>
      <c r="G192" s="74" t="s">
        <v>118</v>
      </c>
      <c r="H192" s="75">
        <v>26</v>
      </c>
      <c r="I192" s="74" t="s">
        <v>113</v>
      </c>
      <c r="J192" s="75">
        <v>2</v>
      </c>
      <c r="K192" s="74" t="s">
        <v>121</v>
      </c>
      <c r="L192" s="74" t="s">
        <v>131</v>
      </c>
      <c r="M192" s="86">
        <f t="shared" si="3"/>
        <v>14717</v>
      </c>
    </row>
    <row r="193" spans="1:13" x14ac:dyDescent="0.25">
      <c r="A193" s="74" t="s">
        <v>128</v>
      </c>
      <c r="B193" s="76">
        <v>172</v>
      </c>
      <c r="C193" s="76">
        <v>0</v>
      </c>
      <c r="D193" s="75">
        <v>25</v>
      </c>
      <c r="E193" s="74">
        <v>36</v>
      </c>
      <c r="F193" s="74" t="s">
        <v>122</v>
      </c>
      <c r="G193" s="74" t="s">
        <v>118</v>
      </c>
      <c r="H193" s="75">
        <v>33</v>
      </c>
      <c r="I193" s="74" t="s">
        <v>113</v>
      </c>
      <c r="J193" s="75">
        <v>3</v>
      </c>
      <c r="K193" s="74" t="s">
        <v>121</v>
      </c>
      <c r="L193" s="74" t="s">
        <v>131</v>
      </c>
      <c r="M193" s="86">
        <f t="shared" si="3"/>
        <v>172</v>
      </c>
    </row>
    <row r="194" spans="1:13" x14ac:dyDescent="0.25">
      <c r="A194" s="74" t="s">
        <v>130</v>
      </c>
      <c r="B194" s="76">
        <v>644</v>
      </c>
      <c r="C194" s="76">
        <v>1571</v>
      </c>
      <c r="D194" s="75">
        <v>19</v>
      </c>
      <c r="E194" s="74">
        <v>1</v>
      </c>
      <c r="F194" s="74" t="s">
        <v>119</v>
      </c>
      <c r="G194" s="74" t="s">
        <v>114</v>
      </c>
      <c r="H194" s="75">
        <v>27</v>
      </c>
      <c r="I194" s="74" t="s">
        <v>113</v>
      </c>
      <c r="J194" s="75">
        <v>3</v>
      </c>
      <c r="K194" s="74" t="s">
        <v>121</v>
      </c>
      <c r="L194" s="74" t="s">
        <v>132</v>
      </c>
      <c r="M194" s="86">
        <f t="shared" si="3"/>
        <v>2215</v>
      </c>
    </row>
    <row r="195" spans="1:13" x14ac:dyDescent="0.25">
      <c r="A195" s="74" t="s">
        <v>130</v>
      </c>
      <c r="B195" s="76">
        <v>0</v>
      </c>
      <c r="C195" s="76">
        <v>0</v>
      </c>
      <c r="D195" s="75">
        <v>25</v>
      </c>
      <c r="E195" s="74">
        <v>19</v>
      </c>
      <c r="F195" s="74" t="s">
        <v>119</v>
      </c>
      <c r="G195" s="74" t="s">
        <v>114</v>
      </c>
      <c r="H195" s="75">
        <v>24</v>
      </c>
      <c r="I195" s="74" t="s">
        <v>117</v>
      </c>
      <c r="J195" s="75">
        <v>4</v>
      </c>
      <c r="K195" s="74" t="s">
        <v>121</v>
      </c>
      <c r="L195" s="74" t="s">
        <v>132</v>
      </c>
      <c r="M195" s="86">
        <f t="shared" si="3"/>
        <v>0</v>
      </c>
    </row>
    <row r="196" spans="1:13" x14ac:dyDescent="0.25">
      <c r="A196" s="74" t="s">
        <v>129</v>
      </c>
      <c r="B196" s="76">
        <v>617</v>
      </c>
      <c r="C196" s="76">
        <v>411</v>
      </c>
      <c r="D196" s="75">
        <v>31</v>
      </c>
      <c r="E196" s="74">
        <v>3</v>
      </c>
      <c r="F196" s="74" t="s">
        <v>122</v>
      </c>
      <c r="G196" s="74" t="s">
        <v>125</v>
      </c>
      <c r="H196" s="75">
        <v>21</v>
      </c>
      <c r="I196" s="74" t="s">
        <v>113</v>
      </c>
      <c r="J196" s="75">
        <v>1</v>
      </c>
      <c r="K196" s="74" t="s">
        <v>121</v>
      </c>
      <c r="L196" s="74" t="s">
        <v>131</v>
      </c>
      <c r="M196" s="86">
        <f t="shared" si="3"/>
        <v>1028</v>
      </c>
    </row>
    <row r="197" spans="1:13" x14ac:dyDescent="0.25">
      <c r="A197" s="74" t="s">
        <v>130</v>
      </c>
      <c r="B197" s="76">
        <v>0</v>
      </c>
      <c r="C197" s="76">
        <v>544</v>
      </c>
      <c r="D197" s="75">
        <v>25</v>
      </c>
      <c r="E197" s="74">
        <v>0</v>
      </c>
      <c r="F197" s="74" t="s">
        <v>119</v>
      </c>
      <c r="G197" s="74" t="s">
        <v>114</v>
      </c>
      <c r="H197" s="75">
        <v>28</v>
      </c>
      <c r="I197" s="74" t="s">
        <v>117</v>
      </c>
      <c r="J197" s="75">
        <v>4</v>
      </c>
      <c r="K197" s="74" t="s">
        <v>135</v>
      </c>
      <c r="L197" s="74" t="s">
        <v>132</v>
      </c>
      <c r="M197" s="86">
        <f t="shared" ref="M197:M260" si="4">B197+C197</f>
        <v>544</v>
      </c>
    </row>
    <row r="198" spans="1:13" x14ac:dyDescent="0.25">
      <c r="A198" s="74" t="s">
        <v>120</v>
      </c>
      <c r="B198" s="76">
        <v>586</v>
      </c>
      <c r="C198" s="76">
        <v>0</v>
      </c>
      <c r="D198" s="75">
        <v>13</v>
      </c>
      <c r="E198" s="74">
        <v>0</v>
      </c>
      <c r="F198" s="74" t="s">
        <v>122</v>
      </c>
      <c r="G198" s="74" t="s">
        <v>118</v>
      </c>
      <c r="H198" s="75">
        <v>51</v>
      </c>
      <c r="I198" s="74" t="s">
        <v>113</v>
      </c>
      <c r="J198" s="75">
        <v>1</v>
      </c>
      <c r="K198" s="74" t="s">
        <v>112</v>
      </c>
      <c r="L198" s="74" t="s">
        <v>132</v>
      </c>
      <c r="M198" s="86">
        <f t="shared" si="4"/>
        <v>586</v>
      </c>
    </row>
    <row r="199" spans="1:13" x14ac:dyDescent="0.25">
      <c r="A199" s="74" t="s">
        <v>129</v>
      </c>
      <c r="B199" s="76">
        <v>0</v>
      </c>
      <c r="C199" s="76">
        <v>835</v>
      </c>
      <c r="D199" s="75">
        <v>19</v>
      </c>
      <c r="E199" s="74">
        <v>42</v>
      </c>
      <c r="F199" s="74" t="s">
        <v>119</v>
      </c>
      <c r="G199" s="74" t="s">
        <v>114</v>
      </c>
      <c r="H199" s="75">
        <v>21</v>
      </c>
      <c r="I199" s="74" t="s">
        <v>113</v>
      </c>
      <c r="J199" s="75">
        <v>1</v>
      </c>
      <c r="K199" s="74" t="s">
        <v>121</v>
      </c>
      <c r="L199" s="74" t="s">
        <v>132</v>
      </c>
      <c r="M199" s="86">
        <f t="shared" si="4"/>
        <v>835</v>
      </c>
    </row>
    <row r="200" spans="1:13" x14ac:dyDescent="0.25">
      <c r="A200" s="74" t="s">
        <v>120</v>
      </c>
      <c r="B200" s="76">
        <v>0</v>
      </c>
      <c r="C200" s="76">
        <v>823</v>
      </c>
      <c r="D200" s="75">
        <v>25</v>
      </c>
      <c r="E200" s="74">
        <v>47</v>
      </c>
      <c r="F200" s="74" t="s">
        <v>122</v>
      </c>
      <c r="G200" s="74" t="s">
        <v>118</v>
      </c>
      <c r="H200" s="75">
        <v>27</v>
      </c>
      <c r="I200" s="74" t="s">
        <v>113</v>
      </c>
      <c r="J200" s="75">
        <v>2</v>
      </c>
      <c r="K200" s="74" t="s">
        <v>121</v>
      </c>
      <c r="L200" s="74" t="s">
        <v>131</v>
      </c>
      <c r="M200" s="86">
        <f t="shared" si="4"/>
        <v>823</v>
      </c>
    </row>
    <row r="201" spans="1:13" x14ac:dyDescent="0.25">
      <c r="A201" s="74" t="s">
        <v>128</v>
      </c>
      <c r="B201" s="76">
        <v>0</v>
      </c>
      <c r="C201" s="76">
        <v>5180</v>
      </c>
      <c r="D201" s="75">
        <v>22</v>
      </c>
      <c r="E201" s="74">
        <v>4</v>
      </c>
      <c r="F201" s="74" t="s">
        <v>122</v>
      </c>
      <c r="G201" s="74" t="s">
        <v>118</v>
      </c>
      <c r="H201" s="75">
        <v>40</v>
      </c>
      <c r="I201" s="74" t="s">
        <v>113</v>
      </c>
      <c r="J201" s="75">
        <v>2</v>
      </c>
      <c r="K201" s="74" t="s">
        <v>127</v>
      </c>
      <c r="L201" s="74" t="s">
        <v>132</v>
      </c>
      <c r="M201" s="86">
        <f t="shared" si="4"/>
        <v>5180</v>
      </c>
    </row>
    <row r="202" spans="1:13" x14ac:dyDescent="0.25">
      <c r="A202" s="74" t="s">
        <v>120</v>
      </c>
      <c r="B202" s="76">
        <v>0</v>
      </c>
      <c r="C202" s="76">
        <v>408</v>
      </c>
      <c r="D202" s="75">
        <v>16</v>
      </c>
      <c r="E202" s="74">
        <v>12</v>
      </c>
      <c r="F202" s="74" t="s">
        <v>122</v>
      </c>
      <c r="G202" s="74" t="s">
        <v>118</v>
      </c>
      <c r="H202" s="75">
        <v>34</v>
      </c>
      <c r="I202" s="74" t="s">
        <v>124</v>
      </c>
      <c r="J202" s="75">
        <v>4</v>
      </c>
      <c r="K202" s="74" t="s">
        <v>121</v>
      </c>
      <c r="L202" s="74" t="s">
        <v>131</v>
      </c>
      <c r="M202" s="86">
        <f t="shared" si="4"/>
        <v>408</v>
      </c>
    </row>
    <row r="203" spans="1:13" x14ac:dyDescent="0.25">
      <c r="A203" s="74" t="s">
        <v>130</v>
      </c>
      <c r="B203" s="76">
        <v>0</v>
      </c>
      <c r="C203" s="76">
        <v>821</v>
      </c>
      <c r="D203" s="75">
        <v>48</v>
      </c>
      <c r="E203" s="74">
        <v>5</v>
      </c>
      <c r="F203" s="74" t="s">
        <v>119</v>
      </c>
      <c r="G203" s="74" t="s">
        <v>114</v>
      </c>
      <c r="H203" s="75">
        <v>34</v>
      </c>
      <c r="I203" s="74" t="s">
        <v>113</v>
      </c>
      <c r="J203" s="75">
        <v>1</v>
      </c>
      <c r="K203" s="74" t="s">
        <v>127</v>
      </c>
      <c r="L203" s="74" t="s">
        <v>131</v>
      </c>
      <c r="M203" s="86">
        <f t="shared" si="4"/>
        <v>821</v>
      </c>
    </row>
    <row r="204" spans="1:13" x14ac:dyDescent="0.25">
      <c r="A204" s="74" t="s">
        <v>28</v>
      </c>
      <c r="B204" s="76">
        <v>522</v>
      </c>
      <c r="C204" s="76">
        <v>385</v>
      </c>
      <c r="D204" s="75">
        <v>10</v>
      </c>
      <c r="E204" s="74">
        <v>66</v>
      </c>
      <c r="F204" s="74" t="s">
        <v>122</v>
      </c>
      <c r="G204" s="74" t="s">
        <v>118</v>
      </c>
      <c r="H204" s="75">
        <v>63</v>
      </c>
      <c r="I204" s="74" t="s">
        <v>113</v>
      </c>
      <c r="J204" s="75">
        <v>4</v>
      </c>
      <c r="K204" s="74" t="s">
        <v>127</v>
      </c>
      <c r="L204" s="74" t="s">
        <v>131</v>
      </c>
      <c r="M204" s="86">
        <f t="shared" si="4"/>
        <v>907</v>
      </c>
    </row>
    <row r="205" spans="1:13" x14ac:dyDescent="0.25">
      <c r="A205" s="74" t="s">
        <v>130</v>
      </c>
      <c r="B205" s="76">
        <v>585</v>
      </c>
      <c r="C205" s="76">
        <v>2223</v>
      </c>
      <c r="D205" s="75">
        <v>16</v>
      </c>
      <c r="E205" s="74">
        <v>0</v>
      </c>
      <c r="F205" s="74" t="s">
        <v>122</v>
      </c>
      <c r="G205" s="74" t="s">
        <v>118</v>
      </c>
      <c r="H205" s="75">
        <v>33</v>
      </c>
      <c r="I205" s="74" t="s">
        <v>113</v>
      </c>
      <c r="J205" s="75">
        <v>2</v>
      </c>
      <c r="K205" s="74" t="s">
        <v>112</v>
      </c>
      <c r="L205" s="74" t="s">
        <v>132</v>
      </c>
      <c r="M205" s="86">
        <f t="shared" si="4"/>
        <v>2808</v>
      </c>
    </row>
    <row r="206" spans="1:13" x14ac:dyDescent="0.25">
      <c r="A206" s="74" t="s">
        <v>130</v>
      </c>
      <c r="B206" s="76">
        <v>5588</v>
      </c>
      <c r="C206" s="76">
        <v>0</v>
      </c>
      <c r="D206" s="75">
        <v>22</v>
      </c>
      <c r="E206" s="74">
        <v>10</v>
      </c>
      <c r="F206" s="74" t="s">
        <v>119</v>
      </c>
      <c r="G206" s="74" t="s">
        <v>114</v>
      </c>
      <c r="H206" s="75">
        <v>28</v>
      </c>
      <c r="I206" s="74" t="s">
        <v>113</v>
      </c>
      <c r="J206" s="75">
        <v>4</v>
      </c>
      <c r="K206" s="74" t="s">
        <v>121</v>
      </c>
      <c r="L206" s="74" t="s">
        <v>132</v>
      </c>
      <c r="M206" s="86">
        <f t="shared" si="4"/>
        <v>5588</v>
      </c>
    </row>
    <row r="207" spans="1:13" x14ac:dyDescent="0.25">
      <c r="A207" s="74" t="s">
        <v>130</v>
      </c>
      <c r="B207" s="76">
        <v>0</v>
      </c>
      <c r="C207" s="76">
        <v>605</v>
      </c>
      <c r="D207" s="75">
        <v>37</v>
      </c>
      <c r="E207" s="74">
        <v>20</v>
      </c>
      <c r="F207" s="74" t="s">
        <v>119</v>
      </c>
      <c r="G207" s="74" t="s">
        <v>114</v>
      </c>
      <c r="H207" s="75">
        <v>24</v>
      </c>
      <c r="I207" s="74" t="s">
        <v>113</v>
      </c>
      <c r="J207" s="75">
        <v>2</v>
      </c>
      <c r="K207" s="74" t="s">
        <v>121</v>
      </c>
      <c r="L207" s="74" t="s">
        <v>132</v>
      </c>
      <c r="M207" s="86">
        <f t="shared" si="4"/>
        <v>605</v>
      </c>
    </row>
    <row r="208" spans="1:13" x14ac:dyDescent="0.25">
      <c r="A208" s="74" t="s">
        <v>129</v>
      </c>
      <c r="B208" s="76">
        <v>352</v>
      </c>
      <c r="C208" s="76">
        <v>7525</v>
      </c>
      <c r="D208" s="75">
        <v>13</v>
      </c>
      <c r="E208" s="74">
        <v>4</v>
      </c>
      <c r="F208" s="74" t="s">
        <v>119</v>
      </c>
      <c r="G208" s="74" t="s">
        <v>114</v>
      </c>
      <c r="H208" s="75">
        <v>18</v>
      </c>
      <c r="I208" s="74" t="s">
        <v>117</v>
      </c>
      <c r="J208" s="75">
        <v>4</v>
      </c>
      <c r="K208" s="74" t="s">
        <v>127</v>
      </c>
      <c r="L208" s="74" t="s">
        <v>131</v>
      </c>
      <c r="M208" s="86">
        <f t="shared" si="4"/>
        <v>7877</v>
      </c>
    </row>
    <row r="209" spans="1:13" x14ac:dyDescent="0.25">
      <c r="A209" s="74" t="s">
        <v>120</v>
      </c>
      <c r="B209" s="76">
        <v>0</v>
      </c>
      <c r="C209" s="76">
        <v>3529</v>
      </c>
      <c r="D209" s="75">
        <v>14</v>
      </c>
      <c r="E209" s="74">
        <v>0</v>
      </c>
      <c r="F209" s="74" t="s">
        <v>119</v>
      </c>
      <c r="G209" s="74" t="s">
        <v>114</v>
      </c>
      <c r="H209" s="75">
        <v>63</v>
      </c>
      <c r="I209" s="74" t="s">
        <v>113</v>
      </c>
      <c r="J209" s="75">
        <v>4</v>
      </c>
      <c r="K209" s="74" t="s">
        <v>121</v>
      </c>
      <c r="L209" s="74" t="s">
        <v>131</v>
      </c>
      <c r="M209" s="86">
        <f t="shared" si="4"/>
        <v>3529</v>
      </c>
    </row>
    <row r="210" spans="1:13" x14ac:dyDescent="0.25">
      <c r="A210" s="74" t="s">
        <v>128</v>
      </c>
      <c r="B210" s="76">
        <v>2715</v>
      </c>
      <c r="C210" s="76">
        <v>1435</v>
      </c>
      <c r="D210" s="75">
        <v>49</v>
      </c>
      <c r="E210" s="74">
        <v>14</v>
      </c>
      <c r="F210" s="74" t="s">
        <v>122</v>
      </c>
      <c r="G210" s="74" t="s">
        <v>114</v>
      </c>
      <c r="H210" s="75">
        <v>37</v>
      </c>
      <c r="I210" s="74" t="s">
        <v>113</v>
      </c>
      <c r="J210" s="75">
        <v>2</v>
      </c>
      <c r="K210" s="74" t="s">
        <v>121</v>
      </c>
      <c r="L210" s="74" t="s">
        <v>132</v>
      </c>
      <c r="M210" s="86">
        <f t="shared" si="4"/>
        <v>4150</v>
      </c>
    </row>
    <row r="211" spans="1:13" x14ac:dyDescent="0.25">
      <c r="A211" s="74" t="s">
        <v>124</v>
      </c>
      <c r="B211" s="76">
        <v>560</v>
      </c>
      <c r="C211" s="76">
        <v>887</v>
      </c>
      <c r="D211" s="75">
        <v>25</v>
      </c>
      <c r="E211" s="74">
        <v>20</v>
      </c>
      <c r="F211" s="74" t="s">
        <v>122</v>
      </c>
      <c r="G211" s="74" t="s">
        <v>118</v>
      </c>
      <c r="H211" s="75">
        <v>38</v>
      </c>
      <c r="I211" s="74" t="s">
        <v>113</v>
      </c>
      <c r="J211" s="75">
        <v>3</v>
      </c>
      <c r="K211" s="74" t="s">
        <v>112</v>
      </c>
      <c r="L211" s="74" t="s">
        <v>132</v>
      </c>
      <c r="M211" s="86">
        <f t="shared" si="4"/>
        <v>1447</v>
      </c>
    </row>
    <row r="212" spans="1:13" x14ac:dyDescent="0.25">
      <c r="A212" s="74" t="s">
        <v>120</v>
      </c>
      <c r="B212" s="76">
        <v>895</v>
      </c>
      <c r="C212" s="76">
        <v>243</v>
      </c>
      <c r="D212" s="75">
        <v>13</v>
      </c>
      <c r="E212" s="74">
        <v>4</v>
      </c>
      <c r="F212" s="74" t="s">
        <v>122</v>
      </c>
      <c r="G212" s="74" t="s">
        <v>125</v>
      </c>
      <c r="H212" s="75">
        <v>22</v>
      </c>
      <c r="I212" s="74" t="s">
        <v>117</v>
      </c>
      <c r="J212" s="75">
        <v>1</v>
      </c>
      <c r="K212" s="74" t="s">
        <v>121</v>
      </c>
      <c r="L212" s="74" t="s">
        <v>132</v>
      </c>
      <c r="M212" s="86">
        <f t="shared" si="4"/>
        <v>1138</v>
      </c>
    </row>
    <row r="213" spans="1:13" x14ac:dyDescent="0.25">
      <c r="A213" s="74" t="s">
        <v>130</v>
      </c>
      <c r="B213" s="76">
        <v>305</v>
      </c>
      <c r="C213" s="76">
        <v>4553</v>
      </c>
      <c r="D213" s="75">
        <v>7</v>
      </c>
      <c r="E213" s="74">
        <v>2</v>
      </c>
      <c r="F213" s="74" t="s">
        <v>119</v>
      </c>
      <c r="G213" s="74" t="s">
        <v>114</v>
      </c>
      <c r="H213" s="75">
        <v>31</v>
      </c>
      <c r="I213" s="74" t="s">
        <v>113</v>
      </c>
      <c r="J213" s="75">
        <v>1</v>
      </c>
      <c r="K213" s="74" t="s">
        <v>127</v>
      </c>
      <c r="L213" s="74" t="s">
        <v>132</v>
      </c>
      <c r="M213" s="86">
        <f t="shared" si="4"/>
        <v>4858</v>
      </c>
    </row>
    <row r="214" spans="1:13" x14ac:dyDescent="0.25">
      <c r="A214" s="74" t="s">
        <v>120</v>
      </c>
      <c r="B214" s="76">
        <v>0</v>
      </c>
      <c r="C214" s="76">
        <v>418</v>
      </c>
      <c r="D214" s="75">
        <v>19</v>
      </c>
      <c r="E214" s="74">
        <v>4</v>
      </c>
      <c r="F214" s="74" t="s">
        <v>122</v>
      </c>
      <c r="G214" s="74" t="s">
        <v>118</v>
      </c>
      <c r="H214" s="75">
        <v>31</v>
      </c>
      <c r="I214" s="74" t="s">
        <v>113</v>
      </c>
      <c r="J214" s="75">
        <v>2</v>
      </c>
      <c r="K214" s="74" t="s">
        <v>121</v>
      </c>
      <c r="L214" s="74" t="s">
        <v>131</v>
      </c>
      <c r="M214" s="86">
        <f t="shared" si="4"/>
        <v>418</v>
      </c>
    </row>
    <row r="215" spans="1:13" x14ac:dyDescent="0.25">
      <c r="A215" s="74" t="s">
        <v>130</v>
      </c>
      <c r="B215" s="76">
        <v>0</v>
      </c>
      <c r="C215" s="76">
        <v>771</v>
      </c>
      <c r="D215" s="75">
        <v>25</v>
      </c>
      <c r="E215" s="74">
        <v>0</v>
      </c>
      <c r="F215" s="74" t="s">
        <v>122</v>
      </c>
      <c r="G215" s="74" t="s">
        <v>118</v>
      </c>
      <c r="H215" s="75">
        <v>42</v>
      </c>
      <c r="I215" s="74" t="s">
        <v>124</v>
      </c>
      <c r="J215" s="75">
        <v>2</v>
      </c>
      <c r="K215" s="74" t="s">
        <v>121</v>
      </c>
      <c r="L215" s="74" t="s">
        <v>132</v>
      </c>
      <c r="M215" s="86">
        <f t="shared" si="4"/>
        <v>771</v>
      </c>
    </row>
    <row r="216" spans="1:13" x14ac:dyDescent="0.25">
      <c r="A216" s="74" t="s">
        <v>129</v>
      </c>
      <c r="B216" s="76">
        <v>0</v>
      </c>
      <c r="C216" s="76">
        <v>463</v>
      </c>
      <c r="D216" s="75">
        <v>11</v>
      </c>
      <c r="E216" s="74">
        <v>13</v>
      </c>
      <c r="F216" s="74" t="s">
        <v>122</v>
      </c>
      <c r="G216" s="74" t="s">
        <v>118</v>
      </c>
      <c r="H216" s="75">
        <v>24</v>
      </c>
      <c r="I216" s="74" t="s">
        <v>117</v>
      </c>
      <c r="J216" s="75">
        <v>2</v>
      </c>
      <c r="K216" s="74" t="s">
        <v>127</v>
      </c>
      <c r="L216" s="74" t="s">
        <v>132</v>
      </c>
      <c r="M216" s="86">
        <f t="shared" si="4"/>
        <v>463</v>
      </c>
    </row>
    <row r="217" spans="1:13" x14ac:dyDescent="0.25">
      <c r="A217" s="74" t="s">
        <v>128</v>
      </c>
      <c r="B217" s="76">
        <v>8948</v>
      </c>
      <c r="C217" s="76">
        <v>110</v>
      </c>
      <c r="D217" s="75">
        <v>31</v>
      </c>
      <c r="E217" s="74">
        <v>90</v>
      </c>
      <c r="F217" s="74" t="s">
        <v>122</v>
      </c>
      <c r="G217" s="74" t="s">
        <v>118</v>
      </c>
      <c r="H217" s="75">
        <v>65</v>
      </c>
      <c r="I217" s="74" t="s">
        <v>113</v>
      </c>
      <c r="J217" s="75">
        <v>4</v>
      </c>
      <c r="K217" s="74" t="s">
        <v>112</v>
      </c>
      <c r="L217" s="74" t="s">
        <v>132</v>
      </c>
      <c r="M217" s="86">
        <f t="shared" si="4"/>
        <v>9058</v>
      </c>
    </row>
    <row r="218" spans="1:13" x14ac:dyDescent="0.25">
      <c r="A218" s="74" t="s">
        <v>133</v>
      </c>
      <c r="B218" s="76">
        <v>0</v>
      </c>
      <c r="C218" s="76">
        <v>10099</v>
      </c>
      <c r="D218" s="75">
        <v>16</v>
      </c>
      <c r="E218" s="74">
        <v>108</v>
      </c>
      <c r="F218" s="74" t="s">
        <v>122</v>
      </c>
      <c r="G218" s="74" t="s">
        <v>118</v>
      </c>
      <c r="H218" s="75">
        <v>22</v>
      </c>
      <c r="I218" s="74" t="s">
        <v>117</v>
      </c>
      <c r="J218" s="75">
        <v>4</v>
      </c>
      <c r="K218" s="74" t="s">
        <v>121</v>
      </c>
      <c r="L218" s="74" t="s">
        <v>131</v>
      </c>
      <c r="M218" s="86">
        <f t="shared" si="4"/>
        <v>10099</v>
      </c>
    </row>
    <row r="219" spans="1:13" x14ac:dyDescent="0.25">
      <c r="A219" s="74" t="s">
        <v>133</v>
      </c>
      <c r="B219" s="76">
        <v>0</v>
      </c>
      <c r="C219" s="76">
        <v>13428</v>
      </c>
      <c r="D219" s="75">
        <v>7</v>
      </c>
      <c r="E219" s="74">
        <v>0</v>
      </c>
      <c r="F219" s="74" t="s">
        <v>119</v>
      </c>
      <c r="G219" s="74" t="s">
        <v>114</v>
      </c>
      <c r="H219" s="75">
        <v>22</v>
      </c>
      <c r="I219" s="74" t="s">
        <v>117</v>
      </c>
      <c r="J219" s="75">
        <v>2</v>
      </c>
      <c r="K219" s="74" t="s">
        <v>135</v>
      </c>
      <c r="L219" s="74" t="s">
        <v>131</v>
      </c>
      <c r="M219" s="86">
        <f t="shared" si="4"/>
        <v>13428</v>
      </c>
    </row>
    <row r="220" spans="1:13" x14ac:dyDescent="0.25">
      <c r="A220" s="74" t="s">
        <v>120</v>
      </c>
      <c r="B220" s="76">
        <v>0</v>
      </c>
      <c r="C220" s="76">
        <v>208</v>
      </c>
      <c r="D220" s="75">
        <v>13</v>
      </c>
      <c r="E220" s="74">
        <v>23</v>
      </c>
      <c r="F220" s="74" t="s">
        <v>122</v>
      </c>
      <c r="G220" s="74" t="s">
        <v>118</v>
      </c>
      <c r="H220" s="75">
        <v>51</v>
      </c>
      <c r="I220" s="74" t="s">
        <v>113</v>
      </c>
      <c r="J220" s="75">
        <v>4</v>
      </c>
      <c r="K220" s="74" t="s">
        <v>121</v>
      </c>
      <c r="L220" s="74" t="s">
        <v>131</v>
      </c>
      <c r="M220" s="86">
        <f t="shared" si="4"/>
        <v>208</v>
      </c>
    </row>
    <row r="221" spans="1:13" x14ac:dyDescent="0.25">
      <c r="A221" s="74" t="s">
        <v>120</v>
      </c>
      <c r="B221" s="76">
        <v>0</v>
      </c>
      <c r="C221" s="76">
        <v>552</v>
      </c>
      <c r="D221" s="75">
        <v>13</v>
      </c>
      <c r="E221" s="74">
        <v>15</v>
      </c>
      <c r="F221" s="74" t="s">
        <v>119</v>
      </c>
      <c r="G221" s="74" t="s">
        <v>114</v>
      </c>
      <c r="H221" s="75">
        <v>23</v>
      </c>
      <c r="I221" s="74" t="s">
        <v>113</v>
      </c>
      <c r="J221" s="75">
        <v>4</v>
      </c>
      <c r="K221" s="74" t="s">
        <v>127</v>
      </c>
      <c r="L221" s="74" t="s">
        <v>132</v>
      </c>
      <c r="M221" s="86">
        <f t="shared" si="4"/>
        <v>552</v>
      </c>
    </row>
    <row r="222" spans="1:13" x14ac:dyDescent="0.25">
      <c r="A222" s="74" t="s">
        <v>28</v>
      </c>
      <c r="B222" s="76">
        <v>0</v>
      </c>
      <c r="C222" s="76">
        <v>3105</v>
      </c>
      <c r="D222" s="75">
        <v>16</v>
      </c>
      <c r="E222" s="74">
        <v>19</v>
      </c>
      <c r="F222" s="74" t="s">
        <v>119</v>
      </c>
      <c r="G222" s="74" t="s">
        <v>114</v>
      </c>
      <c r="H222" s="75">
        <v>30</v>
      </c>
      <c r="I222" s="74" t="s">
        <v>113</v>
      </c>
      <c r="J222" s="75">
        <v>3</v>
      </c>
      <c r="K222" s="74" t="s">
        <v>121</v>
      </c>
      <c r="L222" s="74" t="s">
        <v>131</v>
      </c>
      <c r="M222" s="86">
        <f t="shared" si="4"/>
        <v>3105</v>
      </c>
    </row>
    <row r="223" spans="1:13" x14ac:dyDescent="0.25">
      <c r="A223" s="74" t="s">
        <v>120</v>
      </c>
      <c r="B223" s="76">
        <v>483</v>
      </c>
      <c r="C223" s="76">
        <v>415</v>
      </c>
      <c r="D223" s="75">
        <v>19</v>
      </c>
      <c r="E223" s="74">
        <v>6</v>
      </c>
      <c r="F223" s="74" t="s">
        <v>122</v>
      </c>
      <c r="G223" s="74" t="s">
        <v>125</v>
      </c>
      <c r="H223" s="75">
        <v>32</v>
      </c>
      <c r="I223" s="74" t="s">
        <v>113</v>
      </c>
      <c r="J223" s="75">
        <v>2</v>
      </c>
      <c r="K223" s="74" t="s">
        <v>121</v>
      </c>
      <c r="L223" s="74" t="s">
        <v>132</v>
      </c>
      <c r="M223" s="86">
        <f t="shared" si="4"/>
        <v>898</v>
      </c>
    </row>
    <row r="224" spans="1:13" x14ac:dyDescent="0.25">
      <c r="A224" s="74" t="s">
        <v>134</v>
      </c>
      <c r="B224" s="76">
        <v>0</v>
      </c>
      <c r="C224" s="76">
        <v>1238</v>
      </c>
      <c r="D224" s="75">
        <v>13</v>
      </c>
      <c r="E224" s="74">
        <v>0</v>
      </c>
      <c r="F224" s="74" t="s">
        <v>119</v>
      </c>
      <c r="G224" s="74" t="s">
        <v>114</v>
      </c>
      <c r="H224" s="75">
        <v>21</v>
      </c>
      <c r="I224" s="74" t="s">
        <v>113</v>
      </c>
      <c r="J224" s="75">
        <v>3</v>
      </c>
      <c r="K224" s="74" t="s">
        <v>121</v>
      </c>
      <c r="L224" s="74" t="s">
        <v>132</v>
      </c>
      <c r="M224" s="86">
        <f t="shared" si="4"/>
        <v>1238</v>
      </c>
    </row>
    <row r="225" spans="1:13" x14ac:dyDescent="0.25">
      <c r="A225" s="74" t="s">
        <v>28</v>
      </c>
      <c r="B225" s="76">
        <v>0</v>
      </c>
      <c r="C225" s="76">
        <v>238</v>
      </c>
      <c r="D225" s="75">
        <v>13</v>
      </c>
      <c r="E225" s="74">
        <v>2</v>
      </c>
      <c r="F225" s="74" t="s">
        <v>119</v>
      </c>
      <c r="G225" s="74" t="s">
        <v>114</v>
      </c>
      <c r="H225" s="75">
        <v>52</v>
      </c>
      <c r="I225" s="74" t="s">
        <v>113</v>
      </c>
      <c r="J225" s="75">
        <v>4</v>
      </c>
      <c r="K225" s="74" t="s">
        <v>121</v>
      </c>
      <c r="L225" s="74" t="s">
        <v>132</v>
      </c>
      <c r="M225" s="86">
        <f t="shared" si="4"/>
        <v>238</v>
      </c>
    </row>
    <row r="226" spans="1:13" x14ac:dyDescent="0.25">
      <c r="A226" s="74" t="s">
        <v>129</v>
      </c>
      <c r="B226" s="76">
        <v>0</v>
      </c>
      <c r="C226" s="76">
        <v>127</v>
      </c>
      <c r="D226" s="75">
        <v>31</v>
      </c>
      <c r="E226" s="74">
        <v>35</v>
      </c>
      <c r="F226" s="74" t="s">
        <v>119</v>
      </c>
      <c r="G226" s="74" t="s">
        <v>114</v>
      </c>
      <c r="H226" s="75">
        <v>22</v>
      </c>
      <c r="I226" s="74" t="s">
        <v>117</v>
      </c>
      <c r="J226" s="75">
        <v>4</v>
      </c>
      <c r="K226" s="74" t="s">
        <v>121</v>
      </c>
      <c r="L226" s="74" t="s">
        <v>132</v>
      </c>
      <c r="M226" s="86">
        <f t="shared" si="4"/>
        <v>127</v>
      </c>
    </row>
    <row r="227" spans="1:13" x14ac:dyDescent="0.25">
      <c r="A227" s="74" t="s">
        <v>128</v>
      </c>
      <c r="B227" s="76">
        <v>663</v>
      </c>
      <c r="C227" s="76">
        <v>0</v>
      </c>
      <c r="D227" s="75">
        <v>19</v>
      </c>
      <c r="E227" s="74">
        <v>57</v>
      </c>
      <c r="F227" s="74" t="s">
        <v>122</v>
      </c>
      <c r="G227" s="74" t="s">
        <v>118</v>
      </c>
      <c r="H227" s="75">
        <v>41</v>
      </c>
      <c r="I227" s="74" t="s">
        <v>113</v>
      </c>
      <c r="J227" s="75">
        <v>2</v>
      </c>
      <c r="K227" s="74" t="s">
        <v>121</v>
      </c>
      <c r="L227" s="74" t="s">
        <v>131</v>
      </c>
      <c r="M227" s="86">
        <f t="shared" si="4"/>
        <v>663</v>
      </c>
    </row>
    <row r="228" spans="1:13" x14ac:dyDescent="0.25">
      <c r="A228" s="74" t="s">
        <v>130</v>
      </c>
      <c r="B228" s="76">
        <v>624</v>
      </c>
      <c r="C228" s="76">
        <v>785</v>
      </c>
      <c r="D228" s="75">
        <v>37</v>
      </c>
      <c r="E228" s="74">
        <v>9</v>
      </c>
      <c r="F228" s="74" t="s">
        <v>119</v>
      </c>
      <c r="G228" s="74" t="s">
        <v>114</v>
      </c>
      <c r="H228" s="75">
        <v>53</v>
      </c>
      <c r="I228" s="74" t="s">
        <v>117</v>
      </c>
      <c r="J228" s="75">
        <v>2</v>
      </c>
      <c r="K228" s="74" t="s">
        <v>121</v>
      </c>
      <c r="L228" s="74" t="s">
        <v>131</v>
      </c>
      <c r="M228" s="86">
        <f t="shared" si="4"/>
        <v>1409</v>
      </c>
    </row>
    <row r="229" spans="1:13" x14ac:dyDescent="0.25">
      <c r="A229" s="74" t="s">
        <v>116</v>
      </c>
      <c r="B229" s="76">
        <v>0</v>
      </c>
      <c r="C229" s="76">
        <v>718</v>
      </c>
      <c r="D229" s="75">
        <v>19</v>
      </c>
      <c r="E229" s="74">
        <v>0</v>
      </c>
      <c r="F229" s="74" t="s">
        <v>119</v>
      </c>
      <c r="G229" s="74" t="s">
        <v>114</v>
      </c>
      <c r="H229" s="75">
        <v>54</v>
      </c>
      <c r="I229" s="74" t="s">
        <v>124</v>
      </c>
      <c r="J229" s="75">
        <v>4</v>
      </c>
      <c r="K229" s="74" t="s">
        <v>135</v>
      </c>
      <c r="L229" s="74" t="s">
        <v>132</v>
      </c>
      <c r="M229" s="86">
        <f t="shared" si="4"/>
        <v>718</v>
      </c>
    </row>
    <row r="230" spans="1:13" x14ac:dyDescent="0.25">
      <c r="A230" s="74" t="s">
        <v>129</v>
      </c>
      <c r="B230" s="76">
        <v>0</v>
      </c>
      <c r="C230" s="76">
        <v>493</v>
      </c>
      <c r="D230" s="75">
        <v>13</v>
      </c>
      <c r="E230" s="74">
        <v>21</v>
      </c>
      <c r="F230" s="74" t="s">
        <v>122</v>
      </c>
      <c r="G230" s="74" t="s">
        <v>118</v>
      </c>
      <c r="H230" s="75">
        <v>37</v>
      </c>
      <c r="I230" s="74" t="s">
        <v>113</v>
      </c>
      <c r="J230" s="75">
        <v>3</v>
      </c>
      <c r="K230" s="74" t="s">
        <v>127</v>
      </c>
      <c r="L230" s="74" t="s">
        <v>131</v>
      </c>
      <c r="M230" s="86">
        <f t="shared" si="4"/>
        <v>493</v>
      </c>
    </row>
    <row r="231" spans="1:13" x14ac:dyDescent="0.25">
      <c r="A231" s="74" t="s">
        <v>120</v>
      </c>
      <c r="B231" s="76">
        <v>152</v>
      </c>
      <c r="C231" s="76">
        <v>757</v>
      </c>
      <c r="D231" s="75">
        <v>49</v>
      </c>
      <c r="E231" s="74">
        <v>45</v>
      </c>
      <c r="F231" s="74" t="s">
        <v>122</v>
      </c>
      <c r="G231" s="74" t="s">
        <v>118</v>
      </c>
      <c r="H231" s="75">
        <v>27</v>
      </c>
      <c r="I231" s="74" t="s">
        <v>113</v>
      </c>
      <c r="J231" s="75">
        <v>4</v>
      </c>
      <c r="K231" s="74" t="s">
        <v>121</v>
      </c>
      <c r="L231" s="74" t="s">
        <v>132</v>
      </c>
      <c r="M231" s="86">
        <f t="shared" si="4"/>
        <v>909</v>
      </c>
    </row>
    <row r="232" spans="1:13" x14ac:dyDescent="0.25">
      <c r="A232" s="74" t="s">
        <v>130</v>
      </c>
      <c r="B232" s="76">
        <v>0</v>
      </c>
      <c r="C232" s="76">
        <v>9125</v>
      </c>
      <c r="D232" s="75">
        <v>13</v>
      </c>
      <c r="E232" s="74">
        <v>24</v>
      </c>
      <c r="F232" s="74" t="s">
        <v>119</v>
      </c>
      <c r="G232" s="74" t="s">
        <v>114</v>
      </c>
      <c r="H232" s="75">
        <v>25</v>
      </c>
      <c r="I232" s="74" t="s">
        <v>113</v>
      </c>
      <c r="J232" s="75">
        <v>2</v>
      </c>
      <c r="K232" s="74" t="s">
        <v>121</v>
      </c>
      <c r="L232" s="74" t="s">
        <v>132</v>
      </c>
      <c r="M232" s="86">
        <f t="shared" si="4"/>
        <v>9125</v>
      </c>
    </row>
    <row r="233" spans="1:13" x14ac:dyDescent="0.25">
      <c r="A233" s="74" t="s">
        <v>120</v>
      </c>
      <c r="B233" s="76">
        <v>0</v>
      </c>
      <c r="C233" s="76">
        <v>364</v>
      </c>
      <c r="D233" s="75">
        <v>13</v>
      </c>
      <c r="E233" s="74">
        <v>12</v>
      </c>
      <c r="F233" s="74" t="s">
        <v>119</v>
      </c>
      <c r="G233" s="74" t="s">
        <v>114</v>
      </c>
      <c r="H233" s="75">
        <v>34</v>
      </c>
      <c r="I233" s="74" t="s">
        <v>113</v>
      </c>
      <c r="J233" s="75">
        <v>2</v>
      </c>
      <c r="K233" s="74" t="s">
        <v>121</v>
      </c>
      <c r="L233" s="74" t="s">
        <v>131</v>
      </c>
      <c r="M233" s="86">
        <f t="shared" si="4"/>
        <v>364</v>
      </c>
    </row>
    <row r="234" spans="1:13" x14ac:dyDescent="0.25">
      <c r="A234" s="74" t="s">
        <v>128</v>
      </c>
      <c r="B234" s="76">
        <v>498</v>
      </c>
      <c r="C234" s="76">
        <v>598</v>
      </c>
      <c r="D234" s="75">
        <v>37</v>
      </c>
      <c r="E234" s="74">
        <v>14</v>
      </c>
      <c r="F234" s="74" t="s">
        <v>122</v>
      </c>
      <c r="G234" s="74" t="s">
        <v>114</v>
      </c>
      <c r="H234" s="75">
        <v>29</v>
      </c>
      <c r="I234" s="74" t="s">
        <v>113</v>
      </c>
      <c r="J234" s="75">
        <v>2</v>
      </c>
      <c r="K234" s="74" t="s">
        <v>112</v>
      </c>
      <c r="L234" s="74" t="s">
        <v>132</v>
      </c>
      <c r="M234" s="86">
        <f t="shared" si="4"/>
        <v>1096</v>
      </c>
    </row>
    <row r="235" spans="1:13" x14ac:dyDescent="0.25">
      <c r="A235" s="74" t="s">
        <v>130</v>
      </c>
      <c r="B235" s="76">
        <v>0</v>
      </c>
      <c r="C235" s="76">
        <v>374</v>
      </c>
      <c r="D235" s="75">
        <v>10</v>
      </c>
      <c r="E235" s="74">
        <v>19</v>
      </c>
      <c r="F235" s="74" t="s">
        <v>122</v>
      </c>
      <c r="G235" s="74" t="s">
        <v>118</v>
      </c>
      <c r="H235" s="75">
        <v>27</v>
      </c>
      <c r="I235" s="74" t="s">
        <v>113</v>
      </c>
      <c r="J235" s="75">
        <v>3</v>
      </c>
      <c r="K235" s="74" t="s">
        <v>127</v>
      </c>
      <c r="L235" s="74" t="s">
        <v>132</v>
      </c>
      <c r="M235" s="86">
        <f t="shared" si="4"/>
        <v>374</v>
      </c>
    </row>
    <row r="236" spans="1:13" x14ac:dyDescent="0.25">
      <c r="A236" s="74" t="s">
        <v>120</v>
      </c>
      <c r="B236" s="76">
        <v>156</v>
      </c>
      <c r="C236" s="76">
        <v>0</v>
      </c>
      <c r="D236" s="75">
        <v>13</v>
      </c>
      <c r="E236" s="74">
        <v>58</v>
      </c>
      <c r="F236" s="74" t="s">
        <v>119</v>
      </c>
      <c r="G236" s="74" t="s">
        <v>114</v>
      </c>
      <c r="H236" s="75">
        <v>32</v>
      </c>
      <c r="I236" s="74" t="s">
        <v>113</v>
      </c>
      <c r="J236" s="75">
        <v>3</v>
      </c>
      <c r="K236" s="74" t="s">
        <v>127</v>
      </c>
      <c r="L236" s="74" t="s">
        <v>132</v>
      </c>
      <c r="M236" s="86">
        <f t="shared" si="4"/>
        <v>156</v>
      </c>
    </row>
    <row r="237" spans="1:13" x14ac:dyDescent="0.25">
      <c r="A237" s="74" t="s">
        <v>133</v>
      </c>
      <c r="B237" s="76">
        <v>1336</v>
      </c>
      <c r="C237" s="76">
        <v>0</v>
      </c>
      <c r="D237" s="75">
        <v>37</v>
      </c>
      <c r="E237" s="74">
        <v>11</v>
      </c>
      <c r="F237" s="74" t="s">
        <v>122</v>
      </c>
      <c r="G237" s="74" t="s">
        <v>118</v>
      </c>
      <c r="H237" s="75">
        <v>29</v>
      </c>
      <c r="I237" s="74" t="s">
        <v>113</v>
      </c>
      <c r="J237" s="75">
        <v>2</v>
      </c>
      <c r="K237" s="74" t="s">
        <v>112</v>
      </c>
      <c r="L237" s="74" t="s">
        <v>131</v>
      </c>
      <c r="M237" s="86">
        <f t="shared" si="4"/>
        <v>1336</v>
      </c>
    </row>
    <row r="238" spans="1:13" x14ac:dyDescent="0.25">
      <c r="A238" s="74" t="s">
        <v>130</v>
      </c>
      <c r="B238" s="76">
        <v>0</v>
      </c>
      <c r="C238" s="76">
        <v>508</v>
      </c>
      <c r="D238" s="75">
        <v>13</v>
      </c>
      <c r="E238" s="74">
        <v>3</v>
      </c>
      <c r="F238" s="74" t="s">
        <v>122</v>
      </c>
      <c r="G238" s="74" t="s">
        <v>118</v>
      </c>
      <c r="H238" s="75">
        <v>32</v>
      </c>
      <c r="I238" s="74" t="s">
        <v>113</v>
      </c>
      <c r="J238" s="75">
        <v>1</v>
      </c>
      <c r="K238" s="74" t="s">
        <v>127</v>
      </c>
      <c r="L238" s="74" t="s">
        <v>132</v>
      </c>
      <c r="M238" s="86">
        <f t="shared" si="4"/>
        <v>508</v>
      </c>
    </row>
    <row r="239" spans="1:13" x14ac:dyDescent="0.25">
      <c r="A239" s="74" t="s">
        <v>120</v>
      </c>
      <c r="B239" s="76">
        <v>0</v>
      </c>
      <c r="C239" s="76">
        <v>956</v>
      </c>
      <c r="D239" s="75">
        <v>25</v>
      </c>
      <c r="E239" s="74">
        <v>4</v>
      </c>
      <c r="F239" s="74" t="s">
        <v>119</v>
      </c>
      <c r="G239" s="74" t="s">
        <v>114</v>
      </c>
      <c r="H239" s="75">
        <v>28</v>
      </c>
      <c r="I239" s="74" t="s">
        <v>117</v>
      </c>
      <c r="J239" s="75">
        <v>2</v>
      </c>
      <c r="K239" s="74" t="s">
        <v>127</v>
      </c>
      <c r="L239" s="74" t="s">
        <v>132</v>
      </c>
      <c r="M239" s="86">
        <f t="shared" si="4"/>
        <v>956</v>
      </c>
    </row>
    <row r="240" spans="1:13" x14ac:dyDescent="0.25">
      <c r="A240" s="74" t="s">
        <v>129</v>
      </c>
      <c r="B240" s="76">
        <v>0</v>
      </c>
      <c r="C240" s="76">
        <v>636</v>
      </c>
      <c r="D240" s="75">
        <v>22</v>
      </c>
      <c r="E240" s="74">
        <v>41</v>
      </c>
      <c r="F240" s="74" t="s">
        <v>119</v>
      </c>
      <c r="G240" s="74" t="s">
        <v>114</v>
      </c>
      <c r="H240" s="75">
        <v>25</v>
      </c>
      <c r="I240" s="74" t="s">
        <v>117</v>
      </c>
      <c r="J240" s="75">
        <v>4</v>
      </c>
      <c r="K240" s="74" t="s">
        <v>127</v>
      </c>
      <c r="L240" s="74" t="s">
        <v>131</v>
      </c>
      <c r="M240" s="86">
        <f t="shared" si="4"/>
        <v>636</v>
      </c>
    </row>
    <row r="241" spans="1:13" x14ac:dyDescent="0.25">
      <c r="A241" s="74" t="s">
        <v>130</v>
      </c>
      <c r="B241" s="76">
        <v>2641</v>
      </c>
      <c r="C241" s="76">
        <v>0</v>
      </c>
      <c r="D241" s="75">
        <v>13</v>
      </c>
      <c r="E241" s="74">
        <v>71</v>
      </c>
      <c r="F241" s="74" t="s">
        <v>119</v>
      </c>
      <c r="G241" s="74" t="s">
        <v>114</v>
      </c>
      <c r="H241" s="75">
        <v>51</v>
      </c>
      <c r="I241" s="74" t="s">
        <v>124</v>
      </c>
      <c r="J241" s="75">
        <v>4</v>
      </c>
      <c r="K241" s="74" t="s">
        <v>112</v>
      </c>
      <c r="L241" s="74" t="s">
        <v>131</v>
      </c>
      <c r="M241" s="86">
        <f t="shared" si="4"/>
        <v>2641</v>
      </c>
    </row>
    <row r="242" spans="1:13" x14ac:dyDescent="0.25">
      <c r="A242" s="74" t="s">
        <v>133</v>
      </c>
      <c r="B242" s="76">
        <v>0</v>
      </c>
      <c r="C242" s="76">
        <v>1519</v>
      </c>
      <c r="D242" s="75">
        <v>40</v>
      </c>
      <c r="E242" s="74">
        <v>74</v>
      </c>
      <c r="F242" s="74" t="s">
        <v>122</v>
      </c>
      <c r="G242" s="74" t="s">
        <v>118</v>
      </c>
      <c r="H242" s="75">
        <v>44</v>
      </c>
      <c r="I242" s="74" t="s">
        <v>113</v>
      </c>
      <c r="J242" s="75">
        <v>2</v>
      </c>
      <c r="K242" s="74" t="s">
        <v>112</v>
      </c>
      <c r="L242" s="74" t="s">
        <v>131</v>
      </c>
      <c r="M242" s="86">
        <f t="shared" si="4"/>
        <v>1519</v>
      </c>
    </row>
    <row r="243" spans="1:13" x14ac:dyDescent="0.25">
      <c r="A243" s="74" t="s">
        <v>128</v>
      </c>
      <c r="B243" s="76">
        <v>0</v>
      </c>
      <c r="C243" s="76">
        <v>922</v>
      </c>
      <c r="D243" s="75">
        <v>19</v>
      </c>
      <c r="E243" s="74">
        <v>29</v>
      </c>
      <c r="F243" s="74" t="s">
        <v>122</v>
      </c>
      <c r="G243" s="74" t="s">
        <v>118</v>
      </c>
      <c r="H243" s="75">
        <v>33</v>
      </c>
      <c r="I243" s="74" t="s">
        <v>113</v>
      </c>
      <c r="J243" s="75">
        <v>1</v>
      </c>
      <c r="K243" s="74" t="s">
        <v>121</v>
      </c>
      <c r="L243" s="74" t="s">
        <v>131</v>
      </c>
      <c r="M243" s="86">
        <f t="shared" si="4"/>
        <v>922</v>
      </c>
    </row>
    <row r="244" spans="1:13" x14ac:dyDescent="0.25">
      <c r="A244" s="74" t="s">
        <v>129</v>
      </c>
      <c r="B244" s="76">
        <v>0</v>
      </c>
      <c r="C244" s="76">
        <v>180</v>
      </c>
      <c r="D244" s="75">
        <v>5</v>
      </c>
      <c r="E244" s="74">
        <v>2</v>
      </c>
      <c r="F244" s="74" t="s">
        <v>119</v>
      </c>
      <c r="G244" s="74" t="s">
        <v>114</v>
      </c>
      <c r="H244" s="75">
        <v>22</v>
      </c>
      <c r="I244" s="74" t="s">
        <v>117</v>
      </c>
      <c r="J244" s="75">
        <v>3</v>
      </c>
      <c r="K244" s="74" t="s">
        <v>127</v>
      </c>
      <c r="L244" s="74" t="s">
        <v>131</v>
      </c>
      <c r="M244" s="86">
        <f t="shared" si="4"/>
        <v>180</v>
      </c>
    </row>
    <row r="245" spans="1:13" x14ac:dyDescent="0.25">
      <c r="A245" s="74" t="s">
        <v>133</v>
      </c>
      <c r="B245" s="76">
        <v>0</v>
      </c>
      <c r="C245" s="76">
        <v>701</v>
      </c>
      <c r="D245" s="75">
        <v>22</v>
      </c>
      <c r="E245" s="74">
        <v>108</v>
      </c>
      <c r="F245" s="74" t="s">
        <v>122</v>
      </c>
      <c r="G245" s="74" t="s">
        <v>118</v>
      </c>
      <c r="H245" s="75">
        <v>35</v>
      </c>
      <c r="I245" s="74" t="s">
        <v>113</v>
      </c>
      <c r="J245" s="75">
        <v>4</v>
      </c>
      <c r="K245" s="74" t="s">
        <v>112</v>
      </c>
      <c r="L245" s="74" t="s">
        <v>131</v>
      </c>
      <c r="M245" s="86">
        <f t="shared" si="4"/>
        <v>701</v>
      </c>
    </row>
    <row r="246" spans="1:13" x14ac:dyDescent="0.25">
      <c r="A246" s="74" t="s">
        <v>120</v>
      </c>
      <c r="B246" s="76">
        <v>0</v>
      </c>
      <c r="C246" s="76">
        <v>296</v>
      </c>
      <c r="D246" s="75">
        <v>16</v>
      </c>
      <c r="E246" s="74">
        <v>8</v>
      </c>
      <c r="F246" s="74" t="s">
        <v>122</v>
      </c>
      <c r="G246" s="74" t="s">
        <v>118</v>
      </c>
      <c r="H246" s="75">
        <v>30</v>
      </c>
      <c r="I246" s="74" t="s">
        <v>113</v>
      </c>
      <c r="J246" s="75">
        <v>2</v>
      </c>
      <c r="K246" s="74" t="s">
        <v>121</v>
      </c>
      <c r="L246" s="74" t="s">
        <v>131</v>
      </c>
      <c r="M246" s="86">
        <f t="shared" si="4"/>
        <v>296</v>
      </c>
    </row>
    <row r="247" spans="1:13" x14ac:dyDescent="0.25">
      <c r="A247" s="74" t="s">
        <v>120</v>
      </c>
      <c r="B247" s="76">
        <v>887</v>
      </c>
      <c r="C247" s="76">
        <v>519</v>
      </c>
      <c r="D247" s="75">
        <v>7</v>
      </c>
      <c r="E247" s="74">
        <v>42</v>
      </c>
      <c r="F247" s="74" t="s">
        <v>122</v>
      </c>
      <c r="G247" s="74" t="s">
        <v>125</v>
      </c>
      <c r="H247" s="75">
        <v>27</v>
      </c>
      <c r="I247" s="74" t="s">
        <v>113</v>
      </c>
      <c r="J247" s="75">
        <v>3</v>
      </c>
      <c r="K247" s="74" t="s">
        <v>127</v>
      </c>
      <c r="L247" s="74" t="s">
        <v>131</v>
      </c>
      <c r="M247" s="86">
        <f t="shared" si="4"/>
        <v>1406</v>
      </c>
    </row>
    <row r="248" spans="1:13" x14ac:dyDescent="0.25">
      <c r="A248" s="74" t="s">
        <v>128</v>
      </c>
      <c r="B248" s="76">
        <v>0</v>
      </c>
      <c r="C248" s="76">
        <v>800</v>
      </c>
      <c r="D248" s="75">
        <v>49</v>
      </c>
      <c r="E248" s="74">
        <v>2</v>
      </c>
      <c r="F248" s="74" t="s">
        <v>119</v>
      </c>
      <c r="G248" s="74" t="s">
        <v>114</v>
      </c>
      <c r="H248" s="75">
        <v>23</v>
      </c>
      <c r="I248" s="74" t="s">
        <v>117</v>
      </c>
      <c r="J248" s="75">
        <v>4</v>
      </c>
      <c r="K248" s="74" t="s">
        <v>121</v>
      </c>
      <c r="L248" s="74" t="s">
        <v>132</v>
      </c>
      <c r="M248" s="86">
        <f t="shared" si="4"/>
        <v>800</v>
      </c>
    </row>
    <row r="249" spans="1:13" x14ac:dyDescent="0.25">
      <c r="A249" s="74" t="s">
        <v>129</v>
      </c>
      <c r="B249" s="76">
        <v>0</v>
      </c>
      <c r="C249" s="76">
        <v>736</v>
      </c>
      <c r="D249" s="75">
        <v>13</v>
      </c>
      <c r="E249" s="74">
        <v>6</v>
      </c>
      <c r="F249" s="74" t="s">
        <v>119</v>
      </c>
      <c r="G249" s="74" t="s">
        <v>114</v>
      </c>
      <c r="H249" s="75">
        <v>19</v>
      </c>
      <c r="I249" s="74" t="s">
        <v>117</v>
      </c>
      <c r="J249" s="75">
        <v>4</v>
      </c>
      <c r="K249" s="74" t="s">
        <v>121</v>
      </c>
      <c r="L249" s="74" t="s">
        <v>132</v>
      </c>
      <c r="M249" s="86">
        <f t="shared" si="4"/>
        <v>736</v>
      </c>
    </row>
    <row r="250" spans="1:13" x14ac:dyDescent="0.25">
      <c r="A250" s="74" t="s">
        <v>120</v>
      </c>
      <c r="B250" s="76">
        <v>0</v>
      </c>
      <c r="C250" s="76">
        <v>11838</v>
      </c>
      <c r="D250" s="75">
        <v>7</v>
      </c>
      <c r="E250" s="74">
        <v>70</v>
      </c>
      <c r="F250" s="74" t="s">
        <v>122</v>
      </c>
      <c r="G250" s="74" t="s">
        <v>118</v>
      </c>
      <c r="H250" s="75">
        <v>44</v>
      </c>
      <c r="I250" s="74" t="s">
        <v>113</v>
      </c>
      <c r="J250" s="75">
        <v>4</v>
      </c>
      <c r="K250" s="74" t="s">
        <v>127</v>
      </c>
      <c r="L250" s="74" t="s">
        <v>131</v>
      </c>
      <c r="M250" s="86">
        <f t="shared" si="4"/>
        <v>11838</v>
      </c>
    </row>
    <row r="251" spans="1:13" x14ac:dyDescent="0.25">
      <c r="A251" s="74" t="s">
        <v>120</v>
      </c>
      <c r="B251" s="76">
        <v>0</v>
      </c>
      <c r="C251" s="76">
        <v>364</v>
      </c>
      <c r="D251" s="75">
        <v>5</v>
      </c>
      <c r="E251" s="74">
        <v>35</v>
      </c>
      <c r="F251" s="74" t="s">
        <v>122</v>
      </c>
      <c r="G251" s="74" t="s">
        <v>118</v>
      </c>
      <c r="H251" s="75">
        <v>41</v>
      </c>
      <c r="I251" s="74" t="s">
        <v>113</v>
      </c>
      <c r="J251" s="75">
        <v>1</v>
      </c>
      <c r="K251" s="74" t="s">
        <v>127</v>
      </c>
      <c r="L251" s="74" t="s">
        <v>131</v>
      </c>
      <c r="M251" s="86">
        <f t="shared" si="4"/>
        <v>364</v>
      </c>
    </row>
    <row r="252" spans="1:13" x14ac:dyDescent="0.25">
      <c r="A252" s="74" t="s">
        <v>130</v>
      </c>
      <c r="B252" s="76">
        <v>18408</v>
      </c>
      <c r="C252" s="76">
        <v>212</v>
      </c>
      <c r="D252" s="75">
        <v>13</v>
      </c>
      <c r="E252" s="74">
        <v>9</v>
      </c>
      <c r="F252" s="74" t="s">
        <v>119</v>
      </c>
      <c r="G252" s="74" t="s">
        <v>114</v>
      </c>
      <c r="H252" s="75">
        <v>35</v>
      </c>
      <c r="I252" s="74" t="s">
        <v>113</v>
      </c>
      <c r="J252" s="75">
        <v>2</v>
      </c>
      <c r="K252" s="74" t="s">
        <v>121</v>
      </c>
      <c r="L252" s="74" t="s">
        <v>131</v>
      </c>
      <c r="M252" s="86">
        <f t="shared" si="4"/>
        <v>18620</v>
      </c>
    </row>
    <row r="253" spans="1:13" x14ac:dyDescent="0.25">
      <c r="A253" s="74" t="s">
        <v>130</v>
      </c>
      <c r="B253" s="76">
        <v>497</v>
      </c>
      <c r="C253" s="76">
        <v>888</v>
      </c>
      <c r="D253" s="75">
        <v>16</v>
      </c>
      <c r="E253" s="74">
        <v>3</v>
      </c>
      <c r="F253" s="74" t="s">
        <v>119</v>
      </c>
      <c r="G253" s="74" t="s">
        <v>114</v>
      </c>
      <c r="H253" s="75">
        <v>25</v>
      </c>
      <c r="I253" s="74" t="s">
        <v>117</v>
      </c>
      <c r="J253" s="75">
        <v>1</v>
      </c>
      <c r="K253" s="74" t="s">
        <v>135</v>
      </c>
      <c r="L253" s="74" t="s">
        <v>132</v>
      </c>
      <c r="M253" s="86">
        <f t="shared" si="4"/>
        <v>1385</v>
      </c>
    </row>
    <row r="254" spans="1:13" x14ac:dyDescent="0.25">
      <c r="A254" s="74" t="s">
        <v>133</v>
      </c>
      <c r="B254" s="76">
        <v>0</v>
      </c>
      <c r="C254" s="76">
        <v>999</v>
      </c>
      <c r="D254" s="75">
        <v>25</v>
      </c>
      <c r="E254" s="74">
        <v>0</v>
      </c>
      <c r="F254" s="74" t="s">
        <v>122</v>
      </c>
      <c r="G254" s="74" t="s">
        <v>118</v>
      </c>
      <c r="H254" s="75">
        <v>28</v>
      </c>
      <c r="I254" s="74" t="s">
        <v>124</v>
      </c>
      <c r="J254" s="75">
        <v>2</v>
      </c>
      <c r="K254" s="74" t="s">
        <v>112</v>
      </c>
      <c r="L254" s="74" t="s">
        <v>131</v>
      </c>
      <c r="M254" s="86">
        <f t="shared" si="4"/>
        <v>999</v>
      </c>
    </row>
    <row r="255" spans="1:13" x14ac:dyDescent="0.25">
      <c r="A255" s="74" t="s">
        <v>120</v>
      </c>
      <c r="B255" s="76">
        <v>946</v>
      </c>
      <c r="C255" s="76">
        <v>0</v>
      </c>
      <c r="D255" s="75">
        <v>16</v>
      </c>
      <c r="E255" s="74">
        <v>83</v>
      </c>
      <c r="F255" s="74" t="s">
        <v>122</v>
      </c>
      <c r="G255" s="74" t="s">
        <v>118</v>
      </c>
      <c r="H255" s="75">
        <v>34</v>
      </c>
      <c r="I255" s="74" t="s">
        <v>113</v>
      </c>
      <c r="J255" s="75">
        <v>2</v>
      </c>
      <c r="K255" s="74" t="s">
        <v>121</v>
      </c>
      <c r="L255" s="74" t="s">
        <v>131</v>
      </c>
      <c r="M255" s="86">
        <f t="shared" si="4"/>
        <v>946</v>
      </c>
    </row>
    <row r="256" spans="1:13" x14ac:dyDescent="0.25">
      <c r="A256" s="74" t="s">
        <v>128</v>
      </c>
      <c r="B256" s="76">
        <v>986</v>
      </c>
      <c r="C256" s="76">
        <v>578</v>
      </c>
      <c r="D256" s="75">
        <v>28</v>
      </c>
      <c r="E256" s="74">
        <v>1</v>
      </c>
      <c r="F256" s="74" t="s">
        <v>119</v>
      </c>
      <c r="G256" s="74" t="s">
        <v>114</v>
      </c>
      <c r="H256" s="75">
        <v>31</v>
      </c>
      <c r="I256" s="74" t="s">
        <v>113</v>
      </c>
      <c r="J256" s="75">
        <v>1</v>
      </c>
      <c r="K256" s="74" t="s">
        <v>121</v>
      </c>
      <c r="L256" s="74" t="s">
        <v>131</v>
      </c>
      <c r="M256" s="86">
        <f t="shared" si="4"/>
        <v>1564</v>
      </c>
    </row>
    <row r="257" spans="1:13" x14ac:dyDescent="0.25">
      <c r="A257" s="74" t="s">
        <v>28</v>
      </c>
      <c r="B257" s="76">
        <v>8122</v>
      </c>
      <c r="C257" s="76">
        <v>136</v>
      </c>
      <c r="D257" s="75">
        <v>22</v>
      </c>
      <c r="E257" s="74">
        <v>4</v>
      </c>
      <c r="F257" s="74" t="s">
        <v>122</v>
      </c>
      <c r="G257" s="74" t="s">
        <v>114</v>
      </c>
      <c r="H257" s="75">
        <v>32</v>
      </c>
      <c r="I257" s="74" t="s">
        <v>117</v>
      </c>
      <c r="J257" s="75">
        <v>1</v>
      </c>
      <c r="K257" s="74" t="s">
        <v>121</v>
      </c>
      <c r="L257" s="74" t="s">
        <v>132</v>
      </c>
      <c r="M257" s="86">
        <f t="shared" si="4"/>
        <v>8258</v>
      </c>
    </row>
    <row r="258" spans="1:13" x14ac:dyDescent="0.25">
      <c r="A258" s="74" t="s">
        <v>129</v>
      </c>
      <c r="B258" s="76">
        <v>0</v>
      </c>
      <c r="C258" s="76">
        <v>734</v>
      </c>
      <c r="D258" s="75">
        <v>37</v>
      </c>
      <c r="E258" s="74">
        <v>111</v>
      </c>
      <c r="F258" s="74" t="s">
        <v>122</v>
      </c>
      <c r="G258" s="74" t="s">
        <v>118</v>
      </c>
      <c r="H258" s="75">
        <v>41</v>
      </c>
      <c r="I258" s="74" t="s">
        <v>113</v>
      </c>
      <c r="J258" s="75">
        <v>2</v>
      </c>
      <c r="K258" s="74" t="s">
        <v>121</v>
      </c>
      <c r="L258" s="74" t="s">
        <v>132</v>
      </c>
      <c r="M258" s="86">
        <f t="shared" si="4"/>
        <v>734</v>
      </c>
    </row>
    <row r="259" spans="1:13" x14ac:dyDescent="0.25">
      <c r="A259" s="74" t="s">
        <v>128</v>
      </c>
      <c r="B259" s="76">
        <v>778</v>
      </c>
      <c r="C259" s="76">
        <v>861</v>
      </c>
      <c r="D259" s="75">
        <v>49</v>
      </c>
      <c r="E259" s="74">
        <v>21</v>
      </c>
      <c r="F259" s="74" t="s">
        <v>122</v>
      </c>
      <c r="G259" s="74" t="s">
        <v>118</v>
      </c>
      <c r="H259" s="75">
        <v>22</v>
      </c>
      <c r="I259" s="74" t="s">
        <v>113</v>
      </c>
      <c r="J259" s="75">
        <v>2</v>
      </c>
      <c r="K259" s="74" t="s">
        <v>121</v>
      </c>
      <c r="L259" s="74" t="s">
        <v>132</v>
      </c>
      <c r="M259" s="86">
        <f t="shared" si="4"/>
        <v>1639</v>
      </c>
    </row>
    <row r="260" spans="1:13" x14ac:dyDescent="0.25">
      <c r="A260" s="74" t="s">
        <v>124</v>
      </c>
      <c r="B260" s="76">
        <v>645</v>
      </c>
      <c r="C260" s="76">
        <v>855</v>
      </c>
      <c r="D260" s="75">
        <v>25</v>
      </c>
      <c r="E260" s="74">
        <v>17</v>
      </c>
      <c r="F260" s="74" t="s">
        <v>122</v>
      </c>
      <c r="G260" s="74" t="s">
        <v>118</v>
      </c>
      <c r="H260" s="75">
        <v>28</v>
      </c>
      <c r="I260" s="74" t="s">
        <v>113</v>
      </c>
      <c r="J260" s="75">
        <v>3</v>
      </c>
      <c r="K260" s="74" t="s">
        <v>112</v>
      </c>
      <c r="L260" s="74" t="s">
        <v>132</v>
      </c>
      <c r="M260" s="86">
        <f t="shared" si="4"/>
        <v>1500</v>
      </c>
    </row>
    <row r="261" spans="1:13" x14ac:dyDescent="0.25">
      <c r="A261" s="74" t="s">
        <v>129</v>
      </c>
      <c r="B261" s="76">
        <v>0</v>
      </c>
      <c r="C261" s="76">
        <v>4486</v>
      </c>
      <c r="D261" s="75">
        <v>10</v>
      </c>
      <c r="E261" s="74">
        <v>3</v>
      </c>
      <c r="F261" s="74" t="s">
        <v>119</v>
      </c>
      <c r="G261" s="74" t="s">
        <v>114</v>
      </c>
      <c r="H261" s="75">
        <v>21</v>
      </c>
      <c r="I261" s="74" t="s">
        <v>117</v>
      </c>
      <c r="J261" s="75">
        <v>4</v>
      </c>
      <c r="K261" s="74" t="s">
        <v>121</v>
      </c>
      <c r="L261" s="74" t="s">
        <v>131</v>
      </c>
      <c r="M261" s="86">
        <f t="shared" ref="M261:M324" si="5">B261+C261</f>
        <v>4486</v>
      </c>
    </row>
    <row r="262" spans="1:13" x14ac:dyDescent="0.25">
      <c r="A262" s="74" t="s">
        <v>130</v>
      </c>
      <c r="B262" s="76">
        <v>682</v>
      </c>
      <c r="C262" s="76">
        <v>2017</v>
      </c>
      <c r="D262" s="75">
        <v>37</v>
      </c>
      <c r="E262" s="74">
        <v>85</v>
      </c>
      <c r="F262" s="74" t="s">
        <v>122</v>
      </c>
      <c r="G262" s="74" t="s">
        <v>118</v>
      </c>
      <c r="H262" s="75">
        <v>41</v>
      </c>
      <c r="I262" s="74" t="s">
        <v>113</v>
      </c>
      <c r="J262" s="75">
        <v>4</v>
      </c>
      <c r="K262" s="74" t="s">
        <v>112</v>
      </c>
      <c r="L262" s="74" t="s">
        <v>132</v>
      </c>
      <c r="M262" s="86">
        <f t="shared" si="5"/>
        <v>2699</v>
      </c>
    </row>
    <row r="263" spans="1:13" x14ac:dyDescent="0.25">
      <c r="A263" s="74" t="s">
        <v>130</v>
      </c>
      <c r="B263" s="76">
        <v>19812</v>
      </c>
      <c r="C263" s="76">
        <v>0</v>
      </c>
      <c r="D263" s="75">
        <v>25</v>
      </c>
      <c r="E263" s="74">
        <v>37</v>
      </c>
      <c r="F263" s="74" t="s">
        <v>122</v>
      </c>
      <c r="G263" s="74" t="s">
        <v>118</v>
      </c>
      <c r="H263" s="75">
        <v>36</v>
      </c>
      <c r="I263" s="74" t="s">
        <v>113</v>
      </c>
      <c r="J263" s="75">
        <v>2</v>
      </c>
      <c r="K263" s="74" t="s">
        <v>127</v>
      </c>
      <c r="L263" s="74" t="s">
        <v>132</v>
      </c>
      <c r="M263" s="86">
        <f t="shared" si="5"/>
        <v>19812</v>
      </c>
    </row>
    <row r="264" spans="1:13" x14ac:dyDescent="0.25">
      <c r="A264" s="74" t="s">
        <v>128</v>
      </c>
      <c r="B264" s="76">
        <v>0</v>
      </c>
      <c r="C264" s="76">
        <v>500</v>
      </c>
      <c r="D264" s="75">
        <v>25</v>
      </c>
      <c r="E264" s="74">
        <v>1</v>
      </c>
      <c r="F264" s="74" t="s">
        <v>122</v>
      </c>
      <c r="G264" s="74" t="s">
        <v>118</v>
      </c>
      <c r="H264" s="75">
        <v>26</v>
      </c>
      <c r="I264" s="74" t="s">
        <v>113</v>
      </c>
      <c r="J264" s="75">
        <v>2</v>
      </c>
      <c r="K264" s="74" t="s">
        <v>121</v>
      </c>
      <c r="L264" s="74" t="s">
        <v>132</v>
      </c>
      <c r="M264" s="86">
        <f t="shared" si="5"/>
        <v>500</v>
      </c>
    </row>
    <row r="265" spans="1:13" x14ac:dyDescent="0.25">
      <c r="A265" s="74" t="s">
        <v>133</v>
      </c>
      <c r="B265" s="76">
        <v>0</v>
      </c>
      <c r="C265" s="76">
        <v>859</v>
      </c>
      <c r="D265" s="75">
        <v>31</v>
      </c>
      <c r="E265" s="74">
        <v>89</v>
      </c>
      <c r="F265" s="74" t="s">
        <v>122</v>
      </c>
      <c r="G265" s="74" t="s">
        <v>118</v>
      </c>
      <c r="H265" s="75">
        <v>37</v>
      </c>
      <c r="I265" s="74" t="s">
        <v>124</v>
      </c>
      <c r="J265" s="75">
        <v>4</v>
      </c>
      <c r="K265" s="74" t="s">
        <v>112</v>
      </c>
      <c r="L265" s="74" t="s">
        <v>131</v>
      </c>
      <c r="M265" s="86">
        <f t="shared" si="5"/>
        <v>859</v>
      </c>
    </row>
    <row r="266" spans="1:13" x14ac:dyDescent="0.25">
      <c r="A266" s="74" t="s">
        <v>128</v>
      </c>
      <c r="B266" s="76">
        <v>859</v>
      </c>
      <c r="C266" s="76">
        <v>3305</v>
      </c>
      <c r="D266" s="75">
        <v>25</v>
      </c>
      <c r="E266" s="74">
        <v>26</v>
      </c>
      <c r="F266" s="74" t="s">
        <v>122</v>
      </c>
      <c r="G266" s="74" t="s">
        <v>118</v>
      </c>
      <c r="H266" s="75">
        <v>35</v>
      </c>
      <c r="I266" s="74" t="s">
        <v>117</v>
      </c>
      <c r="J266" s="75">
        <v>4</v>
      </c>
      <c r="K266" s="74" t="s">
        <v>112</v>
      </c>
      <c r="L266" s="74" t="s">
        <v>131</v>
      </c>
      <c r="M266" s="86">
        <f t="shared" si="5"/>
        <v>4164</v>
      </c>
    </row>
    <row r="267" spans="1:13" x14ac:dyDescent="0.25">
      <c r="A267" s="74" t="s">
        <v>120</v>
      </c>
      <c r="B267" s="76">
        <v>0</v>
      </c>
      <c r="C267" s="76">
        <v>1218</v>
      </c>
      <c r="D267" s="75">
        <v>13</v>
      </c>
      <c r="E267" s="74">
        <v>38</v>
      </c>
      <c r="F267" s="74" t="s">
        <v>122</v>
      </c>
      <c r="G267" s="74" t="s">
        <v>118</v>
      </c>
      <c r="H267" s="75">
        <v>34</v>
      </c>
      <c r="I267" s="74" t="s">
        <v>113</v>
      </c>
      <c r="J267" s="75">
        <v>1</v>
      </c>
      <c r="K267" s="74" t="s">
        <v>121</v>
      </c>
      <c r="L267" s="74" t="s">
        <v>131</v>
      </c>
      <c r="M267" s="86">
        <f t="shared" si="5"/>
        <v>1218</v>
      </c>
    </row>
    <row r="268" spans="1:13" x14ac:dyDescent="0.25">
      <c r="A268" s="74" t="s">
        <v>130</v>
      </c>
      <c r="B268" s="76">
        <v>0</v>
      </c>
      <c r="C268" s="76">
        <v>9016</v>
      </c>
      <c r="D268" s="75">
        <v>49</v>
      </c>
      <c r="E268" s="74">
        <v>22</v>
      </c>
      <c r="F268" s="74" t="s">
        <v>122</v>
      </c>
      <c r="G268" s="74" t="s">
        <v>118</v>
      </c>
      <c r="H268" s="75">
        <v>43</v>
      </c>
      <c r="I268" s="74" t="s">
        <v>124</v>
      </c>
      <c r="J268" s="75">
        <v>2</v>
      </c>
      <c r="K268" s="74" t="s">
        <v>121</v>
      </c>
      <c r="L268" s="74" t="s">
        <v>132</v>
      </c>
      <c r="M268" s="86">
        <f t="shared" si="5"/>
        <v>9016</v>
      </c>
    </row>
    <row r="269" spans="1:13" x14ac:dyDescent="0.25">
      <c r="A269" s="74" t="s">
        <v>130</v>
      </c>
      <c r="B269" s="76">
        <v>0</v>
      </c>
      <c r="C269" s="76">
        <v>11587</v>
      </c>
      <c r="D269" s="75">
        <v>22</v>
      </c>
      <c r="E269" s="74">
        <v>46</v>
      </c>
      <c r="F269" s="74" t="s">
        <v>119</v>
      </c>
      <c r="G269" s="74" t="s">
        <v>114</v>
      </c>
      <c r="H269" s="75">
        <v>30</v>
      </c>
      <c r="I269" s="74" t="s">
        <v>113</v>
      </c>
      <c r="J269" s="75">
        <v>2</v>
      </c>
      <c r="K269" s="74" t="s">
        <v>112</v>
      </c>
      <c r="L269" s="74" t="s">
        <v>131</v>
      </c>
      <c r="M269" s="86">
        <f t="shared" si="5"/>
        <v>11587</v>
      </c>
    </row>
    <row r="270" spans="1:13" x14ac:dyDescent="0.25">
      <c r="A270" s="74" t="s">
        <v>129</v>
      </c>
      <c r="B270" s="76">
        <v>0</v>
      </c>
      <c r="C270" s="76">
        <v>8944</v>
      </c>
      <c r="D270" s="75">
        <v>25</v>
      </c>
      <c r="E270" s="74">
        <v>66</v>
      </c>
      <c r="F270" s="74" t="s">
        <v>122</v>
      </c>
      <c r="G270" s="74" t="s">
        <v>118</v>
      </c>
      <c r="H270" s="75">
        <v>31</v>
      </c>
      <c r="I270" s="74" t="s">
        <v>117</v>
      </c>
      <c r="J270" s="75">
        <v>3</v>
      </c>
      <c r="K270" s="74" t="s">
        <v>121</v>
      </c>
      <c r="L270" s="74" t="s">
        <v>131</v>
      </c>
      <c r="M270" s="86">
        <f t="shared" si="5"/>
        <v>8944</v>
      </c>
    </row>
    <row r="271" spans="1:13" x14ac:dyDescent="0.25">
      <c r="A271" s="74" t="s">
        <v>116</v>
      </c>
      <c r="B271" s="76">
        <v>0</v>
      </c>
      <c r="C271" s="76">
        <v>807</v>
      </c>
      <c r="D271" s="75">
        <v>25</v>
      </c>
      <c r="E271" s="74">
        <v>75</v>
      </c>
      <c r="F271" s="74" t="s">
        <v>122</v>
      </c>
      <c r="G271" s="74" t="s">
        <v>118</v>
      </c>
      <c r="H271" s="75">
        <v>43</v>
      </c>
      <c r="I271" s="74" t="s">
        <v>124</v>
      </c>
      <c r="J271" s="75">
        <v>4</v>
      </c>
      <c r="K271" s="74" t="s">
        <v>121</v>
      </c>
      <c r="L271" s="74" t="s">
        <v>131</v>
      </c>
      <c r="M271" s="86">
        <f t="shared" si="5"/>
        <v>807</v>
      </c>
    </row>
    <row r="272" spans="1:13" x14ac:dyDescent="0.25">
      <c r="A272" s="74" t="s">
        <v>120</v>
      </c>
      <c r="B272" s="76">
        <v>0</v>
      </c>
      <c r="C272" s="76">
        <v>867</v>
      </c>
      <c r="D272" s="75">
        <v>31</v>
      </c>
      <c r="E272" s="74">
        <v>27</v>
      </c>
      <c r="F272" s="74" t="s">
        <v>119</v>
      </c>
      <c r="G272" s="74" t="s">
        <v>114</v>
      </c>
      <c r="H272" s="75">
        <v>24</v>
      </c>
      <c r="I272" s="74" t="s">
        <v>113</v>
      </c>
      <c r="J272" s="75">
        <v>2</v>
      </c>
      <c r="K272" s="74" t="s">
        <v>121</v>
      </c>
      <c r="L272" s="74" t="s">
        <v>131</v>
      </c>
      <c r="M272" s="86">
        <f t="shared" si="5"/>
        <v>867</v>
      </c>
    </row>
    <row r="273" spans="1:13" x14ac:dyDescent="0.25">
      <c r="A273" s="74" t="s">
        <v>120</v>
      </c>
      <c r="B273" s="76">
        <v>795</v>
      </c>
      <c r="C273" s="76">
        <v>16804</v>
      </c>
      <c r="D273" s="75">
        <v>49</v>
      </c>
      <c r="E273" s="74">
        <v>40</v>
      </c>
      <c r="F273" s="74" t="s">
        <v>122</v>
      </c>
      <c r="G273" s="74" t="s">
        <v>118</v>
      </c>
      <c r="H273" s="75">
        <v>26</v>
      </c>
      <c r="I273" s="74" t="s">
        <v>113</v>
      </c>
      <c r="J273" s="75">
        <v>2</v>
      </c>
      <c r="K273" s="74" t="s">
        <v>121</v>
      </c>
      <c r="L273" s="74" t="s">
        <v>132</v>
      </c>
      <c r="M273" s="86">
        <f t="shared" si="5"/>
        <v>17599</v>
      </c>
    </row>
    <row r="274" spans="1:13" x14ac:dyDescent="0.25">
      <c r="A274" s="74" t="s">
        <v>129</v>
      </c>
      <c r="B274" s="76">
        <v>0</v>
      </c>
      <c r="C274" s="76">
        <v>347</v>
      </c>
      <c r="D274" s="75">
        <v>16</v>
      </c>
      <c r="E274" s="74">
        <v>5</v>
      </c>
      <c r="F274" s="74" t="s">
        <v>119</v>
      </c>
      <c r="G274" s="74" t="s">
        <v>114</v>
      </c>
      <c r="H274" s="75">
        <v>45</v>
      </c>
      <c r="I274" s="74" t="s">
        <v>117</v>
      </c>
      <c r="J274" s="75">
        <v>1</v>
      </c>
      <c r="K274" s="74" t="s">
        <v>121</v>
      </c>
      <c r="L274" s="74" t="s">
        <v>131</v>
      </c>
      <c r="M274" s="86">
        <f t="shared" si="5"/>
        <v>347</v>
      </c>
    </row>
    <row r="275" spans="1:13" x14ac:dyDescent="0.25">
      <c r="A275" s="74" t="s">
        <v>129</v>
      </c>
      <c r="B275" s="76">
        <v>0</v>
      </c>
      <c r="C275" s="76">
        <v>836</v>
      </c>
      <c r="D275" s="75">
        <v>16</v>
      </c>
      <c r="E275" s="74">
        <v>4</v>
      </c>
      <c r="F275" s="74" t="s">
        <v>122</v>
      </c>
      <c r="G275" s="74" t="s">
        <v>118</v>
      </c>
      <c r="H275" s="75">
        <v>26</v>
      </c>
      <c r="I275" s="74" t="s">
        <v>113</v>
      </c>
      <c r="J275" s="75">
        <v>3</v>
      </c>
      <c r="K275" s="74" t="s">
        <v>127</v>
      </c>
      <c r="L275" s="74" t="s">
        <v>131</v>
      </c>
      <c r="M275" s="86">
        <f t="shared" si="5"/>
        <v>836</v>
      </c>
    </row>
    <row r="276" spans="1:13" x14ac:dyDescent="0.25">
      <c r="A276" s="74" t="s">
        <v>129</v>
      </c>
      <c r="B276" s="76">
        <v>0</v>
      </c>
      <c r="C276" s="76">
        <v>142</v>
      </c>
      <c r="D276" s="75">
        <v>7</v>
      </c>
      <c r="E276" s="74">
        <v>53</v>
      </c>
      <c r="F276" s="74" t="s">
        <v>119</v>
      </c>
      <c r="G276" s="74" t="s">
        <v>114</v>
      </c>
      <c r="H276" s="75">
        <v>48</v>
      </c>
      <c r="I276" s="74" t="s">
        <v>113</v>
      </c>
      <c r="J276" s="75">
        <v>1</v>
      </c>
      <c r="K276" s="74" t="s">
        <v>121</v>
      </c>
      <c r="L276" s="74" t="s">
        <v>131</v>
      </c>
      <c r="M276" s="86">
        <f t="shared" si="5"/>
        <v>142</v>
      </c>
    </row>
    <row r="277" spans="1:13" x14ac:dyDescent="0.25">
      <c r="A277" s="74" t="s">
        <v>129</v>
      </c>
      <c r="B277" s="76">
        <v>0</v>
      </c>
      <c r="C277" s="76">
        <v>169</v>
      </c>
      <c r="D277" s="75">
        <v>19</v>
      </c>
      <c r="E277" s="74">
        <v>6</v>
      </c>
      <c r="F277" s="74" t="s">
        <v>122</v>
      </c>
      <c r="G277" s="74" t="s">
        <v>118</v>
      </c>
      <c r="H277" s="75">
        <v>43</v>
      </c>
      <c r="I277" s="74" t="s">
        <v>113</v>
      </c>
      <c r="J277" s="75">
        <v>3</v>
      </c>
      <c r="K277" s="74" t="s">
        <v>121</v>
      </c>
      <c r="L277" s="74" t="s">
        <v>132</v>
      </c>
      <c r="M277" s="86">
        <f t="shared" si="5"/>
        <v>169</v>
      </c>
    </row>
    <row r="278" spans="1:13" x14ac:dyDescent="0.25">
      <c r="A278" s="74" t="s">
        <v>124</v>
      </c>
      <c r="B278" s="76">
        <v>852</v>
      </c>
      <c r="C278" s="76">
        <v>3613</v>
      </c>
      <c r="D278" s="75">
        <v>61</v>
      </c>
      <c r="E278" s="74">
        <v>83</v>
      </c>
      <c r="F278" s="74" t="s">
        <v>119</v>
      </c>
      <c r="G278" s="74" t="s">
        <v>114</v>
      </c>
      <c r="H278" s="75">
        <v>59</v>
      </c>
      <c r="I278" s="74" t="s">
        <v>124</v>
      </c>
      <c r="J278" s="75">
        <v>4</v>
      </c>
      <c r="K278" s="74" t="s">
        <v>112</v>
      </c>
      <c r="L278" s="74" t="s">
        <v>132</v>
      </c>
      <c r="M278" s="86">
        <f t="shared" si="5"/>
        <v>4465</v>
      </c>
    </row>
    <row r="279" spans="1:13" x14ac:dyDescent="0.25">
      <c r="A279" s="74" t="s">
        <v>28</v>
      </c>
      <c r="B279" s="76">
        <v>0</v>
      </c>
      <c r="C279" s="76">
        <v>403</v>
      </c>
      <c r="D279" s="75">
        <v>7</v>
      </c>
      <c r="E279" s="74">
        <v>5</v>
      </c>
      <c r="F279" s="74" t="s">
        <v>119</v>
      </c>
      <c r="G279" s="74" t="s">
        <v>114</v>
      </c>
      <c r="H279" s="75">
        <v>55</v>
      </c>
      <c r="I279" s="74" t="s">
        <v>113</v>
      </c>
      <c r="J279" s="75">
        <v>2</v>
      </c>
      <c r="K279" s="74" t="s">
        <v>121</v>
      </c>
      <c r="L279" s="74" t="s">
        <v>131</v>
      </c>
      <c r="M279" s="86">
        <f t="shared" si="5"/>
        <v>403</v>
      </c>
    </row>
    <row r="280" spans="1:13" x14ac:dyDescent="0.25">
      <c r="A280" s="74" t="s">
        <v>120</v>
      </c>
      <c r="B280" s="76">
        <v>0</v>
      </c>
      <c r="C280" s="76">
        <v>836</v>
      </c>
      <c r="D280" s="75">
        <v>25</v>
      </c>
      <c r="E280" s="74">
        <v>0</v>
      </c>
      <c r="F280" s="74" t="s">
        <v>122</v>
      </c>
      <c r="G280" s="74" t="s">
        <v>118</v>
      </c>
      <c r="H280" s="75">
        <v>29</v>
      </c>
      <c r="I280" s="74" t="s">
        <v>113</v>
      </c>
      <c r="J280" s="75">
        <v>2</v>
      </c>
      <c r="K280" s="74" t="s">
        <v>112</v>
      </c>
      <c r="L280" s="74" t="s">
        <v>132</v>
      </c>
      <c r="M280" s="86">
        <f t="shared" si="5"/>
        <v>836</v>
      </c>
    </row>
    <row r="281" spans="1:13" x14ac:dyDescent="0.25">
      <c r="A281" s="74" t="s">
        <v>130</v>
      </c>
      <c r="B281" s="76">
        <v>425</v>
      </c>
      <c r="C281" s="76">
        <v>0</v>
      </c>
      <c r="D281" s="75">
        <v>19</v>
      </c>
      <c r="E281" s="74">
        <v>7</v>
      </c>
      <c r="F281" s="74" t="s">
        <v>119</v>
      </c>
      <c r="G281" s="74" t="s">
        <v>114</v>
      </c>
      <c r="H281" s="75">
        <v>32</v>
      </c>
      <c r="I281" s="74" t="s">
        <v>113</v>
      </c>
      <c r="J281" s="75">
        <v>2</v>
      </c>
      <c r="K281" s="74" t="s">
        <v>121</v>
      </c>
      <c r="L281" s="74" t="s">
        <v>132</v>
      </c>
      <c r="M281" s="86">
        <f t="shared" si="5"/>
        <v>425</v>
      </c>
    </row>
    <row r="282" spans="1:13" x14ac:dyDescent="0.25">
      <c r="A282" s="74" t="s">
        <v>128</v>
      </c>
      <c r="B282" s="76">
        <v>0</v>
      </c>
      <c r="C282" s="76">
        <v>11481</v>
      </c>
      <c r="D282" s="75">
        <v>25</v>
      </c>
      <c r="E282" s="74">
        <v>18</v>
      </c>
      <c r="F282" s="74" t="s">
        <v>122</v>
      </c>
      <c r="G282" s="74" t="s">
        <v>118</v>
      </c>
      <c r="H282" s="75">
        <v>53</v>
      </c>
      <c r="I282" s="74" t="s">
        <v>113</v>
      </c>
      <c r="J282" s="75">
        <v>3</v>
      </c>
      <c r="K282" s="74" t="s">
        <v>112</v>
      </c>
      <c r="L282" s="74" t="s">
        <v>132</v>
      </c>
      <c r="M282" s="86">
        <f t="shared" si="5"/>
        <v>11481</v>
      </c>
    </row>
    <row r="283" spans="1:13" x14ac:dyDescent="0.25">
      <c r="A283" s="74" t="s">
        <v>128</v>
      </c>
      <c r="B283" s="76">
        <v>0</v>
      </c>
      <c r="C283" s="76">
        <v>3285</v>
      </c>
      <c r="D283" s="75">
        <v>7</v>
      </c>
      <c r="E283" s="74">
        <v>21</v>
      </c>
      <c r="F283" s="74" t="s">
        <v>122</v>
      </c>
      <c r="G283" s="74" t="s">
        <v>118</v>
      </c>
      <c r="H283" s="75">
        <v>33</v>
      </c>
      <c r="I283" s="74" t="s">
        <v>113</v>
      </c>
      <c r="J283" s="75">
        <v>2</v>
      </c>
      <c r="K283" s="74" t="s">
        <v>127</v>
      </c>
      <c r="L283" s="74" t="s">
        <v>131</v>
      </c>
      <c r="M283" s="86">
        <f t="shared" si="5"/>
        <v>3285</v>
      </c>
    </row>
    <row r="284" spans="1:13" x14ac:dyDescent="0.25">
      <c r="A284" s="74" t="s">
        <v>28</v>
      </c>
      <c r="B284" s="76">
        <v>0</v>
      </c>
      <c r="C284" s="76">
        <v>164</v>
      </c>
      <c r="D284" s="75">
        <v>13</v>
      </c>
      <c r="E284" s="74">
        <v>65</v>
      </c>
      <c r="F284" s="74" t="s">
        <v>119</v>
      </c>
      <c r="G284" s="74" t="s">
        <v>114</v>
      </c>
      <c r="H284" s="75">
        <v>56</v>
      </c>
      <c r="I284" s="74" t="s">
        <v>124</v>
      </c>
      <c r="J284" s="75">
        <v>4</v>
      </c>
      <c r="K284" s="74" t="s">
        <v>127</v>
      </c>
      <c r="L284" s="74" t="s">
        <v>131</v>
      </c>
      <c r="M284" s="86">
        <f t="shared" si="5"/>
        <v>164</v>
      </c>
    </row>
    <row r="285" spans="1:13" x14ac:dyDescent="0.25">
      <c r="A285" s="74" t="s">
        <v>130</v>
      </c>
      <c r="B285" s="76">
        <v>11072</v>
      </c>
      <c r="C285" s="76">
        <v>891</v>
      </c>
      <c r="D285" s="75">
        <v>61</v>
      </c>
      <c r="E285" s="74">
        <v>17</v>
      </c>
      <c r="F285" s="74" t="s">
        <v>122</v>
      </c>
      <c r="G285" s="74" t="s">
        <v>118</v>
      </c>
      <c r="H285" s="75">
        <v>33</v>
      </c>
      <c r="I285" s="74" t="s">
        <v>124</v>
      </c>
      <c r="J285" s="75">
        <v>4</v>
      </c>
      <c r="K285" s="74" t="s">
        <v>121</v>
      </c>
      <c r="L285" s="74" t="s">
        <v>131</v>
      </c>
      <c r="M285" s="86">
        <f t="shared" si="5"/>
        <v>11963</v>
      </c>
    </row>
    <row r="286" spans="1:13" x14ac:dyDescent="0.25">
      <c r="A286" s="74" t="s">
        <v>133</v>
      </c>
      <c r="B286" s="76">
        <v>0</v>
      </c>
      <c r="C286" s="76">
        <v>0</v>
      </c>
      <c r="D286" s="75">
        <v>37</v>
      </c>
      <c r="E286" s="74">
        <v>49</v>
      </c>
      <c r="F286" s="74" t="s">
        <v>122</v>
      </c>
      <c r="G286" s="74" t="s">
        <v>118</v>
      </c>
      <c r="H286" s="75">
        <v>46</v>
      </c>
      <c r="I286" s="74" t="s">
        <v>124</v>
      </c>
      <c r="J286" s="75">
        <v>4</v>
      </c>
      <c r="K286" s="74" t="s">
        <v>121</v>
      </c>
      <c r="L286" s="74" t="s">
        <v>132</v>
      </c>
      <c r="M286" s="86">
        <f t="shared" si="5"/>
        <v>0</v>
      </c>
    </row>
    <row r="287" spans="1:13" x14ac:dyDescent="0.25">
      <c r="A287" s="74" t="s">
        <v>133</v>
      </c>
      <c r="B287" s="76">
        <v>219</v>
      </c>
      <c r="C287" s="76">
        <v>841</v>
      </c>
      <c r="D287" s="75">
        <v>43</v>
      </c>
      <c r="E287" s="74">
        <v>0</v>
      </c>
      <c r="F287" s="74" t="s">
        <v>122</v>
      </c>
      <c r="G287" s="74" t="s">
        <v>118</v>
      </c>
      <c r="H287" s="75">
        <v>54</v>
      </c>
      <c r="I287" s="74" t="s">
        <v>124</v>
      </c>
      <c r="J287" s="75">
        <v>2</v>
      </c>
      <c r="K287" s="74" t="s">
        <v>112</v>
      </c>
      <c r="L287" s="74" t="s">
        <v>131</v>
      </c>
      <c r="M287" s="86">
        <f t="shared" si="5"/>
        <v>1060</v>
      </c>
    </row>
    <row r="288" spans="1:13" x14ac:dyDescent="0.25">
      <c r="A288" s="74" t="s">
        <v>130</v>
      </c>
      <c r="B288" s="76">
        <v>8060</v>
      </c>
      <c r="C288" s="76">
        <v>607</v>
      </c>
      <c r="D288" s="75">
        <v>19</v>
      </c>
      <c r="E288" s="74">
        <v>71</v>
      </c>
      <c r="F288" s="74" t="s">
        <v>119</v>
      </c>
      <c r="G288" s="74" t="s">
        <v>114</v>
      </c>
      <c r="H288" s="75">
        <v>22</v>
      </c>
      <c r="I288" s="74" t="s">
        <v>113</v>
      </c>
      <c r="J288" s="75">
        <v>2</v>
      </c>
      <c r="K288" s="74" t="s">
        <v>112</v>
      </c>
      <c r="L288" s="74" t="s">
        <v>131</v>
      </c>
      <c r="M288" s="86">
        <f t="shared" si="5"/>
        <v>8667</v>
      </c>
    </row>
    <row r="289" spans="1:13" x14ac:dyDescent="0.25">
      <c r="A289" s="74" t="s">
        <v>130</v>
      </c>
      <c r="B289" s="76">
        <v>0</v>
      </c>
      <c r="C289" s="76">
        <v>486</v>
      </c>
      <c r="D289" s="75">
        <v>12</v>
      </c>
      <c r="E289" s="74">
        <v>22</v>
      </c>
      <c r="F289" s="74" t="s">
        <v>122</v>
      </c>
      <c r="G289" s="74" t="s">
        <v>118</v>
      </c>
      <c r="H289" s="75">
        <v>35</v>
      </c>
      <c r="I289" s="74" t="s">
        <v>117</v>
      </c>
      <c r="J289" s="75">
        <v>2</v>
      </c>
      <c r="K289" s="74" t="s">
        <v>121</v>
      </c>
      <c r="L289" s="74" t="s">
        <v>131</v>
      </c>
      <c r="M289" s="86">
        <f t="shared" si="5"/>
        <v>486</v>
      </c>
    </row>
    <row r="290" spans="1:13" x14ac:dyDescent="0.25">
      <c r="A290" s="74" t="s">
        <v>130</v>
      </c>
      <c r="B290" s="76">
        <v>0</v>
      </c>
      <c r="C290" s="76">
        <v>108</v>
      </c>
      <c r="D290" s="75">
        <v>25</v>
      </c>
      <c r="E290" s="74">
        <v>52</v>
      </c>
      <c r="F290" s="74" t="s">
        <v>122</v>
      </c>
      <c r="G290" s="74" t="s">
        <v>118</v>
      </c>
      <c r="H290" s="75">
        <v>46</v>
      </c>
      <c r="I290" s="74" t="s">
        <v>113</v>
      </c>
      <c r="J290" s="75">
        <v>4</v>
      </c>
      <c r="K290" s="74" t="s">
        <v>127</v>
      </c>
      <c r="L290" s="74" t="s">
        <v>132</v>
      </c>
      <c r="M290" s="86">
        <f t="shared" si="5"/>
        <v>108</v>
      </c>
    </row>
    <row r="291" spans="1:13" x14ac:dyDescent="0.25">
      <c r="A291" s="74" t="s">
        <v>120</v>
      </c>
      <c r="B291" s="76">
        <v>0</v>
      </c>
      <c r="C291" s="76">
        <v>0</v>
      </c>
      <c r="D291" s="75">
        <v>43</v>
      </c>
      <c r="E291" s="74">
        <v>28</v>
      </c>
      <c r="F291" s="74" t="s">
        <v>119</v>
      </c>
      <c r="G291" s="74" t="s">
        <v>114</v>
      </c>
      <c r="H291" s="75">
        <v>29</v>
      </c>
      <c r="I291" s="74" t="s">
        <v>113</v>
      </c>
      <c r="J291" s="75">
        <v>3</v>
      </c>
      <c r="K291" s="74" t="s">
        <v>112</v>
      </c>
      <c r="L291" s="74" t="s">
        <v>132</v>
      </c>
      <c r="M291" s="86">
        <f t="shared" si="5"/>
        <v>0</v>
      </c>
    </row>
    <row r="292" spans="1:13" x14ac:dyDescent="0.25">
      <c r="A292" s="74" t="s">
        <v>130</v>
      </c>
      <c r="B292" s="76">
        <v>0</v>
      </c>
      <c r="C292" s="76">
        <v>113</v>
      </c>
      <c r="D292" s="75">
        <v>25</v>
      </c>
      <c r="E292" s="74">
        <v>31</v>
      </c>
      <c r="F292" s="74" t="s">
        <v>119</v>
      </c>
      <c r="G292" s="74" t="s">
        <v>114</v>
      </c>
      <c r="H292" s="75">
        <v>22</v>
      </c>
      <c r="I292" s="74" t="s">
        <v>117</v>
      </c>
      <c r="J292" s="75">
        <v>4</v>
      </c>
      <c r="K292" s="74" t="s">
        <v>121</v>
      </c>
      <c r="L292" s="74" t="s">
        <v>132</v>
      </c>
      <c r="M292" s="86">
        <f t="shared" si="5"/>
        <v>113</v>
      </c>
    </row>
    <row r="293" spans="1:13" x14ac:dyDescent="0.25">
      <c r="A293" s="74" t="s">
        <v>130</v>
      </c>
      <c r="B293" s="76">
        <v>1613</v>
      </c>
      <c r="C293" s="76">
        <v>0</v>
      </c>
      <c r="D293" s="75">
        <v>25</v>
      </c>
      <c r="E293" s="74">
        <v>118</v>
      </c>
      <c r="F293" s="74" t="s">
        <v>122</v>
      </c>
      <c r="G293" s="74" t="s">
        <v>125</v>
      </c>
      <c r="H293" s="75">
        <v>53</v>
      </c>
      <c r="I293" s="74" t="s">
        <v>113</v>
      </c>
      <c r="J293" s="75">
        <v>4</v>
      </c>
      <c r="K293" s="74" t="s">
        <v>121</v>
      </c>
      <c r="L293" s="74" t="s">
        <v>131</v>
      </c>
      <c r="M293" s="86">
        <f t="shared" si="5"/>
        <v>1613</v>
      </c>
    </row>
    <row r="294" spans="1:13" x14ac:dyDescent="0.25">
      <c r="A294" s="74" t="s">
        <v>129</v>
      </c>
      <c r="B294" s="76">
        <v>757</v>
      </c>
      <c r="C294" s="76">
        <v>208</v>
      </c>
      <c r="D294" s="75">
        <v>25</v>
      </c>
      <c r="E294" s="74">
        <v>36</v>
      </c>
      <c r="F294" s="74" t="s">
        <v>122</v>
      </c>
      <c r="G294" s="74" t="s">
        <v>114</v>
      </c>
      <c r="H294" s="75">
        <v>42</v>
      </c>
      <c r="I294" s="74" t="s">
        <v>113</v>
      </c>
      <c r="J294" s="75">
        <v>3</v>
      </c>
      <c r="K294" s="74" t="s">
        <v>121</v>
      </c>
      <c r="L294" s="74" t="s">
        <v>132</v>
      </c>
      <c r="M294" s="86">
        <f t="shared" si="5"/>
        <v>965</v>
      </c>
    </row>
    <row r="295" spans="1:13" x14ac:dyDescent="0.25">
      <c r="A295" s="74" t="s">
        <v>123</v>
      </c>
      <c r="B295" s="76">
        <v>0</v>
      </c>
      <c r="C295" s="76">
        <v>603</v>
      </c>
      <c r="D295" s="75">
        <v>13</v>
      </c>
      <c r="E295" s="74">
        <v>35</v>
      </c>
      <c r="F295" s="74" t="s">
        <v>122</v>
      </c>
      <c r="G295" s="74" t="s">
        <v>125</v>
      </c>
      <c r="H295" s="75">
        <v>20</v>
      </c>
      <c r="I295" s="74" t="s">
        <v>117</v>
      </c>
      <c r="J295" s="75">
        <v>4</v>
      </c>
      <c r="K295" s="74" t="s">
        <v>121</v>
      </c>
      <c r="L295" s="74" t="s">
        <v>132</v>
      </c>
      <c r="M295" s="86">
        <f t="shared" si="5"/>
        <v>603</v>
      </c>
    </row>
    <row r="296" spans="1:13" x14ac:dyDescent="0.25">
      <c r="A296" s="74" t="s">
        <v>130</v>
      </c>
      <c r="B296" s="76">
        <v>0</v>
      </c>
      <c r="C296" s="76">
        <v>343</v>
      </c>
      <c r="D296" s="75">
        <v>19</v>
      </c>
      <c r="E296" s="74">
        <v>22</v>
      </c>
      <c r="F296" s="74" t="s">
        <v>119</v>
      </c>
      <c r="G296" s="74" t="s">
        <v>114</v>
      </c>
      <c r="H296" s="75">
        <v>35</v>
      </c>
      <c r="I296" s="74" t="s">
        <v>113</v>
      </c>
      <c r="J296" s="75">
        <v>3</v>
      </c>
      <c r="K296" s="74" t="s">
        <v>121</v>
      </c>
      <c r="L296" s="74" t="s">
        <v>131</v>
      </c>
      <c r="M296" s="86">
        <f t="shared" si="5"/>
        <v>343</v>
      </c>
    </row>
    <row r="297" spans="1:13" x14ac:dyDescent="0.25">
      <c r="A297" s="74" t="s">
        <v>28</v>
      </c>
      <c r="B297" s="76">
        <v>977</v>
      </c>
      <c r="C297" s="76">
        <v>463</v>
      </c>
      <c r="D297" s="75">
        <v>10</v>
      </c>
      <c r="E297" s="74">
        <v>61</v>
      </c>
      <c r="F297" s="74" t="s">
        <v>119</v>
      </c>
      <c r="G297" s="74" t="s">
        <v>114</v>
      </c>
      <c r="H297" s="75">
        <v>33</v>
      </c>
      <c r="I297" s="74" t="s">
        <v>113</v>
      </c>
      <c r="J297" s="75">
        <v>3</v>
      </c>
      <c r="K297" s="74" t="s">
        <v>112</v>
      </c>
      <c r="L297" s="74" t="s">
        <v>132</v>
      </c>
      <c r="M297" s="86">
        <f t="shared" si="5"/>
        <v>1440</v>
      </c>
    </row>
    <row r="298" spans="1:13" x14ac:dyDescent="0.25">
      <c r="A298" s="74" t="s">
        <v>28</v>
      </c>
      <c r="B298" s="76">
        <v>197</v>
      </c>
      <c r="C298" s="76">
        <v>0</v>
      </c>
      <c r="D298" s="75">
        <v>37</v>
      </c>
      <c r="E298" s="74">
        <v>17</v>
      </c>
      <c r="F298" s="74" t="s">
        <v>122</v>
      </c>
      <c r="G298" s="74" t="s">
        <v>125</v>
      </c>
      <c r="H298" s="75">
        <v>26</v>
      </c>
      <c r="I298" s="74" t="s">
        <v>113</v>
      </c>
      <c r="J298" s="75">
        <v>2</v>
      </c>
      <c r="K298" s="74" t="s">
        <v>121</v>
      </c>
      <c r="L298" s="74" t="s">
        <v>131</v>
      </c>
      <c r="M298" s="86">
        <f t="shared" si="5"/>
        <v>197</v>
      </c>
    </row>
    <row r="299" spans="1:13" x14ac:dyDescent="0.25">
      <c r="A299" s="74" t="s">
        <v>129</v>
      </c>
      <c r="B299" s="76">
        <v>0</v>
      </c>
      <c r="C299" s="76">
        <v>299</v>
      </c>
      <c r="D299" s="75">
        <v>19</v>
      </c>
      <c r="E299" s="74">
        <v>11</v>
      </c>
      <c r="F299" s="74" t="s">
        <v>122</v>
      </c>
      <c r="G299" s="74" t="s">
        <v>118</v>
      </c>
      <c r="H299" s="75">
        <v>46</v>
      </c>
      <c r="I299" s="74" t="s">
        <v>124</v>
      </c>
      <c r="J299" s="75">
        <v>4</v>
      </c>
      <c r="K299" s="74" t="s">
        <v>121</v>
      </c>
      <c r="L299" s="74" t="s">
        <v>131</v>
      </c>
      <c r="M299" s="86">
        <f t="shared" si="5"/>
        <v>299</v>
      </c>
    </row>
    <row r="300" spans="1:13" x14ac:dyDescent="0.25">
      <c r="A300" s="74" t="s">
        <v>130</v>
      </c>
      <c r="B300" s="76">
        <v>0</v>
      </c>
      <c r="C300" s="76">
        <v>490</v>
      </c>
      <c r="D300" s="75">
        <v>13</v>
      </c>
      <c r="E300" s="74">
        <v>15</v>
      </c>
      <c r="F300" s="74" t="s">
        <v>119</v>
      </c>
      <c r="G300" s="74" t="s">
        <v>114</v>
      </c>
      <c r="H300" s="75">
        <v>28</v>
      </c>
      <c r="I300" s="74" t="s">
        <v>113</v>
      </c>
      <c r="J300" s="75">
        <v>2</v>
      </c>
      <c r="K300" s="74" t="s">
        <v>121</v>
      </c>
      <c r="L300" s="74" t="s">
        <v>132</v>
      </c>
      <c r="M300" s="86">
        <f t="shared" si="5"/>
        <v>490</v>
      </c>
    </row>
    <row r="301" spans="1:13" x14ac:dyDescent="0.25">
      <c r="A301" s="74" t="s">
        <v>120</v>
      </c>
      <c r="B301" s="76">
        <v>0</v>
      </c>
      <c r="C301" s="76">
        <v>6628</v>
      </c>
      <c r="D301" s="75">
        <v>37</v>
      </c>
      <c r="E301" s="74">
        <v>65</v>
      </c>
      <c r="F301" s="74" t="s">
        <v>122</v>
      </c>
      <c r="G301" s="74" t="s">
        <v>118</v>
      </c>
      <c r="H301" s="75">
        <v>38</v>
      </c>
      <c r="I301" s="74" t="s">
        <v>113</v>
      </c>
      <c r="J301" s="75">
        <v>4</v>
      </c>
      <c r="K301" s="74" t="s">
        <v>121</v>
      </c>
      <c r="L301" s="74" t="s">
        <v>131</v>
      </c>
      <c r="M301" s="86">
        <f t="shared" si="5"/>
        <v>6628</v>
      </c>
    </row>
    <row r="302" spans="1:13" x14ac:dyDescent="0.25">
      <c r="A302" s="74" t="s">
        <v>128</v>
      </c>
      <c r="B302" s="76">
        <v>0</v>
      </c>
      <c r="C302" s="76">
        <v>859</v>
      </c>
      <c r="D302" s="75">
        <v>19</v>
      </c>
      <c r="E302" s="74">
        <v>23</v>
      </c>
      <c r="F302" s="74" t="s">
        <v>122</v>
      </c>
      <c r="G302" s="74" t="s">
        <v>118</v>
      </c>
      <c r="H302" s="75">
        <v>35</v>
      </c>
      <c r="I302" s="74" t="s">
        <v>113</v>
      </c>
      <c r="J302" s="75">
        <v>2</v>
      </c>
      <c r="K302" s="74" t="s">
        <v>121</v>
      </c>
      <c r="L302" s="74" t="s">
        <v>132</v>
      </c>
      <c r="M302" s="86">
        <f t="shared" si="5"/>
        <v>859</v>
      </c>
    </row>
    <row r="303" spans="1:13" x14ac:dyDescent="0.25">
      <c r="A303" s="74" t="s">
        <v>130</v>
      </c>
      <c r="B303" s="76">
        <v>0</v>
      </c>
      <c r="C303" s="76">
        <v>750</v>
      </c>
      <c r="D303" s="75">
        <v>13</v>
      </c>
      <c r="E303" s="74">
        <v>14</v>
      </c>
      <c r="F303" s="74" t="s">
        <v>122</v>
      </c>
      <c r="G303" s="74" t="s">
        <v>118</v>
      </c>
      <c r="H303" s="75">
        <v>47</v>
      </c>
      <c r="I303" s="74" t="s">
        <v>113</v>
      </c>
      <c r="J303" s="75">
        <v>4</v>
      </c>
      <c r="K303" s="74" t="s">
        <v>121</v>
      </c>
      <c r="L303" s="74" t="s">
        <v>132</v>
      </c>
      <c r="M303" s="86">
        <f t="shared" si="5"/>
        <v>750</v>
      </c>
    </row>
    <row r="304" spans="1:13" x14ac:dyDescent="0.25">
      <c r="A304" s="74" t="s">
        <v>120</v>
      </c>
      <c r="B304" s="76">
        <v>256</v>
      </c>
      <c r="C304" s="76">
        <v>954</v>
      </c>
      <c r="D304" s="75">
        <v>10</v>
      </c>
      <c r="E304" s="74">
        <v>13</v>
      </c>
      <c r="F304" s="74" t="s">
        <v>122</v>
      </c>
      <c r="G304" s="74" t="s">
        <v>118</v>
      </c>
      <c r="H304" s="75">
        <v>23</v>
      </c>
      <c r="I304" s="74" t="s">
        <v>113</v>
      </c>
      <c r="J304" s="75">
        <v>3</v>
      </c>
      <c r="K304" s="74" t="s">
        <v>121</v>
      </c>
      <c r="L304" s="74" t="s">
        <v>131</v>
      </c>
      <c r="M304" s="86">
        <f t="shared" si="5"/>
        <v>1210</v>
      </c>
    </row>
    <row r="305" spans="1:13" x14ac:dyDescent="0.25">
      <c r="A305" s="74" t="s">
        <v>130</v>
      </c>
      <c r="B305" s="76">
        <v>296</v>
      </c>
      <c r="C305" s="76">
        <v>591</v>
      </c>
      <c r="D305" s="75">
        <v>37</v>
      </c>
      <c r="E305" s="74">
        <v>103</v>
      </c>
      <c r="F305" s="74" t="s">
        <v>122</v>
      </c>
      <c r="G305" s="74" t="s">
        <v>118</v>
      </c>
      <c r="H305" s="75">
        <v>56</v>
      </c>
      <c r="I305" s="74" t="s">
        <v>124</v>
      </c>
      <c r="J305" s="75">
        <v>4</v>
      </c>
      <c r="K305" s="74" t="s">
        <v>121</v>
      </c>
      <c r="L305" s="74" t="s">
        <v>132</v>
      </c>
      <c r="M305" s="86">
        <f t="shared" si="5"/>
        <v>887</v>
      </c>
    </row>
    <row r="306" spans="1:13" x14ac:dyDescent="0.25">
      <c r="A306" s="74" t="s">
        <v>129</v>
      </c>
      <c r="B306" s="76">
        <v>0</v>
      </c>
      <c r="C306" s="76">
        <v>13970</v>
      </c>
      <c r="D306" s="75">
        <v>13</v>
      </c>
      <c r="E306" s="74">
        <v>24</v>
      </c>
      <c r="F306" s="74" t="s">
        <v>119</v>
      </c>
      <c r="G306" s="74" t="s">
        <v>114</v>
      </c>
      <c r="H306" s="75">
        <v>28</v>
      </c>
      <c r="I306" s="74" t="s">
        <v>117</v>
      </c>
      <c r="J306" s="75">
        <v>4</v>
      </c>
      <c r="K306" s="74" t="s">
        <v>127</v>
      </c>
      <c r="L306" s="74" t="s">
        <v>132</v>
      </c>
      <c r="M306" s="86">
        <f t="shared" si="5"/>
        <v>13970</v>
      </c>
    </row>
    <row r="307" spans="1:13" x14ac:dyDescent="0.25">
      <c r="A307" s="74" t="s">
        <v>130</v>
      </c>
      <c r="B307" s="76">
        <v>0</v>
      </c>
      <c r="C307" s="76">
        <v>857</v>
      </c>
      <c r="D307" s="75">
        <v>11</v>
      </c>
      <c r="E307" s="74">
        <v>34</v>
      </c>
      <c r="F307" s="74" t="s">
        <v>122</v>
      </c>
      <c r="G307" s="74" t="s">
        <v>118</v>
      </c>
      <c r="H307" s="75">
        <v>48</v>
      </c>
      <c r="I307" s="74" t="s">
        <v>113</v>
      </c>
      <c r="J307" s="75">
        <v>3</v>
      </c>
      <c r="K307" s="74" t="s">
        <v>121</v>
      </c>
      <c r="L307" s="74" t="s">
        <v>131</v>
      </c>
      <c r="M307" s="86">
        <f t="shared" si="5"/>
        <v>857</v>
      </c>
    </row>
    <row r="308" spans="1:13" x14ac:dyDescent="0.25">
      <c r="A308" s="74" t="s">
        <v>129</v>
      </c>
      <c r="B308" s="76">
        <v>0</v>
      </c>
      <c r="C308" s="76">
        <v>5857</v>
      </c>
      <c r="D308" s="75">
        <v>19</v>
      </c>
      <c r="E308" s="74">
        <v>20</v>
      </c>
      <c r="F308" s="74" t="s">
        <v>122</v>
      </c>
      <c r="G308" s="74" t="s">
        <v>118</v>
      </c>
      <c r="H308" s="75">
        <v>27</v>
      </c>
      <c r="I308" s="74" t="s">
        <v>113</v>
      </c>
      <c r="J308" s="75">
        <v>2</v>
      </c>
      <c r="K308" s="74" t="s">
        <v>121</v>
      </c>
      <c r="L308" s="74" t="s">
        <v>131</v>
      </c>
      <c r="M308" s="86">
        <f t="shared" si="5"/>
        <v>5857</v>
      </c>
    </row>
    <row r="309" spans="1:13" x14ac:dyDescent="0.25">
      <c r="A309" s="74" t="s">
        <v>120</v>
      </c>
      <c r="B309" s="76">
        <v>298</v>
      </c>
      <c r="C309" s="76">
        <v>3326</v>
      </c>
      <c r="D309" s="75">
        <v>73</v>
      </c>
      <c r="E309" s="74">
        <v>15</v>
      </c>
      <c r="F309" s="74" t="s">
        <v>122</v>
      </c>
      <c r="G309" s="74" t="s">
        <v>125</v>
      </c>
      <c r="H309" s="75">
        <v>23</v>
      </c>
      <c r="I309" s="74" t="s">
        <v>113</v>
      </c>
      <c r="J309" s="75">
        <v>2</v>
      </c>
      <c r="K309" s="74" t="s">
        <v>121</v>
      </c>
      <c r="L309" s="74" t="s">
        <v>132</v>
      </c>
      <c r="M309" s="86">
        <f t="shared" si="5"/>
        <v>3624</v>
      </c>
    </row>
    <row r="310" spans="1:13" x14ac:dyDescent="0.25">
      <c r="A310" s="74" t="s">
        <v>120</v>
      </c>
      <c r="B310" s="76">
        <v>0</v>
      </c>
      <c r="C310" s="76">
        <v>726</v>
      </c>
      <c r="D310" s="75">
        <v>19</v>
      </c>
      <c r="E310" s="74">
        <v>7</v>
      </c>
      <c r="F310" s="74" t="s">
        <v>119</v>
      </c>
      <c r="G310" s="74" t="s">
        <v>114</v>
      </c>
      <c r="H310" s="75">
        <v>24</v>
      </c>
      <c r="I310" s="74" t="s">
        <v>117</v>
      </c>
      <c r="J310" s="75">
        <v>4</v>
      </c>
      <c r="K310" s="74" t="s">
        <v>121</v>
      </c>
      <c r="L310" s="74" t="s">
        <v>132</v>
      </c>
      <c r="M310" s="86">
        <f t="shared" si="5"/>
        <v>726</v>
      </c>
    </row>
    <row r="311" spans="1:13" x14ac:dyDescent="0.25">
      <c r="A311" s="74" t="s">
        <v>129</v>
      </c>
      <c r="B311" s="76">
        <v>8636</v>
      </c>
      <c r="C311" s="76">
        <v>214</v>
      </c>
      <c r="D311" s="75">
        <v>11</v>
      </c>
      <c r="E311" s="74">
        <v>3</v>
      </c>
      <c r="F311" s="74" t="s">
        <v>119</v>
      </c>
      <c r="G311" s="74" t="s">
        <v>114</v>
      </c>
      <c r="H311" s="75">
        <v>22</v>
      </c>
      <c r="I311" s="74" t="s">
        <v>113</v>
      </c>
      <c r="J311" s="75">
        <v>2</v>
      </c>
      <c r="K311" s="74" t="s">
        <v>121</v>
      </c>
      <c r="L311" s="74" t="s">
        <v>131</v>
      </c>
      <c r="M311" s="86">
        <f t="shared" si="5"/>
        <v>8850</v>
      </c>
    </row>
    <row r="312" spans="1:13" x14ac:dyDescent="0.25">
      <c r="A312" s="74" t="s">
        <v>130</v>
      </c>
      <c r="B312" s="76">
        <v>0</v>
      </c>
      <c r="C312" s="76">
        <v>207</v>
      </c>
      <c r="D312" s="75">
        <v>13</v>
      </c>
      <c r="E312" s="74">
        <v>119</v>
      </c>
      <c r="F312" s="74" t="s">
        <v>122</v>
      </c>
      <c r="G312" s="74" t="s">
        <v>118</v>
      </c>
      <c r="H312" s="75">
        <v>42</v>
      </c>
      <c r="I312" s="74" t="s">
        <v>117</v>
      </c>
      <c r="J312" s="75">
        <v>4</v>
      </c>
      <c r="K312" s="74" t="s">
        <v>121</v>
      </c>
      <c r="L312" s="74" t="s">
        <v>132</v>
      </c>
      <c r="M312" s="86">
        <f t="shared" si="5"/>
        <v>207</v>
      </c>
    </row>
    <row r="313" spans="1:13" x14ac:dyDescent="0.25">
      <c r="A313" s="74" t="s">
        <v>130</v>
      </c>
      <c r="B313" s="76">
        <v>0</v>
      </c>
      <c r="C313" s="76">
        <v>713</v>
      </c>
      <c r="D313" s="75">
        <v>13</v>
      </c>
      <c r="E313" s="74">
        <v>29</v>
      </c>
      <c r="F313" s="74" t="s">
        <v>122</v>
      </c>
      <c r="G313" s="74" t="s">
        <v>118</v>
      </c>
      <c r="H313" s="75">
        <v>25</v>
      </c>
      <c r="I313" s="74" t="s">
        <v>113</v>
      </c>
      <c r="J313" s="75">
        <v>2</v>
      </c>
      <c r="K313" s="74" t="s">
        <v>121</v>
      </c>
      <c r="L313" s="74" t="s">
        <v>132</v>
      </c>
      <c r="M313" s="86">
        <f t="shared" si="5"/>
        <v>713</v>
      </c>
    </row>
    <row r="314" spans="1:13" x14ac:dyDescent="0.25">
      <c r="A314" s="74" t="s">
        <v>130</v>
      </c>
      <c r="B314" s="76">
        <v>19766</v>
      </c>
      <c r="C314" s="76">
        <v>2141</v>
      </c>
      <c r="D314" s="75">
        <v>11</v>
      </c>
      <c r="E314" s="74">
        <v>54</v>
      </c>
      <c r="F314" s="74" t="s">
        <v>119</v>
      </c>
      <c r="G314" s="74" t="s">
        <v>114</v>
      </c>
      <c r="H314" s="75">
        <v>47</v>
      </c>
      <c r="I314" s="74" t="s">
        <v>124</v>
      </c>
      <c r="J314" s="75">
        <v>4</v>
      </c>
      <c r="K314" s="74" t="s">
        <v>127</v>
      </c>
      <c r="L314" s="74" t="s">
        <v>132</v>
      </c>
      <c r="M314" s="86">
        <f t="shared" si="5"/>
        <v>21907</v>
      </c>
    </row>
    <row r="315" spans="1:13" x14ac:dyDescent="0.25">
      <c r="A315" s="74" t="s">
        <v>130</v>
      </c>
      <c r="B315" s="76">
        <v>0</v>
      </c>
      <c r="C315" s="76">
        <v>483</v>
      </c>
      <c r="D315" s="75">
        <v>19</v>
      </c>
      <c r="E315" s="74">
        <v>90</v>
      </c>
      <c r="F315" s="74" t="s">
        <v>119</v>
      </c>
      <c r="G315" s="74" t="s">
        <v>114</v>
      </c>
      <c r="H315" s="75">
        <v>32</v>
      </c>
      <c r="I315" s="74" t="s">
        <v>117</v>
      </c>
      <c r="J315" s="75">
        <v>4</v>
      </c>
      <c r="K315" s="74" t="s">
        <v>121</v>
      </c>
      <c r="L315" s="74" t="s">
        <v>132</v>
      </c>
      <c r="M315" s="86">
        <f t="shared" si="5"/>
        <v>483</v>
      </c>
    </row>
    <row r="316" spans="1:13" x14ac:dyDescent="0.25">
      <c r="A316" s="74" t="s">
        <v>130</v>
      </c>
      <c r="B316" s="76">
        <v>0</v>
      </c>
      <c r="C316" s="76">
        <v>127</v>
      </c>
      <c r="D316" s="75">
        <v>7</v>
      </c>
      <c r="E316" s="74">
        <v>13</v>
      </c>
      <c r="F316" s="74" t="s">
        <v>122</v>
      </c>
      <c r="G316" s="74" t="s">
        <v>118</v>
      </c>
      <c r="H316" s="75">
        <v>25</v>
      </c>
      <c r="I316" s="74" t="s">
        <v>117</v>
      </c>
      <c r="J316" s="75">
        <v>3</v>
      </c>
      <c r="K316" s="74" t="s">
        <v>121</v>
      </c>
      <c r="L316" s="74" t="s">
        <v>131</v>
      </c>
      <c r="M316" s="86">
        <f t="shared" si="5"/>
        <v>127</v>
      </c>
    </row>
    <row r="317" spans="1:13" x14ac:dyDescent="0.25">
      <c r="A317" s="74" t="s">
        <v>129</v>
      </c>
      <c r="B317" s="76">
        <v>0</v>
      </c>
      <c r="C317" s="76">
        <v>367</v>
      </c>
      <c r="D317" s="75">
        <v>37</v>
      </c>
      <c r="E317" s="74">
        <v>22</v>
      </c>
      <c r="F317" s="74" t="s">
        <v>122</v>
      </c>
      <c r="G317" s="74" t="s">
        <v>118</v>
      </c>
      <c r="H317" s="75">
        <v>36</v>
      </c>
      <c r="I317" s="74" t="s">
        <v>113</v>
      </c>
      <c r="J317" s="75">
        <v>2</v>
      </c>
      <c r="K317" s="74" t="s">
        <v>121</v>
      </c>
      <c r="L317" s="74" t="s">
        <v>131</v>
      </c>
      <c r="M317" s="86">
        <f t="shared" si="5"/>
        <v>367</v>
      </c>
    </row>
    <row r="318" spans="1:13" x14ac:dyDescent="0.25">
      <c r="A318" s="74" t="s">
        <v>120</v>
      </c>
      <c r="B318" s="76">
        <v>0</v>
      </c>
      <c r="C318" s="76">
        <v>813</v>
      </c>
      <c r="D318" s="75">
        <v>43</v>
      </c>
      <c r="E318" s="74">
        <v>28</v>
      </c>
      <c r="F318" s="74" t="s">
        <v>122</v>
      </c>
      <c r="G318" s="74" t="s">
        <v>118</v>
      </c>
      <c r="H318" s="75">
        <v>25</v>
      </c>
      <c r="I318" s="74" t="s">
        <v>113</v>
      </c>
      <c r="J318" s="75">
        <v>2</v>
      </c>
      <c r="K318" s="74" t="s">
        <v>121</v>
      </c>
      <c r="L318" s="74" t="s">
        <v>132</v>
      </c>
      <c r="M318" s="86">
        <f t="shared" si="5"/>
        <v>813</v>
      </c>
    </row>
    <row r="319" spans="1:13" x14ac:dyDescent="0.25">
      <c r="A319" s="74" t="s">
        <v>129</v>
      </c>
      <c r="B319" s="76">
        <v>4089</v>
      </c>
      <c r="C319" s="76">
        <v>0</v>
      </c>
      <c r="D319" s="75">
        <v>7</v>
      </c>
      <c r="E319" s="74">
        <v>14</v>
      </c>
      <c r="F319" s="74" t="s">
        <v>122</v>
      </c>
      <c r="G319" s="74" t="s">
        <v>125</v>
      </c>
      <c r="H319" s="75">
        <v>26</v>
      </c>
      <c r="I319" s="74" t="s">
        <v>113</v>
      </c>
      <c r="J319" s="75">
        <v>2</v>
      </c>
      <c r="K319" s="74" t="s">
        <v>121</v>
      </c>
      <c r="L319" s="74" t="s">
        <v>131</v>
      </c>
      <c r="M319" s="86">
        <f t="shared" si="5"/>
        <v>4089</v>
      </c>
    </row>
    <row r="320" spans="1:13" x14ac:dyDescent="0.25">
      <c r="A320" s="74" t="s">
        <v>130</v>
      </c>
      <c r="B320" s="76">
        <v>0</v>
      </c>
      <c r="C320" s="76">
        <v>102</v>
      </c>
      <c r="D320" s="75">
        <v>7</v>
      </c>
      <c r="E320" s="74">
        <v>0</v>
      </c>
      <c r="F320" s="74" t="s">
        <v>119</v>
      </c>
      <c r="G320" s="74" t="s">
        <v>114</v>
      </c>
      <c r="H320" s="75">
        <v>53</v>
      </c>
      <c r="I320" s="74" t="s">
        <v>113</v>
      </c>
      <c r="J320" s="75">
        <v>4</v>
      </c>
      <c r="K320" s="74" t="s">
        <v>135</v>
      </c>
      <c r="L320" s="74" t="s">
        <v>131</v>
      </c>
      <c r="M320" s="86">
        <f t="shared" si="5"/>
        <v>102</v>
      </c>
    </row>
    <row r="321" spans="1:13" x14ac:dyDescent="0.25">
      <c r="A321" s="74" t="s">
        <v>116</v>
      </c>
      <c r="B321" s="76">
        <v>271</v>
      </c>
      <c r="C321" s="76">
        <v>759</v>
      </c>
      <c r="D321" s="75">
        <v>19</v>
      </c>
      <c r="E321" s="74">
        <v>0</v>
      </c>
      <c r="F321" s="74" t="s">
        <v>119</v>
      </c>
      <c r="G321" s="74" t="s">
        <v>114</v>
      </c>
      <c r="H321" s="75">
        <v>66</v>
      </c>
      <c r="I321" s="74" t="s">
        <v>113</v>
      </c>
      <c r="J321" s="75">
        <v>4</v>
      </c>
      <c r="K321" s="74" t="s">
        <v>121</v>
      </c>
      <c r="L321" s="74" t="s">
        <v>131</v>
      </c>
      <c r="M321" s="86">
        <f t="shared" si="5"/>
        <v>1030</v>
      </c>
    </row>
    <row r="322" spans="1:13" x14ac:dyDescent="0.25">
      <c r="A322" s="74" t="s">
        <v>130</v>
      </c>
      <c r="B322" s="76">
        <v>949</v>
      </c>
      <c r="C322" s="76">
        <v>0</v>
      </c>
      <c r="D322" s="75">
        <v>49</v>
      </c>
      <c r="E322" s="74">
        <v>36</v>
      </c>
      <c r="F322" s="74" t="s">
        <v>119</v>
      </c>
      <c r="G322" s="74" t="s">
        <v>114</v>
      </c>
      <c r="H322" s="75">
        <v>23</v>
      </c>
      <c r="I322" s="74" t="s">
        <v>113</v>
      </c>
      <c r="J322" s="75">
        <v>2</v>
      </c>
      <c r="K322" s="74" t="s">
        <v>121</v>
      </c>
      <c r="L322" s="74" t="s">
        <v>131</v>
      </c>
      <c r="M322" s="86">
        <f t="shared" si="5"/>
        <v>949</v>
      </c>
    </row>
    <row r="323" spans="1:13" x14ac:dyDescent="0.25">
      <c r="A323" s="74" t="s">
        <v>120</v>
      </c>
      <c r="B323" s="76">
        <v>0</v>
      </c>
      <c r="C323" s="76">
        <v>503</v>
      </c>
      <c r="D323" s="75">
        <v>13</v>
      </c>
      <c r="E323" s="74">
        <v>62</v>
      </c>
      <c r="F323" s="74" t="s">
        <v>122</v>
      </c>
      <c r="G323" s="74" t="s">
        <v>118</v>
      </c>
      <c r="H323" s="75">
        <v>25</v>
      </c>
      <c r="I323" s="74" t="s">
        <v>113</v>
      </c>
      <c r="J323" s="75">
        <v>2</v>
      </c>
      <c r="K323" s="74" t="s">
        <v>121</v>
      </c>
      <c r="L323" s="74" t="s">
        <v>131</v>
      </c>
      <c r="M323" s="86">
        <f t="shared" si="5"/>
        <v>503</v>
      </c>
    </row>
    <row r="324" spans="1:13" x14ac:dyDescent="0.25">
      <c r="A324" s="74" t="s">
        <v>120</v>
      </c>
      <c r="B324" s="76">
        <v>911</v>
      </c>
      <c r="C324" s="76">
        <v>823</v>
      </c>
      <c r="D324" s="75">
        <v>46</v>
      </c>
      <c r="E324" s="74">
        <v>4</v>
      </c>
      <c r="F324" s="74" t="s">
        <v>122</v>
      </c>
      <c r="G324" s="74" t="s">
        <v>118</v>
      </c>
      <c r="H324" s="75">
        <v>24</v>
      </c>
      <c r="I324" s="74" t="s">
        <v>113</v>
      </c>
      <c r="J324" s="75">
        <v>2</v>
      </c>
      <c r="K324" s="74" t="s">
        <v>127</v>
      </c>
      <c r="L324" s="74" t="s">
        <v>132</v>
      </c>
      <c r="M324" s="86">
        <f t="shared" si="5"/>
        <v>1734</v>
      </c>
    </row>
    <row r="325" spans="1:13" x14ac:dyDescent="0.25">
      <c r="A325" s="74" t="s">
        <v>130</v>
      </c>
      <c r="B325" s="76">
        <v>0</v>
      </c>
      <c r="C325" s="76">
        <v>693</v>
      </c>
      <c r="D325" s="75">
        <v>19</v>
      </c>
      <c r="E325" s="74">
        <v>28</v>
      </c>
      <c r="F325" s="74" t="s">
        <v>122</v>
      </c>
      <c r="G325" s="74" t="s">
        <v>118</v>
      </c>
      <c r="H325" s="75">
        <v>31</v>
      </c>
      <c r="I325" s="74" t="s">
        <v>124</v>
      </c>
      <c r="J325" s="75">
        <v>4</v>
      </c>
      <c r="K325" s="74" t="s">
        <v>127</v>
      </c>
      <c r="L325" s="74" t="s">
        <v>132</v>
      </c>
      <c r="M325" s="86">
        <f t="shared" ref="M325:M388" si="6">B325+C325</f>
        <v>693</v>
      </c>
    </row>
    <row r="326" spans="1:13" x14ac:dyDescent="0.25">
      <c r="A326" s="74" t="s">
        <v>133</v>
      </c>
      <c r="B326" s="76">
        <v>0</v>
      </c>
      <c r="C326" s="76">
        <v>973</v>
      </c>
      <c r="D326" s="75">
        <v>49</v>
      </c>
      <c r="E326" s="74">
        <v>81</v>
      </c>
      <c r="F326" s="74" t="s">
        <v>119</v>
      </c>
      <c r="G326" s="74" t="s">
        <v>114</v>
      </c>
      <c r="H326" s="75">
        <v>57</v>
      </c>
      <c r="I326" s="74" t="s">
        <v>124</v>
      </c>
      <c r="J326" s="75">
        <v>4</v>
      </c>
      <c r="K326" s="74" t="s">
        <v>127</v>
      </c>
      <c r="L326" s="74" t="s">
        <v>132</v>
      </c>
      <c r="M326" s="86">
        <f t="shared" si="6"/>
        <v>973</v>
      </c>
    </row>
    <row r="327" spans="1:13" x14ac:dyDescent="0.25">
      <c r="A327" s="74" t="s">
        <v>130</v>
      </c>
      <c r="B327" s="76">
        <v>0</v>
      </c>
      <c r="C327" s="76">
        <v>648</v>
      </c>
      <c r="D327" s="75">
        <v>15</v>
      </c>
      <c r="E327" s="74">
        <v>57</v>
      </c>
      <c r="F327" s="74" t="s">
        <v>122</v>
      </c>
      <c r="G327" s="74" t="s">
        <v>114</v>
      </c>
      <c r="H327" s="75">
        <v>44</v>
      </c>
      <c r="I327" s="74" t="s">
        <v>113</v>
      </c>
      <c r="J327" s="75">
        <v>4</v>
      </c>
      <c r="K327" s="74" t="s">
        <v>112</v>
      </c>
      <c r="L327" s="74" t="s">
        <v>132</v>
      </c>
      <c r="M327" s="86">
        <f t="shared" si="6"/>
        <v>648</v>
      </c>
    </row>
    <row r="328" spans="1:13" x14ac:dyDescent="0.25">
      <c r="A328" s="74" t="s">
        <v>124</v>
      </c>
      <c r="B328" s="76">
        <v>0</v>
      </c>
      <c r="C328" s="76">
        <v>523</v>
      </c>
      <c r="D328" s="75">
        <v>37</v>
      </c>
      <c r="E328" s="74">
        <v>0</v>
      </c>
      <c r="F328" s="74" t="s">
        <v>122</v>
      </c>
      <c r="G328" s="74" t="s">
        <v>114</v>
      </c>
      <c r="H328" s="75">
        <v>42</v>
      </c>
      <c r="I328" s="74" t="s">
        <v>113</v>
      </c>
      <c r="J328" s="75">
        <v>3</v>
      </c>
      <c r="K328" s="74" t="s">
        <v>112</v>
      </c>
      <c r="L328" s="74" t="s">
        <v>131</v>
      </c>
      <c r="M328" s="86">
        <f t="shared" si="6"/>
        <v>523</v>
      </c>
    </row>
    <row r="329" spans="1:13" x14ac:dyDescent="0.25">
      <c r="A329" s="74" t="s">
        <v>133</v>
      </c>
      <c r="B329" s="76">
        <v>271</v>
      </c>
      <c r="C329" s="76">
        <v>7090</v>
      </c>
      <c r="D329" s="75">
        <v>25</v>
      </c>
      <c r="E329" s="74">
        <v>2</v>
      </c>
      <c r="F329" s="74" t="s">
        <v>119</v>
      </c>
      <c r="G329" s="74" t="s">
        <v>114</v>
      </c>
      <c r="H329" s="75">
        <v>27</v>
      </c>
      <c r="I329" s="74" t="s">
        <v>117</v>
      </c>
      <c r="J329" s="75">
        <v>4</v>
      </c>
      <c r="K329" s="74" t="s">
        <v>121</v>
      </c>
      <c r="L329" s="74" t="s">
        <v>132</v>
      </c>
      <c r="M329" s="86">
        <f t="shared" si="6"/>
        <v>7361</v>
      </c>
    </row>
    <row r="330" spans="1:13" x14ac:dyDescent="0.25">
      <c r="A330" s="74" t="s">
        <v>120</v>
      </c>
      <c r="B330" s="76">
        <v>0</v>
      </c>
      <c r="C330" s="76">
        <v>596</v>
      </c>
      <c r="D330" s="75">
        <v>13</v>
      </c>
      <c r="E330" s="74">
        <v>67</v>
      </c>
      <c r="F330" s="74" t="s">
        <v>122</v>
      </c>
      <c r="G330" s="74" t="s">
        <v>118</v>
      </c>
      <c r="H330" s="75">
        <v>51</v>
      </c>
      <c r="I330" s="74" t="s">
        <v>113</v>
      </c>
      <c r="J330" s="75">
        <v>4</v>
      </c>
      <c r="K330" s="74" t="s">
        <v>121</v>
      </c>
      <c r="L330" s="74" t="s">
        <v>131</v>
      </c>
      <c r="M330" s="86">
        <f t="shared" si="6"/>
        <v>596</v>
      </c>
    </row>
    <row r="331" spans="1:13" x14ac:dyDescent="0.25">
      <c r="A331" s="74" t="s">
        <v>133</v>
      </c>
      <c r="B331" s="76">
        <v>0</v>
      </c>
      <c r="C331" s="76">
        <v>904</v>
      </c>
      <c r="D331" s="75">
        <v>49</v>
      </c>
      <c r="E331" s="74">
        <v>119</v>
      </c>
      <c r="F331" s="74" t="s">
        <v>122</v>
      </c>
      <c r="G331" s="74" t="s">
        <v>118</v>
      </c>
      <c r="H331" s="75">
        <v>23</v>
      </c>
      <c r="I331" s="74" t="s">
        <v>124</v>
      </c>
      <c r="J331" s="75">
        <v>4</v>
      </c>
      <c r="K331" s="74" t="s">
        <v>121</v>
      </c>
      <c r="L331" s="74" t="s">
        <v>132</v>
      </c>
      <c r="M331" s="86">
        <f t="shared" si="6"/>
        <v>904</v>
      </c>
    </row>
    <row r="332" spans="1:13" x14ac:dyDescent="0.25">
      <c r="A332" s="74" t="s">
        <v>130</v>
      </c>
      <c r="B332" s="76">
        <v>0</v>
      </c>
      <c r="C332" s="76">
        <v>541</v>
      </c>
      <c r="D332" s="75">
        <v>19</v>
      </c>
      <c r="E332" s="74">
        <v>13</v>
      </c>
      <c r="F332" s="74" t="s">
        <v>122</v>
      </c>
      <c r="G332" s="74" t="s">
        <v>118</v>
      </c>
      <c r="H332" s="75">
        <v>31</v>
      </c>
      <c r="I332" s="74" t="s">
        <v>113</v>
      </c>
      <c r="J332" s="75">
        <v>2</v>
      </c>
      <c r="K332" s="74" t="s">
        <v>121</v>
      </c>
      <c r="L332" s="74" t="s">
        <v>132</v>
      </c>
      <c r="M332" s="86">
        <f t="shared" si="6"/>
        <v>541</v>
      </c>
    </row>
    <row r="333" spans="1:13" x14ac:dyDescent="0.25">
      <c r="A333" s="74" t="s">
        <v>129</v>
      </c>
      <c r="B333" s="76">
        <v>0</v>
      </c>
      <c r="C333" s="76">
        <v>154</v>
      </c>
      <c r="D333" s="75">
        <v>37</v>
      </c>
      <c r="E333" s="74">
        <v>2</v>
      </c>
      <c r="F333" s="74" t="s">
        <v>119</v>
      </c>
      <c r="G333" s="74" t="s">
        <v>114</v>
      </c>
      <c r="H333" s="75">
        <v>22</v>
      </c>
      <c r="I333" s="74" t="s">
        <v>117</v>
      </c>
      <c r="J333" s="75">
        <v>4</v>
      </c>
      <c r="K333" s="74" t="s">
        <v>121</v>
      </c>
      <c r="L333" s="74" t="s">
        <v>132</v>
      </c>
      <c r="M333" s="86">
        <f t="shared" si="6"/>
        <v>154</v>
      </c>
    </row>
    <row r="334" spans="1:13" x14ac:dyDescent="0.25">
      <c r="A334" s="74" t="s">
        <v>130</v>
      </c>
      <c r="B334" s="76">
        <v>4802</v>
      </c>
      <c r="C334" s="76">
        <v>0</v>
      </c>
      <c r="D334" s="75">
        <v>37</v>
      </c>
      <c r="E334" s="74">
        <v>12</v>
      </c>
      <c r="F334" s="74" t="s">
        <v>122</v>
      </c>
      <c r="G334" s="74" t="s">
        <v>118</v>
      </c>
      <c r="H334" s="75">
        <v>35</v>
      </c>
      <c r="I334" s="74" t="s">
        <v>113</v>
      </c>
      <c r="J334" s="75">
        <v>4</v>
      </c>
      <c r="K334" s="74" t="s">
        <v>121</v>
      </c>
      <c r="L334" s="74" t="s">
        <v>131</v>
      </c>
      <c r="M334" s="86">
        <f t="shared" si="6"/>
        <v>4802</v>
      </c>
    </row>
    <row r="335" spans="1:13" x14ac:dyDescent="0.25">
      <c r="A335" s="74" t="s">
        <v>128</v>
      </c>
      <c r="B335" s="76">
        <v>177</v>
      </c>
      <c r="C335" s="76">
        <v>0</v>
      </c>
      <c r="D335" s="75">
        <v>49</v>
      </c>
      <c r="E335" s="74">
        <v>9</v>
      </c>
      <c r="F335" s="74" t="s">
        <v>122</v>
      </c>
      <c r="G335" s="74" t="s">
        <v>118</v>
      </c>
      <c r="H335" s="75">
        <v>37</v>
      </c>
      <c r="I335" s="74" t="s">
        <v>124</v>
      </c>
      <c r="J335" s="75">
        <v>4</v>
      </c>
      <c r="K335" s="74" t="s">
        <v>121</v>
      </c>
      <c r="L335" s="74" t="s">
        <v>131</v>
      </c>
      <c r="M335" s="86">
        <f t="shared" si="6"/>
        <v>177</v>
      </c>
    </row>
    <row r="336" spans="1:13" x14ac:dyDescent="0.25">
      <c r="A336" s="74" t="s">
        <v>120</v>
      </c>
      <c r="B336" s="76">
        <v>0</v>
      </c>
      <c r="C336" s="76">
        <v>337</v>
      </c>
      <c r="D336" s="75">
        <v>25</v>
      </c>
      <c r="E336" s="74">
        <v>107</v>
      </c>
      <c r="F336" s="74" t="s">
        <v>122</v>
      </c>
      <c r="G336" s="74" t="s">
        <v>118</v>
      </c>
      <c r="H336" s="75">
        <v>35</v>
      </c>
      <c r="I336" s="74" t="s">
        <v>113</v>
      </c>
      <c r="J336" s="75">
        <v>1</v>
      </c>
      <c r="K336" s="74" t="s">
        <v>112</v>
      </c>
      <c r="L336" s="74" t="s">
        <v>131</v>
      </c>
      <c r="M336" s="86">
        <f t="shared" si="6"/>
        <v>337</v>
      </c>
    </row>
    <row r="337" spans="1:13" x14ac:dyDescent="0.25">
      <c r="A337" s="74" t="s">
        <v>130</v>
      </c>
      <c r="B337" s="76">
        <v>0</v>
      </c>
      <c r="C337" s="76">
        <v>716</v>
      </c>
      <c r="D337" s="75">
        <v>19</v>
      </c>
      <c r="E337" s="74">
        <v>33</v>
      </c>
      <c r="F337" s="74" t="s">
        <v>122</v>
      </c>
      <c r="G337" s="74" t="s">
        <v>118</v>
      </c>
      <c r="H337" s="75">
        <v>30</v>
      </c>
      <c r="I337" s="74" t="s">
        <v>113</v>
      </c>
      <c r="J337" s="75">
        <v>2</v>
      </c>
      <c r="K337" s="74" t="s">
        <v>121</v>
      </c>
      <c r="L337" s="74" t="s">
        <v>132</v>
      </c>
      <c r="M337" s="86">
        <f t="shared" si="6"/>
        <v>716</v>
      </c>
    </row>
    <row r="338" spans="1:13" x14ac:dyDescent="0.25">
      <c r="A338" s="74" t="s">
        <v>28</v>
      </c>
      <c r="B338" s="76">
        <v>996</v>
      </c>
      <c r="C338" s="76">
        <v>837</v>
      </c>
      <c r="D338" s="75">
        <v>49</v>
      </c>
      <c r="E338" s="74">
        <v>83</v>
      </c>
      <c r="F338" s="74" t="s">
        <v>122</v>
      </c>
      <c r="G338" s="74" t="s">
        <v>118</v>
      </c>
      <c r="H338" s="75">
        <v>49</v>
      </c>
      <c r="I338" s="74" t="s">
        <v>124</v>
      </c>
      <c r="J338" s="75">
        <v>4</v>
      </c>
      <c r="K338" s="74" t="s">
        <v>121</v>
      </c>
      <c r="L338" s="74" t="s">
        <v>132</v>
      </c>
      <c r="M338" s="86">
        <f t="shared" si="6"/>
        <v>1833</v>
      </c>
    </row>
    <row r="339" spans="1:13" x14ac:dyDescent="0.25">
      <c r="A339" s="74" t="s">
        <v>28</v>
      </c>
      <c r="B339" s="76">
        <v>705</v>
      </c>
      <c r="C339" s="76">
        <v>0</v>
      </c>
      <c r="D339" s="75">
        <v>25</v>
      </c>
      <c r="E339" s="74">
        <v>24</v>
      </c>
      <c r="F339" s="74" t="s">
        <v>119</v>
      </c>
      <c r="G339" s="74" t="s">
        <v>114</v>
      </c>
      <c r="H339" s="75">
        <v>32</v>
      </c>
      <c r="I339" s="74" t="s">
        <v>113</v>
      </c>
      <c r="J339" s="75">
        <v>2</v>
      </c>
      <c r="K339" s="74" t="s">
        <v>121</v>
      </c>
      <c r="L339" s="74" t="s">
        <v>131</v>
      </c>
      <c r="M339" s="86">
        <f t="shared" si="6"/>
        <v>705</v>
      </c>
    </row>
    <row r="340" spans="1:13" x14ac:dyDescent="0.25">
      <c r="A340" s="74" t="s">
        <v>129</v>
      </c>
      <c r="B340" s="76">
        <v>0</v>
      </c>
      <c r="C340" s="76">
        <v>7710</v>
      </c>
      <c r="D340" s="75">
        <v>25</v>
      </c>
      <c r="E340" s="74">
        <v>114</v>
      </c>
      <c r="F340" s="74" t="s">
        <v>122</v>
      </c>
      <c r="G340" s="74" t="s">
        <v>118</v>
      </c>
      <c r="H340" s="75">
        <v>52</v>
      </c>
      <c r="I340" s="74" t="s">
        <v>113</v>
      </c>
      <c r="J340" s="75">
        <v>4</v>
      </c>
      <c r="K340" s="74" t="s">
        <v>121</v>
      </c>
      <c r="L340" s="74" t="s">
        <v>131</v>
      </c>
      <c r="M340" s="86">
        <f t="shared" si="6"/>
        <v>7710</v>
      </c>
    </row>
    <row r="341" spans="1:13" x14ac:dyDescent="0.25">
      <c r="A341" s="74" t="s">
        <v>130</v>
      </c>
      <c r="B341" s="76">
        <v>0</v>
      </c>
      <c r="C341" s="76">
        <v>531</v>
      </c>
      <c r="D341" s="75">
        <v>13</v>
      </c>
      <c r="E341" s="74">
        <v>5</v>
      </c>
      <c r="F341" s="74" t="s">
        <v>122</v>
      </c>
      <c r="G341" s="74" t="s">
        <v>118</v>
      </c>
      <c r="H341" s="75">
        <v>45</v>
      </c>
      <c r="I341" s="74" t="s">
        <v>113</v>
      </c>
      <c r="J341" s="75">
        <v>2</v>
      </c>
      <c r="K341" s="74" t="s">
        <v>121</v>
      </c>
      <c r="L341" s="74" t="s">
        <v>132</v>
      </c>
      <c r="M341" s="86">
        <f t="shared" si="6"/>
        <v>531</v>
      </c>
    </row>
    <row r="342" spans="1:13" x14ac:dyDescent="0.25">
      <c r="A342" s="74" t="s">
        <v>120</v>
      </c>
      <c r="B342" s="76">
        <v>5960</v>
      </c>
      <c r="C342" s="76">
        <v>129</v>
      </c>
      <c r="D342" s="75">
        <v>13</v>
      </c>
      <c r="E342" s="74">
        <v>16</v>
      </c>
      <c r="F342" s="74" t="s">
        <v>122</v>
      </c>
      <c r="G342" s="74" t="s">
        <v>125</v>
      </c>
      <c r="H342" s="75">
        <v>23</v>
      </c>
      <c r="I342" s="74" t="s">
        <v>113</v>
      </c>
      <c r="J342" s="75">
        <v>1</v>
      </c>
      <c r="K342" s="74" t="s">
        <v>121</v>
      </c>
      <c r="L342" s="74" t="s">
        <v>131</v>
      </c>
      <c r="M342" s="86">
        <f t="shared" si="6"/>
        <v>6089</v>
      </c>
    </row>
    <row r="343" spans="1:13" x14ac:dyDescent="0.25">
      <c r="A343" s="74" t="s">
        <v>129</v>
      </c>
      <c r="B343" s="76">
        <v>0</v>
      </c>
      <c r="C343" s="76">
        <v>941</v>
      </c>
      <c r="D343" s="75">
        <v>13</v>
      </c>
      <c r="E343" s="74">
        <v>111</v>
      </c>
      <c r="F343" s="74" t="s">
        <v>122</v>
      </c>
      <c r="G343" s="74" t="s">
        <v>118</v>
      </c>
      <c r="H343" s="75">
        <v>41</v>
      </c>
      <c r="I343" s="74" t="s">
        <v>113</v>
      </c>
      <c r="J343" s="75">
        <v>4</v>
      </c>
      <c r="K343" s="74" t="s">
        <v>121</v>
      </c>
      <c r="L343" s="74" t="s">
        <v>131</v>
      </c>
      <c r="M343" s="86">
        <f t="shared" si="6"/>
        <v>941</v>
      </c>
    </row>
    <row r="344" spans="1:13" x14ac:dyDescent="0.25">
      <c r="A344" s="74" t="s">
        <v>129</v>
      </c>
      <c r="B344" s="76">
        <v>759</v>
      </c>
      <c r="C344" s="76">
        <v>596</v>
      </c>
      <c r="D344" s="75">
        <v>10</v>
      </c>
      <c r="E344" s="74">
        <v>18</v>
      </c>
      <c r="F344" s="74" t="s">
        <v>119</v>
      </c>
      <c r="G344" s="74" t="s">
        <v>114</v>
      </c>
      <c r="H344" s="75">
        <v>28</v>
      </c>
      <c r="I344" s="74" t="s">
        <v>113</v>
      </c>
      <c r="J344" s="75">
        <v>2</v>
      </c>
      <c r="K344" s="74" t="s">
        <v>121</v>
      </c>
      <c r="L344" s="74" t="s">
        <v>132</v>
      </c>
      <c r="M344" s="86">
        <f t="shared" si="6"/>
        <v>1355</v>
      </c>
    </row>
    <row r="345" spans="1:13" x14ac:dyDescent="0.25">
      <c r="A345" s="74" t="s">
        <v>129</v>
      </c>
      <c r="B345" s="76">
        <v>0</v>
      </c>
      <c r="C345" s="76">
        <v>987</v>
      </c>
      <c r="D345" s="75">
        <v>37</v>
      </c>
      <c r="E345" s="74">
        <v>101</v>
      </c>
      <c r="F345" s="74" t="s">
        <v>122</v>
      </c>
      <c r="G345" s="74" t="s">
        <v>118</v>
      </c>
      <c r="H345" s="75">
        <v>30</v>
      </c>
      <c r="I345" s="74" t="s">
        <v>113</v>
      </c>
      <c r="J345" s="75">
        <v>4</v>
      </c>
      <c r="K345" s="74" t="s">
        <v>121</v>
      </c>
      <c r="L345" s="74" t="s">
        <v>132</v>
      </c>
      <c r="M345" s="86">
        <f t="shared" si="6"/>
        <v>987</v>
      </c>
    </row>
    <row r="346" spans="1:13" x14ac:dyDescent="0.25">
      <c r="A346" s="74" t="s">
        <v>120</v>
      </c>
      <c r="B346" s="76">
        <v>651</v>
      </c>
      <c r="C346" s="76">
        <v>0</v>
      </c>
      <c r="D346" s="75">
        <v>37</v>
      </c>
      <c r="E346" s="74">
        <v>102</v>
      </c>
      <c r="F346" s="74" t="s">
        <v>122</v>
      </c>
      <c r="G346" s="74" t="s">
        <v>118</v>
      </c>
      <c r="H346" s="75">
        <v>50</v>
      </c>
      <c r="I346" s="74" t="s">
        <v>113</v>
      </c>
      <c r="J346" s="75">
        <v>2</v>
      </c>
      <c r="K346" s="74" t="s">
        <v>121</v>
      </c>
      <c r="L346" s="74" t="s">
        <v>131</v>
      </c>
      <c r="M346" s="86">
        <f t="shared" si="6"/>
        <v>651</v>
      </c>
    </row>
    <row r="347" spans="1:13" x14ac:dyDescent="0.25">
      <c r="A347" s="74" t="s">
        <v>128</v>
      </c>
      <c r="B347" s="76">
        <v>257</v>
      </c>
      <c r="C347" s="76">
        <v>460</v>
      </c>
      <c r="D347" s="75">
        <v>49</v>
      </c>
      <c r="E347" s="74">
        <v>75</v>
      </c>
      <c r="F347" s="74" t="s">
        <v>119</v>
      </c>
      <c r="G347" s="74" t="s">
        <v>114</v>
      </c>
      <c r="H347" s="75">
        <v>58</v>
      </c>
      <c r="I347" s="74" t="s">
        <v>117</v>
      </c>
      <c r="J347" s="75">
        <v>3</v>
      </c>
      <c r="K347" s="74" t="s">
        <v>121</v>
      </c>
      <c r="L347" s="74" t="s">
        <v>132</v>
      </c>
      <c r="M347" s="86">
        <f t="shared" si="6"/>
        <v>717</v>
      </c>
    </row>
    <row r="348" spans="1:13" x14ac:dyDescent="0.25">
      <c r="A348" s="74" t="s">
        <v>120</v>
      </c>
      <c r="B348" s="76">
        <v>955</v>
      </c>
      <c r="C348" s="76">
        <v>0</v>
      </c>
      <c r="D348" s="75">
        <v>49</v>
      </c>
      <c r="E348" s="74">
        <v>29</v>
      </c>
      <c r="F348" s="74" t="s">
        <v>122</v>
      </c>
      <c r="G348" s="74" t="s">
        <v>118</v>
      </c>
      <c r="H348" s="75">
        <v>36</v>
      </c>
      <c r="I348" s="74" t="s">
        <v>113</v>
      </c>
      <c r="J348" s="75">
        <v>3</v>
      </c>
      <c r="K348" s="74" t="s">
        <v>121</v>
      </c>
      <c r="L348" s="74" t="s">
        <v>131</v>
      </c>
      <c r="M348" s="86">
        <f t="shared" si="6"/>
        <v>955</v>
      </c>
    </row>
    <row r="349" spans="1:13" x14ac:dyDescent="0.25">
      <c r="A349" s="74" t="s">
        <v>120</v>
      </c>
      <c r="B349" s="76">
        <v>0</v>
      </c>
      <c r="C349" s="76">
        <v>798</v>
      </c>
      <c r="D349" s="75">
        <v>25</v>
      </c>
      <c r="E349" s="74">
        <v>42</v>
      </c>
      <c r="F349" s="74" t="s">
        <v>122</v>
      </c>
      <c r="G349" s="74" t="s">
        <v>118</v>
      </c>
      <c r="H349" s="75">
        <v>23</v>
      </c>
      <c r="I349" s="74" t="s">
        <v>117</v>
      </c>
      <c r="J349" s="75">
        <v>4</v>
      </c>
      <c r="K349" s="74" t="s">
        <v>127</v>
      </c>
      <c r="L349" s="74" t="s">
        <v>132</v>
      </c>
      <c r="M349" s="86">
        <f t="shared" si="6"/>
        <v>798</v>
      </c>
    </row>
    <row r="350" spans="1:13" x14ac:dyDescent="0.25">
      <c r="A350" s="74" t="s">
        <v>120</v>
      </c>
      <c r="B350" s="76">
        <v>8249</v>
      </c>
      <c r="C350" s="76">
        <v>0</v>
      </c>
      <c r="D350" s="75">
        <v>31</v>
      </c>
      <c r="E350" s="74">
        <v>77</v>
      </c>
      <c r="F350" s="74" t="s">
        <v>122</v>
      </c>
      <c r="G350" s="74" t="s">
        <v>118</v>
      </c>
      <c r="H350" s="75">
        <v>48</v>
      </c>
      <c r="I350" s="74" t="s">
        <v>113</v>
      </c>
      <c r="J350" s="75">
        <v>4</v>
      </c>
      <c r="K350" s="74" t="s">
        <v>127</v>
      </c>
      <c r="L350" s="74" t="s">
        <v>131</v>
      </c>
      <c r="M350" s="86">
        <f t="shared" si="6"/>
        <v>8249</v>
      </c>
    </row>
    <row r="351" spans="1:13" x14ac:dyDescent="0.25">
      <c r="A351" s="74" t="s">
        <v>120</v>
      </c>
      <c r="B351" s="76">
        <v>0</v>
      </c>
      <c r="C351" s="76">
        <v>959</v>
      </c>
      <c r="D351" s="75">
        <v>11</v>
      </c>
      <c r="E351" s="74">
        <v>21</v>
      </c>
      <c r="F351" s="74" t="s">
        <v>122</v>
      </c>
      <c r="G351" s="74" t="s">
        <v>118</v>
      </c>
      <c r="H351" s="75">
        <v>37</v>
      </c>
      <c r="I351" s="74" t="s">
        <v>113</v>
      </c>
      <c r="J351" s="75">
        <v>4</v>
      </c>
      <c r="K351" s="74" t="s">
        <v>121</v>
      </c>
      <c r="L351" s="74" t="s">
        <v>131</v>
      </c>
      <c r="M351" s="86">
        <f t="shared" si="6"/>
        <v>959</v>
      </c>
    </row>
    <row r="352" spans="1:13" x14ac:dyDescent="0.25">
      <c r="A352" s="74" t="s">
        <v>120</v>
      </c>
      <c r="B352" s="76">
        <v>956</v>
      </c>
      <c r="C352" s="76">
        <v>1482</v>
      </c>
      <c r="D352" s="75">
        <v>46</v>
      </c>
      <c r="E352" s="74">
        <v>19</v>
      </c>
      <c r="F352" s="74" t="s">
        <v>122</v>
      </c>
      <c r="G352" s="74" t="s">
        <v>118</v>
      </c>
      <c r="H352" s="75">
        <v>20</v>
      </c>
      <c r="I352" s="74" t="s">
        <v>117</v>
      </c>
      <c r="J352" s="75">
        <v>4</v>
      </c>
      <c r="K352" s="74" t="s">
        <v>121</v>
      </c>
      <c r="L352" s="74" t="s">
        <v>132</v>
      </c>
      <c r="M352" s="86">
        <f t="shared" si="6"/>
        <v>2438</v>
      </c>
    </row>
    <row r="353" spans="1:13" x14ac:dyDescent="0.25">
      <c r="A353" s="74" t="s">
        <v>130</v>
      </c>
      <c r="B353" s="76">
        <v>382</v>
      </c>
      <c r="C353" s="76">
        <v>883</v>
      </c>
      <c r="D353" s="75">
        <v>31</v>
      </c>
      <c r="E353" s="74">
        <v>20</v>
      </c>
      <c r="F353" s="74" t="s">
        <v>119</v>
      </c>
      <c r="G353" s="74" t="s">
        <v>114</v>
      </c>
      <c r="H353" s="75">
        <v>23</v>
      </c>
      <c r="I353" s="74" t="s">
        <v>113</v>
      </c>
      <c r="J353" s="75">
        <v>2</v>
      </c>
      <c r="K353" s="74" t="s">
        <v>121</v>
      </c>
      <c r="L353" s="74" t="s">
        <v>132</v>
      </c>
      <c r="M353" s="86">
        <f t="shared" si="6"/>
        <v>1265</v>
      </c>
    </row>
    <row r="354" spans="1:13" x14ac:dyDescent="0.25">
      <c r="A354" s="74" t="s">
        <v>129</v>
      </c>
      <c r="B354" s="76">
        <v>0</v>
      </c>
      <c r="C354" s="76">
        <v>12721</v>
      </c>
      <c r="D354" s="75">
        <v>37</v>
      </c>
      <c r="E354" s="74">
        <v>31</v>
      </c>
      <c r="F354" s="74" t="s">
        <v>119</v>
      </c>
      <c r="G354" s="74" t="s">
        <v>114</v>
      </c>
      <c r="H354" s="75">
        <v>39</v>
      </c>
      <c r="I354" s="74" t="s">
        <v>113</v>
      </c>
      <c r="J354" s="75">
        <v>4</v>
      </c>
      <c r="K354" s="74" t="s">
        <v>121</v>
      </c>
      <c r="L354" s="74" t="s">
        <v>131</v>
      </c>
      <c r="M354" s="86">
        <f t="shared" si="6"/>
        <v>12721</v>
      </c>
    </row>
    <row r="355" spans="1:13" x14ac:dyDescent="0.25">
      <c r="A355" s="74" t="s">
        <v>28</v>
      </c>
      <c r="B355" s="76">
        <v>842</v>
      </c>
      <c r="C355" s="76">
        <v>0</v>
      </c>
      <c r="D355" s="75">
        <v>37</v>
      </c>
      <c r="E355" s="74">
        <v>9</v>
      </c>
      <c r="F355" s="74" t="s">
        <v>122</v>
      </c>
      <c r="G355" s="74" t="s">
        <v>118</v>
      </c>
      <c r="H355" s="75">
        <v>34</v>
      </c>
      <c r="I355" s="74" t="s">
        <v>124</v>
      </c>
      <c r="J355" s="75">
        <v>4</v>
      </c>
      <c r="K355" s="74" t="s">
        <v>127</v>
      </c>
      <c r="L355" s="74" t="s">
        <v>131</v>
      </c>
      <c r="M355" s="86">
        <f t="shared" si="6"/>
        <v>842</v>
      </c>
    </row>
    <row r="356" spans="1:13" x14ac:dyDescent="0.25">
      <c r="A356" s="74" t="s">
        <v>116</v>
      </c>
      <c r="B356" s="76">
        <v>3111</v>
      </c>
      <c r="C356" s="76">
        <v>0</v>
      </c>
      <c r="D356" s="75">
        <v>13</v>
      </c>
      <c r="E356" s="74">
        <v>27</v>
      </c>
      <c r="F356" s="74" t="s">
        <v>119</v>
      </c>
      <c r="G356" s="74" t="s">
        <v>114</v>
      </c>
      <c r="H356" s="75">
        <v>22</v>
      </c>
      <c r="I356" s="74" t="s">
        <v>113</v>
      </c>
      <c r="J356" s="75">
        <v>4</v>
      </c>
      <c r="K356" s="74" t="s">
        <v>121</v>
      </c>
      <c r="L356" s="74" t="s">
        <v>131</v>
      </c>
      <c r="M356" s="86">
        <f t="shared" si="6"/>
        <v>3111</v>
      </c>
    </row>
    <row r="357" spans="1:13" x14ac:dyDescent="0.25">
      <c r="A357" s="74" t="s">
        <v>120</v>
      </c>
      <c r="B357" s="76">
        <v>0</v>
      </c>
      <c r="C357" s="76">
        <v>302</v>
      </c>
      <c r="D357" s="75">
        <v>10</v>
      </c>
      <c r="E357" s="74">
        <v>30</v>
      </c>
      <c r="F357" s="74" t="s">
        <v>122</v>
      </c>
      <c r="G357" s="74" t="s">
        <v>118</v>
      </c>
      <c r="H357" s="75">
        <v>21</v>
      </c>
      <c r="I357" s="74" t="s">
        <v>113</v>
      </c>
      <c r="J357" s="75">
        <v>2</v>
      </c>
      <c r="K357" s="74" t="s">
        <v>121</v>
      </c>
      <c r="L357" s="74" t="s">
        <v>132</v>
      </c>
      <c r="M357" s="86">
        <f t="shared" si="6"/>
        <v>302</v>
      </c>
    </row>
    <row r="358" spans="1:13" x14ac:dyDescent="0.25">
      <c r="A358" s="74" t="s">
        <v>129</v>
      </c>
      <c r="B358" s="76">
        <v>0</v>
      </c>
      <c r="C358" s="76">
        <v>538</v>
      </c>
      <c r="D358" s="75">
        <v>25</v>
      </c>
      <c r="E358" s="74">
        <v>59</v>
      </c>
      <c r="F358" s="74" t="s">
        <v>122</v>
      </c>
      <c r="G358" s="74" t="s">
        <v>118</v>
      </c>
      <c r="H358" s="75">
        <v>38</v>
      </c>
      <c r="I358" s="74" t="s">
        <v>117</v>
      </c>
      <c r="J358" s="75">
        <v>2</v>
      </c>
      <c r="K358" s="74" t="s">
        <v>112</v>
      </c>
      <c r="L358" s="74" t="s">
        <v>132</v>
      </c>
      <c r="M358" s="86">
        <f t="shared" si="6"/>
        <v>538</v>
      </c>
    </row>
    <row r="359" spans="1:13" x14ac:dyDescent="0.25">
      <c r="A359" s="74" t="s">
        <v>120</v>
      </c>
      <c r="B359" s="76">
        <v>2846</v>
      </c>
      <c r="C359" s="76">
        <v>0</v>
      </c>
      <c r="D359" s="75">
        <v>13</v>
      </c>
      <c r="E359" s="74">
        <v>14</v>
      </c>
      <c r="F359" s="74" t="s">
        <v>122</v>
      </c>
      <c r="G359" s="74" t="s">
        <v>118</v>
      </c>
      <c r="H359" s="75">
        <v>36</v>
      </c>
      <c r="I359" s="74" t="s">
        <v>124</v>
      </c>
      <c r="J359" s="75">
        <v>4</v>
      </c>
      <c r="K359" s="74" t="s">
        <v>121</v>
      </c>
      <c r="L359" s="74" t="s">
        <v>131</v>
      </c>
      <c r="M359" s="86">
        <f t="shared" si="6"/>
        <v>2846</v>
      </c>
    </row>
    <row r="360" spans="1:13" x14ac:dyDescent="0.25">
      <c r="A360" s="74" t="s">
        <v>120</v>
      </c>
      <c r="B360" s="76">
        <v>231</v>
      </c>
      <c r="C360" s="76">
        <v>702</v>
      </c>
      <c r="D360" s="75">
        <v>10</v>
      </c>
      <c r="E360" s="74">
        <v>99</v>
      </c>
      <c r="F360" s="74" t="s">
        <v>122</v>
      </c>
      <c r="G360" s="74" t="s">
        <v>118</v>
      </c>
      <c r="H360" s="75">
        <v>26</v>
      </c>
      <c r="I360" s="74" t="s">
        <v>113</v>
      </c>
      <c r="J360" s="75">
        <v>4</v>
      </c>
      <c r="K360" s="74" t="s">
        <v>127</v>
      </c>
      <c r="L360" s="74" t="s">
        <v>131</v>
      </c>
      <c r="M360" s="86">
        <f t="shared" si="6"/>
        <v>933</v>
      </c>
    </row>
    <row r="361" spans="1:13" x14ac:dyDescent="0.25">
      <c r="A361" s="74" t="s">
        <v>116</v>
      </c>
      <c r="B361" s="76">
        <v>0</v>
      </c>
      <c r="C361" s="76">
        <v>2688</v>
      </c>
      <c r="D361" s="75">
        <v>10</v>
      </c>
      <c r="E361" s="74">
        <v>89</v>
      </c>
      <c r="F361" s="74" t="s">
        <v>122</v>
      </c>
      <c r="G361" s="74" t="s">
        <v>118</v>
      </c>
      <c r="H361" s="75">
        <v>47</v>
      </c>
      <c r="I361" s="74" t="s">
        <v>113</v>
      </c>
      <c r="J361" s="75">
        <v>4</v>
      </c>
      <c r="K361" s="74" t="s">
        <v>121</v>
      </c>
      <c r="L361" s="74" t="s">
        <v>131</v>
      </c>
      <c r="M361" s="86">
        <f t="shared" si="6"/>
        <v>2688</v>
      </c>
    </row>
    <row r="362" spans="1:13" x14ac:dyDescent="0.25">
      <c r="A362" s="74" t="s">
        <v>120</v>
      </c>
      <c r="B362" s="76">
        <v>17366</v>
      </c>
      <c r="C362" s="76">
        <v>0</v>
      </c>
      <c r="D362" s="75">
        <v>16</v>
      </c>
      <c r="E362" s="74">
        <v>21</v>
      </c>
      <c r="F362" s="74" t="s">
        <v>122</v>
      </c>
      <c r="G362" s="74" t="s">
        <v>118</v>
      </c>
      <c r="H362" s="75">
        <v>38</v>
      </c>
      <c r="I362" s="74" t="s">
        <v>124</v>
      </c>
      <c r="J362" s="75">
        <v>4</v>
      </c>
      <c r="K362" s="74" t="s">
        <v>121</v>
      </c>
      <c r="L362" s="74" t="s">
        <v>132</v>
      </c>
      <c r="M362" s="86">
        <f t="shared" si="6"/>
        <v>17366</v>
      </c>
    </row>
    <row r="363" spans="1:13" x14ac:dyDescent="0.25">
      <c r="A363" s="74" t="s">
        <v>120</v>
      </c>
      <c r="B363" s="76">
        <v>0</v>
      </c>
      <c r="C363" s="76">
        <v>425</v>
      </c>
      <c r="D363" s="75">
        <v>13</v>
      </c>
      <c r="E363" s="74">
        <v>10</v>
      </c>
      <c r="F363" s="74" t="s">
        <v>122</v>
      </c>
      <c r="G363" s="74" t="s">
        <v>118</v>
      </c>
      <c r="H363" s="75">
        <v>27</v>
      </c>
      <c r="I363" s="74" t="s">
        <v>117</v>
      </c>
      <c r="J363" s="75">
        <v>2</v>
      </c>
      <c r="K363" s="74" t="s">
        <v>121</v>
      </c>
      <c r="L363" s="74" t="s">
        <v>132</v>
      </c>
      <c r="M363" s="86">
        <f t="shared" si="6"/>
        <v>425</v>
      </c>
    </row>
    <row r="364" spans="1:13" x14ac:dyDescent="0.25">
      <c r="A364" s="74" t="s">
        <v>130</v>
      </c>
      <c r="B364" s="76">
        <v>332</v>
      </c>
      <c r="C364" s="76">
        <v>214</v>
      </c>
      <c r="D364" s="75">
        <v>25</v>
      </c>
      <c r="E364" s="74">
        <v>2</v>
      </c>
      <c r="F364" s="74" t="s">
        <v>122</v>
      </c>
      <c r="G364" s="74" t="s">
        <v>118</v>
      </c>
      <c r="H364" s="75">
        <v>25</v>
      </c>
      <c r="I364" s="74" t="s">
        <v>113</v>
      </c>
      <c r="J364" s="75">
        <v>1</v>
      </c>
      <c r="K364" s="74" t="s">
        <v>121</v>
      </c>
      <c r="L364" s="74" t="s">
        <v>131</v>
      </c>
      <c r="M364" s="86">
        <f t="shared" si="6"/>
        <v>546</v>
      </c>
    </row>
    <row r="365" spans="1:13" x14ac:dyDescent="0.25">
      <c r="A365" s="74" t="s">
        <v>120</v>
      </c>
      <c r="B365" s="76">
        <v>242</v>
      </c>
      <c r="C365" s="76">
        <v>0</v>
      </c>
      <c r="D365" s="75">
        <v>19</v>
      </c>
      <c r="E365" s="74">
        <v>6</v>
      </c>
      <c r="F365" s="74" t="s">
        <v>122</v>
      </c>
      <c r="G365" s="74" t="s">
        <v>118</v>
      </c>
      <c r="H365" s="75">
        <v>28</v>
      </c>
      <c r="I365" s="74" t="s">
        <v>113</v>
      </c>
      <c r="J365" s="75">
        <v>3</v>
      </c>
      <c r="K365" s="74" t="s">
        <v>121</v>
      </c>
      <c r="L365" s="74" t="s">
        <v>131</v>
      </c>
      <c r="M365" s="86">
        <f t="shared" si="6"/>
        <v>242</v>
      </c>
    </row>
    <row r="366" spans="1:13" x14ac:dyDescent="0.25">
      <c r="A366" s="74" t="s">
        <v>130</v>
      </c>
      <c r="B366" s="76">
        <v>0</v>
      </c>
      <c r="C366" s="76">
        <v>272</v>
      </c>
      <c r="D366" s="75">
        <v>7</v>
      </c>
      <c r="E366" s="74">
        <v>90</v>
      </c>
      <c r="F366" s="74" t="s">
        <v>122</v>
      </c>
      <c r="G366" s="74" t="s">
        <v>118</v>
      </c>
      <c r="H366" s="75">
        <v>67</v>
      </c>
      <c r="I366" s="74" t="s">
        <v>113</v>
      </c>
      <c r="J366" s="75">
        <v>4</v>
      </c>
      <c r="K366" s="74" t="s">
        <v>112</v>
      </c>
      <c r="L366" s="74" t="s">
        <v>132</v>
      </c>
      <c r="M366" s="86">
        <f t="shared" si="6"/>
        <v>272</v>
      </c>
    </row>
    <row r="367" spans="1:13" x14ac:dyDescent="0.25">
      <c r="A367" s="74" t="s">
        <v>128</v>
      </c>
      <c r="B367" s="76">
        <v>929</v>
      </c>
      <c r="C367" s="76">
        <v>124</v>
      </c>
      <c r="D367" s="75">
        <v>9</v>
      </c>
      <c r="E367" s="74">
        <v>1</v>
      </c>
      <c r="F367" s="74" t="s">
        <v>122</v>
      </c>
      <c r="G367" s="74" t="s">
        <v>125</v>
      </c>
      <c r="H367" s="75">
        <v>25</v>
      </c>
      <c r="I367" s="74" t="s">
        <v>113</v>
      </c>
      <c r="J367" s="75">
        <v>2</v>
      </c>
      <c r="K367" s="74" t="s">
        <v>121</v>
      </c>
      <c r="L367" s="74" t="s">
        <v>131</v>
      </c>
      <c r="M367" s="86">
        <f t="shared" si="6"/>
        <v>1053</v>
      </c>
    </row>
    <row r="368" spans="1:13" x14ac:dyDescent="0.25">
      <c r="A368" s="74" t="s">
        <v>120</v>
      </c>
      <c r="B368" s="76">
        <v>0</v>
      </c>
      <c r="C368" s="76">
        <v>17124</v>
      </c>
      <c r="D368" s="75">
        <v>13</v>
      </c>
      <c r="E368" s="74">
        <v>95</v>
      </c>
      <c r="F368" s="74" t="s">
        <v>122</v>
      </c>
      <c r="G368" s="74" t="s">
        <v>125</v>
      </c>
      <c r="H368" s="75">
        <v>34</v>
      </c>
      <c r="I368" s="74" t="s">
        <v>113</v>
      </c>
      <c r="J368" s="75">
        <v>1</v>
      </c>
      <c r="K368" s="74" t="s">
        <v>121</v>
      </c>
      <c r="L368" s="74" t="s">
        <v>131</v>
      </c>
      <c r="M368" s="86">
        <f t="shared" si="6"/>
        <v>17124</v>
      </c>
    </row>
    <row r="369" spans="1:13" x14ac:dyDescent="0.25">
      <c r="A369" s="74" t="s">
        <v>133</v>
      </c>
      <c r="B369" s="76">
        <v>0</v>
      </c>
      <c r="C369" s="76">
        <v>612</v>
      </c>
      <c r="D369" s="75">
        <v>49</v>
      </c>
      <c r="E369" s="74">
        <v>32</v>
      </c>
      <c r="F369" s="74" t="s">
        <v>122</v>
      </c>
      <c r="G369" s="74" t="s">
        <v>118</v>
      </c>
      <c r="H369" s="75">
        <v>38</v>
      </c>
      <c r="I369" s="74" t="s">
        <v>124</v>
      </c>
      <c r="J369" s="75">
        <v>4</v>
      </c>
      <c r="K369" s="74" t="s">
        <v>121</v>
      </c>
      <c r="L369" s="74" t="s">
        <v>132</v>
      </c>
      <c r="M369" s="86">
        <f t="shared" si="6"/>
        <v>612</v>
      </c>
    </row>
    <row r="370" spans="1:13" x14ac:dyDescent="0.25">
      <c r="A370" s="74" t="s">
        <v>130</v>
      </c>
      <c r="B370" s="76">
        <v>0</v>
      </c>
      <c r="C370" s="76">
        <v>862</v>
      </c>
      <c r="D370" s="75">
        <v>49</v>
      </c>
      <c r="E370" s="74">
        <v>62</v>
      </c>
      <c r="F370" s="74" t="s">
        <v>122</v>
      </c>
      <c r="G370" s="74" t="s">
        <v>118</v>
      </c>
      <c r="H370" s="75">
        <v>41</v>
      </c>
      <c r="I370" s="74" t="s">
        <v>124</v>
      </c>
      <c r="J370" s="75">
        <v>4</v>
      </c>
      <c r="K370" s="74" t="s">
        <v>112</v>
      </c>
      <c r="L370" s="74" t="s">
        <v>132</v>
      </c>
      <c r="M370" s="86">
        <f t="shared" si="6"/>
        <v>862</v>
      </c>
    </row>
    <row r="371" spans="1:13" x14ac:dyDescent="0.25">
      <c r="A371" s="74" t="s">
        <v>129</v>
      </c>
      <c r="B371" s="76">
        <v>0</v>
      </c>
      <c r="C371" s="76">
        <v>146</v>
      </c>
      <c r="D371" s="75">
        <v>25</v>
      </c>
      <c r="E371" s="74">
        <v>46</v>
      </c>
      <c r="F371" s="74" t="s">
        <v>122</v>
      </c>
      <c r="G371" s="74" t="s">
        <v>118</v>
      </c>
      <c r="H371" s="75">
        <v>26</v>
      </c>
      <c r="I371" s="74" t="s">
        <v>113</v>
      </c>
      <c r="J371" s="75">
        <v>4</v>
      </c>
      <c r="K371" s="74" t="s">
        <v>121</v>
      </c>
      <c r="L371" s="74" t="s">
        <v>132</v>
      </c>
      <c r="M371" s="86">
        <f t="shared" si="6"/>
        <v>146</v>
      </c>
    </row>
    <row r="372" spans="1:13" x14ac:dyDescent="0.25">
      <c r="A372" s="74" t="s">
        <v>130</v>
      </c>
      <c r="B372" s="76">
        <v>0</v>
      </c>
      <c r="C372" s="76">
        <v>14190</v>
      </c>
      <c r="D372" s="75">
        <v>37</v>
      </c>
      <c r="E372" s="74">
        <v>92</v>
      </c>
      <c r="F372" s="74" t="s">
        <v>122</v>
      </c>
      <c r="G372" s="74" t="s">
        <v>118</v>
      </c>
      <c r="H372" s="75">
        <v>35</v>
      </c>
      <c r="I372" s="74" t="s">
        <v>113</v>
      </c>
      <c r="J372" s="75">
        <v>4</v>
      </c>
      <c r="K372" s="74" t="s">
        <v>121</v>
      </c>
      <c r="L372" s="74" t="s">
        <v>131</v>
      </c>
      <c r="M372" s="86">
        <f t="shared" si="6"/>
        <v>14190</v>
      </c>
    </row>
    <row r="373" spans="1:13" x14ac:dyDescent="0.25">
      <c r="A373" s="74" t="s">
        <v>133</v>
      </c>
      <c r="B373" s="76">
        <v>0</v>
      </c>
      <c r="C373" s="76">
        <v>396</v>
      </c>
      <c r="D373" s="75">
        <v>49</v>
      </c>
      <c r="E373" s="74">
        <v>73</v>
      </c>
      <c r="F373" s="74" t="s">
        <v>122</v>
      </c>
      <c r="G373" s="74" t="s">
        <v>118</v>
      </c>
      <c r="H373" s="75">
        <v>45</v>
      </c>
      <c r="I373" s="74" t="s">
        <v>124</v>
      </c>
      <c r="J373" s="75">
        <v>4</v>
      </c>
      <c r="K373" s="74" t="s">
        <v>121</v>
      </c>
      <c r="L373" s="74" t="s">
        <v>132</v>
      </c>
      <c r="M373" s="86">
        <f t="shared" si="6"/>
        <v>396</v>
      </c>
    </row>
    <row r="374" spans="1:13" x14ac:dyDescent="0.25">
      <c r="A374" s="74" t="s">
        <v>120</v>
      </c>
      <c r="B374" s="76">
        <v>0</v>
      </c>
      <c r="C374" s="76">
        <v>519</v>
      </c>
      <c r="D374" s="75">
        <v>31</v>
      </c>
      <c r="E374" s="74">
        <v>23</v>
      </c>
      <c r="F374" s="74" t="s">
        <v>119</v>
      </c>
      <c r="G374" s="74" t="s">
        <v>114</v>
      </c>
      <c r="H374" s="75">
        <v>32</v>
      </c>
      <c r="I374" s="74" t="s">
        <v>113</v>
      </c>
      <c r="J374" s="75">
        <v>2</v>
      </c>
      <c r="K374" s="74" t="s">
        <v>121</v>
      </c>
      <c r="L374" s="74" t="s">
        <v>131</v>
      </c>
      <c r="M374" s="86">
        <f t="shared" si="6"/>
        <v>519</v>
      </c>
    </row>
    <row r="375" spans="1:13" x14ac:dyDescent="0.25">
      <c r="A375" s="74" t="s">
        <v>133</v>
      </c>
      <c r="B375" s="76">
        <v>646</v>
      </c>
      <c r="C375" s="76">
        <v>0</v>
      </c>
      <c r="D375" s="75">
        <v>25</v>
      </c>
      <c r="E375" s="74">
        <v>9</v>
      </c>
      <c r="F375" s="74" t="s">
        <v>122</v>
      </c>
      <c r="G375" s="74" t="s">
        <v>114</v>
      </c>
      <c r="H375" s="75">
        <v>47</v>
      </c>
      <c r="I375" s="74" t="s">
        <v>124</v>
      </c>
      <c r="J375" s="75">
        <v>4</v>
      </c>
      <c r="K375" s="74" t="s">
        <v>121</v>
      </c>
      <c r="L375" s="74" t="s">
        <v>131</v>
      </c>
      <c r="M375" s="86">
        <f t="shared" si="6"/>
        <v>646</v>
      </c>
    </row>
    <row r="376" spans="1:13" x14ac:dyDescent="0.25">
      <c r="A376" s="74" t="s">
        <v>130</v>
      </c>
      <c r="B376" s="76">
        <v>538</v>
      </c>
      <c r="C376" s="76">
        <v>344</v>
      </c>
      <c r="D376" s="75">
        <v>13</v>
      </c>
      <c r="E376" s="74">
        <v>40</v>
      </c>
      <c r="F376" s="74" t="s">
        <v>122</v>
      </c>
      <c r="G376" s="74" t="s">
        <v>125</v>
      </c>
      <c r="H376" s="75">
        <v>24</v>
      </c>
      <c r="I376" s="74" t="s">
        <v>113</v>
      </c>
      <c r="J376" s="75">
        <v>3</v>
      </c>
      <c r="K376" s="74" t="s">
        <v>127</v>
      </c>
      <c r="L376" s="74" t="s">
        <v>132</v>
      </c>
      <c r="M376" s="86">
        <f t="shared" si="6"/>
        <v>882</v>
      </c>
    </row>
    <row r="377" spans="1:13" x14ac:dyDescent="0.25">
      <c r="A377" s="74" t="s">
        <v>129</v>
      </c>
      <c r="B377" s="76">
        <v>0</v>
      </c>
      <c r="C377" s="76">
        <v>204</v>
      </c>
      <c r="D377" s="75">
        <v>31</v>
      </c>
      <c r="E377" s="74">
        <v>5</v>
      </c>
      <c r="F377" s="74" t="s">
        <v>122</v>
      </c>
      <c r="G377" s="74" t="s">
        <v>114</v>
      </c>
      <c r="H377" s="75">
        <v>30</v>
      </c>
      <c r="I377" s="74" t="s">
        <v>113</v>
      </c>
      <c r="J377" s="75">
        <v>4</v>
      </c>
      <c r="K377" s="74" t="s">
        <v>127</v>
      </c>
      <c r="L377" s="74" t="s">
        <v>132</v>
      </c>
      <c r="M377" s="86">
        <f t="shared" si="6"/>
        <v>204</v>
      </c>
    </row>
    <row r="378" spans="1:13" x14ac:dyDescent="0.25">
      <c r="A378" s="74" t="s">
        <v>120</v>
      </c>
      <c r="B378" s="76">
        <v>0</v>
      </c>
      <c r="C378" s="76">
        <v>148</v>
      </c>
      <c r="D378" s="75">
        <v>43</v>
      </c>
      <c r="E378" s="74">
        <v>2</v>
      </c>
      <c r="F378" s="74" t="s">
        <v>122</v>
      </c>
      <c r="G378" s="74" t="s">
        <v>118</v>
      </c>
      <c r="H378" s="75">
        <v>33</v>
      </c>
      <c r="I378" s="74" t="s">
        <v>113</v>
      </c>
      <c r="J378" s="75">
        <v>3</v>
      </c>
      <c r="K378" s="74" t="s">
        <v>121</v>
      </c>
      <c r="L378" s="74" t="s">
        <v>132</v>
      </c>
      <c r="M378" s="86">
        <f t="shared" si="6"/>
        <v>148</v>
      </c>
    </row>
    <row r="379" spans="1:13" x14ac:dyDescent="0.25">
      <c r="A379" s="74" t="s">
        <v>129</v>
      </c>
      <c r="B379" s="76">
        <v>0</v>
      </c>
      <c r="C379" s="76">
        <v>435</v>
      </c>
      <c r="D379" s="75">
        <v>19</v>
      </c>
      <c r="E379" s="74">
        <v>16</v>
      </c>
      <c r="F379" s="74" t="s">
        <v>119</v>
      </c>
      <c r="G379" s="74" t="s">
        <v>114</v>
      </c>
      <c r="H379" s="75">
        <v>23</v>
      </c>
      <c r="I379" s="74" t="s">
        <v>117</v>
      </c>
      <c r="J379" s="75">
        <v>4</v>
      </c>
      <c r="K379" s="74" t="s">
        <v>121</v>
      </c>
      <c r="L379" s="74" t="s">
        <v>132</v>
      </c>
      <c r="M379" s="86">
        <f t="shared" si="6"/>
        <v>435</v>
      </c>
    </row>
    <row r="380" spans="1:13" x14ac:dyDescent="0.25">
      <c r="A380" s="74" t="s">
        <v>120</v>
      </c>
      <c r="B380" s="76">
        <v>0</v>
      </c>
      <c r="C380" s="76">
        <v>914</v>
      </c>
      <c r="D380" s="75">
        <v>19</v>
      </c>
      <c r="E380" s="74">
        <v>0</v>
      </c>
      <c r="F380" s="74" t="s">
        <v>119</v>
      </c>
      <c r="G380" s="74" t="s">
        <v>114</v>
      </c>
      <c r="H380" s="75">
        <v>21</v>
      </c>
      <c r="I380" s="74" t="s">
        <v>117</v>
      </c>
      <c r="J380" s="75">
        <v>4</v>
      </c>
      <c r="K380" s="74" t="s">
        <v>121</v>
      </c>
      <c r="L380" s="74" t="s">
        <v>132</v>
      </c>
      <c r="M380" s="86">
        <f t="shared" si="6"/>
        <v>914</v>
      </c>
    </row>
    <row r="381" spans="1:13" x14ac:dyDescent="0.25">
      <c r="A381" s="74" t="s">
        <v>130</v>
      </c>
      <c r="B381" s="76">
        <v>135</v>
      </c>
      <c r="C381" s="76">
        <v>0</v>
      </c>
      <c r="D381" s="75">
        <v>37</v>
      </c>
      <c r="E381" s="74">
        <v>7</v>
      </c>
      <c r="F381" s="74" t="s">
        <v>122</v>
      </c>
      <c r="G381" s="74" t="s">
        <v>118</v>
      </c>
      <c r="H381" s="75">
        <v>36</v>
      </c>
      <c r="I381" s="74" t="s">
        <v>124</v>
      </c>
      <c r="J381" s="75">
        <v>4</v>
      </c>
      <c r="K381" s="74" t="s">
        <v>121</v>
      </c>
      <c r="L381" s="74" t="s">
        <v>132</v>
      </c>
      <c r="M381" s="86">
        <f t="shared" si="6"/>
        <v>135</v>
      </c>
    </row>
    <row r="382" spans="1:13" x14ac:dyDescent="0.25">
      <c r="A382" s="74" t="s">
        <v>133</v>
      </c>
      <c r="B382" s="76">
        <v>2472</v>
      </c>
      <c r="C382" s="76">
        <v>0</v>
      </c>
      <c r="D382" s="75">
        <v>37</v>
      </c>
      <c r="E382" s="74">
        <v>41</v>
      </c>
      <c r="F382" s="74" t="s">
        <v>122</v>
      </c>
      <c r="G382" s="74" t="s">
        <v>118</v>
      </c>
      <c r="H382" s="75">
        <v>30</v>
      </c>
      <c r="I382" s="74" t="s">
        <v>113</v>
      </c>
      <c r="J382" s="75">
        <v>2</v>
      </c>
      <c r="K382" s="74" t="s">
        <v>112</v>
      </c>
      <c r="L382" s="74" t="s">
        <v>131</v>
      </c>
      <c r="M382" s="86">
        <f t="shared" si="6"/>
        <v>2472</v>
      </c>
    </row>
    <row r="383" spans="1:13" x14ac:dyDescent="0.25">
      <c r="A383" s="74" t="s">
        <v>130</v>
      </c>
      <c r="B383" s="76">
        <v>0</v>
      </c>
      <c r="C383" s="76">
        <v>412</v>
      </c>
      <c r="D383" s="75">
        <v>25</v>
      </c>
      <c r="E383" s="74">
        <v>22</v>
      </c>
      <c r="F383" s="74" t="s">
        <v>122</v>
      </c>
      <c r="G383" s="74" t="s">
        <v>118</v>
      </c>
      <c r="H383" s="75">
        <v>52</v>
      </c>
      <c r="I383" s="74" t="s">
        <v>124</v>
      </c>
      <c r="J383" s="75">
        <v>4</v>
      </c>
      <c r="K383" s="74" t="s">
        <v>121</v>
      </c>
      <c r="L383" s="74" t="s">
        <v>132</v>
      </c>
      <c r="M383" s="86">
        <f t="shared" si="6"/>
        <v>412</v>
      </c>
    </row>
    <row r="384" spans="1:13" x14ac:dyDescent="0.25">
      <c r="A384" s="74" t="s">
        <v>130</v>
      </c>
      <c r="B384" s="76">
        <v>10417</v>
      </c>
      <c r="C384" s="76">
        <v>19811</v>
      </c>
      <c r="D384" s="75">
        <v>13</v>
      </c>
      <c r="E384" s="74">
        <v>27</v>
      </c>
      <c r="F384" s="74" t="s">
        <v>122</v>
      </c>
      <c r="G384" s="74" t="s">
        <v>125</v>
      </c>
      <c r="H384" s="75">
        <v>27</v>
      </c>
      <c r="I384" s="74" t="s">
        <v>113</v>
      </c>
      <c r="J384" s="75">
        <v>2</v>
      </c>
      <c r="K384" s="74" t="s">
        <v>121</v>
      </c>
      <c r="L384" s="74" t="s">
        <v>132</v>
      </c>
      <c r="M384" s="86">
        <f t="shared" si="6"/>
        <v>30228</v>
      </c>
    </row>
    <row r="385" spans="1:13" x14ac:dyDescent="0.25">
      <c r="A385" s="74" t="s">
        <v>120</v>
      </c>
      <c r="B385" s="76">
        <v>211</v>
      </c>
      <c r="C385" s="76">
        <v>822</v>
      </c>
      <c r="D385" s="75">
        <v>8</v>
      </c>
      <c r="E385" s="74">
        <v>5</v>
      </c>
      <c r="F385" s="74" t="s">
        <v>119</v>
      </c>
      <c r="G385" s="74" t="s">
        <v>114</v>
      </c>
      <c r="H385" s="75">
        <v>44</v>
      </c>
      <c r="I385" s="74" t="s">
        <v>113</v>
      </c>
      <c r="J385" s="75">
        <v>1</v>
      </c>
      <c r="K385" s="74" t="s">
        <v>121</v>
      </c>
      <c r="L385" s="74" t="s">
        <v>131</v>
      </c>
      <c r="M385" s="86">
        <f t="shared" si="6"/>
        <v>1033</v>
      </c>
    </row>
    <row r="386" spans="1:13" x14ac:dyDescent="0.25">
      <c r="A386" s="74" t="s">
        <v>120</v>
      </c>
      <c r="B386" s="76">
        <v>16630</v>
      </c>
      <c r="C386" s="76">
        <v>0</v>
      </c>
      <c r="D386" s="75">
        <v>11</v>
      </c>
      <c r="E386" s="74">
        <v>47</v>
      </c>
      <c r="F386" s="74" t="s">
        <v>122</v>
      </c>
      <c r="G386" s="74" t="s">
        <v>118</v>
      </c>
      <c r="H386" s="75">
        <v>26</v>
      </c>
      <c r="I386" s="74" t="s">
        <v>113</v>
      </c>
      <c r="J386" s="75">
        <v>2</v>
      </c>
      <c r="K386" s="74" t="s">
        <v>121</v>
      </c>
      <c r="L386" s="74" t="s">
        <v>131</v>
      </c>
      <c r="M386" s="86">
        <f t="shared" si="6"/>
        <v>16630</v>
      </c>
    </row>
    <row r="387" spans="1:13" x14ac:dyDescent="0.25">
      <c r="A387" s="74" t="s">
        <v>129</v>
      </c>
      <c r="B387" s="76">
        <v>0</v>
      </c>
      <c r="C387" s="76">
        <v>3369</v>
      </c>
      <c r="D387" s="75">
        <v>25</v>
      </c>
      <c r="E387" s="74">
        <v>17</v>
      </c>
      <c r="F387" s="74" t="s">
        <v>122</v>
      </c>
      <c r="G387" s="74" t="s">
        <v>118</v>
      </c>
      <c r="H387" s="75">
        <v>24</v>
      </c>
      <c r="I387" s="74" t="s">
        <v>113</v>
      </c>
      <c r="J387" s="75">
        <v>1</v>
      </c>
      <c r="K387" s="74" t="s">
        <v>121</v>
      </c>
      <c r="L387" s="74" t="s">
        <v>131</v>
      </c>
      <c r="M387" s="86">
        <f t="shared" si="6"/>
        <v>3369</v>
      </c>
    </row>
    <row r="388" spans="1:13" x14ac:dyDescent="0.25">
      <c r="A388" s="74" t="s">
        <v>129</v>
      </c>
      <c r="B388" s="76">
        <v>642</v>
      </c>
      <c r="C388" s="76">
        <v>0</v>
      </c>
      <c r="D388" s="75">
        <v>13</v>
      </c>
      <c r="E388" s="74">
        <v>65</v>
      </c>
      <c r="F388" s="74" t="s">
        <v>119</v>
      </c>
      <c r="G388" s="74" t="s">
        <v>114</v>
      </c>
      <c r="H388" s="75">
        <v>24</v>
      </c>
      <c r="I388" s="74" t="s">
        <v>113</v>
      </c>
      <c r="J388" s="75">
        <v>2</v>
      </c>
      <c r="K388" s="74" t="s">
        <v>121</v>
      </c>
      <c r="L388" s="74" t="s">
        <v>132</v>
      </c>
      <c r="M388" s="86">
        <f t="shared" si="6"/>
        <v>642</v>
      </c>
    </row>
    <row r="389" spans="1:13" x14ac:dyDescent="0.25">
      <c r="A389" s="74" t="s">
        <v>120</v>
      </c>
      <c r="B389" s="76">
        <v>0</v>
      </c>
      <c r="C389" s="76">
        <v>707</v>
      </c>
      <c r="D389" s="75">
        <v>7</v>
      </c>
      <c r="E389" s="74">
        <v>26</v>
      </c>
      <c r="F389" s="74" t="s">
        <v>122</v>
      </c>
      <c r="G389" s="74" t="s">
        <v>118</v>
      </c>
      <c r="H389" s="75">
        <v>50</v>
      </c>
      <c r="I389" s="74" t="s">
        <v>113</v>
      </c>
      <c r="J389" s="75">
        <v>2</v>
      </c>
      <c r="K389" s="74" t="s">
        <v>121</v>
      </c>
      <c r="L389" s="74" t="s">
        <v>131</v>
      </c>
      <c r="M389" s="86">
        <f t="shared" ref="M389:M438" si="7">B389+C389</f>
        <v>707</v>
      </c>
    </row>
    <row r="390" spans="1:13" x14ac:dyDescent="0.25">
      <c r="A390" s="74" t="s">
        <v>120</v>
      </c>
      <c r="B390" s="76">
        <v>296</v>
      </c>
      <c r="C390" s="76">
        <v>818</v>
      </c>
      <c r="D390" s="75">
        <v>19</v>
      </c>
      <c r="E390" s="74">
        <v>93</v>
      </c>
      <c r="F390" s="74" t="s">
        <v>122</v>
      </c>
      <c r="G390" s="74" t="s">
        <v>125</v>
      </c>
      <c r="H390" s="75">
        <v>31</v>
      </c>
      <c r="I390" s="74" t="s">
        <v>113</v>
      </c>
      <c r="J390" s="75">
        <v>2</v>
      </c>
      <c r="K390" s="74" t="s">
        <v>127</v>
      </c>
      <c r="L390" s="74" t="s">
        <v>131</v>
      </c>
      <c r="M390" s="86">
        <f t="shared" si="7"/>
        <v>1114</v>
      </c>
    </row>
    <row r="391" spans="1:13" x14ac:dyDescent="0.25">
      <c r="A391" s="74" t="s">
        <v>128</v>
      </c>
      <c r="B391" s="76">
        <v>898</v>
      </c>
      <c r="C391" s="76">
        <v>177</v>
      </c>
      <c r="D391" s="75">
        <v>22</v>
      </c>
      <c r="E391" s="74">
        <v>105</v>
      </c>
      <c r="F391" s="74" t="s">
        <v>119</v>
      </c>
      <c r="G391" s="74" t="s">
        <v>114</v>
      </c>
      <c r="H391" s="75">
        <v>38</v>
      </c>
      <c r="I391" s="74" t="s">
        <v>113</v>
      </c>
      <c r="J391" s="75">
        <v>4</v>
      </c>
      <c r="K391" s="74" t="s">
        <v>121</v>
      </c>
      <c r="L391" s="74" t="s">
        <v>132</v>
      </c>
      <c r="M391" s="86">
        <f t="shared" si="7"/>
        <v>1075</v>
      </c>
    </row>
    <row r="392" spans="1:13" x14ac:dyDescent="0.25">
      <c r="A392" s="74" t="s">
        <v>130</v>
      </c>
      <c r="B392" s="76">
        <v>478</v>
      </c>
      <c r="C392" s="76">
        <v>4071</v>
      </c>
      <c r="D392" s="75">
        <v>10</v>
      </c>
      <c r="E392" s="74">
        <v>40</v>
      </c>
      <c r="F392" s="74" t="s">
        <v>122</v>
      </c>
      <c r="G392" s="74" t="s">
        <v>118</v>
      </c>
      <c r="H392" s="75">
        <v>28</v>
      </c>
      <c r="I392" s="74" t="s">
        <v>113</v>
      </c>
      <c r="J392" s="75">
        <v>3</v>
      </c>
      <c r="K392" s="74" t="s">
        <v>121</v>
      </c>
      <c r="L392" s="74" t="s">
        <v>132</v>
      </c>
      <c r="M392" s="86">
        <f t="shared" si="7"/>
        <v>4549</v>
      </c>
    </row>
    <row r="393" spans="1:13" x14ac:dyDescent="0.25">
      <c r="A393" s="74" t="s">
        <v>130</v>
      </c>
      <c r="B393" s="76">
        <v>315</v>
      </c>
      <c r="C393" s="76">
        <v>466</v>
      </c>
      <c r="D393" s="75">
        <v>13</v>
      </c>
      <c r="E393" s="74">
        <v>3</v>
      </c>
      <c r="F393" s="74" t="s">
        <v>122</v>
      </c>
      <c r="G393" s="74" t="s">
        <v>118</v>
      </c>
      <c r="H393" s="75">
        <v>48</v>
      </c>
      <c r="I393" s="74" t="s">
        <v>113</v>
      </c>
      <c r="J393" s="75">
        <v>3</v>
      </c>
      <c r="K393" s="74" t="s">
        <v>127</v>
      </c>
      <c r="L393" s="74" t="s">
        <v>131</v>
      </c>
      <c r="M393" s="86">
        <f t="shared" si="7"/>
        <v>781</v>
      </c>
    </row>
    <row r="394" spans="1:13" x14ac:dyDescent="0.25">
      <c r="A394" s="74" t="s">
        <v>130</v>
      </c>
      <c r="B394" s="76">
        <v>122</v>
      </c>
      <c r="C394" s="76">
        <v>460</v>
      </c>
      <c r="D394" s="75">
        <v>37</v>
      </c>
      <c r="E394" s="74">
        <v>109</v>
      </c>
      <c r="F394" s="74" t="s">
        <v>122</v>
      </c>
      <c r="G394" s="74" t="s">
        <v>118</v>
      </c>
      <c r="H394" s="75">
        <v>56</v>
      </c>
      <c r="I394" s="74" t="s">
        <v>124</v>
      </c>
      <c r="J394" s="75">
        <v>2</v>
      </c>
      <c r="K394" s="74" t="s">
        <v>112</v>
      </c>
      <c r="L394" s="74" t="s">
        <v>132</v>
      </c>
      <c r="M394" s="86">
        <f t="shared" si="7"/>
        <v>582</v>
      </c>
    </row>
    <row r="395" spans="1:13" x14ac:dyDescent="0.25">
      <c r="A395" s="74" t="s">
        <v>129</v>
      </c>
      <c r="B395" s="76">
        <v>0</v>
      </c>
      <c r="C395" s="76">
        <v>991</v>
      </c>
      <c r="D395" s="75">
        <v>7</v>
      </c>
      <c r="E395" s="74">
        <v>3</v>
      </c>
      <c r="F395" s="74" t="s">
        <v>119</v>
      </c>
      <c r="G395" s="74" t="s">
        <v>114</v>
      </c>
      <c r="H395" s="75">
        <v>31</v>
      </c>
      <c r="I395" s="74" t="s">
        <v>113</v>
      </c>
      <c r="J395" s="75">
        <v>4</v>
      </c>
      <c r="K395" s="74" t="s">
        <v>121</v>
      </c>
      <c r="L395" s="74" t="s">
        <v>132</v>
      </c>
      <c r="M395" s="86">
        <f t="shared" si="7"/>
        <v>991</v>
      </c>
    </row>
    <row r="396" spans="1:13" x14ac:dyDescent="0.25">
      <c r="A396" s="74" t="s">
        <v>120</v>
      </c>
      <c r="B396" s="76">
        <v>0</v>
      </c>
      <c r="C396" s="76">
        <v>17653</v>
      </c>
      <c r="D396" s="75">
        <v>22</v>
      </c>
      <c r="E396" s="74">
        <v>4</v>
      </c>
      <c r="F396" s="74" t="s">
        <v>119</v>
      </c>
      <c r="G396" s="74" t="s">
        <v>114</v>
      </c>
      <c r="H396" s="75">
        <v>28</v>
      </c>
      <c r="I396" s="74" t="s">
        <v>113</v>
      </c>
      <c r="J396" s="75">
        <v>2</v>
      </c>
      <c r="K396" s="74" t="s">
        <v>121</v>
      </c>
      <c r="L396" s="74" t="s">
        <v>131</v>
      </c>
      <c r="M396" s="86">
        <f t="shared" si="7"/>
        <v>17653</v>
      </c>
    </row>
    <row r="397" spans="1:13" x14ac:dyDescent="0.25">
      <c r="A397" s="74" t="s">
        <v>28</v>
      </c>
      <c r="B397" s="76">
        <v>0</v>
      </c>
      <c r="C397" s="76">
        <v>497</v>
      </c>
      <c r="D397" s="75">
        <v>41</v>
      </c>
      <c r="E397" s="74">
        <v>24</v>
      </c>
      <c r="F397" s="74" t="s">
        <v>122</v>
      </c>
      <c r="G397" s="74" t="s">
        <v>118</v>
      </c>
      <c r="H397" s="75">
        <v>26</v>
      </c>
      <c r="I397" s="74" t="s">
        <v>113</v>
      </c>
      <c r="J397" s="75">
        <v>3</v>
      </c>
      <c r="K397" s="74" t="s">
        <v>121</v>
      </c>
      <c r="L397" s="74" t="s">
        <v>132</v>
      </c>
      <c r="M397" s="86">
        <f t="shared" si="7"/>
        <v>497</v>
      </c>
    </row>
    <row r="398" spans="1:13" x14ac:dyDescent="0.25">
      <c r="A398" s="74" t="s">
        <v>128</v>
      </c>
      <c r="B398" s="76">
        <v>670</v>
      </c>
      <c r="C398" s="76">
        <v>4014</v>
      </c>
      <c r="D398" s="75">
        <v>31</v>
      </c>
      <c r="E398" s="74">
        <v>21</v>
      </c>
      <c r="F398" s="74" t="s">
        <v>119</v>
      </c>
      <c r="G398" s="74" t="s">
        <v>114</v>
      </c>
      <c r="H398" s="75">
        <v>25</v>
      </c>
      <c r="I398" s="74" t="s">
        <v>117</v>
      </c>
      <c r="J398" s="75">
        <v>4</v>
      </c>
      <c r="K398" s="74" t="s">
        <v>127</v>
      </c>
      <c r="L398" s="74" t="s">
        <v>132</v>
      </c>
      <c r="M398" s="86">
        <f t="shared" si="7"/>
        <v>4684</v>
      </c>
    </row>
    <row r="399" spans="1:13" x14ac:dyDescent="0.25">
      <c r="A399" s="74" t="s">
        <v>128</v>
      </c>
      <c r="B399" s="76">
        <v>444</v>
      </c>
      <c r="C399" s="76">
        <v>921</v>
      </c>
      <c r="D399" s="75">
        <v>28</v>
      </c>
      <c r="E399" s="74">
        <v>51</v>
      </c>
      <c r="F399" s="74" t="s">
        <v>119</v>
      </c>
      <c r="G399" s="74" t="s">
        <v>114</v>
      </c>
      <c r="H399" s="75">
        <v>41</v>
      </c>
      <c r="I399" s="74" t="s">
        <v>124</v>
      </c>
      <c r="J399" s="75">
        <v>4</v>
      </c>
      <c r="K399" s="74" t="s">
        <v>112</v>
      </c>
      <c r="L399" s="74" t="s">
        <v>132</v>
      </c>
      <c r="M399" s="86">
        <f t="shared" si="7"/>
        <v>1365</v>
      </c>
    </row>
    <row r="400" spans="1:13" x14ac:dyDescent="0.25">
      <c r="A400" s="74" t="s">
        <v>130</v>
      </c>
      <c r="B400" s="76">
        <v>3880</v>
      </c>
      <c r="C400" s="76">
        <v>0</v>
      </c>
      <c r="D400" s="75">
        <v>23</v>
      </c>
      <c r="E400" s="74">
        <v>37</v>
      </c>
      <c r="F400" s="74" t="s">
        <v>119</v>
      </c>
      <c r="G400" s="74" t="s">
        <v>114</v>
      </c>
      <c r="H400" s="75">
        <v>24</v>
      </c>
      <c r="I400" s="74" t="s">
        <v>117</v>
      </c>
      <c r="J400" s="75">
        <v>4</v>
      </c>
      <c r="K400" s="74" t="s">
        <v>121</v>
      </c>
      <c r="L400" s="74" t="s">
        <v>131</v>
      </c>
      <c r="M400" s="86">
        <f t="shared" si="7"/>
        <v>3880</v>
      </c>
    </row>
    <row r="401" spans="1:13" x14ac:dyDescent="0.25">
      <c r="A401" s="74" t="s">
        <v>133</v>
      </c>
      <c r="B401" s="76">
        <v>819</v>
      </c>
      <c r="C401" s="76">
        <v>0</v>
      </c>
      <c r="D401" s="75">
        <v>13</v>
      </c>
      <c r="E401" s="74">
        <v>23</v>
      </c>
      <c r="F401" s="74" t="s">
        <v>122</v>
      </c>
      <c r="G401" s="74" t="s">
        <v>118</v>
      </c>
      <c r="H401" s="75">
        <v>29</v>
      </c>
      <c r="I401" s="74" t="s">
        <v>113</v>
      </c>
      <c r="J401" s="75">
        <v>2</v>
      </c>
      <c r="K401" s="74" t="s">
        <v>121</v>
      </c>
      <c r="L401" s="74" t="s">
        <v>131</v>
      </c>
      <c r="M401" s="86">
        <f t="shared" si="7"/>
        <v>819</v>
      </c>
    </row>
    <row r="402" spans="1:13" x14ac:dyDescent="0.25">
      <c r="A402" s="74" t="s">
        <v>133</v>
      </c>
      <c r="B402" s="76">
        <v>0</v>
      </c>
      <c r="C402" s="76">
        <v>607</v>
      </c>
      <c r="D402" s="75">
        <v>37</v>
      </c>
      <c r="E402" s="74">
        <v>17</v>
      </c>
      <c r="F402" s="74" t="s">
        <v>122</v>
      </c>
      <c r="G402" s="74" t="s">
        <v>118</v>
      </c>
      <c r="H402" s="75">
        <v>25</v>
      </c>
      <c r="I402" s="74" t="s">
        <v>113</v>
      </c>
      <c r="J402" s="75">
        <v>2</v>
      </c>
      <c r="K402" s="74" t="s">
        <v>121</v>
      </c>
      <c r="L402" s="74" t="s">
        <v>132</v>
      </c>
      <c r="M402" s="86">
        <f t="shared" si="7"/>
        <v>607</v>
      </c>
    </row>
    <row r="403" spans="1:13" x14ac:dyDescent="0.25">
      <c r="A403" s="74" t="s">
        <v>134</v>
      </c>
      <c r="B403" s="76">
        <v>0</v>
      </c>
      <c r="C403" s="76">
        <v>15800</v>
      </c>
      <c r="D403" s="75">
        <v>16</v>
      </c>
      <c r="E403" s="74">
        <v>40</v>
      </c>
      <c r="F403" s="74" t="s">
        <v>122</v>
      </c>
      <c r="G403" s="74" t="s">
        <v>118</v>
      </c>
      <c r="H403" s="75">
        <v>35</v>
      </c>
      <c r="I403" s="74" t="s">
        <v>113</v>
      </c>
      <c r="J403" s="75">
        <v>3</v>
      </c>
      <c r="K403" s="74" t="s">
        <v>121</v>
      </c>
      <c r="L403" s="74" t="s">
        <v>131</v>
      </c>
      <c r="M403" s="86">
        <f t="shared" si="7"/>
        <v>15800</v>
      </c>
    </row>
    <row r="404" spans="1:13" x14ac:dyDescent="0.25">
      <c r="A404" s="74" t="s">
        <v>129</v>
      </c>
      <c r="B404" s="76">
        <v>0</v>
      </c>
      <c r="C404" s="76">
        <v>369</v>
      </c>
      <c r="D404" s="75">
        <v>7</v>
      </c>
      <c r="E404" s="74">
        <v>23</v>
      </c>
      <c r="F404" s="74" t="s">
        <v>122</v>
      </c>
      <c r="G404" s="74" t="s">
        <v>118</v>
      </c>
      <c r="H404" s="75">
        <v>35</v>
      </c>
      <c r="I404" s="74" t="s">
        <v>113</v>
      </c>
      <c r="J404" s="75">
        <v>2</v>
      </c>
      <c r="K404" s="74" t="s">
        <v>127</v>
      </c>
      <c r="L404" s="74" t="s">
        <v>131</v>
      </c>
      <c r="M404" s="86">
        <f t="shared" si="7"/>
        <v>369</v>
      </c>
    </row>
    <row r="405" spans="1:13" x14ac:dyDescent="0.25">
      <c r="A405" s="74" t="s">
        <v>128</v>
      </c>
      <c r="B405" s="76">
        <v>0</v>
      </c>
      <c r="C405" s="76">
        <v>4973</v>
      </c>
      <c r="D405" s="75">
        <v>25</v>
      </c>
      <c r="E405" s="74">
        <v>17</v>
      </c>
      <c r="F405" s="74" t="s">
        <v>122</v>
      </c>
      <c r="G405" s="74" t="s">
        <v>118</v>
      </c>
      <c r="H405" s="75">
        <v>26</v>
      </c>
      <c r="I405" s="74" t="s">
        <v>113</v>
      </c>
      <c r="J405" s="75">
        <v>3</v>
      </c>
      <c r="K405" s="74" t="s">
        <v>127</v>
      </c>
      <c r="L405" s="74" t="s">
        <v>131</v>
      </c>
      <c r="M405" s="86">
        <f t="shared" si="7"/>
        <v>4973</v>
      </c>
    </row>
    <row r="406" spans="1:13" x14ac:dyDescent="0.25">
      <c r="A406" s="74" t="s">
        <v>129</v>
      </c>
      <c r="B406" s="76">
        <v>0</v>
      </c>
      <c r="C406" s="76">
        <v>0</v>
      </c>
      <c r="D406" s="75">
        <v>40</v>
      </c>
      <c r="E406" s="74">
        <v>30</v>
      </c>
      <c r="F406" s="74" t="s">
        <v>122</v>
      </c>
      <c r="G406" s="74" t="s">
        <v>118</v>
      </c>
      <c r="H406" s="75">
        <v>29</v>
      </c>
      <c r="I406" s="74" t="s">
        <v>113</v>
      </c>
      <c r="J406" s="75">
        <v>4</v>
      </c>
      <c r="K406" s="74" t="s">
        <v>112</v>
      </c>
      <c r="L406" s="74" t="s">
        <v>131</v>
      </c>
      <c r="M406" s="86">
        <f t="shared" si="7"/>
        <v>0</v>
      </c>
    </row>
    <row r="407" spans="1:13" x14ac:dyDescent="0.25">
      <c r="A407" s="74" t="s">
        <v>130</v>
      </c>
      <c r="B407" s="76">
        <v>0</v>
      </c>
      <c r="C407" s="76">
        <v>761</v>
      </c>
      <c r="D407" s="75">
        <v>25</v>
      </c>
      <c r="E407" s="74">
        <v>92</v>
      </c>
      <c r="F407" s="74" t="s">
        <v>122</v>
      </c>
      <c r="G407" s="74" t="s">
        <v>118</v>
      </c>
      <c r="H407" s="75">
        <v>59</v>
      </c>
      <c r="I407" s="74" t="s">
        <v>113</v>
      </c>
      <c r="J407" s="75">
        <v>4</v>
      </c>
      <c r="K407" s="74" t="s">
        <v>127</v>
      </c>
      <c r="L407" s="74" t="s">
        <v>132</v>
      </c>
      <c r="M407" s="86">
        <f t="shared" si="7"/>
        <v>761</v>
      </c>
    </row>
    <row r="408" spans="1:13" x14ac:dyDescent="0.25">
      <c r="A408" s="74" t="s">
        <v>28</v>
      </c>
      <c r="B408" s="76">
        <v>0</v>
      </c>
      <c r="C408" s="76">
        <v>471</v>
      </c>
      <c r="D408" s="75">
        <v>7</v>
      </c>
      <c r="E408" s="74">
        <v>52</v>
      </c>
      <c r="F408" s="74" t="s">
        <v>119</v>
      </c>
      <c r="G408" s="74" t="s">
        <v>114</v>
      </c>
      <c r="H408" s="75">
        <v>34</v>
      </c>
      <c r="I408" s="74" t="s">
        <v>124</v>
      </c>
      <c r="J408" s="75">
        <v>4</v>
      </c>
      <c r="K408" s="74" t="s">
        <v>121</v>
      </c>
      <c r="L408" s="74" t="s">
        <v>132</v>
      </c>
      <c r="M408" s="86">
        <f t="shared" si="7"/>
        <v>471</v>
      </c>
    </row>
    <row r="409" spans="1:13" x14ac:dyDescent="0.25">
      <c r="A409" s="74" t="s">
        <v>133</v>
      </c>
      <c r="B409" s="76">
        <v>0</v>
      </c>
      <c r="C409" s="76">
        <v>674</v>
      </c>
      <c r="D409" s="75">
        <v>37</v>
      </c>
      <c r="E409" s="74">
        <v>69</v>
      </c>
      <c r="F409" s="74" t="s">
        <v>122</v>
      </c>
      <c r="G409" s="74" t="s">
        <v>118</v>
      </c>
      <c r="H409" s="75">
        <v>41</v>
      </c>
      <c r="I409" s="74" t="s">
        <v>124</v>
      </c>
      <c r="J409" s="75">
        <v>4</v>
      </c>
      <c r="K409" s="74" t="s">
        <v>121</v>
      </c>
      <c r="L409" s="74" t="s">
        <v>131</v>
      </c>
      <c r="M409" s="86">
        <f t="shared" si="7"/>
        <v>674</v>
      </c>
    </row>
    <row r="410" spans="1:13" x14ac:dyDescent="0.25">
      <c r="A410" s="74" t="s">
        <v>130</v>
      </c>
      <c r="B410" s="76">
        <v>0</v>
      </c>
      <c r="C410" s="76">
        <v>547</v>
      </c>
      <c r="D410" s="75">
        <v>13</v>
      </c>
      <c r="E410" s="74">
        <v>40</v>
      </c>
      <c r="F410" s="74" t="s">
        <v>122</v>
      </c>
      <c r="G410" s="74" t="s">
        <v>114</v>
      </c>
      <c r="H410" s="75">
        <v>35</v>
      </c>
      <c r="I410" s="74" t="s">
        <v>113</v>
      </c>
      <c r="J410" s="75">
        <v>3</v>
      </c>
      <c r="K410" s="74" t="s">
        <v>121</v>
      </c>
      <c r="L410" s="74" t="s">
        <v>132</v>
      </c>
      <c r="M410" s="86">
        <f t="shared" si="7"/>
        <v>547</v>
      </c>
    </row>
    <row r="411" spans="1:13" x14ac:dyDescent="0.25">
      <c r="A411" s="74" t="s">
        <v>129</v>
      </c>
      <c r="B411" s="76">
        <v>161</v>
      </c>
      <c r="C411" s="76">
        <v>524</v>
      </c>
      <c r="D411" s="75">
        <v>13</v>
      </c>
      <c r="E411" s="74">
        <v>106</v>
      </c>
      <c r="F411" s="74" t="s">
        <v>122</v>
      </c>
      <c r="G411" s="74" t="s">
        <v>118</v>
      </c>
      <c r="H411" s="75">
        <v>27</v>
      </c>
      <c r="I411" s="74" t="s">
        <v>117</v>
      </c>
      <c r="J411" s="75">
        <v>4</v>
      </c>
      <c r="K411" s="74" t="s">
        <v>121</v>
      </c>
      <c r="L411" s="74" t="s">
        <v>131</v>
      </c>
      <c r="M411" s="86">
        <f t="shared" si="7"/>
        <v>685</v>
      </c>
    </row>
    <row r="412" spans="1:13" x14ac:dyDescent="0.25">
      <c r="A412" s="74" t="s">
        <v>129</v>
      </c>
      <c r="B412" s="76">
        <v>0</v>
      </c>
      <c r="C412" s="76">
        <v>815</v>
      </c>
      <c r="D412" s="75">
        <v>19</v>
      </c>
      <c r="E412" s="74">
        <v>13</v>
      </c>
      <c r="F412" s="74" t="s">
        <v>122</v>
      </c>
      <c r="G412" s="74" t="s">
        <v>118</v>
      </c>
      <c r="H412" s="75">
        <v>41</v>
      </c>
      <c r="I412" s="74" t="s">
        <v>113</v>
      </c>
      <c r="J412" s="75">
        <v>3</v>
      </c>
      <c r="K412" s="74" t="s">
        <v>121</v>
      </c>
      <c r="L412" s="74" t="s">
        <v>132</v>
      </c>
      <c r="M412" s="86">
        <f t="shared" si="7"/>
        <v>815</v>
      </c>
    </row>
    <row r="413" spans="1:13" x14ac:dyDescent="0.25">
      <c r="A413" s="74" t="s">
        <v>133</v>
      </c>
      <c r="B413" s="76">
        <v>0</v>
      </c>
      <c r="C413" s="76">
        <v>0</v>
      </c>
      <c r="D413" s="75">
        <v>11</v>
      </c>
      <c r="E413" s="74">
        <v>4</v>
      </c>
      <c r="F413" s="74" t="s">
        <v>119</v>
      </c>
      <c r="G413" s="74" t="s">
        <v>114</v>
      </c>
      <c r="H413" s="75">
        <v>30</v>
      </c>
      <c r="I413" s="74" t="s">
        <v>117</v>
      </c>
      <c r="J413" s="75">
        <v>4</v>
      </c>
      <c r="K413" s="74" t="s">
        <v>121</v>
      </c>
      <c r="L413" s="74" t="s">
        <v>131</v>
      </c>
      <c r="M413" s="86">
        <f t="shared" si="7"/>
        <v>0</v>
      </c>
    </row>
    <row r="414" spans="1:13" x14ac:dyDescent="0.25">
      <c r="A414" s="74" t="s">
        <v>130</v>
      </c>
      <c r="B414" s="76">
        <v>789</v>
      </c>
      <c r="C414" s="76">
        <v>989</v>
      </c>
      <c r="D414" s="75">
        <v>31</v>
      </c>
      <c r="E414" s="74">
        <v>0</v>
      </c>
      <c r="F414" s="74" t="s">
        <v>122</v>
      </c>
      <c r="G414" s="74" t="s">
        <v>125</v>
      </c>
      <c r="H414" s="75">
        <v>27</v>
      </c>
      <c r="I414" s="74" t="s">
        <v>113</v>
      </c>
      <c r="J414" s="75">
        <v>2</v>
      </c>
      <c r="K414" s="74" t="s">
        <v>112</v>
      </c>
      <c r="L414" s="74" t="s">
        <v>132</v>
      </c>
      <c r="M414" s="86">
        <f t="shared" si="7"/>
        <v>1778</v>
      </c>
    </row>
    <row r="415" spans="1:13" x14ac:dyDescent="0.25">
      <c r="A415" s="74" t="s">
        <v>120</v>
      </c>
      <c r="B415" s="76">
        <v>765</v>
      </c>
      <c r="C415" s="76">
        <v>10406</v>
      </c>
      <c r="D415" s="75">
        <v>10</v>
      </c>
      <c r="E415" s="74">
        <v>24</v>
      </c>
      <c r="F415" s="74" t="s">
        <v>119</v>
      </c>
      <c r="G415" s="74" t="s">
        <v>114</v>
      </c>
      <c r="H415" s="75">
        <v>65</v>
      </c>
      <c r="I415" s="74" t="s">
        <v>113</v>
      </c>
      <c r="J415" s="75">
        <v>3</v>
      </c>
      <c r="K415" s="74" t="s">
        <v>127</v>
      </c>
      <c r="L415" s="74" t="s">
        <v>131</v>
      </c>
      <c r="M415" s="86">
        <f t="shared" si="7"/>
        <v>11171</v>
      </c>
    </row>
    <row r="416" spans="1:13" x14ac:dyDescent="0.25">
      <c r="A416" s="74" t="s">
        <v>129</v>
      </c>
      <c r="B416" s="76">
        <v>0</v>
      </c>
      <c r="C416" s="76">
        <v>957</v>
      </c>
      <c r="D416" s="75">
        <v>19</v>
      </c>
      <c r="E416" s="74">
        <v>11</v>
      </c>
      <c r="F416" s="74" t="s">
        <v>119</v>
      </c>
      <c r="G416" s="74" t="s">
        <v>114</v>
      </c>
      <c r="H416" s="75">
        <v>19</v>
      </c>
      <c r="I416" s="74" t="s">
        <v>117</v>
      </c>
      <c r="J416" s="75">
        <v>4</v>
      </c>
      <c r="K416" s="74" t="s">
        <v>121</v>
      </c>
      <c r="L416" s="74" t="s">
        <v>132</v>
      </c>
      <c r="M416" s="86">
        <f t="shared" si="7"/>
        <v>957</v>
      </c>
    </row>
    <row r="417" spans="1:13" x14ac:dyDescent="0.25">
      <c r="A417" s="74" t="s">
        <v>130</v>
      </c>
      <c r="B417" s="76">
        <v>0</v>
      </c>
      <c r="C417" s="76">
        <v>770</v>
      </c>
      <c r="D417" s="75">
        <v>37</v>
      </c>
      <c r="E417" s="74">
        <v>3</v>
      </c>
      <c r="F417" s="74" t="s">
        <v>119</v>
      </c>
      <c r="G417" s="74" t="s">
        <v>114</v>
      </c>
      <c r="H417" s="75">
        <v>33</v>
      </c>
      <c r="I417" s="74" t="s">
        <v>113</v>
      </c>
      <c r="J417" s="75">
        <v>4</v>
      </c>
      <c r="K417" s="74" t="s">
        <v>121</v>
      </c>
      <c r="L417" s="74" t="s">
        <v>132</v>
      </c>
      <c r="M417" s="86">
        <f t="shared" si="7"/>
        <v>770</v>
      </c>
    </row>
    <row r="418" spans="1:13" x14ac:dyDescent="0.25">
      <c r="A418" s="74" t="s">
        <v>129</v>
      </c>
      <c r="B418" s="76">
        <v>983</v>
      </c>
      <c r="C418" s="76">
        <v>950</v>
      </c>
      <c r="D418" s="75">
        <v>13</v>
      </c>
      <c r="E418" s="74">
        <v>5</v>
      </c>
      <c r="F418" s="74" t="s">
        <v>119</v>
      </c>
      <c r="G418" s="74" t="s">
        <v>114</v>
      </c>
      <c r="H418" s="75">
        <v>24</v>
      </c>
      <c r="I418" s="74" t="s">
        <v>117</v>
      </c>
      <c r="J418" s="75">
        <v>3</v>
      </c>
      <c r="K418" s="74" t="s">
        <v>121</v>
      </c>
      <c r="L418" s="74" t="s">
        <v>132</v>
      </c>
      <c r="M418" s="86">
        <f t="shared" si="7"/>
        <v>1933</v>
      </c>
    </row>
    <row r="419" spans="1:13" x14ac:dyDescent="0.25">
      <c r="A419" s="74" t="s">
        <v>133</v>
      </c>
      <c r="B419" s="76">
        <v>0</v>
      </c>
      <c r="C419" s="76">
        <v>160</v>
      </c>
      <c r="D419" s="75">
        <v>13</v>
      </c>
      <c r="E419" s="74">
        <v>7</v>
      </c>
      <c r="F419" s="74" t="s">
        <v>122</v>
      </c>
      <c r="G419" s="74" t="s">
        <v>125</v>
      </c>
      <c r="H419" s="75">
        <v>40</v>
      </c>
      <c r="I419" s="74" t="s">
        <v>117</v>
      </c>
      <c r="J419" s="75">
        <v>4</v>
      </c>
      <c r="K419" s="74" t="s">
        <v>121</v>
      </c>
      <c r="L419" s="74" t="s">
        <v>131</v>
      </c>
      <c r="M419" s="86">
        <f t="shared" si="7"/>
        <v>160</v>
      </c>
    </row>
    <row r="420" spans="1:13" x14ac:dyDescent="0.25">
      <c r="A420" s="74" t="s">
        <v>133</v>
      </c>
      <c r="B420" s="76">
        <v>0</v>
      </c>
      <c r="C420" s="76">
        <v>276</v>
      </c>
      <c r="D420" s="75">
        <v>25</v>
      </c>
      <c r="E420" s="74">
        <v>91</v>
      </c>
      <c r="F420" s="74" t="s">
        <v>122</v>
      </c>
      <c r="G420" s="74" t="s">
        <v>118</v>
      </c>
      <c r="H420" s="75">
        <v>62</v>
      </c>
      <c r="I420" s="74" t="s">
        <v>113</v>
      </c>
      <c r="J420" s="75">
        <v>4</v>
      </c>
      <c r="K420" s="74" t="s">
        <v>121</v>
      </c>
      <c r="L420" s="74" t="s">
        <v>131</v>
      </c>
      <c r="M420" s="86">
        <f t="shared" si="7"/>
        <v>276</v>
      </c>
    </row>
    <row r="421" spans="1:13" x14ac:dyDescent="0.25">
      <c r="A421" s="74" t="s">
        <v>28</v>
      </c>
      <c r="B421" s="76">
        <v>798</v>
      </c>
      <c r="C421" s="76">
        <v>137</v>
      </c>
      <c r="D421" s="75">
        <v>25</v>
      </c>
      <c r="E421" s="74">
        <v>25</v>
      </c>
      <c r="F421" s="74" t="s">
        <v>119</v>
      </c>
      <c r="G421" s="74" t="s">
        <v>114</v>
      </c>
      <c r="H421" s="75">
        <v>33</v>
      </c>
      <c r="I421" s="74" t="s">
        <v>124</v>
      </c>
      <c r="J421" s="75">
        <v>4</v>
      </c>
      <c r="K421" s="74" t="s">
        <v>127</v>
      </c>
      <c r="L421" s="74" t="s">
        <v>132</v>
      </c>
      <c r="M421" s="86">
        <f t="shared" si="7"/>
        <v>935</v>
      </c>
    </row>
    <row r="422" spans="1:13" x14ac:dyDescent="0.25">
      <c r="A422" s="74" t="s">
        <v>130</v>
      </c>
      <c r="B422" s="76">
        <v>0</v>
      </c>
      <c r="C422" s="76">
        <v>579</v>
      </c>
      <c r="D422" s="75">
        <v>22</v>
      </c>
      <c r="E422" s="74">
        <v>70</v>
      </c>
      <c r="F422" s="74" t="s">
        <v>122</v>
      </c>
      <c r="G422" s="74" t="s">
        <v>125</v>
      </c>
      <c r="H422" s="75">
        <v>29</v>
      </c>
      <c r="I422" s="74" t="s">
        <v>113</v>
      </c>
      <c r="J422" s="75">
        <v>3</v>
      </c>
      <c r="K422" s="74" t="s">
        <v>121</v>
      </c>
      <c r="L422" s="74" t="s">
        <v>131</v>
      </c>
      <c r="M422" s="86">
        <f t="shared" si="7"/>
        <v>579</v>
      </c>
    </row>
    <row r="423" spans="1:13" x14ac:dyDescent="0.25">
      <c r="A423" s="74" t="s">
        <v>130</v>
      </c>
      <c r="B423" s="76">
        <v>193</v>
      </c>
      <c r="C423" s="76">
        <v>2684</v>
      </c>
      <c r="D423" s="75">
        <v>13</v>
      </c>
      <c r="E423" s="74">
        <v>5</v>
      </c>
      <c r="F423" s="74" t="s">
        <v>119</v>
      </c>
      <c r="G423" s="74" t="s">
        <v>114</v>
      </c>
      <c r="H423" s="75">
        <v>22</v>
      </c>
      <c r="I423" s="74" t="s">
        <v>113</v>
      </c>
      <c r="J423" s="75">
        <v>2</v>
      </c>
      <c r="K423" s="74" t="s">
        <v>127</v>
      </c>
      <c r="L423" s="74" t="s">
        <v>132</v>
      </c>
      <c r="M423" s="86">
        <f t="shared" si="7"/>
        <v>2877</v>
      </c>
    </row>
    <row r="424" spans="1:13" x14ac:dyDescent="0.25">
      <c r="A424" s="74" t="s">
        <v>120</v>
      </c>
      <c r="B424" s="76">
        <v>497</v>
      </c>
      <c r="C424" s="76">
        <v>0</v>
      </c>
      <c r="D424" s="75">
        <v>7</v>
      </c>
      <c r="E424" s="74">
        <v>51</v>
      </c>
      <c r="F424" s="74" t="s">
        <v>122</v>
      </c>
      <c r="G424" s="74" t="s">
        <v>118</v>
      </c>
      <c r="H424" s="75">
        <v>35</v>
      </c>
      <c r="I424" s="74" t="s">
        <v>124</v>
      </c>
      <c r="J424" s="75">
        <v>4</v>
      </c>
      <c r="K424" s="74" t="s">
        <v>121</v>
      </c>
      <c r="L424" s="74" t="s">
        <v>131</v>
      </c>
      <c r="M424" s="86">
        <f t="shared" si="7"/>
        <v>497</v>
      </c>
    </row>
    <row r="425" spans="1:13" x14ac:dyDescent="0.25">
      <c r="A425" s="74" t="s">
        <v>129</v>
      </c>
      <c r="B425" s="76">
        <v>0</v>
      </c>
      <c r="C425" s="76">
        <v>0</v>
      </c>
      <c r="D425" s="75">
        <v>31</v>
      </c>
      <c r="E425" s="74">
        <v>53</v>
      </c>
      <c r="F425" s="74" t="s">
        <v>122</v>
      </c>
      <c r="G425" s="74" t="s">
        <v>118</v>
      </c>
      <c r="H425" s="75">
        <v>30</v>
      </c>
      <c r="I425" s="74" t="s">
        <v>113</v>
      </c>
      <c r="J425" s="75">
        <v>4</v>
      </c>
      <c r="K425" s="74" t="s">
        <v>121</v>
      </c>
      <c r="L425" s="74" t="s">
        <v>132</v>
      </c>
      <c r="M425" s="86">
        <f t="shared" si="7"/>
        <v>0</v>
      </c>
    </row>
    <row r="426" spans="1:13" x14ac:dyDescent="0.25">
      <c r="A426" s="74" t="s">
        <v>130</v>
      </c>
      <c r="B426" s="76">
        <v>0</v>
      </c>
      <c r="C426" s="76">
        <v>0</v>
      </c>
      <c r="D426" s="75">
        <v>25</v>
      </c>
      <c r="E426" s="74">
        <v>103</v>
      </c>
      <c r="F426" s="74" t="s">
        <v>119</v>
      </c>
      <c r="G426" s="74" t="s">
        <v>114</v>
      </c>
      <c r="H426" s="75">
        <v>28</v>
      </c>
      <c r="I426" s="74" t="s">
        <v>113</v>
      </c>
      <c r="J426" s="75">
        <v>2</v>
      </c>
      <c r="K426" s="74" t="s">
        <v>121</v>
      </c>
      <c r="L426" s="74" t="s">
        <v>132</v>
      </c>
      <c r="M426" s="86">
        <f t="shared" si="7"/>
        <v>0</v>
      </c>
    </row>
    <row r="427" spans="1:13" x14ac:dyDescent="0.25">
      <c r="A427" s="74" t="s">
        <v>130</v>
      </c>
      <c r="B427" s="76">
        <v>0</v>
      </c>
      <c r="C427" s="76">
        <v>712</v>
      </c>
      <c r="D427" s="75">
        <v>16</v>
      </c>
      <c r="E427" s="74">
        <v>6</v>
      </c>
      <c r="F427" s="74" t="s">
        <v>119</v>
      </c>
      <c r="G427" s="74" t="s">
        <v>114</v>
      </c>
      <c r="H427" s="75">
        <v>28</v>
      </c>
      <c r="I427" s="74" t="s">
        <v>113</v>
      </c>
      <c r="J427" s="75">
        <v>2</v>
      </c>
      <c r="K427" s="74" t="s">
        <v>121</v>
      </c>
      <c r="L427" s="74" t="s">
        <v>132</v>
      </c>
      <c r="M427" s="86">
        <f t="shared" si="7"/>
        <v>712</v>
      </c>
    </row>
    <row r="428" spans="1:13" x14ac:dyDescent="0.25">
      <c r="A428" s="74" t="s">
        <v>130</v>
      </c>
      <c r="B428" s="76">
        <v>0</v>
      </c>
      <c r="C428" s="76">
        <v>912</v>
      </c>
      <c r="D428" s="75">
        <v>7</v>
      </c>
      <c r="E428" s="74">
        <v>39</v>
      </c>
      <c r="F428" s="74" t="s">
        <v>122</v>
      </c>
      <c r="G428" s="74" t="s">
        <v>118</v>
      </c>
      <c r="H428" s="75">
        <v>44</v>
      </c>
      <c r="I428" s="74" t="s">
        <v>113</v>
      </c>
      <c r="J428" s="75">
        <v>3</v>
      </c>
      <c r="K428" s="74" t="s">
        <v>112</v>
      </c>
      <c r="L428" s="74" t="s">
        <v>131</v>
      </c>
      <c r="M428" s="86">
        <f t="shared" si="7"/>
        <v>912</v>
      </c>
    </row>
    <row r="429" spans="1:13" x14ac:dyDescent="0.25">
      <c r="A429" s="74" t="s">
        <v>28</v>
      </c>
      <c r="B429" s="76">
        <v>600</v>
      </c>
      <c r="C429" s="76">
        <v>3500</v>
      </c>
      <c r="D429" s="75">
        <v>30</v>
      </c>
      <c r="E429" s="74">
        <v>45</v>
      </c>
      <c r="F429" s="74" t="s">
        <v>122</v>
      </c>
      <c r="G429" s="74" t="s">
        <v>118</v>
      </c>
      <c r="H429" s="75">
        <v>27</v>
      </c>
      <c r="I429" s="74" t="s">
        <v>117</v>
      </c>
      <c r="J429" s="75">
        <v>3</v>
      </c>
      <c r="K429" s="74" t="s">
        <v>121</v>
      </c>
      <c r="M429" s="86">
        <f t="shared" si="7"/>
        <v>4100</v>
      </c>
    </row>
    <row r="430" spans="1:13" x14ac:dyDescent="0.25">
      <c r="A430" s="74" t="s">
        <v>128</v>
      </c>
      <c r="B430" s="76">
        <v>500</v>
      </c>
      <c r="C430" s="76">
        <v>800</v>
      </c>
      <c r="D430" s="75">
        <v>15</v>
      </c>
      <c r="E430" s="74">
        <v>20</v>
      </c>
      <c r="F430" s="74" t="s">
        <v>126</v>
      </c>
      <c r="G430" s="74" t="s">
        <v>125</v>
      </c>
      <c r="H430" s="75">
        <v>26</v>
      </c>
      <c r="I430" s="74" t="s">
        <v>117</v>
      </c>
      <c r="J430" s="75">
        <v>1</v>
      </c>
      <c r="K430" s="74" t="s">
        <v>127</v>
      </c>
      <c r="M430" s="86">
        <f t="shared" si="7"/>
        <v>1300</v>
      </c>
    </row>
    <row r="431" spans="1:13" x14ac:dyDescent="0.25">
      <c r="A431" s="74" t="s">
        <v>130</v>
      </c>
      <c r="B431" s="76">
        <v>250</v>
      </c>
      <c r="C431" s="76">
        <v>250</v>
      </c>
      <c r="D431" s="75">
        <v>15</v>
      </c>
      <c r="E431" s="74">
        <v>48</v>
      </c>
      <c r="F431" s="74" t="s">
        <v>122</v>
      </c>
      <c r="G431" s="74" t="s">
        <v>118</v>
      </c>
      <c r="H431" s="75">
        <v>25</v>
      </c>
      <c r="I431" s="74" t="s">
        <v>113</v>
      </c>
      <c r="J431" s="75">
        <v>3</v>
      </c>
      <c r="K431" s="74" t="s">
        <v>121</v>
      </c>
      <c r="M431" s="86">
        <f t="shared" si="7"/>
        <v>500</v>
      </c>
    </row>
    <row r="432" spans="1:13" x14ac:dyDescent="0.25">
      <c r="A432" s="74" t="s">
        <v>129</v>
      </c>
      <c r="B432" s="76">
        <v>101</v>
      </c>
      <c r="C432" s="76">
        <v>3871</v>
      </c>
      <c r="D432" s="75">
        <v>10</v>
      </c>
      <c r="E432" s="74">
        <v>16</v>
      </c>
      <c r="F432" s="74" t="s">
        <v>119</v>
      </c>
      <c r="G432" s="74" t="s">
        <v>118</v>
      </c>
      <c r="H432" s="75">
        <v>26</v>
      </c>
      <c r="I432" s="74" t="s">
        <v>113</v>
      </c>
      <c r="J432" s="75">
        <v>4</v>
      </c>
      <c r="K432" s="74" t="s">
        <v>121</v>
      </c>
      <c r="M432" s="86">
        <f t="shared" si="7"/>
        <v>3972</v>
      </c>
    </row>
    <row r="433" spans="1:13" x14ac:dyDescent="0.25">
      <c r="A433" s="74" t="s">
        <v>120</v>
      </c>
      <c r="B433" s="76">
        <v>300</v>
      </c>
      <c r="C433" s="76">
        <v>400</v>
      </c>
      <c r="D433" s="75">
        <v>10</v>
      </c>
      <c r="E433" s="74">
        <v>5</v>
      </c>
      <c r="F433" s="74" t="s">
        <v>115</v>
      </c>
      <c r="G433" s="74" t="s">
        <v>114</v>
      </c>
      <c r="H433" s="75">
        <v>28</v>
      </c>
      <c r="I433" s="74" t="s">
        <v>113</v>
      </c>
      <c r="J433" s="75">
        <v>2</v>
      </c>
      <c r="K433" s="74" t="s">
        <v>121</v>
      </c>
      <c r="M433" s="86">
        <f t="shared" si="7"/>
        <v>700</v>
      </c>
    </row>
    <row r="434" spans="1:13" x14ac:dyDescent="0.25">
      <c r="A434" s="74" t="s">
        <v>128</v>
      </c>
      <c r="B434" s="76">
        <v>790</v>
      </c>
      <c r="C434" s="76">
        <v>3000</v>
      </c>
      <c r="D434" s="75">
        <v>8</v>
      </c>
      <c r="E434" s="74">
        <v>24</v>
      </c>
      <c r="F434" s="74" t="s">
        <v>122</v>
      </c>
      <c r="G434" s="74" t="s">
        <v>118</v>
      </c>
      <c r="H434" s="75">
        <v>38</v>
      </c>
      <c r="I434" s="74" t="s">
        <v>117</v>
      </c>
      <c r="J434" s="75">
        <v>7</v>
      </c>
      <c r="K434" s="74" t="s">
        <v>127</v>
      </c>
      <c r="M434" s="86">
        <f t="shared" si="7"/>
        <v>3790</v>
      </c>
    </row>
    <row r="435" spans="1:13" x14ac:dyDescent="0.25">
      <c r="A435" s="74" t="s">
        <v>28</v>
      </c>
      <c r="B435" s="76">
        <v>680</v>
      </c>
      <c r="C435" s="76">
        <v>600</v>
      </c>
      <c r="D435" s="75">
        <v>50</v>
      </c>
      <c r="E435" s="74">
        <v>18</v>
      </c>
      <c r="F435" s="74" t="s">
        <v>126</v>
      </c>
      <c r="G435" s="74" t="s">
        <v>125</v>
      </c>
      <c r="H435" s="75">
        <v>37</v>
      </c>
      <c r="I435" s="74" t="s">
        <v>124</v>
      </c>
      <c r="J435" s="75">
        <v>6</v>
      </c>
      <c r="K435" s="74" t="s">
        <v>112</v>
      </c>
      <c r="M435" s="86">
        <f t="shared" si="7"/>
        <v>1280</v>
      </c>
    </row>
    <row r="436" spans="1:13" x14ac:dyDescent="0.25">
      <c r="A436" s="74" t="s">
        <v>123</v>
      </c>
      <c r="B436" s="76">
        <v>644</v>
      </c>
      <c r="C436" s="76">
        <v>2000</v>
      </c>
      <c r="D436" s="75">
        <v>20</v>
      </c>
      <c r="E436" s="74">
        <v>60</v>
      </c>
      <c r="F436" s="74" t="s">
        <v>122</v>
      </c>
      <c r="G436" s="74" t="s">
        <v>118</v>
      </c>
      <c r="H436" s="75">
        <v>30</v>
      </c>
      <c r="I436" s="74" t="s">
        <v>113</v>
      </c>
      <c r="J436" s="75">
        <v>4</v>
      </c>
      <c r="K436" s="74" t="s">
        <v>121</v>
      </c>
      <c r="M436" s="86">
        <f t="shared" si="7"/>
        <v>2644</v>
      </c>
    </row>
    <row r="437" spans="1:13" x14ac:dyDescent="0.25">
      <c r="A437" s="74" t="s">
        <v>120</v>
      </c>
      <c r="B437" s="76">
        <v>100</v>
      </c>
      <c r="C437" s="76">
        <v>8000</v>
      </c>
      <c r="D437" s="75">
        <v>12</v>
      </c>
      <c r="E437" s="74">
        <v>90</v>
      </c>
      <c r="F437" s="74" t="s">
        <v>119</v>
      </c>
      <c r="G437" s="74" t="s">
        <v>118</v>
      </c>
      <c r="H437" s="75">
        <v>33</v>
      </c>
      <c r="I437" s="74" t="s">
        <v>117</v>
      </c>
      <c r="J437" s="75">
        <v>9</v>
      </c>
      <c r="K437" s="74" t="s">
        <v>112</v>
      </c>
      <c r="M437" s="86">
        <f t="shared" si="7"/>
        <v>8100</v>
      </c>
    </row>
    <row r="438" spans="1:13" x14ac:dyDescent="0.25">
      <c r="A438" s="74" t="s">
        <v>116</v>
      </c>
      <c r="B438" s="76">
        <v>0</v>
      </c>
      <c r="C438" s="76">
        <v>900</v>
      </c>
      <c r="D438" s="75">
        <v>25</v>
      </c>
      <c r="E438" s="74">
        <v>4</v>
      </c>
      <c r="F438" s="74" t="s">
        <v>115</v>
      </c>
      <c r="G438" s="74" t="s">
        <v>114</v>
      </c>
      <c r="H438" s="75">
        <v>29</v>
      </c>
      <c r="I438" s="74" t="s">
        <v>113</v>
      </c>
      <c r="J438" s="75">
        <v>3</v>
      </c>
      <c r="K438" s="74" t="s">
        <v>112</v>
      </c>
      <c r="M438" s="86">
        <f t="shared" si="7"/>
        <v>900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5B70-8C53-4D54-A3CC-EADC18F0A99B}">
  <dimension ref="A1:C12"/>
  <sheetViews>
    <sheetView tabSelected="1" workbookViewId="0">
      <selection activeCell="J9" sqref="J9"/>
    </sheetView>
  </sheetViews>
  <sheetFormatPr defaultRowHeight="14.4" x14ac:dyDescent="0.3"/>
  <cols>
    <col min="1" max="1" width="13.88671875" bestFit="1" customWidth="1"/>
    <col min="2" max="2" width="20.21875" customWidth="1"/>
    <col min="3" max="3" width="17.21875" customWidth="1"/>
  </cols>
  <sheetData>
    <row r="1" spans="1:3" x14ac:dyDescent="0.3">
      <c r="A1" s="87" t="s">
        <v>150</v>
      </c>
      <c r="B1" t="s">
        <v>152</v>
      </c>
      <c r="C1" t="s">
        <v>153</v>
      </c>
    </row>
    <row r="2" spans="1:3" x14ac:dyDescent="0.3">
      <c r="A2" s="88" t="s">
        <v>128</v>
      </c>
      <c r="B2" s="90">
        <v>46</v>
      </c>
      <c r="C2" s="90">
        <v>44</v>
      </c>
    </row>
    <row r="3" spans="1:3" x14ac:dyDescent="0.3">
      <c r="A3" s="88" t="s">
        <v>28</v>
      </c>
      <c r="B3" s="90">
        <v>25</v>
      </c>
      <c r="C3" s="90">
        <v>23</v>
      </c>
    </row>
    <row r="4" spans="1:3" x14ac:dyDescent="0.3">
      <c r="A4" s="88" t="s">
        <v>129</v>
      </c>
      <c r="B4" s="90">
        <v>86</v>
      </c>
      <c r="C4" s="90">
        <v>85</v>
      </c>
    </row>
    <row r="5" spans="1:3" x14ac:dyDescent="0.3">
      <c r="A5" s="88" t="s">
        <v>134</v>
      </c>
      <c r="B5" s="90">
        <v>4</v>
      </c>
      <c r="C5" s="90">
        <v>4</v>
      </c>
    </row>
    <row r="6" spans="1:3" x14ac:dyDescent="0.3">
      <c r="A6" s="88" t="s">
        <v>130</v>
      </c>
      <c r="B6" s="90">
        <v>105</v>
      </c>
      <c r="C6" s="90">
        <v>104</v>
      </c>
    </row>
    <row r="7" spans="1:3" x14ac:dyDescent="0.3">
      <c r="A7" s="88" t="s">
        <v>124</v>
      </c>
      <c r="B7" s="90">
        <v>6</v>
      </c>
      <c r="C7" s="90">
        <v>6</v>
      </c>
    </row>
    <row r="8" spans="1:3" x14ac:dyDescent="0.3">
      <c r="A8" s="88" t="s">
        <v>116</v>
      </c>
      <c r="B8" s="90">
        <v>13</v>
      </c>
      <c r="C8" s="90">
        <v>12</v>
      </c>
    </row>
    <row r="9" spans="1:3" x14ac:dyDescent="0.3">
      <c r="A9" s="88" t="s">
        <v>123</v>
      </c>
      <c r="B9" s="90">
        <v>3</v>
      </c>
      <c r="C9" s="90">
        <v>2</v>
      </c>
    </row>
    <row r="10" spans="1:3" x14ac:dyDescent="0.3">
      <c r="A10" s="88" t="s">
        <v>120</v>
      </c>
      <c r="B10" s="90">
        <v>107</v>
      </c>
      <c r="C10" s="90">
        <v>105</v>
      </c>
    </row>
    <row r="11" spans="1:3" x14ac:dyDescent="0.3">
      <c r="A11" s="88" t="s">
        <v>133</v>
      </c>
      <c r="B11" s="90">
        <v>40</v>
      </c>
      <c r="C11" s="90">
        <v>40</v>
      </c>
    </row>
    <row r="12" spans="1:3" x14ac:dyDescent="0.3">
      <c r="A12" s="88" t="s">
        <v>151</v>
      </c>
      <c r="B12" s="90">
        <v>435</v>
      </c>
      <c r="C12" s="90">
        <v>425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1. Traveler</vt:lpstr>
      <vt:lpstr>2. Expenditure</vt:lpstr>
      <vt:lpstr>3. Banking</vt:lpstr>
      <vt:lpstr>4. Sales Transactions</vt:lpstr>
      <vt:lpstr>5. Engagement</vt:lpstr>
      <vt:lpstr>6. Restaurant Sales</vt:lpstr>
      <vt:lpstr>7. Home Market Value</vt:lpstr>
      <vt:lpstr>8. Credit Risk</vt:lpstr>
      <vt:lpstr>9. Credit Risk PivotChart</vt:lpstr>
      <vt:lpstr>'4. Sales Transactions'!Criteria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Patel</dc:creator>
  <cp:lastModifiedBy>Ankur Patel</cp:lastModifiedBy>
  <cp:lastPrinted>2020-01-15T07:40:03Z</cp:lastPrinted>
  <dcterms:created xsi:type="dcterms:W3CDTF">2020-01-13T23:47:00Z</dcterms:created>
  <dcterms:modified xsi:type="dcterms:W3CDTF">2020-01-15T20:02:15Z</dcterms:modified>
</cp:coreProperties>
</file>