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nkur\Documents\Data Science\Projects\BusinessAnalytics\Assignments\"/>
    </mc:Choice>
  </mc:AlternateContent>
  <xr:revisionPtr revIDLastSave="0" documentId="13_ncr:1_{190FE27A-8F6C-45C8-B1A3-886352C12EC8}" xr6:coauthVersionLast="44" xr6:coauthVersionMax="44" xr10:uidLastSave="{00000000-0000-0000-0000-000000000000}"/>
  <bookViews>
    <workbookView xWindow="-108" yWindow="-108" windowWidth="23256" windowHeight="12576" tabRatio="929" firstSheet="3" activeTab="3" xr2:uid="{4E831C67-E840-44CB-949E-28B99F09461F}"/>
  </bookViews>
  <sheets>
    <sheet name="Q's" sheetId="1" r:id="rId1"/>
    <sheet name="1. Sales Transaction" sheetId="2" r:id="rId2"/>
    <sheet name="2. Credit Approval Decisions" sheetId="3" r:id="rId3"/>
    <sheet name="3. Airline Price" sheetId="4" r:id="rId4"/>
    <sheet name="4. Purchase Order" sheetId="5" r:id="rId5"/>
    <sheet name="5. Facebook Survey" sheetId="7" r:id="rId6"/>
    <sheet name="6. Store and Regional Sales" sheetId="28" r:id="rId7"/>
    <sheet name="7. Cell Phone Survey" sheetId="10" r:id="rId8"/>
    <sheet name="8. Dashboards" sheetId="20" r:id="rId9"/>
    <sheet name="9. Facebook Survey" sheetId="15" r:id="rId10"/>
    <sheet name="10. Colleges and Universities" sheetId="16" r:id="rId11"/>
    <sheet name="11. Travel Expenses" sheetId="19" r:id="rId12"/>
    <sheet name="12. Weddings" sheetId="21" r:id="rId13"/>
    <sheet name="13. Weddings" sheetId="22" r:id="rId14"/>
    <sheet name="14. Die" sheetId="23" r:id="rId15"/>
    <sheet name="15. Coin" sheetId="24" r:id="rId16"/>
    <sheet name="16. Dice" sheetId="17" r:id="rId17"/>
    <sheet name="17. Card" sheetId="18" r:id="rId18"/>
    <sheet name="18. Civilian Labor Force" sheetId="27" r:id="rId19"/>
    <sheet name="19. Credit Risk" sheetId="25" r:id="rId20"/>
  </sheets>
  <externalReferences>
    <externalReference r:id="rId21"/>
    <externalReference r:id="rId22"/>
    <externalReference r:id="rId23"/>
  </externalReferences>
  <definedNames>
    <definedName name="_xlchart.v1.0" hidden="1">'7. Cell Phone Survey'!$S$3:$S$7</definedName>
    <definedName name="_xlchart.v1.1" hidden="1">'7. Cell Phone Survey'!$T$3:$T$7</definedName>
    <definedName name="_xlchart.v1.2" hidden="1">'7. Cell Phone Survey'!$S$3:$S$7</definedName>
    <definedName name="_xlchart.v1.3" hidden="1">'7. Cell Phone Survey'!$U$3:$U$7</definedName>
    <definedName name="_xlchart.v1.4" hidden="1">'7. Cell Phone Survey'!$S$3:$S$7</definedName>
    <definedName name="_xlchart.v1.5" hidden="1">'7. Cell Phone Survey'!$V$3:$V$7</definedName>
    <definedName name="Slicer_Day">#N/A</definedName>
    <definedName name="Slicer_Item_Description">#N/A</definedName>
    <definedName name="Slicer_Room">#N/A</definedName>
    <definedName name="Slicer_Room_Type">#N/A</definedName>
    <definedName name="Slicer_Sales_Region">#N/A</definedName>
    <definedName name="Slicer_Week_Ending">#N/A</definedName>
  </definedNames>
  <calcPr calcId="191029"/>
  <pivotCaches>
    <pivotCache cacheId="0" r:id="rId24"/>
  </pivotCaches>
  <extLst>
    <ext xmlns:x14="http://schemas.microsoft.com/office/spreadsheetml/2009/9/main" uri="{876F7934-8845-4945-9796-88D515C7AA90}">
      <x14:pivotCaches>
        <pivotCache cacheId="1" r:id="rId25"/>
        <pivotCache cacheId="2" r:id="rId26"/>
        <pivotCache cacheId="3" r:id="rId27"/>
      </x14:pivotCaches>
    </ext>
    <ext xmlns:x14="http://schemas.microsoft.com/office/spreadsheetml/2009/9/main" uri="{BBE1A952-AA13-448e-AADC-164F8A28A991}">
      <x14:slicerCaches>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27" l="1"/>
  <c r="B10" i="27"/>
  <c r="B11" i="27"/>
  <c r="H4" i="27"/>
  <c r="H5" i="27"/>
  <c r="H6" i="27"/>
  <c r="H3" i="27"/>
  <c r="B2" i="24"/>
  <c r="J3" i="17"/>
  <c r="B5" i="23"/>
  <c r="G2" i="18" l="1"/>
  <c r="B2" i="15" l="1"/>
  <c r="B4" i="15"/>
  <c r="B3" i="15"/>
  <c r="C4" i="4" l="1"/>
  <c r="C3" i="4"/>
  <c r="M54" i="10" l="1"/>
  <c r="I54" i="10"/>
  <c r="K52" i="10" s="1"/>
  <c r="E54" i="10"/>
  <c r="O53" i="10"/>
  <c r="N53" i="10"/>
  <c r="K53" i="10"/>
  <c r="J53" i="10"/>
  <c r="G53" i="10"/>
  <c r="F53" i="10"/>
  <c r="O52" i="10"/>
  <c r="N52" i="10"/>
  <c r="J52" i="10"/>
  <c r="G52" i="10"/>
  <c r="F52" i="10"/>
  <c r="O51" i="10"/>
  <c r="N51" i="10"/>
  <c r="K51" i="10"/>
  <c r="J51" i="10"/>
  <c r="G51" i="10"/>
  <c r="F51" i="10"/>
  <c r="O50" i="10"/>
  <c r="N50" i="10"/>
  <c r="J50" i="10"/>
  <c r="G50" i="10"/>
  <c r="F50" i="10"/>
  <c r="O49" i="10"/>
  <c r="N49" i="10"/>
  <c r="J49" i="10"/>
  <c r="G49" i="10"/>
  <c r="F49" i="10"/>
  <c r="O48" i="10"/>
  <c r="N48" i="10"/>
  <c r="K48" i="10"/>
  <c r="J48" i="10"/>
  <c r="G48" i="10"/>
  <c r="F48" i="10"/>
  <c r="O47" i="10"/>
  <c r="N47" i="10"/>
  <c r="J47" i="10"/>
  <c r="G47" i="10"/>
  <c r="F47" i="10"/>
  <c r="O46" i="10"/>
  <c r="N46" i="10"/>
  <c r="J46" i="10"/>
  <c r="G46" i="10"/>
  <c r="F46" i="10"/>
  <c r="O45" i="10"/>
  <c r="N45" i="10"/>
  <c r="K45" i="10"/>
  <c r="J45" i="10"/>
  <c r="G45" i="10"/>
  <c r="F45" i="10"/>
  <c r="O44" i="10"/>
  <c r="N44" i="10"/>
  <c r="J44" i="10"/>
  <c r="G44" i="10"/>
  <c r="F44" i="10"/>
  <c r="O43" i="10"/>
  <c r="N43" i="10"/>
  <c r="K43" i="10"/>
  <c r="J43" i="10"/>
  <c r="G43" i="10"/>
  <c r="F43" i="10"/>
  <c r="O42" i="10"/>
  <c r="N42" i="10"/>
  <c r="J42" i="10"/>
  <c r="G42" i="10"/>
  <c r="F42" i="10"/>
  <c r="O41" i="10"/>
  <c r="N41" i="10"/>
  <c r="J41" i="10"/>
  <c r="G41" i="10"/>
  <c r="F41" i="10"/>
  <c r="O40" i="10"/>
  <c r="N40" i="10"/>
  <c r="K40" i="10"/>
  <c r="J40" i="10"/>
  <c r="G40" i="10"/>
  <c r="F40" i="10"/>
  <c r="O39" i="10"/>
  <c r="N39" i="10"/>
  <c r="J39" i="10"/>
  <c r="G39" i="10"/>
  <c r="F39" i="10"/>
  <c r="O38" i="10"/>
  <c r="N38" i="10"/>
  <c r="J38" i="10"/>
  <c r="G38" i="10"/>
  <c r="F38" i="10"/>
  <c r="O37" i="10"/>
  <c r="N37" i="10"/>
  <c r="K37" i="10"/>
  <c r="J37" i="10"/>
  <c r="G37" i="10"/>
  <c r="F37" i="10"/>
  <c r="O36" i="10"/>
  <c r="N36" i="10"/>
  <c r="J36" i="10"/>
  <c r="G36" i="10"/>
  <c r="F36" i="10"/>
  <c r="O35" i="10"/>
  <c r="N35" i="10"/>
  <c r="K35" i="10"/>
  <c r="J35" i="10"/>
  <c r="G35" i="10"/>
  <c r="F35" i="10"/>
  <c r="O34" i="10"/>
  <c r="N34" i="10"/>
  <c r="J34" i="10"/>
  <c r="G34" i="10"/>
  <c r="F34" i="10"/>
  <c r="O33" i="10"/>
  <c r="N33" i="10"/>
  <c r="J33" i="10"/>
  <c r="G33" i="10"/>
  <c r="F33" i="10"/>
  <c r="O32" i="10"/>
  <c r="N32" i="10"/>
  <c r="K32" i="10"/>
  <c r="J32" i="10"/>
  <c r="G32" i="10"/>
  <c r="F32" i="10"/>
  <c r="O31" i="10"/>
  <c r="N31" i="10"/>
  <c r="J31" i="10"/>
  <c r="G31" i="10"/>
  <c r="F31" i="10"/>
  <c r="O30" i="10"/>
  <c r="N30" i="10"/>
  <c r="J30" i="10"/>
  <c r="G30" i="10"/>
  <c r="F30" i="10"/>
  <c r="O29" i="10"/>
  <c r="N29" i="10"/>
  <c r="K29" i="10"/>
  <c r="J29" i="10"/>
  <c r="G29" i="10"/>
  <c r="F29" i="10"/>
  <c r="O28" i="10"/>
  <c r="N28" i="10"/>
  <c r="J28" i="10"/>
  <c r="G28" i="10"/>
  <c r="F28" i="10"/>
  <c r="O27" i="10"/>
  <c r="N27" i="10"/>
  <c r="K27" i="10"/>
  <c r="J27" i="10"/>
  <c r="G27" i="10"/>
  <c r="F27" i="10"/>
  <c r="O26" i="10"/>
  <c r="N26" i="10"/>
  <c r="J26" i="10"/>
  <c r="G26" i="10"/>
  <c r="F26" i="10"/>
  <c r="O25" i="10"/>
  <c r="G25" i="10"/>
  <c r="O24" i="10"/>
  <c r="N24" i="10"/>
  <c r="J24" i="10"/>
  <c r="G24" i="10"/>
  <c r="F24" i="10"/>
  <c r="O23" i="10"/>
  <c r="N23" i="10"/>
  <c r="K23" i="10"/>
  <c r="J23" i="10"/>
  <c r="G23" i="10"/>
  <c r="F23" i="10"/>
  <c r="O22" i="10"/>
  <c r="N22" i="10"/>
  <c r="J22" i="10"/>
  <c r="G22" i="10"/>
  <c r="F22" i="10"/>
  <c r="O21" i="10"/>
  <c r="N21" i="10"/>
  <c r="K21" i="10"/>
  <c r="J21" i="10"/>
  <c r="G21" i="10"/>
  <c r="F21" i="10"/>
  <c r="O20" i="10"/>
  <c r="N20" i="10"/>
  <c r="J20" i="10"/>
  <c r="G20" i="10"/>
  <c r="F20" i="10"/>
  <c r="O19" i="10"/>
  <c r="N19" i="10"/>
  <c r="J19" i="10"/>
  <c r="G19" i="10"/>
  <c r="F19" i="10"/>
  <c r="O18" i="10"/>
  <c r="N18" i="10"/>
  <c r="K18" i="10"/>
  <c r="J18" i="10"/>
  <c r="G18" i="10"/>
  <c r="F18" i="10"/>
  <c r="O17" i="10"/>
  <c r="N17" i="10"/>
  <c r="J17" i="10"/>
  <c r="G17" i="10"/>
  <c r="F17" i="10"/>
  <c r="O16" i="10"/>
  <c r="N16" i="10"/>
  <c r="J16" i="10"/>
  <c r="G16" i="10"/>
  <c r="F16" i="10"/>
  <c r="O15" i="10"/>
  <c r="N15" i="10"/>
  <c r="K15" i="10"/>
  <c r="J15" i="10"/>
  <c r="G15" i="10"/>
  <c r="F15" i="10"/>
  <c r="O14" i="10"/>
  <c r="N14" i="10"/>
  <c r="J14" i="10"/>
  <c r="G14" i="10"/>
  <c r="F14" i="10"/>
  <c r="O13" i="10"/>
  <c r="N13" i="10"/>
  <c r="K13" i="10"/>
  <c r="J13" i="10"/>
  <c r="G13" i="10"/>
  <c r="F13" i="10"/>
  <c r="O12" i="10"/>
  <c r="N12" i="10"/>
  <c r="J12" i="10"/>
  <c r="G12" i="10"/>
  <c r="F12" i="10"/>
  <c r="O11" i="10"/>
  <c r="N11" i="10"/>
  <c r="J11" i="10"/>
  <c r="G11" i="10"/>
  <c r="F11" i="10"/>
  <c r="O10" i="10"/>
  <c r="N10" i="10"/>
  <c r="K10" i="10"/>
  <c r="J10" i="10"/>
  <c r="G10" i="10"/>
  <c r="F10" i="10"/>
  <c r="O9" i="10"/>
  <c r="N9" i="10"/>
  <c r="J9" i="10"/>
  <c r="G9" i="10"/>
  <c r="F9" i="10"/>
  <c r="O8" i="10"/>
  <c r="N8" i="10"/>
  <c r="J8" i="10"/>
  <c r="G8" i="10"/>
  <c r="F8" i="10"/>
  <c r="V7" i="10"/>
  <c r="U7" i="10"/>
  <c r="T7" i="10"/>
  <c r="O7" i="10"/>
  <c r="N7" i="10"/>
  <c r="L7" i="10"/>
  <c r="K7" i="10"/>
  <c r="J7" i="10"/>
  <c r="G7" i="10"/>
  <c r="F7" i="10"/>
  <c r="V6" i="10"/>
  <c r="U6" i="10"/>
  <c r="T6" i="10"/>
  <c r="O6" i="10"/>
  <c r="N6" i="10"/>
  <c r="K6" i="10"/>
  <c r="J6" i="10"/>
  <c r="G6" i="10"/>
  <c r="F6" i="10"/>
  <c r="V5" i="10"/>
  <c r="U5" i="10"/>
  <c r="T5" i="10"/>
  <c r="O5" i="10"/>
  <c r="N5" i="10"/>
  <c r="L5" i="10"/>
  <c r="K5" i="10"/>
  <c r="J5" i="10"/>
  <c r="G5" i="10"/>
  <c r="F5" i="10"/>
  <c r="V4" i="10"/>
  <c r="U4" i="10"/>
  <c r="T4" i="10"/>
  <c r="O4" i="10"/>
  <c r="N4" i="10"/>
  <c r="L4" i="10"/>
  <c r="K4" i="10"/>
  <c r="J4" i="10"/>
  <c r="G4" i="10"/>
  <c r="H7" i="10" s="1"/>
  <c r="F4" i="10"/>
  <c r="V3" i="10"/>
  <c r="U3" i="10"/>
  <c r="T3" i="10"/>
  <c r="O3" i="10"/>
  <c r="P9" i="10" s="1"/>
  <c r="N3" i="10"/>
  <c r="L3" i="10"/>
  <c r="K3" i="10"/>
  <c r="J3" i="10"/>
  <c r="H3" i="10"/>
  <c r="G3" i="10"/>
  <c r="H6" i="10" s="1"/>
  <c r="F3" i="10"/>
  <c r="P2" i="10"/>
  <c r="O2" i="10"/>
  <c r="P48" i="10" s="1"/>
  <c r="N2" i="10"/>
  <c r="K2" i="10"/>
  <c r="J2" i="10"/>
  <c r="H2" i="10"/>
  <c r="G2" i="10"/>
  <c r="H46" i="10" s="1"/>
  <c r="F2" i="10"/>
  <c r="P11" i="10" l="1"/>
  <c r="H17" i="10"/>
  <c r="P19" i="10"/>
  <c r="H31" i="10"/>
  <c r="P33" i="10"/>
  <c r="H39" i="10"/>
  <c r="P41" i="10"/>
  <c r="H47" i="10"/>
  <c r="P49" i="10"/>
  <c r="P3" i="10"/>
  <c r="P5" i="10"/>
  <c r="P7" i="10"/>
  <c r="K8" i="10"/>
  <c r="L29" i="10" s="1"/>
  <c r="H10" i="10"/>
  <c r="P12" i="10"/>
  <c r="K16" i="10"/>
  <c r="H18" i="10"/>
  <c r="P20" i="10"/>
  <c r="K24" i="10"/>
  <c r="P26" i="10"/>
  <c r="K30" i="10"/>
  <c r="H32" i="10"/>
  <c r="P34" i="10"/>
  <c r="K38" i="10"/>
  <c r="H40" i="10"/>
  <c r="P42" i="10"/>
  <c r="K46" i="10"/>
  <c r="H48" i="10"/>
  <c r="P50" i="10"/>
  <c r="H9" i="10"/>
  <c r="L6" i="10"/>
  <c r="K9" i="10"/>
  <c r="H11" i="10"/>
  <c r="P13" i="10"/>
  <c r="K17" i="10"/>
  <c r="H19" i="10"/>
  <c r="P21" i="10"/>
  <c r="P27" i="10"/>
  <c r="K31" i="10"/>
  <c r="H33" i="10"/>
  <c r="P35" i="10"/>
  <c r="K39" i="10"/>
  <c r="H41" i="10"/>
  <c r="P43" i="10"/>
  <c r="K47" i="10"/>
  <c r="H49" i="10"/>
  <c r="P51" i="10"/>
  <c r="H12" i="10"/>
  <c r="P14" i="10"/>
  <c r="H20" i="10"/>
  <c r="P22" i="10"/>
  <c r="H26" i="10"/>
  <c r="P28" i="10"/>
  <c r="H34" i="10"/>
  <c r="P36" i="10"/>
  <c r="H42" i="10"/>
  <c r="P44" i="10"/>
  <c r="H50" i="10"/>
  <c r="P52" i="10"/>
  <c r="K11" i="10"/>
  <c r="H13" i="10"/>
  <c r="P15" i="10"/>
  <c r="K19" i="10"/>
  <c r="H21" i="10"/>
  <c r="P23" i="10"/>
  <c r="H27" i="10"/>
  <c r="P29" i="10"/>
  <c r="K33" i="10"/>
  <c r="H35" i="10"/>
  <c r="P37" i="10"/>
  <c r="K41" i="10"/>
  <c r="H43" i="10"/>
  <c r="P45" i="10"/>
  <c r="K49" i="10"/>
  <c r="H51" i="10"/>
  <c r="P53" i="10"/>
  <c r="H5" i="10"/>
  <c r="L2" i="10"/>
  <c r="P4" i="10"/>
  <c r="P6" i="10"/>
  <c r="P8" i="10"/>
  <c r="K12" i="10"/>
  <c r="H14" i="10"/>
  <c r="P16" i="10"/>
  <c r="K20" i="10"/>
  <c r="H22" i="10"/>
  <c r="P24" i="10"/>
  <c r="K26" i="10"/>
  <c r="H28" i="10"/>
  <c r="P30" i="10"/>
  <c r="K34" i="10"/>
  <c r="H36" i="10"/>
  <c r="P38" i="10"/>
  <c r="L41" i="10"/>
  <c r="K42" i="10"/>
  <c r="H44" i="10"/>
  <c r="P46" i="10"/>
  <c r="K50" i="10"/>
  <c r="H52" i="10"/>
  <c r="H15" i="10"/>
  <c r="P17" i="10"/>
  <c r="H23" i="10"/>
  <c r="H29" i="10"/>
  <c r="P31" i="10"/>
  <c r="H37" i="10"/>
  <c r="P39" i="10"/>
  <c r="L42" i="10"/>
  <c r="H45" i="10"/>
  <c r="P47" i="10"/>
  <c r="H53" i="10"/>
  <c r="H4" i="10"/>
  <c r="H8" i="10"/>
  <c r="P10" i="10"/>
  <c r="L13" i="10"/>
  <c r="K14" i="10"/>
  <c r="H16" i="10"/>
  <c r="P18" i="10"/>
  <c r="K22" i="10"/>
  <c r="H24" i="10"/>
  <c r="K25" i="10"/>
  <c r="L27" i="10"/>
  <c r="K28" i="10"/>
  <c r="H30" i="10"/>
  <c r="P32" i="10"/>
  <c r="K36" i="10"/>
  <c r="H38" i="10"/>
  <c r="P40" i="10"/>
  <c r="L43" i="10"/>
  <c r="K44" i="10"/>
  <c r="L32" i="10" l="1"/>
  <c r="L39" i="10"/>
  <c r="L38" i="10"/>
  <c r="L23" i="10"/>
  <c r="L10" i="10"/>
  <c r="L53" i="10"/>
  <c r="L37" i="10"/>
  <c r="L34" i="10"/>
  <c r="L19" i="10"/>
  <c r="L31" i="10"/>
  <c r="L16" i="10"/>
  <c r="L33" i="10"/>
  <c r="L40" i="10"/>
  <c r="L52" i="10"/>
  <c r="L21" i="10"/>
  <c r="L50" i="10"/>
  <c r="L47" i="10"/>
  <c r="L46" i="10"/>
  <c r="L30" i="10"/>
  <c r="L15" i="10"/>
  <c r="L48" i="10"/>
  <c r="L35" i="10"/>
  <c r="L26" i="10"/>
  <c r="L18" i="10"/>
  <c r="L45" i="10"/>
  <c r="L20" i="10"/>
  <c r="L12" i="10"/>
  <c r="L17" i="10"/>
  <c r="L9" i="10"/>
  <c r="L14" i="10"/>
  <c r="L36" i="10"/>
  <c r="L28" i="10"/>
  <c r="L22" i="10"/>
  <c r="L49" i="10"/>
  <c r="L11" i="10"/>
  <c r="L24" i="10"/>
  <c r="L8" i="10"/>
  <c r="L44" i="10"/>
  <c r="L51" i="10"/>
  <c r="G95" i="5" l="1"/>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N3" i="5" s="1"/>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N4" i="5"/>
  <c r="M4" i="5"/>
  <c r="G8" i="5"/>
  <c r="M3" i="5"/>
  <c r="G7" i="5"/>
  <c r="N2" i="5"/>
  <c r="M2" i="5"/>
  <c r="G6" i="5"/>
  <c r="G5" i="5"/>
  <c r="G4" i="5"/>
  <c r="G3" i="5"/>
  <c r="G2" i="5"/>
</calcChain>
</file>

<file path=xl/sharedStrings.xml><?xml version="1.0" encoding="utf-8"?>
<sst xmlns="http://schemas.openxmlformats.org/spreadsheetml/2006/main" count="3606" uniqueCount="361">
  <si>
    <t>Cust ID</t>
  </si>
  <si>
    <t>Region</t>
  </si>
  <si>
    <t xml:space="preserve">Payment </t>
  </si>
  <si>
    <t>Transaction Code</t>
  </si>
  <si>
    <t>Source</t>
  </si>
  <si>
    <t>Amount</t>
  </si>
  <si>
    <t>Product</t>
  </si>
  <si>
    <t>Time Of Day</t>
  </si>
  <si>
    <t>East</t>
  </si>
  <si>
    <t>Paypal</t>
  </si>
  <si>
    <t>Web</t>
  </si>
  <si>
    <t>DVD</t>
  </si>
  <si>
    <t>Categorical</t>
  </si>
  <si>
    <t>Categorial</t>
  </si>
  <si>
    <t>Interval</t>
  </si>
  <si>
    <t>Intervals</t>
  </si>
  <si>
    <t>(Nominal)</t>
  </si>
  <si>
    <t>Homeowner</t>
  </si>
  <si>
    <t>Credit Score</t>
  </si>
  <si>
    <t>Years of Credit History</t>
  </si>
  <si>
    <t>Revolving Balance</t>
  </si>
  <si>
    <t>Revolving Utilization</t>
  </si>
  <si>
    <t>Decision</t>
  </si>
  <si>
    <t>Y</t>
  </si>
  <si>
    <t>Approve</t>
  </si>
  <si>
    <t>Ordinal</t>
  </si>
  <si>
    <t>Ratio</t>
  </si>
  <si>
    <t>P</t>
  </si>
  <si>
    <t>Price</t>
  </si>
  <si>
    <t>D</t>
  </si>
  <si>
    <t>Passengers per day</t>
  </si>
  <si>
    <t>T</t>
  </si>
  <si>
    <t>Aug11008</t>
  </si>
  <si>
    <t xml:space="preserve">Sep11023 </t>
  </si>
  <si>
    <t>Oct11020</t>
  </si>
  <si>
    <t xml:space="preserve">Supplier </t>
  </si>
  <si>
    <t>Order No.</t>
  </si>
  <si>
    <t>Item No.</t>
  </si>
  <si>
    <t>Item Description</t>
  </si>
  <si>
    <t>Item Cost</t>
  </si>
  <si>
    <t>Quantity</t>
  </si>
  <si>
    <t>Cost per order</t>
  </si>
  <si>
    <t>A/P Terms (Months)</t>
  </si>
  <si>
    <t>Order Date</t>
  </si>
  <si>
    <t>Arrival Date</t>
  </si>
  <si>
    <t>Hulkey Fasteners</t>
  </si>
  <si>
    <t>Aug11001</t>
  </si>
  <si>
    <t>Airframe fasteners</t>
  </si>
  <si>
    <t>Alum Sheeting</t>
  </si>
  <si>
    <t>Aug11002</t>
  </si>
  <si>
    <t>Fast-Tie Aerospace</t>
  </si>
  <si>
    <t>Aug11003</t>
  </si>
  <si>
    <t>Shielded Cable/ft.</t>
  </si>
  <si>
    <t>Aug11004</t>
  </si>
  <si>
    <t>Steelpin Inc.</t>
  </si>
  <si>
    <t>Aug11005</t>
  </si>
  <si>
    <t>Aug11006</t>
  </si>
  <si>
    <t>Aug11007</t>
  </si>
  <si>
    <t>Bolt-nut package</t>
  </si>
  <si>
    <t>Durrable Products</t>
  </si>
  <si>
    <t>Pressure Gauge</t>
  </si>
  <si>
    <t>Aug11009</t>
  </si>
  <si>
    <t>O-Ring</t>
  </si>
  <si>
    <t>Aug11010</t>
  </si>
  <si>
    <t>Aug11011</t>
  </si>
  <si>
    <t>Aug11012</t>
  </si>
  <si>
    <t>Electrical Connector</t>
  </si>
  <si>
    <t>Aug11013</t>
  </si>
  <si>
    <t>Hatch Decal</t>
  </si>
  <si>
    <t>Aug11014</t>
  </si>
  <si>
    <t>Sep11001</t>
  </si>
  <si>
    <t>Sep11002</t>
  </si>
  <si>
    <t>Control Panel</t>
  </si>
  <si>
    <t>Sep11003</t>
  </si>
  <si>
    <t>Sep11004</t>
  </si>
  <si>
    <t>Sep11005</t>
  </si>
  <si>
    <t>Sep11006</t>
  </si>
  <si>
    <t>Spacetime Technologies</t>
  </si>
  <si>
    <t>Sep11007</t>
  </si>
  <si>
    <t>Sep11008</t>
  </si>
  <si>
    <t>Sep11009</t>
  </si>
  <si>
    <t>Sep11010</t>
  </si>
  <si>
    <t>Sep11011</t>
  </si>
  <si>
    <t>Sep11012</t>
  </si>
  <si>
    <t>Sep11013</t>
  </si>
  <si>
    <t>Sep11014</t>
  </si>
  <si>
    <t>Sep11015</t>
  </si>
  <si>
    <t>Sep11016</t>
  </si>
  <si>
    <t>Sep11017</t>
  </si>
  <si>
    <t>Sep11018</t>
  </si>
  <si>
    <t>Sep11019</t>
  </si>
  <si>
    <t>Sep11020</t>
  </si>
  <si>
    <t>Sep11021</t>
  </si>
  <si>
    <t>Gasket</t>
  </si>
  <si>
    <t>Sep11022</t>
  </si>
  <si>
    <t>Pylon Accessories</t>
  </si>
  <si>
    <t>Sep11023</t>
  </si>
  <si>
    <t>Sep11024</t>
  </si>
  <si>
    <t>Sep11025</t>
  </si>
  <si>
    <t>Sep11026</t>
  </si>
  <si>
    <t>Sep11027</t>
  </si>
  <si>
    <t>Manley Valve</t>
  </si>
  <si>
    <t>Sep11028</t>
  </si>
  <si>
    <t>Sep11029</t>
  </si>
  <si>
    <t>Sep11030</t>
  </si>
  <si>
    <t>Sep11031</t>
  </si>
  <si>
    <t>Sep11032</t>
  </si>
  <si>
    <t>Sep11033</t>
  </si>
  <si>
    <t>Sep11034</t>
  </si>
  <si>
    <t>Oct11001</t>
  </si>
  <si>
    <t>Oct11002</t>
  </si>
  <si>
    <t>Oct11003</t>
  </si>
  <si>
    <t>Oct11004</t>
  </si>
  <si>
    <t>Oct11005</t>
  </si>
  <si>
    <t>Oct11006</t>
  </si>
  <si>
    <t>Oct11007</t>
  </si>
  <si>
    <t>Oct11008</t>
  </si>
  <si>
    <t>Oct11009</t>
  </si>
  <si>
    <t>Oct11010</t>
  </si>
  <si>
    <t>Oct11011</t>
  </si>
  <si>
    <t>Oct11012</t>
  </si>
  <si>
    <t>Oct11013</t>
  </si>
  <si>
    <t>Oct11014</t>
  </si>
  <si>
    <t>Oct11015</t>
  </si>
  <si>
    <t>Oct11016</t>
  </si>
  <si>
    <t>Oct11017</t>
  </si>
  <si>
    <t>Machined Valve</t>
  </si>
  <si>
    <t>Oct11018</t>
  </si>
  <si>
    <t>Oct11019</t>
  </si>
  <si>
    <t>Oct11021</t>
  </si>
  <si>
    <t>Oct11022</t>
  </si>
  <si>
    <t>Oct11023</t>
  </si>
  <si>
    <t>Oct11024</t>
  </si>
  <si>
    <t>Oct11025</t>
  </si>
  <si>
    <t>Oct11026</t>
  </si>
  <si>
    <t>Oct11027</t>
  </si>
  <si>
    <t>Oct11028</t>
  </si>
  <si>
    <t>Side Panel</t>
  </si>
  <si>
    <t>Oct11029</t>
  </si>
  <si>
    <t>Oct11030</t>
  </si>
  <si>
    <t>Oct11031</t>
  </si>
  <si>
    <t>Oct11032</t>
  </si>
  <si>
    <t>Oct11033</t>
  </si>
  <si>
    <t>Oct11034</t>
  </si>
  <si>
    <t>Oct11035</t>
  </si>
  <si>
    <t>Oct11036</t>
  </si>
  <si>
    <t>Nov11001</t>
  </si>
  <si>
    <t>Panel Decal</t>
  </si>
  <si>
    <t>Nov11002</t>
  </si>
  <si>
    <t>Door Decal</t>
  </si>
  <si>
    <t>Nov11003</t>
  </si>
  <si>
    <t>Nov11004</t>
  </si>
  <si>
    <t>Nov11005</t>
  </si>
  <si>
    <t>Nov11006</t>
  </si>
  <si>
    <t>Nov11007</t>
  </si>
  <si>
    <t>Nov11008</t>
  </si>
  <si>
    <t>Nov11009</t>
  </si>
  <si>
    <t>Nov11010</t>
  </si>
  <si>
    <t>Gender</t>
  </si>
  <si>
    <t>Carrier</t>
  </si>
  <si>
    <t>Type</t>
  </si>
  <si>
    <t>Usage</t>
  </si>
  <si>
    <t>Signal strength</t>
  </si>
  <si>
    <t>Cumulative - Signal Strength</t>
  </si>
  <si>
    <t>Relative - Signal Strength</t>
  </si>
  <si>
    <t>Cumulative Relative - Signal Strength</t>
  </si>
  <si>
    <t>Value for the Dollar</t>
  </si>
  <si>
    <t>Cumulative - Value</t>
  </si>
  <si>
    <t>Relative - Value</t>
  </si>
  <si>
    <t>Cumulative Relative - Value</t>
  </si>
  <si>
    <t>Customer Service</t>
  </si>
  <si>
    <t>Cumulative - Customer Service</t>
  </si>
  <si>
    <t>Relative - Customer Service</t>
  </si>
  <si>
    <t>Cumulative Relative - Customer Service</t>
  </si>
  <si>
    <t xml:space="preserve"> </t>
  </si>
  <si>
    <t>Signal Strength</t>
  </si>
  <si>
    <t>M</t>
  </si>
  <si>
    <t>AT&amp;T</t>
  </si>
  <si>
    <t>Smart</t>
  </si>
  <si>
    <t>High</t>
  </si>
  <si>
    <t>Bin</t>
  </si>
  <si>
    <t>Frequency</t>
  </si>
  <si>
    <t>Average</t>
  </si>
  <si>
    <t>Very high</t>
  </si>
  <si>
    <t>F</t>
  </si>
  <si>
    <t>Other</t>
  </si>
  <si>
    <t>Sprint</t>
  </si>
  <si>
    <t>Verizon</t>
  </si>
  <si>
    <t>Camera</t>
  </si>
  <si>
    <t>Low</t>
  </si>
  <si>
    <t>Basic</t>
  </si>
  <si>
    <t>T-mobile</t>
  </si>
  <si>
    <t>Hours Average</t>
  </si>
  <si>
    <t>Hours Median</t>
  </si>
  <si>
    <t>Friends Count</t>
  </si>
  <si>
    <t>Facebook Survey</t>
  </si>
  <si>
    <t>Mean</t>
  </si>
  <si>
    <t>Standard Error</t>
  </si>
  <si>
    <t>Median</t>
  </si>
  <si>
    <t>Mode</t>
  </si>
  <si>
    <t>Standard Deviation</t>
  </si>
  <si>
    <t>Sample Variance</t>
  </si>
  <si>
    <t>Kurtosis</t>
  </si>
  <si>
    <t>Skewness</t>
  </si>
  <si>
    <t>Range</t>
  </si>
  <si>
    <t>Minimum</t>
  </si>
  <si>
    <t>Maximum</t>
  </si>
  <si>
    <t>Sum</t>
  </si>
  <si>
    <t>Count</t>
  </si>
  <si>
    <t>Confidence Level(95.0%)</t>
  </si>
  <si>
    <t>University</t>
  </si>
  <si>
    <t>Liberal Arts</t>
  </si>
  <si>
    <t>Largest(1)</t>
  </si>
  <si>
    <t>Smallest(1)</t>
  </si>
  <si>
    <t>Median SAT</t>
  </si>
  <si>
    <t>Acceptance Rate</t>
  </si>
  <si>
    <t>(1,1)</t>
  </si>
  <si>
    <t>(1,2)</t>
  </si>
  <si>
    <t>(1,3)</t>
  </si>
  <si>
    <t>(1,4)</t>
  </si>
  <si>
    <t>(1,5)</t>
  </si>
  <si>
    <t>(1,6)</t>
  </si>
  <si>
    <t>(2,1)</t>
  </si>
  <si>
    <t>(2,2)</t>
  </si>
  <si>
    <t>(2,3)</t>
  </si>
  <si>
    <t>(2,4)</t>
  </si>
  <si>
    <t>(2,5)</t>
  </si>
  <si>
    <t>(2,6)</t>
  </si>
  <si>
    <t>(3,1)</t>
  </si>
  <si>
    <t>(3,2)</t>
  </si>
  <si>
    <t>(3,3)</t>
  </si>
  <si>
    <t>(3,4)</t>
  </si>
  <si>
    <t>(3,5)</t>
  </si>
  <si>
    <t>(3,6)</t>
  </si>
  <si>
    <t>(4,1)</t>
  </si>
  <si>
    <t>(4,2)</t>
  </si>
  <si>
    <t>(4,3)</t>
  </si>
  <si>
    <t>(4,4)</t>
  </si>
  <si>
    <t>(4,5)</t>
  </si>
  <si>
    <t>(4,6)</t>
  </si>
  <si>
    <t>(5,1)</t>
  </si>
  <si>
    <t>(5,2)</t>
  </si>
  <si>
    <t>(5,3)</t>
  </si>
  <si>
    <t>(5,4)</t>
  </si>
  <si>
    <t>(5,5)</t>
  </si>
  <si>
    <t>(5,6)</t>
  </si>
  <si>
    <t>(6,1)</t>
  </si>
  <si>
    <t>(6,2)</t>
  </si>
  <si>
    <t>(6,3)</t>
  </si>
  <si>
    <t>(6,4)</t>
  </si>
  <si>
    <t>(6,5)</t>
  </si>
  <si>
    <t>(6,6)</t>
  </si>
  <si>
    <t>Total Outcomes</t>
  </si>
  <si>
    <t>Number of Sum of 5</t>
  </si>
  <si>
    <t>Probability of Sum of 5</t>
  </si>
  <si>
    <t>A</t>
  </si>
  <si>
    <t>J</t>
  </si>
  <si>
    <t>Q</t>
  </si>
  <si>
    <t>K</t>
  </si>
  <si>
    <t>Total</t>
  </si>
  <si>
    <t>Spade</t>
  </si>
  <si>
    <t>Heart</t>
  </si>
  <si>
    <t>Diamond</t>
  </si>
  <si>
    <t>Club</t>
  </si>
  <si>
    <t>Probability of King of Hearts</t>
  </si>
  <si>
    <t>Smith</t>
  </si>
  <si>
    <t>ID</t>
  </si>
  <si>
    <t>President's Inn Guest Database</t>
  </si>
  <si>
    <t>The total revenue is also calculated by the costs and the length of stay, which is visualized by the line graph.</t>
  </si>
  <si>
    <t>Restaurant Sales</t>
  </si>
  <si>
    <t>Store and Regional Sales Database</t>
  </si>
  <si>
    <t>The days can be selected to compare. The selection effects both the graphs as the sticker is connected.</t>
  </si>
  <si>
    <t>The manager can analyze the units sold at their total price. He can also compare between regions, items, and months.</t>
  </si>
  <si>
    <t xml:space="preserve">The manager can analyze the amount of revenue they get from the selected rooms and/or room types. </t>
  </si>
  <si>
    <t xml:space="preserve">The manager can analyze the sales done during lunch, dinner, and delivery in terms of days and dates. </t>
  </si>
  <si>
    <t>Row Labels</t>
  </si>
  <si>
    <t>Average of Expenses</t>
  </si>
  <si>
    <t>StdDev of Expenses</t>
  </si>
  <si>
    <t>Crawford</t>
  </si>
  <si>
    <t>Jones</t>
  </si>
  <si>
    <t>Rogers</t>
  </si>
  <si>
    <t>Grand Total</t>
  </si>
  <si>
    <t>Standard Dev</t>
  </si>
  <si>
    <t>IQR</t>
  </si>
  <si>
    <t>Q1</t>
  </si>
  <si>
    <t>Q3</t>
  </si>
  <si>
    <t>Lower Bound</t>
  </si>
  <si>
    <t>Upper Bound</t>
  </si>
  <si>
    <t>IQR Range</t>
  </si>
  <si>
    <t>The cost that a newly engaged couple can expect is between a range of 19000 to 30000.</t>
  </si>
  <si>
    <t>Anything below 2500 or more than 46500 will be considered an outlier.</t>
  </si>
  <si>
    <t>Greater than 4</t>
  </si>
  <si>
    <t>Probability of &gt;4</t>
  </si>
  <si>
    <t xml:space="preserve">Probability of 1H </t>
  </si>
  <si>
    <t>Coin toss</t>
  </si>
  <si>
    <t>HH</t>
  </si>
  <si>
    <t>HT</t>
  </si>
  <si>
    <t>TH</t>
  </si>
  <si>
    <t>TT</t>
  </si>
  <si>
    <t>Credit Risk Data</t>
  </si>
  <si>
    <t>Unique No</t>
  </si>
  <si>
    <t>Loan Purpose</t>
  </si>
  <si>
    <t xml:space="preserve">Checking </t>
  </si>
  <si>
    <t>Savings</t>
  </si>
  <si>
    <t>Months Customer</t>
  </si>
  <si>
    <t>Months Employed</t>
  </si>
  <si>
    <t>Marital Status</t>
  </si>
  <si>
    <t>Age</t>
  </si>
  <si>
    <t>Housing</t>
  </si>
  <si>
    <t>Years</t>
  </si>
  <si>
    <t>Job</t>
  </si>
  <si>
    <t>Credit Risk</t>
  </si>
  <si>
    <t>Small Appliance</t>
  </si>
  <si>
    <t>Single</t>
  </si>
  <si>
    <t>Own</t>
  </si>
  <si>
    <t>Unskilled</t>
  </si>
  <si>
    <t>Furniture</t>
  </si>
  <si>
    <t>Divorced</t>
  </si>
  <si>
    <t>Skilled</t>
  </si>
  <si>
    <t>New Car</t>
  </si>
  <si>
    <t>Management</t>
  </si>
  <si>
    <t>Education</t>
  </si>
  <si>
    <t>Rent</t>
  </si>
  <si>
    <t>Married</t>
  </si>
  <si>
    <t>Business</t>
  </si>
  <si>
    <t>Used Car</t>
  </si>
  <si>
    <t>Repairs</t>
  </si>
  <si>
    <t>Unemployed</t>
  </si>
  <si>
    <t>Retraining</t>
  </si>
  <si>
    <t>Large Appliance</t>
  </si>
  <si>
    <t>Random 20 Unique No's</t>
  </si>
  <si>
    <t>Employed</t>
  </si>
  <si>
    <t>Not in Labor Force</t>
  </si>
  <si>
    <t>P(unemployed and advanced degree)</t>
  </si>
  <si>
    <t>P(unemployed * advanced degree)</t>
  </si>
  <si>
    <t>P(not a high school grad * unemployed)</t>
  </si>
  <si>
    <t>"unemployed" and "&gt;= high school" independent?</t>
  </si>
  <si>
    <t>Census Education Data</t>
  </si>
  <si>
    <t>Not a High 
School Grad</t>
  </si>
  <si>
    <t>High School
Graduate</t>
  </si>
  <si>
    <t>Some College
No Degree</t>
  </si>
  <si>
    <t>Associate's
Degree</t>
  </si>
  <si>
    <t>Bachelor's
Degree</t>
  </si>
  <si>
    <t>Advanced
Degree</t>
  </si>
  <si>
    <t>%</t>
  </si>
  <si>
    <t>No</t>
  </si>
  <si>
    <t>Total Persons</t>
  </si>
  <si>
    <t>December</t>
  </si>
  <si>
    <t>Laptop</t>
  </si>
  <si>
    <t>November</t>
  </si>
  <si>
    <t>October</t>
  </si>
  <si>
    <t>PC Mouse</t>
  </si>
  <si>
    <t>Wireless Keyboard</t>
  </si>
  <si>
    <t>24" Monitor</t>
  </si>
  <si>
    <t>North</t>
  </si>
  <si>
    <t>South</t>
  </si>
  <si>
    <t>Week Ending</t>
  </si>
  <si>
    <t>Units Sold</t>
  </si>
  <si>
    <t>Unit Price</t>
  </si>
  <si>
    <t>Sales Region</t>
  </si>
  <si>
    <t>Store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</si>
</sst>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mm/dd/yy;@"/>
    <numFmt numFmtId="167" formatCode="&quot;$&quot;#,##0.00;\(&quot;$&quot;#,##0.00\)"/>
    <numFmt numFmtId="168" formatCode="&quot;$&quot;#,##0"/>
    <numFmt numFmtId="169" formatCode="dd\-mmm\-yy"/>
  </numFmts>
  <fonts count="15" x14ac:knownFonts="1">
    <font>
      <sz val="11"/>
      <color theme="1"/>
      <name val="Calibri"/>
      <family val="2"/>
      <scheme val="minor"/>
    </font>
    <font>
      <sz val="11"/>
      <color theme="1"/>
      <name val="Calibri"/>
      <family val="2"/>
      <scheme val="minor"/>
    </font>
    <font>
      <b/>
      <sz val="10"/>
      <name val="Arial"/>
      <family val="2"/>
    </font>
    <font>
      <sz val="10"/>
      <color theme="1"/>
      <name val="Arial"/>
      <family val="2"/>
    </font>
    <font>
      <sz val="10"/>
      <name val="Arial"/>
      <family val="2"/>
    </font>
    <font>
      <sz val="10"/>
      <color indexed="8"/>
      <name val="Arial"/>
      <family val="2"/>
    </font>
    <font>
      <b/>
      <sz val="11"/>
      <color theme="1"/>
      <name val="Calibri"/>
      <family val="2"/>
      <scheme val="minor"/>
    </font>
    <font>
      <b/>
      <sz val="10"/>
      <color theme="1"/>
      <name val="Arial"/>
      <family val="2"/>
    </font>
    <font>
      <i/>
      <sz val="10"/>
      <name val="Verdana"/>
      <family val="2"/>
    </font>
    <font>
      <sz val="10"/>
      <name val="Verdana"/>
      <family val="2"/>
    </font>
    <font>
      <i/>
      <sz val="10"/>
      <name val="Arial"/>
      <family val="2"/>
    </font>
    <font>
      <b/>
      <sz val="12"/>
      <color theme="1"/>
      <name val="Calibri"/>
      <family val="2"/>
      <scheme val="minor"/>
    </font>
    <font>
      <sz val="12"/>
      <color theme="1"/>
      <name val="Calibri"/>
      <family val="2"/>
      <scheme val="minor"/>
    </font>
    <font>
      <b/>
      <sz val="10"/>
      <color indexed="8"/>
      <name val="Arial"/>
      <family val="2"/>
    </font>
    <font>
      <b/>
      <u/>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2"/>
        <bgColor indexed="64"/>
      </patternFill>
    </fill>
    <fill>
      <patternFill patternType="solid">
        <fgColor rgb="FFFF0000"/>
        <bgColor indexed="64"/>
      </patternFill>
    </fill>
  </fills>
  <borders count="19">
    <border>
      <left/>
      <right/>
      <top/>
      <bottom/>
      <diagonal/>
    </border>
    <border>
      <left/>
      <right/>
      <top/>
      <bottom style="double">
        <color auto="1"/>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0" fontId="4" fillId="0" borderId="0"/>
    <xf numFmtId="0" fontId="9" fillId="0" borderId="0"/>
    <xf numFmtId="0" fontId="12" fillId="0" borderId="0"/>
    <xf numFmtId="0" fontId="5" fillId="0" borderId="0"/>
  </cellStyleXfs>
  <cellXfs count="91">
    <xf numFmtId="0" fontId="0" fillId="0" borderId="0" xfId="0"/>
    <xf numFmtId="0" fontId="2" fillId="0" borderId="1" xfId="0" applyFont="1" applyBorder="1"/>
    <xf numFmtId="0" fontId="2" fillId="0" borderId="1" xfId="0" applyFont="1" applyBorder="1" applyAlignment="1">
      <alignment horizontal="left"/>
    </xf>
    <xf numFmtId="20" fontId="2" fillId="0" borderId="1" xfId="0" applyNumberFormat="1" applyFont="1" applyBorder="1"/>
    <xf numFmtId="0" fontId="0" fillId="0" borderId="0" xfId="0" applyAlignment="1">
      <alignment horizontal="left"/>
    </xf>
    <xf numFmtId="8" fontId="0" fillId="0" borderId="0" xfId="0" applyNumberFormat="1"/>
    <xf numFmtId="20" fontId="0" fillId="0" borderId="0" xfId="0" applyNumberFormat="1"/>
    <xf numFmtId="0" fontId="0" fillId="0" borderId="0" xfId="0" applyAlignment="1">
      <alignment horizontal="right"/>
    </xf>
    <xf numFmtId="3" fontId="2" fillId="0" borderId="1" xfId="0" applyNumberFormat="1" applyFont="1" applyBorder="1" applyAlignment="1">
      <alignment horizontal="left"/>
    </xf>
    <xf numFmtId="9" fontId="2" fillId="0" borderId="1" xfId="0" applyNumberFormat="1" applyFont="1" applyBorder="1" applyAlignment="1">
      <alignment horizontal="left"/>
    </xf>
    <xf numFmtId="0" fontId="0" fillId="0" borderId="0" xfId="0" applyAlignment="1">
      <alignment horizontal="center"/>
    </xf>
    <xf numFmtId="0" fontId="0" fillId="0" borderId="0" xfId="0"/>
    <xf numFmtId="0" fontId="3" fillId="0" borderId="0" xfId="0" applyFont="1" applyAlignment="1">
      <alignment horizontal="left"/>
    </xf>
    <xf numFmtId="164" fontId="3" fillId="0" borderId="0" xfId="2" applyNumberFormat="1" applyFont="1" applyAlignment="1">
      <alignment horizontal="left"/>
    </xf>
    <xf numFmtId="9" fontId="3" fillId="0" borderId="0" xfId="0" applyNumberFormat="1" applyFont="1" applyAlignment="1">
      <alignment horizontal="left"/>
    </xf>
    <xf numFmtId="6" fontId="0" fillId="0" borderId="0" xfId="0" applyNumberFormat="1"/>
    <xf numFmtId="0" fontId="4" fillId="0" borderId="0" xfId="0" applyFont="1"/>
    <xf numFmtId="0" fontId="5" fillId="0" borderId="0" xfId="0" applyFont="1"/>
    <xf numFmtId="0" fontId="5" fillId="0" borderId="0" xfId="0" applyFont="1" applyAlignment="1">
      <alignment horizontal="center"/>
    </xf>
    <xf numFmtId="44" fontId="5" fillId="0" borderId="0" xfId="2" applyFont="1" applyAlignment="1">
      <alignment horizontal="right"/>
    </xf>
    <xf numFmtId="165" fontId="5" fillId="0" borderId="0" xfId="1" applyNumberFormat="1" applyFont="1" applyAlignment="1">
      <alignment horizontal="right"/>
    </xf>
    <xf numFmtId="0" fontId="5" fillId="0" borderId="0" xfId="2" applyNumberFormat="1" applyFont="1" applyAlignment="1">
      <alignment horizontal="center"/>
    </xf>
    <xf numFmtId="166" fontId="5" fillId="0" borderId="0" xfId="0" applyNumberFormat="1" applyFont="1" applyAlignment="1">
      <alignment horizontal="center"/>
    </xf>
    <xf numFmtId="44" fontId="0" fillId="0" borderId="0" xfId="2" applyFont="1" applyAlignment="1">
      <alignment horizontal="right"/>
    </xf>
    <xf numFmtId="165" fontId="0" fillId="0" borderId="0" xfId="1" applyNumberFormat="1" applyFont="1" applyAlignment="1">
      <alignment horizontal="right"/>
    </xf>
    <xf numFmtId="166" fontId="0" fillId="0" borderId="0" xfId="0" applyNumberFormat="1" applyAlignment="1">
      <alignment horizontal="center"/>
    </xf>
    <xf numFmtId="44" fontId="0" fillId="0" borderId="0" xfId="2" quotePrefix="1" applyFont="1" applyAlignment="1">
      <alignment horizontal="right"/>
    </xf>
    <xf numFmtId="0" fontId="7" fillId="0" borderId="1" xfId="0" applyFont="1" applyBorder="1"/>
    <xf numFmtId="0" fontId="7" fillId="0" borderId="0" xfId="0" applyFont="1"/>
    <xf numFmtId="0" fontId="3" fillId="0" borderId="0" xfId="0" applyFont="1"/>
    <xf numFmtId="0" fontId="8" fillId="2" borderId="2" xfId="0" applyFont="1" applyFill="1" applyBorder="1" applyAlignment="1">
      <alignment horizontal="center"/>
    </xf>
    <xf numFmtId="0" fontId="4" fillId="0" borderId="0" xfId="4" applyFont="1"/>
    <xf numFmtId="44" fontId="4" fillId="0" borderId="0" xfId="4" applyNumberFormat="1" applyFont="1"/>
    <xf numFmtId="0" fontId="2" fillId="0" borderId="0" xfId="4" applyFont="1"/>
    <xf numFmtId="0" fontId="2" fillId="0" borderId="0" xfId="0" applyFont="1"/>
    <xf numFmtId="0" fontId="2" fillId="0" borderId="9" xfId="0" applyFont="1" applyBorder="1"/>
    <xf numFmtId="0" fontId="0" fillId="0" borderId="9" xfId="0" applyBorder="1"/>
    <xf numFmtId="16" fontId="0" fillId="3" borderId="9" xfId="0" quotePrefix="1" applyNumberFormat="1" applyFill="1" applyBorder="1"/>
    <xf numFmtId="0" fontId="0" fillId="3" borderId="9" xfId="0" applyFill="1" applyBorder="1"/>
    <xf numFmtId="0" fontId="0" fillId="4" borderId="9" xfId="0" quotePrefix="1" applyFill="1" applyBorder="1"/>
    <xf numFmtId="0" fontId="0" fillId="4" borderId="9" xfId="0" applyFill="1" applyBorder="1"/>
    <xf numFmtId="0" fontId="6" fillId="0" borderId="0" xfId="0" applyFont="1"/>
    <xf numFmtId="0" fontId="10" fillId="0" borderId="11" xfId="0" applyFont="1" applyBorder="1" applyAlignment="1">
      <alignment horizontal="centerContinuous"/>
    </xf>
    <xf numFmtId="0" fontId="10" fillId="0" borderId="12" xfId="0" applyFont="1" applyBorder="1" applyAlignment="1">
      <alignment horizontal="centerContinuous"/>
    </xf>
    <xf numFmtId="0" fontId="0" fillId="0" borderId="5" xfId="0" applyBorder="1"/>
    <xf numFmtId="0" fontId="0" fillId="0" borderId="6" xfId="0" applyBorder="1"/>
    <xf numFmtId="0" fontId="0" fillId="0" borderId="7" xfId="0" applyBorder="1"/>
    <xf numFmtId="0" fontId="0" fillId="0" borderId="8" xfId="0" applyBorder="1"/>
    <xf numFmtId="0" fontId="11" fillId="5" borderId="3" xfId="0" applyFont="1" applyFill="1" applyBorder="1"/>
    <xf numFmtId="0" fontId="0" fillId="5" borderId="4" xfId="0" applyFill="1" applyBorder="1"/>
    <xf numFmtId="0" fontId="6" fillId="5" borderId="4" xfId="0" applyFont="1" applyFill="1" applyBorder="1"/>
    <xf numFmtId="0" fontId="1" fillId="0" borderId="0" xfId="5" applyFont="1"/>
    <xf numFmtId="0" fontId="1" fillId="0" borderId="0" xfId="5" applyFont="1" applyAlignment="1">
      <alignment horizontal="right"/>
    </xf>
    <xf numFmtId="0" fontId="0" fillId="6" borderId="0" xfId="0" applyFill="1"/>
    <xf numFmtId="0" fontId="1" fillId="6" borderId="0" xfId="5" applyFont="1" applyFill="1" applyAlignment="1">
      <alignment horizontal="right"/>
    </xf>
    <xf numFmtId="0" fontId="6" fillId="0" borderId="0" xfId="0" applyFont="1" applyAlignment="1">
      <alignment horizontal="left"/>
    </xf>
    <xf numFmtId="0" fontId="0" fillId="0" borderId="0" xfId="0" pivotButton="1"/>
    <xf numFmtId="0" fontId="0" fillId="5" borderId="9" xfId="0" applyFill="1" applyBorder="1" applyAlignment="1">
      <alignment horizontal="left"/>
    </xf>
    <xf numFmtId="0" fontId="0" fillId="0" borderId="9" xfId="0" applyBorder="1" applyAlignment="1">
      <alignment horizontal="left"/>
    </xf>
    <xf numFmtId="0" fontId="0" fillId="7" borderId="9" xfId="0" applyFill="1" applyBorder="1" applyAlignment="1">
      <alignment horizontal="left"/>
    </xf>
    <xf numFmtId="0" fontId="1" fillId="6" borderId="0" xfId="5" applyFont="1" applyFill="1"/>
    <xf numFmtId="0" fontId="0" fillId="8" borderId="0" xfId="0" applyFill="1" applyAlignment="1">
      <alignment horizontal="left"/>
    </xf>
    <xf numFmtId="0" fontId="0" fillId="0" borderId="16" xfId="0" applyBorder="1"/>
    <xf numFmtId="0" fontId="0" fillId="0" borderId="18" xfId="0" applyBorder="1"/>
    <xf numFmtId="0" fontId="0" fillId="5" borderId="15" xfId="0" applyFill="1" applyBorder="1"/>
    <xf numFmtId="0" fontId="0" fillId="5" borderId="17" xfId="0" applyFill="1" applyBorder="1"/>
    <xf numFmtId="0" fontId="2" fillId="0" borderId="0" xfId="0" applyFont="1" applyAlignment="1">
      <alignment horizontal="right"/>
    </xf>
    <xf numFmtId="0" fontId="2" fillId="0" borderId="0" xfId="0" applyFont="1" applyAlignment="1">
      <alignment horizontal="left"/>
    </xf>
    <xf numFmtId="0" fontId="13" fillId="0" borderId="1" xfId="0" applyFont="1" applyBorder="1" applyAlignment="1">
      <alignment horizontal="right" vertical="center"/>
    </xf>
    <xf numFmtId="0" fontId="13" fillId="0" borderId="1" xfId="0" applyFont="1" applyBorder="1" applyAlignment="1">
      <alignment horizontal="left" vertical="center"/>
    </xf>
    <xf numFmtId="0" fontId="5" fillId="0" borderId="0" xfId="0" applyFont="1" applyAlignment="1">
      <alignment horizontal="right" vertical="center"/>
    </xf>
    <xf numFmtId="168" fontId="0" fillId="0" borderId="0" xfId="0" applyNumberFormat="1" applyAlignment="1">
      <alignment horizontal="right"/>
    </xf>
    <xf numFmtId="0" fontId="5" fillId="0" borderId="0" xfId="0" applyFont="1" applyAlignment="1">
      <alignment vertical="center"/>
    </xf>
    <xf numFmtId="0" fontId="14" fillId="0" borderId="1" xfId="0" applyFont="1" applyBorder="1"/>
    <xf numFmtId="3" fontId="4" fillId="0" borderId="0" xfId="0" applyNumberFormat="1" applyFont="1" applyAlignment="1">
      <alignment horizontal="right"/>
    </xf>
    <xf numFmtId="0" fontId="2" fillId="0" borderId="1" xfId="0" applyFont="1" applyBorder="1" applyAlignment="1">
      <alignment horizontal="left" wrapText="1"/>
    </xf>
    <xf numFmtId="3" fontId="0" fillId="0" borderId="0" xfId="0" applyNumberFormat="1"/>
    <xf numFmtId="0" fontId="6" fillId="0" borderId="0" xfId="0" applyFont="1" applyAlignment="1">
      <alignment horizontal="right"/>
    </xf>
    <xf numFmtId="3" fontId="0" fillId="0" borderId="0" xfId="0" applyNumberFormat="1" applyAlignment="1">
      <alignment horizontal="right"/>
    </xf>
    <xf numFmtId="0" fontId="2" fillId="0" borderId="10" xfId="0" applyFont="1" applyBorder="1" applyAlignment="1">
      <alignment horizontal="right"/>
    </xf>
    <xf numFmtId="3" fontId="4" fillId="0" borderId="10" xfId="0" applyNumberFormat="1" applyFont="1" applyBorder="1" applyAlignment="1">
      <alignment horizontal="right"/>
    </xf>
    <xf numFmtId="169" fontId="5" fillId="0" borderId="13" xfId="6" applyNumberFormat="1" applyBorder="1" applyAlignment="1">
      <alignment horizontal="right" wrapText="1"/>
    </xf>
    <xf numFmtId="0" fontId="5" fillId="0" borderId="13" xfId="6" applyBorder="1" applyAlignment="1">
      <alignment horizontal="right" wrapText="1"/>
    </xf>
    <xf numFmtId="167" fontId="5" fillId="0" borderId="13" xfId="6" applyNumberFormat="1" applyBorder="1" applyAlignment="1">
      <alignment horizontal="right" wrapText="1"/>
    </xf>
    <xf numFmtId="0" fontId="5" fillId="0" borderId="13" xfId="6" applyBorder="1" applyAlignment="1">
      <alignment wrapText="1"/>
    </xf>
    <xf numFmtId="169" fontId="5" fillId="0" borderId="14" xfId="6" applyNumberFormat="1" applyBorder="1" applyAlignment="1">
      <alignment horizontal="right" wrapText="1"/>
    </xf>
    <xf numFmtId="0" fontId="5" fillId="0" borderId="14" xfId="6" applyBorder="1" applyAlignment="1">
      <alignment horizontal="right" wrapText="1"/>
    </xf>
    <xf numFmtId="167" fontId="5" fillId="0" borderId="14" xfId="6" applyNumberFormat="1" applyBorder="1" applyAlignment="1">
      <alignment horizontal="right" wrapText="1"/>
    </xf>
    <xf numFmtId="0" fontId="5" fillId="0" borderId="14" xfId="6" applyBorder="1" applyAlignment="1">
      <alignment wrapText="1"/>
    </xf>
    <xf numFmtId="0" fontId="5" fillId="0" borderId="0" xfId="6" applyAlignment="1">
      <alignment horizontal="center"/>
    </xf>
    <xf numFmtId="0" fontId="13" fillId="0" borderId="1" xfId="6" applyFont="1" applyBorder="1" applyAlignment="1">
      <alignment horizontal="center"/>
    </xf>
  </cellXfs>
  <cellStyles count="7">
    <cellStyle name="Comma" xfId="1" builtinId="3"/>
    <cellStyle name="Currency" xfId="2" builtinId="4"/>
    <cellStyle name="Normal" xfId="0" builtinId="0"/>
    <cellStyle name="Normal 2" xfId="3" xr:uid="{1F942CD7-F69B-4CCE-8A04-38978BDB937A}"/>
    <cellStyle name="Normal 3" xfId="5" xr:uid="{73CECB11-E1B6-44A4-B1F0-D4285151B160}"/>
    <cellStyle name="Normal 4" xfId="4" xr:uid="{8B3C687E-BBD2-4045-BD92-04374492B4B6}"/>
    <cellStyle name="Normal_Sheet1" xfId="6" xr:uid="{A9C1499B-F3D7-4FD7-87EE-6A02A4D364A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21" Type="http://schemas.openxmlformats.org/officeDocument/2006/relationships/externalLink" Target="externalLinks/externalLink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microsoft.com/office/2007/relationships/slicerCache" Target="slicerCaches/slicerCache6.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microsoft.com/office/2007/relationships/slicerCache" Target="slicerCaches/slicerCache5.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microsoft.com/office/2007/relationships/slicerCache" Target="slicerCaches/slicerCache1.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pivotCacheDefinition" Target="pivotCache/pivotCacheDefinition4.xml"/><Relationship Id="rId30" Type="http://schemas.microsoft.com/office/2007/relationships/slicerCache" Target="slicerCaches/slicerCache3.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Airline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Airline Price'!$A$3:$A$4</c:f>
              <c:numCache>
                <c:formatCode>General</c:formatCode>
                <c:ptCount val="2"/>
                <c:pt idx="0">
                  <c:v>500</c:v>
                </c:pt>
                <c:pt idx="1">
                  <c:v>1200</c:v>
                </c:pt>
              </c:numCache>
            </c:numRef>
          </c:xVal>
          <c:yVal>
            <c:numRef>
              <c:f>'3. Airline Price'!$B$3:$B$4</c:f>
              <c:numCache>
                <c:formatCode>"$"#,##0_);[Red]\("$"#,##0\)</c:formatCode>
                <c:ptCount val="2"/>
                <c:pt idx="0">
                  <c:v>600</c:v>
                </c:pt>
                <c:pt idx="1">
                  <c:v>400</c:v>
                </c:pt>
              </c:numCache>
            </c:numRef>
          </c:yVal>
          <c:smooth val="0"/>
          <c:extLst>
            <c:ext xmlns:c16="http://schemas.microsoft.com/office/drawing/2014/chart" uri="{C3380CC4-5D6E-409C-BE32-E72D297353CC}">
              <c16:uniqueId val="{00000001-109D-48F2-829B-2720D3720324}"/>
            </c:ext>
          </c:extLst>
        </c:ser>
        <c:dLbls>
          <c:showLegendKey val="0"/>
          <c:showVal val="0"/>
          <c:showCatName val="0"/>
          <c:showSerName val="0"/>
          <c:showPercent val="0"/>
          <c:showBubbleSize val="0"/>
        </c:dLbls>
        <c:axId val="1385423376"/>
        <c:axId val="1641436432"/>
      </c:scatterChart>
      <c:valAx>
        <c:axId val="1385423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436432"/>
        <c:crosses val="autoZero"/>
        <c:crossBetween val="midCat"/>
      </c:valAx>
      <c:valAx>
        <c:axId val="16414364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423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24" Monitor</c:v>
              </c:pt>
              <c:pt idx="1">
                <c:v>Laptop</c:v>
              </c:pt>
              <c:pt idx="2">
                <c:v>PC Mouse</c:v>
              </c:pt>
              <c:pt idx="3">
                <c:v>Wireless Keyboard</c:v>
              </c:pt>
            </c:strLit>
          </c:cat>
          <c:val>
            <c:numLit>
              <c:formatCode>General</c:formatCode>
              <c:ptCount val="4"/>
              <c:pt idx="0">
                <c:v>5496</c:v>
              </c:pt>
              <c:pt idx="1">
                <c:v>20398.80000000001</c:v>
              </c:pt>
              <c:pt idx="2">
                <c:v>214.79999999999993</c:v>
              </c:pt>
              <c:pt idx="3">
                <c:v>478.79999999999984</c:v>
              </c:pt>
            </c:numLit>
          </c:val>
          <c:extLst>
            <c:ext xmlns:c16="http://schemas.microsoft.com/office/drawing/2014/chart" uri="{C3380CC4-5D6E-409C-BE32-E72D297353CC}">
              <c16:uniqueId val="{00000000-2959-400D-B5FB-8C7DB81FBF1C}"/>
            </c:ext>
          </c:extLst>
        </c:ser>
        <c:dLbls>
          <c:showLegendKey val="0"/>
          <c:showVal val="0"/>
          <c:showCatName val="0"/>
          <c:showSerName val="0"/>
          <c:showPercent val="0"/>
          <c:showBubbleSize val="0"/>
        </c:dLbls>
        <c:gapWidth val="219"/>
        <c:overlap val="-27"/>
        <c:axId val="1887222463"/>
        <c:axId val="1497240383"/>
      </c:barChart>
      <c:catAx>
        <c:axId val="188722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240383"/>
        <c:crosses val="autoZero"/>
        <c:auto val="1"/>
        <c:lblAlgn val="ctr"/>
        <c:lblOffset val="100"/>
        <c:noMultiLvlLbl val="0"/>
      </c:catAx>
      <c:valAx>
        <c:axId val="149724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2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by</a:t>
            </a:r>
            <a:r>
              <a:rPr lang="en-US" baseline="0"/>
              <a:t> Month and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9"/>
              <c:pt idx="0">
                <c:v>East October</c:v>
              </c:pt>
              <c:pt idx="1">
                <c:v>East November</c:v>
              </c:pt>
              <c:pt idx="2">
                <c:v>East December</c:v>
              </c:pt>
              <c:pt idx="3">
                <c:v>North October</c:v>
              </c:pt>
              <c:pt idx="4">
                <c:v>North November</c:v>
              </c:pt>
              <c:pt idx="5">
                <c:v>North December</c:v>
              </c:pt>
              <c:pt idx="6">
                <c:v>South October</c:v>
              </c:pt>
              <c:pt idx="7">
                <c:v>South November</c:v>
              </c:pt>
              <c:pt idx="8">
                <c:v>South December</c:v>
              </c:pt>
            </c:strLit>
          </c:cat>
          <c:val>
            <c:numLit>
              <c:formatCode>General</c:formatCode>
              <c:ptCount val="9"/>
              <c:pt idx="0">
                <c:v>458</c:v>
              </c:pt>
              <c:pt idx="1">
                <c:v>531</c:v>
              </c:pt>
              <c:pt idx="2">
                <c:v>543</c:v>
              </c:pt>
              <c:pt idx="3">
                <c:v>307</c:v>
              </c:pt>
              <c:pt idx="4">
                <c:v>267</c:v>
              </c:pt>
              <c:pt idx="5">
                <c:v>308</c:v>
              </c:pt>
              <c:pt idx="6">
                <c:v>275</c:v>
              </c:pt>
              <c:pt idx="7">
                <c:v>232</c:v>
              </c:pt>
              <c:pt idx="8">
                <c:v>256</c:v>
              </c:pt>
            </c:numLit>
          </c:val>
          <c:extLst>
            <c:ext xmlns:c16="http://schemas.microsoft.com/office/drawing/2014/chart" uri="{C3380CC4-5D6E-409C-BE32-E72D297353CC}">
              <c16:uniqueId val="{00000000-BF1F-4A9A-B153-AD05F5FDC93C}"/>
            </c:ext>
          </c:extLst>
        </c:ser>
        <c:dLbls>
          <c:showLegendKey val="0"/>
          <c:showVal val="0"/>
          <c:showCatName val="0"/>
          <c:showSerName val="0"/>
          <c:showPercent val="0"/>
          <c:showBubbleSize val="0"/>
        </c:dLbls>
        <c:gapWidth val="219"/>
        <c:overlap val="-27"/>
        <c:axId val="1824668335"/>
        <c:axId val="1823733503"/>
      </c:barChart>
      <c:catAx>
        <c:axId val="182466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33503"/>
        <c:crosses val="autoZero"/>
        <c:auto val="1"/>
        <c:lblAlgn val="ctr"/>
        <c:lblOffset val="100"/>
        <c:noMultiLvlLbl val="0"/>
      </c:catAx>
      <c:valAx>
        <c:axId val="182373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6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Wedding Costs</a:t>
            </a:r>
            <a:r>
              <a:rPr lang="en-US" baseline="0"/>
              <a:t> vs. </a:t>
            </a:r>
            <a:r>
              <a:rPr lang="en-US"/>
              <a:t>Attendance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[3]Data!$E$3</c:f>
              <c:strCache>
                <c:ptCount val="1"/>
                <c:pt idx="0">
                  <c:v>Attendance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[3]Data!$D$4:$D$28</c:f>
              <c:numCache>
                <c:formatCode>General</c:formatCode>
                <c:ptCount val="25"/>
                <c:pt idx="0">
                  <c:v>60700</c:v>
                </c:pt>
                <c:pt idx="1">
                  <c:v>52000</c:v>
                </c:pt>
                <c:pt idx="2">
                  <c:v>47000</c:v>
                </c:pt>
                <c:pt idx="3">
                  <c:v>42000</c:v>
                </c:pt>
                <c:pt idx="4">
                  <c:v>34000</c:v>
                </c:pt>
                <c:pt idx="5">
                  <c:v>30500</c:v>
                </c:pt>
                <c:pt idx="6">
                  <c:v>30000</c:v>
                </c:pt>
                <c:pt idx="7">
                  <c:v>30000</c:v>
                </c:pt>
                <c:pt idx="8">
                  <c:v>28000</c:v>
                </c:pt>
                <c:pt idx="9">
                  <c:v>26000</c:v>
                </c:pt>
                <c:pt idx="10">
                  <c:v>25000</c:v>
                </c:pt>
                <c:pt idx="11">
                  <c:v>24000</c:v>
                </c:pt>
                <c:pt idx="12">
                  <c:v>24000</c:v>
                </c:pt>
                <c:pt idx="13">
                  <c:v>22000</c:v>
                </c:pt>
                <c:pt idx="14">
                  <c:v>20000</c:v>
                </c:pt>
                <c:pt idx="15">
                  <c:v>20000</c:v>
                </c:pt>
                <c:pt idx="16">
                  <c:v>20000</c:v>
                </c:pt>
                <c:pt idx="17">
                  <c:v>19000</c:v>
                </c:pt>
                <c:pt idx="18">
                  <c:v>19000</c:v>
                </c:pt>
                <c:pt idx="19">
                  <c:v>18000</c:v>
                </c:pt>
                <c:pt idx="20">
                  <c:v>16000</c:v>
                </c:pt>
                <c:pt idx="21">
                  <c:v>14000</c:v>
                </c:pt>
                <c:pt idx="22">
                  <c:v>13000</c:v>
                </c:pt>
                <c:pt idx="23">
                  <c:v>7000</c:v>
                </c:pt>
                <c:pt idx="24">
                  <c:v>5000</c:v>
                </c:pt>
              </c:numCache>
            </c:numRef>
          </c:xVal>
          <c:yVal>
            <c:numRef>
              <c:f>[3]Data!$E$4:$E$28</c:f>
              <c:numCache>
                <c:formatCode>General</c:formatCode>
                <c:ptCount val="25"/>
                <c:pt idx="0">
                  <c:v>300</c:v>
                </c:pt>
                <c:pt idx="1">
                  <c:v>350</c:v>
                </c:pt>
                <c:pt idx="2">
                  <c:v>150</c:v>
                </c:pt>
                <c:pt idx="3">
                  <c:v>200</c:v>
                </c:pt>
                <c:pt idx="4">
                  <c:v>250</c:v>
                </c:pt>
                <c:pt idx="5">
                  <c:v>150</c:v>
                </c:pt>
                <c:pt idx="6">
                  <c:v>250</c:v>
                </c:pt>
                <c:pt idx="7">
                  <c:v>300</c:v>
                </c:pt>
                <c:pt idx="8">
                  <c:v>250</c:v>
                </c:pt>
                <c:pt idx="9">
                  <c:v>200</c:v>
                </c:pt>
                <c:pt idx="10">
                  <c:v>150</c:v>
                </c:pt>
                <c:pt idx="11">
                  <c:v>200</c:v>
                </c:pt>
                <c:pt idx="12">
                  <c:v>200</c:v>
                </c:pt>
                <c:pt idx="13">
                  <c:v>200</c:v>
                </c:pt>
                <c:pt idx="14">
                  <c:v>200</c:v>
                </c:pt>
                <c:pt idx="15">
                  <c:v>200</c:v>
                </c:pt>
                <c:pt idx="16">
                  <c:v>100</c:v>
                </c:pt>
                <c:pt idx="17">
                  <c:v>150</c:v>
                </c:pt>
                <c:pt idx="18">
                  <c:v>200</c:v>
                </c:pt>
                <c:pt idx="19">
                  <c:v>150</c:v>
                </c:pt>
                <c:pt idx="20">
                  <c:v>100</c:v>
                </c:pt>
                <c:pt idx="21">
                  <c:v>100</c:v>
                </c:pt>
                <c:pt idx="22">
                  <c:v>150</c:v>
                </c:pt>
                <c:pt idx="23">
                  <c:v>50</c:v>
                </c:pt>
                <c:pt idx="24">
                  <c:v>50</c:v>
                </c:pt>
              </c:numCache>
            </c:numRef>
          </c:yVal>
          <c:smooth val="0"/>
          <c:extLst>
            <c:ext xmlns:c16="http://schemas.microsoft.com/office/drawing/2014/chart" uri="{C3380CC4-5D6E-409C-BE32-E72D297353CC}">
              <c16:uniqueId val="{00000001-8FBB-43FD-A8D7-FFB9C73E1248}"/>
            </c:ext>
          </c:extLst>
        </c:ser>
        <c:dLbls>
          <c:showLegendKey val="0"/>
          <c:showVal val="0"/>
          <c:showCatName val="0"/>
          <c:showSerName val="0"/>
          <c:showPercent val="0"/>
          <c:showBubbleSize val="0"/>
        </c:dLbls>
        <c:axId val="1887252063"/>
        <c:axId val="1888008527"/>
      </c:scatterChart>
      <c:valAx>
        <c:axId val="1887252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008527"/>
        <c:crosses val="autoZero"/>
        <c:crossBetween val="midCat"/>
      </c:valAx>
      <c:valAx>
        <c:axId val="188800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520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500"/>
            <c:backward val="500"/>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Airline Price'!$A$3:$A$4</c:f>
              <c:numCache>
                <c:formatCode>General</c:formatCode>
                <c:ptCount val="2"/>
                <c:pt idx="0">
                  <c:v>500</c:v>
                </c:pt>
                <c:pt idx="1">
                  <c:v>1200</c:v>
                </c:pt>
              </c:numCache>
            </c:numRef>
          </c:xVal>
          <c:yVal>
            <c:numRef>
              <c:f>'3. Airline Price'!$C$3:$C$4</c:f>
              <c:numCache>
                <c:formatCode>"$"#,##0_);[Red]\("$"#,##0\)</c:formatCode>
                <c:ptCount val="2"/>
                <c:pt idx="0">
                  <c:v>300000</c:v>
                </c:pt>
                <c:pt idx="1">
                  <c:v>480000</c:v>
                </c:pt>
              </c:numCache>
            </c:numRef>
          </c:yVal>
          <c:smooth val="0"/>
          <c:extLst>
            <c:ext xmlns:c16="http://schemas.microsoft.com/office/drawing/2014/chart" uri="{C3380CC4-5D6E-409C-BE32-E72D297353CC}">
              <c16:uniqueId val="{00000001-B432-447C-93D9-E50A5E337110}"/>
            </c:ext>
          </c:extLst>
        </c:ser>
        <c:dLbls>
          <c:showLegendKey val="0"/>
          <c:showVal val="0"/>
          <c:showCatName val="0"/>
          <c:showSerName val="0"/>
          <c:showPercent val="0"/>
          <c:showBubbleSize val="0"/>
        </c:dLbls>
        <c:axId val="1377691952"/>
        <c:axId val="1641441008"/>
      </c:scatterChart>
      <c:valAx>
        <c:axId val="137769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441008"/>
        <c:crosses val="autoZero"/>
        <c:crossBetween val="midCat"/>
      </c:valAx>
      <c:valAx>
        <c:axId val="1641441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691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Friends by Hours Online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[1]Data!$C$4:$C$36</c:f>
              <c:numCache>
                <c:formatCode>General</c:formatCode>
                <c:ptCount val="33"/>
                <c:pt idx="0">
                  <c:v>4</c:v>
                </c:pt>
                <c:pt idx="1">
                  <c:v>10</c:v>
                </c:pt>
                <c:pt idx="2">
                  <c:v>7</c:v>
                </c:pt>
                <c:pt idx="3">
                  <c:v>15</c:v>
                </c:pt>
                <c:pt idx="4">
                  <c:v>9</c:v>
                </c:pt>
                <c:pt idx="5">
                  <c:v>5</c:v>
                </c:pt>
                <c:pt idx="6">
                  <c:v>7</c:v>
                </c:pt>
                <c:pt idx="7">
                  <c:v>5</c:v>
                </c:pt>
                <c:pt idx="8">
                  <c:v>12</c:v>
                </c:pt>
                <c:pt idx="9">
                  <c:v>2</c:v>
                </c:pt>
                <c:pt idx="10">
                  <c:v>6</c:v>
                </c:pt>
                <c:pt idx="11">
                  <c:v>2</c:v>
                </c:pt>
                <c:pt idx="12">
                  <c:v>3</c:v>
                </c:pt>
                <c:pt idx="13">
                  <c:v>6</c:v>
                </c:pt>
                <c:pt idx="14">
                  <c:v>6</c:v>
                </c:pt>
                <c:pt idx="15">
                  <c:v>4</c:v>
                </c:pt>
                <c:pt idx="16">
                  <c:v>8</c:v>
                </c:pt>
                <c:pt idx="17">
                  <c:v>10</c:v>
                </c:pt>
                <c:pt idx="18">
                  <c:v>4</c:v>
                </c:pt>
                <c:pt idx="19">
                  <c:v>4</c:v>
                </c:pt>
                <c:pt idx="20">
                  <c:v>6</c:v>
                </c:pt>
                <c:pt idx="21">
                  <c:v>4</c:v>
                </c:pt>
                <c:pt idx="22">
                  <c:v>5</c:v>
                </c:pt>
                <c:pt idx="23">
                  <c:v>9</c:v>
                </c:pt>
                <c:pt idx="24">
                  <c:v>12</c:v>
                </c:pt>
                <c:pt idx="25">
                  <c:v>8</c:v>
                </c:pt>
                <c:pt idx="26">
                  <c:v>2</c:v>
                </c:pt>
                <c:pt idx="27">
                  <c:v>7</c:v>
                </c:pt>
                <c:pt idx="28">
                  <c:v>6</c:v>
                </c:pt>
                <c:pt idx="29">
                  <c:v>4</c:v>
                </c:pt>
                <c:pt idx="30">
                  <c:v>2</c:v>
                </c:pt>
                <c:pt idx="31">
                  <c:v>5</c:v>
                </c:pt>
                <c:pt idx="32">
                  <c:v>7</c:v>
                </c:pt>
              </c:numCache>
            </c:numRef>
          </c:xVal>
          <c:yVal>
            <c:numRef>
              <c:f>[1]Data!$D$4:$D$36</c:f>
              <c:numCache>
                <c:formatCode>General</c:formatCode>
                <c:ptCount val="33"/>
                <c:pt idx="0">
                  <c:v>150</c:v>
                </c:pt>
                <c:pt idx="1">
                  <c:v>400</c:v>
                </c:pt>
                <c:pt idx="2">
                  <c:v>120</c:v>
                </c:pt>
                <c:pt idx="3">
                  <c:v>500</c:v>
                </c:pt>
                <c:pt idx="4">
                  <c:v>260</c:v>
                </c:pt>
                <c:pt idx="5">
                  <c:v>70</c:v>
                </c:pt>
                <c:pt idx="6">
                  <c:v>90</c:v>
                </c:pt>
                <c:pt idx="7">
                  <c:v>250</c:v>
                </c:pt>
                <c:pt idx="8">
                  <c:v>110</c:v>
                </c:pt>
                <c:pt idx="9">
                  <c:v>30</c:v>
                </c:pt>
                <c:pt idx="10">
                  <c:v>80</c:v>
                </c:pt>
                <c:pt idx="11">
                  <c:v>30</c:v>
                </c:pt>
                <c:pt idx="12">
                  <c:v>200</c:v>
                </c:pt>
                <c:pt idx="13">
                  <c:v>240</c:v>
                </c:pt>
                <c:pt idx="14">
                  <c:v>150</c:v>
                </c:pt>
                <c:pt idx="15">
                  <c:v>90</c:v>
                </c:pt>
                <c:pt idx="16">
                  <c:v>340</c:v>
                </c:pt>
                <c:pt idx="17">
                  <c:v>450</c:v>
                </c:pt>
                <c:pt idx="18">
                  <c:v>50</c:v>
                </c:pt>
                <c:pt idx="19">
                  <c:v>120</c:v>
                </c:pt>
                <c:pt idx="20">
                  <c:v>180</c:v>
                </c:pt>
                <c:pt idx="21">
                  <c:v>280</c:v>
                </c:pt>
                <c:pt idx="22">
                  <c:v>60</c:v>
                </c:pt>
                <c:pt idx="23">
                  <c:v>100</c:v>
                </c:pt>
                <c:pt idx="24">
                  <c:v>380</c:v>
                </c:pt>
                <c:pt idx="25">
                  <c:v>430</c:v>
                </c:pt>
                <c:pt idx="26">
                  <c:v>80</c:v>
                </c:pt>
                <c:pt idx="27">
                  <c:v>170</c:v>
                </c:pt>
                <c:pt idx="28">
                  <c:v>90</c:v>
                </c:pt>
                <c:pt idx="29">
                  <c:v>50</c:v>
                </c:pt>
                <c:pt idx="30">
                  <c:v>50</c:v>
                </c:pt>
                <c:pt idx="31">
                  <c:v>70</c:v>
                </c:pt>
                <c:pt idx="32">
                  <c:v>170</c:v>
                </c:pt>
              </c:numCache>
            </c:numRef>
          </c:y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1A71-40B2-A901-2A927AE3150C}"/>
            </c:ext>
          </c:extLst>
        </c:ser>
        <c:dLbls>
          <c:showLegendKey val="0"/>
          <c:showVal val="0"/>
          <c:showCatName val="0"/>
          <c:showSerName val="0"/>
          <c:showPercent val="0"/>
          <c:showBubbleSize val="0"/>
        </c:dLbls>
        <c:axId val="1602557648"/>
        <c:axId val="1326039728"/>
      </c:scatterChart>
      <c:valAx>
        <c:axId val="1602557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39728"/>
        <c:crosses val="autoZero"/>
        <c:crossBetween val="midCat"/>
      </c:valAx>
      <c:valAx>
        <c:axId val="132603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557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solidFill>
              <a:schemeClr val="accent1"/>
            </a:solidFill>
            <a:ln>
              <a:noFill/>
            </a:ln>
            <a:effectLst/>
          </c:spPr>
          <c:invertIfNegative val="0"/>
          <c:cat>
            <c:strLit>
              <c:ptCount val="22"/>
              <c:pt idx="0">
                <c:v>Adams</c:v>
              </c:pt>
              <c:pt idx="1">
                <c:v>Arthur</c:v>
              </c:pt>
              <c:pt idx="2">
                <c:v>Cleveland</c:v>
              </c:pt>
              <c:pt idx="3">
                <c:v>Coolidge</c:v>
              </c:pt>
              <c:pt idx="4">
                <c:v>Eisenhower</c:v>
              </c:pt>
              <c:pt idx="5">
                <c:v>Garfield</c:v>
              </c:pt>
              <c:pt idx="6">
                <c:v>Grant</c:v>
              </c:pt>
              <c:pt idx="7">
                <c:v>Hayes</c:v>
              </c:pt>
              <c:pt idx="8">
                <c:v>Jackson</c:v>
              </c:pt>
              <c:pt idx="9">
                <c:v>Jefferson</c:v>
              </c:pt>
              <c:pt idx="10">
                <c:v>Johnson</c:v>
              </c:pt>
              <c:pt idx="11">
                <c:v>Lincoln</c:v>
              </c:pt>
              <c:pt idx="12">
                <c:v>Madison</c:v>
              </c:pt>
              <c:pt idx="13">
                <c:v>McKinley</c:v>
              </c:pt>
              <c:pt idx="14">
                <c:v>Polk</c:v>
              </c:pt>
              <c:pt idx="15">
                <c:v>Quincy Adams</c:v>
              </c:pt>
              <c:pt idx="16">
                <c:v>Reagan</c:v>
              </c:pt>
              <c:pt idx="17">
                <c:v>Roosevelt</c:v>
              </c:pt>
              <c:pt idx="18">
                <c:v>Truman</c:v>
              </c:pt>
              <c:pt idx="19">
                <c:v>Tyler</c:v>
              </c:pt>
              <c:pt idx="20">
                <c:v>Van Buren</c:v>
              </c:pt>
              <c:pt idx="21">
                <c:v>Washington</c:v>
              </c:pt>
            </c:strLit>
          </c:cat>
          <c:val>
            <c:numLit>
              <c:formatCode>General</c:formatCode>
              <c:ptCount val="22"/>
              <c:pt idx="0">
                <c:v>450</c:v>
              </c:pt>
              <c:pt idx="1">
                <c:v>6615</c:v>
              </c:pt>
              <c:pt idx="2">
                <c:v>2574</c:v>
              </c:pt>
              <c:pt idx="3">
                <c:v>1050</c:v>
              </c:pt>
              <c:pt idx="4">
                <c:v>1400</c:v>
              </c:pt>
              <c:pt idx="5">
                <c:v>500</c:v>
              </c:pt>
              <c:pt idx="6">
                <c:v>400</c:v>
              </c:pt>
              <c:pt idx="7">
                <c:v>900</c:v>
              </c:pt>
              <c:pt idx="8">
                <c:v>2500</c:v>
              </c:pt>
              <c:pt idx="9">
                <c:v>3660</c:v>
              </c:pt>
              <c:pt idx="10">
                <c:v>1540</c:v>
              </c:pt>
              <c:pt idx="11">
                <c:v>6320</c:v>
              </c:pt>
              <c:pt idx="12">
                <c:v>2200</c:v>
              </c:pt>
              <c:pt idx="13">
                <c:v>750</c:v>
              </c:pt>
              <c:pt idx="14">
                <c:v>6117.3</c:v>
              </c:pt>
              <c:pt idx="15">
                <c:v>900</c:v>
              </c:pt>
              <c:pt idx="16">
                <c:v>750</c:v>
              </c:pt>
              <c:pt idx="17">
                <c:v>1100</c:v>
              </c:pt>
              <c:pt idx="18">
                <c:v>3217.5</c:v>
              </c:pt>
              <c:pt idx="19">
                <c:v>900</c:v>
              </c:pt>
              <c:pt idx="20">
                <c:v>300</c:v>
              </c:pt>
              <c:pt idx="21">
                <c:v>8842</c:v>
              </c:pt>
            </c:numLit>
          </c:val>
          <c:extLst>
            <c:ext xmlns:c16="http://schemas.microsoft.com/office/drawing/2014/chart" uri="{C3380CC4-5D6E-409C-BE32-E72D297353CC}">
              <c16:uniqueId val="{00000000-BC9D-491B-9100-157F737F802C}"/>
            </c:ext>
          </c:extLst>
        </c:ser>
        <c:dLbls>
          <c:showLegendKey val="0"/>
          <c:showVal val="0"/>
          <c:showCatName val="0"/>
          <c:showSerName val="0"/>
          <c:showPercent val="0"/>
          <c:showBubbleSize val="0"/>
        </c:dLbls>
        <c:gapWidth val="150"/>
        <c:overlap val="100"/>
        <c:axId val="1615953263"/>
        <c:axId val="1885498831"/>
      </c:barChart>
      <c:catAx>
        <c:axId val="161595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498831"/>
        <c:crosses val="autoZero"/>
        <c:auto val="1"/>
        <c:lblAlgn val="ctr"/>
        <c:lblOffset val="100"/>
        <c:noMultiLvlLbl val="0"/>
      </c:catAx>
      <c:valAx>
        <c:axId val="188549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95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No of Guests</c:v>
          </c:tx>
          <c:spPr>
            <a:solidFill>
              <a:schemeClr val="accent1"/>
            </a:solidFill>
            <a:ln>
              <a:noFill/>
            </a:ln>
            <a:effectLst/>
          </c:spPr>
          <c:invertIfNegative val="0"/>
          <c:cat>
            <c:strLit>
              <c:ptCount val="3"/>
              <c:pt idx="0">
                <c:v>Bay-window</c:v>
              </c:pt>
              <c:pt idx="1">
                <c:v>Ocean</c:v>
              </c:pt>
              <c:pt idx="2">
                <c:v>Side</c:v>
              </c:pt>
            </c:strLit>
          </c:cat>
          <c:val>
            <c:numLit>
              <c:formatCode>General</c:formatCode>
              <c:ptCount val="3"/>
              <c:pt idx="0">
                <c:v>18</c:v>
              </c:pt>
              <c:pt idx="1">
                <c:v>38</c:v>
              </c:pt>
              <c:pt idx="2">
                <c:v>13</c:v>
              </c:pt>
            </c:numLit>
          </c:val>
          <c:extLst>
            <c:ext xmlns:c16="http://schemas.microsoft.com/office/drawing/2014/chart" uri="{C3380CC4-5D6E-409C-BE32-E72D297353CC}">
              <c16:uniqueId val="{00000000-1FB6-4F72-8394-B11415A75A93}"/>
            </c:ext>
          </c:extLst>
        </c:ser>
        <c:ser>
          <c:idx val="1"/>
          <c:order val="1"/>
          <c:tx>
            <c:v>Sum of Additional guests</c:v>
          </c:tx>
          <c:spPr>
            <a:solidFill>
              <a:schemeClr val="accent2"/>
            </a:solidFill>
            <a:ln>
              <a:noFill/>
            </a:ln>
            <a:effectLst/>
          </c:spPr>
          <c:invertIfNegative val="0"/>
          <c:cat>
            <c:strLit>
              <c:ptCount val="3"/>
              <c:pt idx="0">
                <c:v>Bay-window</c:v>
              </c:pt>
              <c:pt idx="1">
                <c:v>Ocean</c:v>
              </c:pt>
              <c:pt idx="2">
                <c:v>Side</c:v>
              </c:pt>
            </c:strLit>
          </c:cat>
          <c:val>
            <c:numLit>
              <c:formatCode>General</c:formatCode>
              <c:ptCount val="3"/>
              <c:pt idx="0">
                <c:v>2</c:v>
              </c:pt>
              <c:pt idx="1">
                <c:v>10</c:v>
              </c:pt>
              <c:pt idx="2">
                <c:v>5</c:v>
              </c:pt>
            </c:numLit>
          </c:val>
          <c:extLst>
            <c:ext xmlns:c16="http://schemas.microsoft.com/office/drawing/2014/chart" uri="{C3380CC4-5D6E-409C-BE32-E72D297353CC}">
              <c16:uniqueId val="{00000001-1FB6-4F72-8394-B11415A75A93}"/>
            </c:ext>
          </c:extLst>
        </c:ser>
        <c:dLbls>
          <c:showLegendKey val="0"/>
          <c:showVal val="0"/>
          <c:showCatName val="0"/>
          <c:showSerName val="0"/>
          <c:showPercent val="0"/>
          <c:showBubbleSize val="0"/>
        </c:dLbls>
        <c:gapWidth val="219"/>
        <c:overlap val="-27"/>
        <c:axId val="1830979503"/>
        <c:axId val="1885504655"/>
      </c:barChart>
      <c:catAx>
        <c:axId val="183097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504655"/>
        <c:crosses val="autoZero"/>
        <c:auto val="1"/>
        <c:lblAlgn val="ctr"/>
        <c:lblOffset val="100"/>
        <c:noMultiLvlLbl val="0"/>
      </c:catAx>
      <c:valAx>
        <c:axId val="188550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97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8575" cap="rnd">
              <a:solidFill>
                <a:schemeClr val="accent1"/>
              </a:solidFill>
              <a:round/>
            </a:ln>
            <a:effectLst/>
          </c:spPr>
          <c:marker>
            <c:symbol val="none"/>
          </c:marker>
          <c:cat>
            <c:strLit>
              <c:ptCount val="13"/>
              <c:pt idx="0">
                <c:v>12/1/2014</c:v>
              </c:pt>
              <c:pt idx="1">
                <c:v>12/2/2014</c:v>
              </c:pt>
              <c:pt idx="2">
                <c:v>12/3/2014</c:v>
              </c:pt>
              <c:pt idx="3">
                <c:v>12/4/2014</c:v>
              </c:pt>
              <c:pt idx="4">
                <c:v>12/5/2014</c:v>
              </c:pt>
              <c:pt idx="5">
                <c:v>12/9/2014</c:v>
              </c:pt>
              <c:pt idx="6">
                <c:v>12/10/2014</c:v>
              </c:pt>
              <c:pt idx="7">
                <c:v>12/13/2014</c:v>
              </c:pt>
              <c:pt idx="8">
                <c:v>12/14/2014</c:v>
              </c:pt>
              <c:pt idx="9">
                <c:v>12/17/2014</c:v>
              </c:pt>
              <c:pt idx="10">
                <c:v>12/19/2014</c:v>
              </c:pt>
              <c:pt idx="11">
                <c:v>12/20/2014</c:v>
              </c:pt>
              <c:pt idx="12">
                <c:v>12/24/2014</c:v>
              </c:pt>
            </c:strLit>
          </c:cat>
          <c:val>
            <c:numLit>
              <c:formatCode>General</c:formatCode>
              <c:ptCount val="13"/>
              <c:pt idx="0">
                <c:v>6754</c:v>
              </c:pt>
              <c:pt idx="1">
                <c:v>600</c:v>
              </c:pt>
              <c:pt idx="2">
                <c:v>1350</c:v>
              </c:pt>
              <c:pt idx="3">
                <c:v>4662</c:v>
              </c:pt>
              <c:pt idx="4">
                <c:v>8460</c:v>
              </c:pt>
              <c:pt idx="5">
                <c:v>2400</c:v>
              </c:pt>
              <c:pt idx="6">
                <c:v>3950</c:v>
              </c:pt>
              <c:pt idx="7">
                <c:v>2450</c:v>
              </c:pt>
              <c:pt idx="8">
                <c:v>1550</c:v>
              </c:pt>
              <c:pt idx="9">
                <c:v>600</c:v>
              </c:pt>
              <c:pt idx="10">
                <c:v>400</c:v>
              </c:pt>
              <c:pt idx="11">
                <c:v>4117.5</c:v>
              </c:pt>
              <c:pt idx="12">
                <c:v>15692.3</c:v>
              </c:pt>
            </c:numLit>
          </c:val>
          <c:smooth val="0"/>
          <c:extLst>
            <c:ext xmlns:c16="http://schemas.microsoft.com/office/drawing/2014/chart" uri="{C3380CC4-5D6E-409C-BE32-E72D297353CC}">
              <c16:uniqueId val="{00000000-50C8-4677-B840-1DF4DCBCF9A9}"/>
            </c:ext>
          </c:extLst>
        </c:ser>
        <c:dLbls>
          <c:showLegendKey val="0"/>
          <c:showVal val="0"/>
          <c:showCatName val="0"/>
          <c:showSerName val="0"/>
          <c:showPercent val="0"/>
          <c:showBubbleSize val="0"/>
        </c:dLbls>
        <c:smooth val="0"/>
        <c:axId val="1834228671"/>
        <c:axId val="1885530863"/>
      </c:lineChart>
      <c:catAx>
        <c:axId val="183422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530863"/>
        <c:crosses val="autoZero"/>
        <c:auto val="1"/>
        <c:lblAlgn val="ctr"/>
        <c:lblOffset val="100"/>
        <c:noMultiLvlLbl val="0"/>
      </c:catAx>
      <c:valAx>
        <c:axId val="188553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228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Lunch Sales $</c:v>
          </c:tx>
          <c:spPr>
            <a:solidFill>
              <a:schemeClr val="accent1"/>
            </a:solidFill>
            <a:ln>
              <a:noFill/>
            </a:ln>
            <a:effectLst/>
          </c:spPr>
          <c:invertIfNegative val="0"/>
          <c:cat>
            <c:strLit>
              <c:ptCount val="4"/>
              <c:pt idx="0">
                <c:v>Sunday</c:v>
              </c:pt>
              <c:pt idx="1">
                <c:v>Thursday</c:v>
              </c:pt>
              <c:pt idx="2">
                <c:v>Friday</c:v>
              </c:pt>
              <c:pt idx="3">
                <c:v>Saturday</c:v>
              </c:pt>
            </c:strLit>
          </c:cat>
          <c:val>
            <c:numLit>
              <c:formatCode>General</c:formatCode>
              <c:ptCount val="4"/>
              <c:pt idx="0">
                <c:v>3936</c:v>
              </c:pt>
              <c:pt idx="1">
                <c:v>1586</c:v>
              </c:pt>
              <c:pt idx="2">
                <c:v>1796</c:v>
              </c:pt>
              <c:pt idx="3">
                <c:v>2708</c:v>
              </c:pt>
            </c:numLit>
          </c:val>
          <c:extLst>
            <c:ext xmlns:c16="http://schemas.microsoft.com/office/drawing/2014/chart" uri="{C3380CC4-5D6E-409C-BE32-E72D297353CC}">
              <c16:uniqueId val="{00000000-8651-4692-8BAA-987C201B7C59}"/>
            </c:ext>
          </c:extLst>
        </c:ser>
        <c:ser>
          <c:idx val="1"/>
          <c:order val="1"/>
          <c:tx>
            <c:v>Sum of Dinner Sales $</c:v>
          </c:tx>
          <c:spPr>
            <a:solidFill>
              <a:schemeClr val="accent2"/>
            </a:solidFill>
            <a:ln>
              <a:noFill/>
            </a:ln>
            <a:effectLst/>
          </c:spPr>
          <c:invertIfNegative val="0"/>
          <c:cat>
            <c:strLit>
              <c:ptCount val="4"/>
              <c:pt idx="0">
                <c:v>Sunday</c:v>
              </c:pt>
              <c:pt idx="1">
                <c:v>Thursday</c:v>
              </c:pt>
              <c:pt idx="2">
                <c:v>Friday</c:v>
              </c:pt>
              <c:pt idx="3">
                <c:v>Saturday</c:v>
              </c:pt>
            </c:strLit>
          </c:cat>
          <c:val>
            <c:numLit>
              <c:formatCode>General</c:formatCode>
              <c:ptCount val="4"/>
              <c:pt idx="0">
                <c:v>6244</c:v>
              </c:pt>
              <c:pt idx="1">
                <c:v>3549</c:v>
              </c:pt>
              <c:pt idx="2">
                <c:v>5208</c:v>
              </c:pt>
              <c:pt idx="3">
                <c:v>8289</c:v>
              </c:pt>
            </c:numLit>
          </c:val>
          <c:extLst>
            <c:ext xmlns:c16="http://schemas.microsoft.com/office/drawing/2014/chart" uri="{C3380CC4-5D6E-409C-BE32-E72D297353CC}">
              <c16:uniqueId val="{00000001-8651-4692-8BAA-987C201B7C59}"/>
            </c:ext>
          </c:extLst>
        </c:ser>
        <c:ser>
          <c:idx val="2"/>
          <c:order val="2"/>
          <c:tx>
            <c:v>Sum of Delivery Sales $</c:v>
          </c:tx>
          <c:spPr>
            <a:solidFill>
              <a:schemeClr val="accent3"/>
            </a:solidFill>
            <a:ln>
              <a:noFill/>
            </a:ln>
            <a:effectLst/>
          </c:spPr>
          <c:invertIfNegative val="0"/>
          <c:cat>
            <c:strLit>
              <c:ptCount val="4"/>
              <c:pt idx="0">
                <c:v>Sunday</c:v>
              </c:pt>
              <c:pt idx="1">
                <c:v>Thursday</c:v>
              </c:pt>
              <c:pt idx="2">
                <c:v>Friday</c:v>
              </c:pt>
              <c:pt idx="3">
                <c:v>Saturday</c:v>
              </c:pt>
            </c:strLit>
          </c:cat>
          <c:val>
            <c:numLit>
              <c:formatCode>General</c:formatCode>
              <c:ptCount val="4"/>
              <c:pt idx="0">
                <c:v>1873</c:v>
              </c:pt>
              <c:pt idx="1">
                <c:v>1163</c:v>
              </c:pt>
              <c:pt idx="2">
                <c:v>4707</c:v>
              </c:pt>
              <c:pt idx="3">
                <c:v>3617</c:v>
              </c:pt>
            </c:numLit>
          </c:val>
          <c:extLst>
            <c:ext xmlns:c16="http://schemas.microsoft.com/office/drawing/2014/chart" uri="{C3380CC4-5D6E-409C-BE32-E72D297353CC}">
              <c16:uniqueId val="{00000002-8651-4692-8BAA-987C201B7C59}"/>
            </c:ext>
          </c:extLst>
        </c:ser>
        <c:dLbls>
          <c:showLegendKey val="0"/>
          <c:showVal val="0"/>
          <c:showCatName val="0"/>
          <c:showSerName val="0"/>
          <c:showPercent val="0"/>
          <c:showBubbleSize val="0"/>
        </c:dLbls>
        <c:gapWidth val="219"/>
        <c:overlap val="-27"/>
        <c:axId val="1862214303"/>
        <c:axId val="1887972335"/>
      </c:barChart>
      <c:catAx>
        <c:axId val="186221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972335"/>
        <c:crosses val="autoZero"/>
        <c:auto val="1"/>
        <c:lblAlgn val="ctr"/>
        <c:lblOffset val="100"/>
        <c:noMultiLvlLbl val="0"/>
      </c:catAx>
      <c:valAx>
        <c:axId val="188797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21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Lunch Sales $</c:v>
          </c:tx>
          <c:spPr>
            <a:ln w="28575" cap="rnd">
              <a:solidFill>
                <a:schemeClr val="accent1"/>
              </a:solidFill>
              <a:round/>
            </a:ln>
            <a:effectLst/>
          </c:spPr>
          <c:marker>
            <c:symbol val="none"/>
          </c:marker>
          <c:cat>
            <c:strLit>
              <c:ptCount val="18"/>
              <c:pt idx="0">
                <c:v>1-Apr</c:v>
              </c:pt>
              <c:pt idx="1">
                <c:v>2-Apr</c:v>
              </c:pt>
              <c:pt idx="2">
                <c:v>6-Apr</c:v>
              </c:pt>
              <c:pt idx="3">
                <c:v>7-Apr</c:v>
              </c:pt>
              <c:pt idx="4">
                <c:v>8-Apr</c:v>
              </c:pt>
              <c:pt idx="5">
                <c:v>9-Apr</c:v>
              </c:pt>
              <c:pt idx="6">
                <c:v>13-Apr</c:v>
              </c:pt>
              <c:pt idx="7">
                <c:v>14-Apr</c:v>
              </c:pt>
              <c:pt idx="8">
                <c:v>15-Apr</c:v>
              </c:pt>
              <c:pt idx="9">
                <c:v>16-Apr</c:v>
              </c:pt>
              <c:pt idx="10">
                <c:v>20-Apr</c:v>
              </c:pt>
              <c:pt idx="11">
                <c:v>21-Apr</c:v>
              </c:pt>
              <c:pt idx="12">
                <c:v>22-Apr</c:v>
              </c:pt>
              <c:pt idx="13">
                <c:v>23-Apr</c:v>
              </c:pt>
              <c:pt idx="14">
                <c:v>27-Apr</c:v>
              </c:pt>
              <c:pt idx="15">
                <c:v>28-Apr</c:v>
              </c:pt>
              <c:pt idx="16">
                <c:v>29-Apr</c:v>
              </c:pt>
              <c:pt idx="17">
                <c:v>30-Apr</c:v>
              </c:pt>
            </c:strLit>
          </c:cat>
          <c:val>
            <c:numLit>
              <c:formatCode>General</c:formatCode>
              <c:ptCount val="18"/>
              <c:pt idx="0">
                <c:v>542</c:v>
              </c:pt>
              <c:pt idx="1">
                <c:v>873</c:v>
              </c:pt>
              <c:pt idx="2">
                <c:v>403</c:v>
              </c:pt>
              <c:pt idx="3">
                <c:v>442</c:v>
              </c:pt>
              <c:pt idx="4">
                <c:v>449</c:v>
              </c:pt>
              <c:pt idx="5">
                <c:v>697</c:v>
              </c:pt>
              <c:pt idx="6">
                <c:v>412</c:v>
              </c:pt>
              <c:pt idx="7">
                <c:v>508</c:v>
              </c:pt>
              <c:pt idx="8">
                <c:v>503</c:v>
              </c:pt>
              <c:pt idx="9">
                <c:v>741</c:v>
              </c:pt>
              <c:pt idx="10">
                <c:v>345</c:v>
              </c:pt>
              <c:pt idx="11">
                <c:v>467</c:v>
              </c:pt>
              <c:pt idx="12">
                <c:v>622</c:v>
              </c:pt>
              <c:pt idx="13">
                <c:v>846</c:v>
              </c:pt>
              <c:pt idx="14">
                <c:v>426</c:v>
              </c:pt>
              <c:pt idx="15">
                <c:v>379</c:v>
              </c:pt>
              <c:pt idx="16">
                <c:v>592</c:v>
              </c:pt>
              <c:pt idx="17">
                <c:v>779</c:v>
              </c:pt>
            </c:numLit>
          </c:val>
          <c:smooth val="0"/>
          <c:extLst>
            <c:ext xmlns:c16="http://schemas.microsoft.com/office/drawing/2014/chart" uri="{C3380CC4-5D6E-409C-BE32-E72D297353CC}">
              <c16:uniqueId val="{00000000-D29B-44E0-94C4-28079BE6340B}"/>
            </c:ext>
          </c:extLst>
        </c:ser>
        <c:ser>
          <c:idx val="1"/>
          <c:order val="1"/>
          <c:tx>
            <c:v>Sum of Dinner Sales $</c:v>
          </c:tx>
          <c:spPr>
            <a:ln w="28575" cap="rnd">
              <a:solidFill>
                <a:schemeClr val="accent2"/>
              </a:solidFill>
              <a:round/>
            </a:ln>
            <a:effectLst/>
          </c:spPr>
          <c:marker>
            <c:symbol val="none"/>
          </c:marker>
          <c:cat>
            <c:strLit>
              <c:ptCount val="18"/>
              <c:pt idx="0">
                <c:v>1-Apr</c:v>
              </c:pt>
              <c:pt idx="1">
                <c:v>2-Apr</c:v>
              </c:pt>
              <c:pt idx="2">
                <c:v>6-Apr</c:v>
              </c:pt>
              <c:pt idx="3">
                <c:v>7-Apr</c:v>
              </c:pt>
              <c:pt idx="4">
                <c:v>8-Apr</c:v>
              </c:pt>
              <c:pt idx="5">
                <c:v>9-Apr</c:v>
              </c:pt>
              <c:pt idx="6">
                <c:v>13-Apr</c:v>
              </c:pt>
              <c:pt idx="7">
                <c:v>14-Apr</c:v>
              </c:pt>
              <c:pt idx="8">
                <c:v>15-Apr</c:v>
              </c:pt>
              <c:pt idx="9">
                <c:v>16-Apr</c:v>
              </c:pt>
              <c:pt idx="10">
                <c:v>20-Apr</c:v>
              </c:pt>
              <c:pt idx="11">
                <c:v>21-Apr</c:v>
              </c:pt>
              <c:pt idx="12">
                <c:v>22-Apr</c:v>
              </c:pt>
              <c:pt idx="13">
                <c:v>23-Apr</c:v>
              </c:pt>
              <c:pt idx="14">
                <c:v>27-Apr</c:v>
              </c:pt>
              <c:pt idx="15">
                <c:v>28-Apr</c:v>
              </c:pt>
              <c:pt idx="16">
                <c:v>29-Apr</c:v>
              </c:pt>
              <c:pt idx="17">
                <c:v>30-Apr</c:v>
              </c:pt>
            </c:strLit>
          </c:cat>
          <c:val>
            <c:numLit>
              <c:formatCode>General</c:formatCode>
              <c:ptCount val="18"/>
              <c:pt idx="0">
                <c:v>1468</c:v>
              </c:pt>
              <c:pt idx="1">
                <c:v>1345</c:v>
              </c:pt>
              <c:pt idx="2">
                <c:v>805</c:v>
              </c:pt>
              <c:pt idx="3">
                <c:v>1289</c:v>
              </c:pt>
              <c:pt idx="4">
                <c:v>1652</c:v>
              </c:pt>
              <c:pt idx="5">
                <c:v>1209</c:v>
              </c:pt>
              <c:pt idx="6">
                <c:v>891</c:v>
              </c:pt>
              <c:pt idx="7">
                <c:v>1178</c:v>
              </c:pt>
              <c:pt idx="8">
                <c:v>1581</c:v>
              </c:pt>
              <c:pt idx="9">
                <c:v>1137</c:v>
              </c:pt>
              <c:pt idx="10">
                <c:v>913</c:v>
              </c:pt>
              <c:pt idx="11">
                <c:v>1332</c:v>
              </c:pt>
              <c:pt idx="12">
                <c:v>1732</c:v>
              </c:pt>
              <c:pt idx="13">
                <c:v>1324</c:v>
              </c:pt>
              <c:pt idx="14">
                <c:v>940</c:v>
              </c:pt>
              <c:pt idx="15">
                <c:v>1409</c:v>
              </c:pt>
              <c:pt idx="16">
                <c:v>1856</c:v>
              </c:pt>
              <c:pt idx="17">
                <c:v>1229</c:v>
              </c:pt>
            </c:numLit>
          </c:val>
          <c:smooth val="0"/>
          <c:extLst>
            <c:ext xmlns:c16="http://schemas.microsoft.com/office/drawing/2014/chart" uri="{C3380CC4-5D6E-409C-BE32-E72D297353CC}">
              <c16:uniqueId val="{00000001-D29B-44E0-94C4-28079BE6340B}"/>
            </c:ext>
          </c:extLst>
        </c:ser>
        <c:ser>
          <c:idx val="2"/>
          <c:order val="2"/>
          <c:tx>
            <c:v>Sum of Delivery Sales $</c:v>
          </c:tx>
          <c:spPr>
            <a:ln w="28575" cap="rnd">
              <a:solidFill>
                <a:schemeClr val="accent3"/>
              </a:solidFill>
              <a:round/>
            </a:ln>
            <a:effectLst/>
          </c:spPr>
          <c:marker>
            <c:symbol val="none"/>
          </c:marker>
          <c:cat>
            <c:strLit>
              <c:ptCount val="18"/>
              <c:pt idx="0">
                <c:v>1-Apr</c:v>
              </c:pt>
              <c:pt idx="1">
                <c:v>2-Apr</c:v>
              </c:pt>
              <c:pt idx="2">
                <c:v>6-Apr</c:v>
              </c:pt>
              <c:pt idx="3">
                <c:v>7-Apr</c:v>
              </c:pt>
              <c:pt idx="4">
                <c:v>8-Apr</c:v>
              </c:pt>
              <c:pt idx="5">
                <c:v>9-Apr</c:v>
              </c:pt>
              <c:pt idx="6">
                <c:v>13-Apr</c:v>
              </c:pt>
              <c:pt idx="7">
                <c:v>14-Apr</c:v>
              </c:pt>
              <c:pt idx="8">
                <c:v>15-Apr</c:v>
              </c:pt>
              <c:pt idx="9">
                <c:v>16-Apr</c:v>
              </c:pt>
              <c:pt idx="10">
                <c:v>20-Apr</c:v>
              </c:pt>
              <c:pt idx="11">
                <c:v>21-Apr</c:v>
              </c:pt>
              <c:pt idx="12">
                <c:v>22-Apr</c:v>
              </c:pt>
              <c:pt idx="13">
                <c:v>23-Apr</c:v>
              </c:pt>
              <c:pt idx="14">
                <c:v>27-Apr</c:v>
              </c:pt>
              <c:pt idx="15">
                <c:v>28-Apr</c:v>
              </c:pt>
              <c:pt idx="16">
                <c:v>29-Apr</c:v>
              </c:pt>
              <c:pt idx="17">
                <c:v>30-Apr</c:v>
              </c:pt>
            </c:strLit>
          </c:cat>
          <c:val>
            <c:numLit>
              <c:formatCode>General</c:formatCode>
              <c:ptCount val="18"/>
              <c:pt idx="0">
                <c:v>884</c:v>
              </c:pt>
              <c:pt idx="1">
                <c:v>489</c:v>
              </c:pt>
              <c:pt idx="2">
                <c:v>276</c:v>
              </c:pt>
              <c:pt idx="3">
                <c:v>1242</c:v>
              </c:pt>
              <c:pt idx="4">
                <c:v>782</c:v>
              </c:pt>
              <c:pt idx="5">
                <c:v>341</c:v>
              </c:pt>
              <c:pt idx="6">
                <c:v>243</c:v>
              </c:pt>
              <c:pt idx="7">
                <c:v>1068</c:v>
              </c:pt>
              <c:pt idx="8">
                <c:v>714</c:v>
              </c:pt>
              <c:pt idx="9">
                <c:v>326</c:v>
              </c:pt>
              <c:pt idx="10">
                <c:v>294</c:v>
              </c:pt>
              <c:pt idx="11">
                <c:v>1254</c:v>
              </c:pt>
              <c:pt idx="12">
                <c:v>636</c:v>
              </c:pt>
              <c:pt idx="13">
                <c:v>319</c:v>
              </c:pt>
              <c:pt idx="14">
                <c:v>350</c:v>
              </c:pt>
              <c:pt idx="15">
                <c:v>1143</c:v>
              </c:pt>
              <c:pt idx="16">
                <c:v>601</c:v>
              </c:pt>
              <c:pt idx="17">
                <c:v>398</c:v>
              </c:pt>
            </c:numLit>
          </c:val>
          <c:smooth val="0"/>
          <c:extLst>
            <c:ext xmlns:c16="http://schemas.microsoft.com/office/drawing/2014/chart" uri="{C3380CC4-5D6E-409C-BE32-E72D297353CC}">
              <c16:uniqueId val="{00000002-D29B-44E0-94C4-28079BE6340B}"/>
            </c:ext>
          </c:extLst>
        </c:ser>
        <c:dLbls>
          <c:showLegendKey val="0"/>
          <c:showVal val="0"/>
          <c:showCatName val="0"/>
          <c:showSerName val="0"/>
          <c:showPercent val="0"/>
          <c:showBubbleSize val="0"/>
        </c:dLbls>
        <c:smooth val="0"/>
        <c:axId val="1819593359"/>
        <c:axId val="1887964847"/>
      </c:lineChart>
      <c:catAx>
        <c:axId val="181959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964847"/>
        <c:crosses val="autoZero"/>
        <c:auto val="1"/>
        <c:lblAlgn val="ctr"/>
        <c:lblOffset val="100"/>
        <c:noMultiLvlLbl val="0"/>
      </c:catAx>
      <c:valAx>
        <c:axId val="188796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59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24" Monitor</c:v>
              </c:pt>
              <c:pt idx="1">
                <c:v>Laptop</c:v>
              </c:pt>
              <c:pt idx="2">
                <c:v>PC Mouse</c:v>
              </c:pt>
              <c:pt idx="3">
                <c:v>Wireless Keyboard</c:v>
              </c:pt>
            </c:strLit>
          </c:cat>
          <c:val>
            <c:numLit>
              <c:formatCode>General</c:formatCode>
              <c:ptCount val="4"/>
              <c:pt idx="0">
                <c:v>609</c:v>
              </c:pt>
              <c:pt idx="1">
                <c:v>981</c:v>
              </c:pt>
              <c:pt idx="2">
                <c:v>670</c:v>
              </c:pt>
              <c:pt idx="3">
                <c:v>917</c:v>
              </c:pt>
            </c:numLit>
          </c:val>
          <c:extLst>
            <c:ext xmlns:c16="http://schemas.microsoft.com/office/drawing/2014/chart" uri="{C3380CC4-5D6E-409C-BE32-E72D297353CC}">
              <c16:uniqueId val="{00000000-5469-4A21-A509-237FD0BA18CD}"/>
            </c:ext>
          </c:extLst>
        </c:ser>
        <c:dLbls>
          <c:showLegendKey val="0"/>
          <c:showVal val="0"/>
          <c:showCatName val="0"/>
          <c:showSerName val="0"/>
          <c:showPercent val="0"/>
          <c:showBubbleSize val="0"/>
        </c:dLbls>
        <c:gapWidth val="219"/>
        <c:overlap val="-27"/>
        <c:axId val="1887248063"/>
        <c:axId val="1497248703"/>
      </c:barChart>
      <c:catAx>
        <c:axId val="188724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248703"/>
        <c:crosses val="autoZero"/>
        <c:auto val="1"/>
        <c:lblAlgn val="ctr"/>
        <c:lblOffset val="100"/>
        <c:noMultiLvlLbl val="0"/>
      </c:catAx>
      <c:valAx>
        <c:axId val="149724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4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Signal Strength</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Signal Strength</a:t>
          </a:r>
        </a:p>
      </cx:txPr>
    </cx:title>
    <cx:plotArea>
      <cx:plotAreaRegion>
        <cx:series layoutId="clusteredColumn" uniqueId="{9064BD6D-2A04-4179-8D19-1A8B461E4D41}">
          <cx:dataId val="0"/>
          <cx:layoutPr>
            <cx:aggregation/>
          </cx:layoutPr>
          <cx:axisId val="1"/>
        </cx:series>
        <cx:series layoutId="paretoLine" ownerIdx="0" uniqueId="{DFAD692A-3E5B-47EA-9902-F00E6E3CDCB0}">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Value for the Dollar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Value for the Dollar</a:t>
          </a:r>
        </a:p>
      </cx:txPr>
    </cx:title>
    <cx:plotArea>
      <cx:plotAreaRegion>
        <cx:series layoutId="clusteredColumn" uniqueId="{9064BD6D-2A04-4179-8D19-1A8B461E4D41}">
          <cx:dataId val="0"/>
          <cx:layoutPr>
            <cx:aggregation/>
          </cx:layoutPr>
          <cx:axisId val="1"/>
        </cx:series>
        <cx:series layoutId="paretoLine" ownerIdx="0" uniqueId="{DFAD692A-3E5B-47EA-9902-F00E6E3CDCB0}">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Signal Strength</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Signal Strength</a:t>
          </a:r>
        </a:p>
      </cx:txPr>
    </cx:title>
    <cx:plotArea>
      <cx:plotAreaRegion>
        <cx:series layoutId="clusteredColumn" uniqueId="{9064BD6D-2A04-4179-8D19-1A8B461E4D41}">
          <cx:dataId val="0"/>
          <cx:layoutPr>
            <cx:aggregation/>
          </cx:layoutPr>
          <cx:axisId val="1"/>
        </cx:series>
        <cx:series layoutId="paretoLine" ownerIdx="0" uniqueId="{DFAD692A-3E5B-47EA-9902-F00E6E3CDCB0}">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142171</xdr:colOff>
      <xdr:row>41</xdr:row>
      <xdr:rowOff>140015</xdr:rowOff>
    </xdr:to>
    <xdr:pic>
      <xdr:nvPicPr>
        <xdr:cNvPr id="2" name="Picture 1">
          <a:extLst>
            <a:ext uri="{FF2B5EF4-FFF2-40B4-BE49-F238E27FC236}">
              <a16:creationId xmlns:a16="http://schemas.microsoft.com/office/drawing/2014/main" id="{10DDCE5C-D14C-4B1A-88C4-19F098435D1C}"/>
            </a:ext>
          </a:extLst>
        </xdr:cNvPr>
        <xdr:cNvPicPr>
          <a:picLocks noChangeAspect="1"/>
        </xdr:cNvPicPr>
      </xdr:nvPicPr>
      <xdr:blipFill>
        <a:blip xmlns:r="http://schemas.openxmlformats.org/officeDocument/2006/relationships" r:embed="rId1"/>
        <a:stretch>
          <a:fillRect/>
        </a:stretch>
      </xdr:blipFill>
      <xdr:spPr>
        <a:xfrm>
          <a:off x="0" y="0"/>
          <a:ext cx="5628571" cy="7638095"/>
        </a:xfrm>
        <a:prstGeom prst="rect">
          <a:avLst/>
        </a:prstGeom>
      </xdr:spPr>
    </xdr:pic>
    <xdr:clientData/>
  </xdr:twoCellAnchor>
  <xdr:twoCellAnchor editAs="oneCell">
    <xdr:from>
      <xdr:col>0</xdr:col>
      <xdr:colOff>15240</xdr:colOff>
      <xdr:row>41</xdr:row>
      <xdr:rowOff>60960</xdr:rowOff>
    </xdr:from>
    <xdr:to>
      <xdr:col>8</xdr:col>
      <xdr:colOff>586059</xdr:colOff>
      <xdr:row>59</xdr:row>
      <xdr:rowOff>64358</xdr:rowOff>
    </xdr:to>
    <xdr:pic>
      <xdr:nvPicPr>
        <xdr:cNvPr id="3" name="Picture 2">
          <a:extLst>
            <a:ext uri="{FF2B5EF4-FFF2-40B4-BE49-F238E27FC236}">
              <a16:creationId xmlns:a16="http://schemas.microsoft.com/office/drawing/2014/main" id="{6BEFF0BB-D8BF-419E-9EAF-7C13FB16F5E9}"/>
            </a:ext>
          </a:extLst>
        </xdr:cNvPr>
        <xdr:cNvPicPr>
          <a:picLocks noChangeAspect="1"/>
        </xdr:cNvPicPr>
      </xdr:nvPicPr>
      <xdr:blipFill>
        <a:blip xmlns:r="http://schemas.openxmlformats.org/officeDocument/2006/relationships" r:embed="rId2"/>
        <a:stretch>
          <a:fillRect/>
        </a:stretch>
      </xdr:blipFill>
      <xdr:spPr>
        <a:xfrm>
          <a:off x="15240" y="7559040"/>
          <a:ext cx="5447619" cy="32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3810</xdr:rowOff>
    </xdr:from>
    <xdr:to>
      <xdr:col>11</xdr:col>
      <xdr:colOff>304800</xdr:colOff>
      <xdr:row>15</xdr:row>
      <xdr:rowOff>3810</xdr:rowOff>
    </xdr:to>
    <xdr:graphicFrame macro="">
      <xdr:nvGraphicFramePr>
        <xdr:cNvPr id="2" name="Chart 1">
          <a:extLst>
            <a:ext uri="{FF2B5EF4-FFF2-40B4-BE49-F238E27FC236}">
              <a16:creationId xmlns:a16="http://schemas.microsoft.com/office/drawing/2014/main" id="{E7620DF7-2707-442C-82BA-5BF9967DC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594360</xdr:colOff>
      <xdr:row>15</xdr:row>
      <xdr:rowOff>171450</xdr:rowOff>
    </xdr:from>
    <xdr:to>
      <xdr:col>11</xdr:col>
      <xdr:colOff>289560</xdr:colOff>
      <xdr:row>30</xdr:row>
      <xdr:rowOff>171450</xdr:rowOff>
    </xdr:to>
    <xdr:graphicFrame macro="">
      <xdr:nvGraphicFramePr>
        <xdr:cNvPr id="3" name="Chart 2">
          <a:extLst>
            <a:ext uri="{FF2B5EF4-FFF2-40B4-BE49-F238E27FC236}">
              <a16:creationId xmlns:a16="http://schemas.microsoft.com/office/drawing/2014/main" id="{172E7471-6F7C-48CA-849B-972ECF574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3" name="Chart 2">
          <a:extLst>
            <a:ext uri="{FF2B5EF4-FFF2-40B4-BE49-F238E27FC236}">
              <a16:creationId xmlns:a16="http://schemas.microsoft.com/office/drawing/2014/main" id="{18B75B11-2532-43A4-AFB8-34EE4B595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0</xdr:colOff>
      <xdr:row>9</xdr:row>
      <xdr:rowOff>1</xdr:rowOff>
    </xdr:from>
    <xdr:to>
      <xdr:col>21</xdr:col>
      <xdr:colOff>335280</xdr:colOff>
      <xdr:row>19</xdr:row>
      <xdr:rowOff>76201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95A6887-7026-4BBF-A870-953254814A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121140" y="1524001"/>
              <a:ext cx="2766060" cy="1752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20</xdr:row>
      <xdr:rowOff>0</xdr:rowOff>
    </xdr:from>
    <xdr:to>
      <xdr:col>21</xdr:col>
      <xdr:colOff>335280</xdr:colOff>
      <xdr:row>30</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4C43662-BE72-4895-9C3A-8283E82972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121140" y="3368040"/>
              <a:ext cx="2766060" cy="1752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31</xdr:row>
      <xdr:rowOff>0</xdr:rowOff>
    </xdr:from>
    <xdr:to>
      <xdr:col>21</xdr:col>
      <xdr:colOff>335280</xdr:colOff>
      <xdr:row>41</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4E2373E-689F-4506-8027-91B04670FF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121140" y="5212080"/>
              <a:ext cx="2766060" cy="1752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304800</xdr:colOff>
      <xdr:row>17</xdr:row>
      <xdr:rowOff>0</xdr:rowOff>
    </xdr:to>
    <xdr:graphicFrame macro="">
      <xdr:nvGraphicFramePr>
        <xdr:cNvPr id="2" name="Chart 1">
          <a:extLst>
            <a:ext uri="{FF2B5EF4-FFF2-40B4-BE49-F238E27FC236}">
              <a16:creationId xmlns:a16="http://schemas.microsoft.com/office/drawing/2014/main" id="{FCDAB0E3-D946-4883-9FBA-D9DE084AD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7</xdr:col>
      <xdr:colOff>304800</xdr:colOff>
      <xdr:row>33</xdr:row>
      <xdr:rowOff>0</xdr:rowOff>
    </xdr:to>
    <xdr:graphicFrame macro="">
      <xdr:nvGraphicFramePr>
        <xdr:cNvPr id="3" name="Chart 2">
          <a:extLst>
            <a:ext uri="{FF2B5EF4-FFF2-40B4-BE49-F238E27FC236}">
              <a16:creationId xmlns:a16="http://schemas.microsoft.com/office/drawing/2014/main" id="{CD7FBF40-0370-4CDA-A360-296733DBD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xdr:row>
      <xdr:rowOff>0</xdr:rowOff>
    </xdr:from>
    <xdr:to>
      <xdr:col>15</xdr:col>
      <xdr:colOff>304800</xdr:colOff>
      <xdr:row>17</xdr:row>
      <xdr:rowOff>0</xdr:rowOff>
    </xdr:to>
    <xdr:graphicFrame macro="">
      <xdr:nvGraphicFramePr>
        <xdr:cNvPr id="4" name="Chart 3">
          <a:extLst>
            <a:ext uri="{FF2B5EF4-FFF2-40B4-BE49-F238E27FC236}">
              <a16:creationId xmlns:a16="http://schemas.microsoft.com/office/drawing/2014/main" id="{E3408691-4FE0-49EA-97D1-0E6CE6A50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11</xdr:col>
      <xdr:colOff>674793</xdr:colOff>
      <xdr:row>18</xdr:row>
      <xdr:rowOff>16933</xdr:rowOff>
    </xdr:from>
    <xdr:ext cx="1833880" cy="2727749"/>
    <mc:AlternateContent xmlns:mc="http://schemas.openxmlformats.org/markup-compatibility/2006" xmlns:a14="http://schemas.microsoft.com/office/drawing/2010/main">
      <mc:Choice Requires="a14">
        <xdr:graphicFrame macro="">
          <xdr:nvGraphicFramePr>
            <xdr:cNvPr id="5" name="Room 1">
              <a:extLst>
                <a:ext uri="{FF2B5EF4-FFF2-40B4-BE49-F238E27FC236}">
                  <a16:creationId xmlns:a16="http://schemas.microsoft.com/office/drawing/2014/main" id="{59F1A690-AD03-4101-9994-3E0EDC542A5C}"/>
                </a:ext>
              </a:extLst>
            </xdr:cNvPr>
            <xdr:cNvGraphicFramePr/>
          </xdr:nvGraphicFramePr>
          <xdr:xfrm>
            <a:off x="0" y="0"/>
            <a:ext cx="0" cy="0"/>
          </xdr:xfrm>
          <a:graphic>
            <a:graphicData uri="http://schemas.microsoft.com/office/drawing/2010/slicer">
              <sle:slicer xmlns:sle="http://schemas.microsoft.com/office/drawing/2010/slicer" name="Room 1"/>
            </a:graphicData>
          </a:graphic>
        </xdr:graphicFrame>
      </mc:Choice>
      <mc:Fallback xmlns="">
        <xdr:sp macro="" textlink="">
          <xdr:nvSpPr>
            <xdr:cNvPr id="0" name=""/>
            <xdr:cNvSpPr>
              <a:spLocks noTextEdit="1"/>
            </xdr:cNvSpPr>
          </xdr:nvSpPr>
          <xdr:spPr>
            <a:xfrm>
              <a:off x="9149926" y="3335866"/>
              <a:ext cx="1833880" cy="272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0</xdr:colOff>
      <xdr:row>18</xdr:row>
      <xdr:rowOff>7620</xdr:rowOff>
    </xdr:from>
    <xdr:ext cx="1834726" cy="2727749"/>
    <mc:AlternateContent xmlns:mc="http://schemas.openxmlformats.org/markup-compatibility/2006" xmlns:a14="http://schemas.microsoft.com/office/drawing/2010/main">
      <mc:Choice Requires="a14">
        <xdr:graphicFrame macro="">
          <xdr:nvGraphicFramePr>
            <xdr:cNvPr id="6" name="Room Type 1">
              <a:extLst>
                <a:ext uri="{FF2B5EF4-FFF2-40B4-BE49-F238E27FC236}">
                  <a16:creationId xmlns:a16="http://schemas.microsoft.com/office/drawing/2014/main" id="{A65FEB5B-4175-412E-B038-DAF2AA9D98AE}"/>
                </a:ext>
              </a:extLst>
            </xdr:cNvPr>
            <xdr:cNvGraphicFramePr/>
          </xdr:nvGraphicFramePr>
          <xdr:xfrm>
            <a:off x="0" y="0"/>
            <a:ext cx="0" cy="0"/>
          </xdr:xfrm>
          <a:graphic>
            <a:graphicData uri="http://schemas.microsoft.com/office/drawing/2010/slicer">
              <sle:slicer xmlns:sle="http://schemas.microsoft.com/office/drawing/2010/slicer" name="Room Type 1"/>
            </a:graphicData>
          </a:graphic>
        </xdr:graphicFrame>
      </mc:Choice>
      <mc:Fallback xmlns="">
        <xdr:sp macro="" textlink="">
          <xdr:nvSpPr>
            <xdr:cNvPr id="0" name=""/>
            <xdr:cNvSpPr>
              <a:spLocks noTextEdit="1"/>
            </xdr:cNvSpPr>
          </xdr:nvSpPr>
          <xdr:spPr>
            <a:xfrm>
              <a:off x="6968067" y="3326553"/>
              <a:ext cx="1834726" cy="272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0</xdr:colOff>
      <xdr:row>40</xdr:row>
      <xdr:rowOff>0</xdr:rowOff>
    </xdr:from>
    <xdr:to>
      <xdr:col>5</xdr:col>
      <xdr:colOff>270933</xdr:colOff>
      <xdr:row>56</xdr:row>
      <xdr:rowOff>33867</xdr:rowOff>
    </xdr:to>
    <xdr:graphicFrame macro="">
      <xdr:nvGraphicFramePr>
        <xdr:cNvPr id="7" name="Chart 6">
          <a:extLst>
            <a:ext uri="{FF2B5EF4-FFF2-40B4-BE49-F238E27FC236}">
              <a16:creationId xmlns:a16="http://schemas.microsoft.com/office/drawing/2014/main" id="{1FDF7B75-F831-4830-90AA-74A13AC1A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375908</xdr:colOff>
      <xdr:row>40</xdr:row>
      <xdr:rowOff>0</xdr:rowOff>
    </xdr:from>
    <xdr:to>
      <xdr:col>11</xdr:col>
      <xdr:colOff>773842</xdr:colOff>
      <xdr:row>56</xdr:row>
      <xdr:rowOff>33867</xdr:rowOff>
    </xdr:to>
    <xdr:graphicFrame macro="">
      <xdr:nvGraphicFramePr>
        <xdr:cNvPr id="8" name="Chart 7">
          <a:extLst>
            <a:ext uri="{FF2B5EF4-FFF2-40B4-BE49-F238E27FC236}">
              <a16:creationId xmlns:a16="http://schemas.microsoft.com/office/drawing/2014/main" id="{CBBB25AA-3EE9-4931-83BE-67DC5688A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873779</xdr:colOff>
      <xdr:row>40</xdr:row>
      <xdr:rowOff>15230</xdr:rowOff>
    </xdr:from>
    <xdr:to>
      <xdr:col>13</xdr:col>
      <xdr:colOff>1051579</xdr:colOff>
      <xdr:row>54</xdr:row>
      <xdr:rowOff>111538</xdr:rowOff>
    </xdr:to>
    <mc:AlternateContent xmlns:mc="http://schemas.openxmlformats.org/markup-compatibility/2006" xmlns:a14="http://schemas.microsoft.com/office/drawing/2010/main">
      <mc:Choice Requires="a14">
        <xdr:graphicFrame macro="">
          <xdr:nvGraphicFramePr>
            <xdr:cNvPr id="9" name="Day">
              <a:extLst>
                <a:ext uri="{FF2B5EF4-FFF2-40B4-BE49-F238E27FC236}">
                  <a16:creationId xmlns:a16="http://schemas.microsoft.com/office/drawing/2014/main" id="{884D07CC-8C52-4C39-9F07-A2F885DFDA6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9348912" y="733043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63</xdr:row>
      <xdr:rowOff>3810</xdr:rowOff>
    </xdr:from>
    <xdr:to>
      <xdr:col>5</xdr:col>
      <xdr:colOff>270933</xdr:colOff>
      <xdr:row>79</xdr:row>
      <xdr:rowOff>37677</xdr:rowOff>
    </xdr:to>
    <xdr:graphicFrame macro="">
      <xdr:nvGraphicFramePr>
        <xdr:cNvPr id="10" name="Chart 9">
          <a:extLst>
            <a:ext uri="{FF2B5EF4-FFF2-40B4-BE49-F238E27FC236}">
              <a16:creationId xmlns:a16="http://schemas.microsoft.com/office/drawing/2014/main" id="{4A1C9378-27C0-4DEC-9B8A-44408790A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377613</xdr:colOff>
      <xdr:row>63</xdr:row>
      <xdr:rowOff>0</xdr:rowOff>
    </xdr:from>
    <xdr:to>
      <xdr:col>11</xdr:col>
      <xdr:colOff>775547</xdr:colOff>
      <xdr:row>79</xdr:row>
      <xdr:rowOff>33867</xdr:rowOff>
    </xdr:to>
    <xdr:graphicFrame macro="">
      <xdr:nvGraphicFramePr>
        <xdr:cNvPr id="11" name="Chart 10">
          <a:extLst>
            <a:ext uri="{FF2B5EF4-FFF2-40B4-BE49-F238E27FC236}">
              <a16:creationId xmlns:a16="http://schemas.microsoft.com/office/drawing/2014/main" id="{C047F26E-B539-4032-922E-2514A6117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80</xdr:row>
      <xdr:rowOff>62654</xdr:rowOff>
    </xdr:from>
    <xdr:to>
      <xdr:col>5</xdr:col>
      <xdr:colOff>270933</xdr:colOff>
      <xdr:row>96</xdr:row>
      <xdr:rowOff>96520</xdr:rowOff>
    </xdr:to>
    <xdr:graphicFrame macro="">
      <xdr:nvGraphicFramePr>
        <xdr:cNvPr id="12" name="Chart 11">
          <a:extLst>
            <a:ext uri="{FF2B5EF4-FFF2-40B4-BE49-F238E27FC236}">
              <a16:creationId xmlns:a16="http://schemas.microsoft.com/office/drawing/2014/main" id="{B5B20B3A-C5BF-4B75-B3EB-6D93B3E7F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377613</xdr:colOff>
      <xdr:row>80</xdr:row>
      <xdr:rowOff>62654</xdr:rowOff>
    </xdr:from>
    <xdr:to>
      <xdr:col>7</xdr:col>
      <xdr:colOff>386080</xdr:colOff>
      <xdr:row>94</xdr:row>
      <xdr:rowOff>158962</xdr:rowOff>
    </xdr:to>
    <mc:AlternateContent xmlns:mc="http://schemas.openxmlformats.org/markup-compatibility/2006" xmlns:a14="http://schemas.microsoft.com/office/drawing/2010/main">
      <mc:Choice Requires="a14">
        <xdr:graphicFrame macro="">
          <xdr:nvGraphicFramePr>
            <xdr:cNvPr id="13" name="Sales Region">
              <a:extLst>
                <a:ext uri="{FF2B5EF4-FFF2-40B4-BE49-F238E27FC236}">
                  <a16:creationId xmlns:a16="http://schemas.microsoft.com/office/drawing/2014/main" id="{84C9765A-D73C-442D-AE47-C4B0FFE159B7}"/>
                </a:ext>
              </a:extLst>
            </xdr:cNvPr>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mlns="">
        <xdr:sp macro="" textlink="">
          <xdr:nvSpPr>
            <xdr:cNvPr id="0" name=""/>
            <xdr:cNvSpPr>
              <a:spLocks noTextEdit="1"/>
            </xdr:cNvSpPr>
          </xdr:nvSpPr>
          <xdr:spPr>
            <a:xfrm>
              <a:off x="4678680" y="14151187"/>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378460</xdr:colOff>
      <xdr:row>80</xdr:row>
      <xdr:rowOff>62654</xdr:rowOff>
    </xdr:from>
    <xdr:to>
      <xdr:col>10</xdr:col>
      <xdr:colOff>649393</xdr:colOff>
      <xdr:row>94</xdr:row>
      <xdr:rowOff>158962</xdr:rowOff>
    </xdr:to>
    <mc:AlternateContent xmlns:mc="http://schemas.openxmlformats.org/markup-compatibility/2006" xmlns:a14="http://schemas.microsoft.com/office/drawing/2010/main">
      <mc:Choice Requires="a14">
        <xdr:graphicFrame macro="">
          <xdr:nvGraphicFramePr>
            <xdr:cNvPr id="14" name="Item Description">
              <a:extLst>
                <a:ext uri="{FF2B5EF4-FFF2-40B4-BE49-F238E27FC236}">
                  <a16:creationId xmlns:a16="http://schemas.microsoft.com/office/drawing/2014/main" id="{10ACD34D-661B-4D22-BEDF-85216319C6A4}"/>
                </a:ext>
              </a:extLst>
            </xdr:cNvPr>
            <xdr:cNvGraphicFramePr/>
          </xdr:nvGraphicFramePr>
          <xdr:xfrm>
            <a:off x="0" y="0"/>
            <a:ext cx="0" cy="0"/>
          </xdr:xfrm>
          <a:graphic>
            <a:graphicData uri="http://schemas.microsoft.com/office/drawing/2010/slicer">
              <sle:slicer xmlns:sle="http://schemas.microsoft.com/office/drawing/2010/slicer" name="Item Description"/>
            </a:graphicData>
          </a:graphic>
        </xdr:graphicFrame>
      </mc:Choice>
      <mc:Fallback xmlns="">
        <xdr:sp macro="" textlink="">
          <xdr:nvSpPr>
            <xdr:cNvPr id="0" name=""/>
            <xdr:cNvSpPr>
              <a:spLocks noTextEdit="1"/>
            </xdr:cNvSpPr>
          </xdr:nvSpPr>
          <xdr:spPr>
            <a:xfrm>
              <a:off x="6499860" y="14151187"/>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657013</xdr:colOff>
      <xdr:row>80</xdr:row>
      <xdr:rowOff>55034</xdr:rowOff>
    </xdr:from>
    <xdr:to>
      <xdr:col>13</xdr:col>
      <xdr:colOff>38947</xdr:colOff>
      <xdr:row>94</xdr:row>
      <xdr:rowOff>151342</xdr:rowOff>
    </xdr:to>
    <mc:AlternateContent xmlns:mc="http://schemas.openxmlformats.org/markup-compatibility/2006" xmlns:a14="http://schemas.microsoft.com/office/drawing/2010/main">
      <mc:Choice Requires="a14">
        <xdr:graphicFrame macro="">
          <xdr:nvGraphicFramePr>
            <xdr:cNvPr id="15" name="Week Ending">
              <a:extLst>
                <a:ext uri="{FF2B5EF4-FFF2-40B4-BE49-F238E27FC236}">
                  <a16:creationId xmlns:a16="http://schemas.microsoft.com/office/drawing/2014/main" id="{C4FB1B66-792A-4AA0-AFA7-95F025356CFA}"/>
                </a:ext>
              </a:extLst>
            </xdr:cNvPr>
            <xdr:cNvGraphicFramePr/>
          </xdr:nvGraphicFramePr>
          <xdr:xfrm>
            <a:off x="0" y="0"/>
            <a:ext cx="0" cy="0"/>
          </xdr:xfrm>
          <a:graphic>
            <a:graphicData uri="http://schemas.microsoft.com/office/drawing/2010/slicer">
              <sle:slicer xmlns:sle="http://schemas.microsoft.com/office/drawing/2010/slicer" name="Week Ending"/>
            </a:graphicData>
          </a:graphic>
        </xdr:graphicFrame>
      </mc:Choice>
      <mc:Fallback xmlns="">
        <xdr:sp macro="" textlink="">
          <xdr:nvSpPr>
            <xdr:cNvPr id="0" name=""/>
            <xdr:cNvSpPr>
              <a:spLocks noTextEdit="1"/>
            </xdr:cNvSpPr>
          </xdr:nvSpPr>
          <xdr:spPr>
            <a:xfrm>
              <a:off x="8336280" y="14143567"/>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15</xdr:row>
      <xdr:rowOff>167640</xdr:rowOff>
    </xdr:to>
    <xdr:graphicFrame macro="">
      <xdr:nvGraphicFramePr>
        <xdr:cNvPr id="2" name="Chart 1">
          <a:extLst>
            <a:ext uri="{FF2B5EF4-FFF2-40B4-BE49-F238E27FC236}">
              <a16:creationId xmlns:a16="http://schemas.microsoft.com/office/drawing/2014/main" id="{439A246F-A8DE-4AB0-8561-26E59DCFD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kur/Documents/Data%20Science/Projects/BusinessAnalytics/business%20analytics/DataFiles/Facebook%20Surv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kur/Documents/Data%20Science/Projects/BusinessAnalytics/Data_Files/Facebook%20Surve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kur/Documents/Data%20Science/Projects/BusinessAnalytics/Data_Files/Wedd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ow r="3">
          <cell r="D3" t="str">
            <v>Friends</v>
          </cell>
        </row>
        <row r="4">
          <cell r="C4">
            <v>4</v>
          </cell>
          <cell r="D4">
            <v>150</v>
          </cell>
        </row>
        <row r="5">
          <cell r="C5">
            <v>10</v>
          </cell>
          <cell r="D5">
            <v>400</v>
          </cell>
        </row>
        <row r="6">
          <cell r="C6">
            <v>7</v>
          </cell>
          <cell r="D6">
            <v>120</v>
          </cell>
        </row>
        <row r="7">
          <cell r="C7">
            <v>15</v>
          </cell>
          <cell r="D7">
            <v>500</v>
          </cell>
        </row>
        <row r="8">
          <cell r="C8">
            <v>9</v>
          </cell>
          <cell r="D8">
            <v>260</v>
          </cell>
        </row>
        <row r="9">
          <cell r="C9">
            <v>5</v>
          </cell>
          <cell r="D9">
            <v>70</v>
          </cell>
        </row>
        <row r="10">
          <cell r="C10">
            <v>7</v>
          </cell>
          <cell r="D10">
            <v>90</v>
          </cell>
        </row>
        <row r="11">
          <cell r="C11">
            <v>5</v>
          </cell>
          <cell r="D11">
            <v>250</v>
          </cell>
        </row>
        <row r="12">
          <cell r="C12">
            <v>12</v>
          </cell>
          <cell r="D12">
            <v>110</v>
          </cell>
        </row>
        <row r="13">
          <cell r="C13">
            <v>2</v>
          </cell>
          <cell r="D13">
            <v>30</v>
          </cell>
        </row>
        <row r="14">
          <cell r="C14">
            <v>6</v>
          </cell>
          <cell r="D14">
            <v>80</v>
          </cell>
        </row>
        <row r="15">
          <cell r="C15">
            <v>2</v>
          </cell>
          <cell r="D15">
            <v>30</v>
          </cell>
        </row>
        <row r="16">
          <cell r="C16">
            <v>3</v>
          </cell>
          <cell r="D16">
            <v>200</v>
          </cell>
        </row>
        <row r="17">
          <cell r="C17">
            <v>6</v>
          </cell>
          <cell r="D17">
            <v>240</v>
          </cell>
        </row>
        <row r="18">
          <cell r="C18">
            <v>6</v>
          </cell>
          <cell r="D18">
            <v>150</v>
          </cell>
        </row>
        <row r="19">
          <cell r="C19">
            <v>4</v>
          </cell>
          <cell r="D19">
            <v>90</v>
          </cell>
        </row>
        <row r="20">
          <cell r="C20">
            <v>8</v>
          </cell>
          <cell r="D20">
            <v>340</v>
          </cell>
        </row>
        <row r="21">
          <cell r="C21">
            <v>10</v>
          </cell>
          <cell r="D21">
            <v>450</v>
          </cell>
        </row>
        <row r="22">
          <cell r="C22">
            <v>4</v>
          </cell>
          <cell r="D22">
            <v>50</v>
          </cell>
        </row>
        <row r="23">
          <cell r="C23">
            <v>4</v>
          </cell>
          <cell r="D23">
            <v>120</v>
          </cell>
        </row>
        <row r="24">
          <cell r="C24">
            <v>6</v>
          </cell>
          <cell r="D24">
            <v>180</v>
          </cell>
        </row>
        <row r="25">
          <cell r="C25">
            <v>4</v>
          </cell>
          <cell r="D25">
            <v>280</v>
          </cell>
        </row>
        <row r="26">
          <cell r="C26">
            <v>5</v>
          </cell>
          <cell r="D26">
            <v>60</v>
          </cell>
        </row>
        <row r="27">
          <cell r="C27">
            <v>9</v>
          </cell>
          <cell r="D27">
            <v>100</v>
          </cell>
        </row>
        <row r="28">
          <cell r="C28">
            <v>12</v>
          </cell>
          <cell r="D28">
            <v>380</v>
          </cell>
        </row>
        <row r="29">
          <cell r="C29">
            <v>8</v>
          </cell>
          <cell r="D29">
            <v>430</v>
          </cell>
        </row>
        <row r="30">
          <cell r="C30">
            <v>2</v>
          </cell>
          <cell r="D30">
            <v>80</v>
          </cell>
        </row>
        <row r="31">
          <cell r="C31">
            <v>7</v>
          </cell>
          <cell r="D31">
            <v>170</v>
          </cell>
        </row>
        <row r="32">
          <cell r="C32">
            <v>6</v>
          </cell>
          <cell r="D32">
            <v>90</v>
          </cell>
        </row>
        <row r="33">
          <cell r="C33">
            <v>4</v>
          </cell>
          <cell r="D33">
            <v>50</v>
          </cell>
        </row>
        <row r="34">
          <cell r="C34">
            <v>2</v>
          </cell>
          <cell r="D34">
            <v>50</v>
          </cell>
        </row>
        <row r="35">
          <cell r="C35">
            <v>5</v>
          </cell>
          <cell r="D35">
            <v>70</v>
          </cell>
        </row>
        <row r="36">
          <cell r="C36">
            <v>7</v>
          </cell>
          <cell r="D36">
            <v>170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ow r="4">
          <cell r="C4">
            <v>4</v>
          </cell>
          <cell r="D4">
            <v>150</v>
          </cell>
        </row>
        <row r="5">
          <cell r="C5">
            <v>10</v>
          </cell>
          <cell r="D5">
            <v>400</v>
          </cell>
        </row>
        <row r="6">
          <cell r="C6">
            <v>7</v>
          </cell>
          <cell r="D6">
            <v>120</v>
          </cell>
        </row>
        <row r="7">
          <cell r="C7">
            <v>15</v>
          </cell>
          <cell r="D7">
            <v>500</v>
          </cell>
        </row>
        <row r="8">
          <cell r="C8">
            <v>9</v>
          </cell>
          <cell r="D8">
            <v>260</v>
          </cell>
        </row>
        <row r="9">
          <cell r="C9">
            <v>5</v>
          </cell>
          <cell r="D9">
            <v>70</v>
          </cell>
        </row>
        <row r="10">
          <cell r="C10">
            <v>7</v>
          </cell>
          <cell r="D10">
            <v>90</v>
          </cell>
        </row>
        <row r="11">
          <cell r="C11">
            <v>5</v>
          </cell>
          <cell r="D11">
            <v>250</v>
          </cell>
        </row>
        <row r="12">
          <cell r="C12">
            <v>12</v>
          </cell>
          <cell r="D12">
            <v>110</v>
          </cell>
        </row>
        <row r="13">
          <cell r="C13">
            <v>2</v>
          </cell>
          <cell r="D13">
            <v>30</v>
          </cell>
        </row>
        <row r="14">
          <cell r="C14">
            <v>6</v>
          </cell>
          <cell r="D14">
            <v>80</v>
          </cell>
        </row>
        <row r="15">
          <cell r="C15">
            <v>2</v>
          </cell>
          <cell r="D15">
            <v>30</v>
          </cell>
        </row>
        <row r="16">
          <cell r="C16">
            <v>3</v>
          </cell>
          <cell r="D16">
            <v>200</v>
          </cell>
        </row>
        <row r="17">
          <cell r="C17">
            <v>6</v>
          </cell>
          <cell r="D17">
            <v>240</v>
          </cell>
        </row>
        <row r="18">
          <cell r="C18">
            <v>6</v>
          </cell>
          <cell r="D18">
            <v>150</v>
          </cell>
        </row>
        <row r="19">
          <cell r="C19">
            <v>4</v>
          </cell>
          <cell r="D19">
            <v>90</v>
          </cell>
        </row>
        <row r="20">
          <cell r="C20">
            <v>8</v>
          </cell>
          <cell r="D20">
            <v>340</v>
          </cell>
        </row>
        <row r="21">
          <cell r="C21">
            <v>10</v>
          </cell>
          <cell r="D21">
            <v>450</v>
          </cell>
        </row>
        <row r="22">
          <cell r="C22">
            <v>4</v>
          </cell>
          <cell r="D22">
            <v>50</v>
          </cell>
        </row>
        <row r="23">
          <cell r="C23">
            <v>4</v>
          </cell>
          <cell r="D23">
            <v>120</v>
          </cell>
        </row>
        <row r="24">
          <cell r="C24">
            <v>6</v>
          </cell>
          <cell r="D24">
            <v>180</v>
          </cell>
        </row>
        <row r="25">
          <cell r="C25">
            <v>4</v>
          </cell>
          <cell r="D25">
            <v>280</v>
          </cell>
        </row>
        <row r="26">
          <cell r="C26">
            <v>5</v>
          </cell>
          <cell r="D26">
            <v>60</v>
          </cell>
        </row>
        <row r="27">
          <cell r="C27">
            <v>9</v>
          </cell>
          <cell r="D27">
            <v>100</v>
          </cell>
        </row>
        <row r="28">
          <cell r="C28">
            <v>12</v>
          </cell>
          <cell r="D28">
            <v>380</v>
          </cell>
        </row>
        <row r="29">
          <cell r="C29">
            <v>8</v>
          </cell>
          <cell r="D29">
            <v>430</v>
          </cell>
        </row>
        <row r="30">
          <cell r="C30">
            <v>2</v>
          </cell>
          <cell r="D30">
            <v>80</v>
          </cell>
        </row>
        <row r="31">
          <cell r="C31">
            <v>7</v>
          </cell>
          <cell r="D31">
            <v>170</v>
          </cell>
        </row>
        <row r="32">
          <cell r="C32">
            <v>6</v>
          </cell>
          <cell r="D32">
            <v>90</v>
          </cell>
        </row>
        <row r="33">
          <cell r="C33">
            <v>4</v>
          </cell>
          <cell r="D33">
            <v>50</v>
          </cell>
        </row>
        <row r="34">
          <cell r="C34">
            <v>2</v>
          </cell>
          <cell r="D34">
            <v>50</v>
          </cell>
        </row>
        <row r="35">
          <cell r="C35">
            <v>5</v>
          </cell>
          <cell r="D35">
            <v>70</v>
          </cell>
        </row>
        <row r="36">
          <cell r="C36">
            <v>7</v>
          </cell>
          <cell r="D36">
            <v>170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ow r="3">
          <cell r="E3" t="str">
            <v>Attendance</v>
          </cell>
        </row>
        <row r="4">
          <cell r="D4">
            <v>60700</v>
          </cell>
          <cell r="E4">
            <v>300</v>
          </cell>
        </row>
        <row r="5">
          <cell r="D5">
            <v>52000</v>
          </cell>
          <cell r="E5">
            <v>350</v>
          </cell>
        </row>
        <row r="6">
          <cell r="D6">
            <v>47000</v>
          </cell>
          <cell r="E6">
            <v>150</v>
          </cell>
        </row>
        <row r="7">
          <cell r="D7">
            <v>42000</v>
          </cell>
          <cell r="E7">
            <v>200</v>
          </cell>
        </row>
        <row r="8">
          <cell r="D8">
            <v>34000</v>
          </cell>
          <cell r="E8">
            <v>250</v>
          </cell>
        </row>
        <row r="9">
          <cell r="D9">
            <v>30500</v>
          </cell>
          <cell r="E9">
            <v>150</v>
          </cell>
        </row>
        <row r="10">
          <cell r="D10">
            <v>30000</v>
          </cell>
          <cell r="E10">
            <v>250</v>
          </cell>
        </row>
        <row r="11">
          <cell r="D11">
            <v>30000</v>
          </cell>
          <cell r="E11">
            <v>300</v>
          </cell>
        </row>
        <row r="12">
          <cell r="D12">
            <v>28000</v>
          </cell>
          <cell r="E12">
            <v>250</v>
          </cell>
        </row>
        <row r="13">
          <cell r="D13">
            <v>26000</v>
          </cell>
          <cell r="E13">
            <v>200</v>
          </cell>
        </row>
        <row r="14">
          <cell r="D14">
            <v>25000</v>
          </cell>
          <cell r="E14">
            <v>150</v>
          </cell>
        </row>
        <row r="15">
          <cell r="D15">
            <v>24000</v>
          </cell>
          <cell r="E15">
            <v>200</v>
          </cell>
        </row>
        <row r="16">
          <cell r="D16">
            <v>24000</v>
          </cell>
          <cell r="E16">
            <v>200</v>
          </cell>
        </row>
        <row r="17">
          <cell r="D17">
            <v>22000</v>
          </cell>
          <cell r="E17">
            <v>200</v>
          </cell>
        </row>
        <row r="18">
          <cell r="D18">
            <v>20000</v>
          </cell>
          <cell r="E18">
            <v>200</v>
          </cell>
        </row>
        <row r="19">
          <cell r="D19">
            <v>20000</v>
          </cell>
          <cell r="E19">
            <v>200</v>
          </cell>
        </row>
        <row r="20">
          <cell r="D20">
            <v>20000</v>
          </cell>
          <cell r="E20">
            <v>100</v>
          </cell>
        </row>
        <row r="21">
          <cell r="D21">
            <v>19000</v>
          </cell>
          <cell r="E21">
            <v>150</v>
          </cell>
        </row>
        <row r="22">
          <cell r="D22">
            <v>19000</v>
          </cell>
          <cell r="E22">
            <v>200</v>
          </cell>
        </row>
        <row r="23">
          <cell r="D23">
            <v>18000</v>
          </cell>
          <cell r="E23">
            <v>150</v>
          </cell>
        </row>
        <row r="24">
          <cell r="D24">
            <v>16000</v>
          </cell>
          <cell r="E24">
            <v>100</v>
          </cell>
        </row>
        <row r="25">
          <cell r="D25">
            <v>14000</v>
          </cell>
          <cell r="E25">
            <v>100</v>
          </cell>
        </row>
        <row r="26">
          <cell r="D26">
            <v>13000</v>
          </cell>
          <cell r="E26">
            <v>150</v>
          </cell>
        </row>
        <row r="27">
          <cell r="D27">
            <v>7000</v>
          </cell>
          <cell r="E27">
            <v>50</v>
          </cell>
        </row>
        <row r="28">
          <cell r="D28">
            <v>5000</v>
          </cell>
          <cell r="E28">
            <v>50</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nkur/Documents/Data%20Science/Projects/BusinessAnalytics/Data_Files/Travel%20Expense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Assignment%204.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ankur/Documents/Data%20Science/Projects/BusinessAnalytics/Data_Files/Restaurant%20Sales.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Assignment%204.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ur Patel" refreshedDate="43859.124346643519" createdVersion="6" refreshedVersion="6" minRefreshableVersion="3" recordCount="52" xr:uid="{7A11DDB1-C6B7-4FFE-BE1D-AADF37017E14}">
  <cacheSource type="worksheet">
    <worksheetSource ref="A3:C55" sheet="Data" r:id="rId2"/>
  </cacheSource>
  <cacheFields count="3">
    <cacheField name="Date" numFmtId="14">
      <sharedItems containsSemiMixedTypes="0" containsNonDate="0" containsDate="1" containsString="0" minDate="2014-03-01T00:00:00" maxDate="2014-03-31T00:00:00"/>
    </cacheField>
    <cacheField name="Sales Rep" numFmtId="0">
      <sharedItems count="4">
        <s v="Crawford"/>
        <s v="Jones"/>
        <s v="Smith"/>
        <s v="Rogers"/>
      </sharedItems>
    </cacheField>
    <cacheField name="Expenses" numFmtId="44">
      <sharedItems containsSemiMixedTypes="0" containsString="0" containsNumber="1" minValue="80.22" maxValue="273.5299999999999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ur Patel" refreshedDate="43858.998896643519" createdVersion="6" refreshedVersion="6" minRefreshableVersion="3" recordCount="30" xr:uid="{1F1A66BF-809F-4E4E-ACBA-8ED210D711FE}">
  <cacheSource type="worksheet">
    <worksheetSource ref="A3:L33" sheet="Data" r:id="rId2"/>
  </cacheSource>
  <cacheFields count="12">
    <cacheField name="ID" numFmtId="0">
      <sharedItems containsSemiMixedTypes="0" containsString="0" containsNumber="1" containsInteger="1" minValue="1" maxValue="30"/>
    </cacheField>
    <cacheField name="Guest First Name" numFmtId="0">
      <sharedItems/>
    </cacheField>
    <cacheField name="Guest Last Name" numFmtId="0">
      <sharedItems/>
    </cacheField>
    <cacheField name="Room" numFmtId="0">
      <sharedItems count="22">
        <s v="Hayes"/>
        <s v="Cleveland"/>
        <s v="Coolidge"/>
        <s v="Washington"/>
        <s v="Lincoln"/>
        <s v="Jefferson"/>
        <s v="Jackson"/>
        <s v="Reagan"/>
        <s v="Truman"/>
        <s v="Garfield"/>
        <s v="Arthur"/>
        <s v="Quincy Adams"/>
        <s v="Johnson"/>
        <s v="Van Buren"/>
        <s v="Madison"/>
        <s v="Roosevelt"/>
        <s v="Tyler"/>
        <s v="Eisenhower"/>
        <s v="Grant"/>
        <s v="Adams"/>
        <s v="Polk"/>
        <s v="McKinley"/>
      </sharedItems>
    </cacheField>
    <cacheField name="Room Type" numFmtId="0">
      <sharedItems count="3">
        <s v="Bay-window"/>
        <s v="Ocean"/>
        <s v="Side"/>
      </sharedItems>
    </cacheField>
    <cacheField name="Arrival Date" numFmtId="14">
      <sharedItems containsSemiMixedTypes="0" containsNonDate="0" containsDate="1" containsString="0" minDate="2014-12-01T00:00:00" maxDate="2014-12-25T00:00:00" count="13">
        <d v="2014-12-01T00:00:00"/>
        <d v="2014-12-04T00:00:00"/>
        <d v="2014-12-09T00:00:00"/>
        <d v="2014-12-02T00:00:00"/>
        <d v="2014-12-05T00:00:00"/>
        <d v="2014-12-10T00:00:00"/>
        <d v="2014-12-20T00:00:00"/>
        <d v="2014-12-13T00:00:00"/>
        <d v="2014-12-24T00:00:00"/>
        <d v="2014-12-03T00:00:00"/>
        <d v="2014-12-14T00:00:00"/>
        <d v="2014-12-19T00:00:00"/>
        <d v="2014-12-17T00:00:00"/>
      </sharedItems>
    </cacheField>
    <cacheField name="Departure Date" numFmtId="14">
      <sharedItems containsSemiMixedTypes="0" containsNonDate="0" containsDate="1" containsString="0" minDate="2014-12-03T00:00:00" maxDate="2015-01-01T00:00:00" count="18">
        <d v="2014-12-04T00:00:00"/>
        <d v="2014-12-09T00:00:00"/>
        <d v="2014-12-07T00:00:00"/>
        <d v="2014-12-03T00:00:00"/>
        <d v="2014-12-13T00:00:00"/>
        <d v="2014-12-12T00:00:00"/>
        <d v="2014-12-08T00:00:00"/>
        <d v="2014-12-15T00:00:00"/>
        <d v="2014-12-30T00:00:00"/>
        <d v="2014-12-31T00:00:00"/>
        <d v="2014-12-06T00:00:00"/>
        <d v="2014-12-14T00:00:00"/>
        <d v="2014-12-23T00:00:00"/>
        <d v="2014-12-16T00:00:00"/>
        <d v="2014-12-21T00:00:00"/>
        <d v="2014-12-28T00:00:00"/>
        <d v="2014-12-20T00:00:00"/>
        <d v="2014-12-17T00:00:00"/>
      </sharedItems>
    </cacheField>
    <cacheField name="No of Guests" numFmtId="0">
      <sharedItems containsSemiMixedTypes="0" containsString="0" containsNumber="1" containsInteger="1" minValue="1" maxValue="6"/>
    </cacheField>
    <cacheField name="Daily Rate" numFmtId="164">
      <sharedItems containsSemiMixedTypes="0" containsString="0" containsNumber="1" minValue="112.5" maxValue="325"/>
    </cacheField>
    <cacheField name="Additional guests" numFmtId="0">
      <sharedItems containsSemiMixedTypes="0" containsString="0" containsNumber="1" containsInteger="1" minValue="0" maxValue="4"/>
    </cacheField>
    <cacheField name="Length of stay" numFmtId="0">
      <sharedItems containsSemiMixedTypes="0" containsString="0" containsNumber="1" containsInteger="1" minValue="2" maxValue="10" count="7">
        <n v="3"/>
        <n v="8"/>
        <n v="2"/>
        <n v="4"/>
        <n v="5"/>
        <n v="10"/>
        <n v="7"/>
      </sharedItems>
    </cacheField>
    <cacheField name="Total revenue" numFmtId="7">
      <sharedItems containsSemiMixedTypes="0" containsString="0" containsNumber="1" minValue="300" maxValue="6615" count="24">
        <n v="900"/>
        <n v="2574"/>
        <n v="450"/>
        <n v="2680"/>
        <n v="2400"/>
        <n v="600"/>
        <n v="4212"/>
        <n v="3320"/>
        <n v="700"/>
        <n v="1500"/>
        <n v="750"/>
        <n v="3217.5"/>
        <n v="500"/>
        <n v="6615"/>
        <n v="1540"/>
        <n v="300"/>
        <n v="2200"/>
        <n v="1100"/>
        <n v="1000"/>
        <n v="800"/>
        <n v="400"/>
        <n v="2960"/>
        <n v="6117.3"/>
        <n v="1950"/>
      </sharedItems>
    </cacheField>
  </cacheFields>
  <extLst>
    <ext xmlns:x14="http://schemas.microsoft.com/office/spreadsheetml/2009/9/main" uri="{725AE2AE-9491-48be-B2B4-4EB974FC3084}">
      <x14:pivotCacheDefinition pivotCacheId="48725659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ur Patel" refreshedDate="42397.10315127315" createdVersion="6" refreshedVersion="6" minRefreshableVersion="3" recordCount="26" xr:uid="{B3062E0B-CBD0-49AC-8BB9-1395F20BC922}">
  <cacheSource type="worksheet">
    <worksheetSource ref="A3:E29" sheet="Data" r:id="rId2"/>
  </cacheSource>
  <cacheFields count="5">
    <cacheField name="Date" numFmtId="16">
      <sharedItems containsSemiMixedTypes="0" containsNonDate="0" containsDate="1" containsString="0" minDate="2010-04-01T00:00:00" maxDate="2010-05-01T00:00:00" count="26">
        <d v="2010-04-01T00:00:00"/>
        <d v="2010-04-02T00:00:00"/>
        <d v="2010-04-04T00:00:00"/>
        <d v="2010-04-05T00:00:00"/>
        <d v="2010-04-06T00:00:00"/>
        <d v="2010-04-07T00:00:00"/>
        <d v="2010-04-08T00:00:00"/>
        <d v="2010-04-09T00:00:00"/>
        <d v="2010-04-11T00:00:00"/>
        <d v="2010-04-12T00:00:00"/>
        <d v="2010-04-13T00:00:00"/>
        <d v="2010-04-14T00:00:00"/>
        <d v="2010-04-15T00:00:00"/>
        <d v="2010-04-16T00:00:00"/>
        <d v="2010-04-18T00:00:00"/>
        <d v="2010-04-19T00:00:00"/>
        <d v="2010-04-20T00:00:00"/>
        <d v="2010-04-21T00:00:00"/>
        <d v="2010-04-22T00:00:00"/>
        <d v="2010-04-23T00:00:00"/>
        <d v="2010-04-25T00:00:00"/>
        <d v="2010-04-26T00:00:00"/>
        <d v="2010-04-27T00:00:00"/>
        <d v="2010-04-28T00:00:00"/>
        <d v="2010-04-29T00:00:00"/>
        <d v="2010-04-30T00:00:00"/>
      </sharedItems>
    </cacheField>
    <cacheField name="Day" numFmtId="0">
      <sharedItems count="6">
        <s v="Saturday"/>
        <s v="Sunday"/>
        <s v="Tuesday"/>
        <s v="Wednesday"/>
        <s v="Thursday"/>
        <s v="Friday"/>
      </sharedItems>
    </cacheField>
    <cacheField name="Lunch Sales $" numFmtId="164">
      <sharedItems containsSemiMixedTypes="0" containsString="0" containsNumber="1" containsInteger="1" minValue="233" maxValue="873"/>
    </cacheField>
    <cacheField name="Dinner Sales $" numFmtId="164">
      <sharedItems containsSemiMixedTypes="0" containsString="0" containsNumber="1" containsInteger="1" minValue="523" maxValue="1856"/>
    </cacheField>
    <cacheField name="Delivery Sales $" numFmtId="164">
      <sharedItems containsSemiMixedTypes="0" containsString="0" containsNumber="1" containsInteger="1" minValue="243" maxValue="1254"/>
    </cacheField>
  </cacheFields>
  <extLst>
    <ext xmlns:x14="http://schemas.microsoft.com/office/spreadsheetml/2009/9/main" uri="{725AE2AE-9491-48be-B2B4-4EB974FC3084}">
      <x14:pivotCacheDefinition pivotCacheId="190788005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ur Patel" refreshedDate="43859.117070023145" createdVersion="6" refreshedVersion="6" minRefreshableVersion="3" recordCount="96" xr:uid="{EF1E77A5-6763-4343-9538-402860BC38D3}">
  <cacheSource type="worksheet">
    <worksheetSource ref="A3:H99" sheet="Data" r:id="rId2"/>
  </cacheSource>
  <cacheFields count="8">
    <cacheField name="ID" numFmtId="0">
      <sharedItems containsSemiMixedTypes="0" containsString="0" containsNumber="1" containsInteger="1" minValue="1" maxValue="96"/>
    </cacheField>
    <cacheField name="Store No." numFmtId="0">
      <sharedItems containsSemiMixedTypes="0" containsString="0" containsNumber="1" containsInteger="1" minValue="1" maxValue="8"/>
    </cacheField>
    <cacheField name="Sales Region" numFmtId="0">
      <sharedItems count="3">
        <s v="South"/>
        <s v="North"/>
        <s v="East"/>
      </sharedItems>
    </cacheField>
    <cacheField name="Item No." numFmtId="0">
      <sharedItems containsSemiMixedTypes="0" containsString="0" containsNumber="1" containsInteger="1" minValue="2005" maxValue="8500"/>
    </cacheField>
    <cacheField name="Item Description" numFmtId="0">
      <sharedItems count="4">
        <s v="24&quot; Monitor"/>
        <s v="Wireless Keyboard"/>
        <s v="PC Mouse"/>
        <s v="Laptop"/>
      </sharedItems>
    </cacheField>
    <cacheField name="Unit Price" numFmtId="165">
      <sharedItems containsSemiMixedTypes="0" containsString="0" containsNumber="1" minValue="8.9499999999999993" maxValue="849.95"/>
    </cacheField>
    <cacheField name="Units Sold" numFmtId="0">
      <sharedItems containsSemiMixedTypes="0" containsString="0" containsNumber="1" containsInteger="1" minValue="3" maxValue="99"/>
    </cacheField>
    <cacheField name="Week Ending" numFmtId="164">
      <sharedItems count="3">
        <s v="October"/>
        <s v="November"/>
        <s v="December"/>
      </sharedItems>
    </cacheField>
  </cacheFields>
  <extLst>
    <ext xmlns:x14="http://schemas.microsoft.com/office/spreadsheetml/2009/9/main" uri="{725AE2AE-9491-48be-B2B4-4EB974FC3084}">
      <x14:pivotCacheDefinition pivotCacheId="2034306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d v="2014-03-02T00:00:00"/>
    <x v="0"/>
    <n v="221.25"/>
  </r>
  <r>
    <d v="2014-03-06T00:00:00"/>
    <x v="0"/>
    <n v="80.22"/>
  </r>
  <r>
    <d v="2014-03-07T00:00:00"/>
    <x v="0"/>
    <n v="232.94"/>
  </r>
  <r>
    <d v="2014-03-12T00:00:00"/>
    <x v="0"/>
    <n v="89.14"/>
  </r>
  <r>
    <d v="2014-03-13T00:00:00"/>
    <x v="0"/>
    <n v="110.15"/>
  </r>
  <r>
    <d v="2014-03-16T00:00:00"/>
    <x v="0"/>
    <n v="198.18"/>
  </r>
  <r>
    <d v="2014-03-18T00:00:00"/>
    <x v="0"/>
    <n v="208.84"/>
  </r>
  <r>
    <d v="2014-03-19T00:00:00"/>
    <x v="0"/>
    <n v="161.69999999999999"/>
  </r>
  <r>
    <d v="2014-03-20T00:00:00"/>
    <x v="0"/>
    <n v="192.56"/>
  </r>
  <r>
    <d v="2014-03-21T00:00:00"/>
    <x v="0"/>
    <n v="216.11"/>
  </r>
  <r>
    <d v="2014-03-24T00:00:00"/>
    <x v="0"/>
    <n v="151.06"/>
  </r>
  <r>
    <d v="2014-03-25T00:00:00"/>
    <x v="0"/>
    <n v="109.53"/>
  </r>
  <r>
    <d v="2014-03-26T00:00:00"/>
    <x v="0"/>
    <n v="188.84"/>
  </r>
  <r>
    <d v="2014-03-29T00:00:00"/>
    <x v="0"/>
    <n v="137.71"/>
  </r>
  <r>
    <d v="2014-03-03T00:00:00"/>
    <x v="1"/>
    <n v="92.69"/>
  </r>
  <r>
    <d v="2014-03-06T00:00:00"/>
    <x v="1"/>
    <n v="232.06"/>
  </r>
  <r>
    <d v="2014-03-07T00:00:00"/>
    <x v="1"/>
    <n v="197.33"/>
  </r>
  <r>
    <d v="2014-03-12T00:00:00"/>
    <x v="1"/>
    <n v="148.84"/>
  </r>
  <r>
    <d v="2014-03-15T00:00:00"/>
    <x v="1"/>
    <n v="273.52999999999997"/>
  </r>
  <r>
    <d v="2014-03-16T00:00:00"/>
    <x v="1"/>
    <n v="262.16000000000003"/>
  </r>
  <r>
    <d v="2014-03-17T00:00:00"/>
    <x v="1"/>
    <n v="196.93"/>
  </r>
  <r>
    <d v="2014-03-19T00:00:00"/>
    <x v="1"/>
    <n v="81.680000000000007"/>
  </r>
  <r>
    <d v="2014-03-20T00:00:00"/>
    <x v="1"/>
    <n v="96.63"/>
  </r>
  <r>
    <d v="2014-03-22T00:00:00"/>
    <x v="1"/>
    <n v="155.57"/>
  </r>
  <r>
    <d v="2014-03-23T00:00:00"/>
    <x v="1"/>
    <n v="256.16000000000003"/>
  </r>
  <r>
    <d v="2014-03-25T00:00:00"/>
    <x v="1"/>
    <n v="198.95"/>
  </r>
  <r>
    <d v="2014-03-28T00:00:00"/>
    <x v="1"/>
    <n v="166.08"/>
  </r>
  <r>
    <d v="2014-03-29T00:00:00"/>
    <x v="1"/>
    <n v="266.85000000000002"/>
  </r>
  <r>
    <d v="2014-03-05T00:00:00"/>
    <x v="2"/>
    <n v="221.32"/>
  </r>
  <r>
    <d v="2014-03-06T00:00:00"/>
    <x v="2"/>
    <n v="171.07"/>
  </r>
  <r>
    <d v="2014-03-07T00:00:00"/>
    <x v="2"/>
    <n v="158.22"/>
  </r>
  <r>
    <d v="2014-03-08T00:00:00"/>
    <x v="2"/>
    <n v="183.27"/>
  </r>
  <r>
    <d v="2014-03-09T00:00:00"/>
    <x v="2"/>
    <n v="128.01"/>
  </r>
  <r>
    <d v="2014-03-16T00:00:00"/>
    <x v="2"/>
    <n v="87.49"/>
  </r>
  <r>
    <d v="2014-03-18T00:00:00"/>
    <x v="2"/>
    <n v="153.68"/>
  </r>
  <r>
    <d v="2014-03-19T00:00:00"/>
    <x v="2"/>
    <n v="112.52"/>
  </r>
  <r>
    <d v="2014-03-20T00:00:00"/>
    <x v="2"/>
    <n v="135.69999999999999"/>
  </r>
  <r>
    <d v="2014-03-01T00:00:00"/>
    <x v="3"/>
    <n v="171.22"/>
  </r>
  <r>
    <d v="2014-03-02T00:00:00"/>
    <x v="3"/>
    <n v="201.65"/>
  </r>
  <r>
    <d v="2014-03-04T00:00:00"/>
    <x v="3"/>
    <n v="81.099999999999994"/>
  </r>
  <r>
    <d v="2014-03-08T00:00:00"/>
    <x v="3"/>
    <n v="81.91"/>
  </r>
  <r>
    <d v="2014-03-09T00:00:00"/>
    <x v="3"/>
    <n v="217.75"/>
  </r>
  <r>
    <d v="2014-03-10T00:00:00"/>
    <x v="3"/>
    <n v="240.51"/>
  </r>
  <r>
    <d v="2014-03-11T00:00:00"/>
    <x v="3"/>
    <n v="234.11"/>
  </r>
  <r>
    <d v="2014-03-17T00:00:00"/>
    <x v="3"/>
    <n v="85.31"/>
  </r>
  <r>
    <d v="2014-03-18T00:00:00"/>
    <x v="3"/>
    <n v="83.67"/>
  </r>
  <r>
    <d v="2014-03-14T00:00:00"/>
    <x v="3"/>
    <n v="235.05"/>
  </r>
  <r>
    <d v="2014-03-21T00:00:00"/>
    <x v="3"/>
    <n v="220.95"/>
  </r>
  <r>
    <d v="2014-03-24T00:00:00"/>
    <x v="3"/>
    <n v="241.12"/>
  </r>
  <r>
    <d v="2014-03-28T00:00:00"/>
    <x v="3"/>
    <n v="179.24"/>
  </r>
  <r>
    <d v="2014-03-29T00:00:00"/>
    <x v="3"/>
    <n v="221.9"/>
  </r>
  <r>
    <d v="2014-03-30T00:00:00"/>
    <x v="3"/>
    <n v="113.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
    <s v="Barry"/>
    <s v="Lloyd"/>
    <x v="0"/>
    <x v="0"/>
    <x v="0"/>
    <x v="0"/>
    <n v="2"/>
    <n v="150"/>
    <n v="0"/>
    <x v="0"/>
    <x v="0"/>
  </r>
  <r>
    <n v="2"/>
    <s v="Michael"/>
    <s v="Lunsford"/>
    <x v="1"/>
    <x v="1"/>
    <x v="0"/>
    <x v="1"/>
    <n v="3"/>
    <n v="112.5"/>
    <n v="1"/>
    <x v="1"/>
    <x v="1"/>
  </r>
  <r>
    <n v="3"/>
    <s v="Kim"/>
    <s v="Kyuong"/>
    <x v="2"/>
    <x v="0"/>
    <x v="1"/>
    <x v="2"/>
    <n v="1"/>
    <n v="150"/>
    <n v="0"/>
    <x v="0"/>
    <x v="2"/>
  </r>
  <r>
    <n v="4"/>
    <s v="Edward"/>
    <s v="Holt"/>
    <x v="3"/>
    <x v="1"/>
    <x v="0"/>
    <x v="3"/>
    <n v="4"/>
    <n v="325"/>
    <n v="2"/>
    <x v="2"/>
    <x v="3"/>
  </r>
  <r>
    <n v="5"/>
    <s v="Thomas"/>
    <s v="Collins"/>
    <x v="4"/>
    <x v="1"/>
    <x v="2"/>
    <x v="4"/>
    <n v="2"/>
    <n v="300"/>
    <n v="0"/>
    <x v="3"/>
    <x v="4"/>
  </r>
  <r>
    <n v="6"/>
    <s v="Paul"/>
    <s v="Bodkin"/>
    <x v="2"/>
    <x v="0"/>
    <x v="0"/>
    <x v="3"/>
    <n v="2"/>
    <n v="150"/>
    <n v="0"/>
    <x v="2"/>
    <x v="5"/>
  </r>
  <r>
    <n v="7"/>
    <s v="Randall"/>
    <s v="Battenburg"/>
    <x v="3"/>
    <x v="1"/>
    <x v="1"/>
    <x v="5"/>
    <n v="2"/>
    <n v="292.5"/>
    <n v="0"/>
    <x v="1"/>
    <x v="6"/>
  </r>
  <r>
    <n v="8"/>
    <s v="Calvin"/>
    <s v="Nowotney"/>
    <x v="4"/>
    <x v="1"/>
    <x v="3"/>
    <x v="0"/>
    <n v="1"/>
    <n v="300"/>
    <n v="0"/>
    <x v="2"/>
    <x v="5"/>
  </r>
  <r>
    <n v="9"/>
    <s v="Homer"/>
    <s v="Gonzalez"/>
    <x v="4"/>
    <x v="1"/>
    <x v="4"/>
    <x v="2"/>
    <n v="5"/>
    <n v="320"/>
    <n v="3"/>
    <x v="2"/>
    <x v="7"/>
  </r>
  <r>
    <n v="10"/>
    <s v="David"/>
    <s v="Sanchez"/>
    <x v="5"/>
    <x v="0"/>
    <x v="4"/>
    <x v="2"/>
    <n v="2"/>
    <n v="175"/>
    <n v="0"/>
    <x v="2"/>
    <x v="8"/>
  </r>
  <r>
    <n v="11"/>
    <s v="Buster"/>
    <s v="Whisler"/>
    <x v="6"/>
    <x v="1"/>
    <x v="4"/>
    <x v="6"/>
    <n v="2"/>
    <n v="250"/>
    <n v="0"/>
    <x v="0"/>
    <x v="9"/>
  </r>
  <r>
    <n v="12"/>
    <s v="Julia"/>
    <s v="Martines"/>
    <x v="7"/>
    <x v="0"/>
    <x v="5"/>
    <x v="7"/>
    <n v="1"/>
    <n v="150"/>
    <n v="0"/>
    <x v="4"/>
    <x v="10"/>
  </r>
  <r>
    <n v="13"/>
    <s v="Samuel"/>
    <s v="Kim"/>
    <x v="8"/>
    <x v="2"/>
    <x v="6"/>
    <x v="8"/>
    <n v="3"/>
    <n v="112.5"/>
    <n v="1"/>
    <x v="5"/>
    <x v="11"/>
  </r>
  <r>
    <n v="14"/>
    <s v="Arthur"/>
    <s v="Gottfried"/>
    <x v="9"/>
    <x v="2"/>
    <x v="7"/>
    <x v="7"/>
    <n v="2"/>
    <n v="125"/>
    <n v="0"/>
    <x v="2"/>
    <x v="12"/>
  </r>
  <r>
    <n v="15"/>
    <s v="Darlene"/>
    <s v="Shore"/>
    <x v="10"/>
    <x v="1"/>
    <x v="8"/>
    <x v="9"/>
    <n v="5"/>
    <n v="198"/>
    <n v="3"/>
    <x v="6"/>
    <x v="13"/>
  </r>
  <r>
    <n v="16"/>
    <s v="Carlyle"/>
    <s v="Charleston"/>
    <x v="11"/>
    <x v="0"/>
    <x v="9"/>
    <x v="10"/>
    <n v="2"/>
    <n v="150"/>
    <n v="0"/>
    <x v="0"/>
    <x v="0"/>
  </r>
  <r>
    <n v="17"/>
    <s v="Albert"/>
    <s v="Goldstone"/>
    <x v="12"/>
    <x v="1"/>
    <x v="4"/>
    <x v="2"/>
    <n v="3"/>
    <n v="250"/>
    <n v="1"/>
    <x v="2"/>
    <x v="14"/>
  </r>
  <r>
    <n v="18"/>
    <s v="Charlene"/>
    <s v="Tilson"/>
    <x v="13"/>
    <x v="0"/>
    <x v="4"/>
    <x v="2"/>
    <n v="1"/>
    <n v="150"/>
    <n v="0"/>
    <x v="2"/>
    <x v="15"/>
  </r>
  <r>
    <n v="19"/>
    <s v="Everett"/>
    <s v="Chad"/>
    <x v="14"/>
    <x v="1"/>
    <x v="5"/>
    <x v="11"/>
    <n v="2"/>
    <n v="275"/>
    <n v="0"/>
    <x v="3"/>
    <x v="16"/>
  </r>
  <r>
    <n v="20"/>
    <s v="Gerald"/>
    <s v="Pittsfield"/>
    <x v="15"/>
    <x v="1"/>
    <x v="4"/>
    <x v="2"/>
    <n v="2"/>
    <n v="275"/>
    <n v="0"/>
    <x v="2"/>
    <x v="17"/>
  </r>
  <r>
    <n v="21"/>
    <s v="Jamal"/>
    <s v="Smith"/>
    <x v="16"/>
    <x v="0"/>
    <x v="6"/>
    <x v="12"/>
    <n v="2"/>
    <n v="150"/>
    <n v="0"/>
    <x v="0"/>
    <x v="0"/>
  </r>
  <r>
    <n v="22"/>
    <s v="Louis"/>
    <s v="Paris"/>
    <x v="6"/>
    <x v="1"/>
    <x v="5"/>
    <x v="11"/>
    <n v="1"/>
    <n v="250"/>
    <n v="0"/>
    <x v="3"/>
    <x v="18"/>
  </r>
  <r>
    <n v="23"/>
    <s v="Nigel"/>
    <s v="Stratford"/>
    <x v="17"/>
    <x v="1"/>
    <x v="10"/>
    <x v="13"/>
    <n v="2"/>
    <n v="200"/>
    <n v="0"/>
    <x v="2"/>
    <x v="19"/>
  </r>
  <r>
    <n v="24"/>
    <s v="Peter"/>
    <s v="Willington"/>
    <x v="18"/>
    <x v="1"/>
    <x v="11"/>
    <x v="14"/>
    <n v="1"/>
    <n v="200"/>
    <n v="0"/>
    <x v="2"/>
    <x v="20"/>
  </r>
  <r>
    <n v="25"/>
    <s v="Ronald"/>
    <s v="Cartier"/>
    <x v="5"/>
    <x v="0"/>
    <x v="8"/>
    <x v="15"/>
    <n v="4"/>
    <n v="175"/>
    <n v="2"/>
    <x v="3"/>
    <x v="21"/>
  </r>
  <r>
    <n v="26"/>
    <s v="Trista"/>
    <s v="Leven"/>
    <x v="17"/>
    <x v="1"/>
    <x v="12"/>
    <x v="16"/>
    <n v="1"/>
    <n v="200"/>
    <n v="0"/>
    <x v="0"/>
    <x v="5"/>
  </r>
  <r>
    <n v="27"/>
    <s v="Valerie"/>
    <s v="Snell"/>
    <x v="19"/>
    <x v="0"/>
    <x v="9"/>
    <x v="10"/>
    <n v="1"/>
    <n v="150"/>
    <n v="0"/>
    <x v="0"/>
    <x v="2"/>
  </r>
  <r>
    <n v="28"/>
    <s v="Walter"/>
    <s v="Acton"/>
    <x v="20"/>
    <x v="2"/>
    <x v="8"/>
    <x v="9"/>
    <n v="6"/>
    <n v="148.5"/>
    <n v="4"/>
    <x v="6"/>
    <x v="22"/>
  </r>
  <r>
    <n v="29"/>
    <s v="Xavier"/>
    <s v="Trezza"/>
    <x v="21"/>
    <x v="2"/>
    <x v="10"/>
    <x v="17"/>
    <n v="2"/>
    <n v="125"/>
    <n v="0"/>
    <x v="0"/>
    <x v="10"/>
  </r>
  <r>
    <n v="30"/>
    <s v="Zachary"/>
    <s v="Miller"/>
    <x v="3"/>
    <x v="1"/>
    <x v="7"/>
    <x v="13"/>
    <n v="2"/>
    <n v="325"/>
    <n v="0"/>
    <x v="0"/>
    <x v="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n v="542"/>
    <n v="1468"/>
    <n v="884"/>
  </r>
  <r>
    <x v="1"/>
    <x v="1"/>
    <n v="873"/>
    <n v="1345"/>
    <n v="489"/>
  </r>
  <r>
    <x v="2"/>
    <x v="2"/>
    <n v="289"/>
    <n v="646"/>
    <n v="321"/>
  </r>
  <r>
    <x v="3"/>
    <x v="3"/>
    <n v="354"/>
    <n v="782"/>
    <n v="289"/>
  </r>
  <r>
    <x v="4"/>
    <x v="4"/>
    <n v="403"/>
    <n v="805"/>
    <n v="276"/>
  </r>
  <r>
    <x v="5"/>
    <x v="5"/>
    <n v="442"/>
    <n v="1289"/>
    <n v="1242"/>
  </r>
  <r>
    <x v="6"/>
    <x v="0"/>
    <n v="449"/>
    <n v="1652"/>
    <n v="782"/>
  </r>
  <r>
    <x v="7"/>
    <x v="1"/>
    <n v="697"/>
    <n v="1209"/>
    <n v="341"/>
  </r>
  <r>
    <x v="8"/>
    <x v="2"/>
    <n v="307"/>
    <n v="579"/>
    <n v="328"/>
  </r>
  <r>
    <x v="9"/>
    <x v="3"/>
    <n v="387"/>
    <n v="664"/>
    <n v="301"/>
  </r>
  <r>
    <x v="10"/>
    <x v="4"/>
    <n v="412"/>
    <n v="891"/>
    <n v="243"/>
  </r>
  <r>
    <x v="11"/>
    <x v="5"/>
    <n v="508"/>
    <n v="1178"/>
    <n v="1068"/>
  </r>
  <r>
    <x v="12"/>
    <x v="0"/>
    <n v="503"/>
    <n v="1581"/>
    <n v="714"/>
  </r>
  <r>
    <x v="13"/>
    <x v="1"/>
    <n v="741"/>
    <n v="1137"/>
    <n v="326"/>
  </r>
  <r>
    <x v="14"/>
    <x v="2"/>
    <n v="298"/>
    <n v="572"/>
    <n v="365"/>
  </r>
  <r>
    <x v="15"/>
    <x v="3"/>
    <n v="419"/>
    <n v="621"/>
    <n v="278"/>
  </r>
  <r>
    <x v="16"/>
    <x v="4"/>
    <n v="345"/>
    <n v="913"/>
    <n v="294"/>
  </r>
  <r>
    <x v="17"/>
    <x v="5"/>
    <n v="467"/>
    <n v="1332"/>
    <n v="1254"/>
  </r>
  <r>
    <x v="18"/>
    <x v="0"/>
    <n v="622"/>
    <n v="1732"/>
    <n v="636"/>
  </r>
  <r>
    <x v="19"/>
    <x v="1"/>
    <n v="846"/>
    <n v="1324"/>
    <n v="319"/>
  </r>
  <r>
    <x v="20"/>
    <x v="2"/>
    <n v="233"/>
    <n v="523"/>
    <n v="411"/>
  </r>
  <r>
    <x v="21"/>
    <x v="3"/>
    <n v="341"/>
    <n v="731"/>
    <n v="243"/>
  </r>
  <r>
    <x v="22"/>
    <x v="4"/>
    <n v="426"/>
    <n v="940"/>
    <n v="350"/>
  </r>
  <r>
    <x v="23"/>
    <x v="5"/>
    <n v="379"/>
    <n v="1409"/>
    <n v="1143"/>
  </r>
  <r>
    <x v="24"/>
    <x v="0"/>
    <n v="592"/>
    <n v="1856"/>
    <n v="601"/>
  </r>
  <r>
    <x v="25"/>
    <x v="1"/>
    <n v="779"/>
    <n v="1229"/>
    <n v="39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n v="1"/>
    <n v="1"/>
    <x v="0"/>
    <n v="2005"/>
    <x v="0"/>
    <n v="229"/>
    <n v="28"/>
    <x v="0"/>
  </r>
  <r>
    <n v="2"/>
    <n v="1"/>
    <x v="0"/>
    <n v="2005"/>
    <x v="0"/>
    <n v="229"/>
    <n v="30"/>
    <x v="1"/>
  </r>
  <r>
    <n v="3"/>
    <n v="1"/>
    <x v="0"/>
    <n v="2005"/>
    <x v="0"/>
    <n v="229"/>
    <n v="9"/>
    <x v="2"/>
  </r>
  <r>
    <n v="4"/>
    <n v="1"/>
    <x v="0"/>
    <n v="3006"/>
    <x v="1"/>
    <n v="19.95"/>
    <n v="30"/>
    <x v="0"/>
  </r>
  <r>
    <n v="5"/>
    <n v="1"/>
    <x v="0"/>
    <n v="3006"/>
    <x v="1"/>
    <n v="19.95"/>
    <n v="35"/>
    <x v="1"/>
  </r>
  <r>
    <n v="6"/>
    <n v="1"/>
    <x v="0"/>
    <n v="3006"/>
    <x v="1"/>
    <n v="19.95"/>
    <n v="39"/>
    <x v="2"/>
  </r>
  <r>
    <n v="7"/>
    <n v="1"/>
    <x v="0"/>
    <n v="6050"/>
    <x v="2"/>
    <n v="8.9499999999999993"/>
    <n v="28"/>
    <x v="0"/>
  </r>
  <r>
    <n v="8"/>
    <n v="1"/>
    <x v="0"/>
    <n v="6050"/>
    <x v="2"/>
    <n v="8.9499999999999993"/>
    <n v="3"/>
    <x v="1"/>
  </r>
  <r>
    <n v="9"/>
    <n v="1"/>
    <x v="0"/>
    <n v="6050"/>
    <x v="2"/>
    <n v="8.9499999999999993"/>
    <n v="38"/>
    <x v="2"/>
  </r>
  <r>
    <n v="10"/>
    <n v="1"/>
    <x v="0"/>
    <n v="8500"/>
    <x v="3"/>
    <n v="849.95"/>
    <n v="25"/>
    <x v="0"/>
  </r>
  <r>
    <n v="11"/>
    <n v="1"/>
    <x v="0"/>
    <n v="8500"/>
    <x v="3"/>
    <n v="849.95"/>
    <n v="27"/>
    <x v="1"/>
  </r>
  <r>
    <n v="12"/>
    <n v="1"/>
    <x v="0"/>
    <n v="8500"/>
    <x v="3"/>
    <n v="849.95"/>
    <n v="33"/>
    <x v="2"/>
  </r>
  <r>
    <n v="13"/>
    <n v="2"/>
    <x v="0"/>
    <n v="2005"/>
    <x v="0"/>
    <n v="229"/>
    <n v="8"/>
    <x v="0"/>
  </r>
  <r>
    <n v="14"/>
    <n v="2"/>
    <x v="0"/>
    <n v="2005"/>
    <x v="0"/>
    <n v="229"/>
    <n v="8"/>
    <x v="1"/>
  </r>
  <r>
    <n v="15"/>
    <n v="2"/>
    <x v="0"/>
    <n v="2005"/>
    <x v="0"/>
    <n v="229"/>
    <n v="10"/>
    <x v="2"/>
  </r>
  <r>
    <n v="16"/>
    <n v="2"/>
    <x v="0"/>
    <n v="3006"/>
    <x v="1"/>
    <n v="19.95"/>
    <n v="8"/>
    <x v="0"/>
  </r>
  <r>
    <n v="17"/>
    <n v="2"/>
    <x v="0"/>
    <n v="3006"/>
    <x v="1"/>
    <n v="19.95"/>
    <n v="8"/>
    <x v="1"/>
  </r>
  <r>
    <n v="18"/>
    <n v="2"/>
    <x v="0"/>
    <n v="3006"/>
    <x v="1"/>
    <n v="19.95"/>
    <n v="8"/>
    <x v="2"/>
  </r>
  <r>
    <n v="19"/>
    <n v="2"/>
    <x v="0"/>
    <n v="6050"/>
    <x v="2"/>
    <n v="8.9499999999999993"/>
    <n v="9"/>
    <x v="0"/>
  </r>
  <r>
    <n v="20"/>
    <n v="2"/>
    <x v="0"/>
    <n v="6050"/>
    <x v="2"/>
    <n v="8.9499999999999993"/>
    <n v="9"/>
    <x v="1"/>
  </r>
  <r>
    <n v="21"/>
    <n v="2"/>
    <x v="0"/>
    <n v="6050"/>
    <x v="2"/>
    <n v="8.9499999999999993"/>
    <n v="8"/>
    <x v="2"/>
  </r>
  <r>
    <n v="22"/>
    <n v="2"/>
    <x v="0"/>
    <n v="8500"/>
    <x v="3"/>
    <n v="849.95"/>
    <n v="18"/>
    <x v="0"/>
  </r>
  <r>
    <n v="23"/>
    <n v="2"/>
    <x v="0"/>
    <n v="8500"/>
    <x v="3"/>
    <n v="849.95"/>
    <n v="18"/>
    <x v="1"/>
  </r>
  <r>
    <n v="24"/>
    <n v="2"/>
    <x v="0"/>
    <n v="8500"/>
    <x v="3"/>
    <n v="849.95"/>
    <n v="20"/>
    <x v="2"/>
  </r>
  <r>
    <n v="25"/>
    <n v="3"/>
    <x v="0"/>
    <n v="2005"/>
    <x v="0"/>
    <n v="229"/>
    <n v="38"/>
    <x v="0"/>
  </r>
  <r>
    <n v="26"/>
    <n v="3"/>
    <x v="0"/>
    <n v="2005"/>
    <x v="0"/>
    <n v="229"/>
    <n v="30"/>
    <x v="1"/>
  </r>
  <r>
    <n v="27"/>
    <n v="3"/>
    <x v="0"/>
    <n v="2005"/>
    <x v="0"/>
    <n v="229"/>
    <n v="3"/>
    <x v="2"/>
  </r>
  <r>
    <n v="28"/>
    <n v="3"/>
    <x v="0"/>
    <n v="3006"/>
    <x v="1"/>
    <n v="19.95"/>
    <n v="30"/>
    <x v="0"/>
  </r>
  <r>
    <n v="29"/>
    <n v="3"/>
    <x v="0"/>
    <n v="3006"/>
    <x v="1"/>
    <n v="19.95"/>
    <n v="32"/>
    <x v="1"/>
  </r>
  <r>
    <n v="30"/>
    <n v="3"/>
    <x v="0"/>
    <n v="3006"/>
    <x v="1"/>
    <n v="19.95"/>
    <n v="33"/>
    <x v="2"/>
  </r>
  <r>
    <n v="31"/>
    <n v="3"/>
    <x v="0"/>
    <n v="6050"/>
    <x v="2"/>
    <n v="8.9499999999999993"/>
    <n v="25"/>
    <x v="0"/>
  </r>
  <r>
    <n v="32"/>
    <n v="3"/>
    <x v="0"/>
    <n v="6050"/>
    <x v="2"/>
    <n v="8.9499999999999993"/>
    <n v="5"/>
    <x v="1"/>
  </r>
  <r>
    <n v="33"/>
    <n v="3"/>
    <x v="0"/>
    <n v="6050"/>
    <x v="2"/>
    <n v="8.9499999999999993"/>
    <n v="26"/>
    <x v="2"/>
  </r>
  <r>
    <n v="34"/>
    <n v="3"/>
    <x v="0"/>
    <n v="8500"/>
    <x v="3"/>
    <n v="849.95"/>
    <n v="28"/>
    <x v="0"/>
  </r>
  <r>
    <n v="35"/>
    <n v="3"/>
    <x v="0"/>
    <n v="8500"/>
    <x v="3"/>
    <n v="849.95"/>
    <n v="27"/>
    <x v="1"/>
  </r>
  <r>
    <n v="36"/>
    <n v="3"/>
    <x v="0"/>
    <n v="8500"/>
    <x v="3"/>
    <n v="849.95"/>
    <n v="29"/>
    <x v="2"/>
  </r>
  <r>
    <n v="37"/>
    <n v="4"/>
    <x v="1"/>
    <n v="2005"/>
    <x v="0"/>
    <n v="229"/>
    <n v="18"/>
    <x v="0"/>
  </r>
  <r>
    <n v="38"/>
    <n v="4"/>
    <x v="1"/>
    <n v="2005"/>
    <x v="0"/>
    <n v="229"/>
    <n v="20"/>
    <x v="1"/>
  </r>
  <r>
    <n v="39"/>
    <n v="4"/>
    <x v="1"/>
    <n v="2005"/>
    <x v="0"/>
    <n v="229"/>
    <n v="4"/>
    <x v="2"/>
  </r>
  <r>
    <n v="40"/>
    <n v="4"/>
    <x v="1"/>
    <n v="3006"/>
    <x v="1"/>
    <n v="19.95"/>
    <n v="12"/>
    <x v="0"/>
  </r>
  <r>
    <n v="41"/>
    <n v="4"/>
    <x v="1"/>
    <n v="3006"/>
    <x v="1"/>
    <n v="19.95"/>
    <n v="24"/>
    <x v="1"/>
  </r>
  <r>
    <n v="42"/>
    <n v="4"/>
    <x v="1"/>
    <n v="3006"/>
    <x v="1"/>
    <n v="19.95"/>
    <n v="36"/>
    <x v="2"/>
  </r>
  <r>
    <n v="43"/>
    <n v="4"/>
    <x v="1"/>
    <n v="6050"/>
    <x v="2"/>
    <n v="8.9499999999999993"/>
    <n v="29"/>
    <x v="0"/>
  </r>
  <r>
    <n v="44"/>
    <n v="4"/>
    <x v="1"/>
    <n v="6050"/>
    <x v="2"/>
    <n v="8.9499999999999993"/>
    <n v="11"/>
    <x v="1"/>
  </r>
  <r>
    <n v="45"/>
    <n v="4"/>
    <x v="1"/>
    <n v="6050"/>
    <x v="2"/>
    <n v="8.9499999999999993"/>
    <n v="38"/>
    <x v="2"/>
  </r>
  <r>
    <n v="46"/>
    <n v="4"/>
    <x v="1"/>
    <n v="8500"/>
    <x v="3"/>
    <n v="849.95"/>
    <n v="21"/>
    <x v="0"/>
  </r>
  <r>
    <n v="47"/>
    <n v="4"/>
    <x v="1"/>
    <n v="8500"/>
    <x v="3"/>
    <n v="849.95"/>
    <n v="24"/>
    <x v="1"/>
  </r>
  <r>
    <n v="48"/>
    <n v="4"/>
    <x v="1"/>
    <n v="8500"/>
    <x v="3"/>
    <n v="849.95"/>
    <n v="30"/>
    <x v="2"/>
  </r>
  <r>
    <n v="49"/>
    <n v="5"/>
    <x v="1"/>
    <n v="2005"/>
    <x v="0"/>
    <n v="229"/>
    <n v="27"/>
    <x v="0"/>
  </r>
  <r>
    <n v="50"/>
    <n v="5"/>
    <x v="1"/>
    <n v="2005"/>
    <x v="0"/>
    <n v="229"/>
    <n v="25"/>
    <x v="1"/>
  </r>
  <r>
    <n v="51"/>
    <n v="5"/>
    <x v="1"/>
    <n v="2005"/>
    <x v="0"/>
    <n v="229"/>
    <n v="23"/>
    <x v="2"/>
  </r>
  <r>
    <n v="52"/>
    <n v="5"/>
    <x v="1"/>
    <n v="3006"/>
    <x v="1"/>
    <n v="19.95"/>
    <n v="80"/>
    <x v="0"/>
  </r>
  <r>
    <n v="53"/>
    <n v="5"/>
    <x v="1"/>
    <n v="3006"/>
    <x v="1"/>
    <n v="19.95"/>
    <n v="82"/>
    <x v="1"/>
  </r>
  <r>
    <n v="54"/>
    <n v="5"/>
    <x v="1"/>
    <n v="3006"/>
    <x v="1"/>
    <n v="19.95"/>
    <n v="75"/>
    <x v="2"/>
  </r>
  <r>
    <n v="55"/>
    <n v="5"/>
    <x v="1"/>
    <n v="6050"/>
    <x v="2"/>
    <n v="8.9499999999999993"/>
    <n v="65"/>
    <x v="0"/>
  </r>
  <r>
    <n v="56"/>
    <n v="5"/>
    <x v="1"/>
    <n v="6050"/>
    <x v="2"/>
    <n v="8.9499999999999993"/>
    <n v="24"/>
    <x v="1"/>
  </r>
  <r>
    <n v="57"/>
    <n v="5"/>
    <x v="1"/>
    <n v="6050"/>
    <x v="2"/>
    <n v="8.9499999999999993"/>
    <n v="55"/>
    <x v="2"/>
  </r>
  <r>
    <n v="58"/>
    <n v="5"/>
    <x v="1"/>
    <n v="8500"/>
    <x v="3"/>
    <n v="849.95"/>
    <n v="55"/>
    <x v="0"/>
  </r>
  <r>
    <n v="59"/>
    <n v="5"/>
    <x v="1"/>
    <n v="8500"/>
    <x v="3"/>
    <n v="849.95"/>
    <n v="57"/>
    <x v="1"/>
  </r>
  <r>
    <n v="60"/>
    <n v="5"/>
    <x v="1"/>
    <n v="8500"/>
    <x v="3"/>
    <n v="849.95"/>
    <n v="47"/>
    <x v="2"/>
  </r>
  <r>
    <n v="61"/>
    <n v="6"/>
    <x v="2"/>
    <n v="2005"/>
    <x v="0"/>
    <n v="229"/>
    <n v="24"/>
    <x v="0"/>
  </r>
  <r>
    <n v="62"/>
    <n v="6"/>
    <x v="2"/>
    <n v="2005"/>
    <x v="0"/>
    <n v="229"/>
    <n v="85"/>
    <x v="1"/>
  </r>
  <r>
    <n v="63"/>
    <n v="6"/>
    <x v="2"/>
    <n v="2005"/>
    <x v="0"/>
    <n v="229"/>
    <n v="56"/>
    <x v="2"/>
  </r>
  <r>
    <n v="64"/>
    <n v="6"/>
    <x v="2"/>
    <n v="3006"/>
    <x v="1"/>
    <n v="19.95"/>
    <n v="52"/>
    <x v="0"/>
  </r>
  <r>
    <n v="65"/>
    <n v="6"/>
    <x v="2"/>
    <n v="3006"/>
    <x v="1"/>
    <n v="19.95"/>
    <n v="58"/>
    <x v="1"/>
  </r>
  <r>
    <n v="66"/>
    <n v="6"/>
    <x v="2"/>
    <n v="3006"/>
    <x v="1"/>
    <n v="19.95"/>
    <n v="69"/>
    <x v="2"/>
  </r>
  <r>
    <n v="67"/>
    <n v="6"/>
    <x v="2"/>
    <n v="6050"/>
    <x v="2"/>
    <n v="8.9499999999999993"/>
    <n v="35"/>
    <x v="0"/>
  </r>
  <r>
    <n v="68"/>
    <n v="6"/>
    <x v="2"/>
    <n v="6050"/>
    <x v="2"/>
    <n v="8.9499999999999993"/>
    <n v="39"/>
    <x v="1"/>
  </r>
  <r>
    <n v="69"/>
    <n v="6"/>
    <x v="2"/>
    <n v="6050"/>
    <x v="2"/>
    <n v="8.9499999999999993"/>
    <n v="44"/>
    <x v="2"/>
  </r>
  <r>
    <n v="70"/>
    <n v="6"/>
    <x v="2"/>
    <n v="8500"/>
    <x v="3"/>
    <n v="849.95"/>
    <n v="78"/>
    <x v="0"/>
  </r>
  <r>
    <n v="71"/>
    <n v="6"/>
    <x v="2"/>
    <n v="8500"/>
    <x v="3"/>
    <n v="849.95"/>
    <n v="88"/>
    <x v="1"/>
  </r>
  <r>
    <n v="72"/>
    <n v="6"/>
    <x v="2"/>
    <n v="8500"/>
    <x v="3"/>
    <n v="849.95"/>
    <n v="99"/>
    <x v="2"/>
  </r>
  <r>
    <n v="73"/>
    <n v="7"/>
    <x v="2"/>
    <n v="2005"/>
    <x v="0"/>
    <n v="229"/>
    <n v="34"/>
    <x v="0"/>
  </r>
  <r>
    <n v="74"/>
    <n v="7"/>
    <x v="2"/>
    <n v="2005"/>
    <x v="0"/>
    <n v="229"/>
    <n v="36"/>
    <x v="1"/>
  </r>
  <r>
    <n v="75"/>
    <n v="7"/>
    <x v="2"/>
    <n v="2005"/>
    <x v="0"/>
    <n v="229"/>
    <n v="35"/>
    <x v="2"/>
  </r>
  <r>
    <n v="76"/>
    <n v="7"/>
    <x v="2"/>
    <n v="3006"/>
    <x v="1"/>
    <n v="19.95"/>
    <n v="49"/>
    <x v="0"/>
  </r>
  <r>
    <n v="77"/>
    <n v="7"/>
    <x v="2"/>
    <n v="3006"/>
    <x v="1"/>
    <n v="19.95"/>
    <n v="47"/>
    <x v="1"/>
  </r>
  <r>
    <n v="78"/>
    <n v="7"/>
    <x v="2"/>
    <n v="3006"/>
    <x v="1"/>
    <n v="19.95"/>
    <n v="48"/>
    <x v="2"/>
  </r>
  <r>
    <n v="79"/>
    <n v="7"/>
    <x v="2"/>
    <n v="6050"/>
    <x v="2"/>
    <n v="8.9499999999999993"/>
    <n v="45"/>
    <x v="0"/>
  </r>
  <r>
    <n v="80"/>
    <n v="7"/>
    <x v="2"/>
    <n v="6050"/>
    <x v="2"/>
    <n v="8.9499999999999993"/>
    <n v="42"/>
    <x v="1"/>
  </r>
  <r>
    <n v="81"/>
    <n v="7"/>
    <x v="2"/>
    <n v="6050"/>
    <x v="2"/>
    <n v="8.9499999999999993"/>
    <n v="45"/>
    <x v="2"/>
  </r>
  <r>
    <n v="82"/>
    <n v="7"/>
    <x v="2"/>
    <n v="8500"/>
    <x v="3"/>
    <n v="849.95"/>
    <n v="55"/>
    <x v="0"/>
  </r>
  <r>
    <n v="83"/>
    <n v="7"/>
    <x v="2"/>
    <n v="8500"/>
    <x v="3"/>
    <n v="849.95"/>
    <n v="57"/>
    <x v="1"/>
  </r>
  <r>
    <n v="84"/>
    <n v="7"/>
    <x v="2"/>
    <n v="8500"/>
    <x v="3"/>
    <n v="849.95"/>
    <n v="55"/>
    <x v="2"/>
  </r>
  <r>
    <n v="85"/>
    <n v="8"/>
    <x v="2"/>
    <n v="2005"/>
    <x v="0"/>
    <n v="229"/>
    <n v="18"/>
    <x v="0"/>
  </r>
  <r>
    <n v="86"/>
    <n v="8"/>
    <x v="2"/>
    <n v="2005"/>
    <x v="0"/>
    <n v="229"/>
    <n v="17"/>
    <x v="1"/>
  </r>
  <r>
    <n v="87"/>
    <n v="8"/>
    <x v="2"/>
    <n v="2005"/>
    <x v="0"/>
    <n v="229"/>
    <n v="23"/>
    <x v="2"/>
  </r>
  <r>
    <n v="88"/>
    <n v="8"/>
    <x v="2"/>
    <n v="3006"/>
    <x v="1"/>
    <n v="19.95"/>
    <n v="22"/>
    <x v="0"/>
  </r>
  <r>
    <n v="89"/>
    <n v="8"/>
    <x v="2"/>
    <n v="3006"/>
    <x v="1"/>
    <n v="19.95"/>
    <n v="18"/>
    <x v="1"/>
  </r>
  <r>
    <n v="90"/>
    <n v="8"/>
    <x v="2"/>
    <n v="3006"/>
    <x v="1"/>
    <n v="19.95"/>
    <n v="22"/>
    <x v="2"/>
  </r>
  <r>
    <n v="91"/>
    <n v="8"/>
    <x v="2"/>
    <n v="6050"/>
    <x v="2"/>
    <n v="8.9499999999999993"/>
    <n v="14"/>
    <x v="0"/>
  </r>
  <r>
    <n v="92"/>
    <n v="8"/>
    <x v="2"/>
    <n v="6050"/>
    <x v="2"/>
    <n v="8.9499999999999993"/>
    <n v="16"/>
    <x v="1"/>
  </r>
  <r>
    <n v="93"/>
    <n v="8"/>
    <x v="2"/>
    <n v="6050"/>
    <x v="2"/>
    <n v="8.9499999999999993"/>
    <n v="17"/>
    <x v="2"/>
  </r>
  <r>
    <n v="94"/>
    <n v="8"/>
    <x v="2"/>
    <n v="8500"/>
    <x v="3"/>
    <n v="849.95"/>
    <n v="32"/>
    <x v="0"/>
  </r>
  <r>
    <n v="95"/>
    <n v="8"/>
    <x v="2"/>
    <n v="8500"/>
    <x v="3"/>
    <n v="849.95"/>
    <n v="28"/>
    <x v="1"/>
  </r>
  <r>
    <n v="96"/>
    <n v="8"/>
    <x v="2"/>
    <n v="8500"/>
    <x v="3"/>
    <n v="849.95"/>
    <n v="3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3F72B5-B707-4168-A352-37820BB5F873}"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6" firstHeaderRow="0" firstDataRow="1" firstDataCol="1"/>
  <pivotFields count="3">
    <pivotField numFmtId="14" showAll="0"/>
    <pivotField axis="axisRow" showAll="0">
      <items count="5">
        <item x="0"/>
        <item x="1"/>
        <item x="3"/>
        <item x="2"/>
        <item t="default"/>
      </items>
    </pivotField>
    <pivotField dataField="1" numFmtId="44" showAll="0"/>
  </pivotFields>
  <rowFields count="1">
    <field x="1"/>
  </rowFields>
  <rowItems count="5">
    <i>
      <x/>
    </i>
    <i>
      <x v="1"/>
    </i>
    <i>
      <x v="2"/>
    </i>
    <i>
      <x v="3"/>
    </i>
    <i t="grand">
      <x/>
    </i>
  </rowItems>
  <colFields count="1">
    <field x="-2"/>
  </colFields>
  <colItems count="2">
    <i>
      <x/>
    </i>
    <i i="1">
      <x v="1"/>
    </i>
  </colItems>
  <dataFields count="2">
    <dataField name="Average of Expenses" fld="2" subtotal="average" baseField="1" baseItem="0"/>
    <dataField name="StdDev of Expenses" fld="2" subtotal="stdDev" baseField="1"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 xr10:uid="{28D6B71E-4DB1-4067-925E-D21994DC20BA}" sourceName="Room">
  <data>
    <tabular pivotCacheId="487256598">
      <items count="22">
        <i x="19" s="1"/>
        <i x="10" s="1"/>
        <i x="1" s="1"/>
        <i x="2" s="1"/>
        <i x="17" s="1"/>
        <i x="9" s="1"/>
        <i x="18" s="1"/>
        <i x="0" s="1"/>
        <i x="6" s="1"/>
        <i x="5"/>
        <i x="12"/>
        <i x="4"/>
        <i x="14"/>
        <i x="21"/>
        <i x="20"/>
        <i x="11"/>
        <i x="7"/>
        <i x="15"/>
        <i x="8"/>
        <i x="16"/>
        <i x="13"/>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Type" xr10:uid="{C791A53B-25C9-4607-8C34-80DCAA6B0715}" sourceName="Room Type">
  <data>
    <tabular pivotCacheId="48725659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E81334A-F004-40D6-A6A0-5BC00B874C16}" sourceName="Day">
  <data>
    <tabular pivotCacheId="1907880054">
      <items count="6">
        <i x="1" s="1"/>
        <i x="2"/>
        <i x="3"/>
        <i x="4" s="1"/>
        <i x="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CDB9ADBB-636D-4D90-A433-0210316D86EE}" sourceName="Sales Region">
  <data>
    <tabular pivotCacheId="2034306211">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Description" xr10:uid="{24299570-C385-4466-90CF-9E13B4AEF7B4}" sourceName="Item Description">
  <data>
    <tabular pivotCacheId="2034306211">
      <items count="4">
        <i x="0" s="1"/>
        <i x="3"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Ending" xr10:uid="{36CEB0FE-3AEE-490F-BBD7-2DE5035D5D1E}" sourceName="Week Ending">
  <data>
    <tabular pivotCacheId="203430621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 1" xr10:uid="{DFBE7F35-94E8-46C2-9F52-F3D46F1B3843}" cache="Slicer_Room" caption="Room" startItem="12" rowHeight="234950"/>
  <slicer name="Room Type 1" xr10:uid="{531BD813-7B1C-4EAE-9D9B-82B0F41AE6AB}" cache="Slicer_Room_Type" caption="Room Type" rowHeight="234950"/>
  <slicer name="Day" xr10:uid="{993C8BE2-AB65-4131-9EBA-B6106DC94B9C}" cache="Slicer_Day" caption="Day" rowHeight="234950"/>
  <slicer name="Sales Region" xr10:uid="{C087B900-5C12-4DD3-ADDD-556AE7179ADC}" cache="Slicer_Sales_Region" caption="Sales Region" rowHeight="234950"/>
  <slicer name="Item Description" xr10:uid="{C6006E4F-D3AA-4145-BFA9-7580A15C3CBC}" cache="Slicer_Item_Description" caption="Item Description" rowHeight="234950"/>
  <slicer name="Week Ending" xr10:uid="{0DCE0D4E-AFC5-420E-A73D-33AE641C8AF9}" cache="Slicer_Week_Ending" caption="Week Ending"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38FC3-DDBC-4B89-9F94-5D7C971419A3}">
  <dimension ref="A1"/>
  <sheetViews>
    <sheetView workbookViewId="0">
      <selection activeCell="M17" sqref="M17"/>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B78EC-5AB4-495F-A40F-59F026F90710}">
  <dimension ref="A1:B4"/>
  <sheetViews>
    <sheetView workbookViewId="0">
      <selection activeCell="D4" sqref="D4"/>
    </sheetView>
  </sheetViews>
  <sheetFormatPr defaultRowHeight="14.4" x14ac:dyDescent="0.3"/>
  <cols>
    <col min="1" max="1" width="13.6640625" customWidth="1"/>
  </cols>
  <sheetData>
    <row r="1" spans="1:2" x14ac:dyDescent="0.3">
      <c r="A1" s="35" t="s">
        <v>195</v>
      </c>
      <c r="B1" s="36"/>
    </row>
    <row r="2" spans="1:2" x14ac:dyDescent="0.3">
      <c r="A2" s="37" t="s">
        <v>192</v>
      </c>
      <c r="B2" s="38">
        <f>AVERAGE([2]Data!$C$4:$C$36)</f>
        <v>6.2424242424242422</v>
      </c>
    </row>
    <row r="3" spans="1:2" x14ac:dyDescent="0.3">
      <c r="A3" s="39" t="s">
        <v>193</v>
      </c>
      <c r="B3" s="40">
        <f>MEDIAN([2]Data!$C$4:$C$36)</f>
        <v>6</v>
      </c>
    </row>
    <row r="4" spans="1:2" x14ac:dyDescent="0.3">
      <c r="A4" s="37" t="s">
        <v>194</v>
      </c>
      <c r="B4" s="38">
        <f>SUM([2]Data!$D$4:$D$36)</f>
        <v>5840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7DF57-122F-4571-BEE8-417DC1C93074}">
  <dimension ref="A1:E34"/>
  <sheetViews>
    <sheetView workbookViewId="0">
      <selection activeCell="M26" sqref="M26"/>
    </sheetView>
  </sheetViews>
  <sheetFormatPr defaultRowHeight="14.4" x14ac:dyDescent="0.3"/>
  <cols>
    <col min="1" max="1" width="21.33203125" bestFit="1" customWidth="1"/>
    <col min="2" max="2" width="12.6640625" bestFit="1" customWidth="1"/>
    <col min="4" max="4" width="21.33203125" bestFit="1" customWidth="1"/>
    <col min="5" max="5" width="12.6640625" bestFit="1" customWidth="1"/>
  </cols>
  <sheetData>
    <row r="1" spans="1:5" s="11" customFormat="1" ht="16.2" thickBot="1" x14ac:dyDescent="0.35">
      <c r="A1" s="48" t="s">
        <v>211</v>
      </c>
      <c r="B1" s="50"/>
      <c r="D1" s="48" t="s">
        <v>210</v>
      </c>
      <c r="E1" s="49"/>
    </row>
    <row r="2" spans="1:5" x14ac:dyDescent="0.3">
      <c r="A2" s="42" t="s">
        <v>214</v>
      </c>
      <c r="B2" s="43"/>
      <c r="D2" s="42" t="s">
        <v>214</v>
      </c>
      <c r="E2" s="43"/>
    </row>
    <row r="3" spans="1:5" x14ac:dyDescent="0.3">
      <c r="A3" s="44" t="s">
        <v>196</v>
      </c>
      <c r="B3" s="45">
        <v>1261.2916666666667</v>
      </c>
      <c r="D3" s="44" t="s">
        <v>196</v>
      </c>
      <c r="E3" s="45">
        <v>1263.4130434782608</v>
      </c>
    </row>
    <row r="4" spans="1:5" x14ac:dyDescent="0.3">
      <c r="A4" s="44" t="s">
        <v>197</v>
      </c>
      <c r="B4" s="45">
        <v>8.9534829356227057</v>
      </c>
      <c r="D4" s="44" t="s">
        <v>197</v>
      </c>
      <c r="E4" s="45">
        <v>9.4145316849698375</v>
      </c>
    </row>
    <row r="5" spans="1:5" x14ac:dyDescent="0.3">
      <c r="A5" s="44" t="s">
        <v>198</v>
      </c>
      <c r="B5" s="45">
        <v>1259</v>
      </c>
      <c r="D5" s="44" t="s">
        <v>198</v>
      </c>
      <c r="E5" s="45">
        <v>1264</v>
      </c>
    </row>
    <row r="6" spans="1:5" x14ac:dyDescent="0.3">
      <c r="A6" s="44" t="s">
        <v>199</v>
      </c>
      <c r="B6" s="45">
        <v>1300</v>
      </c>
      <c r="D6" s="44" t="s">
        <v>199</v>
      </c>
      <c r="E6" s="45">
        <v>1300</v>
      </c>
    </row>
    <row r="7" spans="1:5" x14ac:dyDescent="0.3">
      <c r="A7" s="44" t="s">
        <v>200</v>
      </c>
      <c r="B7" s="45">
        <v>62.031549396797878</v>
      </c>
      <c r="D7" s="44" t="s">
        <v>200</v>
      </c>
      <c r="E7" s="45">
        <v>63.852460524053775</v>
      </c>
    </row>
    <row r="8" spans="1:5" x14ac:dyDescent="0.3">
      <c r="A8" s="44" t="s">
        <v>201</v>
      </c>
      <c r="B8" s="45">
        <v>3847.9131205673752</v>
      </c>
      <c r="D8" s="44" t="s">
        <v>201</v>
      </c>
      <c r="E8" s="45">
        <v>4077.1367149758457</v>
      </c>
    </row>
    <row r="9" spans="1:5" x14ac:dyDescent="0.3">
      <c r="A9" s="44" t="s">
        <v>202</v>
      </c>
      <c r="B9" s="45">
        <v>-3.8926878354506478E-2</v>
      </c>
      <c r="D9" s="44" t="s">
        <v>202</v>
      </c>
      <c r="E9" s="45">
        <v>-0.16069265090638574</v>
      </c>
    </row>
    <row r="10" spans="1:5" x14ac:dyDescent="0.3">
      <c r="A10" s="44" t="s">
        <v>203</v>
      </c>
      <c r="B10" s="45">
        <v>-0.10546437912616517</v>
      </c>
      <c r="D10" s="44" t="s">
        <v>203</v>
      </c>
      <c r="E10" s="45">
        <v>-0.14981089856803698</v>
      </c>
    </row>
    <row r="11" spans="1:5" x14ac:dyDescent="0.3">
      <c r="A11" s="44" t="s">
        <v>204</v>
      </c>
      <c r="B11" s="45">
        <v>291</v>
      </c>
      <c r="D11" s="44" t="s">
        <v>204</v>
      </c>
      <c r="E11" s="45">
        <v>291</v>
      </c>
    </row>
    <row r="12" spans="1:5" x14ac:dyDescent="0.3">
      <c r="A12" s="44" t="s">
        <v>205</v>
      </c>
      <c r="B12" s="45">
        <v>1109</v>
      </c>
      <c r="D12" s="44" t="s">
        <v>205</v>
      </c>
      <c r="E12" s="45">
        <v>1109</v>
      </c>
    </row>
    <row r="13" spans="1:5" x14ac:dyDescent="0.3">
      <c r="A13" s="44" t="s">
        <v>206</v>
      </c>
      <c r="B13" s="45">
        <v>1400</v>
      </c>
      <c r="D13" s="44" t="s">
        <v>206</v>
      </c>
      <c r="E13" s="45">
        <v>1400</v>
      </c>
    </row>
    <row r="14" spans="1:5" x14ac:dyDescent="0.3">
      <c r="A14" s="44" t="s">
        <v>207</v>
      </c>
      <c r="B14" s="45">
        <v>60542</v>
      </c>
      <c r="D14" s="44" t="s">
        <v>207</v>
      </c>
      <c r="E14" s="45">
        <v>58117</v>
      </c>
    </row>
    <row r="15" spans="1:5" x14ac:dyDescent="0.3">
      <c r="A15" s="44" t="s">
        <v>208</v>
      </c>
      <c r="B15" s="45">
        <v>48</v>
      </c>
      <c r="D15" s="44" t="s">
        <v>208</v>
      </c>
      <c r="E15" s="45">
        <v>46</v>
      </c>
    </row>
    <row r="16" spans="1:5" ht="15" thickBot="1" x14ac:dyDescent="0.35">
      <c r="A16" s="46" t="s">
        <v>209</v>
      </c>
      <c r="B16" s="47">
        <v>18.0120843605803</v>
      </c>
      <c r="D16" s="46" t="s">
        <v>209</v>
      </c>
      <c r="E16" s="47">
        <v>18.961840171423848</v>
      </c>
    </row>
    <row r="17" spans="1:5" ht="15" thickBot="1" x14ac:dyDescent="0.35">
      <c r="A17" s="44"/>
      <c r="B17" s="45"/>
      <c r="D17" s="44"/>
      <c r="E17" s="45"/>
    </row>
    <row r="18" spans="1:5" x14ac:dyDescent="0.3">
      <c r="A18" s="42" t="s">
        <v>215</v>
      </c>
      <c r="B18" s="43"/>
      <c r="D18" s="42" t="s">
        <v>215</v>
      </c>
      <c r="E18" s="43"/>
    </row>
    <row r="19" spans="1:5" x14ac:dyDescent="0.3">
      <c r="A19" s="44" t="s">
        <v>196</v>
      </c>
      <c r="B19" s="45">
        <v>0.41083333333333333</v>
      </c>
      <c r="D19" s="44" t="s">
        <v>196</v>
      </c>
      <c r="E19" s="45">
        <v>0.35541666666666666</v>
      </c>
    </row>
    <row r="20" spans="1:5" x14ac:dyDescent="0.3">
      <c r="A20" s="44" t="s">
        <v>197</v>
      </c>
      <c r="B20" s="45">
        <v>2.5522912884810098E-2</v>
      </c>
      <c r="D20" s="44" t="s">
        <v>197</v>
      </c>
      <c r="E20" s="45">
        <v>2.859625980577226E-2</v>
      </c>
    </row>
    <row r="21" spans="1:5" x14ac:dyDescent="0.3">
      <c r="A21" s="44" t="s">
        <v>198</v>
      </c>
      <c r="B21" s="45">
        <v>0.38</v>
      </c>
      <c r="D21" s="44" t="s">
        <v>198</v>
      </c>
      <c r="E21" s="45">
        <v>0.315</v>
      </c>
    </row>
    <row r="22" spans="1:5" x14ac:dyDescent="0.3">
      <c r="A22" s="44" t="s">
        <v>199</v>
      </c>
      <c r="B22" s="45">
        <v>0.36</v>
      </c>
      <c r="D22" s="44" t="s">
        <v>199</v>
      </c>
      <c r="E22" s="45">
        <v>0.24</v>
      </c>
    </row>
    <row r="23" spans="1:5" x14ac:dyDescent="0.3">
      <c r="A23" s="44" t="s">
        <v>200</v>
      </c>
      <c r="B23" s="45">
        <v>0.12503622663458189</v>
      </c>
      <c r="D23" s="44" t="s">
        <v>200</v>
      </c>
      <c r="E23" s="45">
        <v>0.14009249015240405</v>
      </c>
    </row>
    <row r="24" spans="1:5" x14ac:dyDescent="0.3">
      <c r="A24" s="44" t="s">
        <v>201</v>
      </c>
      <c r="B24" s="45">
        <v>1.5634057971014522E-2</v>
      </c>
      <c r="D24" s="44" t="s">
        <v>201</v>
      </c>
      <c r="E24" s="45">
        <v>1.9625905797101426E-2</v>
      </c>
    </row>
    <row r="25" spans="1:5" x14ac:dyDescent="0.3">
      <c r="A25" s="44" t="s">
        <v>202</v>
      </c>
      <c r="B25" s="45">
        <v>-0.71134436751093766</v>
      </c>
      <c r="D25" s="44" t="s">
        <v>202</v>
      </c>
      <c r="E25" s="45">
        <v>-0.78070971919033649</v>
      </c>
    </row>
    <row r="26" spans="1:5" x14ac:dyDescent="0.3">
      <c r="A26" s="44" t="s">
        <v>203</v>
      </c>
      <c r="B26" s="45">
        <v>0.3238453848122545</v>
      </c>
      <c r="D26" s="44" t="s">
        <v>203</v>
      </c>
      <c r="E26" s="45">
        <v>0.50304140305279632</v>
      </c>
    </row>
    <row r="27" spans="1:5" x14ac:dyDescent="0.3">
      <c r="A27" s="44" t="s">
        <v>204</v>
      </c>
      <c r="B27" s="45">
        <v>0.45000000000000007</v>
      </c>
      <c r="D27" s="44" t="s">
        <v>204</v>
      </c>
      <c r="E27" s="45">
        <v>0.47</v>
      </c>
    </row>
    <row r="28" spans="1:5" x14ac:dyDescent="0.3">
      <c r="A28" s="44" t="s">
        <v>205</v>
      </c>
      <c r="B28" s="45">
        <v>0.22</v>
      </c>
      <c r="D28" s="44" t="s">
        <v>205</v>
      </c>
      <c r="E28" s="45">
        <v>0.17</v>
      </c>
    </row>
    <row r="29" spans="1:5" x14ac:dyDescent="0.3">
      <c r="A29" s="44" t="s">
        <v>206</v>
      </c>
      <c r="B29" s="45">
        <v>0.67</v>
      </c>
      <c r="D29" s="44" t="s">
        <v>206</v>
      </c>
      <c r="E29" s="45">
        <v>0.64</v>
      </c>
    </row>
    <row r="30" spans="1:5" x14ac:dyDescent="0.3">
      <c r="A30" s="44" t="s">
        <v>207</v>
      </c>
      <c r="B30" s="45">
        <v>9.86</v>
      </c>
      <c r="D30" s="44" t="s">
        <v>207</v>
      </c>
      <c r="E30" s="45">
        <v>8.5299999999999994</v>
      </c>
    </row>
    <row r="31" spans="1:5" x14ac:dyDescent="0.3">
      <c r="A31" s="44" t="s">
        <v>208</v>
      </c>
      <c r="B31" s="45">
        <v>24</v>
      </c>
      <c r="D31" s="44" t="s">
        <v>208</v>
      </c>
      <c r="E31" s="45">
        <v>24</v>
      </c>
    </row>
    <row r="32" spans="1:5" x14ac:dyDescent="0.3">
      <c r="A32" s="44" t="s">
        <v>212</v>
      </c>
      <c r="B32" s="45">
        <v>0.67</v>
      </c>
      <c r="D32" s="44" t="s">
        <v>212</v>
      </c>
      <c r="E32" s="45">
        <v>0.64</v>
      </c>
    </row>
    <row r="33" spans="1:5" x14ac:dyDescent="0.3">
      <c r="A33" s="44" t="s">
        <v>213</v>
      </c>
      <c r="B33" s="45">
        <v>0.22</v>
      </c>
      <c r="D33" s="44" t="s">
        <v>213</v>
      </c>
      <c r="E33" s="45">
        <v>0.17</v>
      </c>
    </row>
    <row r="34" spans="1:5" ht="15" thickBot="1" x14ac:dyDescent="0.35">
      <c r="A34" s="46" t="s">
        <v>209</v>
      </c>
      <c r="B34" s="47">
        <v>5.2798167979224785E-2</v>
      </c>
      <c r="D34" s="46" t="s">
        <v>209</v>
      </c>
      <c r="E34" s="47">
        <v>5.9155870476731105E-2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22E59-8E0C-4988-964A-C05EEF771464}">
  <dimension ref="A1:C6"/>
  <sheetViews>
    <sheetView workbookViewId="0">
      <selection activeCell="H8" sqref="H8"/>
    </sheetView>
  </sheetViews>
  <sheetFormatPr defaultRowHeight="14.4" x14ac:dyDescent="0.3"/>
  <cols>
    <col min="1" max="1" width="12.44140625" bestFit="1" customWidth="1"/>
    <col min="2" max="2" width="17.88671875" bestFit="1" customWidth="1"/>
    <col min="3" max="3" width="16.88671875" bestFit="1" customWidth="1"/>
  </cols>
  <sheetData>
    <row r="1" spans="1:3" x14ac:dyDescent="0.3">
      <c r="A1" s="56" t="s">
        <v>275</v>
      </c>
      <c r="B1" s="56" t="s">
        <v>276</v>
      </c>
      <c r="C1" s="56" t="s">
        <v>277</v>
      </c>
    </row>
    <row r="2" spans="1:3" x14ac:dyDescent="0.3">
      <c r="A2" s="4" t="s">
        <v>278</v>
      </c>
      <c r="B2" s="11">
        <v>164.15928571428572</v>
      </c>
      <c r="C2" s="11">
        <v>51.672630229505124</v>
      </c>
    </row>
    <row r="3" spans="1:3" x14ac:dyDescent="0.3">
      <c r="A3" s="4" t="s">
        <v>279</v>
      </c>
      <c r="B3" s="11">
        <v>187.53285714285715</v>
      </c>
      <c r="C3" s="11">
        <v>66.624800005885078</v>
      </c>
    </row>
    <row r="4" spans="1:3" x14ac:dyDescent="0.3">
      <c r="A4" s="4" t="s">
        <v>280</v>
      </c>
      <c r="B4" s="11">
        <v>173.92600000000002</v>
      </c>
      <c r="C4" s="11">
        <v>65.623467905925139</v>
      </c>
    </row>
    <row r="5" spans="1:3" x14ac:dyDescent="0.3">
      <c r="A5" s="4" t="s">
        <v>265</v>
      </c>
      <c r="B5" s="11">
        <v>150.14222222222222</v>
      </c>
      <c r="C5" s="11">
        <v>39.872624624476948</v>
      </c>
    </row>
    <row r="6" spans="1:3" x14ac:dyDescent="0.3">
      <c r="A6" s="4" t="s">
        <v>281</v>
      </c>
      <c r="B6" s="11">
        <v>170.84346153846155</v>
      </c>
      <c r="C6" s="11">
        <v>58.40178354396491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49D86-8042-4CDD-B37E-BC1F9FFA4DD7}">
  <dimension ref="A1"/>
  <sheetViews>
    <sheetView workbookViewId="0">
      <selection activeCell="N13" sqref="N13"/>
    </sheetView>
  </sheetViews>
  <sheetFormatPr defaultRowHeight="14.4" x14ac:dyDescent="0.3"/>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10360-92EB-403E-90DB-8E256147A56E}">
  <dimension ref="A1:F8"/>
  <sheetViews>
    <sheetView workbookViewId="0">
      <selection activeCell="B8" sqref="B8"/>
    </sheetView>
  </sheetViews>
  <sheetFormatPr defaultRowHeight="14.4" x14ac:dyDescent="0.3"/>
  <cols>
    <col min="1" max="1" width="11.77734375" style="4" bestFit="1" customWidth="1"/>
    <col min="2" max="2" width="12" style="4" bestFit="1" customWidth="1"/>
    <col min="3" max="4" width="6" style="4" bestFit="1" customWidth="1"/>
    <col min="5" max="5" width="11.77734375" style="4" bestFit="1" customWidth="1"/>
    <col min="6" max="6" width="11.6640625" style="4" bestFit="1" customWidth="1"/>
    <col min="7" max="16384" width="8.88671875" style="4"/>
  </cols>
  <sheetData>
    <row r="1" spans="1:6" x14ac:dyDescent="0.3">
      <c r="A1" s="57" t="s">
        <v>182</v>
      </c>
      <c r="B1" s="58">
        <v>25848</v>
      </c>
      <c r="C1" s="58"/>
      <c r="D1" s="58"/>
      <c r="E1" s="58"/>
      <c r="F1" s="58"/>
    </row>
    <row r="2" spans="1:6" x14ac:dyDescent="0.3">
      <c r="A2" s="57" t="s">
        <v>198</v>
      </c>
      <c r="B2" s="58">
        <v>24000</v>
      </c>
      <c r="C2" s="58"/>
      <c r="D2" s="58"/>
      <c r="E2" s="58"/>
      <c r="F2" s="58"/>
    </row>
    <row r="3" spans="1:6" x14ac:dyDescent="0.3">
      <c r="A3" s="57" t="s">
        <v>282</v>
      </c>
      <c r="B3" s="58">
        <v>13239.402050948776</v>
      </c>
      <c r="C3" s="58"/>
      <c r="D3" s="58"/>
      <c r="E3" s="58"/>
      <c r="F3" s="58"/>
    </row>
    <row r="4" spans="1:6" x14ac:dyDescent="0.3">
      <c r="A4" s="57" t="s">
        <v>288</v>
      </c>
      <c r="B4" s="59" t="s">
        <v>284</v>
      </c>
      <c r="C4" s="59" t="s">
        <v>285</v>
      </c>
      <c r="D4" s="59" t="s">
        <v>283</v>
      </c>
      <c r="E4" s="59" t="s">
        <v>286</v>
      </c>
      <c r="F4" s="59" t="s">
        <v>287</v>
      </c>
    </row>
    <row r="5" spans="1:6" x14ac:dyDescent="0.3">
      <c r="A5" s="58"/>
      <c r="B5" s="58">
        <v>19000</v>
      </c>
      <c r="C5" s="58">
        <v>30000</v>
      </c>
      <c r="D5" s="58">
        <v>11000</v>
      </c>
      <c r="E5" s="58">
        <v>2500</v>
      </c>
      <c r="F5" s="58">
        <v>46500</v>
      </c>
    </row>
    <row r="7" spans="1:6" x14ac:dyDescent="0.3">
      <c r="A7" s="4" t="s">
        <v>289</v>
      </c>
    </row>
    <row r="8" spans="1:6" x14ac:dyDescent="0.3">
      <c r="A8" s="4" t="s">
        <v>290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3541-0B43-48D2-AC17-35E093E47BFB}">
  <dimension ref="A1:H5"/>
  <sheetViews>
    <sheetView workbookViewId="0">
      <selection activeCell="B6" sqref="B6"/>
    </sheetView>
  </sheetViews>
  <sheetFormatPr defaultRowHeight="14.4" x14ac:dyDescent="0.3"/>
  <cols>
    <col min="1" max="1" width="14.88671875" style="11" bestFit="1" customWidth="1"/>
    <col min="2" max="2" width="12" style="11" bestFit="1" customWidth="1"/>
    <col min="3" max="8" width="2" style="11" bestFit="1" customWidth="1"/>
    <col min="9" max="9" width="19.6640625" style="11" bestFit="1" customWidth="1"/>
    <col min="10" max="10" width="12" style="11" bestFit="1" customWidth="1"/>
    <col min="11" max="16384" width="8.88671875" style="11"/>
  </cols>
  <sheetData>
    <row r="1" spans="1:8" x14ac:dyDescent="0.3">
      <c r="A1" s="51"/>
      <c r="C1" s="51">
        <v>1</v>
      </c>
      <c r="D1" s="51">
        <v>2</v>
      </c>
      <c r="E1" s="51">
        <v>3</v>
      </c>
      <c r="F1" s="51">
        <v>4</v>
      </c>
      <c r="G1" s="60">
        <v>5</v>
      </c>
      <c r="H1" s="60">
        <v>6</v>
      </c>
    </row>
    <row r="3" spans="1:8" x14ac:dyDescent="0.3">
      <c r="A3" s="41" t="s">
        <v>252</v>
      </c>
      <c r="B3" s="11">
        <v>6</v>
      </c>
    </row>
    <row r="4" spans="1:8" x14ac:dyDescent="0.3">
      <c r="A4" s="41" t="s">
        <v>291</v>
      </c>
      <c r="B4" s="53">
        <v>2</v>
      </c>
    </row>
    <row r="5" spans="1:8" x14ac:dyDescent="0.3">
      <c r="A5" s="41" t="s">
        <v>292</v>
      </c>
      <c r="B5" s="11">
        <f>B4/B3</f>
        <v>0.33333333333333331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B9253-7D03-44D0-BCE8-019F9B592C55}">
  <dimension ref="A1:D4"/>
  <sheetViews>
    <sheetView workbookViewId="0">
      <selection activeCell="C18" sqref="C18"/>
    </sheetView>
  </sheetViews>
  <sheetFormatPr defaultRowHeight="14.4" x14ac:dyDescent="0.3"/>
  <cols>
    <col min="1" max="1" width="15.109375" bestFit="1" customWidth="1"/>
    <col min="2" max="2" width="2" bestFit="1" customWidth="1"/>
    <col min="4" max="4" width="3.44140625" bestFit="1" customWidth="1"/>
  </cols>
  <sheetData>
    <row r="1" spans="1:4" x14ac:dyDescent="0.3">
      <c r="A1" s="64" t="s">
        <v>294</v>
      </c>
      <c r="B1" s="62">
        <v>2</v>
      </c>
      <c r="D1" t="s">
        <v>295</v>
      </c>
    </row>
    <row r="2" spans="1:4" ht="15" thickBot="1" x14ac:dyDescent="0.35">
      <c r="A2" s="65" t="s">
        <v>293</v>
      </c>
      <c r="B2" s="63">
        <f>2/4</f>
        <v>0.5</v>
      </c>
      <c r="D2" t="s">
        <v>296</v>
      </c>
    </row>
    <row r="3" spans="1:4" x14ac:dyDescent="0.3">
      <c r="D3" t="s">
        <v>297</v>
      </c>
    </row>
    <row r="4" spans="1:4" x14ac:dyDescent="0.3">
      <c r="D4" t="s">
        <v>298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713D8-8928-4905-843A-82F114C3E4E1}">
  <dimension ref="A1:J7"/>
  <sheetViews>
    <sheetView workbookViewId="0">
      <selection activeCell="J4" sqref="J4"/>
    </sheetView>
  </sheetViews>
  <sheetFormatPr defaultRowHeight="14.4" x14ac:dyDescent="0.3"/>
  <cols>
    <col min="1" max="1" width="2" bestFit="1" customWidth="1"/>
    <col min="2" max="7" width="4.5546875" bestFit="1" customWidth="1"/>
    <col min="9" max="9" width="19.6640625" bestFit="1" customWidth="1"/>
    <col min="10" max="10" width="12" bestFit="1" customWidth="1"/>
  </cols>
  <sheetData>
    <row r="1" spans="1:10" x14ac:dyDescent="0.3">
      <c r="A1" s="51"/>
      <c r="B1" s="51">
        <v>1</v>
      </c>
      <c r="C1" s="51">
        <v>2</v>
      </c>
      <c r="D1" s="51">
        <v>3</v>
      </c>
      <c r="E1" s="51">
        <v>4</v>
      </c>
      <c r="F1" s="51">
        <v>5</v>
      </c>
      <c r="G1" s="51">
        <v>6</v>
      </c>
      <c r="I1" s="41" t="s">
        <v>252</v>
      </c>
      <c r="J1">
        <v>36</v>
      </c>
    </row>
    <row r="2" spans="1:10" x14ac:dyDescent="0.3">
      <c r="A2" s="51">
        <v>1</v>
      </c>
      <c r="B2" s="52" t="s">
        <v>216</v>
      </c>
      <c r="C2" s="52" t="s">
        <v>217</v>
      </c>
      <c r="D2" s="52" t="s">
        <v>218</v>
      </c>
      <c r="E2" s="54" t="s">
        <v>219</v>
      </c>
      <c r="F2" s="52" t="s">
        <v>220</v>
      </c>
      <c r="G2" s="52" t="s">
        <v>221</v>
      </c>
      <c r="I2" s="41" t="s">
        <v>253</v>
      </c>
      <c r="J2" s="53">
        <v>4</v>
      </c>
    </row>
    <row r="3" spans="1:10" x14ac:dyDescent="0.3">
      <c r="A3" s="51">
        <v>2</v>
      </c>
      <c r="B3" s="52" t="s">
        <v>222</v>
      </c>
      <c r="C3" s="52" t="s">
        <v>223</v>
      </c>
      <c r="D3" s="54" t="s">
        <v>224</v>
      </c>
      <c r="E3" s="52" t="s">
        <v>225</v>
      </c>
      <c r="F3" s="52" t="s">
        <v>226</v>
      </c>
      <c r="G3" s="52" t="s">
        <v>227</v>
      </c>
      <c r="I3" s="41" t="s">
        <v>254</v>
      </c>
      <c r="J3">
        <f>J2/J1</f>
        <v>0.1111111111111111</v>
      </c>
    </row>
    <row r="4" spans="1:10" x14ac:dyDescent="0.3">
      <c r="A4" s="51">
        <v>3</v>
      </c>
      <c r="B4" s="52" t="s">
        <v>228</v>
      </c>
      <c r="C4" s="54" t="s">
        <v>229</v>
      </c>
      <c r="D4" s="52" t="s">
        <v>230</v>
      </c>
      <c r="E4" s="52" t="s">
        <v>231</v>
      </c>
      <c r="F4" s="52" t="s">
        <v>232</v>
      </c>
      <c r="G4" s="52" t="s">
        <v>233</v>
      </c>
    </row>
    <row r="5" spans="1:10" x14ac:dyDescent="0.3">
      <c r="A5" s="51">
        <v>4</v>
      </c>
      <c r="B5" s="54" t="s">
        <v>234</v>
      </c>
      <c r="C5" s="52" t="s">
        <v>235</v>
      </c>
      <c r="D5" s="52" t="s">
        <v>236</v>
      </c>
      <c r="E5" s="52" t="s">
        <v>237</v>
      </c>
      <c r="F5" s="52" t="s">
        <v>238</v>
      </c>
      <c r="G5" s="52" t="s">
        <v>239</v>
      </c>
    </row>
    <row r="6" spans="1:10" x14ac:dyDescent="0.3">
      <c r="A6" s="51">
        <v>5</v>
      </c>
      <c r="B6" s="52" t="s">
        <v>240</v>
      </c>
      <c r="C6" s="52" t="s">
        <v>241</v>
      </c>
      <c r="D6" s="52" t="s">
        <v>242</v>
      </c>
      <c r="E6" s="52" t="s">
        <v>243</v>
      </c>
      <c r="F6" s="52" t="s">
        <v>244</v>
      </c>
      <c r="G6" s="52" t="s">
        <v>245</v>
      </c>
    </row>
    <row r="7" spans="1:10" x14ac:dyDescent="0.3">
      <c r="A7" s="51">
        <v>6</v>
      </c>
      <c r="B7" s="52" t="s">
        <v>246</v>
      </c>
      <c r="C7" s="52" t="s">
        <v>247</v>
      </c>
      <c r="D7" s="52" t="s">
        <v>248</v>
      </c>
      <c r="E7" s="52" t="s">
        <v>249</v>
      </c>
      <c r="F7" s="52" t="s">
        <v>250</v>
      </c>
      <c r="G7" s="52" t="s">
        <v>251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77A88-7EEF-465F-B7F0-8D109A3709BE}">
  <dimension ref="A1:G15"/>
  <sheetViews>
    <sheetView workbookViewId="0">
      <selection activeCell="G18" sqref="G18"/>
    </sheetView>
  </sheetViews>
  <sheetFormatPr defaultRowHeight="14.4" x14ac:dyDescent="0.3"/>
  <sheetData>
    <row r="1" spans="1:7" x14ac:dyDescent="0.3">
      <c r="A1" s="4"/>
      <c r="B1" s="4" t="s">
        <v>260</v>
      </c>
      <c r="C1" s="4" t="s">
        <v>261</v>
      </c>
      <c r="D1" s="4" t="s">
        <v>262</v>
      </c>
      <c r="E1" s="4" t="s">
        <v>263</v>
      </c>
      <c r="F1" s="4"/>
      <c r="G1" s="55" t="s">
        <v>264</v>
      </c>
    </row>
    <row r="2" spans="1:7" x14ac:dyDescent="0.3">
      <c r="A2" s="4" t="s">
        <v>255</v>
      </c>
      <c r="B2" s="4">
        <v>1</v>
      </c>
      <c r="C2" s="4">
        <v>1</v>
      </c>
      <c r="D2" s="4">
        <v>1</v>
      </c>
      <c r="E2" s="4">
        <v>1</v>
      </c>
      <c r="F2" s="4"/>
      <c r="G2" s="61">
        <f>C14/E15</f>
        <v>1.9230769230769232E-2</v>
      </c>
    </row>
    <row r="3" spans="1:7" x14ac:dyDescent="0.3">
      <c r="A3" s="4">
        <v>2</v>
      </c>
      <c r="B3" s="4">
        <v>1</v>
      </c>
      <c r="C3" s="4">
        <v>1</v>
      </c>
      <c r="D3" s="4">
        <v>1</v>
      </c>
      <c r="E3" s="4">
        <v>1</v>
      </c>
      <c r="F3" s="4"/>
      <c r="G3" s="4"/>
    </row>
    <row r="4" spans="1:7" x14ac:dyDescent="0.3">
      <c r="A4" s="4">
        <v>3</v>
      </c>
      <c r="B4" s="4">
        <v>1</v>
      </c>
      <c r="C4" s="4">
        <v>1</v>
      </c>
      <c r="D4" s="4">
        <v>1</v>
      </c>
      <c r="E4" s="4">
        <v>1</v>
      </c>
      <c r="F4" s="4"/>
      <c r="G4" s="4"/>
    </row>
    <row r="5" spans="1:7" x14ac:dyDescent="0.3">
      <c r="A5" s="4">
        <v>4</v>
      </c>
      <c r="B5" s="4">
        <v>1</v>
      </c>
      <c r="C5" s="4">
        <v>1</v>
      </c>
      <c r="D5" s="4">
        <v>1</v>
      </c>
      <c r="E5" s="4">
        <v>1</v>
      </c>
      <c r="F5" s="4"/>
      <c r="G5" s="4"/>
    </row>
    <row r="6" spans="1:7" x14ac:dyDescent="0.3">
      <c r="A6" s="4">
        <v>5</v>
      </c>
      <c r="B6" s="4">
        <v>1</v>
      </c>
      <c r="C6" s="4">
        <v>1</v>
      </c>
      <c r="D6" s="4">
        <v>1</v>
      </c>
      <c r="E6" s="4">
        <v>1</v>
      </c>
      <c r="F6" s="4"/>
      <c r="G6" s="4"/>
    </row>
    <row r="7" spans="1:7" x14ac:dyDescent="0.3">
      <c r="A7" s="4">
        <v>6</v>
      </c>
      <c r="B7" s="4">
        <v>1</v>
      </c>
      <c r="C7" s="4">
        <v>1</v>
      </c>
      <c r="D7" s="4">
        <v>1</v>
      </c>
      <c r="E7" s="4">
        <v>1</v>
      </c>
      <c r="F7" s="4"/>
      <c r="G7" s="4"/>
    </row>
    <row r="8" spans="1:7" x14ac:dyDescent="0.3">
      <c r="A8" s="4">
        <v>7</v>
      </c>
      <c r="B8" s="4">
        <v>1</v>
      </c>
      <c r="C8" s="4">
        <v>1</v>
      </c>
      <c r="D8" s="4">
        <v>1</v>
      </c>
      <c r="E8" s="4">
        <v>1</v>
      </c>
      <c r="F8" s="4"/>
      <c r="G8" s="4"/>
    </row>
    <row r="9" spans="1:7" x14ac:dyDescent="0.3">
      <c r="A9" s="4">
        <v>8</v>
      </c>
      <c r="B9" s="4">
        <v>1</v>
      </c>
      <c r="C9" s="4">
        <v>1</v>
      </c>
      <c r="D9" s="4">
        <v>1</v>
      </c>
      <c r="E9" s="4">
        <v>1</v>
      </c>
      <c r="F9" s="4"/>
      <c r="G9" s="4"/>
    </row>
    <row r="10" spans="1:7" x14ac:dyDescent="0.3">
      <c r="A10" s="4">
        <v>9</v>
      </c>
      <c r="B10" s="4">
        <v>1</v>
      </c>
      <c r="C10" s="4">
        <v>1</v>
      </c>
      <c r="D10" s="4">
        <v>1</v>
      </c>
      <c r="E10" s="4">
        <v>1</v>
      </c>
      <c r="F10" s="4"/>
      <c r="G10" s="4"/>
    </row>
    <row r="11" spans="1:7" x14ac:dyDescent="0.3">
      <c r="A11" s="4">
        <v>10</v>
      </c>
      <c r="B11" s="4">
        <v>1</v>
      </c>
      <c r="C11" s="4">
        <v>1</v>
      </c>
      <c r="D11" s="4">
        <v>1</v>
      </c>
      <c r="E11" s="4">
        <v>1</v>
      </c>
      <c r="F11" s="4"/>
      <c r="G11" s="4"/>
    </row>
    <row r="12" spans="1:7" x14ac:dyDescent="0.3">
      <c r="A12" s="4" t="s">
        <v>256</v>
      </c>
      <c r="B12" s="4">
        <v>1</v>
      </c>
      <c r="C12" s="4">
        <v>1</v>
      </c>
      <c r="D12" s="4">
        <v>1</v>
      </c>
      <c r="E12" s="4">
        <v>1</v>
      </c>
      <c r="F12" s="4"/>
      <c r="G12" s="4"/>
    </row>
    <row r="13" spans="1:7" x14ac:dyDescent="0.3">
      <c r="A13" s="4" t="s">
        <v>257</v>
      </c>
      <c r="B13" s="4">
        <v>1</v>
      </c>
      <c r="C13" s="4">
        <v>1</v>
      </c>
      <c r="D13" s="4">
        <v>1</v>
      </c>
      <c r="E13" s="4">
        <v>1</v>
      </c>
      <c r="F13" s="4"/>
      <c r="G13" s="4"/>
    </row>
    <row r="14" spans="1:7" x14ac:dyDescent="0.3">
      <c r="A14" s="4" t="s">
        <v>258</v>
      </c>
      <c r="B14" s="4">
        <v>1</v>
      </c>
      <c r="C14" s="4">
        <v>1</v>
      </c>
      <c r="D14" s="4">
        <v>1</v>
      </c>
      <c r="E14" s="4">
        <v>1</v>
      </c>
      <c r="F14" s="4"/>
      <c r="G14" s="4"/>
    </row>
    <row r="15" spans="1:7" x14ac:dyDescent="0.3">
      <c r="A15" s="4" t="s">
        <v>259</v>
      </c>
      <c r="B15" s="4"/>
      <c r="C15" s="4"/>
      <c r="D15" s="4"/>
      <c r="E15" s="4">
        <v>52</v>
      </c>
      <c r="F15" s="4"/>
      <c r="G15" s="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AD42D-E70E-4E5A-B7E4-991B0681C69A}">
  <dimension ref="A1:H12"/>
  <sheetViews>
    <sheetView workbookViewId="0">
      <selection activeCell="E11" sqref="E11"/>
    </sheetView>
  </sheetViews>
  <sheetFormatPr defaultRowHeight="14.4" x14ac:dyDescent="0.3"/>
  <cols>
    <col min="1" max="1" width="45.6640625" bestFit="1" customWidth="1"/>
    <col min="2" max="3" width="10.109375" bestFit="1" customWidth="1"/>
    <col min="4" max="4" width="10.109375" customWidth="1"/>
    <col min="5" max="5" width="10.88671875" customWidth="1"/>
    <col min="6" max="7" width="10.109375" bestFit="1" customWidth="1"/>
    <col min="8" max="8" width="10.88671875" bestFit="1" customWidth="1"/>
  </cols>
  <sheetData>
    <row r="1" spans="1:8" s="11" customFormat="1" x14ac:dyDescent="0.3">
      <c r="A1" s="34" t="s">
        <v>337</v>
      </c>
      <c r="B1" s="16"/>
      <c r="C1" s="16"/>
      <c r="D1" s="16"/>
      <c r="E1" s="16"/>
      <c r="F1" s="16"/>
      <c r="G1" s="16"/>
    </row>
    <row r="2" spans="1:8" ht="54" thickBot="1" x14ac:dyDescent="0.35">
      <c r="A2" s="1"/>
      <c r="B2" s="75" t="s">
        <v>338</v>
      </c>
      <c r="C2" s="75" t="s">
        <v>339</v>
      </c>
      <c r="D2" s="75" t="s">
        <v>340</v>
      </c>
      <c r="E2" s="75" t="s">
        <v>341</v>
      </c>
      <c r="F2" s="75" t="s">
        <v>342</v>
      </c>
      <c r="G2" s="75" t="s">
        <v>343</v>
      </c>
    </row>
    <row r="3" spans="1:8" ht="15" thickTop="1" x14ac:dyDescent="0.3">
      <c r="A3" s="66" t="s">
        <v>331</v>
      </c>
      <c r="B3" s="74">
        <v>11668755</v>
      </c>
      <c r="C3" s="74">
        <v>36228706</v>
      </c>
      <c r="D3" s="74">
        <v>20448104</v>
      </c>
      <c r="E3" s="74">
        <v>9890659</v>
      </c>
      <c r="F3" s="74">
        <v>22115069</v>
      </c>
      <c r="G3" s="74">
        <v>10890838</v>
      </c>
      <c r="H3" s="76">
        <f>SUM(B3:G3)</f>
        <v>111242131</v>
      </c>
    </row>
    <row r="4" spans="1:8" x14ac:dyDescent="0.3">
      <c r="A4" s="66" t="s">
        <v>327</v>
      </c>
      <c r="B4" s="74">
        <v>1057310</v>
      </c>
      <c r="C4" s="74">
        <v>1783636</v>
      </c>
      <c r="D4" s="74">
        <v>809072</v>
      </c>
      <c r="E4" s="74">
        <v>317193</v>
      </c>
      <c r="F4" s="74">
        <v>455103</v>
      </c>
      <c r="G4" s="74">
        <v>170089</v>
      </c>
      <c r="H4" s="76">
        <f t="shared" ref="H4:H6" si="0">SUM(B4:G4)</f>
        <v>4592403</v>
      </c>
    </row>
    <row r="5" spans="1:8" ht="15" thickBot="1" x14ac:dyDescent="0.35">
      <c r="A5" s="79" t="s">
        <v>332</v>
      </c>
      <c r="B5" s="80">
        <v>16858244</v>
      </c>
      <c r="C5" s="80">
        <v>20040098</v>
      </c>
      <c r="D5" s="80">
        <v>8205834</v>
      </c>
      <c r="E5" s="80">
        <v>2623634</v>
      </c>
      <c r="F5" s="80">
        <v>5582200</v>
      </c>
      <c r="G5" s="80">
        <v>2511990</v>
      </c>
      <c r="H5" s="76">
        <f t="shared" si="0"/>
        <v>55822000</v>
      </c>
    </row>
    <row r="6" spans="1:8" x14ac:dyDescent="0.3">
      <c r="A6" s="34" t="s">
        <v>346</v>
      </c>
      <c r="B6" s="74">
        <v>29620292</v>
      </c>
      <c r="C6" s="74">
        <v>58207318</v>
      </c>
      <c r="D6" s="74">
        <v>29620292</v>
      </c>
      <c r="E6" s="74">
        <v>12915825</v>
      </c>
      <c r="F6" s="74">
        <v>28242604</v>
      </c>
      <c r="G6" s="74">
        <v>13604669</v>
      </c>
      <c r="H6" s="76">
        <f t="shared" si="0"/>
        <v>172211000</v>
      </c>
    </row>
    <row r="8" spans="1:8" x14ac:dyDescent="0.3">
      <c r="A8" s="7"/>
      <c r="B8" s="77" t="s">
        <v>344</v>
      </c>
    </row>
    <row r="9" spans="1:8" x14ac:dyDescent="0.3">
      <c r="A9" s="66" t="s">
        <v>333</v>
      </c>
      <c r="B9">
        <f>(G4/H6)*100</f>
        <v>9.8767790675392403E-2</v>
      </c>
    </row>
    <row r="10" spans="1:8" x14ac:dyDescent="0.3">
      <c r="A10" s="66" t="s">
        <v>334</v>
      </c>
      <c r="B10" s="7">
        <f>((SUM(B4:G4)+SUM(G3:G5))/SUM(B3:G5))*100</f>
        <v>10.582364432454403</v>
      </c>
    </row>
    <row r="11" spans="1:8" x14ac:dyDescent="0.3">
      <c r="A11" s="66" t="s">
        <v>335</v>
      </c>
      <c r="B11" s="78">
        <f>(SUM(B4:G4)+SUM(B3:B5))/SUM(B3:G5)*100</f>
        <v>19.909939460853845</v>
      </c>
    </row>
    <row r="12" spans="1:8" x14ac:dyDescent="0.3">
      <c r="A12" s="66" t="s">
        <v>336</v>
      </c>
      <c r="B12" s="7" t="s">
        <v>345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FFB16-6E77-4166-A0A0-90348C4078C3}">
  <dimension ref="A1:H4"/>
  <sheetViews>
    <sheetView workbookViewId="0">
      <selection activeCell="I6" sqref="I6"/>
    </sheetView>
  </sheetViews>
  <sheetFormatPr defaultRowHeight="14.4" x14ac:dyDescent="0.3"/>
  <cols>
    <col min="1" max="1" width="10.21875" bestFit="1" customWidth="1"/>
    <col min="2" max="2" width="9.33203125" bestFit="1" customWidth="1"/>
    <col min="3" max="3" width="10.21875" bestFit="1" customWidth="1"/>
    <col min="4" max="4" width="16.5546875" bestFit="1" customWidth="1"/>
    <col min="5" max="5" width="10.21875" bestFit="1" customWidth="1"/>
    <col min="6" max="6" width="7.77734375" bestFit="1" customWidth="1"/>
    <col min="7" max="7" width="10.21875" bestFit="1" customWidth="1"/>
    <col min="8" max="8" width="11.5546875" bestFit="1" customWidth="1"/>
  </cols>
  <sheetData>
    <row r="1" spans="1:8" ht="15" thickBot="1" x14ac:dyDescent="0.35">
      <c r="A1" s="1" t="s">
        <v>0</v>
      </c>
      <c r="B1" s="1" t="s">
        <v>1</v>
      </c>
      <c r="C1" s="1" t="s">
        <v>2</v>
      </c>
      <c r="D1" s="2" t="s">
        <v>3</v>
      </c>
      <c r="E1" s="1" t="s">
        <v>4</v>
      </c>
      <c r="F1" s="1" t="s">
        <v>5</v>
      </c>
      <c r="G1" s="1" t="s">
        <v>6</v>
      </c>
      <c r="H1" s="3" t="s">
        <v>7</v>
      </c>
    </row>
    <row r="2" spans="1:8" ht="15" thickTop="1" x14ac:dyDescent="0.3">
      <c r="A2">
        <v>10001</v>
      </c>
      <c r="B2" t="s">
        <v>8</v>
      </c>
      <c r="C2" t="s">
        <v>9</v>
      </c>
      <c r="D2" s="4">
        <v>93816545</v>
      </c>
      <c r="E2" t="s">
        <v>10</v>
      </c>
      <c r="F2" s="5">
        <v>20.190000000000001</v>
      </c>
      <c r="G2" t="s">
        <v>11</v>
      </c>
      <c r="H2" s="6">
        <v>0.92986111111111114</v>
      </c>
    </row>
    <row r="3" spans="1:8" x14ac:dyDescent="0.3">
      <c r="A3" s="7" t="s">
        <v>12</v>
      </c>
      <c r="B3" t="s">
        <v>13</v>
      </c>
      <c r="C3" t="s">
        <v>12</v>
      </c>
      <c r="D3" t="s">
        <v>12</v>
      </c>
      <c r="E3" t="s">
        <v>12</v>
      </c>
      <c r="F3" t="s">
        <v>14</v>
      </c>
      <c r="G3" t="s">
        <v>12</v>
      </c>
      <c r="H3" t="s">
        <v>15</v>
      </c>
    </row>
    <row r="4" spans="1:8" x14ac:dyDescent="0.3">
      <c r="A4" s="7" t="s">
        <v>16</v>
      </c>
      <c r="D4" s="7" t="s">
        <v>16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A75F3-5A0F-4486-A309-2F621EB671CB}">
  <dimension ref="A1:O428"/>
  <sheetViews>
    <sheetView workbookViewId="0">
      <selection activeCell="S14" sqref="S14"/>
    </sheetView>
  </sheetViews>
  <sheetFormatPr defaultColWidth="8.88671875" defaultRowHeight="14.4" x14ac:dyDescent="0.3"/>
  <cols>
    <col min="1" max="1" width="10.6640625" style="11" customWidth="1"/>
    <col min="2" max="2" width="14.77734375" style="7" customWidth="1"/>
    <col min="3" max="3" width="9.44140625" style="7" bestFit="1" customWidth="1"/>
    <col min="4" max="4" width="7.5546875" style="7" bestFit="1" customWidth="1"/>
    <col min="5" max="5" width="15.44140625" style="11" bestFit="1" customWidth="1"/>
    <col min="6" max="6" width="15.5546875" style="7" bestFit="1" customWidth="1"/>
    <col min="7" max="7" width="7.109375" style="7" bestFit="1" customWidth="1"/>
    <col min="8" max="8" width="12.109375" style="7" bestFit="1" customWidth="1"/>
    <col min="9" max="9" width="4.44140625" style="11" bestFit="1" customWidth="1"/>
    <col min="10" max="10" width="8" style="7" bestFit="1" customWidth="1"/>
    <col min="11" max="11" width="5.5546875" style="11" bestFit="1" customWidth="1"/>
    <col min="12" max="12" width="11" style="7" bestFit="1" customWidth="1"/>
    <col min="13" max="13" width="10.109375" style="7" bestFit="1" customWidth="1"/>
    <col min="14" max="14" width="8.88671875" style="11"/>
    <col min="15" max="15" width="22.21875" style="11" customWidth="1"/>
    <col min="16" max="16384" width="8.88671875" style="11"/>
  </cols>
  <sheetData>
    <row r="1" spans="1:15" x14ac:dyDescent="0.3">
      <c r="B1" s="66" t="s">
        <v>299</v>
      </c>
    </row>
    <row r="3" spans="1:15" s="67" customFormat="1" ht="15" thickBot="1" x14ac:dyDescent="0.35">
      <c r="A3" s="67" t="s">
        <v>300</v>
      </c>
      <c r="B3" s="68" t="s">
        <v>301</v>
      </c>
      <c r="C3" s="68" t="s">
        <v>302</v>
      </c>
      <c r="D3" s="68" t="s">
        <v>303</v>
      </c>
      <c r="E3" s="69" t="s">
        <v>304</v>
      </c>
      <c r="F3" s="68" t="s">
        <v>305</v>
      </c>
      <c r="G3" s="68" t="s">
        <v>158</v>
      </c>
      <c r="H3" s="68" t="s">
        <v>306</v>
      </c>
      <c r="I3" s="69" t="s">
        <v>307</v>
      </c>
      <c r="J3" s="68" t="s">
        <v>308</v>
      </c>
      <c r="K3" s="69" t="s">
        <v>309</v>
      </c>
      <c r="L3" s="68" t="s">
        <v>310</v>
      </c>
      <c r="M3" s="68" t="s">
        <v>311</v>
      </c>
      <c r="O3" s="73" t="s">
        <v>330</v>
      </c>
    </row>
    <row r="4" spans="1:15" ht="15" thickTop="1" x14ac:dyDescent="0.3">
      <c r="A4" s="11">
        <v>1</v>
      </c>
      <c r="B4" s="70" t="s">
        <v>312</v>
      </c>
      <c r="C4" s="71">
        <v>0</v>
      </c>
      <c r="D4" s="71">
        <v>739</v>
      </c>
      <c r="E4" s="72">
        <v>13</v>
      </c>
      <c r="F4" s="70">
        <v>12</v>
      </c>
      <c r="G4" s="70" t="s">
        <v>176</v>
      </c>
      <c r="H4" s="70" t="s">
        <v>313</v>
      </c>
      <c r="I4" s="72">
        <v>23</v>
      </c>
      <c r="J4" s="70" t="s">
        <v>314</v>
      </c>
      <c r="K4" s="72">
        <v>3</v>
      </c>
      <c r="L4" s="70" t="s">
        <v>315</v>
      </c>
      <c r="M4" s="70" t="s">
        <v>189</v>
      </c>
      <c r="O4">
        <v>131</v>
      </c>
    </row>
    <row r="5" spans="1:15" x14ac:dyDescent="0.3">
      <c r="A5" s="11">
        <v>2</v>
      </c>
      <c r="B5" s="70" t="s">
        <v>316</v>
      </c>
      <c r="C5" s="71">
        <v>0</v>
      </c>
      <c r="D5" s="71">
        <v>1230</v>
      </c>
      <c r="E5" s="72">
        <v>25</v>
      </c>
      <c r="F5" s="70">
        <v>0</v>
      </c>
      <c r="G5" s="70" t="s">
        <v>176</v>
      </c>
      <c r="H5" s="70" t="s">
        <v>317</v>
      </c>
      <c r="I5" s="72">
        <v>32</v>
      </c>
      <c r="J5" s="70" t="s">
        <v>314</v>
      </c>
      <c r="K5" s="72">
        <v>1</v>
      </c>
      <c r="L5" s="70" t="s">
        <v>318</v>
      </c>
      <c r="M5" s="70" t="s">
        <v>179</v>
      </c>
      <c r="O5">
        <v>64</v>
      </c>
    </row>
    <row r="6" spans="1:15" x14ac:dyDescent="0.3">
      <c r="A6" s="11">
        <v>3</v>
      </c>
      <c r="B6" s="70" t="s">
        <v>319</v>
      </c>
      <c r="C6" s="71">
        <v>0</v>
      </c>
      <c r="D6" s="71">
        <v>389</v>
      </c>
      <c r="E6" s="72">
        <v>19</v>
      </c>
      <c r="F6" s="70">
        <v>119</v>
      </c>
      <c r="G6" s="70" t="s">
        <v>176</v>
      </c>
      <c r="H6" s="70" t="s">
        <v>313</v>
      </c>
      <c r="I6" s="72">
        <v>38</v>
      </c>
      <c r="J6" s="70" t="s">
        <v>314</v>
      </c>
      <c r="K6" s="72">
        <v>4</v>
      </c>
      <c r="L6" s="70" t="s">
        <v>320</v>
      </c>
      <c r="M6" s="70" t="s">
        <v>179</v>
      </c>
      <c r="O6">
        <v>18</v>
      </c>
    </row>
    <row r="7" spans="1:15" x14ac:dyDescent="0.3">
      <c r="A7" s="11">
        <v>4</v>
      </c>
      <c r="B7" s="70" t="s">
        <v>316</v>
      </c>
      <c r="C7" s="71">
        <v>638</v>
      </c>
      <c r="D7" s="71">
        <v>347</v>
      </c>
      <c r="E7" s="72">
        <v>13</v>
      </c>
      <c r="F7" s="70">
        <v>14</v>
      </c>
      <c r="G7" s="70" t="s">
        <v>176</v>
      </c>
      <c r="H7" s="70" t="s">
        <v>313</v>
      </c>
      <c r="I7" s="72">
        <v>36</v>
      </c>
      <c r="J7" s="70" t="s">
        <v>314</v>
      </c>
      <c r="K7" s="72">
        <v>2</v>
      </c>
      <c r="L7" s="70" t="s">
        <v>315</v>
      </c>
      <c r="M7" s="70" t="s">
        <v>179</v>
      </c>
      <c r="O7">
        <v>87</v>
      </c>
    </row>
    <row r="8" spans="1:15" x14ac:dyDescent="0.3">
      <c r="A8" s="11">
        <v>5</v>
      </c>
      <c r="B8" s="70" t="s">
        <v>321</v>
      </c>
      <c r="C8" s="71">
        <v>963</v>
      </c>
      <c r="D8" s="71">
        <v>4754</v>
      </c>
      <c r="E8" s="72">
        <v>40</v>
      </c>
      <c r="F8" s="70">
        <v>45</v>
      </c>
      <c r="G8" s="70" t="s">
        <v>176</v>
      </c>
      <c r="H8" s="70" t="s">
        <v>313</v>
      </c>
      <c r="I8" s="72">
        <v>31</v>
      </c>
      <c r="J8" s="70" t="s">
        <v>322</v>
      </c>
      <c r="K8" s="72">
        <v>3</v>
      </c>
      <c r="L8" s="70" t="s">
        <v>318</v>
      </c>
      <c r="M8" s="70" t="s">
        <v>189</v>
      </c>
      <c r="O8">
        <v>325</v>
      </c>
    </row>
    <row r="9" spans="1:15" x14ac:dyDescent="0.3">
      <c r="A9" s="11">
        <v>6</v>
      </c>
      <c r="B9" s="70" t="s">
        <v>316</v>
      </c>
      <c r="C9" s="71">
        <v>2827</v>
      </c>
      <c r="D9" s="71">
        <v>0</v>
      </c>
      <c r="E9" s="72">
        <v>11</v>
      </c>
      <c r="F9" s="70">
        <v>13</v>
      </c>
      <c r="G9" s="70" t="s">
        <v>176</v>
      </c>
      <c r="H9" s="70" t="s">
        <v>323</v>
      </c>
      <c r="I9" s="72">
        <v>25</v>
      </c>
      <c r="J9" s="70" t="s">
        <v>314</v>
      </c>
      <c r="K9" s="72">
        <v>1</v>
      </c>
      <c r="L9" s="70" t="s">
        <v>318</v>
      </c>
      <c r="M9" s="70" t="s">
        <v>189</v>
      </c>
      <c r="O9">
        <v>196</v>
      </c>
    </row>
    <row r="10" spans="1:15" x14ac:dyDescent="0.3">
      <c r="A10" s="11">
        <v>7</v>
      </c>
      <c r="B10" s="70" t="s">
        <v>319</v>
      </c>
      <c r="C10" s="71">
        <v>0</v>
      </c>
      <c r="D10" s="71">
        <v>229</v>
      </c>
      <c r="E10" s="72">
        <v>13</v>
      </c>
      <c r="F10" s="70">
        <v>16</v>
      </c>
      <c r="G10" s="70" t="s">
        <v>176</v>
      </c>
      <c r="H10" s="70" t="s">
        <v>323</v>
      </c>
      <c r="I10" s="72">
        <v>26</v>
      </c>
      <c r="J10" s="70" t="s">
        <v>314</v>
      </c>
      <c r="K10" s="72">
        <v>3</v>
      </c>
      <c r="L10" s="70" t="s">
        <v>315</v>
      </c>
      <c r="M10" s="70" t="s">
        <v>189</v>
      </c>
      <c r="O10">
        <v>26</v>
      </c>
    </row>
    <row r="11" spans="1:15" x14ac:dyDescent="0.3">
      <c r="A11" s="11">
        <v>8</v>
      </c>
      <c r="B11" s="70" t="s">
        <v>324</v>
      </c>
      <c r="C11" s="71">
        <v>0</v>
      </c>
      <c r="D11" s="71">
        <v>533</v>
      </c>
      <c r="E11" s="72">
        <v>14</v>
      </c>
      <c r="F11" s="70">
        <v>2</v>
      </c>
      <c r="G11" s="70" t="s">
        <v>176</v>
      </c>
      <c r="H11" s="70" t="s">
        <v>313</v>
      </c>
      <c r="I11" s="72">
        <v>27</v>
      </c>
      <c r="J11" s="70" t="s">
        <v>314</v>
      </c>
      <c r="K11" s="72">
        <v>1</v>
      </c>
      <c r="L11" s="70" t="s">
        <v>315</v>
      </c>
      <c r="M11" s="70" t="s">
        <v>189</v>
      </c>
      <c r="O11">
        <v>174</v>
      </c>
    </row>
    <row r="12" spans="1:15" x14ac:dyDescent="0.3">
      <c r="A12" s="11">
        <v>9</v>
      </c>
      <c r="B12" s="70" t="s">
        <v>312</v>
      </c>
      <c r="C12" s="71">
        <v>6509</v>
      </c>
      <c r="D12" s="71">
        <v>493</v>
      </c>
      <c r="E12" s="72">
        <v>37</v>
      </c>
      <c r="F12" s="70">
        <v>9</v>
      </c>
      <c r="G12" s="70" t="s">
        <v>176</v>
      </c>
      <c r="H12" s="70" t="s">
        <v>313</v>
      </c>
      <c r="I12" s="72">
        <v>25</v>
      </c>
      <c r="J12" s="70" t="s">
        <v>314</v>
      </c>
      <c r="K12" s="72">
        <v>2</v>
      </c>
      <c r="L12" s="70" t="s">
        <v>318</v>
      </c>
      <c r="M12" s="70" t="s">
        <v>179</v>
      </c>
      <c r="O12">
        <v>63</v>
      </c>
    </row>
    <row r="13" spans="1:15" x14ac:dyDescent="0.3">
      <c r="A13" s="11">
        <v>10</v>
      </c>
      <c r="B13" s="70" t="s">
        <v>312</v>
      </c>
      <c r="C13" s="71">
        <v>966</v>
      </c>
      <c r="D13" s="71">
        <v>0</v>
      </c>
      <c r="E13" s="72">
        <v>25</v>
      </c>
      <c r="F13" s="70">
        <v>4</v>
      </c>
      <c r="G13" s="70" t="s">
        <v>184</v>
      </c>
      <c r="H13" s="70" t="s">
        <v>317</v>
      </c>
      <c r="I13" s="72">
        <v>43</v>
      </c>
      <c r="J13" s="70" t="s">
        <v>314</v>
      </c>
      <c r="K13" s="72">
        <v>1</v>
      </c>
      <c r="L13" s="70" t="s">
        <v>318</v>
      </c>
      <c r="M13" s="70" t="s">
        <v>179</v>
      </c>
      <c r="O13">
        <v>84</v>
      </c>
    </row>
    <row r="14" spans="1:15" x14ac:dyDescent="0.3">
      <c r="A14" s="11">
        <v>11</v>
      </c>
      <c r="B14" s="70" t="s">
        <v>324</v>
      </c>
      <c r="C14" s="71">
        <v>0</v>
      </c>
      <c r="D14" s="71">
        <v>989</v>
      </c>
      <c r="E14" s="72">
        <v>49</v>
      </c>
      <c r="F14" s="70">
        <v>0</v>
      </c>
      <c r="G14" s="70" t="s">
        <v>176</v>
      </c>
      <c r="H14" s="70" t="s">
        <v>313</v>
      </c>
      <c r="I14" s="72">
        <v>32</v>
      </c>
      <c r="J14" s="70" t="s">
        <v>322</v>
      </c>
      <c r="K14" s="72">
        <v>2</v>
      </c>
      <c r="L14" s="70" t="s">
        <v>320</v>
      </c>
      <c r="M14" s="70" t="s">
        <v>179</v>
      </c>
      <c r="O14">
        <v>413</v>
      </c>
    </row>
    <row r="15" spans="1:15" x14ac:dyDescent="0.3">
      <c r="A15" s="11">
        <v>12</v>
      </c>
      <c r="B15" s="70" t="s">
        <v>319</v>
      </c>
      <c r="C15" s="71">
        <v>0</v>
      </c>
      <c r="D15" s="71">
        <v>3305</v>
      </c>
      <c r="E15" s="72">
        <v>11</v>
      </c>
      <c r="F15" s="70">
        <v>15</v>
      </c>
      <c r="G15" s="70" t="s">
        <v>176</v>
      </c>
      <c r="H15" s="70" t="s">
        <v>313</v>
      </c>
      <c r="I15" s="72">
        <v>34</v>
      </c>
      <c r="J15" s="70" t="s">
        <v>322</v>
      </c>
      <c r="K15" s="72">
        <v>2</v>
      </c>
      <c r="L15" s="70" t="s">
        <v>315</v>
      </c>
      <c r="M15" s="70" t="s">
        <v>189</v>
      </c>
      <c r="O15">
        <v>243</v>
      </c>
    </row>
    <row r="16" spans="1:15" x14ac:dyDescent="0.3">
      <c r="A16" s="11">
        <v>13</v>
      </c>
      <c r="B16" s="70" t="s">
        <v>324</v>
      </c>
      <c r="C16" s="71">
        <v>322</v>
      </c>
      <c r="D16" s="71">
        <v>578</v>
      </c>
      <c r="E16" s="72">
        <v>10</v>
      </c>
      <c r="F16" s="70">
        <v>14</v>
      </c>
      <c r="G16" s="70" t="s">
        <v>176</v>
      </c>
      <c r="H16" s="70" t="s">
        <v>323</v>
      </c>
      <c r="I16" s="72">
        <v>26</v>
      </c>
      <c r="J16" s="70" t="s">
        <v>314</v>
      </c>
      <c r="K16" s="72">
        <v>1</v>
      </c>
      <c r="L16" s="70" t="s">
        <v>318</v>
      </c>
      <c r="M16" s="70" t="s">
        <v>189</v>
      </c>
      <c r="O16">
        <v>393</v>
      </c>
    </row>
    <row r="17" spans="1:15" x14ac:dyDescent="0.3">
      <c r="A17" s="11">
        <v>14</v>
      </c>
      <c r="B17" s="70" t="s">
        <v>319</v>
      </c>
      <c r="C17" s="71">
        <v>0</v>
      </c>
      <c r="D17" s="71">
        <v>821</v>
      </c>
      <c r="E17" s="72">
        <v>25</v>
      </c>
      <c r="F17" s="70">
        <v>63</v>
      </c>
      <c r="G17" s="70" t="s">
        <v>176</v>
      </c>
      <c r="H17" s="70" t="s">
        <v>313</v>
      </c>
      <c r="I17" s="72">
        <v>44</v>
      </c>
      <c r="J17" s="70" t="s">
        <v>314</v>
      </c>
      <c r="K17" s="72">
        <v>1</v>
      </c>
      <c r="L17" s="70" t="s">
        <v>318</v>
      </c>
      <c r="M17" s="70" t="s">
        <v>179</v>
      </c>
      <c r="O17">
        <v>169</v>
      </c>
    </row>
    <row r="18" spans="1:15" x14ac:dyDescent="0.3">
      <c r="A18" s="11">
        <v>15</v>
      </c>
      <c r="B18" s="70" t="s">
        <v>319</v>
      </c>
      <c r="C18" s="71">
        <v>396</v>
      </c>
      <c r="D18" s="71">
        <v>228</v>
      </c>
      <c r="E18" s="72">
        <v>13</v>
      </c>
      <c r="F18" s="70">
        <v>26</v>
      </c>
      <c r="G18" s="70" t="s">
        <v>176</v>
      </c>
      <c r="H18" s="70" t="s">
        <v>313</v>
      </c>
      <c r="I18" s="72">
        <v>46</v>
      </c>
      <c r="J18" s="70" t="s">
        <v>314</v>
      </c>
      <c r="K18" s="72">
        <v>3</v>
      </c>
      <c r="L18" s="70" t="s">
        <v>315</v>
      </c>
      <c r="M18" s="70" t="s">
        <v>189</v>
      </c>
      <c r="O18">
        <v>190</v>
      </c>
    </row>
    <row r="19" spans="1:15" x14ac:dyDescent="0.3">
      <c r="A19" s="11">
        <v>16</v>
      </c>
      <c r="B19" s="70" t="s">
        <v>325</v>
      </c>
      <c r="C19" s="71">
        <v>0</v>
      </c>
      <c r="D19" s="71">
        <v>129</v>
      </c>
      <c r="E19" s="72">
        <v>31</v>
      </c>
      <c r="F19" s="70">
        <v>8</v>
      </c>
      <c r="G19" s="70" t="s">
        <v>176</v>
      </c>
      <c r="H19" s="70" t="s">
        <v>317</v>
      </c>
      <c r="I19" s="72">
        <v>39</v>
      </c>
      <c r="J19" s="70" t="s">
        <v>314</v>
      </c>
      <c r="K19" s="72">
        <v>4</v>
      </c>
      <c r="L19" s="70" t="s">
        <v>320</v>
      </c>
      <c r="M19" s="70" t="s">
        <v>189</v>
      </c>
      <c r="O19">
        <v>283</v>
      </c>
    </row>
    <row r="20" spans="1:15" x14ac:dyDescent="0.3">
      <c r="A20" s="11">
        <v>17</v>
      </c>
      <c r="B20" s="70" t="s">
        <v>316</v>
      </c>
      <c r="C20" s="71">
        <v>652</v>
      </c>
      <c r="D20" s="71">
        <v>732</v>
      </c>
      <c r="E20" s="72">
        <v>49</v>
      </c>
      <c r="F20" s="70">
        <v>4</v>
      </c>
      <c r="G20" s="70" t="s">
        <v>184</v>
      </c>
      <c r="H20" s="70" t="s">
        <v>317</v>
      </c>
      <c r="I20" s="72">
        <v>25</v>
      </c>
      <c r="J20" s="70" t="s">
        <v>314</v>
      </c>
      <c r="K20" s="72">
        <v>2</v>
      </c>
      <c r="L20" s="70" t="s">
        <v>318</v>
      </c>
      <c r="M20" s="70" t="s">
        <v>179</v>
      </c>
      <c r="O20">
        <v>328</v>
      </c>
    </row>
    <row r="21" spans="1:15" x14ac:dyDescent="0.3">
      <c r="A21" s="11">
        <v>18</v>
      </c>
      <c r="B21" s="70" t="s">
        <v>319</v>
      </c>
      <c r="C21" s="71">
        <v>708</v>
      </c>
      <c r="D21" s="71">
        <v>683</v>
      </c>
      <c r="E21" s="72">
        <v>13</v>
      </c>
      <c r="F21" s="70">
        <v>33</v>
      </c>
      <c r="G21" s="70" t="s">
        <v>176</v>
      </c>
      <c r="H21" s="70" t="s">
        <v>313</v>
      </c>
      <c r="I21" s="72">
        <v>31</v>
      </c>
      <c r="J21" s="70" t="s">
        <v>314</v>
      </c>
      <c r="K21" s="72">
        <v>2</v>
      </c>
      <c r="L21" s="70" t="s">
        <v>318</v>
      </c>
      <c r="M21" s="70" t="s">
        <v>189</v>
      </c>
      <c r="O21">
        <v>210</v>
      </c>
    </row>
    <row r="22" spans="1:15" x14ac:dyDescent="0.3">
      <c r="A22" s="11">
        <v>19</v>
      </c>
      <c r="B22" s="70" t="s">
        <v>326</v>
      </c>
      <c r="C22" s="71">
        <v>207</v>
      </c>
      <c r="D22" s="71">
        <v>0</v>
      </c>
      <c r="E22" s="72">
        <v>28</v>
      </c>
      <c r="F22" s="70">
        <v>116</v>
      </c>
      <c r="G22" s="70" t="s">
        <v>176</v>
      </c>
      <c r="H22" s="70" t="s">
        <v>313</v>
      </c>
      <c r="I22" s="72">
        <v>47</v>
      </c>
      <c r="J22" s="70" t="s">
        <v>314</v>
      </c>
      <c r="K22" s="72">
        <v>4</v>
      </c>
      <c r="L22" s="70" t="s">
        <v>318</v>
      </c>
      <c r="M22" s="70" t="s">
        <v>189</v>
      </c>
      <c r="O22">
        <v>191</v>
      </c>
    </row>
    <row r="23" spans="1:15" x14ac:dyDescent="0.3">
      <c r="A23" s="11">
        <v>20</v>
      </c>
      <c r="B23" s="70" t="s">
        <v>321</v>
      </c>
      <c r="C23" s="71">
        <v>287</v>
      </c>
      <c r="D23" s="71">
        <v>12348</v>
      </c>
      <c r="E23" s="72">
        <v>7</v>
      </c>
      <c r="F23" s="70">
        <v>2</v>
      </c>
      <c r="G23" s="70" t="s">
        <v>184</v>
      </c>
      <c r="H23" s="70" t="s">
        <v>317</v>
      </c>
      <c r="I23" s="72">
        <v>23</v>
      </c>
      <c r="J23" s="70" t="s">
        <v>322</v>
      </c>
      <c r="K23" s="72">
        <v>2</v>
      </c>
      <c r="L23" s="70" t="s">
        <v>318</v>
      </c>
      <c r="M23" s="70" t="s">
        <v>179</v>
      </c>
      <c r="O23">
        <v>377</v>
      </c>
    </row>
    <row r="24" spans="1:15" x14ac:dyDescent="0.3">
      <c r="A24" s="11">
        <v>21</v>
      </c>
      <c r="B24" s="70" t="s">
        <v>316</v>
      </c>
      <c r="C24" s="71">
        <v>0</v>
      </c>
      <c r="D24" s="71">
        <v>17545</v>
      </c>
      <c r="E24" s="72">
        <v>34</v>
      </c>
      <c r="F24" s="70">
        <v>16</v>
      </c>
      <c r="G24" s="70" t="s">
        <v>184</v>
      </c>
      <c r="H24" s="70" t="s">
        <v>317</v>
      </c>
      <c r="I24" s="72">
        <v>22</v>
      </c>
      <c r="J24" s="70" t="s">
        <v>314</v>
      </c>
      <c r="K24" s="72">
        <v>4</v>
      </c>
      <c r="L24" s="70" t="s">
        <v>318</v>
      </c>
      <c r="M24" s="70" t="s">
        <v>179</v>
      </c>
    </row>
    <row r="25" spans="1:15" x14ac:dyDescent="0.3">
      <c r="A25" s="11">
        <v>22</v>
      </c>
      <c r="B25" s="70" t="s">
        <v>316</v>
      </c>
      <c r="C25" s="71">
        <v>101</v>
      </c>
      <c r="D25" s="71">
        <v>3871</v>
      </c>
      <c r="E25" s="72">
        <v>13</v>
      </c>
      <c r="F25" s="70">
        <v>5</v>
      </c>
      <c r="G25" s="70" t="s">
        <v>184</v>
      </c>
      <c r="H25" s="70" t="s">
        <v>317</v>
      </c>
      <c r="I25" s="72">
        <v>26</v>
      </c>
      <c r="J25" s="70" t="s">
        <v>322</v>
      </c>
      <c r="K25" s="72">
        <v>4</v>
      </c>
      <c r="L25" s="70" t="s">
        <v>318</v>
      </c>
      <c r="M25" s="70" t="s">
        <v>179</v>
      </c>
    </row>
    <row r="26" spans="1:15" x14ac:dyDescent="0.3">
      <c r="A26" s="11">
        <v>23</v>
      </c>
      <c r="B26" s="70" t="s">
        <v>316</v>
      </c>
      <c r="C26" s="71">
        <v>0</v>
      </c>
      <c r="D26" s="71">
        <v>0</v>
      </c>
      <c r="E26" s="72">
        <v>25</v>
      </c>
      <c r="F26" s="70">
        <v>23</v>
      </c>
      <c r="G26" s="70" t="s">
        <v>176</v>
      </c>
      <c r="H26" s="70" t="s">
        <v>323</v>
      </c>
      <c r="I26" s="72">
        <v>19</v>
      </c>
      <c r="J26" s="70" t="s">
        <v>314</v>
      </c>
      <c r="K26" s="72">
        <v>4</v>
      </c>
      <c r="L26" s="70" t="s">
        <v>318</v>
      </c>
      <c r="M26" s="70" t="s">
        <v>179</v>
      </c>
    </row>
    <row r="27" spans="1:15" x14ac:dyDescent="0.3">
      <c r="A27" s="11">
        <v>24</v>
      </c>
      <c r="B27" s="70" t="s">
        <v>316</v>
      </c>
      <c r="C27" s="71">
        <v>0</v>
      </c>
      <c r="D27" s="71">
        <v>485</v>
      </c>
      <c r="E27" s="72">
        <v>37</v>
      </c>
      <c r="F27" s="70">
        <v>23</v>
      </c>
      <c r="G27" s="70" t="s">
        <v>184</v>
      </c>
      <c r="H27" s="70" t="s">
        <v>317</v>
      </c>
      <c r="I27" s="72">
        <v>27</v>
      </c>
      <c r="J27" s="70" t="s">
        <v>314</v>
      </c>
      <c r="K27" s="72">
        <v>2</v>
      </c>
      <c r="L27" s="70" t="s">
        <v>320</v>
      </c>
      <c r="M27" s="70" t="s">
        <v>179</v>
      </c>
    </row>
    <row r="28" spans="1:15" x14ac:dyDescent="0.3">
      <c r="A28" s="11">
        <v>25</v>
      </c>
      <c r="B28" s="70" t="s">
        <v>319</v>
      </c>
      <c r="C28" s="71">
        <v>0</v>
      </c>
      <c r="D28" s="71">
        <v>10723</v>
      </c>
      <c r="E28" s="72">
        <v>11</v>
      </c>
      <c r="F28" s="70">
        <v>15</v>
      </c>
      <c r="G28" s="70" t="s">
        <v>176</v>
      </c>
      <c r="H28" s="70" t="s">
        <v>313</v>
      </c>
      <c r="I28" s="72">
        <v>39</v>
      </c>
      <c r="J28" s="70" t="s">
        <v>322</v>
      </c>
      <c r="K28" s="72">
        <v>2</v>
      </c>
      <c r="L28" s="70" t="s">
        <v>315</v>
      </c>
      <c r="M28" s="70" t="s">
        <v>189</v>
      </c>
    </row>
    <row r="29" spans="1:15" x14ac:dyDescent="0.3">
      <c r="A29" s="11">
        <v>26</v>
      </c>
      <c r="B29" s="70" t="s">
        <v>324</v>
      </c>
      <c r="C29" s="71">
        <v>141</v>
      </c>
      <c r="D29" s="71">
        <v>245</v>
      </c>
      <c r="E29" s="72">
        <v>22</v>
      </c>
      <c r="F29" s="70">
        <v>33</v>
      </c>
      <c r="G29" s="70" t="s">
        <v>176</v>
      </c>
      <c r="H29" s="70" t="s">
        <v>313</v>
      </c>
      <c r="I29" s="72">
        <v>26</v>
      </c>
      <c r="J29" s="70" t="s">
        <v>314</v>
      </c>
      <c r="K29" s="72">
        <v>3</v>
      </c>
      <c r="L29" s="70" t="s">
        <v>318</v>
      </c>
      <c r="M29" s="70" t="s">
        <v>189</v>
      </c>
    </row>
    <row r="30" spans="1:15" x14ac:dyDescent="0.3">
      <c r="A30" s="11">
        <v>27</v>
      </c>
      <c r="B30" s="70" t="s">
        <v>325</v>
      </c>
      <c r="C30" s="71">
        <v>0</v>
      </c>
      <c r="D30" s="71">
        <v>0</v>
      </c>
      <c r="E30" s="72">
        <v>19</v>
      </c>
      <c r="F30" s="70">
        <v>58</v>
      </c>
      <c r="G30" s="70" t="s">
        <v>176</v>
      </c>
      <c r="H30" s="70" t="s">
        <v>313</v>
      </c>
      <c r="I30" s="72">
        <v>50</v>
      </c>
      <c r="J30" s="70" t="s">
        <v>185</v>
      </c>
      <c r="K30" s="72">
        <v>4</v>
      </c>
      <c r="L30" s="70" t="s">
        <v>318</v>
      </c>
      <c r="M30" s="70" t="s">
        <v>179</v>
      </c>
    </row>
    <row r="31" spans="1:15" x14ac:dyDescent="0.3">
      <c r="A31" s="11">
        <v>28</v>
      </c>
      <c r="B31" s="70" t="s">
        <v>325</v>
      </c>
      <c r="C31" s="71">
        <v>2484</v>
      </c>
      <c r="D31" s="71">
        <v>0</v>
      </c>
      <c r="E31" s="72">
        <v>49</v>
      </c>
      <c r="F31" s="70">
        <v>46</v>
      </c>
      <c r="G31" s="70" t="s">
        <v>176</v>
      </c>
      <c r="H31" s="70" t="s">
        <v>313</v>
      </c>
      <c r="I31" s="72">
        <v>34</v>
      </c>
      <c r="J31" s="70" t="s">
        <v>185</v>
      </c>
      <c r="K31" s="72">
        <v>1</v>
      </c>
      <c r="L31" s="70" t="s">
        <v>318</v>
      </c>
      <c r="M31" s="70" t="s">
        <v>189</v>
      </c>
    </row>
    <row r="32" spans="1:15" x14ac:dyDescent="0.3">
      <c r="A32" s="11">
        <v>29</v>
      </c>
      <c r="B32" s="70" t="s">
        <v>312</v>
      </c>
      <c r="C32" s="71">
        <v>237</v>
      </c>
      <c r="D32" s="71">
        <v>236</v>
      </c>
      <c r="E32" s="72">
        <v>37</v>
      </c>
      <c r="F32" s="70">
        <v>24</v>
      </c>
      <c r="G32" s="70" t="s">
        <v>176</v>
      </c>
      <c r="H32" s="70" t="s">
        <v>313</v>
      </c>
      <c r="I32" s="72">
        <v>23</v>
      </c>
      <c r="J32" s="70" t="s">
        <v>322</v>
      </c>
      <c r="K32" s="72">
        <v>4</v>
      </c>
      <c r="L32" s="70" t="s">
        <v>318</v>
      </c>
      <c r="M32" s="70" t="s">
        <v>189</v>
      </c>
    </row>
    <row r="33" spans="1:13" x14ac:dyDescent="0.3">
      <c r="A33" s="11">
        <v>30</v>
      </c>
      <c r="B33" s="70" t="s">
        <v>312</v>
      </c>
      <c r="C33" s="71">
        <v>0</v>
      </c>
      <c r="D33" s="71">
        <v>485</v>
      </c>
      <c r="E33" s="72">
        <v>19</v>
      </c>
      <c r="F33" s="70">
        <v>12</v>
      </c>
      <c r="G33" s="70" t="s">
        <v>176</v>
      </c>
      <c r="H33" s="70" t="s">
        <v>313</v>
      </c>
      <c r="I33" s="72">
        <v>23</v>
      </c>
      <c r="J33" s="70" t="s">
        <v>314</v>
      </c>
      <c r="K33" s="72">
        <v>2</v>
      </c>
      <c r="L33" s="70" t="s">
        <v>318</v>
      </c>
      <c r="M33" s="70" t="s">
        <v>189</v>
      </c>
    </row>
    <row r="34" spans="1:13" x14ac:dyDescent="0.3">
      <c r="A34" s="11">
        <v>31</v>
      </c>
      <c r="B34" s="70" t="s">
        <v>321</v>
      </c>
      <c r="C34" s="71">
        <v>335</v>
      </c>
      <c r="D34" s="71">
        <v>1708</v>
      </c>
      <c r="E34" s="72">
        <v>37</v>
      </c>
      <c r="F34" s="70">
        <v>7</v>
      </c>
      <c r="G34" s="70" t="s">
        <v>176</v>
      </c>
      <c r="H34" s="70" t="s">
        <v>313</v>
      </c>
      <c r="I34" s="72">
        <v>46</v>
      </c>
      <c r="J34" s="70" t="s">
        <v>185</v>
      </c>
      <c r="K34" s="72">
        <v>4</v>
      </c>
      <c r="L34" s="70" t="s">
        <v>318</v>
      </c>
      <c r="M34" s="70" t="s">
        <v>179</v>
      </c>
    </row>
    <row r="35" spans="1:13" x14ac:dyDescent="0.3">
      <c r="A35" s="11">
        <v>32</v>
      </c>
      <c r="B35" s="70" t="s">
        <v>312</v>
      </c>
      <c r="C35" s="71">
        <v>3565</v>
      </c>
      <c r="D35" s="71">
        <v>0</v>
      </c>
      <c r="E35" s="72">
        <v>31</v>
      </c>
      <c r="F35" s="70">
        <v>32</v>
      </c>
      <c r="G35" s="70" t="s">
        <v>176</v>
      </c>
      <c r="H35" s="70" t="s">
        <v>313</v>
      </c>
      <c r="I35" s="72">
        <v>35</v>
      </c>
      <c r="J35" s="70" t="s">
        <v>314</v>
      </c>
      <c r="K35" s="72">
        <v>3</v>
      </c>
      <c r="L35" s="70" t="s">
        <v>318</v>
      </c>
      <c r="M35" s="70" t="s">
        <v>189</v>
      </c>
    </row>
    <row r="36" spans="1:13" x14ac:dyDescent="0.3">
      <c r="A36" s="11">
        <v>33</v>
      </c>
      <c r="B36" s="70" t="s">
        <v>312</v>
      </c>
      <c r="C36" s="71">
        <v>0</v>
      </c>
      <c r="D36" s="71">
        <v>407</v>
      </c>
      <c r="E36" s="72">
        <v>13</v>
      </c>
      <c r="F36" s="70">
        <v>2</v>
      </c>
      <c r="G36" s="70" t="s">
        <v>184</v>
      </c>
      <c r="H36" s="70" t="s">
        <v>317</v>
      </c>
      <c r="I36" s="72">
        <v>28</v>
      </c>
      <c r="J36" s="70" t="s">
        <v>314</v>
      </c>
      <c r="K36" s="72">
        <v>2</v>
      </c>
      <c r="L36" s="70" t="s">
        <v>318</v>
      </c>
      <c r="M36" s="70" t="s">
        <v>189</v>
      </c>
    </row>
    <row r="37" spans="1:13" x14ac:dyDescent="0.3">
      <c r="A37" s="11">
        <v>34</v>
      </c>
      <c r="B37" s="70" t="s">
        <v>324</v>
      </c>
      <c r="C37" s="71">
        <v>16647</v>
      </c>
      <c r="D37" s="71">
        <v>895</v>
      </c>
      <c r="E37" s="72">
        <v>16</v>
      </c>
      <c r="F37" s="70">
        <v>34</v>
      </c>
      <c r="G37" s="70" t="s">
        <v>176</v>
      </c>
      <c r="H37" s="70" t="s">
        <v>313</v>
      </c>
      <c r="I37" s="72">
        <v>25</v>
      </c>
      <c r="J37" s="70" t="s">
        <v>322</v>
      </c>
      <c r="K37" s="72">
        <v>4</v>
      </c>
      <c r="L37" s="70" t="s">
        <v>318</v>
      </c>
      <c r="M37" s="70" t="s">
        <v>189</v>
      </c>
    </row>
    <row r="38" spans="1:13" x14ac:dyDescent="0.3">
      <c r="A38" s="11">
        <v>35</v>
      </c>
      <c r="B38" s="70" t="s">
        <v>324</v>
      </c>
      <c r="C38" s="71">
        <v>0</v>
      </c>
      <c r="D38" s="71">
        <v>150</v>
      </c>
      <c r="E38" s="72">
        <v>49</v>
      </c>
      <c r="F38" s="70">
        <v>46</v>
      </c>
      <c r="G38" s="70" t="s">
        <v>184</v>
      </c>
      <c r="H38" s="70" t="s">
        <v>317</v>
      </c>
      <c r="I38" s="72">
        <v>36</v>
      </c>
      <c r="J38" s="70" t="s">
        <v>322</v>
      </c>
      <c r="K38" s="72">
        <v>4</v>
      </c>
      <c r="L38" s="70" t="s">
        <v>318</v>
      </c>
      <c r="M38" s="70" t="s">
        <v>179</v>
      </c>
    </row>
    <row r="39" spans="1:13" x14ac:dyDescent="0.3">
      <c r="A39" s="11">
        <v>36</v>
      </c>
      <c r="B39" s="70" t="s">
        <v>312</v>
      </c>
      <c r="C39" s="71">
        <v>0</v>
      </c>
      <c r="D39" s="71">
        <v>490</v>
      </c>
      <c r="E39" s="72">
        <v>5</v>
      </c>
      <c r="F39" s="70">
        <v>41</v>
      </c>
      <c r="G39" s="70" t="s">
        <v>176</v>
      </c>
      <c r="H39" s="70" t="s">
        <v>313</v>
      </c>
      <c r="I39" s="72">
        <v>41</v>
      </c>
      <c r="J39" s="70" t="s">
        <v>314</v>
      </c>
      <c r="K39" s="72">
        <v>1</v>
      </c>
      <c r="L39" s="70" t="s">
        <v>315</v>
      </c>
      <c r="M39" s="70" t="s">
        <v>189</v>
      </c>
    </row>
    <row r="40" spans="1:13" x14ac:dyDescent="0.3">
      <c r="A40" s="11">
        <v>37</v>
      </c>
      <c r="B40" s="70" t="s">
        <v>316</v>
      </c>
      <c r="C40" s="71">
        <v>0</v>
      </c>
      <c r="D40" s="71">
        <v>162</v>
      </c>
      <c r="E40" s="72">
        <v>25</v>
      </c>
      <c r="F40" s="70">
        <v>1</v>
      </c>
      <c r="G40" s="70" t="s">
        <v>176</v>
      </c>
      <c r="H40" s="70" t="s">
        <v>317</v>
      </c>
      <c r="I40" s="72">
        <v>54</v>
      </c>
      <c r="J40" s="70" t="s">
        <v>314</v>
      </c>
      <c r="K40" s="72">
        <v>1</v>
      </c>
      <c r="L40" s="70" t="s">
        <v>318</v>
      </c>
      <c r="M40" s="70" t="s">
        <v>179</v>
      </c>
    </row>
    <row r="41" spans="1:13" x14ac:dyDescent="0.3">
      <c r="A41" s="11">
        <v>38</v>
      </c>
      <c r="B41" s="70" t="s">
        <v>312</v>
      </c>
      <c r="C41" s="71">
        <v>940</v>
      </c>
      <c r="D41" s="71">
        <v>715</v>
      </c>
      <c r="E41" s="72">
        <v>9</v>
      </c>
      <c r="F41" s="70">
        <v>40</v>
      </c>
      <c r="G41" s="70" t="s">
        <v>184</v>
      </c>
      <c r="H41" s="70" t="s">
        <v>317</v>
      </c>
      <c r="I41" s="72">
        <v>43</v>
      </c>
      <c r="J41" s="70" t="s">
        <v>314</v>
      </c>
      <c r="K41" s="72">
        <v>2</v>
      </c>
      <c r="L41" s="70" t="s">
        <v>315</v>
      </c>
      <c r="M41" s="70" t="s">
        <v>189</v>
      </c>
    </row>
    <row r="42" spans="1:13" x14ac:dyDescent="0.3">
      <c r="A42" s="11">
        <v>39</v>
      </c>
      <c r="B42" s="70" t="s">
        <v>312</v>
      </c>
      <c r="C42" s="71">
        <v>0</v>
      </c>
      <c r="D42" s="71">
        <v>323</v>
      </c>
      <c r="E42" s="72">
        <v>49</v>
      </c>
      <c r="F42" s="70">
        <v>42</v>
      </c>
      <c r="G42" s="70" t="s">
        <v>176</v>
      </c>
      <c r="H42" s="70" t="s">
        <v>323</v>
      </c>
      <c r="I42" s="72">
        <v>33</v>
      </c>
      <c r="J42" s="70" t="s">
        <v>314</v>
      </c>
      <c r="K42" s="72">
        <v>1</v>
      </c>
      <c r="L42" s="70" t="s">
        <v>318</v>
      </c>
      <c r="M42" s="70" t="s">
        <v>179</v>
      </c>
    </row>
    <row r="43" spans="1:13" x14ac:dyDescent="0.3">
      <c r="A43" s="11">
        <v>40</v>
      </c>
      <c r="B43" s="70" t="s">
        <v>319</v>
      </c>
      <c r="C43" s="71">
        <v>0</v>
      </c>
      <c r="D43" s="71">
        <v>128</v>
      </c>
      <c r="E43" s="72">
        <v>13</v>
      </c>
      <c r="F43" s="70">
        <v>74</v>
      </c>
      <c r="G43" s="70" t="s">
        <v>176</v>
      </c>
      <c r="H43" s="70" t="s">
        <v>313</v>
      </c>
      <c r="I43" s="72">
        <v>34</v>
      </c>
      <c r="J43" s="70" t="s">
        <v>314</v>
      </c>
      <c r="K43" s="72">
        <v>3</v>
      </c>
      <c r="L43" s="70" t="s">
        <v>318</v>
      </c>
      <c r="M43" s="70" t="s">
        <v>179</v>
      </c>
    </row>
    <row r="44" spans="1:13" x14ac:dyDescent="0.3">
      <c r="A44" s="11">
        <v>41</v>
      </c>
      <c r="B44" s="70" t="s">
        <v>185</v>
      </c>
      <c r="C44" s="71">
        <v>218</v>
      </c>
      <c r="D44" s="71">
        <v>0</v>
      </c>
      <c r="E44" s="72">
        <v>49</v>
      </c>
      <c r="F44" s="70">
        <v>0</v>
      </c>
      <c r="G44" s="70" t="s">
        <v>176</v>
      </c>
      <c r="H44" s="70" t="s">
        <v>313</v>
      </c>
      <c r="I44" s="72">
        <v>39</v>
      </c>
      <c r="J44" s="70" t="s">
        <v>185</v>
      </c>
      <c r="K44" s="72">
        <v>4</v>
      </c>
      <c r="L44" s="70" t="s">
        <v>327</v>
      </c>
      <c r="M44" s="70" t="s">
        <v>189</v>
      </c>
    </row>
    <row r="45" spans="1:13" x14ac:dyDescent="0.3">
      <c r="A45" s="11">
        <v>42</v>
      </c>
      <c r="B45" s="70" t="s">
        <v>325</v>
      </c>
      <c r="C45" s="71">
        <v>0</v>
      </c>
      <c r="D45" s="71">
        <v>109</v>
      </c>
      <c r="E45" s="72">
        <v>25</v>
      </c>
      <c r="F45" s="70">
        <v>26</v>
      </c>
      <c r="G45" s="70" t="s">
        <v>176</v>
      </c>
      <c r="H45" s="70" t="s">
        <v>313</v>
      </c>
      <c r="I45" s="72">
        <v>34</v>
      </c>
      <c r="J45" s="70" t="s">
        <v>314</v>
      </c>
      <c r="K45" s="72">
        <v>3</v>
      </c>
      <c r="L45" s="70" t="s">
        <v>315</v>
      </c>
      <c r="M45" s="70" t="s">
        <v>189</v>
      </c>
    </row>
    <row r="46" spans="1:13" x14ac:dyDescent="0.3">
      <c r="A46" s="11">
        <v>43</v>
      </c>
      <c r="B46" s="70" t="s">
        <v>312</v>
      </c>
      <c r="C46" s="71">
        <v>16935</v>
      </c>
      <c r="D46" s="71">
        <v>189</v>
      </c>
      <c r="E46" s="72">
        <v>37</v>
      </c>
      <c r="F46" s="70">
        <v>60</v>
      </c>
      <c r="G46" s="70" t="s">
        <v>176</v>
      </c>
      <c r="H46" s="70" t="s">
        <v>313</v>
      </c>
      <c r="I46" s="72">
        <v>30</v>
      </c>
      <c r="J46" s="70" t="s">
        <v>314</v>
      </c>
      <c r="K46" s="72">
        <v>2</v>
      </c>
      <c r="L46" s="70" t="s">
        <v>318</v>
      </c>
      <c r="M46" s="70" t="s">
        <v>189</v>
      </c>
    </row>
    <row r="47" spans="1:13" x14ac:dyDescent="0.3">
      <c r="A47" s="11">
        <v>44</v>
      </c>
      <c r="B47" s="70" t="s">
        <v>316</v>
      </c>
      <c r="C47" s="71">
        <v>664</v>
      </c>
      <c r="D47" s="71">
        <v>537</v>
      </c>
      <c r="E47" s="72">
        <v>31</v>
      </c>
      <c r="F47" s="70">
        <v>33</v>
      </c>
      <c r="G47" s="70" t="s">
        <v>176</v>
      </c>
      <c r="H47" s="70" t="s">
        <v>313</v>
      </c>
      <c r="I47" s="72">
        <v>48</v>
      </c>
      <c r="J47" s="70" t="s">
        <v>314</v>
      </c>
      <c r="K47" s="72">
        <v>2</v>
      </c>
      <c r="L47" s="70" t="s">
        <v>318</v>
      </c>
      <c r="M47" s="70" t="s">
        <v>179</v>
      </c>
    </row>
    <row r="48" spans="1:13" x14ac:dyDescent="0.3">
      <c r="A48" s="11">
        <v>45</v>
      </c>
      <c r="B48" s="70" t="s">
        <v>316</v>
      </c>
      <c r="C48" s="71">
        <v>150</v>
      </c>
      <c r="D48" s="71">
        <v>6520</v>
      </c>
      <c r="E48" s="72">
        <v>12</v>
      </c>
      <c r="F48" s="70">
        <v>1</v>
      </c>
      <c r="G48" s="70" t="s">
        <v>184</v>
      </c>
      <c r="H48" s="70" t="s">
        <v>317</v>
      </c>
      <c r="I48" s="72">
        <v>19</v>
      </c>
      <c r="J48" s="70" t="s">
        <v>314</v>
      </c>
      <c r="K48" s="72">
        <v>1</v>
      </c>
      <c r="L48" s="70" t="s">
        <v>318</v>
      </c>
      <c r="M48" s="70" t="s">
        <v>189</v>
      </c>
    </row>
    <row r="49" spans="1:13" x14ac:dyDescent="0.3">
      <c r="A49" s="11">
        <v>46</v>
      </c>
      <c r="B49" s="70" t="s">
        <v>312</v>
      </c>
      <c r="C49" s="71">
        <v>0</v>
      </c>
      <c r="D49" s="71">
        <v>138</v>
      </c>
      <c r="E49" s="72">
        <v>7</v>
      </c>
      <c r="F49" s="70">
        <v>119</v>
      </c>
      <c r="G49" s="70" t="s">
        <v>176</v>
      </c>
      <c r="H49" s="70" t="s">
        <v>323</v>
      </c>
      <c r="I49" s="72">
        <v>29</v>
      </c>
      <c r="J49" s="70" t="s">
        <v>322</v>
      </c>
      <c r="K49" s="72">
        <v>2</v>
      </c>
      <c r="L49" s="70" t="s">
        <v>318</v>
      </c>
      <c r="M49" s="70" t="s">
        <v>189</v>
      </c>
    </row>
    <row r="50" spans="1:13" x14ac:dyDescent="0.3">
      <c r="A50" s="11">
        <v>47</v>
      </c>
      <c r="B50" s="70" t="s">
        <v>316</v>
      </c>
      <c r="C50" s="71">
        <v>216</v>
      </c>
      <c r="D50" s="71">
        <v>0</v>
      </c>
      <c r="E50" s="72">
        <v>19</v>
      </c>
      <c r="F50" s="70">
        <v>3</v>
      </c>
      <c r="G50" s="70" t="s">
        <v>184</v>
      </c>
      <c r="H50" s="70" t="s">
        <v>317</v>
      </c>
      <c r="I50" s="72">
        <v>26</v>
      </c>
      <c r="J50" s="70" t="s">
        <v>322</v>
      </c>
      <c r="K50" s="72">
        <v>3</v>
      </c>
      <c r="L50" s="70" t="s">
        <v>318</v>
      </c>
      <c r="M50" s="70" t="s">
        <v>179</v>
      </c>
    </row>
    <row r="51" spans="1:13" x14ac:dyDescent="0.3">
      <c r="A51" s="11">
        <v>48</v>
      </c>
      <c r="B51" s="70" t="s">
        <v>319</v>
      </c>
      <c r="C51" s="71">
        <v>0</v>
      </c>
      <c r="D51" s="71">
        <v>660</v>
      </c>
      <c r="E51" s="72">
        <v>17</v>
      </c>
      <c r="F51" s="70">
        <v>75</v>
      </c>
      <c r="G51" s="70" t="s">
        <v>176</v>
      </c>
      <c r="H51" s="70" t="s">
        <v>313</v>
      </c>
      <c r="I51" s="72">
        <v>42</v>
      </c>
      <c r="J51" s="70" t="s">
        <v>322</v>
      </c>
      <c r="K51" s="72">
        <v>4</v>
      </c>
      <c r="L51" s="70" t="s">
        <v>318</v>
      </c>
      <c r="M51" s="70" t="s">
        <v>179</v>
      </c>
    </row>
    <row r="52" spans="1:13" x14ac:dyDescent="0.3">
      <c r="A52" s="11">
        <v>49</v>
      </c>
      <c r="B52" s="70" t="s">
        <v>324</v>
      </c>
      <c r="C52" s="71">
        <v>0</v>
      </c>
      <c r="D52" s="71">
        <v>724</v>
      </c>
      <c r="E52" s="72">
        <v>25</v>
      </c>
      <c r="F52" s="70">
        <v>8</v>
      </c>
      <c r="G52" s="70" t="s">
        <v>176</v>
      </c>
      <c r="H52" s="70" t="s">
        <v>313</v>
      </c>
      <c r="I52" s="72">
        <v>30</v>
      </c>
      <c r="J52" s="70" t="s">
        <v>322</v>
      </c>
      <c r="K52" s="72">
        <v>2</v>
      </c>
      <c r="L52" s="70" t="s">
        <v>318</v>
      </c>
      <c r="M52" s="70" t="s">
        <v>179</v>
      </c>
    </row>
    <row r="53" spans="1:13" x14ac:dyDescent="0.3">
      <c r="A53" s="11">
        <v>50</v>
      </c>
      <c r="B53" s="70" t="s">
        <v>312</v>
      </c>
      <c r="C53" s="71">
        <v>0</v>
      </c>
      <c r="D53" s="71">
        <v>897</v>
      </c>
      <c r="E53" s="72">
        <v>19</v>
      </c>
      <c r="F53" s="70">
        <v>5</v>
      </c>
      <c r="G53" s="70" t="s">
        <v>176</v>
      </c>
      <c r="H53" s="70" t="s">
        <v>323</v>
      </c>
      <c r="I53" s="72">
        <v>38</v>
      </c>
      <c r="J53" s="70" t="s">
        <v>314</v>
      </c>
      <c r="K53" s="72">
        <v>4</v>
      </c>
      <c r="L53" s="70" t="s">
        <v>318</v>
      </c>
      <c r="M53" s="70" t="s">
        <v>189</v>
      </c>
    </row>
    <row r="54" spans="1:13" x14ac:dyDescent="0.3">
      <c r="A54" s="11">
        <v>51</v>
      </c>
      <c r="B54" s="70" t="s">
        <v>312</v>
      </c>
      <c r="C54" s="71">
        <v>265</v>
      </c>
      <c r="D54" s="71">
        <v>947</v>
      </c>
      <c r="E54" s="72">
        <v>25</v>
      </c>
      <c r="F54" s="70">
        <v>5</v>
      </c>
      <c r="G54" s="70" t="s">
        <v>176</v>
      </c>
      <c r="H54" s="70" t="s">
        <v>323</v>
      </c>
      <c r="I54" s="72">
        <v>21</v>
      </c>
      <c r="J54" s="70" t="s">
        <v>314</v>
      </c>
      <c r="K54" s="72">
        <v>1</v>
      </c>
      <c r="L54" s="70" t="s">
        <v>318</v>
      </c>
      <c r="M54" s="70" t="s">
        <v>179</v>
      </c>
    </row>
    <row r="55" spans="1:13" x14ac:dyDescent="0.3">
      <c r="A55" s="11">
        <v>52</v>
      </c>
      <c r="B55" s="70" t="s">
        <v>316</v>
      </c>
      <c r="C55" s="71">
        <v>4256</v>
      </c>
      <c r="D55" s="71">
        <v>0</v>
      </c>
      <c r="E55" s="72">
        <v>16</v>
      </c>
      <c r="F55" s="70">
        <v>36</v>
      </c>
      <c r="G55" s="70" t="s">
        <v>184</v>
      </c>
      <c r="H55" s="70" t="s">
        <v>317</v>
      </c>
      <c r="I55" s="72">
        <v>32</v>
      </c>
      <c r="J55" s="70" t="s">
        <v>322</v>
      </c>
      <c r="K55" s="72">
        <v>4</v>
      </c>
      <c r="L55" s="70" t="s">
        <v>315</v>
      </c>
      <c r="M55" s="70" t="s">
        <v>189</v>
      </c>
    </row>
    <row r="56" spans="1:13" x14ac:dyDescent="0.3">
      <c r="A56" s="11">
        <v>53</v>
      </c>
      <c r="B56" s="70" t="s">
        <v>324</v>
      </c>
      <c r="C56" s="71">
        <v>870</v>
      </c>
      <c r="D56" s="71">
        <v>917</v>
      </c>
      <c r="E56" s="72">
        <v>28</v>
      </c>
      <c r="F56" s="70">
        <v>6</v>
      </c>
      <c r="G56" s="70" t="s">
        <v>176</v>
      </c>
      <c r="H56" s="70" t="s">
        <v>313</v>
      </c>
      <c r="I56" s="72">
        <v>35</v>
      </c>
      <c r="J56" s="70" t="s">
        <v>314</v>
      </c>
      <c r="K56" s="72">
        <v>2</v>
      </c>
      <c r="L56" s="70" t="s">
        <v>318</v>
      </c>
      <c r="M56" s="70" t="s">
        <v>179</v>
      </c>
    </row>
    <row r="57" spans="1:13" x14ac:dyDescent="0.3">
      <c r="A57" s="11">
        <v>54</v>
      </c>
      <c r="B57" s="70" t="s">
        <v>319</v>
      </c>
      <c r="C57" s="71">
        <v>162</v>
      </c>
      <c r="D57" s="71">
        <v>595</v>
      </c>
      <c r="E57" s="72">
        <v>22</v>
      </c>
      <c r="F57" s="70">
        <v>10</v>
      </c>
      <c r="G57" s="70" t="s">
        <v>176</v>
      </c>
      <c r="H57" s="70" t="s">
        <v>317</v>
      </c>
      <c r="I57" s="72">
        <v>46</v>
      </c>
      <c r="J57" s="70" t="s">
        <v>314</v>
      </c>
      <c r="K57" s="72">
        <v>4</v>
      </c>
      <c r="L57" s="70" t="s">
        <v>318</v>
      </c>
      <c r="M57" s="70" t="s">
        <v>189</v>
      </c>
    </row>
    <row r="58" spans="1:13" x14ac:dyDescent="0.3">
      <c r="A58" s="11">
        <v>55</v>
      </c>
      <c r="B58" s="70" t="s">
        <v>325</v>
      </c>
      <c r="C58" s="71">
        <v>0</v>
      </c>
      <c r="D58" s="71">
        <v>789</v>
      </c>
      <c r="E58" s="72">
        <v>25</v>
      </c>
      <c r="F58" s="70">
        <v>28</v>
      </c>
      <c r="G58" s="70" t="s">
        <v>176</v>
      </c>
      <c r="H58" s="70" t="s">
        <v>313</v>
      </c>
      <c r="I58" s="72">
        <v>37</v>
      </c>
      <c r="J58" s="70" t="s">
        <v>314</v>
      </c>
      <c r="K58" s="72">
        <v>3</v>
      </c>
      <c r="L58" s="70" t="s">
        <v>320</v>
      </c>
      <c r="M58" s="70" t="s">
        <v>189</v>
      </c>
    </row>
    <row r="59" spans="1:13" x14ac:dyDescent="0.3">
      <c r="A59" s="11">
        <v>56</v>
      </c>
      <c r="B59" s="70" t="s">
        <v>321</v>
      </c>
      <c r="C59" s="71">
        <v>0</v>
      </c>
      <c r="D59" s="71">
        <v>0</v>
      </c>
      <c r="E59" s="72">
        <v>37</v>
      </c>
      <c r="F59" s="70">
        <v>114</v>
      </c>
      <c r="G59" s="70" t="s">
        <v>176</v>
      </c>
      <c r="H59" s="70" t="s">
        <v>313</v>
      </c>
      <c r="I59" s="72">
        <v>39</v>
      </c>
      <c r="J59" s="70" t="s">
        <v>314</v>
      </c>
      <c r="K59" s="72">
        <v>4</v>
      </c>
      <c r="L59" s="70" t="s">
        <v>320</v>
      </c>
      <c r="M59" s="70" t="s">
        <v>179</v>
      </c>
    </row>
    <row r="60" spans="1:13" x14ac:dyDescent="0.3">
      <c r="A60" s="11">
        <v>57</v>
      </c>
      <c r="B60" s="70" t="s">
        <v>316</v>
      </c>
      <c r="C60" s="71">
        <v>0</v>
      </c>
      <c r="D60" s="71">
        <v>746</v>
      </c>
      <c r="E60" s="72">
        <v>13</v>
      </c>
      <c r="F60" s="70">
        <v>16</v>
      </c>
      <c r="G60" s="70" t="s">
        <v>184</v>
      </c>
      <c r="H60" s="70" t="s">
        <v>317</v>
      </c>
      <c r="I60" s="72">
        <v>29</v>
      </c>
      <c r="J60" s="70" t="s">
        <v>314</v>
      </c>
      <c r="K60" s="72">
        <v>3</v>
      </c>
      <c r="L60" s="70" t="s">
        <v>318</v>
      </c>
      <c r="M60" s="70" t="s">
        <v>189</v>
      </c>
    </row>
    <row r="61" spans="1:13" x14ac:dyDescent="0.3">
      <c r="A61" s="11">
        <v>58</v>
      </c>
      <c r="B61" s="70" t="s">
        <v>319</v>
      </c>
      <c r="C61" s="71">
        <v>461</v>
      </c>
      <c r="D61" s="71">
        <v>140</v>
      </c>
      <c r="E61" s="72">
        <v>19</v>
      </c>
      <c r="F61" s="70">
        <v>32</v>
      </c>
      <c r="G61" s="70" t="s">
        <v>176</v>
      </c>
      <c r="H61" s="70" t="s">
        <v>313</v>
      </c>
      <c r="I61" s="72">
        <v>27</v>
      </c>
      <c r="J61" s="70" t="s">
        <v>322</v>
      </c>
      <c r="K61" s="72">
        <v>3</v>
      </c>
      <c r="L61" s="70" t="s">
        <v>315</v>
      </c>
      <c r="M61" s="70" t="s">
        <v>189</v>
      </c>
    </row>
    <row r="62" spans="1:13" x14ac:dyDescent="0.3">
      <c r="A62" s="11">
        <v>59</v>
      </c>
      <c r="B62" s="70" t="s">
        <v>319</v>
      </c>
      <c r="C62" s="71">
        <v>0</v>
      </c>
      <c r="D62" s="71">
        <v>659</v>
      </c>
      <c r="E62" s="72">
        <v>19</v>
      </c>
      <c r="F62" s="70">
        <v>5</v>
      </c>
      <c r="G62" s="70" t="s">
        <v>184</v>
      </c>
      <c r="H62" s="70" t="s">
        <v>317</v>
      </c>
      <c r="I62" s="72">
        <v>22</v>
      </c>
      <c r="J62" s="70" t="s">
        <v>322</v>
      </c>
      <c r="K62" s="72">
        <v>3</v>
      </c>
      <c r="L62" s="70" t="s">
        <v>318</v>
      </c>
      <c r="M62" s="70" t="s">
        <v>179</v>
      </c>
    </row>
    <row r="63" spans="1:13" x14ac:dyDescent="0.3">
      <c r="A63" s="11">
        <v>60</v>
      </c>
      <c r="B63" s="70" t="s">
        <v>316</v>
      </c>
      <c r="C63" s="71">
        <v>0</v>
      </c>
      <c r="D63" s="71">
        <v>717</v>
      </c>
      <c r="E63" s="72">
        <v>37</v>
      </c>
      <c r="F63" s="70">
        <v>60</v>
      </c>
      <c r="G63" s="70" t="s">
        <v>176</v>
      </c>
      <c r="H63" s="70" t="s">
        <v>313</v>
      </c>
      <c r="I63" s="72">
        <v>40</v>
      </c>
      <c r="J63" s="70" t="s">
        <v>314</v>
      </c>
      <c r="K63" s="72">
        <v>2</v>
      </c>
      <c r="L63" s="70" t="s">
        <v>318</v>
      </c>
      <c r="M63" s="70" t="s">
        <v>179</v>
      </c>
    </row>
    <row r="64" spans="1:13" x14ac:dyDescent="0.3">
      <c r="A64" s="11">
        <v>61</v>
      </c>
      <c r="B64" s="70" t="s">
        <v>319</v>
      </c>
      <c r="C64" s="71">
        <v>0</v>
      </c>
      <c r="D64" s="71">
        <v>667</v>
      </c>
      <c r="E64" s="72">
        <v>29</v>
      </c>
      <c r="F64" s="70">
        <v>10</v>
      </c>
      <c r="G64" s="70" t="s">
        <v>176</v>
      </c>
      <c r="H64" s="70" t="s">
        <v>313</v>
      </c>
      <c r="I64" s="72">
        <v>44</v>
      </c>
      <c r="J64" s="70" t="s">
        <v>314</v>
      </c>
      <c r="K64" s="72">
        <v>2</v>
      </c>
      <c r="L64" s="70" t="s">
        <v>315</v>
      </c>
      <c r="M64" s="70" t="s">
        <v>179</v>
      </c>
    </row>
    <row r="65" spans="1:13" x14ac:dyDescent="0.3">
      <c r="A65" s="11">
        <v>62</v>
      </c>
      <c r="B65" s="70" t="s">
        <v>319</v>
      </c>
      <c r="C65" s="71">
        <v>580</v>
      </c>
      <c r="D65" s="71">
        <v>0</v>
      </c>
      <c r="E65" s="72">
        <v>11</v>
      </c>
      <c r="F65" s="70">
        <v>8</v>
      </c>
      <c r="G65" s="70" t="s">
        <v>176</v>
      </c>
      <c r="H65" s="70" t="s">
        <v>313</v>
      </c>
      <c r="I65" s="72">
        <v>26</v>
      </c>
      <c r="J65" s="70" t="s">
        <v>314</v>
      </c>
      <c r="K65" s="72">
        <v>4</v>
      </c>
      <c r="L65" s="70" t="s">
        <v>315</v>
      </c>
      <c r="M65" s="70" t="s">
        <v>179</v>
      </c>
    </row>
    <row r="66" spans="1:13" x14ac:dyDescent="0.3">
      <c r="A66" s="11">
        <v>63</v>
      </c>
      <c r="B66" s="70" t="s">
        <v>312</v>
      </c>
      <c r="C66" s="71">
        <v>0</v>
      </c>
      <c r="D66" s="71">
        <v>763</v>
      </c>
      <c r="E66" s="72">
        <v>13</v>
      </c>
      <c r="F66" s="70">
        <v>46</v>
      </c>
      <c r="G66" s="70" t="s">
        <v>184</v>
      </c>
      <c r="H66" s="70" t="s">
        <v>317</v>
      </c>
      <c r="I66" s="72">
        <v>57</v>
      </c>
      <c r="J66" s="70" t="s">
        <v>314</v>
      </c>
      <c r="K66" s="72">
        <v>3</v>
      </c>
      <c r="L66" s="70" t="s">
        <v>315</v>
      </c>
      <c r="M66" s="70" t="s">
        <v>189</v>
      </c>
    </row>
    <row r="67" spans="1:13" x14ac:dyDescent="0.3">
      <c r="A67" s="11">
        <v>64</v>
      </c>
      <c r="B67" s="70" t="s">
        <v>319</v>
      </c>
      <c r="C67" s="71">
        <v>0</v>
      </c>
      <c r="D67" s="71">
        <v>1366</v>
      </c>
      <c r="E67" s="72">
        <v>19</v>
      </c>
      <c r="F67" s="70">
        <v>17</v>
      </c>
      <c r="G67" s="70" t="s">
        <v>176</v>
      </c>
      <c r="H67" s="70" t="s">
        <v>313</v>
      </c>
      <c r="I67" s="72">
        <v>34</v>
      </c>
      <c r="J67" s="70" t="s">
        <v>314</v>
      </c>
      <c r="K67" s="72">
        <v>4</v>
      </c>
      <c r="L67" s="70" t="s">
        <v>315</v>
      </c>
      <c r="M67" s="70" t="s">
        <v>189</v>
      </c>
    </row>
    <row r="68" spans="1:13" x14ac:dyDescent="0.3">
      <c r="A68" s="11">
        <v>65</v>
      </c>
      <c r="B68" s="70" t="s">
        <v>312</v>
      </c>
      <c r="C68" s="71">
        <v>0</v>
      </c>
      <c r="D68" s="71">
        <v>552</v>
      </c>
      <c r="E68" s="72">
        <v>25</v>
      </c>
      <c r="F68" s="70">
        <v>4</v>
      </c>
      <c r="G68" s="70" t="s">
        <v>176</v>
      </c>
      <c r="H68" s="70" t="s">
        <v>323</v>
      </c>
      <c r="I68" s="72">
        <v>47</v>
      </c>
      <c r="J68" s="70" t="s">
        <v>314</v>
      </c>
      <c r="K68" s="72">
        <v>4</v>
      </c>
      <c r="L68" s="70" t="s">
        <v>318</v>
      </c>
      <c r="M68" s="70" t="s">
        <v>179</v>
      </c>
    </row>
    <row r="69" spans="1:13" x14ac:dyDescent="0.3">
      <c r="A69" s="11">
        <v>66</v>
      </c>
      <c r="B69" s="70" t="s">
        <v>312</v>
      </c>
      <c r="C69" s="71">
        <v>0</v>
      </c>
      <c r="D69" s="71">
        <v>14643</v>
      </c>
      <c r="E69" s="72">
        <v>16</v>
      </c>
      <c r="F69" s="70">
        <v>115</v>
      </c>
      <c r="G69" s="70" t="s">
        <v>176</v>
      </c>
      <c r="H69" s="70" t="s">
        <v>313</v>
      </c>
      <c r="I69" s="72">
        <v>46</v>
      </c>
      <c r="J69" s="70" t="s">
        <v>314</v>
      </c>
      <c r="K69" s="72">
        <v>3</v>
      </c>
      <c r="L69" s="70" t="s">
        <v>318</v>
      </c>
      <c r="M69" s="70" t="s">
        <v>189</v>
      </c>
    </row>
    <row r="70" spans="1:13" x14ac:dyDescent="0.3">
      <c r="A70" s="11">
        <v>67</v>
      </c>
      <c r="B70" s="70" t="s">
        <v>324</v>
      </c>
      <c r="C70" s="71">
        <v>758</v>
      </c>
      <c r="D70" s="71">
        <v>2665</v>
      </c>
      <c r="E70" s="72">
        <v>13</v>
      </c>
      <c r="F70" s="70">
        <v>31</v>
      </c>
      <c r="G70" s="70" t="s">
        <v>176</v>
      </c>
      <c r="H70" s="70" t="s">
        <v>313</v>
      </c>
      <c r="I70" s="72">
        <v>38</v>
      </c>
      <c r="J70" s="70" t="s">
        <v>314</v>
      </c>
      <c r="K70" s="72">
        <v>4</v>
      </c>
      <c r="L70" s="70" t="s">
        <v>315</v>
      </c>
      <c r="M70" s="70" t="s">
        <v>189</v>
      </c>
    </row>
    <row r="71" spans="1:13" x14ac:dyDescent="0.3">
      <c r="A71" s="11">
        <v>68</v>
      </c>
      <c r="B71" s="70" t="s">
        <v>325</v>
      </c>
      <c r="C71" s="71">
        <v>399</v>
      </c>
      <c r="D71" s="71">
        <v>0</v>
      </c>
      <c r="E71" s="72">
        <v>31</v>
      </c>
      <c r="F71" s="70">
        <v>0</v>
      </c>
      <c r="G71" s="70" t="s">
        <v>184</v>
      </c>
      <c r="H71" s="70" t="s">
        <v>317</v>
      </c>
      <c r="I71" s="72">
        <v>52</v>
      </c>
      <c r="J71" s="70" t="s">
        <v>314</v>
      </c>
      <c r="K71" s="72">
        <v>1</v>
      </c>
      <c r="L71" s="70" t="s">
        <v>320</v>
      </c>
      <c r="M71" s="70" t="s">
        <v>179</v>
      </c>
    </row>
    <row r="72" spans="1:13" x14ac:dyDescent="0.3">
      <c r="A72" s="11">
        <v>69</v>
      </c>
      <c r="B72" s="70" t="s">
        <v>316</v>
      </c>
      <c r="C72" s="71">
        <v>513</v>
      </c>
      <c r="D72" s="71">
        <v>442</v>
      </c>
      <c r="E72" s="72">
        <v>7</v>
      </c>
      <c r="F72" s="70">
        <v>0</v>
      </c>
      <c r="G72" s="70" t="s">
        <v>176</v>
      </c>
      <c r="H72" s="70" t="s">
        <v>313</v>
      </c>
      <c r="I72" s="72">
        <v>34</v>
      </c>
      <c r="J72" s="70" t="s">
        <v>314</v>
      </c>
      <c r="K72" s="72">
        <v>1</v>
      </c>
      <c r="L72" s="70" t="s">
        <v>320</v>
      </c>
      <c r="M72" s="70" t="s">
        <v>189</v>
      </c>
    </row>
    <row r="73" spans="1:13" x14ac:dyDescent="0.3">
      <c r="A73" s="11">
        <v>70</v>
      </c>
      <c r="B73" s="70" t="s">
        <v>316</v>
      </c>
      <c r="C73" s="71">
        <v>0</v>
      </c>
      <c r="D73" s="71">
        <v>8357</v>
      </c>
      <c r="E73" s="72">
        <v>25</v>
      </c>
      <c r="F73" s="70">
        <v>5</v>
      </c>
      <c r="G73" s="70" t="s">
        <v>176</v>
      </c>
      <c r="H73" s="70" t="s">
        <v>313</v>
      </c>
      <c r="I73" s="72">
        <v>29</v>
      </c>
      <c r="J73" s="70" t="s">
        <v>185</v>
      </c>
      <c r="K73" s="72">
        <v>4</v>
      </c>
      <c r="L73" s="70" t="s">
        <v>318</v>
      </c>
      <c r="M73" s="70" t="s">
        <v>179</v>
      </c>
    </row>
    <row r="74" spans="1:13" x14ac:dyDescent="0.3">
      <c r="A74" s="11">
        <v>71</v>
      </c>
      <c r="B74" s="70" t="s">
        <v>319</v>
      </c>
      <c r="C74" s="71">
        <v>0</v>
      </c>
      <c r="D74" s="71">
        <v>0</v>
      </c>
      <c r="E74" s="72">
        <v>22</v>
      </c>
      <c r="F74" s="70">
        <v>9</v>
      </c>
      <c r="G74" s="70" t="s">
        <v>176</v>
      </c>
      <c r="H74" s="70" t="s">
        <v>313</v>
      </c>
      <c r="I74" s="72">
        <v>39</v>
      </c>
      <c r="J74" s="70" t="s">
        <v>314</v>
      </c>
      <c r="K74" s="72">
        <v>2</v>
      </c>
      <c r="L74" s="70" t="s">
        <v>315</v>
      </c>
      <c r="M74" s="70" t="s">
        <v>179</v>
      </c>
    </row>
    <row r="75" spans="1:13" x14ac:dyDescent="0.3">
      <c r="A75" s="11">
        <v>72</v>
      </c>
      <c r="B75" s="70" t="s">
        <v>312</v>
      </c>
      <c r="C75" s="71">
        <v>565</v>
      </c>
      <c r="D75" s="71">
        <v>863</v>
      </c>
      <c r="E75" s="72">
        <v>10</v>
      </c>
      <c r="F75" s="70">
        <v>81</v>
      </c>
      <c r="G75" s="70" t="s">
        <v>176</v>
      </c>
      <c r="H75" s="70" t="s">
        <v>313</v>
      </c>
      <c r="I75" s="72">
        <v>36</v>
      </c>
      <c r="J75" s="70" t="s">
        <v>314</v>
      </c>
      <c r="K75" s="72">
        <v>4</v>
      </c>
      <c r="L75" s="70" t="s">
        <v>315</v>
      </c>
      <c r="M75" s="70" t="s">
        <v>189</v>
      </c>
    </row>
    <row r="76" spans="1:13" x14ac:dyDescent="0.3">
      <c r="A76" s="11">
        <v>73</v>
      </c>
      <c r="B76" s="70" t="s">
        <v>324</v>
      </c>
      <c r="C76" s="71">
        <v>0</v>
      </c>
      <c r="D76" s="71">
        <v>322</v>
      </c>
      <c r="E76" s="72">
        <v>28</v>
      </c>
      <c r="F76" s="70">
        <v>28</v>
      </c>
      <c r="G76" s="70" t="s">
        <v>176</v>
      </c>
      <c r="H76" s="70" t="s">
        <v>313</v>
      </c>
      <c r="I76" s="72">
        <v>25</v>
      </c>
      <c r="J76" s="70" t="s">
        <v>314</v>
      </c>
      <c r="K76" s="72">
        <v>4</v>
      </c>
      <c r="L76" s="70" t="s">
        <v>318</v>
      </c>
      <c r="M76" s="70" t="s">
        <v>189</v>
      </c>
    </row>
    <row r="77" spans="1:13" x14ac:dyDescent="0.3">
      <c r="A77" s="11">
        <v>74</v>
      </c>
      <c r="B77" s="70" t="s">
        <v>316</v>
      </c>
      <c r="C77" s="71">
        <v>0</v>
      </c>
      <c r="D77" s="71">
        <v>800</v>
      </c>
      <c r="E77" s="72">
        <v>13</v>
      </c>
      <c r="F77" s="70">
        <v>69</v>
      </c>
      <c r="G77" s="70" t="s">
        <v>176</v>
      </c>
      <c r="H77" s="70" t="s">
        <v>313</v>
      </c>
      <c r="I77" s="72">
        <v>59</v>
      </c>
      <c r="J77" s="70" t="s">
        <v>314</v>
      </c>
      <c r="K77" s="72">
        <v>3</v>
      </c>
      <c r="L77" s="70" t="s">
        <v>318</v>
      </c>
      <c r="M77" s="70" t="s">
        <v>179</v>
      </c>
    </row>
    <row r="78" spans="1:13" x14ac:dyDescent="0.3">
      <c r="A78" s="11">
        <v>75</v>
      </c>
      <c r="B78" s="70" t="s">
        <v>312</v>
      </c>
      <c r="C78" s="71">
        <v>0</v>
      </c>
      <c r="D78" s="71">
        <v>656</v>
      </c>
      <c r="E78" s="72">
        <v>37</v>
      </c>
      <c r="F78" s="70">
        <v>85</v>
      </c>
      <c r="G78" s="70" t="s">
        <v>176</v>
      </c>
      <c r="H78" s="70" t="s">
        <v>313</v>
      </c>
      <c r="I78" s="72">
        <v>27</v>
      </c>
      <c r="J78" s="70" t="s">
        <v>314</v>
      </c>
      <c r="K78" s="72">
        <v>2</v>
      </c>
      <c r="L78" s="70" t="s">
        <v>318</v>
      </c>
      <c r="M78" s="70" t="s">
        <v>189</v>
      </c>
    </row>
    <row r="79" spans="1:13" x14ac:dyDescent="0.3">
      <c r="A79" s="11">
        <v>76</v>
      </c>
      <c r="B79" s="70" t="s">
        <v>319</v>
      </c>
      <c r="C79" s="71">
        <v>166</v>
      </c>
      <c r="D79" s="71">
        <v>922</v>
      </c>
      <c r="E79" s="72">
        <v>13</v>
      </c>
      <c r="F79" s="70">
        <v>2</v>
      </c>
      <c r="G79" s="70" t="s">
        <v>184</v>
      </c>
      <c r="H79" s="70" t="s">
        <v>317</v>
      </c>
      <c r="I79" s="72">
        <v>24</v>
      </c>
      <c r="J79" s="70" t="s">
        <v>322</v>
      </c>
      <c r="K79" s="72">
        <v>1</v>
      </c>
      <c r="L79" s="70" t="s">
        <v>318</v>
      </c>
      <c r="M79" s="70" t="s">
        <v>179</v>
      </c>
    </row>
    <row r="80" spans="1:13" x14ac:dyDescent="0.3">
      <c r="A80" s="11">
        <v>77</v>
      </c>
      <c r="B80" s="70" t="s">
        <v>324</v>
      </c>
      <c r="C80" s="71">
        <v>9783</v>
      </c>
      <c r="D80" s="71">
        <v>885</v>
      </c>
      <c r="E80" s="72">
        <v>13</v>
      </c>
      <c r="F80" s="70">
        <v>3</v>
      </c>
      <c r="G80" s="70" t="s">
        <v>184</v>
      </c>
      <c r="H80" s="70" t="s">
        <v>317</v>
      </c>
      <c r="I80" s="72">
        <v>25</v>
      </c>
      <c r="J80" s="70" t="s">
        <v>314</v>
      </c>
      <c r="K80" s="72">
        <v>1</v>
      </c>
      <c r="L80" s="70" t="s">
        <v>327</v>
      </c>
      <c r="M80" s="70" t="s">
        <v>179</v>
      </c>
    </row>
    <row r="81" spans="1:13" x14ac:dyDescent="0.3">
      <c r="A81" s="11">
        <v>78</v>
      </c>
      <c r="B81" s="70" t="s">
        <v>324</v>
      </c>
      <c r="C81" s="71">
        <v>674</v>
      </c>
      <c r="D81" s="71">
        <v>2886</v>
      </c>
      <c r="E81" s="72">
        <v>49</v>
      </c>
      <c r="F81" s="70">
        <v>32</v>
      </c>
      <c r="G81" s="70" t="s">
        <v>176</v>
      </c>
      <c r="H81" s="70" t="s">
        <v>313</v>
      </c>
      <c r="I81" s="72">
        <v>29</v>
      </c>
      <c r="J81" s="70" t="s">
        <v>314</v>
      </c>
      <c r="K81" s="72">
        <v>2</v>
      </c>
      <c r="L81" s="70" t="s">
        <v>318</v>
      </c>
      <c r="M81" s="70" t="s">
        <v>189</v>
      </c>
    </row>
    <row r="82" spans="1:13" x14ac:dyDescent="0.3">
      <c r="A82" s="11">
        <v>79</v>
      </c>
      <c r="B82" s="70" t="s">
        <v>326</v>
      </c>
      <c r="C82" s="71">
        <v>0</v>
      </c>
      <c r="D82" s="71">
        <v>626</v>
      </c>
      <c r="E82" s="72">
        <v>43</v>
      </c>
      <c r="F82" s="70">
        <v>0</v>
      </c>
      <c r="G82" s="70" t="s">
        <v>176</v>
      </c>
      <c r="H82" s="70" t="s">
        <v>313</v>
      </c>
      <c r="I82" s="72">
        <v>64</v>
      </c>
      <c r="J82" s="70" t="s">
        <v>314</v>
      </c>
      <c r="K82" s="72">
        <v>4</v>
      </c>
      <c r="L82" s="70" t="s">
        <v>327</v>
      </c>
      <c r="M82" s="70" t="s">
        <v>189</v>
      </c>
    </row>
    <row r="83" spans="1:13" x14ac:dyDescent="0.3">
      <c r="A83" s="11">
        <v>80</v>
      </c>
      <c r="B83" s="70" t="s">
        <v>324</v>
      </c>
      <c r="C83" s="71">
        <v>15328</v>
      </c>
      <c r="D83" s="71">
        <v>0</v>
      </c>
      <c r="E83" s="72">
        <v>25</v>
      </c>
      <c r="F83" s="70">
        <v>9</v>
      </c>
      <c r="G83" s="70" t="s">
        <v>176</v>
      </c>
      <c r="H83" s="70" t="s">
        <v>313</v>
      </c>
      <c r="I83" s="72">
        <v>31</v>
      </c>
      <c r="J83" s="70" t="s">
        <v>314</v>
      </c>
      <c r="K83" s="72">
        <v>4</v>
      </c>
      <c r="L83" s="70" t="s">
        <v>318</v>
      </c>
      <c r="M83" s="70" t="s">
        <v>189</v>
      </c>
    </row>
    <row r="84" spans="1:13" x14ac:dyDescent="0.3">
      <c r="A84" s="11">
        <v>81</v>
      </c>
      <c r="B84" s="70" t="s">
        <v>319</v>
      </c>
      <c r="C84" s="71">
        <v>0</v>
      </c>
      <c r="D84" s="71">
        <v>904</v>
      </c>
      <c r="E84" s="72">
        <v>12</v>
      </c>
      <c r="F84" s="70">
        <v>6</v>
      </c>
      <c r="G84" s="70" t="s">
        <v>176</v>
      </c>
      <c r="H84" s="70" t="s">
        <v>313</v>
      </c>
      <c r="I84" s="72">
        <v>38</v>
      </c>
      <c r="J84" s="70" t="s">
        <v>314</v>
      </c>
      <c r="K84" s="72">
        <v>4</v>
      </c>
      <c r="L84" s="70" t="s">
        <v>315</v>
      </c>
      <c r="M84" s="70" t="s">
        <v>189</v>
      </c>
    </row>
    <row r="85" spans="1:13" x14ac:dyDescent="0.3">
      <c r="A85" s="11">
        <v>82</v>
      </c>
      <c r="B85" s="70" t="s">
        <v>321</v>
      </c>
      <c r="C85" s="71">
        <v>713</v>
      </c>
      <c r="D85" s="71">
        <v>784</v>
      </c>
      <c r="E85" s="72">
        <v>61</v>
      </c>
      <c r="F85" s="70">
        <v>17</v>
      </c>
      <c r="G85" s="70" t="s">
        <v>176</v>
      </c>
      <c r="H85" s="70" t="s">
        <v>313</v>
      </c>
      <c r="I85" s="72">
        <v>41</v>
      </c>
      <c r="J85" s="70" t="s">
        <v>185</v>
      </c>
      <c r="K85" s="72">
        <v>4</v>
      </c>
      <c r="L85" s="70" t="s">
        <v>318</v>
      </c>
      <c r="M85" s="70" t="s">
        <v>179</v>
      </c>
    </row>
    <row r="86" spans="1:13" x14ac:dyDescent="0.3">
      <c r="A86" s="11">
        <v>83</v>
      </c>
      <c r="B86" s="70" t="s">
        <v>319</v>
      </c>
      <c r="C86" s="71">
        <v>0</v>
      </c>
      <c r="D86" s="71">
        <v>806</v>
      </c>
      <c r="E86" s="72">
        <v>19</v>
      </c>
      <c r="F86" s="70">
        <v>3</v>
      </c>
      <c r="G86" s="70" t="s">
        <v>184</v>
      </c>
      <c r="H86" s="70" t="s">
        <v>317</v>
      </c>
      <c r="I86" s="72">
        <v>22</v>
      </c>
      <c r="J86" s="70" t="s">
        <v>314</v>
      </c>
      <c r="K86" s="72">
        <v>2</v>
      </c>
      <c r="L86" s="70" t="s">
        <v>315</v>
      </c>
      <c r="M86" s="70" t="s">
        <v>179</v>
      </c>
    </row>
    <row r="87" spans="1:13" x14ac:dyDescent="0.3">
      <c r="A87" s="11">
        <v>84</v>
      </c>
      <c r="B87" s="70" t="s">
        <v>321</v>
      </c>
      <c r="C87" s="71">
        <v>0</v>
      </c>
      <c r="D87" s="71">
        <v>3281</v>
      </c>
      <c r="E87" s="72">
        <v>19</v>
      </c>
      <c r="F87" s="70">
        <v>20</v>
      </c>
      <c r="G87" s="70" t="s">
        <v>184</v>
      </c>
      <c r="H87" s="70" t="s">
        <v>317</v>
      </c>
      <c r="I87" s="72">
        <v>29</v>
      </c>
      <c r="J87" s="70" t="s">
        <v>314</v>
      </c>
      <c r="K87" s="72">
        <v>2</v>
      </c>
      <c r="L87" s="70" t="s">
        <v>318</v>
      </c>
      <c r="M87" s="70" t="s">
        <v>179</v>
      </c>
    </row>
    <row r="88" spans="1:13" x14ac:dyDescent="0.3">
      <c r="A88" s="11">
        <v>85</v>
      </c>
      <c r="B88" s="70" t="s">
        <v>319</v>
      </c>
      <c r="C88" s="71">
        <v>0</v>
      </c>
      <c r="D88" s="71">
        <v>759</v>
      </c>
      <c r="E88" s="72">
        <v>16</v>
      </c>
      <c r="F88" s="70">
        <v>59</v>
      </c>
      <c r="G88" s="70" t="s">
        <v>176</v>
      </c>
      <c r="H88" s="70" t="s">
        <v>313</v>
      </c>
      <c r="I88" s="72">
        <v>32</v>
      </c>
      <c r="J88" s="70" t="s">
        <v>322</v>
      </c>
      <c r="K88" s="72">
        <v>3</v>
      </c>
      <c r="L88" s="70" t="s">
        <v>318</v>
      </c>
      <c r="M88" s="70" t="s">
        <v>179</v>
      </c>
    </row>
    <row r="89" spans="1:13" x14ac:dyDescent="0.3">
      <c r="A89" s="11">
        <v>86</v>
      </c>
      <c r="B89" s="70" t="s">
        <v>312</v>
      </c>
      <c r="C89" s="71">
        <v>0</v>
      </c>
      <c r="D89" s="71">
        <v>680</v>
      </c>
      <c r="E89" s="72">
        <v>25</v>
      </c>
      <c r="F89" s="70">
        <v>3</v>
      </c>
      <c r="G89" s="70" t="s">
        <v>184</v>
      </c>
      <c r="H89" s="70" t="s">
        <v>317</v>
      </c>
      <c r="I89" s="72">
        <v>34</v>
      </c>
      <c r="J89" s="70" t="s">
        <v>314</v>
      </c>
      <c r="K89" s="72">
        <v>4</v>
      </c>
      <c r="L89" s="70" t="s">
        <v>318</v>
      </c>
      <c r="M89" s="70" t="s">
        <v>179</v>
      </c>
    </row>
    <row r="90" spans="1:13" x14ac:dyDescent="0.3">
      <c r="A90" s="11">
        <v>87</v>
      </c>
      <c r="B90" s="70" t="s">
        <v>325</v>
      </c>
      <c r="C90" s="71">
        <v>0</v>
      </c>
      <c r="D90" s="71">
        <v>104</v>
      </c>
      <c r="E90" s="72">
        <v>37</v>
      </c>
      <c r="F90" s="70">
        <v>25</v>
      </c>
      <c r="G90" s="70" t="s">
        <v>176</v>
      </c>
      <c r="H90" s="70" t="s">
        <v>313</v>
      </c>
      <c r="I90" s="72">
        <v>23</v>
      </c>
      <c r="J90" s="70" t="s">
        <v>314</v>
      </c>
      <c r="K90" s="72">
        <v>4</v>
      </c>
      <c r="L90" s="70" t="s">
        <v>318</v>
      </c>
      <c r="M90" s="70" t="s">
        <v>179</v>
      </c>
    </row>
    <row r="91" spans="1:13" x14ac:dyDescent="0.3">
      <c r="A91" s="11">
        <v>88</v>
      </c>
      <c r="B91" s="70" t="s">
        <v>312</v>
      </c>
      <c r="C91" s="71">
        <v>303</v>
      </c>
      <c r="D91" s="71">
        <v>899</v>
      </c>
      <c r="E91" s="72">
        <v>13</v>
      </c>
      <c r="F91" s="70">
        <v>3</v>
      </c>
      <c r="G91" s="70" t="s">
        <v>176</v>
      </c>
      <c r="H91" s="70" t="s">
        <v>313</v>
      </c>
      <c r="I91" s="72">
        <v>21</v>
      </c>
      <c r="J91" s="70" t="s">
        <v>314</v>
      </c>
      <c r="K91" s="72">
        <v>1</v>
      </c>
      <c r="L91" s="70" t="s">
        <v>318</v>
      </c>
      <c r="M91" s="70" t="s">
        <v>179</v>
      </c>
    </row>
    <row r="92" spans="1:13" x14ac:dyDescent="0.3">
      <c r="A92" s="11">
        <v>89</v>
      </c>
      <c r="B92" s="70" t="s">
        <v>312</v>
      </c>
      <c r="C92" s="71">
        <v>900</v>
      </c>
      <c r="D92" s="71">
        <v>1732</v>
      </c>
      <c r="E92" s="72">
        <v>37</v>
      </c>
      <c r="F92" s="70">
        <v>11</v>
      </c>
      <c r="G92" s="70" t="s">
        <v>184</v>
      </c>
      <c r="H92" s="70" t="s">
        <v>317</v>
      </c>
      <c r="I92" s="72">
        <v>49</v>
      </c>
      <c r="J92" s="70" t="s">
        <v>185</v>
      </c>
      <c r="K92" s="72">
        <v>4</v>
      </c>
      <c r="L92" s="70" t="s">
        <v>318</v>
      </c>
      <c r="M92" s="70" t="s">
        <v>179</v>
      </c>
    </row>
    <row r="93" spans="1:13" x14ac:dyDescent="0.3">
      <c r="A93" s="11">
        <v>90</v>
      </c>
      <c r="B93" s="70" t="s">
        <v>316</v>
      </c>
      <c r="C93" s="71">
        <v>0</v>
      </c>
      <c r="D93" s="71">
        <v>706</v>
      </c>
      <c r="E93" s="72">
        <v>31</v>
      </c>
      <c r="F93" s="70">
        <v>14</v>
      </c>
      <c r="G93" s="70" t="s">
        <v>176</v>
      </c>
      <c r="H93" s="70" t="s">
        <v>317</v>
      </c>
      <c r="I93" s="72">
        <v>31</v>
      </c>
      <c r="J93" s="70" t="s">
        <v>314</v>
      </c>
      <c r="K93" s="72">
        <v>2</v>
      </c>
      <c r="L93" s="70" t="s">
        <v>318</v>
      </c>
      <c r="M93" s="70" t="s">
        <v>189</v>
      </c>
    </row>
    <row r="94" spans="1:13" x14ac:dyDescent="0.3">
      <c r="A94" s="11">
        <v>91</v>
      </c>
      <c r="B94" s="70" t="s">
        <v>321</v>
      </c>
      <c r="C94" s="71">
        <v>1257</v>
      </c>
      <c r="D94" s="71">
        <v>0</v>
      </c>
      <c r="E94" s="72">
        <v>10</v>
      </c>
      <c r="F94" s="70">
        <v>65</v>
      </c>
      <c r="G94" s="70" t="s">
        <v>184</v>
      </c>
      <c r="H94" s="70" t="s">
        <v>317</v>
      </c>
      <c r="I94" s="72">
        <v>40</v>
      </c>
      <c r="J94" s="70" t="s">
        <v>322</v>
      </c>
      <c r="K94" s="72">
        <v>4</v>
      </c>
      <c r="L94" s="70" t="s">
        <v>315</v>
      </c>
      <c r="M94" s="70" t="s">
        <v>189</v>
      </c>
    </row>
    <row r="95" spans="1:13" x14ac:dyDescent="0.3">
      <c r="A95" s="11">
        <v>92</v>
      </c>
      <c r="B95" s="70" t="s">
        <v>312</v>
      </c>
      <c r="C95" s="71">
        <v>0</v>
      </c>
      <c r="D95" s="71">
        <v>576</v>
      </c>
      <c r="E95" s="72">
        <v>7</v>
      </c>
      <c r="F95" s="70">
        <v>14</v>
      </c>
      <c r="G95" s="70" t="s">
        <v>184</v>
      </c>
      <c r="H95" s="70" t="s">
        <v>317</v>
      </c>
      <c r="I95" s="72">
        <v>28</v>
      </c>
      <c r="J95" s="70" t="s">
        <v>314</v>
      </c>
      <c r="K95" s="72">
        <v>1</v>
      </c>
      <c r="L95" s="70" t="s">
        <v>318</v>
      </c>
      <c r="M95" s="70" t="s">
        <v>189</v>
      </c>
    </row>
    <row r="96" spans="1:13" x14ac:dyDescent="0.3">
      <c r="A96" s="11">
        <v>93</v>
      </c>
      <c r="B96" s="70" t="s">
        <v>326</v>
      </c>
      <c r="C96" s="71">
        <v>273</v>
      </c>
      <c r="D96" s="71">
        <v>904</v>
      </c>
      <c r="E96" s="72">
        <v>7</v>
      </c>
      <c r="F96" s="70">
        <v>2</v>
      </c>
      <c r="G96" s="70" t="s">
        <v>176</v>
      </c>
      <c r="H96" s="70" t="s">
        <v>323</v>
      </c>
      <c r="I96" s="72">
        <v>21</v>
      </c>
      <c r="J96" s="70" t="s">
        <v>314</v>
      </c>
      <c r="K96" s="72">
        <v>1</v>
      </c>
      <c r="L96" s="70" t="s">
        <v>315</v>
      </c>
      <c r="M96" s="70" t="s">
        <v>189</v>
      </c>
    </row>
    <row r="97" spans="1:13" x14ac:dyDescent="0.3">
      <c r="A97" s="11">
        <v>94</v>
      </c>
      <c r="B97" s="70" t="s">
        <v>324</v>
      </c>
      <c r="C97" s="71">
        <v>522</v>
      </c>
      <c r="D97" s="71">
        <v>194</v>
      </c>
      <c r="E97" s="72">
        <v>25</v>
      </c>
      <c r="F97" s="70">
        <v>79</v>
      </c>
      <c r="G97" s="70" t="s">
        <v>176</v>
      </c>
      <c r="H97" s="70" t="s">
        <v>317</v>
      </c>
      <c r="I97" s="72">
        <v>30</v>
      </c>
      <c r="J97" s="70" t="s">
        <v>314</v>
      </c>
      <c r="K97" s="72">
        <v>4</v>
      </c>
      <c r="L97" s="70" t="s">
        <v>318</v>
      </c>
      <c r="M97" s="70" t="s">
        <v>179</v>
      </c>
    </row>
    <row r="98" spans="1:13" x14ac:dyDescent="0.3">
      <c r="A98" s="11">
        <v>95</v>
      </c>
      <c r="B98" s="70" t="s">
        <v>312</v>
      </c>
      <c r="C98" s="71">
        <v>0</v>
      </c>
      <c r="D98" s="71">
        <v>710</v>
      </c>
      <c r="E98" s="72">
        <v>25</v>
      </c>
      <c r="F98" s="70">
        <v>1</v>
      </c>
      <c r="G98" s="70" t="s">
        <v>184</v>
      </c>
      <c r="H98" s="70" t="s">
        <v>317</v>
      </c>
      <c r="I98" s="72">
        <v>37</v>
      </c>
      <c r="J98" s="70" t="s">
        <v>314</v>
      </c>
      <c r="K98" s="72">
        <v>3</v>
      </c>
      <c r="L98" s="70" t="s">
        <v>318</v>
      </c>
      <c r="M98" s="70" t="s">
        <v>189</v>
      </c>
    </row>
    <row r="99" spans="1:13" x14ac:dyDescent="0.3">
      <c r="A99" s="11">
        <v>96</v>
      </c>
      <c r="B99" s="70" t="s">
        <v>312</v>
      </c>
      <c r="C99" s="71">
        <v>0</v>
      </c>
      <c r="D99" s="71">
        <v>5564</v>
      </c>
      <c r="E99" s="72">
        <v>25</v>
      </c>
      <c r="F99" s="70">
        <v>93</v>
      </c>
      <c r="G99" s="70" t="s">
        <v>176</v>
      </c>
      <c r="H99" s="70" t="s">
        <v>313</v>
      </c>
      <c r="I99" s="72">
        <v>33</v>
      </c>
      <c r="J99" s="70" t="s">
        <v>314</v>
      </c>
      <c r="K99" s="72">
        <v>2</v>
      </c>
      <c r="L99" s="70" t="s">
        <v>318</v>
      </c>
      <c r="M99" s="70" t="s">
        <v>189</v>
      </c>
    </row>
    <row r="100" spans="1:13" x14ac:dyDescent="0.3">
      <c r="A100" s="11">
        <v>97</v>
      </c>
      <c r="B100" s="70" t="s">
        <v>312</v>
      </c>
      <c r="C100" s="71">
        <v>0</v>
      </c>
      <c r="D100" s="71">
        <v>192</v>
      </c>
      <c r="E100" s="72">
        <v>46</v>
      </c>
      <c r="F100" s="70">
        <v>13</v>
      </c>
      <c r="G100" s="70" t="s">
        <v>176</v>
      </c>
      <c r="H100" s="70" t="s">
        <v>313</v>
      </c>
      <c r="I100" s="72">
        <v>22</v>
      </c>
      <c r="J100" s="70" t="s">
        <v>185</v>
      </c>
      <c r="K100" s="72">
        <v>4</v>
      </c>
      <c r="L100" s="70" t="s">
        <v>318</v>
      </c>
      <c r="M100" s="70" t="s">
        <v>179</v>
      </c>
    </row>
    <row r="101" spans="1:13" x14ac:dyDescent="0.3">
      <c r="A101" s="11">
        <v>98</v>
      </c>
      <c r="B101" s="70" t="s">
        <v>319</v>
      </c>
      <c r="C101" s="71">
        <v>0</v>
      </c>
      <c r="D101" s="71">
        <v>637</v>
      </c>
      <c r="E101" s="72">
        <v>13</v>
      </c>
      <c r="F101" s="70">
        <v>21</v>
      </c>
      <c r="G101" s="70" t="s">
        <v>184</v>
      </c>
      <c r="H101" s="70" t="s">
        <v>317</v>
      </c>
      <c r="I101" s="72">
        <v>23</v>
      </c>
      <c r="J101" s="70" t="s">
        <v>314</v>
      </c>
      <c r="K101" s="72">
        <v>2</v>
      </c>
      <c r="L101" s="70" t="s">
        <v>315</v>
      </c>
      <c r="M101" s="70" t="s">
        <v>179</v>
      </c>
    </row>
    <row r="102" spans="1:13" x14ac:dyDescent="0.3">
      <c r="A102" s="11">
        <v>99</v>
      </c>
      <c r="B102" s="70" t="s">
        <v>312</v>
      </c>
      <c r="C102" s="71">
        <v>514</v>
      </c>
      <c r="D102" s="71">
        <v>405</v>
      </c>
      <c r="E102" s="72">
        <v>49</v>
      </c>
      <c r="F102" s="70">
        <v>13</v>
      </c>
      <c r="G102" s="70" t="s">
        <v>184</v>
      </c>
      <c r="H102" s="70" t="s">
        <v>317</v>
      </c>
      <c r="I102" s="72">
        <v>21</v>
      </c>
      <c r="J102" s="70" t="s">
        <v>314</v>
      </c>
      <c r="K102" s="72">
        <v>2</v>
      </c>
      <c r="L102" s="70" t="s">
        <v>318</v>
      </c>
      <c r="M102" s="70" t="s">
        <v>179</v>
      </c>
    </row>
    <row r="103" spans="1:13" x14ac:dyDescent="0.3">
      <c r="A103" s="11">
        <v>100</v>
      </c>
      <c r="B103" s="70" t="s">
        <v>316</v>
      </c>
      <c r="C103" s="71">
        <v>457</v>
      </c>
      <c r="D103" s="71">
        <v>318</v>
      </c>
      <c r="E103" s="72">
        <v>19</v>
      </c>
      <c r="F103" s="70">
        <v>108</v>
      </c>
      <c r="G103" s="70" t="s">
        <v>176</v>
      </c>
      <c r="H103" s="70" t="s">
        <v>313</v>
      </c>
      <c r="I103" s="72">
        <v>40</v>
      </c>
      <c r="J103" s="70" t="s">
        <v>314</v>
      </c>
      <c r="K103" s="72">
        <v>1</v>
      </c>
      <c r="L103" s="70" t="s">
        <v>318</v>
      </c>
      <c r="M103" s="70" t="s">
        <v>189</v>
      </c>
    </row>
    <row r="104" spans="1:13" x14ac:dyDescent="0.3">
      <c r="A104" s="11">
        <v>101</v>
      </c>
      <c r="B104" s="70" t="s">
        <v>312</v>
      </c>
      <c r="C104" s="71">
        <v>5133</v>
      </c>
      <c r="D104" s="71">
        <v>698</v>
      </c>
      <c r="E104" s="72">
        <v>19</v>
      </c>
      <c r="F104" s="70">
        <v>14</v>
      </c>
      <c r="G104" s="70" t="s">
        <v>176</v>
      </c>
      <c r="H104" s="70" t="s">
        <v>313</v>
      </c>
      <c r="I104" s="72">
        <v>36</v>
      </c>
      <c r="J104" s="70" t="s">
        <v>314</v>
      </c>
      <c r="K104" s="72">
        <v>2</v>
      </c>
      <c r="L104" s="70" t="s">
        <v>318</v>
      </c>
      <c r="M104" s="70" t="s">
        <v>179</v>
      </c>
    </row>
    <row r="105" spans="1:13" x14ac:dyDescent="0.3">
      <c r="A105" s="11">
        <v>102</v>
      </c>
      <c r="B105" s="70" t="s">
        <v>319</v>
      </c>
      <c r="C105" s="71">
        <v>0</v>
      </c>
      <c r="D105" s="71">
        <v>369</v>
      </c>
      <c r="E105" s="72">
        <v>10</v>
      </c>
      <c r="F105" s="70">
        <v>16</v>
      </c>
      <c r="G105" s="70" t="s">
        <v>176</v>
      </c>
      <c r="H105" s="70" t="s">
        <v>313</v>
      </c>
      <c r="I105" s="72">
        <v>29</v>
      </c>
      <c r="J105" s="70" t="s">
        <v>314</v>
      </c>
      <c r="K105" s="72">
        <v>1</v>
      </c>
      <c r="L105" s="70" t="s">
        <v>318</v>
      </c>
      <c r="M105" s="70" t="s">
        <v>189</v>
      </c>
    </row>
    <row r="106" spans="1:13" x14ac:dyDescent="0.3">
      <c r="A106" s="11">
        <v>103</v>
      </c>
      <c r="B106" s="70" t="s">
        <v>328</v>
      </c>
      <c r="C106" s="71">
        <v>644</v>
      </c>
      <c r="D106" s="71">
        <v>0</v>
      </c>
      <c r="E106" s="72">
        <v>13</v>
      </c>
      <c r="F106" s="70">
        <v>88</v>
      </c>
      <c r="G106" s="70" t="s">
        <v>176</v>
      </c>
      <c r="H106" s="70" t="s">
        <v>313</v>
      </c>
      <c r="I106" s="72">
        <v>37</v>
      </c>
      <c r="J106" s="70" t="s">
        <v>314</v>
      </c>
      <c r="K106" s="72">
        <v>4</v>
      </c>
      <c r="L106" s="70" t="s">
        <v>318</v>
      </c>
      <c r="M106" s="70" t="s">
        <v>189</v>
      </c>
    </row>
    <row r="107" spans="1:13" x14ac:dyDescent="0.3">
      <c r="A107" s="11">
        <v>104</v>
      </c>
      <c r="B107" s="70" t="s">
        <v>316</v>
      </c>
      <c r="C107" s="71">
        <v>305</v>
      </c>
      <c r="D107" s="71">
        <v>492</v>
      </c>
      <c r="E107" s="72">
        <v>19</v>
      </c>
      <c r="F107" s="70">
        <v>1</v>
      </c>
      <c r="G107" s="70" t="s">
        <v>184</v>
      </c>
      <c r="H107" s="70" t="s">
        <v>317</v>
      </c>
      <c r="I107" s="72">
        <v>26</v>
      </c>
      <c r="J107" s="70" t="s">
        <v>314</v>
      </c>
      <c r="K107" s="72">
        <v>1</v>
      </c>
      <c r="L107" s="70" t="s">
        <v>318</v>
      </c>
      <c r="M107" s="70" t="s">
        <v>189</v>
      </c>
    </row>
    <row r="108" spans="1:13" x14ac:dyDescent="0.3">
      <c r="A108" s="11">
        <v>105</v>
      </c>
      <c r="B108" s="70" t="s">
        <v>319</v>
      </c>
      <c r="C108" s="71">
        <v>9621</v>
      </c>
      <c r="D108" s="71">
        <v>308</v>
      </c>
      <c r="E108" s="72">
        <v>25</v>
      </c>
      <c r="F108" s="70">
        <v>41</v>
      </c>
      <c r="G108" s="70" t="s">
        <v>176</v>
      </c>
      <c r="H108" s="70" t="s">
        <v>313</v>
      </c>
      <c r="I108" s="72">
        <v>37</v>
      </c>
      <c r="J108" s="70" t="s">
        <v>185</v>
      </c>
      <c r="K108" s="72">
        <v>3</v>
      </c>
      <c r="L108" s="70" t="s">
        <v>318</v>
      </c>
      <c r="M108" s="70" t="s">
        <v>179</v>
      </c>
    </row>
    <row r="109" spans="1:13" x14ac:dyDescent="0.3">
      <c r="A109" s="11">
        <v>106</v>
      </c>
      <c r="B109" s="70" t="s">
        <v>321</v>
      </c>
      <c r="C109" s="71">
        <v>0</v>
      </c>
      <c r="D109" s="71">
        <v>127</v>
      </c>
      <c r="E109" s="72">
        <v>13</v>
      </c>
      <c r="F109" s="70">
        <v>22</v>
      </c>
      <c r="G109" s="70" t="s">
        <v>176</v>
      </c>
      <c r="H109" s="70" t="s">
        <v>313</v>
      </c>
      <c r="I109" s="72">
        <v>39</v>
      </c>
      <c r="J109" s="70" t="s">
        <v>322</v>
      </c>
      <c r="K109" s="72">
        <v>4</v>
      </c>
      <c r="L109" s="70" t="s">
        <v>315</v>
      </c>
      <c r="M109" s="70" t="s">
        <v>179</v>
      </c>
    </row>
    <row r="110" spans="1:13" x14ac:dyDescent="0.3">
      <c r="A110" s="11">
        <v>107</v>
      </c>
      <c r="B110" s="70" t="s">
        <v>324</v>
      </c>
      <c r="C110" s="71">
        <v>0</v>
      </c>
      <c r="D110" s="71">
        <v>565</v>
      </c>
      <c r="E110" s="72">
        <v>19</v>
      </c>
      <c r="F110" s="70">
        <v>14</v>
      </c>
      <c r="G110" s="70" t="s">
        <v>176</v>
      </c>
      <c r="H110" s="70" t="s">
        <v>323</v>
      </c>
      <c r="I110" s="72">
        <v>27</v>
      </c>
      <c r="J110" s="70" t="s">
        <v>314</v>
      </c>
      <c r="K110" s="72">
        <v>2</v>
      </c>
      <c r="L110" s="70" t="s">
        <v>318</v>
      </c>
      <c r="M110" s="70" t="s">
        <v>179</v>
      </c>
    </row>
    <row r="111" spans="1:13" x14ac:dyDescent="0.3">
      <c r="A111" s="11">
        <v>108</v>
      </c>
      <c r="B111" s="70" t="s">
        <v>316</v>
      </c>
      <c r="C111" s="71">
        <v>0</v>
      </c>
      <c r="D111" s="71">
        <v>12632</v>
      </c>
      <c r="E111" s="72">
        <v>16</v>
      </c>
      <c r="F111" s="70">
        <v>9</v>
      </c>
      <c r="G111" s="70" t="s">
        <v>184</v>
      </c>
      <c r="H111" s="70" t="s">
        <v>317</v>
      </c>
      <c r="I111" s="72">
        <v>19</v>
      </c>
      <c r="J111" s="70" t="s">
        <v>322</v>
      </c>
      <c r="K111" s="72">
        <v>4</v>
      </c>
      <c r="L111" s="70" t="s">
        <v>318</v>
      </c>
      <c r="M111" s="70" t="s">
        <v>189</v>
      </c>
    </row>
    <row r="112" spans="1:13" x14ac:dyDescent="0.3">
      <c r="A112" s="11">
        <v>109</v>
      </c>
      <c r="B112" s="70" t="s">
        <v>319</v>
      </c>
      <c r="C112" s="71">
        <v>0</v>
      </c>
      <c r="D112" s="71">
        <v>116</v>
      </c>
      <c r="E112" s="72">
        <v>49</v>
      </c>
      <c r="F112" s="70">
        <v>45</v>
      </c>
      <c r="G112" s="70" t="s">
        <v>176</v>
      </c>
      <c r="H112" s="70" t="s">
        <v>313</v>
      </c>
      <c r="I112" s="72">
        <v>45</v>
      </c>
      <c r="J112" s="70" t="s">
        <v>185</v>
      </c>
      <c r="K112" s="72">
        <v>4</v>
      </c>
      <c r="L112" s="70" t="s">
        <v>318</v>
      </c>
      <c r="M112" s="70" t="s">
        <v>179</v>
      </c>
    </row>
    <row r="113" spans="1:13" x14ac:dyDescent="0.3">
      <c r="A113" s="11">
        <v>110</v>
      </c>
      <c r="B113" s="70" t="s">
        <v>325</v>
      </c>
      <c r="C113" s="71">
        <v>0</v>
      </c>
      <c r="D113" s="71">
        <v>178</v>
      </c>
      <c r="E113" s="72">
        <v>13</v>
      </c>
      <c r="F113" s="70">
        <v>89</v>
      </c>
      <c r="G113" s="70" t="s">
        <v>176</v>
      </c>
      <c r="H113" s="70" t="s">
        <v>313</v>
      </c>
      <c r="I113" s="72">
        <v>34</v>
      </c>
      <c r="J113" s="70" t="s">
        <v>185</v>
      </c>
      <c r="K113" s="72">
        <v>4</v>
      </c>
      <c r="L113" s="70" t="s">
        <v>318</v>
      </c>
      <c r="M113" s="70" t="s">
        <v>179</v>
      </c>
    </row>
    <row r="114" spans="1:13" x14ac:dyDescent="0.3">
      <c r="A114" s="11">
        <v>111</v>
      </c>
      <c r="B114" s="70" t="s">
        <v>312</v>
      </c>
      <c r="C114" s="71">
        <v>6851</v>
      </c>
      <c r="D114" s="71">
        <v>901</v>
      </c>
      <c r="E114" s="72">
        <v>13</v>
      </c>
      <c r="F114" s="70">
        <v>21</v>
      </c>
      <c r="G114" s="70" t="s">
        <v>184</v>
      </c>
      <c r="H114" s="70" t="s">
        <v>317</v>
      </c>
      <c r="I114" s="72">
        <v>43</v>
      </c>
      <c r="J114" s="70" t="s">
        <v>322</v>
      </c>
      <c r="K114" s="72">
        <v>2</v>
      </c>
      <c r="L114" s="70" t="s">
        <v>315</v>
      </c>
      <c r="M114" s="70" t="s">
        <v>189</v>
      </c>
    </row>
    <row r="115" spans="1:13" x14ac:dyDescent="0.3">
      <c r="A115" s="11">
        <v>112</v>
      </c>
      <c r="B115" s="70" t="s">
        <v>316</v>
      </c>
      <c r="C115" s="71">
        <v>13496</v>
      </c>
      <c r="D115" s="71">
        <v>650</v>
      </c>
      <c r="E115" s="72">
        <v>19</v>
      </c>
      <c r="F115" s="70">
        <v>20</v>
      </c>
      <c r="G115" s="70" t="s">
        <v>176</v>
      </c>
      <c r="H115" s="70" t="s">
        <v>313</v>
      </c>
      <c r="I115" s="72">
        <v>33</v>
      </c>
      <c r="J115" s="70" t="s">
        <v>314</v>
      </c>
      <c r="K115" s="72">
        <v>1</v>
      </c>
      <c r="L115" s="70" t="s">
        <v>315</v>
      </c>
      <c r="M115" s="70" t="s">
        <v>179</v>
      </c>
    </row>
    <row r="116" spans="1:13" x14ac:dyDescent="0.3">
      <c r="A116" s="11">
        <v>113</v>
      </c>
      <c r="B116" s="70" t="s">
        <v>324</v>
      </c>
      <c r="C116" s="71">
        <v>509</v>
      </c>
      <c r="D116" s="71">
        <v>241</v>
      </c>
      <c r="E116" s="72">
        <v>25</v>
      </c>
      <c r="F116" s="70">
        <v>14</v>
      </c>
      <c r="G116" s="70" t="s">
        <v>176</v>
      </c>
      <c r="H116" s="70" t="s">
        <v>313</v>
      </c>
      <c r="I116" s="72">
        <v>35</v>
      </c>
      <c r="J116" s="70" t="s">
        <v>314</v>
      </c>
      <c r="K116" s="72">
        <v>4</v>
      </c>
      <c r="L116" s="70" t="s">
        <v>315</v>
      </c>
      <c r="M116" s="70" t="s">
        <v>179</v>
      </c>
    </row>
    <row r="117" spans="1:13" x14ac:dyDescent="0.3">
      <c r="A117" s="11">
        <v>114</v>
      </c>
      <c r="B117" s="70" t="s">
        <v>325</v>
      </c>
      <c r="C117" s="71">
        <v>0</v>
      </c>
      <c r="D117" s="71">
        <v>609</v>
      </c>
      <c r="E117" s="72">
        <v>37</v>
      </c>
      <c r="F117" s="70">
        <v>6</v>
      </c>
      <c r="G117" s="70" t="s">
        <v>176</v>
      </c>
      <c r="H117" s="70" t="s">
        <v>313</v>
      </c>
      <c r="I117" s="72">
        <v>31</v>
      </c>
      <c r="J117" s="70" t="s">
        <v>185</v>
      </c>
      <c r="K117" s="72">
        <v>2</v>
      </c>
      <c r="L117" s="70" t="s">
        <v>320</v>
      </c>
      <c r="M117" s="70" t="s">
        <v>189</v>
      </c>
    </row>
    <row r="118" spans="1:13" x14ac:dyDescent="0.3">
      <c r="A118" s="11">
        <v>115</v>
      </c>
      <c r="B118" s="70" t="s">
        <v>316</v>
      </c>
      <c r="C118" s="71">
        <v>19155</v>
      </c>
      <c r="D118" s="71">
        <v>131</v>
      </c>
      <c r="E118" s="72">
        <v>25</v>
      </c>
      <c r="F118" s="70">
        <v>24</v>
      </c>
      <c r="G118" s="70" t="s">
        <v>176</v>
      </c>
      <c r="H118" s="70" t="s">
        <v>313</v>
      </c>
      <c r="I118" s="72">
        <v>25</v>
      </c>
      <c r="J118" s="70" t="s">
        <v>314</v>
      </c>
      <c r="K118" s="72">
        <v>2</v>
      </c>
      <c r="L118" s="70" t="s">
        <v>318</v>
      </c>
      <c r="M118" s="70" t="s">
        <v>189</v>
      </c>
    </row>
    <row r="119" spans="1:13" x14ac:dyDescent="0.3">
      <c r="A119" s="11">
        <v>116</v>
      </c>
      <c r="B119" s="70" t="s">
        <v>316</v>
      </c>
      <c r="C119" s="71">
        <v>0</v>
      </c>
      <c r="D119" s="71">
        <v>544</v>
      </c>
      <c r="E119" s="72">
        <v>19</v>
      </c>
      <c r="F119" s="70">
        <v>15</v>
      </c>
      <c r="G119" s="70" t="s">
        <v>184</v>
      </c>
      <c r="H119" s="70" t="s">
        <v>317</v>
      </c>
      <c r="I119" s="72">
        <v>27</v>
      </c>
      <c r="J119" s="70" t="s">
        <v>314</v>
      </c>
      <c r="K119" s="72">
        <v>2</v>
      </c>
      <c r="L119" s="70" t="s">
        <v>318</v>
      </c>
      <c r="M119" s="70" t="s">
        <v>189</v>
      </c>
    </row>
    <row r="120" spans="1:13" x14ac:dyDescent="0.3">
      <c r="A120" s="11">
        <v>117</v>
      </c>
      <c r="B120" s="70" t="s">
        <v>312</v>
      </c>
      <c r="C120" s="71">
        <v>0</v>
      </c>
      <c r="D120" s="71">
        <v>10853</v>
      </c>
      <c r="E120" s="72">
        <v>25</v>
      </c>
      <c r="F120" s="70">
        <v>81</v>
      </c>
      <c r="G120" s="70" t="s">
        <v>184</v>
      </c>
      <c r="H120" s="70" t="s">
        <v>317</v>
      </c>
      <c r="I120" s="72">
        <v>56</v>
      </c>
      <c r="J120" s="70" t="s">
        <v>322</v>
      </c>
      <c r="K120" s="72">
        <v>4</v>
      </c>
      <c r="L120" s="70" t="s">
        <v>320</v>
      </c>
      <c r="M120" s="70" t="s">
        <v>189</v>
      </c>
    </row>
    <row r="121" spans="1:13" x14ac:dyDescent="0.3">
      <c r="A121" s="11">
        <v>118</v>
      </c>
      <c r="B121" s="70" t="s">
        <v>325</v>
      </c>
      <c r="C121" s="71">
        <v>374</v>
      </c>
      <c r="D121" s="71">
        <v>0</v>
      </c>
      <c r="E121" s="72">
        <v>25</v>
      </c>
      <c r="F121" s="70">
        <v>14</v>
      </c>
      <c r="G121" s="70" t="s">
        <v>176</v>
      </c>
      <c r="H121" s="70" t="s">
        <v>313</v>
      </c>
      <c r="I121" s="72">
        <v>45</v>
      </c>
      <c r="J121" s="70" t="s">
        <v>314</v>
      </c>
      <c r="K121" s="72">
        <v>4</v>
      </c>
      <c r="L121" s="70" t="s">
        <v>320</v>
      </c>
      <c r="M121" s="70" t="s">
        <v>189</v>
      </c>
    </row>
    <row r="122" spans="1:13" x14ac:dyDescent="0.3">
      <c r="A122" s="11">
        <v>119</v>
      </c>
      <c r="B122" s="70" t="s">
        <v>329</v>
      </c>
      <c r="C122" s="71">
        <v>0</v>
      </c>
      <c r="D122" s="71">
        <v>409</v>
      </c>
      <c r="E122" s="72">
        <v>49</v>
      </c>
      <c r="F122" s="70">
        <v>15</v>
      </c>
      <c r="G122" s="70" t="s">
        <v>176</v>
      </c>
      <c r="H122" s="70" t="s">
        <v>313</v>
      </c>
      <c r="I122" s="72">
        <v>53</v>
      </c>
      <c r="J122" s="70" t="s">
        <v>314</v>
      </c>
      <c r="K122" s="72">
        <v>4</v>
      </c>
      <c r="L122" s="70" t="s">
        <v>318</v>
      </c>
      <c r="M122" s="70" t="s">
        <v>179</v>
      </c>
    </row>
    <row r="123" spans="1:13" x14ac:dyDescent="0.3">
      <c r="A123" s="11">
        <v>120</v>
      </c>
      <c r="B123" s="70" t="s">
        <v>316</v>
      </c>
      <c r="C123" s="71">
        <v>828</v>
      </c>
      <c r="D123" s="71">
        <v>391</v>
      </c>
      <c r="E123" s="72">
        <v>9</v>
      </c>
      <c r="F123" s="70">
        <v>12</v>
      </c>
      <c r="G123" s="70" t="s">
        <v>184</v>
      </c>
      <c r="H123" s="70" t="s">
        <v>317</v>
      </c>
      <c r="I123" s="72">
        <v>23</v>
      </c>
      <c r="J123" s="70" t="s">
        <v>314</v>
      </c>
      <c r="K123" s="72">
        <v>4</v>
      </c>
      <c r="L123" s="70" t="s">
        <v>318</v>
      </c>
      <c r="M123" s="70" t="s">
        <v>179</v>
      </c>
    </row>
    <row r="124" spans="1:13" x14ac:dyDescent="0.3">
      <c r="A124" s="11">
        <v>121</v>
      </c>
      <c r="B124" s="70" t="s">
        <v>316</v>
      </c>
      <c r="C124" s="71">
        <v>0</v>
      </c>
      <c r="D124" s="71">
        <v>322</v>
      </c>
      <c r="E124" s="72">
        <v>13</v>
      </c>
      <c r="F124" s="70">
        <v>9</v>
      </c>
      <c r="G124" s="70" t="s">
        <v>184</v>
      </c>
      <c r="H124" s="70" t="s">
        <v>317</v>
      </c>
      <c r="I124" s="72">
        <v>25</v>
      </c>
      <c r="J124" s="70" t="s">
        <v>314</v>
      </c>
      <c r="K124" s="72">
        <v>1</v>
      </c>
      <c r="L124" s="70" t="s">
        <v>318</v>
      </c>
      <c r="M124" s="70" t="s">
        <v>189</v>
      </c>
    </row>
    <row r="125" spans="1:13" x14ac:dyDescent="0.3">
      <c r="A125" s="11">
        <v>122</v>
      </c>
      <c r="B125" s="70" t="s">
        <v>312</v>
      </c>
      <c r="C125" s="71">
        <v>829</v>
      </c>
      <c r="D125" s="71">
        <v>583</v>
      </c>
      <c r="E125" s="72">
        <v>7</v>
      </c>
      <c r="F125" s="70">
        <v>18</v>
      </c>
      <c r="G125" s="70" t="s">
        <v>184</v>
      </c>
      <c r="H125" s="70" t="s">
        <v>317</v>
      </c>
      <c r="I125" s="72">
        <v>63</v>
      </c>
      <c r="J125" s="70" t="s">
        <v>314</v>
      </c>
      <c r="K125" s="72">
        <v>3</v>
      </c>
      <c r="L125" s="70" t="s">
        <v>318</v>
      </c>
      <c r="M125" s="70" t="s">
        <v>189</v>
      </c>
    </row>
    <row r="126" spans="1:13" x14ac:dyDescent="0.3">
      <c r="A126" s="11">
        <v>123</v>
      </c>
      <c r="B126" s="70" t="s">
        <v>312</v>
      </c>
      <c r="C126" s="71">
        <v>0</v>
      </c>
      <c r="D126" s="71">
        <v>12242</v>
      </c>
      <c r="E126" s="72">
        <v>25</v>
      </c>
      <c r="F126" s="70">
        <v>53</v>
      </c>
      <c r="G126" s="70" t="s">
        <v>176</v>
      </c>
      <c r="H126" s="70" t="s">
        <v>313</v>
      </c>
      <c r="I126" s="72">
        <v>34</v>
      </c>
      <c r="J126" s="70" t="s">
        <v>314</v>
      </c>
      <c r="K126" s="72">
        <v>2</v>
      </c>
      <c r="L126" s="70" t="s">
        <v>318</v>
      </c>
      <c r="M126" s="70" t="s">
        <v>179</v>
      </c>
    </row>
    <row r="127" spans="1:13" x14ac:dyDescent="0.3">
      <c r="A127" s="11">
        <v>124</v>
      </c>
      <c r="B127" s="70" t="s">
        <v>316</v>
      </c>
      <c r="C127" s="71">
        <v>0</v>
      </c>
      <c r="D127" s="71">
        <v>479</v>
      </c>
      <c r="E127" s="72">
        <v>19</v>
      </c>
      <c r="F127" s="70">
        <v>0</v>
      </c>
      <c r="G127" s="70" t="s">
        <v>176</v>
      </c>
      <c r="H127" s="70" t="s">
        <v>313</v>
      </c>
      <c r="I127" s="72">
        <v>24</v>
      </c>
      <c r="J127" s="70" t="s">
        <v>314</v>
      </c>
      <c r="K127" s="72">
        <v>1</v>
      </c>
      <c r="L127" s="70" t="s">
        <v>327</v>
      </c>
      <c r="M127" s="70" t="s">
        <v>179</v>
      </c>
    </row>
    <row r="128" spans="1:13" x14ac:dyDescent="0.3">
      <c r="A128" s="11">
        <v>125</v>
      </c>
      <c r="B128" s="70" t="s">
        <v>319</v>
      </c>
      <c r="C128" s="71">
        <v>939</v>
      </c>
      <c r="D128" s="71">
        <v>496</v>
      </c>
      <c r="E128" s="72">
        <v>19</v>
      </c>
      <c r="F128" s="70">
        <v>56</v>
      </c>
      <c r="G128" s="70" t="s">
        <v>176</v>
      </c>
      <c r="H128" s="70" t="s">
        <v>313</v>
      </c>
      <c r="I128" s="72">
        <v>35</v>
      </c>
      <c r="J128" s="70" t="s">
        <v>314</v>
      </c>
      <c r="K128" s="72">
        <v>4</v>
      </c>
      <c r="L128" s="70" t="s">
        <v>318</v>
      </c>
      <c r="M128" s="70" t="s">
        <v>179</v>
      </c>
    </row>
    <row r="129" spans="1:13" x14ac:dyDescent="0.3">
      <c r="A129" s="11">
        <v>126</v>
      </c>
      <c r="B129" s="70" t="s">
        <v>319</v>
      </c>
      <c r="C129" s="71">
        <v>0</v>
      </c>
      <c r="D129" s="71">
        <v>466</v>
      </c>
      <c r="E129" s="72">
        <v>25</v>
      </c>
      <c r="F129" s="70">
        <v>42</v>
      </c>
      <c r="G129" s="70" t="s">
        <v>176</v>
      </c>
      <c r="H129" s="70" t="s">
        <v>313</v>
      </c>
      <c r="I129" s="72">
        <v>30</v>
      </c>
      <c r="J129" s="70" t="s">
        <v>314</v>
      </c>
      <c r="K129" s="72">
        <v>3</v>
      </c>
      <c r="L129" s="70" t="s">
        <v>318</v>
      </c>
      <c r="M129" s="70" t="s">
        <v>179</v>
      </c>
    </row>
    <row r="130" spans="1:13" x14ac:dyDescent="0.3">
      <c r="A130" s="11">
        <v>127</v>
      </c>
      <c r="B130" s="70" t="s">
        <v>319</v>
      </c>
      <c r="C130" s="71">
        <v>889</v>
      </c>
      <c r="D130" s="71">
        <v>1583</v>
      </c>
      <c r="E130" s="72">
        <v>37</v>
      </c>
      <c r="F130" s="70">
        <v>79</v>
      </c>
      <c r="G130" s="70" t="s">
        <v>176</v>
      </c>
      <c r="H130" s="70" t="s">
        <v>313</v>
      </c>
      <c r="I130" s="72">
        <v>29</v>
      </c>
      <c r="J130" s="70" t="s">
        <v>185</v>
      </c>
      <c r="K130" s="72">
        <v>3</v>
      </c>
      <c r="L130" s="70" t="s">
        <v>318</v>
      </c>
      <c r="M130" s="70" t="s">
        <v>189</v>
      </c>
    </row>
    <row r="131" spans="1:13" x14ac:dyDescent="0.3">
      <c r="A131" s="11">
        <v>128</v>
      </c>
      <c r="B131" s="70" t="s">
        <v>316</v>
      </c>
      <c r="C131" s="71">
        <v>876</v>
      </c>
      <c r="D131" s="71">
        <v>1533</v>
      </c>
      <c r="E131" s="72">
        <v>31</v>
      </c>
      <c r="F131" s="70">
        <v>21</v>
      </c>
      <c r="G131" s="70" t="s">
        <v>184</v>
      </c>
      <c r="H131" s="70" t="s">
        <v>317</v>
      </c>
      <c r="I131" s="72">
        <v>20</v>
      </c>
      <c r="J131" s="70" t="s">
        <v>322</v>
      </c>
      <c r="K131" s="72">
        <v>4</v>
      </c>
      <c r="L131" s="70" t="s">
        <v>318</v>
      </c>
      <c r="M131" s="70" t="s">
        <v>179</v>
      </c>
    </row>
    <row r="132" spans="1:13" x14ac:dyDescent="0.3">
      <c r="A132" s="11">
        <v>129</v>
      </c>
      <c r="B132" s="70" t="s">
        <v>312</v>
      </c>
      <c r="C132" s="71">
        <v>893</v>
      </c>
      <c r="D132" s="71">
        <v>0</v>
      </c>
      <c r="E132" s="72">
        <v>16</v>
      </c>
      <c r="F132" s="70">
        <v>94</v>
      </c>
      <c r="G132" s="70" t="s">
        <v>176</v>
      </c>
      <c r="H132" s="70" t="s">
        <v>313</v>
      </c>
      <c r="I132" s="72">
        <v>49</v>
      </c>
      <c r="J132" s="70" t="s">
        <v>314</v>
      </c>
      <c r="K132" s="72">
        <v>4</v>
      </c>
      <c r="L132" s="70" t="s">
        <v>318</v>
      </c>
      <c r="M132" s="70" t="s">
        <v>189</v>
      </c>
    </row>
    <row r="133" spans="1:13" x14ac:dyDescent="0.3">
      <c r="A133" s="11">
        <v>130</v>
      </c>
      <c r="B133" s="70" t="s">
        <v>324</v>
      </c>
      <c r="C133" s="71">
        <v>12760</v>
      </c>
      <c r="D133" s="71">
        <v>4873</v>
      </c>
      <c r="E133" s="72">
        <v>13</v>
      </c>
      <c r="F133" s="70">
        <v>73</v>
      </c>
      <c r="G133" s="70" t="s">
        <v>176</v>
      </c>
      <c r="H133" s="70" t="s">
        <v>313</v>
      </c>
      <c r="I133" s="72">
        <v>56</v>
      </c>
      <c r="J133" s="70" t="s">
        <v>322</v>
      </c>
      <c r="K133" s="72">
        <v>4</v>
      </c>
      <c r="L133" s="70" t="s">
        <v>315</v>
      </c>
      <c r="M133" s="70" t="s">
        <v>189</v>
      </c>
    </row>
    <row r="134" spans="1:13" x14ac:dyDescent="0.3">
      <c r="A134" s="11">
        <v>131</v>
      </c>
      <c r="B134" s="70" t="s">
        <v>316</v>
      </c>
      <c r="C134" s="71">
        <v>0</v>
      </c>
      <c r="D134" s="71">
        <v>0</v>
      </c>
      <c r="E134" s="72">
        <v>13</v>
      </c>
      <c r="F134" s="70">
        <v>94</v>
      </c>
      <c r="G134" s="70" t="s">
        <v>176</v>
      </c>
      <c r="H134" s="70" t="s">
        <v>313</v>
      </c>
      <c r="I134" s="72">
        <v>48</v>
      </c>
      <c r="J134" s="70" t="s">
        <v>322</v>
      </c>
      <c r="K134" s="72">
        <v>4</v>
      </c>
      <c r="L134" s="70" t="s">
        <v>318</v>
      </c>
      <c r="M134" s="70" t="s">
        <v>189</v>
      </c>
    </row>
    <row r="135" spans="1:13" x14ac:dyDescent="0.3">
      <c r="A135" s="11">
        <v>132</v>
      </c>
      <c r="B135" s="70" t="s">
        <v>312</v>
      </c>
      <c r="C135" s="71">
        <v>0</v>
      </c>
      <c r="D135" s="71">
        <v>717</v>
      </c>
      <c r="E135" s="72">
        <v>22</v>
      </c>
      <c r="F135" s="70">
        <v>10</v>
      </c>
      <c r="G135" s="70" t="s">
        <v>184</v>
      </c>
      <c r="H135" s="70" t="s">
        <v>317</v>
      </c>
      <c r="I135" s="72">
        <v>24</v>
      </c>
      <c r="J135" s="70" t="s">
        <v>314</v>
      </c>
      <c r="K135" s="72">
        <v>2</v>
      </c>
      <c r="L135" s="70" t="s">
        <v>318</v>
      </c>
      <c r="M135" s="70" t="s">
        <v>179</v>
      </c>
    </row>
    <row r="136" spans="1:13" x14ac:dyDescent="0.3">
      <c r="A136" s="11">
        <v>133</v>
      </c>
      <c r="B136" s="70" t="s">
        <v>312</v>
      </c>
      <c r="C136" s="71">
        <v>959</v>
      </c>
      <c r="D136" s="71">
        <v>7876</v>
      </c>
      <c r="E136" s="72">
        <v>28</v>
      </c>
      <c r="F136" s="70">
        <v>20</v>
      </c>
      <c r="G136" s="70" t="s">
        <v>176</v>
      </c>
      <c r="H136" s="70" t="s">
        <v>313</v>
      </c>
      <c r="I136" s="72">
        <v>22</v>
      </c>
      <c r="J136" s="70" t="s">
        <v>314</v>
      </c>
      <c r="K136" s="72">
        <v>2</v>
      </c>
      <c r="L136" s="70" t="s">
        <v>315</v>
      </c>
      <c r="M136" s="70" t="s">
        <v>179</v>
      </c>
    </row>
    <row r="137" spans="1:13" x14ac:dyDescent="0.3">
      <c r="A137" s="11">
        <v>134</v>
      </c>
      <c r="B137" s="70" t="s">
        <v>312</v>
      </c>
      <c r="C137" s="71">
        <v>0</v>
      </c>
      <c r="D137" s="71">
        <v>4449</v>
      </c>
      <c r="E137" s="72">
        <v>25</v>
      </c>
      <c r="F137" s="70">
        <v>87</v>
      </c>
      <c r="G137" s="70" t="s">
        <v>176</v>
      </c>
      <c r="H137" s="70" t="s">
        <v>313</v>
      </c>
      <c r="I137" s="72">
        <v>30</v>
      </c>
      <c r="J137" s="70" t="s">
        <v>314</v>
      </c>
      <c r="K137" s="72">
        <v>4</v>
      </c>
      <c r="L137" s="70" t="s">
        <v>318</v>
      </c>
      <c r="M137" s="70" t="s">
        <v>179</v>
      </c>
    </row>
    <row r="138" spans="1:13" x14ac:dyDescent="0.3">
      <c r="A138" s="11">
        <v>135</v>
      </c>
      <c r="B138" s="70" t="s">
        <v>185</v>
      </c>
      <c r="C138" s="71">
        <v>0</v>
      </c>
      <c r="D138" s="71">
        <v>0</v>
      </c>
      <c r="E138" s="72">
        <v>25</v>
      </c>
      <c r="F138" s="70">
        <v>54</v>
      </c>
      <c r="G138" s="70" t="s">
        <v>176</v>
      </c>
      <c r="H138" s="70" t="s">
        <v>313</v>
      </c>
      <c r="I138" s="72">
        <v>39</v>
      </c>
      <c r="J138" s="70" t="s">
        <v>314</v>
      </c>
      <c r="K138" s="72">
        <v>3</v>
      </c>
      <c r="L138" s="70" t="s">
        <v>320</v>
      </c>
      <c r="M138" s="70" t="s">
        <v>179</v>
      </c>
    </row>
    <row r="139" spans="1:13" x14ac:dyDescent="0.3">
      <c r="A139" s="11">
        <v>136</v>
      </c>
      <c r="B139" s="70" t="s">
        <v>324</v>
      </c>
      <c r="C139" s="71">
        <v>0</v>
      </c>
      <c r="D139" s="71">
        <v>104</v>
      </c>
      <c r="E139" s="72">
        <v>25</v>
      </c>
      <c r="F139" s="70">
        <v>23</v>
      </c>
      <c r="G139" s="70" t="s">
        <v>176</v>
      </c>
      <c r="H139" s="70" t="s">
        <v>323</v>
      </c>
      <c r="I139" s="72">
        <v>20</v>
      </c>
      <c r="J139" s="70" t="s">
        <v>314</v>
      </c>
      <c r="K139" s="72">
        <v>2</v>
      </c>
      <c r="L139" s="70" t="s">
        <v>315</v>
      </c>
      <c r="M139" s="70" t="s">
        <v>189</v>
      </c>
    </row>
    <row r="140" spans="1:13" x14ac:dyDescent="0.3">
      <c r="A140" s="11">
        <v>137</v>
      </c>
      <c r="B140" s="70" t="s">
        <v>326</v>
      </c>
      <c r="C140" s="71">
        <v>0</v>
      </c>
      <c r="D140" s="71">
        <v>897</v>
      </c>
      <c r="E140" s="72">
        <v>19</v>
      </c>
      <c r="F140" s="70">
        <v>2</v>
      </c>
      <c r="G140" s="70" t="s">
        <v>184</v>
      </c>
      <c r="H140" s="70" t="s">
        <v>317</v>
      </c>
      <c r="I140" s="72">
        <v>22</v>
      </c>
      <c r="J140" s="70" t="s">
        <v>314</v>
      </c>
      <c r="K140" s="72">
        <v>4</v>
      </c>
      <c r="L140" s="70" t="s">
        <v>318</v>
      </c>
      <c r="M140" s="70" t="s">
        <v>179</v>
      </c>
    </row>
    <row r="141" spans="1:13" x14ac:dyDescent="0.3">
      <c r="A141" s="11">
        <v>138</v>
      </c>
      <c r="B141" s="70" t="s">
        <v>319</v>
      </c>
      <c r="C141" s="71">
        <v>698</v>
      </c>
      <c r="D141" s="71">
        <v>4033</v>
      </c>
      <c r="E141" s="72">
        <v>16</v>
      </c>
      <c r="F141" s="70">
        <v>20</v>
      </c>
      <c r="G141" s="70" t="s">
        <v>176</v>
      </c>
      <c r="H141" s="70" t="s">
        <v>323</v>
      </c>
      <c r="I141" s="72">
        <v>24</v>
      </c>
      <c r="J141" s="70" t="s">
        <v>322</v>
      </c>
      <c r="K141" s="72">
        <v>2</v>
      </c>
      <c r="L141" s="70" t="s">
        <v>318</v>
      </c>
      <c r="M141" s="70" t="s">
        <v>179</v>
      </c>
    </row>
    <row r="142" spans="1:13" x14ac:dyDescent="0.3">
      <c r="A142" s="11">
        <v>139</v>
      </c>
      <c r="B142" s="70" t="s">
        <v>316</v>
      </c>
      <c r="C142" s="71">
        <v>0</v>
      </c>
      <c r="D142" s="71">
        <v>945</v>
      </c>
      <c r="E142" s="72">
        <v>13</v>
      </c>
      <c r="F142" s="70">
        <v>6</v>
      </c>
      <c r="G142" s="70" t="s">
        <v>176</v>
      </c>
      <c r="H142" s="70" t="s">
        <v>317</v>
      </c>
      <c r="I142" s="72">
        <v>41</v>
      </c>
      <c r="J142" s="70" t="s">
        <v>314</v>
      </c>
      <c r="K142" s="72">
        <v>1</v>
      </c>
      <c r="L142" s="70" t="s">
        <v>318</v>
      </c>
      <c r="M142" s="70" t="s">
        <v>189</v>
      </c>
    </row>
    <row r="143" spans="1:13" x14ac:dyDescent="0.3">
      <c r="A143" s="11">
        <v>140</v>
      </c>
      <c r="B143" s="70" t="s">
        <v>316</v>
      </c>
      <c r="C143" s="71">
        <v>0</v>
      </c>
      <c r="D143" s="71">
        <v>836</v>
      </c>
      <c r="E143" s="72">
        <v>25</v>
      </c>
      <c r="F143" s="70">
        <v>99</v>
      </c>
      <c r="G143" s="70" t="s">
        <v>176</v>
      </c>
      <c r="H143" s="70" t="s">
        <v>313</v>
      </c>
      <c r="I143" s="72">
        <v>32</v>
      </c>
      <c r="J143" s="70" t="s">
        <v>314</v>
      </c>
      <c r="K143" s="72">
        <v>4</v>
      </c>
      <c r="L143" s="70" t="s">
        <v>318</v>
      </c>
      <c r="M143" s="70" t="s">
        <v>189</v>
      </c>
    </row>
    <row r="144" spans="1:13" x14ac:dyDescent="0.3">
      <c r="A144" s="11">
        <v>141</v>
      </c>
      <c r="B144" s="70" t="s">
        <v>312</v>
      </c>
      <c r="C144" s="71">
        <v>0</v>
      </c>
      <c r="D144" s="71">
        <v>325</v>
      </c>
      <c r="E144" s="72">
        <v>19</v>
      </c>
      <c r="F144" s="70">
        <v>13</v>
      </c>
      <c r="G144" s="70" t="s">
        <v>184</v>
      </c>
      <c r="H144" s="70" t="s">
        <v>317</v>
      </c>
      <c r="I144" s="72">
        <v>23</v>
      </c>
      <c r="J144" s="70" t="s">
        <v>314</v>
      </c>
      <c r="K144" s="72">
        <v>2</v>
      </c>
      <c r="L144" s="70" t="s">
        <v>318</v>
      </c>
      <c r="M144" s="70" t="s">
        <v>179</v>
      </c>
    </row>
    <row r="145" spans="1:13" x14ac:dyDescent="0.3">
      <c r="A145" s="11">
        <v>142</v>
      </c>
      <c r="B145" s="70" t="s">
        <v>312</v>
      </c>
      <c r="C145" s="71">
        <v>12974</v>
      </c>
      <c r="D145" s="71">
        <v>19568</v>
      </c>
      <c r="E145" s="72">
        <v>13</v>
      </c>
      <c r="F145" s="70">
        <v>7</v>
      </c>
      <c r="G145" s="70" t="s">
        <v>184</v>
      </c>
      <c r="H145" s="70" t="s">
        <v>317</v>
      </c>
      <c r="I145" s="72">
        <v>41</v>
      </c>
      <c r="J145" s="70" t="s">
        <v>322</v>
      </c>
      <c r="K145" s="72">
        <v>3</v>
      </c>
      <c r="L145" s="70" t="s">
        <v>318</v>
      </c>
      <c r="M145" s="70" t="s">
        <v>189</v>
      </c>
    </row>
    <row r="146" spans="1:13" x14ac:dyDescent="0.3">
      <c r="A146" s="11">
        <v>143</v>
      </c>
      <c r="B146" s="70" t="s">
        <v>316</v>
      </c>
      <c r="C146" s="71">
        <v>0</v>
      </c>
      <c r="D146" s="71">
        <v>803</v>
      </c>
      <c r="E146" s="72">
        <v>13</v>
      </c>
      <c r="F146" s="70">
        <v>89</v>
      </c>
      <c r="G146" s="70" t="s">
        <v>176</v>
      </c>
      <c r="H146" s="70" t="s">
        <v>313</v>
      </c>
      <c r="I146" s="72">
        <v>52</v>
      </c>
      <c r="J146" s="70" t="s">
        <v>185</v>
      </c>
      <c r="K146" s="72">
        <v>4</v>
      </c>
      <c r="L146" s="70" t="s">
        <v>320</v>
      </c>
      <c r="M146" s="70" t="s">
        <v>179</v>
      </c>
    </row>
    <row r="147" spans="1:13" x14ac:dyDescent="0.3">
      <c r="A147" s="11">
        <v>144</v>
      </c>
      <c r="B147" s="70" t="s">
        <v>312</v>
      </c>
      <c r="C147" s="71">
        <v>317</v>
      </c>
      <c r="D147" s="71">
        <v>10980</v>
      </c>
      <c r="E147" s="72">
        <v>13</v>
      </c>
      <c r="F147" s="70">
        <v>17</v>
      </c>
      <c r="G147" s="70" t="s">
        <v>176</v>
      </c>
      <c r="H147" s="70" t="s">
        <v>313</v>
      </c>
      <c r="I147" s="72">
        <v>65</v>
      </c>
      <c r="J147" s="70" t="s">
        <v>314</v>
      </c>
      <c r="K147" s="72">
        <v>3</v>
      </c>
      <c r="L147" s="70" t="s">
        <v>315</v>
      </c>
      <c r="M147" s="70" t="s">
        <v>179</v>
      </c>
    </row>
    <row r="148" spans="1:13" x14ac:dyDescent="0.3">
      <c r="A148" s="11">
        <v>145</v>
      </c>
      <c r="B148" s="70" t="s">
        <v>324</v>
      </c>
      <c r="C148" s="71">
        <v>0</v>
      </c>
      <c r="D148" s="71">
        <v>265</v>
      </c>
      <c r="E148" s="72">
        <v>13</v>
      </c>
      <c r="F148" s="70">
        <v>10</v>
      </c>
      <c r="G148" s="70" t="s">
        <v>184</v>
      </c>
      <c r="H148" s="70" t="s">
        <v>317</v>
      </c>
      <c r="I148" s="72">
        <v>26</v>
      </c>
      <c r="J148" s="70" t="s">
        <v>314</v>
      </c>
      <c r="K148" s="72">
        <v>2</v>
      </c>
      <c r="L148" s="70" t="s">
        <v>318</v>
      </c>
      <c r="M148" s="70" t="s">
        <v>189</v>
      </c>
    </row>
    <row r="149" spans="1:13" x14ac:dyDescent="0.3">
      <c r="A149" s="11">
        <v>146</v>
      </c>
      <c r="B149" s="70" t="s">
        <v>326</v>
      </c>
      <c r="C149" s="71">
        <v>0</v>
      </c>
      <c r="D149" s="71">
        <v>609</v>
      </c>
      <c r="E149" s="72">
        <v>31</v>
      </c>
      <c r="F149" s="70">
        <v>3</v>
      </c>
      <c r="G149" s="70" t="s">
        <v>176</v>
      </c>
      <c r="H149" s="70" t="s">
        <v>317</v>
      </c>
      <c r="I149" s="72">
        <v>33</v>
      </c>
      <c r="J149" s="70" t="s">
        <v>314</v>
      </c>
      <c r="K149" s="72">
        <v>1</v>
      </c>
      <c r="L149" s="70" t="s">
        <v>315</v>
      </c>
      <c r="M149" s="70" t="s">
        <v>179</v>
      </c>
    </row>
    <row r="150" spans="1:13" x14ac:dyDescent="0.3">
      <c r="A150" s="11">
        <v>147</v>
      </c>
      <c r="B150" s="70" t="s">
        <v>312</v>
      </c>
      <c r="C150" s="71">
        <v>0</v>
      </c>
      <c r="D150" s="71">
        <v>1851</v>
      </c>
      <c r="E150" s="72">
        <v>12</v>
      </c>
      <c r="F150" s="70">
        <v>0</v>
      </c>
      <c r="G150" s="70" t="s">
        <v>184</v>
      </c>
      <c r="H150" s="70" t="s">
        <v>317</v>
      </c>
      <c r="I150" s="72">
        <v>56</v>
      </c>
      <c r="J150" s="70" t="s">
        <v>314</v>
      </c>
      <c r="K150" s="72">
        <v>4</v>
      </c>
      <c r="L150" s="70" t="s">
        <v>315</v>
      </c>
      <c r="M150" s="70" t="s">
        <v>189</v>
      </c>
    </row>
    <row r="151" spans="1:13" x14ac:dyDescent="0.3">
      <c r="A151" s="11">
        <v>148</v>
      </c>
      <c r="B151" s="70" t="s">
        <v>316</v>
      </c>
      <c r="C151" s="71">
        <v>192</v>
      </c>
      <c r="D151" s="71">
        <v>199</v>
      </c>
      <c r="E151" s="72">
        <v>25</v>
      </c>
      <c r="F151" s="70">
        <v>5</v>
      </c>
      <c r="G151" s="70" t="s">
        <v>184</v>
      </c>
      <c r="H151" s="70" t="s">
        <v>317</v>
      </c>
      <c r="I151" s="72">
        <v>24</v>
      </c>
      <c r="J151" s="70" t="s">
        <v>314</v>
      </c>
      <c r="K151" s="72">
        <v>4</v>
      </c>
      <c r="L151" s="70" t="s">
        <v>315</v>
      </c>
      <c r="M151" s="70" t="s">
        <v>179</v>
      </c>
    </row>
    <row r="152" spans="1:13" x14ac:dyDescent="0.3">
      <c r="A152" s="11">
        <v>149</v>
      </c>
      <c r="B152" s="70" t="s">
        <v>319</v>
      </c>
      <c r="C152" s="71">
        <v>0</v>
      </c>
      <c r="D152" s="71">
        <v>500</v>
      </c>
      <c r="E152" s="72">
        <v>28</v>
      </c>
      <c r="F152" s="70">
        <v>7</v>
      </c>
      <c r="G152" s="70" t="s">
        <v>184</v>
      </c>
      <c r="H152" s="70" t="s">
        <v>317</v>
      </c>
      <c r="I152" s="72">
        <v>20</v>
      </c>
      <c r="J152" s="70" t="s">
        <v>322</v>
      </c>
      <c r="K152" s="72">
        <v>3</v>
      </c>
      <c r="L152" s="70" t="s">
        <v>318</v>
      </c>
      <c r="M152" s="70" t="s">
        <v>179</v>
      </c>
    </row>
    <row r="153" spans="1:13" x14ac:dyDescent="0.3">
      <c r="A153" s="11">
        <v>150</v>
      </c>
      <c r="B153" s="70" t="s">
        <v>319</v>
      </c>
      <c r="C153" s="71">
        <v>0</v>
      </c>
      <c r="D153" s="71">
        <v>509</v>
      </c>
      <c r="E153" s="72">
        <v>16</v>
      </c>
      <c r="F153" s="70">
        <v>3</v>
      </c>
      <c r="G153" s="70" t="s">
        <v>176</v>
      </c>
      <c r="H153" s="70" t="s">
        <v>313</v>
      </c>
      <c r="I153" s="72">
        <v>35</v>
      </c>
      <c r="J153" s="70" t="s">
        <v>314</v>
      </c>
      <c r="K153" s="72">
        <v>3</v>
      </c>
      <c r="L153" s="70" t="s">
        <v>318</v>
      </c>
      <c r="M153" s="70" t="s">
        <v>189</v>
      </c>
    </row>
    <row r="154" spans="1:13" x14ac:dyDescent="0.3">
      <c r="A154" s="11">
        <v>151</v>
      </c>
      <c r="B154" s="70" t="s">
        <v>325</v>
      </c>
      <c r="C154" s="71">
        <v>0</v>
      </c>
      <c r="D154" s="71">
        <v>270</v>
      </c>
      <c r="E154" s="72">
        <v>25</v>
      </c>
      <c r="F154" s="70">
        <v>25</v>
      </c>
      <c r="G154" s="70" t="s">
        <v>176</v>
      </c>
      <c r="H154" s="70" t="s">
        <v>313</v>
      </c>
      <c r="I154" s="72">
        <v>34</v>
      </c>
      <c r="J154" s="70" t="s">
        <v>314</v>
      </c>
      <c r="K154" s="72">
        <v>3</v>
      </c>
      <c r="L154" s="70" t="s">
        <v>318</v>
      </c>
      <c r="M154" s="70" t="s">
        <v>189</v>
      </c>
    </row>
    <row r="155" spans="1:13" x14ac:dyDescent="0.3">
      <c r="A155" s="11">
        <v>152</v>
      </c>
      <c r="B155" s="70" t="s">
        <v>319</v>
      </c>
      <c r="C155" s="71">
        <v>0</v>
      </c>
      <c r="D155" s="71">
        <v>457</v>
      </c>
      <c r="E155" s="72">
        <v>13</v>
      </c>
      <c r="F155" s="70">
        <v>63</v>
      </c>
      <c r="G155" s="70" t="s">
        <v>176</v>
      </c>
      <c r="H155" s="70" t="s">
        <v>313</v>
      </c>
      <c r="I155" s="72">
        <v>38</v>
      </c>
      <c r="J155" s="70" t="s">
        <v>314</v>
      </c>
      <c r="K155" s="72">
        <v>4</v>
      </c>
      <c r="L155" s="70" t="s">
        <v>320</v>
      </c>
      <c r="M155" s="70" t="s">
        <v>189</v>
      </c>
    </row>
    <row r="156" spans="1:13" x14ac:dyDescent="0.3">
      <c r="A156" s="11">
        <v>153</v>
      </c>
      <c r="B156" s="70" t="s">
        <v>325</v>
      </c>
      <c r="C156" s="71">
        <v>0</v>
      </c>
      <c r="D156" s="71">
        <v>260</v>
      </c>
      <c r="E156" s="72">
        <v>25</v>
      </c>
      <c r="F156" s="70">
        <v>78</v>
      </c>
      <c r="G156" s="70" t="s">
        <v>176</v>
      </c>
      <c r="H156" s="70" t="s">
        <v>313</v>
      </c>
      <c r="I156" s="72">
        <v>34</v>
      </c>
      <c r="J156" s="70" t="s">
        <v>314</v>
      </c>
      <c r="K156" s="72">
        <v>4</v>
      </c>
      <c r="L156" s="70" t="s">
        <v>320</v>
      </c>
      <c r="M156" s="70" t="s">
        <v>189</v>
      </c>
    </row>
    <row r="157" spans="1:13" x14ac:dyDescent="0.3">
      <c r="A157" s="11">
        <v>154</v>
      </c>
      <c r="B157" s="70" t="s">
        <v>319</v>
      </c>
      <c r="C157" s="71">
        <v>942</v>
      </c>
      <c r="D157" s="71">
        <v>3036</v>
      </c>
      <c r="E157" s="72">
        <v>25</v>
      </c>
      <c r="F157" s="70">
        <v>36</v>
      </c>
      <c r="G157" s="70" t="s">
        <v>176</v>
      </c>
      <c r="H157" s="70" t="s">
        <v>313</v>
      </c>
      <c r="I157" s="72">
        <v>37</v>
      </c>
      <c r="J157" s="70" t="s">
        <v>314</v>
      </c>
      <c r="K157" s="72">
        <v>3</v>
      </c>
      <c r="L157" s="70" t="s">
        <v>318</v>
      </c>
      <c r="M157" s="70" t="s">
        <v>189</v>
      </c>
    </row>
    <row r="158" spans="1:13" x14ac:dyDescent="0.3">
      <c r="A158" s="11">
        <v>155</v>
      </c>
      <c r="B158" s="70" t="s">
        <v>312</v>
      </c>
      <c r="C158" s="71">
        <v>0</v>
      </c>
      <c r="D158" s="71">
        <v>643</v>
      </c>
      <c r="E158" s="72">
        <v>19</v>
      </c>
      <c r="F158" s="70">
        <v>6</v>
      </c>
      <c r="G158" s="70" t="s">
        <v>176</v>
      </c>
      <c r="H158" s="70" t="s">
        <v>313</v>
      </c>
      <c r="I158" s="72">
        <v>31</v>
      </c>
      <c r="J158" s="70" t="s">
        <v>185</v>
      </c>
      <c r="K158" s="72">
        <v>2</v>
      </c>
      <c r="L158" s="70" t="s">
        <v>320</v>
      </c>
      <c r="M158" s="70" t="s">
        <v>189</v>
      </c>
    </row>
    <row r="159" spans="1:13" x14ac:dyDescent="0.3">
      <c r="A159" s="11">
        <v>156</v>
      </c>
      <c r="B159" s="70" t="s">
        <v>319</v>
      </c>
      <c r="C159" s="71">
        <v>3329</v>
      </c>
      <c r="D159" s="71">
        <v>0</v>
      </c>
      <c r="E159" s="72">
        <v>19</v>
      </c>
      <c r="F159" s="70">
        <v>15</v>
      </c>
      <c r="G159" s="70" t="s">
        <v>176</v>
      </c>
      <c r="H159" s="70" t="s">
        <v>313</v>
      </c>
      <c r="I159" s="72">
        <v>67</v>
      </c>
      <c r="J159" s="70" t="s">
        <v>322</v>
      </c>
      <c r="K159" s="72">
        <v>4</v>
      </c>
      <c r="L159" s="70" t="s">
        <v>318</v>
      </c>
      <c r="M159" s="70" t="s">
        <v>179</v>
      </c>
    </row>
    <row r="160" spans="1:13" x14ac:dyDescent="0.3">
      <c r="A160" s="11">
        <v>157</v>
      </c>
      <c r="B160" s="70" t="s">
        <v>325</v>
      </c>
      <c r="C160" s="71">
        <v>0</v>
      </c>
      <c r="D160" s="71">
        <v>6345</v>
      </c>
      <c r="E160" s="72">
        <v>25</v>
      </c>
      <c r="F160" s="70">
        <v>19</v>
      </c>
      <c r="G160" s="70" t="s">
        <v>176</v>
      </c>
      <c r="H160" s="70" t="s">
        <v>313</v>
      </c>
      <c r="I160" s="72">
        <v>26</v>
      </c>
      <c r="J160" s="70" t="s">
        <v>314</v>
      </c>
      <c r="K160" s="72">
        <v>2</v>
      </c>
      <c r="L160" s="70" t="s">
        <v>318</v>
      </c>
      <c r="M160" s="70" t="s">
        <v>189</v>
      </c>
    </row>
    <row r="161" spans="1:13" x14ac:dyDescent="0.3">
      <c r="A161" s="11">
        <v>158</v>
      </c>
      <c r="B161" s="70" t="s">
        <v>321</v>
      </c>
      <c r="C161" s="71">
        <v>0</v>
      </c>
      <c r="D161" s="71">
        <v>922</v>
      </c>
      <c r="E161" s="72">
        <v>37</v>
      </c>
      <c r="F161" s="70">
        <v>9</v>
      </c>
      <c r="G161" s="70" t="s">
        <v>184</v>
      </c>
      <c r="H161" s="70" t="s">
        <v>317</v>
      </c>
      <c r="I161" s="72">
        <v>24</v>
      </c>
      <c r="J161" s="70" t="s">
        <v>314</v>
      </c>
      <c r="K161" s="72">
        <v>2</v>
      </c>
      <c r="L161" s="70" t="s">
        <v>320</v>
      </c>
      <c r="M161" s="70" t="s">
        <v>179</v>
      </c>
    </row>
    <row r="162" spans="1:13" x14ac:dyDescent="0.3">
      <c r="A162" s="11">
        <v>159</v>
      </c>
      <c r="B162" s="70" t="s">
        <v>316</v>
      </c>
      <c r="C162" s="71">
        <v>0</v>
      </c>
      <c r="D162" s="71">
        <v>909</v>
      </c>
      <c r="E162" s="72">
        <v>25</v>
      </c>
      <c r="F162" s="70">
        <v>3</v>
      </c>
      <c r="G162" s="70" t="s">
        <v>176</v>
      </c>
      <c r="H162" s="70" t="s">
        <v>313</v>
      </c>
      <c r="I162" s="72">
        <v>21</v>
      </c>
      <c r="J162" s="70" t="s">
        <v>185</v>
      </c>
      <c r="K162" s="72">
        <v>1</v>
      </c>
      <c r="L162" s="70" t="s">
        <v>318</v>
      </c>
      <c r="M162" s="70" t="s">
        <v>189</v>
      </c>
    </row>
    <row r="163" spans="1:13" x14ac:dyDescent="0.3">
      <c r="A163" s="11">
        <v>160</v>
      </c>
      <c r="B163" s="70" t="s">
        <v>329</v>
      </c>
      <c r="C163" s="71">
        <v>0</v>
      </c>
      <c r="D163" s="71">
        <v>775</v>
      </c>
      <c r="E163" s="72">
        <v>19</v>
      </c>
      <c r="F163" s="70">
        <v>8</v>
      </c>
      <c r="G163" s="70" t="s">
        <v>176</v>
      </c>
      <c r="H163" s="70" t="s">
        <v>323</v>
      </c>
      <c r="I163" s="72">
        <v>46</v>
      </c>
      <c r="J163" s="70" t="s">
        <v>314</v>
      </c>
      <c r="K163" s="72">
        <v>3</v>
      </c>
      <c r="L163" s="70" t="s">
        <v>315</v>
      </c>
      <c r="M163" s="70" t="s">
        <v>179</v>
      </c>
    </row>
    <row r="164" spans="1:13" x14ac:dyDescent="0.3">
      <c r="A164" s="11">
        <v>161</v>
      </c>
      <c r="B164" s="70" t="s">
        <v>316</v>
      </c>
      <c r="C164" s="71">
        <v>0</v>
      </c>
      <c r="D164" s="71">
        <v>979</v>
      </c>
      <c r="E164" s="72">
        <v>25</v>
      </c>
      <c r="F164" s="70">
        <v>48</v>
      </c>
      <c r="G164" s="70" t="s">
        <v>176</v>
      </c>
      <c r="H164" s="70" t="s">
        <v>313</v>
      </c>
      <c r="I164" s="72">
        <v>22</v>
      </c>
      <c r="J164" s="70" t="s">
        <v>322</v>
      </c>
      <c r="K164" s="72">
        <v>4</v>
      </c>
      <c r="L164" s="70" t="s">
        <v>318</v>
      </c>
      <c r="M164" s="70" t="s">
        <v>179</v>
      </c>
    </row>
    <row r="165" spans="1:13" x14ac:dyDescent="0.3">
      <c r="A165" s="11">
        <v>162</v>
      </c>
      <c r="B165" s="70" t="s">
        <v>316</v>
      </c>
      <c r="C165" s="71">
        <v>0</v>
      </c>
      <c r="D165" s="71">
        <v>948</v>
      </c>
      <c r="E165" s="72">
        <v>19</v>
      </c>
      <c r="F165" s="70">
        <v>2</v>
      </c>
      <c r="G165" s="70" t="s">
        <v>184</v>
      </c>
      <c r="H165" s="70" t="s">
        <v>317</v>
      </c>
      <c r="I165" s="72">
        <v>20</v>
      </c>
      <c r="J165" s="70" t="s">
        <v>322</v>
      </c>
      <c r="K165" s="72">
        <v>4</v>
      </c>
      <c r="L165" s="70" t="s">
        <v>318</v>
      </c>
      <c r="M165" s="70" t="s">
        <v>189</v>
      </c>
    </row>
    <row r="166" spans="1:13" x14ac:dyDescent="0.3">
      <c r="A166" s="11">
        <v>163</v>
      </c>
      <c r="B166" s="70" t="s">
        <v>324</v>
      </c>
      <c r="C166" s="71">
        <v>339</v>
      </c>
      <c r="D166" s="71">
        <v>2790</v>
      </c>
      <c r="E166" s="72">
        <v>22</v>
      </c>
      <c r="F166" s="70">
        <v>55</v>
      </c>
      <c r="G166" s="70" t="s">
        <v>176</v>
      </c>
      <c r="H166" s="70" t="s">
        <v>317</v>
      </c>
      <c r="I166" s="72">
        <v>60</v>
      </c>
      <c r="J166" s="70" t="s">
        <v>322</v>
      </c>
      <c r="K166" s="72">
        <v>2</v>
      </c>
      <c r="L166" s="70" t="s">
        <v>315</v>
      </c>
      <c r="M166" s="70" t="s">
        <v>179</v>
      </c>
    </row>
    <row r="167" spans="1:13" x14ac:dyDescent="0.3">
      <c r="A167" s="11">
        <v>164</v>
      </c>
      <c r="B167" s="70" t="s">
        <v>325</v>
      </c>
      <c r="C167" s="71">
        <v>0</v>
      </c>
      <c r="D167" s="71">
        <v>309</v>
      </c>
      <c r="E167" s="72">
        <v>49</v>
      </c>
      <c r="F167" s="70">
        <v>37</v>
      </c>
      <c r="G167" s="70" t="s">
        <v>176</v>
      </c>
      <c r="H167" s="70" t="s">
        <v>313</v>
      </c>
      <c r="I167" s="72">
        <v>25</v>
      </c>
      <c r="J167" s="70" t="s">
        <v>314</v>
      </c>
      <c r="K167" s="72">
        <v>3</v>
      </c>
      <c r="L167" s="70" t="s">
        <v>318</v>
      </c>
      <c r="M167" s="70" t="s">
        <v>189</v>
      </c>
    </row>
    <row r="168" spans="1:13" x14ac:dyDescent="0.3">
      <c r="A168" s="11">
        <v>165</v>
      </c>
      <c r="B168" s="70" t="s">
        <v>312</v>
      </c>
      <c r="C168" s="71">
        <v>0</v>
      </c>
      <c r="D168" s="71">
        <v>762</v>
      </c>
      <c r="E168" s="72">
        <v>10</v>
      </c>
      <c r="F168" s="70">
        <v>1</v>
      </c>
      <c r="G168" s="70" t="s">
        <v>184</v>
      </c>
      <c r="H168" s="70" t="s">
        <v>317</v>
      </c>
      <c r="I168" s="72">
        <v>21</v>
      </c>
      <c r="J168" s="70" t="s">
        <v>322</v>
      </c>
      <c r="K168" s="72">
        <v>4</v>
      </c>
      <c r="L168" s="70" t="s">
        <v>318</v>
      </c>
      <c r="M168" s="70" t="s">
        <v>179</v>
      </c>
    </row>
    <row r="169" spans="1:13" x14ac:dyDescent="0.3">
      <c r="A169" s="11">
        <v>166</v>
      </c>
      <c r="B169" s="70" t="s">
        <v>312</v>
      </c>
      <c r="C169" s="71">
        <v>0</v>
      </c>
      <c r="D169" s="71">
        <v>970</v>
      </c>
      <c r="E169" s="72">
        <v>13</v>
      </c>
      <c r="F169" s="70">
        <v>14</v>
      </c>
      <c r="G169" s="70" t="s">
        <v>184</v>
      </c>
      <c r="H169" s="70" t="s">
        <v>317</v>
      </c>
      <c r="I169" s="72">
        <v>22</v>
      </c>
      <c r="J169" s="70" t="s">
        <v>314</v>
      </c>
      <c r="K169" s="72">
        <v>1</v>
      </c>
      <c r="L169" s="70" t="s">
        <v>318</v>
      </c>
      <c r="M169" s="70" t="s">
        <v>189</v>
      </c>
    </row>
    <row r="170" spans="1:13" x14ac:dyDescent="0.3">
      <c r="A170" s="11">
        <v>167</v>
      </c>
      <c r="B170" s="70" t="s">
        <v>325</v>
      </c>
      <c r="C170" s="71">
        <v>105</v>
      </c>
      <c r="D170" s="71">
        <v>320</v>
      </c>
      <c r="E170" s="72">
        <v>28</v>
      </c>
      <c r="F170" s="70">
        <v>54</v>
      </c>
      <c r="G170" s="70" t="s">
        <v>176</v>
      </c>
      <c r="H170" s="70" t="s">
        <v>313</v>
      </c>
      <c r="I170" s="72">
        <v>29</v>
      </c>
      <c r="J170" s="70" t="s">
        <v>314</v>
      </c>
      <c r="K170" s="72">
        <v>2</v>
      </c>
      <c r="L170" s="70" t="s">
        <v>320</v>
      </c>
      <c r="M170" s="70" t="s">
        <v>189</v>
      </c>
    </row>
    <row r="171" spans="1:13" x14ac:dyDescent="0.3">
      <c r="A171" s="11">
        <v>168</v>
      </c>
      <c r="B171" s="70" t="s">
        <v>312</v>
      </c>
      <c r="C171" s="71">
        <v>0</v>
      </c>
      <c r="D171" s="71">
        <v>861</v>
      </c>
      <c r="E171" s="72">
        <v>13</v>
      </c>
      <c r="F171" s="70">
        <v>111</v>
      </c>
      <c r="G171" s="70" t="s">
        <v>176</v>
      </c>
      <c r="H171" s="70" t="s">
        <v>313</v>
      </c>
      <c r="I171" s="72">
        <v>56</v>
      </c>
      <c r="J171" s="70" t="s">
        <v>314</v>
      </c>
      <c r="K171" s="72">
        <v>4</v>
      </c>
      <c r="L171" s="70" t="s">
        <v>315</v>
      </c>
      <c r="M171" s="70" t="s">
        <v>179</v>
      </c>
    </row>
    <row r="172" spans="1:13" x14ac:dyDescent="0.3">
      <c r="A172" s="11">
        <v>169</v>
      </c>
      <c r="B172" s="70" t="s">
        <v>326</v>
      </c>
      <c r="C172" s="71">
        <v>216</v>
      </c>
      <c r="D172" s="71">
        <v>262</v>
      </c>
      <c r="E172" s="72">
        <v>37</v>
      </c>
      <c r="F172" s="70">
        <v>2</v>
      </c>
      <c r="G172" s="70" t="s">
        <v>176</v>
      </c>
      <c r="H172" s="70" t="s">
        <v>313</v>
      </c>
      <c r="I172" s="72">
        <v>32</v>
      </c>
      <c r="J172" s="70" t="s">
        <v>322</v>
      </c>
      <c r="K172" s="72">
        <v>1</v>
      </c>
      <c r="L172" s="70" t="s">
        <v>315</v>
      </c>
      <c r="M172" s="70" t="s">
        <v>179</v>
      </c>
    </row>
    <row r="173" spans="1:13" x14ac:dyDescent="0.3">
      <c r="A173" s="11">
        <v>170</v>
      </c>
      <c r="B173" s="70" t="s">
        <v>316</v>
      </c>
      <c r="C173" s="71">
        <v>113</v>
      </c>
      <c r="D173" s="71">
        <v>692</v>
      </c>
      <c r="E173" s="72">
        <v>11</v>
      </c>
      <c r="F173" s="70">
        <v>14</v>
      </c>
      <c r="G173" s="70" t="s">
        <v>176</v>
      </c>
      <c r="H173" s="70" t="s">
        <v>317</v>
      </c>
      <c r="I173" s="72">
        <v>30</v>
      </c>
      <c r="J173" s="70" t="s">
        <v>314</v>
      </c>
      <c r="K173" s="72">
        <v>2</v>
      </c>
      <c r="L173" s="70" t="s">
        <v>315</v>
      </c>
      <c r="M173" s="70" t="s">
        <v>189</v>
      </c>
    </row>
    <row r="174" spans="1:13" x14ac:dyDescent="0.3">
      <c r="A174" s="11">
        <v>171</v>
      </c>
      <c r="B174" s="70" t="s">
        <v>325</v>
      </c>
      <c r="C174" s="71">
        <v>109</v>
      </c>
      <c r="D174" s="71">
        <v>540</v>
      </c>
      <c r="E174" s="72">
        <v>37</v>
      </c>
      <c r="F174" s="70">
        <v>1</v>
      </c>
      <c r="G174" s="70" t="s">
        <v>176</v>
      </c>
      <c r="H174" s="70" t="s">
        <v>323</v>
      </c>
      <c r="I174" s="72">
        <v>27</v>
      </c>
      <c r="J174" s="70" t="s">
        <v>322</v>
      </c>
      <c r="K174" s="72">
        <v>4</v>
      </c>
      <c r="L174" s="70" t="s">
        <v>320</v>
      </c>
      <c r="M174" s="70" t="s">
        <v>179</v>
      </c>
    </row>
    <row r="175" spans="1:13" x14ac:dyDescent="0.3">
      <c r="A175" s="11">
        <v>172</v>
      </c>
      <c r="B175" s="70" t="s">
        <v>319</v>
      </c>
      <c r="C175" s="71">
        <v>0</v>
      </c>
      <c r="D175" s="71">
        <v>470</v>
      </c>
      <c r="E175" s="72">
        <v>13</v>
      </c>
      <c r="F175" s="70">
        <v>0</v>
      </c>
      <c r="G175" s="70" t="s">
        <v>184</v>
      </c>
      <c r="H175" s="70" t="s">
        <v>317</v>
      </c>
      <c r="I175" s="72">
        <v>37</v>
      </c>
      <c r="J175" s="70" t="s">
        <v>314</v>
      </c>
      <c r="K175" s="72">
        <v>2</v>
      </c>
      <c r="L175" s="70" t="s">
        <v>327</v>
      </c>
      <c r="M175" s="70" t="s">
        <v>189</v>
      </c>
    </row>
    <row r="176" spans="1:13" x14ac:dyDescent="0.3">
      <c r="A176" s="11">
        <v>173</v>
      </c>
      <c r="B176" s="70" t="s">
        <v>319</v>
      </c>
      <c r="C176" s="71">
        <v>0</v>
      </c>
      <c r="D176" s="71">
        <v>192</v>
      </c>
      <c r="E176" s="72">
        <v>7</v>
      </c>
      <c r="F176" s="70">
        <v>2</v>
      </c>
      <c r="G176" s="70" t="s">
        <v>176</v>
      </c>
      <c r="H176" s="70" t="s">
        <v>313</v>
      </c>
      <c r="I176" s="72">
        <v>39</v>
      </c>
      <c r="J176" s="70" t="s">
        <v>314</v>
      </c>
      <c r="K176" s="72">
        <v>4</v>
      </c>
      <c r="L176" s="70" t="s">
        <v>315</v>
      </c>
      <c r="M176" s="70" t="s">
        <v>189</v>
      </c>
    </row>
    <row r="177" spans="1:13" x14ac:dyDescent="0.3">
      <c r="A177" s="11">
        <v>174</v>
      </c>
      <c r="B177" s="70" t="s">
        <v>319</v>
      </c>
      <c r="C177" s="71">
        <v>8176</v>
      </c>
      <c r="D177" s="71">
        <v>12230</v>
      </c>
      <c r="E177" s="72">
        <v>7</v>
      </c>
      <c r="F177" s="70">
        <v>5</v>
      </c>
      <c r="G177" s="70" t="s">
        <v>176</v>
      </c>
      <c r="H177" s="70" t="s">
        <v>323</v>
      </c>
      <c r="I177" s="72">
        <v>26</v>
      </c>
      <c r="J177" s="70" t="s">
        <v>314</v>
      </c>
      <c r="K177" s="72">
        <v>2</v>
      </c>
      <c r="L177" s="70" t="s">
        <v>327</v>
      </c>
      <c r="M177" s="70" t="s">
        <v>189</v>
      </c>
    </row>
    <row r="178" spans="1:13" x14ac:dyDescent="0.3">
      <c r="A178" s="11">
        <v>175</v>
      </c>
      <c r="B178" s="70" t="s">
        <v>326</v>
      </c>
      <c r="C178" s="71">
        <v>0</v>
      </c>
      <c r="D178" s="71">
        <v>772</v>
      </c>
      <c r="E178" s="72">
        <v>25</v>
      </c>
      <c r="F178" s="70">
        <v>19</v>
      </c>
      <c r="G178" s="70" t="s">
        <v>176</v>
      </c>
      <c r="H178" s="70" t="s">
        <v>317</v>
      </c>
      <c r="I178" s="72">
        <v>32</v>
      </c>
      <c r="J178" s="70" t="s">
        <v>314</v>
      </c>
      <c r="K178" s="72">
        <v>2</v>
      </c>
      <c r="L178" s="70" t="s">
        <v>318</v>
      </c>
      <c r="M178" s="70" t="s">
        <v>189</v>
      </c>
    </row>
    <row r="179" spans="1:13" x14ac:dyDescent="0.3">
      <c r="A179" s="11">
        <v>176</v>
      </c>
      <c r="B179" s="70" t="s">
        <v>316</v>
      </c>
      <c r="C179" s="71">
        <v>468</v>
      </c>
      <c r="D179" s="71">
        <v>14186</v>
      </c>
      <c r="E179" s="72">
        <v>22</v>
      </c>
      <c r="F179" s="70">
        <v>24</v>
      </c>
      <c r="G179" s="70" t="s">
        <v>176</v>
      </c>
      <c r="H179" s="70" t="s">
        <v>313</v>
      </c>
      <c r="I179" s="72">
        <v>31</v>
      </c>
      <c r="J179" s="70" t="s">
        <v>314</v>
      </c>
      <c r="K179" s="72">
        <v>2</v>
      </c>
      <c r="L179" s="70" t="s">
        <v>318</v>
      </c>
      <c r="M179" s="70" t="s">
        <v>189</v>
      </c>
    </row>
    <row r="180" spans="1:13" x14ac:dyDescent="0.3">
      <c r="A180" s="11">
        <v>177</v>
      </c>
      <c r="B180" s="70" t="s">
        <v>325</v>
      </c>
      <c r="C180" s="71">
        <v>7885</v>
      </c>
      <c r="D180" s="71">
        <v>6330</v>
      </c>
      <c r="E180" s="72">
        <v>16</v>
      </c>
      <c r="F180" s="70">
        <v>14</v>
      </c>
      <c r="G180" s="70" t="s">
        <v>176</v>
      </c>
      <c r="H180" s="70" t="s">
        <v>313</v>
      </c>
      <c r="I180" s="72">
        <v>35</v>
      </c>
      <c r="J180" s="70" t="s">
        <v>314</v>
      </c>
      <c r="K180" s="72">
        <v>2</v>
      </c>
      <c r="L180" s="70" t="s">
        <v>318</v>
      </c>
      <c r="M180" s="70" t="s">
        <v>189</v>
      </c>
    </row>
    <row r="181" spans="1:13" x14ac:dyDescent="0.3">
      <c r="A181" s="11">
        <v>178</v>
      </c>
      <c r="B181" s="70" t="s">
        <v>312</v>
      </c>
      <c r="C181" s="71">
        <v>0</v>
      </c>
      <c r="D181" s="71">
        <v>18716</v>
      </c>
      <c r="E181" s="72">
        <v>19</v>
      </c>
      <c r="F181" s="70">
        <v>93</v>
      </c>
      <c r="G181" s="70" t="s">
        <v>176</v>
      </c>
      <c r="H181" s="70" t="s">
        <v>313</v>
      </c>
      <c r="I181" s="72">
        <v>31</v>
      </c>
      <c r="J181" s="70" t="s">
        <v>314</v>
      </c>
      <c r="K181" s="72">
        <v>3</v>
      </c>
      <c r="L181" s="70" t="s">
        <v>320</v>
      </c>
      <c r="M181" s="70" t="s">
        <v>189</v>
      </c>
    </row>
    <row r="182" spans="1:13" x14ac:dyDescent="0.3">
      <c r="A182" s="11">
        <v>179</v>
      </c>
      <c r="B182" s="70" t="s">
        <v>319</v>
      </c>
      <c r="C182" s="71">
        <v>0</v>
      </c>
      <c r="D182" s="71">
        <v>886</v>
      </c>
      <c r="E182" s="72">
        <v>22</v>
      </c>
      <c r="F182" s="70">
        <v>96</v>
      </c>
      <c r="G182" s="70" t="s">
        <v>176</v>
      </c>
      <c r="H182" s="70" t="s">
        <v>313</v>
      </c>
      <c r="I182" s="72">
        <v>64</v>
      </c>
      <c r="J182" s="70" t="s">
        <v>314</v>
      </c>
      <c r="K182" s="72">
        <v>4</v>
      </c>
      <c r="L182" s="70" t="s">
        <v>318</v>
      </c>
      <c r="M182" s="70" t="s">
        <v>189</v>
      </c>
    </row>
    <row r="183" spans="1:13" x14ac:dyDescent="0.3">
      <c r="A183" s="11">
        <v>180</v>
      </c>
      <c r="B183" s="70" t="s">
        <v>324</v>
      </c>
      <c r="C183" s="71">
        <v>0</v>
      </c>
      <c r="D183" s="71">
        <v>750</v>
      </c>
      <c r="E183" s="72">
        <v>37</v>
      </c>
      <c r="F183" s="70">
        <v>2</v>
      </c>
      <c r="G183" s="70" t="s">
        <v>176</v>
      </c>
      <c r="H183" s="70" t="s">
        <v>317</v>
      </c>
      <c r="I183" s="72">
        <v>27</v>
      </c>
      <c r="J183" s="70" t="s">
        <v>314</v>
      </c>
      <c r="K183" s="72">
        <v>1</v>
      </c>
      <c r="L183" s="70" t="s">
        <v>318</v>
      </c>
      <c r="M183" s="70" t="s">
        <v>179</v>
      </c>
    </row>
    <row r="184" spans="1:13" x14ac:dyDescent="0.3">
      <c r="A184" s="11">
        <v>181</v>
      </c>
      <c r="B184" s="70" t="s">
        <v>312</v>
      </c>
      <c r="C184" s="71">
        <v>0</v>
      </c>
      <c r="D184" s="71">
        <v>3870</v>
      </c>
      <c r="E184" s="72">
        <v>25</v>
      </c>
      <c r="F184" s="70">
        <v>11</v>
      </c>
      <c r="G184" s="70" t="s">
        <v>184</v>
      </c>
      <c r="H184" s="70" t="s">
        <v>317</v>
      </c>
      <c r="I184" s="72">
        <v>31</v>
      </c>
      <c r="J184" s="70" t="s">
        <v>314</v>
      </c>
      <c r="K184" s="72">
        <v>2</v>
      </c>
      <c r="L184" s="70" t="s">
        <v>315</v>
      </c>
      <c r="M184" s="70" t="s">
        <v>179</v>
      </c>
    </row>
    <row r="185" spans="1:13" x14ac:dyDescent="0.3">
      <c r="A185" s="11">
        <v>182</v>
      </c>
      <c r="B185" s="70" t="s">
        <v>312</v>
      </c>
      <c r="C185" s="71">
        <v>0</v>
      </c>
      <c r="D185" s="71">
        <v>3273</v>
      </c>
      <c r="E185" s="72">
        <v>13</v>
      </c>
      <c r="F185" s="70">
        <v>4</v>
      </c>
      <c r="G185" s="70" t="s">
        <v>176</v>
      </c>
      <c r="H185" s="70" t="s">
        <v>323</v>
      </c>
      <c r="I185" s="72">
        <v>32</v>
      </c>
      <c r="J185" s="70" t="s">
        <v>314</v>
      </c>
      <c r="K185" s="72">
        <v>3</v>
      </c>
      <c r="L185" s="70" t="s">
        <v>315</v>
      </c>
      <c r="M185" s="70" t="s">
        <v>179</v>
      </c>
    </row>
    <row r="186" spans="1:13" x14ac:dyDescent="0.3">
      <c r="A186" s="11">
        <v>183</v>
      </c>
      <c r="B186" s="70" t="s">
        <v>324</v>
      </c>
      <c r="C186" s="71">
        <v>0</v>
      </c>
      <c r="D186" s="71">
        <v>406</v>
      </c>
      <c r="E186" s="72">
        <v>6</v>
      </c>
      <c r="F186" s="70">
        <v>35</v>
      </c>
      <c r="G186" s="70" t="s">
        <v>176</v>
      </c>
      <c r="H186" s="70" t="s">
        <v>313</v>
      </c>
      <c r="I186" s="72">
        <v>73</v>
      </c>
      <c r="J186" s="70" t="s">
        <v>314</v>
      </c>
      <c r="K186" s="72">
        <v>4</v>
      </c>
      <c r="L186" s="70" t="s">
        <v>315</v>
      </c>
      <c r="M186" s="70" t="s">
        <v>189</v>
      </c>
    </row>
    <row r="187" spans="1:13" x14ac:dyDescent="0.3">
      <c r="A187" s="11">
        <v>184</v>
      </c>
      <c r="B187" s="70" t="s">
        <v>316</v>
      </c>
      <c r="C187" s="71">
        <v>0</v>
      </c>
      <c r="D187" s="71">
        <v>461</v>
      </c>
      <c r="E187" s="72">
        <v>13</v>
      </c>
      <c r="F187" s="70">
        <v>48</v>
      </c>
      <c r="G187" s="70" t="s">
        <v>184</v>
      </c>
      <c r="H187" s="70" t="s">
        <v>317</v>
      </c>
      <c r="I187" s="72">
        <v>30</v>
      </c>
      <c r="J187" s="70" t="s">
        <v>314</v>
      </c>
      <c r="K187" s="72">
        <v>4</v>
      </c>
      <c r="L187" s="70" t="s">
        <v>315</v>
      </c>
      <c r="M187" s="70" t="s">
        <v>189</v>
      </c>
    </row>
    <row r="188" spans="1:13" x14ac:dyDescent="0.3">
      <c r="A188" s="11">
        <v>185</v>
      </c>
      <c r="B188" s="70" t="s">
        <v>316</v>
      </c>
      <c r="C188" s="71">
        <v>0</v>
      </c>
      <c r="D188" s="71">
        <v>340</v>
      </c>
      <c r="E188" s="72">
        <v>19</v>
      </c>
      <c r="F188" s="70">
        <v>4</v>
      </c>
      <c r="G188" s="70" t="s">
        <v>176</v>
      </c>
      <c r="H188" s="70" t="s">
        <v>323</v>
      </c>
      <c r="I188" s="72">
        <v>42</v>
      </c>
      <c r="J188" s="70" t="s">
        <v>314</v>
      </c>
      <c r="K188" s="72">
        <v>1</v>
      </c>
      <c r="L188" s="70" t="s">
        <v>315</v>
      </c>
      <c r="M188" s="70" t="s">
        <v>179</v>
      </c>
    </row>
    <row r="189" spans="1:13" x14ac:dyDescent="0.3">
      <c r="A189" s="11">
        <v>186</v>
      </c>
      <c r="B189" s="70" t="s">
        <v>312</v>
      </c>
      <c r="C189" s="71">
        <v>0</v>
      </c>
      <c r="D189" s="71">
        <v>6490</v>
      </c>
      <c r="E189" s="72">
        <v>19</v>
      </c>
      <c r="F189" s="70">
        <v>85</v>
      </c>
      <c r="G189" s="70" t="s">
        <v>176</v>
      </c>
      <c r="H189" s="70" t="s">
        <v>313</v>
      </c>
      <c r="I189" s="72">
        <v>45</v>
      </c>
      <c r="J189" s="70" t="s">
        <v>314</v>
      </c>
      <c r="K189" s="72">
        <v>4</v>
      </c>
      <c r="L189" s="70" t="s">
        <v>318</v>
      </c>
      <c r="M189" s="70" t="s">
        <v>189</v>
      </c>
    </row>
    <row r="190" spans="1:13" x14ac:dyDescent="0.3">
      <c r="A190" s="11">
        <v>187</v>
      </c>
      <c r="B190" s="70" t="s">
        <v>312</v>
      </c>
      <c r="C190" s="71">
        <v>734</v>
      </c>
      <c r="D190" s="71">
        <v>348</v>
      </c>
      <c r="E190" s="72">
        <v>7</v>
      </c>
      <c r="F190" s="70">
        <v>100</v>
      </c>
      <c r="G190" s="70" t="s">
        <v>176</v>
      </c>
      <c r="H190" s="70" t="s">
        <v>313</v>
      </c>
      <c r="I190" s="72">
        <v>27</v>
      </c>
      <c r="J190" s="70" t="s">
        <v>314</v>
      </c>
      <c r="K190" s="72">
        <v>4</v>
      </c>
      <c r="L190" s="70" t="s">
        <v>318</v>
      </c>
      <c r="M190" s="70" t="s">
        <v>189</v>
      </c>
    </row>
    <row r="191" spans="1:13" x14ac:dyDescent="0.3">
      <c r="A191" s="11">
        <v>188</v>
      </c>
      <c r="B191" s="70" t="s">
        <v>316</v>
      </c>
      <c r="C191" s="71">
        <v>0</v>
      </c>
      <c r="D191" s="71">
        <v>506</v>
      </c>
      <c r="E191" s="72">
        <v>25</v>
      </c>
      <c r="F191" s="70">
        <v>3</v>
      </c>
      <c r="G191" s="70" t="s">
        <v>184</v>
      </c>
      <c r="H191" s="70" t="s">
        <v>317</v>
      </c>
      <c r="I191" s="72">
        <v>22</v>
      </c>
      <c r="J191" s="70" t="s">
        <v>322</v>
      </c>
      <c r="K191" s="72">
        <v>4</v>
      </c>
      <c r="L191" s="70" t="s">
        <v>315</v>
      </c>
      <c r="M191" s="70" t="s">
        <v>179</v>
      </c>
    </row>
    <row r="192" spans="1:13" x14ac:dyDescent="0.3">
      <c r="A192" s="11">
        <v>189</v>
      </c>
      <c r="B192" s="70" t="s">
        <v>325</v>
      </c>
      <c r="C192" s="71">
        <v>0</v>
      </c>
      <c r="D192" s="71">
        <v>14717</v>
      </c>
      <c r="E192" s="72">
        <v>28</v>
      </c>
      <c r="F192" s="70">
        <v>7</v>
      </c>
      <c r="G192" s="70" t="s">
        <v>176</v>
      </c>
      <c r="H192" s="70" t="s">
        <v>313</v>
      </c>
      <c r="I192" s="72">
        <v>26</v>
      </c>
      <c r="J192" s="70" t="s">
        <v>314</v>
      </c>
      <c r="K192" s="72">
        <v>2</v>
      </c>
      <c r="L192" s="70" t="s">
        <v>318</v>
      </c>
      <c r="M192" s="70" t="s">
        <v>189</v>
      </c>
    </row>
    <row r="193" spans="1:13" x14ac:dyDescent="0.3">
      <c r="A193" s="11">
        <v>190</v>
      </c>
      <c r="B193" s="70" t="s">
        <v>324</v>
      </c>
      <c r="C193" s="71">
        <v>172</v>
      </c>
      <c r="D193" s="71">
        <v>0</v>
      </c>
      <c r="E193" s="72">
        <v>25</v>
      </c>
      <c r="F193" s="70">
        <v>36</v>
      </c>
      <c r="G193" s="70" t="s">
        <v>176</v>
      </c>
      <c r="H193" s="70" t="s">
        <v>313</v>
      </c>
      <c r="I193" s="72">
        <v>33</v>
      </c>
      <c r="J193" s="70" t="s">
        <v>314</v>
      </c>
      <c r="K193" s="72">
        <v>3</v>
      </c>
      <c r="L193" s="70" t="s">
        <v>318</v>
      </c>
      <c r="M193" s="70" t="s">
        <v>189</v>
      </c>
    </row>
    <row r="194" spans="1:13" x14ac:dyDescent="0.3">
      <c r="A194" s="11">
        <v>191</v>
      </c>
      <c r="B194" s="70" t="s">
        <v>319</v>
      </c>
      <c r="C194" s="71">
        <v>644</v>
      </c>
      <c r="D194" s="71">
        <v>1571</v>
      </c>
      <c r="E194" s="72">
        <v>19</v>
      </c>
      <c r="F194" s="70">
        <v>1</v>
      </c>
      <c r="G194" s="70" t="s">
        <v>184</v>
      </c>
      <c r="H194" s="70" t="s">
        <v>317</v>
      </c>
      <c r="I194" s="72">
        <v>27</v>
      </c>
      <c r="J194" s="70" t="s">
        <v>314</v>
      </c>
      <c r="K194" s="72">
        <v>3</v>
      </c>
      <c r="L194" s="70" t="s">
        <v>318</v>
      </c>
      <c r="M194" s="70" t="s">
        <v>179</v>
      </c>
    </row>
    <row r="195" spans="1:13" x14ac:dyDescent="0.3">
      <c r="A195" s="11">
        <v>192</v>
      </c>
      <c r="B195" s="70" t="s">
        <v>319</v>
      </c>
      <c r="C195" s="71">
        <v>0</v>
      </c>
      <c r="D195" s="71">
        <v>0</v>
      </c>
      <c r="E195" s="72">
        <v>25</v>
      </c>
      <c r="F195" s="70">
        <v>19</v>
      </c>
      <c r="G195" s="70" t="s">
        <v>184</v>
      </c>
      <c r="H195" s="70" t="s">
        <v>317</v>
      </c>
      <c r="I195" s="72">
        <v>24</v>
      </c>
      <c r="J195" s="70" t="s">
        <v>322</v>
      </c>
      <c r="K195" s="72">
        <v>4</v>
      </c>
      <c r="L195" s="70" t="s">
        <v>318</v>
      </c>
      <c r="M195" s="70" t="s">
        <v>179</v>
      </c>
    </row>
    <row r="196" spans="1:13" x14ac:dyDescent="0.3">
      <c r="A196" s="11">
        <v>193</v>
      </c>
      <c r="B196" s="70" t="s">
        <v>316</v>
      </c>
      <c r="C196" s="71">
        <v>617</v>
      </c>
      <c r="D196" s="71">
        <v>411</v>
      </c>
      <c r="E196" s="72">
        <v>31</v>
      </c>
      <c r="F196" s="70">
        <v>3</v>
      </c>
      <c r="G196" s="70" t="s">
        <v>176</v>
      </c>
      <c r="H196" s="70" t="s">
        <v>323</v>
      </c>
      <c r="I196" s="72">
        <v>21</v>
      </c>
      <c r="J196" s="70" t="s">
        <v>314</v>
      </c>
      <c r="K196" s="72">
        <v>1</v>
      </c>
      <c r="L196" s="70" t="s">
        <v>318</v>
      </c>
      <c r="M196" s="70" t="s">
        <v>189</v>
      </c>
    </row>
    <row r="197" spans="1:13" x14ac:dyDescent="0.3">
      <c r="A197" s="11">
        <v>194</v>
      </c>
      <c r="B197" s="70" t="s">
        <v>319</v>
      </c>
      <c r="C197" s="71">
        <v>0</v>
      </c>
      <c r="D197" s="71">
        <v>544</v>
      </c>
      <c r="E197" s="72">
        <v>25</v>
      </c>
      <c r="F197" s="70">
        <v>0</v>
      </c>
      <c r="G197" s="70" t="s">
        <v>184</v>
      </c>
      <c r="H197" s="70" t="s">
        <v>317</v>
      </c>
      <c r="I197" s="72">
        <v>28</v>
      </c>
      <c r="J197" s="70" t="s">
        <v>322</v>
      </c>
      <c r="K197" s="72">
        <v>4</v>
      </c>
      <c r="L197" s="70" t="s">
        <v>327</v>
      </c>
      <c r="M197" s="70" t="s">
        <v>179</v>
      </c>
    </row>
    <row r="198" spans="1:13" x14ac:dyDescent="0.3">
      <c r="A198" s="11">
        <v>195</v>
      </c>
      <c r="B198" s="70" t="s">
        <v>312</v>
      </c>
      <c r="C198" s="71">
        <v>586</v>
      </c>
      <c r="D198" s="71">
        <v>0</v>
      </c>
      <c r="E198" s="72">
        <v>13</v>
      </c>
      <c r="F198" s="70">
        <v>0</v>
      </c>
      <c r="G198" s="70" t="s">
        <v>176</v>
      </c>
      <c r="H198" s="70" t="s">
        <v>313</v>
      </c>
      <c r="I198" s="72">
        <v>51</v>
      </c>
      <c r="J198" s="70" t="s">
        <v>314</v>
      </c>
      <c r="K198" s="72">
        <v>1</v>
      </c>
      <c r="L198" s="70" t="s">
        <v>320</v>
      </c>
      <c r="M198" s="70" t="s">
        <v>179</v>
      </c>
    </row>
    <row r="199" spans="1:13" x14ac:dyDescent="0.3">
      <c r="A199" s="11">
        <v>196</v>
      </c>
      <c r="B199" s="70" t="s">
        <v>316</v>
      </c>
      <c r="C199" s="71">
        <v>0</v>
      </c>
      <c r="D199" s="71">
        <v>835</v>
      </c>
      <c r="E199" s="72">
        <v>19</v>
      </c>
      <c r="F199" s="70">
        <v>42</v>
      </c>
      <c r="G199" s="70" t="s">
        <v>184</v>
      </c>
      <c r="H199" s="70" t="s">
        <v>317</v>
      </c>
      <c r="I199" s="72">
        <v>21</v>
      </c>
      <c r="J199" s="70" t="s">
        <v>314</v>
      </c>
      <c r="K199" s="72">
        <v>1</v>
      </c>
      <c r="L199" s="70" t="s">
        <v>318</v>
      </c>
      <c r="M199" s="70" t="s">
        <v>179</v>
      </c>
    </row>
    <row r="200" spans="1:13" x14ac:dyDescent="0.3">
      <c r="A200" s="11">
        <v>197</v>
      </c>
      <c r="B200" s="70" t="s">
        <v>312</v>
      </c>
      <c r="C200" s="71">
        <v>0</v>
      </c>
      <c r="D200" s="71">
        <v>823</v>
      </c>
      <c r="E200" s="72">
        <v>25</v>
      </c>
      <c r="F200" s="70">
        <v>47</v>
      </c>
      <c r="G200" s="70" t="s">
        <v>176</v>
      </c>
      <c r="H200" s="70" t="s">
        <v>313</v>
      </c>
      <c r="I200" s="72">
        <v>27</v>
      </c>
      <c r="J200" s="70" t="s">
        <v>314</v>
      </c>
      <c r="K200" s="72">
        <v>2</v>
      </c>
      <c r="L200" s="70" t="s">
        <v>318</v>
      </c>
      <c r="M200" s="70" t="s">
        <v>189</v>
      </c>
    </row>
    <row r="201" spans="1:13" x14ac:dyDescent="0.3">
      <c r="A201" s="11">
        <v>198</v>
      </c>
      <c r="B201" s="70" t="s">
        <v>324</v>
      </c>
      <c r="C201" s="71">
        <v>0</v>
      </c>
      <c r="D201" s="71">
        <v>5180</v>
      </c>
      <c r="E201" s="72">
        <v>22</v>
      </c>
      <c r="F201" s="70">
        <v>4</v>
      </c>
      <c r="G201" s="70" t="s">
        <v>176</v>
      </c>
      <c r="H201" s="70" t="s">
        <v>313</v>
      </c>
      <c r="I201" s="72">
        <v>40</v>
      </c>
      <c r="J201" s="70" t="s">
        <v>314</v>
      </c>
      <c r="K201" s="72">
        <v>2</v>
      </c>
      <c r="L201" s="70" t="s">
        <v>315</v>
      </c>
      <c r="M201" s="70" t="s">
        <v>179</v>
      </c>
    </row>
    <row r="202" spans="1:13" x14ac:dyDescent="0.3">
      <c r="A202" s="11">
        <v>199</v>
      </c>
      <c r="B202" s="70" t="s">
        <v>312</v>
      </c>
      <c r="C202" s="71">
        <v>0</v>
      </c>
      <c r="D202" s="71">
        <v>408</v>
      </c>
      <c r="E202" s="72">
        <v>16</v>
      </c>
      <c r="F202" s="70">
        <v>12</v>
      </c>
      <c r="G202" s="70" t="s">
        <v>176</v>
      </c>
      <c r="H202" s="70" t="s">
        <v>313</v>
      </c>
      <c r="I202" s="72">
        <v>34</v>
      </c>
      <c r="J202" s="70" t="s">
        <v>185</v>
      </c>
      <c r="K202" s="72">
        <v>4</v>
      </c>
      <c r="L202" s="70" t="s">
        <v>318</v>
      </c>
      <c r="M202" s="70" t="s">
        <v>189</v>
      </c>
    </row>
    <row r="203" spans="1:13" x14ac:dyDescent="0.3">
      <c r="A203" s="11">
        <v>200</v>
      </c>
      <c r="B203" s="70" t="s">
        <v>319</v>
      </c>
      <c r="C203" s="71">
        <v>0</v>
      </c>
      <c r="D203" s="71">
        <v>821</v>
      </c>
      <c r="E203" s="72">
        <v>48</v>
      </c>
      <c r="F203" s="70">
        <v>5</v>
      </c>
      <c r="G203" s="70" t="s">
        <v>184</v>
      </c>
      <c r="H203" s="70" t="s">
        <v>317</v>
      </c>
      <c r="I203" s="72">
        <v>34</v>
      </c>
      <c r="J203" s="70" t="s">
        <v>314</v>
      </c>
      <c r="K203" s="72">
        <v>1</v>
      </c>
      <c r="L203" s="70" t="s">
        <v>315</v>
      </c>
      <c r="M203" s="70" t="s">
        <v>189</v>
      </c>
    </row>
    <row r="204" spans="1:13" x14ac:dyDescent="0.3">
      <c r="A204" s="11">
        <v>201</v>
      </c>
      <c r="B204" s="70" t="s">
        <v>321</v>
      </c>
      <c r="C204" s="71">
        <v>522</v>
      </c>
      <c r="D204" s="71">
        <v>385</v>
      </c>
      <c r="E204" s="72">
        <v>10</v>
      </c>
      <c r="F204" s="70">
        <v>66</v>
      </c>
      <c r="G204" s="70" t="s">
        <v>176</v>
      </c>
      <c r="H204" s="70" t="s">
        <v>313</v>
      </c>
      <c r="I204" s="72">
        <v>63</v>
      </c>
      <c r="J204" s="70" t="s">
        <v>314</v>
      </c>
      <c r="K204" s="72">
        <v>4</v>
      </c>
      <c r="L204" s="70" t="s">
        <v>315</v>
      </c>
      <c r="M204" s="70" t="s">
        <v>189</v>
      </c>
    </row>
    <row r="205" spans="1:13" x14ac:dyDescent="0.3">
      <c r="A205" s="11">
        <v>202</v>
      </c>
      <c r="B205" s="70" t="s">
        <v>319</v>
      </c>
      <c r="C205" s="71">
        <v>585</v>
      </c>
      <c r="D205" s="71">
        <v>2223</v>
      </c>
      <c r="E205" s="72">
        <v>16</v>
      </c>
      <c r="F205" s="70">
        <v>0</v>
      </c>
      <c r="G205" s="70" t="s">
        <v>176</v>
      </c>
      <c r="H205" s="70" t="s">
        <v>313</v>
      </c>
      <c r="I205" s="72">
        <v>33</v>
      </c>
      <c r="J205" s="70" t="s">
        <v>314</v>
      </c>
      <c r="K205" s="72">
        <v>2</v>
      </c>
      <c r="L205" s="70" t="s">
        <v>320</v>
      </c>
      <c r="M205" s="70" t="s">
        <v>179</v>
      </c>
    </row>
    <row r="206" spans="1:13" x14ac:dyDescent="0.3">
      <c r="A206" s="11">
        <v>203</v>
      </c>
      <c r="B206" s="70" t="s">
        <v>319</v>
      </c>
      <c r="C206" s="71">
        <v>5588</v>
      </c>
      <c r="D206" s="71">
        <v>0</v>
      </c>
      <c r="E206" s="72">
        <v>22</v>
      </c>
      <c r="F206" s="70">
        <v>10</v>
      </c>
      <c r="G206" s="70" t="s">
        <v>184</v>
      </c>
      <c r="H206" s="70" t="s">
        <v>317</v>
      </c>
      <c r="I206" s="72">
        <v>28</v>
      </c>
      <c r="J206" s="70" t="s">
        <v>314</v>
      </c>
      <c r="K206" s="72">
        <v>4</v>
      </c>
      <c r="L206" s="70" t="s">
        <v>318</v>
      </c>
      <c r="M206" s="70" t="s">
        <v>179</v>
      </c>
    </row>
    <row r="207" spans="1:13" x14ac:dyDescent="0.3">
      <c r="A207" s="11">
        <v>204</v>
      </c>
      <c r="B207" s="70" t="s">
        <v>319</v>
      </c>
      <c r="C207" s="71">
        <v>0</v>
      </c>
      <c r="D207" s="71">
        <v>605</v>
      </c>
      <c r="E207" s="72">
        <v>37</v>
      </c>
      <c r="F207" s="70">
        <v>20</v>
      </c>
      <c r="G207" s="70" t="s">
        <v>184</v>
      </c>
      <c r="H207" s="70" t="s">
        <v>317</v>
      </c>
      <c r="I207" s="72">
        <v>24</v>
      </c>
      <c r="J207" s="70" t="s">
        <v>314</v>
      </c>
      <c r="K207" s="72">
        <v>2</v>
      </c>
      <c r="L207" s="70" t="s">
        <v>318</v>
      </c>
      <c r="M207" s="70" t="s">
        <v>179</v>
      </c>
    </row>
    <row r="208" spans="1:13" x14ac:dyDescent="0.3">
      <c r="A208" s="11">
        <v>205</v>
      </c>
      <c r="B208" s="70" t="s">
        <v>316</v>
      </c>
      <c r="C208" s="71">
        <v>352</v>
      </c>
      <c r="D208" s="71">
        <v>7525</v>
      </c>
      <c r="E208" s="72">
        <v>13</v>
      </c>
      <c r="F208" s="70">
        <v>4</v>
      </c>
      <c r="G208" s="70" t="s">
        <v>184</v>
      </c>
      <c r="H208" s="70" t="s">
        <v>317</v>
      </c>
      <c r="I208" s="72">
        <v>18</v>
      </c>
      <c r="J208" s="70" t="s">
        <v>322</v>
      </c>
      <c r="K208" s="72">
        <v>4</v>
      </c>
      <c r="L208" s="70" t="s">
        <v>315</v>
      </c>
      <c r="M208" s="70" t="s">
        <v>189</v>
      </c>
    </row>
    <row r="209" spans="1:13" x14ac:dyDescent="0.3">
      <c r="A209" s="11">
        <v>206</v>
      </c>
      <c r="B209" s="70" t="s">
        <v>312</v>
      </c>
      <c r="C209" s="71">
        <v>0</v>
      </c>
      <c r="D209" s="71">
        <v>3529</v>
      </c>
      <c r="E209" s="72">
        <v>14</v>
      </c>
      <c r="F209" s="70">
        <v>0</v>
      </c>
      <c r="G209" s="70" t="s">
        <v>184</v>
      </c>
      <c r="H209" s="70" t="s">
        <v>317</v>
      </c>
      <c r="I209" s="72">
        <v>63</v>
      </c>
      <c r="J209" s="70" t="s">
        <v>314</v>
      </c>
      <c r="K209" s="72">
        <v>4</v>
      </c>
      <c r="L209" s="70" t="s">
        <v>318</v>
      </c>
      <c r="M209" s="70" t="s">
        <v>189</v>
      </c>
    </row>
    <row r="210" spans="1:13" x14ac:dyDescent="0.3">
      <c r="A210" s="11">
        <v>207</v>
      </c>
      <c r="B210" s="70" t="s">
        <v>324</v>
      </c>
      <c r="C210" s="71">
        <v>2715</v>
      </c>
      <c r="D210" s="71">
        <v>1435</v>
      </c>
      <c r="E210" s="72">
        <v>49</v>
      </c>
      <c r="F210" s="70">
        <v>14</v>
      </c>
      <c r="G210" s="70" t="s">
        <v>176</v>
      </c>
      <c r="H210" s="70" t="s">
        <v>317</v>
      </c>
      <c r="I210" s="72">
        <v>37</v>
      </c>
      <c r="J210" s="70" t="s">
        <v>314</v>
      </c>
      <c r="K210" s="72">
        <v>2</v>
      </c>
      <c r="L210" s="70" t="s">
        <v>318</v>
      </c>
      <c r="M210" s="70" t="s">
        <v>179</v>
      </c>
    </row>
    <row r="211" spans="1:13" x14ac:dyDescent="0.3">
      <c r="A211" s="11">
        <v>208</v>
      </c>
      <c r="B211" s="70" t="s">
        <v>185</v>
      </c>
      <c r="C211" s="71">
        <v>560</v>
      </c>
      <c r="D211" s="71">
        <v>887</v>
      </c>
      <c r="E211" s="72">
        <v>25</v>
      </c>
      <c r="F211" s="70">
        <v>20</v>
      </c>
      <c r="G211" s="70" t="s">
        <v>176</v>
      </c>
      <c r="H211" s="70" t="s">
        <v>313</v>
      </c>
      <c r="I211" s="72">
        <v>38</v>
      </c>
      <c r="J211" s="70" t="s">
        <v>314</v>
      </c>
      <c r="K211" s="72">
        <v>3</v>
      </c>
      <c r="L211" s="70" t="s">
        <v>320</v>
      </c>
      <c r="M211" s="70" t="s">
        <v>179</v>
      </c>
    </row>
    <row r="212" spans="1:13" x14ac:dyDescent="0.3">
      <c r="A212" s="11">
        <v>209</v>
      </c>
      <c r="B212" s="70" t="s">
        <v>312</v>
      </c>
      <c r="C212" s="71">
        <v>895</v>
      </c>
      <c r="D212" s="71">
        <v>243</v>
      </c>
      <c r="E212" s="72">
        <v>13</v>
      </c>
      <c r="F212" s="70">
        <v>4</v>
      </c>
      <c r="G212" s="70" t="s">
        <v>176</v>
      </c>
      <c r="H212" s="70" t="s">
        <v>323</v>
      </c>
      <c r="I212" s="72">
        <v>22</v>
      </c>
      <c r="J212" s="70" t="s">
        <v>322</v>
      </c>
      <c r="K212" s="72">
        <v>1</v>
      </c>
      <c r="L212" s="70" t="s">
        <v>318</v>
      </c>
      <c r="M212" s="70" t="s">
        <v>179</v>
      </c>
    </row>
    <row r="213" spans="1:13" x14ac:dyDescent="0.3">
      <c r="A213" s="11">
        <v>210</v>
      </c>
      <c r="B213" s="70" t="s">
        <v>319</v>
      </c>
      <c r="C213" s="71">
        <v>305</v>
      </c>
      <c r="D213" s="71">
        <v>4553</v>
      </c>
      <c r="E213" s="72">
        <v>7</v>
      </c>
      <c r="F213" s="70">
        <v>2</v>
      </c>
      <c r="G213" s="70" t="s">
        <v>184</v>
      </c>
      <c r="H213" s="70" t="s">
        <v>317</v>
      </c>
      <c r="I213" s="72">
        <v>31</v>
      </c>
      <c r="J213" s="70" t="s">
        <v>314</v>
      </c>
      <c r="K213" s="72">
        <v>1</v>
      </c>
      <c r="L213" s="70" t="s">
        <v>315</v>
      </c>
      <c r="M213" s="70" t="s">
        <v>179</v>
      </c>
    </row>
    <row r="214" spans="1:13" x14ac:dyDescent="0.3">
      <c r="A214" s="11">
        <v>211</v>
      </c>
      <c r="B214" s="70" t="s">
        <v>312</v>
      </c>
      <c r="C214" s="71">
        <v>0</v>
      </c>
      <c r="D214" s="71">
        <v>418</v>
      </c>
      <c r="E214" s="72">
        <v>19</v>
      </c>
      <c r="F214" s="70">
        <v>4</v>
      </c>
      <c r="G214" s="70" t="s">
        <v>176</v>
      </c>
      <c r="H214" s="70" t="s">
        <v>313</v>
      </c>
      <c r="I214" s="72">
        <v>31</v>
      </c>
      <c r="J214" s="70" t="s">
        <v>314</v>
      </c>
      <c r="K214" s="72">
        <v>2</v>
      </c>
      <c r="L214" s="70" t="s">
        <v>318</v>
      </c>
      <c r="M214" s="70" t="s">
        <v>189</v>
      </c>
    </row>
    <row r="215" spans="1:13" x14ac:dyDescent="0.3">
      <c r="A215" s="11">
        <v>212</v>
      </c>
      <c r="B215" s="70" t="s">
        <v>319</v>
      </c>
      <c r="C215" s="71">
        <v>0</v>
      </c>
      <c r="D215" s="71">
        <v>771</v>
      </c>
      <c r="E215" s="72">
        <v>25</v>
      </c>
      <c r="F215" s="70">
        <v>0</v>
      </c>
      <c r="G215" s="70" t="s">
        <v>176</v>
      </c>
      <c r="H215" s="70" t="s">
        <v>313</v>
      </c>
      <c r="I215" s="72">
        <v>42</v>
      </c>
      <c r="J215" s="70" t="s">
        <v>185</v>
      </c>
      <c r="K215" s="72">
        <v>2</v>
      </c>
      <c r="L215" s="70" t="s">
        <v>318</v>
      </c>
      <c r="M215" s="70" t="s">
        <v>179</v>
      </c>
    </row>
    <row r="216" spans="1:13" x14ac:dyDescent="0.3">
      <c r="A216" s="11">
        <v>213</v>
      </c>
      <c r="B216" s="70" t="s">
        <v>316</v>
      </c>
      <c r="C216" s="71">
        <v>0</v>
      </c>
      <c r="D216" s="71">
        <v>463</v>
      </c>
      <c r="E216" s="72">
        <v>11</v>
      </c>
      <c r="F216" s="70">
        <v>13</v>
      </c>
      <c r="G216" s="70" t="s">
        <v>176</v>
      </c>
      <c r="H216" s="70" t="s">
        <v>313</v>
      </c>
      <c r="I216" s="72">
        <v>24</v>
      </c>
      <c r="J216" s="70" t="s">
        <v>322</v>
      </c>
      <c r="K216" s="72">
        <v>2</v>
      </c>
      <c r="L216" s="70" t="s">
        <v>315</v>
      </c>
      <c r="M216" s="70" t="s">
        <v>179</v>
      </c>
    </row>
    <row r="217" spans="1:13" x14ac:dyDescent="0.3">
      <c r="A217" s="11">
        <v>214</v>
      </c>
      <c r="B217" s="70" t="s">
        <v>324</v>
      </c>
      <c r="C217" s="71">
        <v>8948</v>
      </c>
      <c r="D217" s="71">
        <v>110</v>
      </c>
      <c r="E217" s="72">
        <v>31</v>
      </c>
      <c r="F217" s="70">
        <v>90</v>
      </c>
      <c r="G217" s="70" t="s">
        <v>176</v>
      </c>
      <c r="H217" s="70" t="s">
        <v>313</v>
      </c>
      <c r="I217" s="72">
        <v>65</v>
      </c>
      <c r="J217" s="70" t="s">
        <v>314</v>
      </c>
      <c r="K217" s="72">
        <v>4</v>
      </c>
      <c r="L217" s="70" t="s">
        <v>320</v>
      </c>
      <c r="M217" s="70" t="s">
        <v>179</v>
      </c>
    </row>
    <row r="218" spans="1:13" x14ac:dyDescent="0.3">
      <c r="A218" s="11">
        <v>215</v>
      </c>
      <c r="B218" s="70" t="s">
        <v>325</v>
      </c>
      <c r="C218" s="71">
        <v>0</v>
      </c>
      <c r="D218" s="71">
        <v>10099</v>
      </c>
      <c r="E218" s="72">
        <v>16</v>
      </c>
      <c r="F218" s="70">
        <v>108</v>
      </c>
      <c r="G218" s="70" t="s">
        <v>176</v>
      </c>
      <c r="H218" s="70" t="s">
        <v>313</v>
      </c>
      <c r="I218" s="72">
        <v>22</v>
      </c>
      <c r="J218" s="70" t="s">
        <v>322</v>
      </c>
      <c r="K218" s="72">
        <v>4</v>
      </c>
      <c r="L218" s="70" t="s">
        <v>318</v>
      </c>
      <c r="M218" s="70" t="s">
        <v>189</v>
      </c>
    </row>
    <row r="219" spans="1:13" x14ac:dyDescent="0.3">
      <c r="A219" s="11">
        <v>216</v>
      </c>
      <c r="B219" s="70" t="s">
        <v>325</v>
      </c>
      <c r="C219" s="71">
        <v>0</v>
      </c>
      <c r="D219" s="71">
        <v>13428</v>
      </c>
      <c r="E219" s="72">
        <v>7</v>
      </c>
      <c r="F219" s="70">
        <v>0</v>
      </c>
      <c r="G219" s="70" t="s">
        <v>184</v>
      </c>
      <c r="H219" s="70" t="s">
        <v>317</v>
      </c>
      <c r="I219" s="72">
        <v>22</v>
      </c>
      <c r="J219" s="70" t="s">
        <v>322</v>
      </c>
      <c r="K219" s="72">
        <v>2</v>
      </c>
      <c r="L219" s="70" t="s">
        <v>327</v>
      </c>
      <c r="M219" s="70" t="s">
        <v>189</v>
      </c>
    </row>
    <row r="220" spans="1:13" x14ac:dyDescent="0.3">
      <c r="A220" s="11">
        <v>217</v>
      </c>
      <c r="B220" s="70" t="s">
        <v>312</v>
      </c>
      <c r="C220" s="71">
        <v>0</v>
      </c>
      <c r="D220" s="71">
        <v>208</v>
      </c>
      <c r="E220" s="72">
        <v>13</v>
      </c>
      <c r="F220" s="70">
        <v>23</v>
      </c>
      <c r="G220" s="70" t="s">
        <v>176</v>
      </c>
      <c r="H220" s="70" t="s">
        <v>313</v>
      </c>
      <c r="I220" s="72">
        <v>51</v>
      </c>
      <c r="J220" s="70" t="s">
        <v>314</v>
      </c>
      <c r="K220" s="72">
        <v>4</v>
      </c>
      <c r="L220" s="70" t="s">
        <v>318</v>
      </c>
      <c r="M220" s="70" t="s">
        <v>189</v>
      </c>
    </row>
    <row r="221" spans="1:13" x14ac:dyDescent="0.3">
      <c r="A221" s="11">
        <v>218</v>
      </c>
      <c r="B221" s="70" t="s">
        <v>312</v>
      </c>
      <c r="C221" s="71">
        <v>0</v>
      </c>
      <c r="D221" s="71">
        <v>552</v>
      </c>
      <c r="E221" s="72">
        <v>13</v>
      </c>
      <c r="F221" s="70">
        <v>15</v>
      </c>
      <c r="G221" s="70" t="s">
        <v>184</v>
      </c>
      <c r="H221" s="70" t="s">
        <v>317</v>
      </c>
      <c r="I221" s="72">
        <v>23</v>
      </c>
      <c r="J221" s="70" t="s">
        <v>314</v>
      </c>
      <c r="K221" s="72">
        <v>4</v>
      </c>
      <c r="L221" s="70" t="s">
        <v>315</v>
      </c>
      <c r="M221" s="70" t="s">
        <v>179</v>
      </c>
    </row>
    <row r="222" spans="1:13" x14ac:dyDescent="0.3">
      <c r="A222" s="11">
        <v>219</v>
      </c>
      <c r="B222" s="70" t="s">
        <v>321</v>
      </c>
      <c r="C222" s="71">
        <v>0</v>
      </c>
      <c r="D222" s="71">
        <v>3105</v>
      </c>
      <c r="E222" s="72">
        <v>16</v>
      </c>
      <c r="F222" s="70">
        <v>19</v>
      </c>
      <c r="G222" s="70" t="s">
        <v>184</v>
      </c>
      <c r="H222" s="70" t="s">
        <v>317</v>
      </c>
      <c r="I222" s="72">
        <v>30</v>
      </c>
      <c r="J222" s="70" t="s">
        <v>314</v>
      </c>
      <c r="K222" s="72">
        <v>3</v>
      </c>
      <c r="L222" s="70" t="s">
        <v>318</v>
      </c>
      <c r="M222" s="70" t="s">
        <v>189</v>
      </c>
    </row>
    <row r="223" spans="1:13" x14ac:dyDescent="0.3">
      <c r="A223" s="11">
        <v>220</v>
      </c>
      <c r="B223" s="70" t="s">
        <v>312</v>
      </c>
      <c r="C223" s="71">
        <v>483</v>
      </c>
      <c r="D223" s="71">
        <v>415</v>
      </c>
      <c r="E223" s="72">
        <v>19</v>
      </c>
      <c r="F223" s="70">
        <v>6</v>
      </c>
      <c r="G223" s="70" t="s">
        <v>176</v>
      </c>
      <c r="H223" s="70" t="s">
        <v>323</v>
      </c>
      <c r="I223" s="72">
        <v>32</v>
      </c>
      <c r="J223" s="70" t="s">
        <v>314</v>
      </c>
      <c r="K223" s="72">
        <v>2</v>
      </c>
      <c r="L223" s="70" t="s">
        <v>318</v>
      </c>
      <c r="M223" s="70" t="s">
        <v>179</v>
      </c>
    </row>
    <row r="224" spans="1:13" x14ac:dyDescent="0.3">
      <c r="A224" s="11">
        <v>221</v>
      </c>
      <c r="B224" s="70" t="s">
        <v>329</v>
      </c>
      <c r="C224" s="71">
        <v>0</v>
      </c>
      <c r="D224" s="71">
        <v>1238</v>
      </c>
      <c r="E224" s="72">
        <v>13</v>
      </c>
      <c r="F224" s="70">
        <v>0</v>
      </c>
      <c r="G224" s="70" t="s">
        <v>184</v>
      </c>
      <c r="H224" s="70" t="s">
        <v>317</v>
      </c>
      <c r="I224" s="72">
        <v>21</v>
      </c>
      <c r="J224" s="70" t="s">
        <v>314</v>
      </c>
      <c r="K224" s="72">
        <v>3</v>
      </c>
      <c r="L224" s="70" t="s">
        <v>318</v>
      </c>
      <c r="M224" s="70" t="s">
        <v>179</v>
      </c>
    </row>
    <row r="225" spans="1:13" x14ac:dyDescent="0.3">
      <c r="A225" s="11">
        <v>222</v>
      </c>
      <c r="B225" s="70" t="s">
        <v>321</v>
      </c>
      <c r="C225" s="71">
        <v>0</v>
      </c>
      <c r="D225" s="71">
        <v>238</v>
      </c>
      <c r="E225" s="72">
        <v>13</v>
      </c>
      <c r="F225" s="70">
        <v>2</v>
      </c>
      <c r="G225" s="70" t="s">
        <v>184</v>
      </c>
      <c r="H225" s="70" t="s">
        <v>317</v>
      </c>
      <c r="I225" s="72">
        <v>52</v>
      </c>
      <c r="J225" s="70" t="s">
        <v>314</v>
      </c>
      <c r="K225" s="72">
        <v>4</v>
      </c>
      <c r="L225" s="70" t="s">
        <v>318</v>
      </c>
      <c r="M225" s="70" t="s">
        <v>179</v>
      </c>
    </row>
    <row r="226" spans="1:13" x14ac:dyDescent="0.3">
      <c r="A226" s="11">
        <v>223</v>
      </c>
      <c r="B226" s="70" t="s">
        <v>316</v>
      </c>
      <c r="C226" s="71">
        <v>0</v>
      </c>
      <c r="D226" s="71">
        <v>127</v>
      </c>
      <c r="E226" s="72">
        <v>31</v>
      </c>
      <c r="F226" s="70">
        <v>35</v>
      </c>
      <c r="G226" s="70" t="s">
        <v>184</v>
      </c>
      <c r="H226" s="70" t="s">
        <v>317</v>
      </c>
      <c r="I226" s="72">
        <v>22</v>
      </c>
      <c r="J226" s="70" t="s">
        <v>322</v>
      </c>
      <c r="K226" s="72">
        <v>4</v>
      </c>
      <c r="L226" s="70" t="s">
        <v>318</v>
      </c>
      <c r="M226" s="70" t="s">
        <v>179</v>
      </c>
    </row>
    <row r="227" spans="1:13" x14ac:dyDescent="0.3">
      <c r="A227" s="11">
        <v>224</v>
      </c>
      <c r="B227" s="70" t="s">
        <v>324</v>
      </c>
      <c r="C227" s="71">
        <v>663</v>
      </c>
      <c r="D227" s="71">
        <v>0</v>
      </c>
      <c r="E227" s="72">
        <v>19</v>
      </c>
      <c r="F227" s="70">
        <v>57</v>
      </c>
      <c r="G227" s="70" t="s">
        <v>176</v>
      </c>
      <c r="H227" s="70" t="s">
        <v>313</v>
      </c>
      <c r="I227" s="72">
        <v>41</v>
      </c>
      <c r="J227" s="70" t="s">
        <v>314</v>
      </c>
      <c r="K227" s="72">
        <v>2</v>
      </c>
      <c r="L227" s="70" t="s">
        <v>318</v>
      </c>
      <c r="M227" s="70" t="s">
        <v>189</v>
      </c>
    </row>
    <row r="228" spans="1:13" x14ac:dyDescent="0.3">
      <c r="A228" s="11">
        <v>225</v>
      </c>
      <c r="B228" s="70" t="s">
        <v>319</v>
      </c>
      <c r="C228" s="71">
        <v>624</v>
      </c>
      <c r="D228" s="71">
        <v>785</v>
      </c>
      <c r="E228" s="72">
        <v>37</v>
      </c>
      <c r="F228" s="70">
        <v>9</v>
      </c>
      <c r="G228" s="70" t="s">
        <v>184</v>
      </c>
      <c r="H228" s="70" t="s">
        <v>317</v>
      </c>
      <c r="I228" s="72">
        <v>53</v>
      </c>
      <c r="J228" s="70" t="s">
        <v>322</v>
      </c>
      <c r="K228" s="72">
        <v>2</v>
      </c>
      <c r="L228" s="70" t="s">
        <v>318</v>
      </c>
      <c r="M228" s="70" t="s">
        <v>189</v>
      </c>
    </row>
    <row r="229" spans="1:13" x14ac:dyDescent="0.3">
      <c r="A229" s="11">
        <v>226</v>
      </c>
      <c r="B229" s="70" t="s">
        <v>326</v>
      </c>
      <c r="C229" s="71">
        <v>0</v>
      </c>
      <c r="D229" s="71">
        <v>718</v>
      </c>
      <c r="E229" s="72">
        <v>19</v>
      </c>
      <c r="F229" s="70">
        <v>0</v>
      </c>
      <c r="G229" s="70" t="s">
        <v>184</v>
      </c>
      <c r="H229" s="70" t="s">
        <v>317</v>
      </c>
      <c r="I229" s="72">
        <v>54</v>
      </c>
      <c r="J229" s="70" t="s">
        <v>185</v>
      </c>
      <c r="K229" s="72">
        <v>4</v>
      </c>
      <c r="L229" s="70" t="s">
        <v>327</v>
      </c>
      <c r="M229" s="70" t="s">
        <v>179</v>
      </c>
    </row>
    <row r="230" spans="1:13" x14ac:dyDescent="0.3">
      <c r="A230" s="11">
        <v>227</v>
      </c>
      <c r="B230" s="70" t="s">
        <v>316</v>
      </c>
      <c r="C230" s="71">
        <v>0</v>
      </c>
      <c r="D230" s="71">
        <v>493</v>
      </c>
      <c r="E230" s="72">
        <v>13</v>
      </c>
      <c r="F230" s="70">
        <v>21</v>
      </c>
      <c r="G230" s="70" t="s">
        <v>176</v>
      </c>
      <c r="H230" s="70" t="s">
        <v>313</v>
      </c>
      <c r="I230" s="72">
        <v>37</v>
      </c>
      <c r="J230" s="70" t="s">
        <v>314</v>
      </c>
      <c r="K230" s="72">
        <v>3</v>
      </c>
      <c r="L230" s="70" t="s">
        <v>315</v>
      </c>
      <c r="M230" s="70" t="s">
        <v>189</v>
      </c>
    </row>
    <row r="231" spans="1:13" x14ac:dyDescent="0.3">
      <c r="A231" s="11">
        <v>228</v>
      </c>
      <c r="B231" s="70" t="s">
        <v>312</v>
      </c>
      <c r="C231" s="71">
        <v>152</v>
      </c>
      <c r="D231" s="71">
        <v>757</v>
      </c>
      <c r="E231" s="72">
        <v>49</v>
      </c>
      <c r="F231" s="70">
        <v>45</v>
      </c>
      <c r="G231" s="70" t="s">
        <v>176</v>
      </c>
      <c r="H231" s="70" t="s">
        <v>313</v>
      </c>
      <c r="I231" s="72">
        <v>27</v>
      </c>
      <c r="J231" s="70" t="s">
        <v>314</v>
      </c>
      <c r="K231" s="72">
        <v>4</v>
      </c>
      <c r="L231" s="70" t="s">
        <v>318</v>
      </c>
      <c r="M231" s="70" t="s">
        <v>179</v>
      </c>
    </row>
    <row r="232" spans="1:13" x14ac:dyDescent="0.3">
      <c r="A232" s="11">
        <v>229</v>
      </c>
      <c r="B232" s="70" t="s">
        <v>319</v>
      </c>
      <c r="C232" s="71">
        <v>0</v>
      </c>
      <c r="D232" s="71">
        <v>9125</v>
      </c>
      <c r="E232" s="72">
        <v>13</v>
      </c>
      <c r="F232" s="70">
        <v>24</v>
      </c>
      <c r="G232" s="70" t="s">
        <v>184</v>
      </c>
      <c r="H232" s="70" t="s">
        <v>317</v>
      </c>
      <c r="I232" s="72">
        <v>25</v>
      </c>
      <c r="J232" s="70" t="s">
        <v>314</v>
      </c>
      <c r="K232" s="72">
        <v>2</v>
      </c>
      <c r="L232" s="70" t="s">
        <v>318</v>
      </c>
      <c r="M232" s="70" t="s">
        <v>179</v>
      </c>
    </row>
    <row r="233" spans="1:13" x14ac:dyDescent="0.3">
      <c r="A233" s="11">
        <v>230</v>
      </c>
      <c r="B233" s="70" t="s">
        <v>312</v>
      </c>
      <c r="C233" s="71">
        <v>0</v>
      </c>
      <c r="D233" s="71">
        <v>364</v>
      </c>
      <c r="E233" s="72">
        <v>13</v>
      </c>
      <c r="F233" s="70">
        <v>12</v>
      </c>
      <c r="G233" s="70" t="s">
        <v>184</v>
      </c>
      <c r="H233" s="70" t="s">
        <v>317</v>
      </c>
      <c r="I233" s="72">
        <v>34</v>
      </c>
      <c r="J233" s="70" t="s">
        <v>314</v>
      </c>
      <c r="K233" s="72">
        <v>2</v>
      </c>
      <c r="L233" s="70" t="s">
        <v>318</v>
      </c>
      <c r="M233" s="70" t="s">
        <v>189</v>
      </c>
    </row>
    <row r="234" spans="1:13" x14ac:dyDescent="0.3">
      <c r="A234" s="11">
        <v>231</v>
      </c>
      <c r="B234" s="70" t="s">
        <v>324</v>
      </c>
      <c r="C234" s="71">
        <v>498</v>
      </c>
      <c r="D234" s="71">
        <v>598</v>
      </c>
      <c r="E234" s="72">
        <v>37</v>
      </c>
      <c r="F234" s="70">
        <v>14</v>
      </c>
      <c r="G234" s="70" t="s">
        <v>176</v>
      </c>
      <c r="H234" s="70" t="s">
        <v>317</v>
      </c>
      <c r="I234" s="72">
        <v>29</v>
      </c>
      <c r="J234" s="70" t="s">
        <v>314</v>
      </c>
      <c r="K234" s="72">
        <v>2</v>
      </c>
      <c r="L234" s="70" t="s">
        <v>320</v>
      </c>
      <c r="M234" s="70" t="s">
        <v>179</v>
      </c>
    </row>
    <row r="235" spans="1:13" x14ac:dyDescent="0.3">
      <c r="A235" s="11">
        <v>232</v>
      </c>
      <c r="B235" s="70" t="s">
        <v>319</v>
      </c>
      <c r="C235" s="71">
        <v>0</v>
      </c>
      <c r="D235" s="71">
        <v>374</v>
      </c>
      <c r="E235" s="72">
        <v>10</v>
      </c>
      <c r="F235" s="70">
        <v>19</v>
      </c>
      <c r="G235" s="70" t="s">
        <v>176</v>
      </c>
      <c r="H235" s="70" t="s">
        <v>313</v>
      </c>
      <c r="I235" s="72">
        <v>27</v>
      </c>
      <c r="J235" s="70" t="s">
        <v>314</v>
      </c>
      <c r="K235" s="72">
        <v>3</v>
      </c>
      <c r="L235" s="70" t="s">
        <v>315</v>
      </c>
      <c r="M235" s="70" t="s">
        <v>179</v>
      </c>
    </row>
    <row r="236" spans="1:13" x14ac:dyDescent="0.3">
      <c r="A236" s="11">
        <v>233</v>
      </c>
      <c r="B236" s="70" t="s">
        <v>312</v>
      </c>
      <c r="C236" s="71">
        <v>156</v>
      </c>
      <c r="D236" s="71">
        <v>0</v>
      </c>
      <c r="E236" s="72">
        <v>13</v>
      </c>
      <c r="F236" s="70">
        <v>58</v>
      </c>
      <c r="G236" s="70" t="s">
        <v>184</v>
      </c>
      <c r="H236" s="70" t="s">
        <v>317</v>
      </c>
      <c r="I236" s="72">
        <v>32</v>
      </c>
      <c r="J236" s="70" t="s">
        <v>314</v>
      </c>
      <c r="K236" s="72">
        <v>3</v>
      </c>
      <c r="L236" s="70" t="s">
        <v>315</v>
      </c>
      <c r="M236" s="70" t="s">
        <v>179</v>
      </c>
    </row>
    <row r="237" spans="1:13" x14ac:dyDescent="0.3">
      <c r="A237" s="11">
        <v>234</v>
      </c>
      <c r="B237" s="70" t="s">
        <v>325</v>
      </c>
      <c r="C237" s="71">
        <v>1336</v>
      </c>
      <c r="D237" s="71">
        <v>0</v>
      </c>
      <c r="E237" s="72">
        <v>37</v>
      </c>
      <c r="F237" s="70">
        <v>11</v>
      </c>
      <c r="G237" s="70" t="s">
        <v>176</v>
      </c>
      <c r="H237" s="70" t="s">
        <v>313</v>
      </c>
      <c r="I237" s="72">
        <v>29</v>
      </c>
      <c r="J237" s="70" t="s">
        <v>314</v>
      </c>
      <c r="K237" s="72">
        <v>2</v>
      </c>
      <c r="L237" s="70" t="s">
        <v>320</v>
      </c>
      <c r="M237" s="70" t="s">
        <v>189</v>
      </c>
    </row>
    <row r="238" spans="1:13" x14ac:dyDescent="0.3">
      <c r="A238" s="11">
        <v>235</v>
      </c>
      <c r="B238" s="70" t="s">
        <v>319</v>
      </c>
      <c r="C238" s="71">
        <v>0</v>
      </c>
      <c r="D238" s="71">
        <v>508</v>
      </c>
      <c r="E238" s="72">
        <v>13</v>
      </c>
      <c r="F238" s="70">
        <v>3</v>
      </c>
      <c r="G238" s="70" t="s">
        <v>176</v>
      </c>
      <c r="H238" s="70" t="s">
        <v>313</v>
      </c>
      <c r="I238" s="72">
        <v>32</v>
      </c>
      <c r="J238" s="70" t="s">
        <v>314</v>
      </c>
      <c r="K238" s="72">
        <v>1</v>
      </c>
      <c r="L238" s="70" t="s">
        <v>315</v>
      </c>
      <c r="M238" s="70" t="s">
        <v>179</v>
      </c>
    </row>
    <row r="239" spans="1:13" x14ac:dyDescent="0.3">
      <c r="A239" s="11">
        <v>236</v>
      </c>
      <c r="B239" s="70" t="s">
        <v>312</v>
      </c>
      <c r="C239" s="71">
        <v>0</v>
      </c>
      <c r="D239" s="71">
        <v>956</v>
      </c>
      <c r="E239" s="72">
        <v>25</v>
      </c>
      <c r="F239" s="70">
        <v>4</v>
      </c>
      <c r="G239" s="70" t="s">
        <v>184</v>
      </c>
      <c r="H239" s="70" t="s">
        <v>317</v>
      </c>
      <c r="I239" s="72">
        <v>28</v>
      </c>
      <c r="J239" s="70" t="s">
        <v>322</v>
      </c>
      <c r="K239" s="72">
        <v>2</v>
      </c>
      <c r="L239" s="70" t="s">
        <v>315</v>
      </c>
      <c r="M239" s="70" t="s">
        <v>179</v>
      </c>
    </row>
    <row r="240" spans="1:13" x14ac:dyDescent="0.3">
      <c r="A240" s="11">
        <v>237</v>
      </c>
      <c r="B240" s="70" t="s">
        <v>316</v>
      </c>
      <c r="C240" s="71">
        <v>0</v>
      </c>
      <c r="D240" s="71">
        <v>636</v>
      </c>
      <c r="E240" s="72">
        <v>22</v>
      </c>
      <c r="F240" s="70">
        <v>41</v>
      </c>
      <c r="G240" s="70" t="s">
        <v>184</v>
      </c>
      <c r="H240" s="70" t="s">
        <v>317</v>
      </c>
      <c r="I240" s="72">
        <v>25</v>
      </c>
      <c r="J240" s="70" t="s">
        <v>322</v>
      </c>
      <c r="K240" s="72">
        <v>4</v>
      </c>
      <c r="L240" s="70" t="s">
        <v>315</v>
      </c>
      <c r="M240" s="70" t="s">
        <v>189</v>
      </c>
    </row>
    <row r="241" spans="1:13" x14ac:dyDescent="0.3">
      <c r="A241" s="11">
        <v>238</v>
      </c>
      <c r="B241" s="70" t="s">
        <v>319</v>
      </c>
      <c r="C241" s="71">
        <v>2641</v>
      </c>
      <c r="D241" s="71">
        <v>0</v>
      </c>
      <c r="E241" s="72">
        <v>13</v>
      </c>
      <c r="F241" s="70">
        <v>71</v>
      </c>
      <c r="G241" s="70" t="s">
        <v>184</v>
      </c>
      <c r="H241" s="70" t="s">
        <v>317</v>
      </c>
      <c r="I241" s="72">
        <v>51</v>
      </c>
      <c r="J241" s="70" t="s">
        <v>185</v>
      </c>
      <c r="K241" s="72">
        <v>4</v>
      </c>
      <c r="L241" s="70" t="s">
        <v>320</v>
      </c>
      <c r="M241" s="70" t="s">
        <v>189</v>
      </c>
    </row>
    <row r="242" spans="1:13" x14ac:dyDescent="0.3">
      <c r="A242" s="11">
        <v>239</v>
      </c>
      <c r="B242" s="70" t="s">
        <v>325</v>
      </c>
      <c r="C242" s="71">
        <v>0</v>
      </c>
      <c r="D242" s="71">
        <v>1519</v>
      </c>
      <c r="E242" s="72">
        <v>40</v>
      </c>
      <c r="F242" s="70">
        <v>74</v>
      </c>
      <c r="G242" s="70" t="s">
        <v>176</v>
      </c>
      <c r="H242" s="70" t="s">
        <v>313</v>
      </c>
      <c r="I242" s="72">
        <v>44</v>
      </c>
      <c r="J242" s="70" t="s">
        <v>314</v>
      </c>
      <c r="K242" s="72">
        <v>2</v>
      </c>
      <c r="L242" s="70" t="s">
        <v>320</v>
      </c>
      <c r="M242" s="70" t="s">
        <v>189</v>
      </c>
    </row>
    <row r="243" spans="1:13" x14ac:dyDescent="0.3">
      <c r="A243" s="11">
        <v>240</v>
      </c>
      <c r="B243" s="70" t="s">
        <v>324</v>
      </c>
      <c r="C243" s="71">
        <v>0</v>
      </c>
      <c r="D243" s="71">
        <v>922</v>
      </c>
      <c r="E243" s="72">
        <v>19</v>
      </c>
      <c r="F243" s="70">
        <v>29</v>
      </c>
      <c r="G243" s="70" t="s">
        <v>176</v>
      </c>
      <c r="H243" s="70" t="s">
        <v>313</v>
      </c>
      <c r="I243" s="72">
        <v>33</v>
      </c>
      <c r="J243" s="70" t="s">
        <v>314</v>
      </c>
      <c r="K243" s="72">
        <v>1</v>
      </c>
      <c r="L243" s="70" t="s">
        <v>318</v>
      </c>
      <c r="M243" s="70" t="s">
        <v>189</v>
      </c>
    </row>
    <row r="244" spans="1:13" x14ac:dyDescent="0.3">
      <c r="A244" s="11">
        <v>241</v>
      </c>
      <c r="B244" s="70" t="s">
        <v>316</v>
      </c>
      <c r="C244" s="71">
        <v>0</v>
      </c>
      <c r="D244" s="71">
        <v>180</v>
      </c>
      <c r="E244" s="72">
        <v>5</v>
      </c>
      <c r="F244" s="70">
        <v>2</v>
      </c>
      <c r="G244" s="70" t="s">
        <v>184</v>
      </c>
      <c r="H244" s="70" t="s">
        <v>317</v>
      </c>
      <c r="I244" s="72">
        <v>22</v>
      </c>
      <c r="J244" s="70" t="s">
        <v>322</v>
      </c>
      <c r="K244" s="72">
        <v>3</v>
      </c>
      <c r="L244" s="70" t="s">
        <v>315</v>
      </c>
      <c r="M244" s="70" t="s">
        <v>189</v>
      </c>
    </row>
    <row r="245" spans="1:13" x14ac:dyDescent="0.3">
      <c r="A245" s="11">
        <v>242</v>
      </c>
      <c r="B245" s="70" t="s">
        <v>325</v>
      </c>
      <c r="C245" s="71">
        <v>0</v>
      </c>
      <c r="D245" s="71">
        <v>701</v>
      </c>
      <c r="E245" s="72">
        <v>22</v>
      </c>
      <c r="F245" s="70">
        <v>108</v>
      </c>
      <c r="G245" s="70" t="s">
        <v>176</v>
      </c>
      <c r="H245" s="70" t="s">
        <v>313</v>
      </c>
      <c r="I245" s="72">
        <v>35</v>
      </c>
      <c r="J245" s="70" t="s">
        <v>314</v>
      </c>
      <c r="K245" s="72">
        <v>4</v>
      </c>
      <c r="L245" s="70" t="s">
        <v>320</v>
      </c>
      <c r="M245" s="70" t="s">
        <v>189</v>
      </c>
    </row>
    <row r="246" spans="1:13" x14ac:dyDescent="0.3">
      <c r="A246" s="11">
        <v>243</v>
      </c>
      <c r="B246" s="70" t="s">
        <v>312</v>
      </c>
      <c r="C246" s="71">
        <v>0</v>
      </c>
      <c r="D246" s="71">
        <v>296</v>
      </c>
      <c r="E246" s="72">
        <v>16</v>
      </c>
      <c r="F246" s="70">
        <v>8</v>
      </c>
      <c r="G246" s="70" t="s">
        <v>176</v>
      </c>
      <c r="H246" s="70" t="s">
        <v>313</v>
      </c>
      <c r="I246" s="72">
        <v>30</v>
      </c>
      <c r="J246" s="70" t="s">
        <v>314</v>
      </c>
      <c r="K246" s="72">
        <v>2</v>
      </c>
      <c r="L246" s="70" t="s">
        <v>318</v>
      </c>
      <c r="M246" s="70" t="s">
        <v>189</v>
      </c>
    </row>
    <row r="247" spans="1:13" x14ac:dyDescent="0.3">
      <c r="A247" s="11">
        <v>244</v>
      </c>
      <c r="B247" s="70" t="s">
        <v>312</v>
      </c>
      <c r="C247" s="71">
        <v>887</v>
      </c>
      <c r="D247" s="71">
        <v>519</v>
      </c>
      <c r="E247" s="72">
        <v>7</v>
      </c>
      <c r="F247" s="70">
        <v>42</v>
      </c>
      <c r="G247" s="70" t="s">
        <v>176</v>
      </c>
      <c r="H247" s="70" t="s">
        <v>323</v>
      </c>
      <c r="I247" s="72">
        <v>27</v>
      </c>
      <c r="J247" s="70" t="s">
        <v>314</v>
      </c>
      <c r="K247" s="72">
        <v>3</v>
      </c>
      <c r="L247" s="70" t="s">
        <v>315</v>
      </c>
      <c r="M247" s="70" t="s">
        <v>189</v>
      </c>
    </row>
    <row r="248" spans="1:13" x14ac:dyDescent="0.3">
      <c r="A248" s="11">
        <v>245</v>
      </c>
      <c r="B248" s="70" t="s">
        <v>324</v>
      </c>
      <c r="C248" s="71">
        <v>0</v>
      </c>
      <c r="D248" s="71">
        <v>800</v>
      </c>
      <c r="E248" s="72">
        <v>49</v>
      </c>
      <c r="F248" s="70">
        <v>2</v>
      </c>
      <c r="G248" s="70" t="s">
        <v>184</v>
      </c>
      <c r="H248" s="70" t="s">
        <v>317</v>
      </c>
      <c r="I248" s="72">
        <v>23</v>
      </c>
      <c r="J248" s="70" t="s">
        <v>322</v>
      </c>
      <c r="K248" s="72">
        <v>4</v>
      </c>
      <c r="L248" s="70" t="s">
        <v>318</v>
      </c>
      <c r="M248" s="70" t="s">
        <v>179</v>
      </c>
    </row>
    <row r="249" spans="1:13" x14ac:dyDescent="0.3">
      <c r="A249" s="11">
        <v>246</v>
      </c>
      <c r="B249" s="70" t="s">
        <v>316</v>
      </c>
      <c r="C249" s="71">
        <v>0</v>
      </c>
      <c r="D249" s="71">
        <v>736</v>
      </c>
      <c r="E249" s="72">
        <v>13</v>
      </c>
      <c r="F249" s="70">
        <v>6</v>
      </c>
      <c r="G249" s="70" t="s">
        <v>184</v>
      </c>
      <c r="H249" s="70" t="s">
        <v>317</v>
      </c>
      <c r="I249" s="72">
        <v>19</v>
      </c>
      <c r="J249" s="70" t="s">
        <v>322</v>
      </c>
      <c r="K249" s="72">
        <v>4</v>
      </c>
      <c r="L249" s="70" t="s">
        <v>318</v>
      </c>
      <c r="M249" s="70" t="s">
        <v>179</v>
      </c>
    </row>
    <row r="250" spans="1:13" x14ac:dyDescent="0.3">
      <c r="A250" s="11">
        <v>247</v>
      </c>
      <c r="B250" s="70" t="s">
        <v>312</v>
      </c>
      <c r="C250" s="71">
        <v>0</v>
      </c>
      <c r="D250" s="71">
        <v>11838</v>
      </c>
      <c r="E250" s="72">
        <v>7</v>
      </c>
      <c r="F250" s="70">
        <v>70</v>
      </c>
      <c r="G250" s="70" t="s">
        <v>176</v>
      </c>
      <c r="H250" s="70" t="s">
        <v>313</v>
      </c>
      <c r="I250" s="72">
        <v>44</v>
      </c>
      <c r="J250" s="70" t="s">
        <v>314</v>
      </c>
      <c r="K250" s="72">
        <v>4</v>
      </c>
      <c r="L250" s="70" t="s">
        <v>315</v>
      </c>
      <c r="M250" s="70" t="s">
        <v>189</v>
      </c>
    </row>
    <row r="251" spans="1:13" x14ac:dyDescent="0.3">
      <c r="A251" s="11">
        <v>248</v>
      </c>
      <c r="B251" s="70" t="s">
        <v>312</v>
      </c>
      <c r="C251" s="71">
        <v>0</v>
      </c>
      <c r="D251" s="71">
        <v>364</v>
      </c>
      <c r="E251" s="72">
        <v>5</v>
      </c>
      <c r="F251" s="70">
        <v>35</v>
      </c>
      <c r="G251" s="70" t="s">
        <v>176</v>
      </c>
      <c r="H251" s="70" t="s">
        <v>313</v>
      </c>
      <c r="I251" s="72">
        <v>41</v>
      </c>
      <c r="J251" s="70" t="s">
        <v>314</v>
      </c>
      <c r="K251" s="72">
        <v>1</v>
      </c>
      <c r="L251" s="70" t="s">
        <v>315</v>
      </c>
      <c r="M251" s="70" t="s">
        <v>189</v>
      </c>
    </row>
    <row r="252" spans="1:13" x14ac:dyDescent="0.3">
      <c r="A252" s="11">
        <v>249</v>
      </c>
      <c r="B252" s="70" t="s">
        <v>319</v>
      </c>
      <c r="C252" s="71">
        <v>18408</v>
      </c>
      <c r="D252" s="71">
        <v>212</v>
      </c>
      <c r="E252" s="72">
        <v>13</v>
      </c>
      <c r="F252" s="70">
        <v>9</v>
      </c>
      <c r="G252" s="70" t="s">
        <v>184</v>
      </c>
      <c r="H252" s="70" t="s">
        <v>317</v>
      </c>
      <c r="I252" s="72">
        <v>35</v>
      </c>
      <c r="J252" s="70" t="s">
        <v>314</v>
      </c>
      <c r="K252" s="72">
        <v>2</v>
      </c>
      <c r="L252" s="70" t="s">
        <v>318</v>
      </c>
      <c r="M252" s="70" t="s">
        <v>189</v>
      </c>
    </row>
    <row r="253" spans="1:13" x14ac:dyDescent="0.3">
      <c r="A253" s="11">
        <v>250</v>
      </c>
      <c r="B253" s="70" t="s">
        <v>319</v>
      </c>
      <c r="C253" s="71">
        <v>497</v>
      </c>
      <c r="D253" s="71">
        <v>888</v>
      </c>
      <c r="E253" s="72">
        <v>16</v>
      </c>
      <c r="F253" s="70">
        <v>3</v>
      </c>
      <c r="G253" s="70" t="s">
        <v>184</v>
      </c>
      <c r="H253" s="70" t="s">
        <v>317</v>
      </c>
      <c r="I253" s="72">
        <v>25</v>
      </c>
      <c r="J253" s="70" t="s">
        <v>322</v>
      </c>
      <c r="K253" s="72">
        <v>1</v>
      </c>
      <c r="L253" s="70" t="s">
        <v>327</v>
      </c>
      <c r="M253" s="70" t="s">
        <v>179</v>
      </c>
    </row>
    <row r="254" spans="1:13" x14ac:dyDescent="0.3">
      <c r="A254" s="11">
        <v>251</v>
      </c>
      <c r="B254" s="70" t="s">
        <v>325</v>
      </c>
      <c r="C254" s="71">
        <v>0</v>
      </c>
      <c r="D254" s="71">
        <v>999</v>
      </c>
      <c r="E254" s="72">
        <v>25</v>
      </c>
      <c r="F254" s="70">
        <v>0</v>
      </c>
      <c r="G254" s="70" t="s">
        <v>176</v>
      </c>
      <c r="H254" s="70" t="s">
        <v>313</v>
      </c>
      <c r="I254" s="72">
        <v>28</v>
      </c>
      <c r="J254" s="70" t="s">
        <v>185</v>
      </c>
      <c r="K254" s="72">
        <v>2</v>
      </c>
      <c r="L254" s="70" t="s">
        <v>320</v>
      </c>
      <c r="M254" s="70" t="s">
        <v>189</v>
      </c>
    </row>
    <row r="255" spans="1:13" x14ac:dyDescent="0.3">
      <c r="A255" s="11">
        <v>252</v>
      </c>
      <c r="B255" s="70" t="s">
        <v>312</v>
      </c>
      <c r="C255" s="71">
        <v>946</v>
      </c>
      <c r="D255" s="71">
        <v>0</v>
      </c>
      <c r="E255" s="72">
        <v>16</v>
      </c>
      <c r="F255" s="70">
        <v>83</v>
      </c>
      <c r="G255" s="70" t="s">
        <v>176</v>
      </c>
      <c r="H255" s="70" t="s">
        <v>313</v>
      </c>
      <c r="I255" s="72">
        <v>34</v>
      </c>
      <c r="J255" s="70" t="s">
        <v>314</v>
      </c>
      <c r="K255" s="72">
        <v>2</v>
      </c>
      <c r="L255" s="70" t="s">
        <v>318</v>
      </c>
      <c r="M255" s="70" t="s">
        <v>189</v>
      </c>
    </row>
    <row r="256" spans="1:13" x14ac:dyDescent="0.3">
      <c r="A256" s="11">
        <v>253</v>
      </c>
      <c r="B256" s="70" t="s">
        <v>324</v>
      </c>
      <c r="C256" s="71">
        <v>986</v>
      </c>
      <c r="D256" s="71">
        <v>578</v>
      </c>
      <c r="E256" s="72">
        <v>28</v>
      </c>
      <c r="F256" s="70">
        <v>1</v>
      </c>
      <c r="G256" s="70" t="s">
        <v>184</v>
      </c>
      <c r="H256" s="70" t="s">
        <v>317</v>
      </c>
      <c r="I256" s="72">
        <v>31</v>
      </c>
      <c r="J256" s="70" t="s">
        <v>314</v>
      </c>
      <c r="K256" s="72">
        <v>1</v>
      </c>
      <c r="L256" s="70" t="s">
        <v>318</v>
      </c>
      <c r="M256" s="70" t="s">
        <v>189</v>
      </c>
    </row>
    <row r="257" spans="1:13" x14ac:dyDescent="0.3">
      <c r="A257" s="11">
        <v>254</v>
      </c>
      <c r="B257" s="70" t="s">
        <v>321</v>
      </c>
      <c r="C257" s="71">
        <v>8122</v>
      </c>
      <c r="D257" s="71">
        <v>136</v>
      </c>
      <c r="E257" s="72">
        <v>22</v>
      </c>
      <c r="F257" s="70">
        <v>4</v>
      </c>
      <c r="G257" s="70" t="s">
        <v>176</v>
      </c>
      <c r="H257" s="70" t="s">
        <v>317</v>
      </c>
      <c r="I257" s="72">
        <v>32</v>
      </c>
      <c r="J257" s="70" t="s">
        <v>322</v>
      </c>
      <c r="K257" s="72">
        <v>1</v>
      </c>
      <c r="L257" s="70" t="s">
        <v>318</v>
      </c>
      <c r="M257" s="70" t="s">
        <v>179</v>
      </c>
    </row>
    <row r="258" spans="1:13" x14ac:dyDescent="0.3">
      <c r="A258" s="11">
        <v>255</v>
      </c>
      <c r="B258" s="70" t="s">
        <v>316</v>
      </c>
      <c r="C258" s="71">
        <v>0</v>
      </c>
      <c r="D258" s="71">
        <v>734</v>
      </c>
      <c r="E258" s="72">
        <v>37</v>
      </c>
      <c r="F258" s="70">
        <v>111</v>
      </c>
      <c r="G258" s="70" t="s">
        <v>176</v>
      </c>
      <c r="H258" s="70" t="s">
        <v>313</v>
      </c>
      <c r="I258" s="72">
        <v>41</v>
      </c>
      <c r="J258" s="70" t="s">
        <v>314</v>
      </c>
      <c r="K258" s="72">
        <v>2</v>
      </c>
      <c r="L258" s="70" t="s">
        <v>318</v>
      </c>
      <c r="M258" s="70" t="s">
        <v>179</v>
      </c>
    </row>
    <row r="259" spans="1:13" x14ac:dyDescent="0.3">
      <c r="A259" s="11">
        <v>256</v>
      </c>
      <c r="B259" s="70" t="s">
        <v>324</v>
      </c>
      <c r="C259" s="71">
        <v>778</v>
      </c>
      <c r="D259" s="71">
        <v>861</v>
      </c>
      <c r="E259" s="72">
        <v>49</v>
      </c>
      <c r="F259" s="70">
        <v>21</v>
      </c>
      <c r="G259" s="70" t="s">
        <v>176</v>
      </c>
      <c r="H259" s="70" t="s">
        <v>313</v>
      </c>
      <c r="I259" s="72">
        <v>22</v>
      </c>
      <c r="J259" s="70" t="s">
        <v>314</v>
      </c>
      <c r="K259" s="72">
        <v>2</v>
      </c>
      <c r="L259" s="70" t="s">
        <v>318</v>
      </c>
      <c r="M259" s="70" t="s">
        <v>179</v>
      </c>
    </row>
    <row r="260" spans="1:13" x14ac:dyDescent="0.3">
      <c r="A260" s="11">
        <v>257</v>
      </c>
      <c r="B260" s="70" t="s">
        <v>185</v>
      </c>
      <c r="C260" s="71">
        <v>645</v>
      </c>
      <c r="D260" s="71">
        <v>855</v>
      </c>
      <c r="E260" s="72">
        <v>25</v>
      </c>
      <c r="F260" s="70">
        <v>17</v>
      </c>
      <c r="G260" s="70" t="s">
        <v>176</v>
      </c>
      <c r="H260" s="70" t="s">
        <v>313</v>
      </c>
      <c r="I260" s="72">
        <v>28</v>
      </c>
      <c r="J260" s="70" t="s">
        <v>314</v>
      </c>
      <c r="K260" s="72">
        <v>3</v>
      </c>
      <c r="L260" s="70" t="s">
        <v>320</v>
      </c>
      <c r="M260" s="70" t="s">
        <v>179</v>
      </c>
    </row>
    <row r="261" spans="1:13" x14ac:dyDescent="0.3">
      <c r="A261" s="11">
        <v>258</v>
      </c>
      <c r="B261" s="70" t="s">
        <v>316</v>
      </c>
      <c r="C261" s="71">
        <v>0</v>
      </c>
      <c r="D261" s="71">
        <v>4486</v>
      </c>
      <c r="E261" s="72">
        <v>10</v>
      </c>
      <c r="F261" s="70">
        <v>3</v>
      </c>
      <c r="G261" s="70" t="s">
        <v>184</v>
      </c>
      <c r="H261" s="70" t="s">
        <v>317</v>
      </c>
      <c r="I261" s="72">
        <v>21</v>
      </c>
      <c r="J261" s="70" t="s">
        <v>322</v>
      </c>
      <c r="K261" s="72">
        <v>4</v>
      </c>
      <c r="L261" s="70" t="s">
        <v>318</v>
      </c>
      <c r="M261" s="70" t="s">
        <v>189</v>
      </c>
    </row>
    <row r="262" spans="1:13" x14ac:dyDescent="0.3">
      <c r="A262" s="11">
        <v>259</v>
      </c>
      <c r="B262" s="70" t="s">
        <v>319</v>
      </c>
      <c r="C262" s="71">
        <v>682</v>
      </c>
      <c r="D262" s="71">
        <v>2017</v>
      </c>
      <c r="E262" s="72">
        <v>37</v>
      </c>
      <c r="F262" s="70">
        <v>85</v>
      </c>
      <c r="G262" s="70" t="s">
        <v>176</v>
      </c>
      <c r="H262" s="70" t="s">
        <v>313</v>
      </c>
      <c r="I262" s="72">
        <v>41</v>
      </c>
      <c r="J262" s="70" t="s">
        <v>314</v>
      </c>
      <c r="K262" s="72">
        <v>4</v>
      </c>
      <c r="L262" s="70" t="s">
        <v>320</v>
      </c>
      <c r="M262" s="70" t="s">
        <v>179</v>
      </c>
    </row>
    <row r="263" spans="1:13" x14ac:dyDescent="0.3">
      <c r="A263" s="11">
        <v>260</v>
      </c>
      <c r="B263" s="70" t="s">
        <v>319</v>
      </c>
      <c r="C263" s="71">
        <v>19812</v>
      </c>
      <c r="D263" s="71">
        <v>0</v>
      </c>
      <c r="E263" s="72">
        <v>25</v>
      </c>
      <c r="F263" s="70">
        <v>37</v>
      </c>
      <c r="G263" s="70" t="s">
        <v>176</v>
      </c>
      <c r="H263" s="70" t="s">
        <v>313</v>
      </c>
      <c r="I263" s="72">
        <v>36</v>
      </c>
      <c r="J263" s="70" t="s">
        <v>314</v>
      </c>
      <c r="K263" s="72">
        <v>2</v>
      </c>
      <c r="L263" s="70" t="s">
        <v>315</v>
      </c>
      <c r="M263" s="70" t="s">
        <v>179</v>
      </c>
    </row>
    <row r="264" spans="1:13" x14ac:dyDescent="0.3">
      <c r="A264" s="11">
        <v>261</v>
      </c>
      <c r="B264" s="70" t="s">
        <v>324</v>
      </c>
      <c r="C264" s="71">
        <v>0</v>
      </c>
      <c r="D264" s="71">
        <v>500</v>
      </c>
      <c r="E264" s="72">
        <v>25</v>
      </c>
      <c r="F264" s="70">
        <v>1</v>
      </c>
      <c r="G264" s="70" t="s">
        <v>176</v>
      </c>
      <c r="H264" s="70" t="s">
        <v>313</v>
      </c>
      <c r="I264" s="72">
        <v>26</v>
      </c>
      <c r="J264" s="70" t="s">
        <v>314</v>
      </c>
      <c r="K264" s="72">
        <v>2</v>
      </c>
      <c r="L264" s="70" t="s">
        <v>318</v>
      </c>
      <c r="M264" s="70" t="s">
        <v>179</v>
      </c>
    </row>
    <row r="265" spans="1:13" x14ac:dyDescent="0.3">
      <c r="A265" s="11">
        <v>262</v>
      </c>
      <c r="B265" s="70" t="s">
        <v>325</v>
      </c>
      <c r="C265" s="71">
        <v>0</v>
      </c>
      <c r="D265" s="71">
        <v>859</v>
      </c>
      <c r="E265" s="72">
        <v>31</v>
      </c>
      <c r="F265" s="70">
        <v>89</v>
      </c>
      <c r="G265" s="70" t="s">
        <v>176</v>
      </c>
      <c r="H265" s="70" t="s">
        <v>313</v>
      </c>
      <c r="I265" s="72">
        <v>37</v>
      </c>
      <c r="J265" s="70" t="s">
        <v>185</v>
      </c>
      <c r="K265" s="72">
        <v>4</v>
      </c>
      <c r="L265" s="70" t="s">
        <v>320</v>
      </c>
      <c r="M265" s="70" t="s">
        <v>189</v>
      </c>
    </row>
    <row r="266" spans="1:13" x14ac:dyDescent="0.3">
      <c r="A266" s="11">
        <v>263</v>
      </c>
      <c r="B266" s="70" t="s">
        <v>324</v>
      </c>
      <c r="C266" s="71">
        <v>859</v>
      </c>
      <c r="D266" s="71">
        <v>3305</v>
      </c>
      <c r="E266" s="72">
        <v>25</v>
      </c>
      <c r="F266" s="70">
        <v>26</v>
      </c>
      <c r="G266" s="70" t="s">
        <v>176</v>
      </c>
      <c r="H266" s="70" t="s">
        <v>313</v>
      </c>
      <c r="I266" s="72">
        <v>35</v>
      </c>
      <c r="J266" s="70" t="s">
        <v>322</v>
      </c>
      <c r="K266" s="72">
        <v>4</v>
      </c>
      <c r="L266" s="70" t="s">
        <v>320</v>
      </c>
      <c r="M266" s="70" t="s">
        <v>189</v>
      </c>
    </row>
    <row r="267" spans="1:13" x14ac:dyDescent="0.3">
      <c r="A267" s="11">
        <v>264</v>
      </c>
      <c r="B267" s="70" t="s">
        <v>312</v>
      </c>
      <c r="C267" s="71">
        <v>0</v>
      </c>
      <c r="D267" s="71">
        <v>1218</v>
      </c>
      <c r="E267" s="72">
        <v>13</v>
      </c>
      <c r="F267" s="70">
        <v>38</v>
      </c>
      <c r="G267" s="70" t="s">
        <v>176</v>
      </c>
      <c r="H267" s="70" t="s">
        <v>313</v>
      </c>
      <c r="I267" s="72">
        <v>34</v>
      </c>
      <c r="J267" s="70" t="s">
        <v>314</v>
      </c>
      <c r="K267" s="72">
        <v>1</v>
      </c>
      <c r="L267" s="70" t="s">
        <v>318</v>
      </c>
      <c r="M267" s="70" t="s">
        <v>189</v>
      </c>
    </row>
    <row r="268" spans="1:13" x14ac:dyDescent="0.3">
      <c r="A268" s="11">
        <v>265</v>
      </c>
      <c r="B268" s="70" t="s">
        <v>319</v>
      </c>
      <c r="C268" s="71">
        <v>0</v>
      </c>
      <c r="D268" s="71">
        <v>9016</v>
      </c>
      <c r="E268" s="72">
        <v>49</v>
      </c>
      <c r="F268" s="70">
        <v>22</v>
      </c>
      <c r="G268" s="70" t="s">
        <v>176</v>
      </c>
      <c r="H268" s="70" t="s">
        <v>313</v>
      </c>
      <c r="I268" s="72">
        <v>43</v>
      </c>
      <c r="J268" s="70" t="s">
        <v>185</v>
      </c>
      <c r="K268" s="72">
        <v>2</v>
      </c>
      <c r="L268" s="70" t="s">
        <v>318</v>
      </c>
      <c r="M268" s="70" t="s">
        <v>179</v>
      </c>
    </row>
    <row r="269" spans="1:13" x14ac:dyDescent="0.3">
      <c r="A269" s="11">
        <v>266</v>
      </c>
      <c r="B269" s="70" t="s">
        <v>319</v>
      </c>
      <c r="C269" s="71">
        <v>0</v>
      </c>
      <c r="D269" s="71">
        <v>11587</v>
      </c>
      <c r="E269" s="72">
        <v>22</v>
      </c>
      <c r="F269" s="70">
        <v>46</v>
      </c>
      <c r="G269" s="70" t="s">
        <v>184</v>
      </c>
      <c r="H269" s="70" t="s">
        <v>317</v>
      </c>
      <c r="I269" s="72">
        <v>30</v>
      </c>
      <c r="J269" s="70" t="s">
        <v>314</v>
      </c>
      <c r="K269" s="72">
        <v>2</v>
      </c>
      <c r="L269" s="70" t="s">
        <v>320</v>
      </c>
      <c r="M269" s="70" t="s">
        <v>189</v>
      </c>
    </row>
    <row r="270" spans="1:13" x14ac:dyDescent="0.3">
      <c r="A270" s="11">
        <v>267</v>
      </c>
      <c r="B270" s="70" t="s">
        <v>316</v>
      </c>
      <c r="C270" s="71">
        <v>0</v>
      </c>
      <c r="D270" s="71">
        <v>8944</v>
      </c>
      <c r="E270" s="72">
        <v>25</v>
      </c>
      <c r="F270" s="70">
        <v>66</v>
      </c>
      <c r="G270" s="70" t="s">
        <v>176</v>
      </c>
      <c r="H270" s="70" t="s">
        <v>313</v>
      </c>
      <c r="I270" s="72">
        <v>31</v>
      </c>
      <c r="J270" s="70" t="s">
        <v>322</v>
      </c>
      <c r="K270" s="72">
        <v>3</v>
      </c>
      <c r="L270" s="70" t="s">
        <v>318</v>
      </c>
      <c r="M270" s="70" t="s">
        <v>189</v>
      </c>
    </row>
    <row r="271" spans="1:13" x14ac:dyDescent="0.3">
      <c r="A271" s="11">
        <v>268</v>
      </c>
      <c r="B271" s="70" t="s">
        <v>326</v>
      </c>
      <c r="C271" s="71">
        <v>0</v>
      </c>
      <c r="D271" s="71">
        <v>807</v>
      </c>
      <c r="E271" s="72">
        <v>25</v>
      </c>
      <c r="F271" s="70">
        <v>75</v>
      </c>
      <c r="G271" s="70" t="s">
        <v>176</v>
      </c>
      <c r="H271" s="70" t="s">
        <v>313</v>
      </c>
      <c r="I271" s="72">
        <v>43</v>
      </c>
      <c r="J271" s="70" t="s">
        <v>185</v>
      </c>
      <c r="K271" s="72">
        <v>4</v>
      </c>
      <c r="L271" s="70" t="s">
        <v>318</v>
      </c>
      <c r="M271" s="70" t="s">
        <v>189</v>
      </c>
    </row>
    <row r="272" spans="1:13" x14ac:dyDescent="0.3">
      <c r="A272" s="11">
        <v>269</v>
      </c>
      <c r="B272" s="70" t="s">
        <v>312</v>
      </c>
      <c r="C272" s="71">
        <v>0</v>
      </c>
      <c r="D272" s="71">
        <v>867</v>
      </c>
      <c r="E272" s="72">
        <v>31</v>
      </c>
      <c r="F272" s="70">
        <v>27</v>
      </c>
      <c r="G272" s="70" t="s">
        <v>184</v>
      </c>
      <c r="H272" s="70" t="s">
        <v>317</v>
      </c>
      <c r="I272" s="72">
        <v>24</v>
      </c>
      <c r="J272" s="70" t="s">
        <v>314</v>
      </c>
      <c r="K272" s="72">
        <v>2</v>
      </c>
      <c r="L272" s="70" t="s">
        <v>318</v>
      </c>
      <c r="M272" s="70" t="s">
        <v>189</v>
      </c>
    </row>
    <row r="273" spans="1:13" x14ac:dyDescent="0.3">
      <c r="A273" s="11">
        <v>270</v>
      </c>
      <c r="B273" s="70" t="s">
        <v>312</v>
      </c>
      <c r="C273" s="71">
        <v>795</v>
      </c>
      <c r="D273" s="71">
        <v>16804</v>
      </c>
      <c r="E273" s="72">
        <v>49</v>
      </c>
      <c r="F273" s="70">
        <v>40</v>
      </c>
      <c r="G273" s="70" t="s">
        <v>176</v>
      </c>
      <c r="H273" s="70" t="s">
        <v>313</v>
      </c>
      <c r="I273" s="72">
        <v>26</v>
      </c>
      <c r="J273" s="70" t="s">
        <v>314</v>
      </c>
      <c r="K273" s="72">
        <v>2</v>
      </c>
      <c r="L273" s="70" t="s">
        <v>318</v>
      </c>
      <c r="M273" s="70" t="s">
        <v>179</v>
      </c>
    </row>
    <row r="274" spans="1:13" x14ac:dyDescent="0.3">
      <c r="A274" s="11">
        <v>271</v>
      </c>
      <c r="B274" s="70" t="s">
        <v>316</v>
      </c>
      <c r="C274" s="71">
        <v>0</v>
      </c>
      <c r="D274" s="71">
        <v>347</v>
      </c>
      <c r="E274" s="72">
        <v>16</v>
      </c>
      <c r="F274" s="70">
        <v>5</v>
      </c>
      <c r="G274" s="70" t="s">
        <v>184</v>
      </c>
      <c r="H274" s="70" t="s">
        <v>317</v>
      </c>
      <c r="I274" s="72">
        <v>45</v>
      </c>
      <c r="J274" s="70" t="s">
        <v>322</v>
      </c>
      <c r="K274" s="72">
        <v>1</v>
      </c>
      <c r="L274" s="70" t="s">
        <v>318</v>
      </c>
      <c r="M274" s="70" t="s">
        <v>189</v>
      </c>
    </row>
    <row r="275" spans="1:13" x14ac:dyDescent="0.3">
      <c r="A275" s="11">
        <v>272</v>
      </c>
      <c r="B275" s="70" t="s">
        <v>316</v>
      </c>
      <c r="C275" s="71">
        <v>0</v>
      </c>
      <c r="D275" s="71">
        <v>836</v>
      </c>
      <c r="E275" s="72">
        <v>16</v>
      </c>
      <c r="F275" s="70">
        <v>4</v>
      </c>
      <c r="G275" s="70" t="s">
        <v>176</v>
      </c>
      <c r="H275" s="70" t="s">
        <v>313</v>
      </c>
      <c r="I275" s="72">
        <v>26</v>
      </c>
      <c r="J275" s="70" t="s">
        <v>314</v>
      </c>
      <c r="K275" s="72">
        <v>3</v>
      </c>
      <c r="L275" s="70" t="s">
        <v>315</v>
      </c>
      <c r="M275" s="70" t="s">
        <v>189</v>
      </c>
    </row>
    <row r="276" spans="1:13" x14ac:dyDescent="0.3">
      <c r="A276" s="11">
        <v>273</v>
      </c>
      <c r="B276" s="70" t="s">
        <v>316</v>
      </c>
      <c r="C276" s="71">
        <v>0</v>
      </c>
      <c r="D276" s="71">
        <v>142</v>
      </c>
      <c r="E276" s="72">
        <v>7</v>
      </c>
      <c r="F276" s="70">
        <v>53</v>
      </c>
      <c r="G276" s="70" t="s">
        <v>184</v>
      </c>
      <c r="H276" s="70" t="s">
        <v>317</v>
      </c>
      <c r="I276" s="72">
        <v>48</v>
      </c>
      <c r="J276" s="70" t="s">
        <v>314</v>
      </c>
      <c r="K276" s="72">
        <v>1</v>
      </c>
      <c r="L276" s="70" t="s">
        <v>318</v>
      </c>
      <c r="M276" s="70" t="s">
        <v>189</v>
      </c>
    </row>
    <row r="277" spans="1:13" x14ac:dyDescent="0.3">
      <c r="A277" s="11">
        <v>274</v>
      </c>
      <c r="B277" s="70" t="s">
        <v>316</v>
      </c>
      <c r="C277" s="71">
        <v>0</v>
      </c>
      <c r="D277" s="71">
        <v>169</v>
      </c>
      <c r="E277" s="72">
        <v>19</v>
      </c>
      <c r="F277" s="70">
        <v>6</v>
      </c>
      <c r="G277" s="70" t="s">
        <v>176</v>
      </c>
      <c r="H277" s="70" t="s">
        <v>313</v>
      </c>
      <c r="I277" s="72">
        <v>43</v>
      </c>
      <c r="J277" s="70" t="s">
        <v>314</v>
      </c>
      <c r="K277" s="72">
        <v>3</v>
      </c>
      <c r="L277" s="70" t="s">
        <v>318</v>
      </c>
      <c r="M277" s="70" t="s">
        <v>179</v>
      </c>
    </row>
    <row r="278" spans="1:13" x14ac:dyDescent="0.3">
      <c r="A278" s="11">
        <v>275</v>
      </c>
      <c r="B278" s="70" t="s">
        <v>185</v>
      </c>
      <c r="C278" s="71">
        <v>852</v>
      </c>
      <c r="D278" s="71">
        <v>3613</v>
      </c>
      <c r="E278" s="72">
        <v>61</v>
      </c>
      <c r="F278" s="70">
        <v>83</v>
      </c>
      <c r="G278" s="70" t="s">
        <v>184</v>
      </c>
      <c r="H278" s="70" t="s">
        <v>317</v>
      </c>
      <c r="I278" s="72">
        <v>59</v>
      </c>
      <c r="J278" s="70" t="s">
        <v>185</v>
      </c>
      <c r="K278" s="72">
        <v>4</v>
      </c>
      <c r="L278" s="70" t="s">
        <v>320</v>
      </c>
      <c r="M278" s="70" t="s">
        <v>179</v>
      </c>
    </row>
    <row r="279" spans="1:13" x14ac:dyDescent="0.3">
      <c r="A279" s="11">
        <v>276</v>
      </c>
      <c r="B279" s="70" t="s">
        <v>321</v>
      </c>
      <c r="C279" s="71">
        <v>0</v>
      </c>
      <c r="D279" s="71">
        <v>403</v>
      </c>
      <c r="E279" s="72">
        <v>7</v>
      </c>
      <c r="F279" s="70">
        <v>5</v>
      </c>
      <c r="G279" s="70" t="s">
        <v>184</v>
      </c>
      <c r="H279" s="70" t="s">
        <v>317</v>
      </c>
      <c r="I279" s="72">
        <v>55</v>
      </c>
      <c r="J279" s="70" t="s">
        <v>314</v>
      </c>
      <c r="K279" s="72">
        <v>2</v>
      </c>
      <c r="L279" s="70" t="s">
        <v>318</v>
      </c>
      <c r="M279" s="70" t="s">
        <v>189</v>
      </c>
    </row>
    <row r="280" spans="1:13" x14ac:dyDescent="0.3">
      <c r="A280" s="11">
        <v>277</v>
      </c>
      <c r="B280" s="70" t="s">
        <v>312</v>
      </c>
      <c r="C280" s="71">
        <v>0</v>
      </c>
      <c r="D280" s="71">
        <v>836</v>
      </c>
      <c r="E280" s="72">
        <v>25</v>
      </c>
      <c r="F280" s="70">
        <v>0</v>
      </c>
      <c r="G280" s="70" t="s">
        <v>176</v>
      </c>
      <c r="H280" s="70" t="s">
        <v>313</v>
      </c>
      <c r="I280" s="72">
        <v>29</v>
      </c>
      <c r="J280" s="70" t="s">
        <v>314</v>
      </c>
      <c r="K280" s="72">
        <v>2</v>
      </c>
      <c r="L280" s="70" t="s">
        <v>320</v>
      </c>
      <c r="M280" s="70" t="s">
        <v>179</v>
      </c>
    </row>
    <row r="281" spans="1:13" x14ac:dyDescent="0.3">
      <c r="A281" s="11">
        <v>278</v>
      </c>
      <c r="B281" s="70" t="s">
        <v>319</v>
      </c>
      <c r="C281" s="71">
        <v>425</v>
      </c>
      <c r="D281" s="71">
        <v>0</v>
      </c>
      <c r="E281" s="72">
        <v>19</v>
      </c>
      <c r="F281" s="70">
        <v>7</v>
      </c>
      <c r="G281" s="70" t="s">
        <v>184</v>
      </c>
      <c r="H281" s="70" t="s">
        <v>317</v>
      </c>
      <c r="I281" s="72">
        <v>32</v>
      </c>
      <c r="J281" s="70" t="s">
        <v>314</v>
      </c>
      <c r="K281" s="72">
        <v>2</v>
      </c>
      <c r="L281" s="70" t="s">
        <v>318</v>
      </c>
      <c r="M281" s="70" t="s">
        <v>179</v>
      </c>
    </row>
    <row r="282" spans="1:13" x14ac:dyDescent="0.3">
      <c r="A282" s="11">
        <v>279</v>
      </c>
      <c r="B282" s="70" t="s">
        <v>324</v>
      </c>
      <c r="C282" s="71">
        <v>0</v>
      </c>
      <c r="D282" s="71">
        <v>11481</v>
      </c>
      <c r="E282" s="72">
        <v>25</v>
      </c>
      <c r="F282" s="70">
        <v>18</v>
      </c>
      <c r="G282" s="70" t="s">
        <v>176</v>
      </c>
      <c r="H282" s="70" t="s">
        <v>313</v>
      </c>
      <c r="I282" s="72">
        <v>53</v>
      </c>
      <c r="J282" s="70" t="s">
        <v>314</v>
      </c>
      <c r="K282" s="72">
        <v>3</v>
      </c>
      <c r="L282" s="70" t="s">
        <v>320</v>
      </c>
      <c r="M282" s="70" t="s">
        <v>179</v>
      </c>
    </row>
    <row r="283" spans="1:13" x14ac:dyDescent="0.3">
      <c r="A283" s="11">
        <v>280</v>
      </c>
      <c r="B283" s="70" t="s">
        <v>324</v>
      </c>
      <c r="C283" s="71">
        <v>0</v>
      </c>
      <c r="D283" s="71">
        <v>3285</v>
      </c>
      <c r="E283" s="72">
        <v>7</v>
      </c>
      <c r="F283" s="70">
        <v>21</v>
      </c>
      <c r="G283" s="70" t="s">
        <v>176</v>
      </c>
      <c r="H283" s="70" t="s">
        <v>313</v>
      </c>
      <c r="I283" s="72">
        <v>33</v>
      </c>
      <c r="J283" s="70" t="s">
        <v>314</v>
      </c>
      <c r="K283" s="72">
        <v>2</v>
      </c>
      <c r="L283" s="70" t="s">
        <v>315</v>
      </c>
      <c r="M283" s="70" t="s">
        <v>189</v>
      </c>
    </row>
    <row r="284" spans="1:13" x14ac:dyDescent="0.3">
      <c r="A284" s="11">
        <v>281</v>
      </c>
      <c r="B284" s="70" t="s">
        <v>321</v>
      </c>
      <c r="C284" s="71">
        <v>0</v>
      </c>
      <c r="D284" s="71">
        <v>164</v>
      </c>
      <c r="E284" s="72">
        <v>13</v>
      </c>
      <c r="F284" s="70">
        <v>65</v>
      </c>
      <c r="G284" s="70" t="s">
        <v>184</v>
      </c>
      <c r="H284" s="70" t="s">
        <v>317</v>
      </c>
      <c r="I284" s="72">
        <v>56</v>
      </c>
      <c r="J284" s="70" t="s">
        <v>185</v>
      </c>
      <c r="K284" s="72">
        <v>4</v>
      </c>
      <c r="L284" s="70" t="s">
        <v>315</v>
      </c>
      <c r="M284" s="70" t="s">
        <v>189</v>
      </c>
    </row>
    <row r="285" spans="1:13" x14ac:dyDescent="0.3">
      <c r="A285" s="11">
        <v>282</v>
      </c>
      <c r="B285" s="70" t="s">
        <v>319</v>
      </c>
      <c r="C285" s="71">
        <v>11072</v>
      </c>
      <c r="D285" s="71">
        <v>891</v>
      </c>
      <c r="E285" s="72">
        <v>61</v>
      </c>
      <c r="F285" s="70">
        <v>17</v>
      </c>
      <c r="G285" s="70" t="s">
        <v>176</v>
      </c>
      <c r="H285" s="70" t="s">
        <v>313</v>
      </c>
      <c r="I285" s="72">
        <v>33</v>
      </c>
      <c r="J285" s="70" t="s">
        <v>185</v>
      </c>
      <c r="K285" s="72">
        <v>4</v>
      </c>
      <c r="L285" s="70" t="s">
        <v>318</v>
      </c>
      <c r="M285" s="70" t="s">
        <v>189</v>
      </c>
    </row>
    <row r="286" spans="1:13" x14ac:dyDescent="0.3">
      <c r="A286" s="11">
        <v>283</v>
      </c>
      <c r="B286" s="70" t="s">
        <v>325</v>
      </c>
      <c r="C286" s="71">
        <v>0</v>
      </c>
      <c r="D286" s="71">
        <v>0</v>
      </c>
      <c r="E286" s="72">
        <v>37</v>
      </c>
      <c r="F286" s="70">
        <v>49</v>
      </c>
      <c r="G286" s="70" t="s">
        <v>176</v>
      </c>
      <c r="H286" s="70" t="s">
        <v>313</v>
      </c>
      <c r="I286" s="72">
        <v>46</v>
      </c>
      <c r="J286" s="70" t="s">
        <v>185</v>
      </c>
      <c r="K286" s="72">
        <v>4</v>
      </c>
      <c r="L286" s="70" t="s">
        <v>318</v>
      </c>
      <c r="M286" s="70" t="s">
        <v>179</v>
      </c>
    </row>
    <row r="287" spans="1:13" x14ac:dyDescent="0.3">
      <c r="A287" s="11">
        <v>284</v>
      </c>
      <c r="B287" s="70" t="s">
        <v>325</v>
      </c>
      <c r="C287" s="71">
        <v>219</v>
      </c>
      <c r="D287" s="71">
        <v>841</v>
      </c>
      <c r="E287" s="72">
        <v>43</v>
      </c>
      <c r="F287" s="70">
        <v>0</v>
      </c>
      <c r="G287" s="70" t="s">
        <v>176</v>
      </c>
      <c r="H287" s="70" t="s">
        <v>313</v>
      </c>
      <c r="I287" s="72">
        <v>54</v>
      </c>
      <c r="J287" s="70" t="s">
        <v>185</v>
      </c>
      <c r="K287" s="72">
        <v>2</v>
      </c>
      <c r="L287" s="70" t="s">
        <v>320</v>
      </c>
      <c r="M287" s="70" t="s">
        <v>189</v>
      </c>
    </row>
    <row r="288" spans="1:13" x14ac:dyDescent="0.3">
      <c r="A288" s="11">
        <v>285</v>
      </c>
      <c r="B288" s="70" t="s">
        <v>319</v>
      </c>
      <c r="C288" s="71">
        <v>8060</v>
      </c>
      <c r="D288" s="71">
        <v>607</v>
      </c>
      <c r="E288" s="72">
        <v>19</v>
      </c>
      <c r="F288" s="70">
        <v>71</v>
      </c>
      <c r="G288" s="70" t="s">
        <v>184</v>
      </c>
      <c r="H288" s="70" t="s">
        <v>317</v>
      </c>
      <c r="I288" s="72">
        <v>22</v>
      </c>
      <c r="J288" s="70" t="s">
        <v>314</v>
      </c>
      <c r="K288" s="72">
        <v>2</v>
      </c>
      <c r="L288" s="70" t="s">
        <v>320</v>
      </c>
      <c r="M288" s="70" t="s">
        <v>189</v>
      </c>
    </row>
    <row r="289" spans="1:13" x14ac:dyDescent="0.3">
      <c r="A289" s="11">
        <v>286</v>
      </c>
      <c r="B289" s="70" t="s">
        <v>319</v>
      </c>
      <c r="C289" s="71">
        <v>0</v>
      </c>
      <c r="D289" s="71">
        <v>486</v>
      </c>
      <c r="E289" s="72">
        <v>12</v>
      </c>
      <c r="F289" s="70">
        <v>22</v>
      </c>
      <c r="G289" s="70" t="s">
        <v>176</v>
      </c>
      <c r="H289" s="70" t="s">
        <v>313</v>
      </c>
      <c r="I289" s="72">
        <v>35</v>
      </c>
      <c r="J289" s="70" t="s">
        <v>322</v>
      </c>
      <c r="K289" s="72">
        <v>2</v>
      </c>
      <c r="L289" s="70" t="s">
        <v>318</v>
      </c>
      <c r="M289" s="70" t="s">
        <v>189</v>
      </c>
    </row>
    <row r="290" spans="1:13" x14ac:dyDescent="0.3">
      <c r="A290" s="11">
        <v>287</v>
      </c>
      <c r="B290" s="70" t="s">
        <v>319</v>
      </c>
      <c r="C290" s="71">
        <v>0</v>
      </c>
      <c r="D290" s="71">
        <v>108</v>
      </c>
      <c r="E290" s="72">
        <v>25</v>
      </c>
      <c r="F290" s="70">
        <v>52</v>
      </c>
      <c r="G290" s="70" t="s">
        <v>176</v>
      </c>
      <c r="H290" s="70" t="s">
        <v>313</v>
      </c>
      <c r="I290" s="72">
        <v>46</v>
      </c>
      <c r="J290" s="70" t="s">
        <v>314</v>
      </c>
      <c r="K290" s="72">
        <v>4</v>
      </c>
      <c r="L290" s="70" t="s">
        <v>315</v>
      </c>
      <c r="M290" s="70" t="s">
        <v>179</v>
      </c>
    </row>
    <row r="291" spans="1:13" x14ac:dyDescent="0.3">
      <c r="A291" s="11">
        <v>288</v>
      </c>
      <c r="B291" s="70" t="s">
        <v>312</v>
      </c>
      <c r="C291" s="71">
        <v>0</v>
      </c>
      <c r="D291" s="71">
        <v>0</v>
      </c>
      <c r="E291" s="72">
        <v>43</v>
      </c>
      <c r="F291" s="70">
        <v>28</v>
      </c>
      <c r="G291" s="70" t="s">
        <v>184</v>
      </c>
      <c r="H291" s="70" t="s">
        <v>317</v>
      </c>
      <c r="I291" s="72">
        <v>29</v>
      </c>
      <c r="J291" s="70" t="s">
        <v>314</v>
      </c>
      <c r="K291" s="72">
        <v>3</v>
      </c>
      <c r="L291" s="70" t="s">
        <v>320</v>
      </c>
      <c r="M291" s="70" t="s">
        <v>179</v>
      </c>
    </row>
    <row r="292" spans="1:13" x14ac:dyDescent="0.3">
      <c r="A292" s="11">
        <v>289</v>
      </c>
      <c r="B292" s="70" t="s">
        <v>319</v>
      </c>
      <c r="C292" s="71">
        <v>0</v>
      </c>
      <c r="D292" s="71">
        <v>113</v>
      </c>
      <c r="E292" s="72">
        <v>25</v>
      </c>
      <c r="F292" s="70">
        <v>31</v>
      </c>
      <c r="G292" s="70" t="s">
        <v>184</v>
      </c>
      <c r="H292" s="70" t="s">
        <v>317</v>
      </c>
      <c r="I292" s="72">
        <v>22</v>
      </c>
      <c r="J292" s="70" t="s">
        <v>322</v>
      </c>
      <c r="K292" s="72">
        <v>4</v>
      </c>
      <c r="L292" s="70" t="s">
        <v>318</v>
      </c>
      <c r="M292" s="70" t="s">
        <v>179</v>
      </c>
    </row>
    <row r="293" spans="1:13" x14ac:dyDescent="0.3">
      <c r="A293" s="11">
        <v>290</v>
      </c>
      <c r="B293" s="70" t="s">
        <v>319</v>
      </c>
      <c r="C293" s="71">
        <v>1613</v>
      </c>
      <c r="D293" s="71">
        <v>0</v>
      </c>
      <c r="E293" s="72">
        <v>25</v>
      </c>
      <c r="F293" s="70">
        <v>118</v>
      </c>
      <c r="G293" s="70" t="s">
        <v>176</v>
      </c>
      <c r="H293" s="70" t="s">
        <v>323</v>
      </c>
      <c r="I293" s="72">
        <v>53</v>
      </c>
      <c r="J293" s="70" t="s">
        <v>314</v>
      </c>
      <c r="K293" s="72">
        <v>4</v>
      </c>
      <c r="L293" s="70" t="s">
        <v>318</v>
      </c>
      <c r="M293" s="70" t="s">
        <v>189</v>
      </c>
    </row>
    <row r="294" spans="1:13" x14ac:dyDescent="0.3">
      <c r="A294" s="11">
        <v>291</v>
      </c>
      <c r="B294" s="70" t="s">
        <v>316</v>
      </c>
      <c r="C294" s="71">
        <v>757</v>
      </c>
      <c r="D294" s="71">
        <v>208</v>
      </c>
      <c r="E294" s="72">
        <v>25</v>
      </c>
      <c r="F294" s="70">
        <v>36</v>
      </c>
      <c r="G294" s="70" t="s">
        <v>176</v>
      </c>
      <c r="H294" s="70" t="s">
        <v>317</v>
      </c>
      <c r="I294" s="72">
        <v>42</v>
      </c>
      <c r="J294" s="70" t="s">
        <v>314</v>
      </c>
      <c r="K294" s="72">
        <v>3</v>
      </c>
      <c r="L294" s="70" t="s">
        <v>318</v>
      </c>
      <c r="M294" s="70" t="s">
        <v>179</v>
      </c>
    </row>
    <row r="295" spans="1:13" x14ac:dyDescent="0.3">
      <c r="A295" s="11">
        <v>292</v>
      </c>
      <c r="B295" s="70" t="s">
        <v>328</v>
      </c>
      <c r="C295" s="71">
        <v>0</v>
      </c>
      <c r="D295" s="71">
        <v>603</v>
      </c>
      <c r="E295" s="72">
        <v>13</v>
      </c>
      <c r="F295" s="70">
        <v>35</v>
      </c>
      <c r="G295" s="70" t="s">
        <v>176</v>
      </c>
      <c r="H295" s="70" t="s">
        <v>323</v>
      </c>
      <c r="I295" s="72">
        <v>20</v>
      </c>
      <c r="J295" s="70" t="s">
        <v>322</v>
      </c>
      <c r="K295" s="72">
        <v>4</v>
      </c>
      <c r="L295" s="70" t="s">
        <v>318</v>
      </c>
      <c r="M295" s="70" t="s">
        <v>179</v>
      </c>
    </row>
    <row r="296" spans="1:13" x14ac:dyDescent="0.3">
      <c r="A296" s="11">
        <v>293</v>
      </c>
      <c r="B296" s="70" t="s">
        <v>319</v>
      </c>
      <c r="C296" s="71">
        <v>0</v>
      </c>
      <c r="D296" s="71">
        <v>343</v>
      </c>
      <c r="E296" s="72">
        <v>19</v>
      </c>
      <c r="F296" s="70">
        <v>22</v>
      </c>
      <c r="G296" s="70" t="s">
        <v>184</v>
      </c>
      <c r="H296" s="70" t="s">
        <v>317</v>
      </c>
      <c r="I296" s="72">
        <v>35</v>
      </c>
      <c r="J296" s="70" t="s">
        <v>314</v>
      </c>
      <c r="K296" s="72">
        <v>3</v>
      </c>
      <c r="L296" s="70" t="s">
        <v>318</v>
      </c>
      <c r="M296" s="70" t="s">
        <v>189</v>
      </c>
    </row>
    <row r="297" spans="1:13" x14ac:dyDescent="0.3">
      <c r="A297" s="11">
        <v>294</v>
      </c>
      <c r="B297" s="70" t="s">
        <v>321</v>
      </c>
      <c r="C297" s="71">
        <v>977</v>
      </c>
      <c r="D297" s="71">
        <v>463</v>
      </c>
      <c r="E297" s="72">
        <v>10</v>
      </c>
      <c r="F297" s="70">
        <v>61</v>
      </c>
      <c r="G297" s="70" t="s">
        <v>184</v>
      </c>
      <c r="H297" s="70" t="s">
        <v>317</v>
      </c>
      <c r="I297" s="72">
        <v>33</v>
      </c>
      <c r="J297" s="70" t="s">
        <v>314</v>
      </c>
      <c r="K297" s="72">
        <v>3</v>
      </c>
      <c r="L297" s="70" t="s">
        <v>320</v>
      </c>
      <c r="M297" s="70" t="s">
        <v>179</v>
      </c>
    </row>
    <row r="298" spans="1:13" x14ac:dyDescent="0.3">
      <c r="A298" s="11">
        <v>295</v>
      </c>
      <c r="B298" s="70" t="s">
        <v>321</v>
      </c>
      <c r="C298" s="71">
        <v>197</v>
      </c>
      <c r="D298" s="71">
        <v>0</v>
      </c>
      <c r="E298" s="72">
        <v>37</v>
      </c>
      <c r="F298" s="70">
        <v>17</v>
      </c>
      <c r="G298" s="70" t="s">
        <v>176</v>
      </c>
      <c r="H298" s="70" t="s">
        <v>323</v>
      </c>
      <c r="I298" s="72">
        <v>26</v>
      </c>
      <c r="J298" s="70" t="s">
        <v>314</v>
      </c>
      <c r="K298" s="72">
        <v>2</v>
      </c>
      <c r="L298" s="70" t="s">
        <v>318</v>
      </c>
      <c r="M298" s="70" t="s">
        <v>189</v>
      </c>
    </row>
    <row r="299" spans="1:13" x14ac:dyDescent="0.3">
      <c r="A299" s="11">
        <v>296</v>
      </c>
      <c r="B299" s="70" t="s">
        <v>316</v>
      </c>
      <c r="C299" s="71">
        <v>0</v>
      </c>
      <c r="D299" s="71">
        <v>299</v>
      </c>
      <c r="E299" s="72">
        <v>19</v>
      </c>
      <c r="F299" s="70">
        <v>11</v>
      </c>
      <c r="G299" s="70" t="s">
        <v>176</v>
      </c>
      <c r="H299" s="70" t="s">
        <v>313</v>
      </c>
      <c r="I299" s="72">
        <v>46</v>
      </c>
      <c r="J299" s="70" t="s">
        <v>185</v>
      </c>
      <c r="K299" s="72">
        <v>4</v>
      </c>
      <c r="L299" s="70" t="s">
        <v>318</v>
      </c>
      <c r="M299" s="70" t="s">
        <v>189</v>
      </c>
    </row>
    <row r="300" spans="1:13" x14ac:dyDescent="0.3">
      <c r="A300" s="11">
        <v>297</v>
      </c>
      <c r="B300" s="70" t="s">
        <v>319</v>
      </c>
      <c r="C300" s="71">
        <v>0</v>
      </c>
      <c r="D300" s="71">
        <v>490</v>
      </c>
      <c r="E300" s="72">
        <v>13</v>
      </c>
      <c r="F300" s="70">
        <v>15</v>
      </c>
      <c r="G300" s="70" t="s">
        <v>184</v>
      </c>
      <c r="H300" s="70" t="s">
        <v>317</v>
      </c>
      <c r="I300" s="72">
        <v>28</v>
      </c>
      <c r="J300" s="70" t="s">
        <v>314</v>
      </c>
      <c r="K300" s="72">
        <v>2</v>
      </c>
      <c r="L300" s="70" t="s">
        <v>318</v>
      </c>
      <c r="M300" s="70" t="s">
        <v>179</v>
      </c>
    </row>
    <row r="301" spans="1:13" x14ac:dyDescent="0.3">
      <c r="A301" s="11">
        <v>298</v>
      </c>
      <c r="B301" s="70" t="s">
        <v>312</v>
      </c>
      <c r="C301" s="71">
        <v>0</v>
      </c>
      <c r="D301" s="71">
        <v>6628</v>
      </c>
      <c r="E301" s="72">
        <v>37</v>
      </c>
      <c r="F301" s="70">
        <v>65</v>
      </c>
      <c r="G301" s="70" t="s">
        <v>176</v>
      </c>
      <c r="H301" s="70" t="s">
        <v>313</v>
      </c>
      <c r="I301" s="72">
        <v>38</v>
      </c>
      <c r="J301" s="70" t="s">
        <v>314</v>
      </c>
      <c r="K301" s="72">
        <v>4</v>
      </c>
      <c r="L301" s="70" t="s">
        <v>318</v>
      </c>
      <c r="M301" s="70" t="s">
        <v>189</v>
      </c>
    </row>
    <row r="302" spans="1:13" x14ac:dyDescent="0.3">
      <c r="A302" s="11">
        <v>299</v>
      </c>
      <c r="B302" s="70" t="s">
        <v>324</v>
      </c>
      <c r="C302" s="71">
        <v>0</v>
      </c>
      <c r="D302" s="71">
        <v>859</v>
      </c>
      <c r="E302" s="72">
        <v>19</v>
      </c>
      <c r="F302" s="70">
        <v>23</v>
      </c>
      <c r="G302" s="70" t="s">
        <v>176</v>
      </c>
      <c r="H302" s="70" t="s">
        <v>313</v>
      </c>
      <c r="I302" s="72">
        <v>35</v>
      </c>
      <c r="J302" s="70" t="s">
        <v>314</v>
      </c>
      <c r="K302" s="72">
        <v>2</v>
      </c>
      <c r="L302" s="70" t="s">
        <v>318</v>
      </c>
      <c r="M302" s="70" t="s">
        <v>179</v>
      </c>
    </row>
    <row r="303" spans="1:13" x14ac:dyDescent="0.3">
      <c r="A303" s="11">
        <v>300</v>
      </c>
      <c r="B303" s="70" t="s">
        <v>319</v>
      </c>
      <c r="C303" s="71">
        <v>0</v>
      </c>
      <c r="D303" s="71">
        <v>750</v>
      </c>
      <c r="E303" s="72">
        <v>13</v>
      </c>
      <c r="F303" s="70">
        <v>14</v>
      </c>
      <c r="G303" s="70" t="s">
        <v>176</v>
      </c>
      <c r="H303" s="70" t="s">
        <v>313</v>
      </c>
      <c r="I303" s="72">
        <v>47</v>
      </c>
      <c r="J303" s="70" t="s">
        <v>314</v>
      </c>
      <c r="K303" s="72">
        <v>4</v>
      </c>
      <c r="L303" s="70" t="s">
        <v>318</v>
      </c>
      <c r="M303" s="70" t="s">
        <v>179</v>
      </c>
    </row>
    <row r="304" spans="1:13" x14ac:dyDescent="0.3">
      <c r="A304" s="11">
        <v>301</v>
      </c>
      <c r="B304" s="70" t="s">
        <v>312</v>
      </c>
      <c r="C304" s="71">
        <v>256</v>
      </c>
      <c r="D304" s="71">
        <v>954</v>
      </c>
      <c r="E304" s="72">
        <v>10</v>
      </c>
      <c r="F304" s="70">
        <v>13</v>
      </c>
      <c r="G304" s="70" t="s">
        <v>176</v>
      </c>
      <c r="H304" s="70" t="s">
        <v>313</v>
      </c>
      <c r="I304" s="72">
        <v>23</v>
      </c>
      <c r="J304" s="70" t="s">
        <v>314</v>
      </c>
      <c r="K304" s="72">
        <v>3</v>
      </c>
      <c r="L304" s="70" t="s">
        <v>318</v>
      </c>
      <c r="M304" s="70" t="s">
        <v>189</v>
      </c>
    </row>
    <row r="305" spans="1:13" x14ac:dyDescent="0.3">
      <c r="A305" s="11">
        <v>302</v>
      </c>
      <c r="B305" s="70" t="s">
        <v>319</v>
      </c>
      <c r="C305" s="71">
        <v>296</v>
      </c>
      <c r="D305" s="71">
        <v>591</v>
      </c>
      <c r="E305" s="72">
        <v>37</v>
      </c>
      <c r="F305" s="70">
        <v>103</v>
      </c>
      <c r="G305" s="70" t="s">
        <v>176</v>
      </c>
      <c r="H305" s="70" t="s">
        <v>313</v>
      </c>
      <c r="I305" s="72">
        <v>56</v>
      </c>
      <c r="J305" s="70" t="s">
        <v>185</v>
      </c>
      <c r="K305" s="72">
        <v>4</v>
      </c>
      <c r="L305" s="70" t="s">
        <v>318</v>
      </c>
      <c r="M305" s="70" t="s">
        <v>179</v>
      </c>
    </row>
    <row r="306" spans="1:13" x14ac:dyDescent="0.3">
      <c r="A306" s="11">
        <v>303</v>
      </c>
      <c r="B306" s="70" t="s">
        <v>316</v>
      </c>
      <c r="C306" s="71">
        <v>0</v>
      </c>
      <c r="D306" s="71">
        <v>13970</v>
      </c>
      <c r="E306" s="72">
        <v>13</v>
      </c>
      <c r="F306" s="70">
        <v>24</v>
      </c>
      <c r="G306" s="70" t="s">
        <v>184</v>
      </c>
      <c r="H306" s="70" t="s">
        <v>317</v>
      </c>
      <c r="I306" s="72">
        <v>28</v>
      </c>
      <c r="J306" s="70" t="s">
        <v>322</v>
      </c>
      <c r="K306" s="72">
        <v>4</v>
      </c>
      <c r="L306" s="70" t="s">
        <v>315</v>
      </c>
      <c r="M306" s="70" t="s">
        <v>179</v>
      </c>
    </row>
    <row r="307" spans="1:13" x14ac:dyDescent="0.3">
      <c r="A307" s="11">
        <v>304</v>
      </c>
      <c r="B307" s="70" t="s">
        <v>319</v>
      </c>
      <c r="C307" s="71">
        <v>0</v>
      </c>
      <c r="D307" s="71">
        <v>857</v>
      </c>
      <c r="E307" s="72">
        <v>11</v>
      </c>
      <c r="F307" s="70">
        <v>34</v>
      </c>
      <c r="G307" s="70" t="s">
        <v>176</v>
      </c>
      <c r="H307" s="70" t="s">
        <v>313</v>
      </c>
      <c r="I307" s="72">
        <v>48</v>
      </c>
      <c r="J307" s="70" t="s">
        <v>314</v>
      </c>
      <c r="K307" s="72">
        <v>3</v>
      </c>
      <c r="L307" s="70" t="s">
        <v>318</v>
      </c>
      <c r="M307" s="70" t="s">
        <v>189</v>
      </c>
    </row>
    <row r="308" spans="1:13" x14ac:dyDescent="0.3">
      <c r="A308" s="11">
        <v>305</v>
      </c>
      <c r="B308" s="70" t="s">
        <v>316</v>
      </c>
      <c r="C308" s="71">
        <v>0</v>
      </c>
      <c r="D308" s="71">
        <v>5857</v>
      </c>
      <c r="E308" s="72">
        <v>19</v>
      </c>
      <c r="F308" s="70">
        <v>20</v>
      </c>
      <c r="G308" s="70" t="s">
        <v>176</v>
      </c>
      <c r="H308" s="70" t="s">
        <v>313</v>
      </c>
      <c r="I308" s="72">
        <v>27</v>
      </c>
      <c r="J308" s="70" t="s">
        <v>314</v>
      </c>
      <c r="K308" s="72">
        <v>2</v>
      </c>
      <c r="L308" s="70" t="s">
        <v>318</v>
      </c>
      <c r="M308" s="70" t="s">
        <v>189</v>
      </c>
    </row>
    <row r="309" spans="1:13" x14ac:dyDescent="0.3">
      <c r="A309" s="11">
        <v>306</v>
      </c>
      <c r="B309" s="70" t="s">
        <v>312</v>
      </c>
      <c r="C309" s="71">
        <v>298</v>
      </c>
      <c r="D309" s="71">
        <v>3326</v>
      </c>
      <c r="E309" s="72">
        <v>73</v>
      </c>
      <c r="F309" s="70">
        <v>15</v>
      </c>
      <c r="G309" s="70" t="s">
        <v>176</v>
      </c>
      <c r="H309" s="70" t="s">
        <v>323</v>
      </c>
      <c r="I309" s="72">
        <v>23</v>
      </c>
      <c r="J309" s="70" t="s">
        <v>314</v>
      </c>
      <c r="K309" s="72">
        <v>2</v>
      </c>
      <c r="L309" s="70" t="s">
        <v>318</v>
      </c>
      <c r="M309" s="70" t="s">
        <v>179</v>
      </c>
    </row>
    <row r="310" spans="1:13" x14ac:dyDescent="0.3">
      <c r="A310" s="11">
        <v>307</v>
      </c>
      <c r="B310" s="70" t="s">
        <v>312</v>
      </c>
      <c r="C310" s="71">
        <v>0</v>
      </c>
      <c r="D310" s="71">
        <v>726</v>
      </c>
      <c r="E310" s="72">
        <v>19</v>
      </c>
      <c r="F310" s="70">
        <v>7</v>
      </c>
      <c r="G310" s="70" t="s">
        <v>184</v>
      </c>
      <c r="H310" s="70" t="s">
        <v>317</v>
      </c>
      <c r="I310" s="72">
        <v>24</v>
      </c>
      <c r="J310" s="70" t="s">
        <v>322</v>
      </c>
      <c r="K310" s="72">
        <v>4</v>
      </c>
      <c r="L310" s="70" t="s">
        <v>318</v>
      </c>
      <c r="M310" s="70" t="s">
        <v>179</v>
      </c>
    </row>
    <row r="311" spans="1:13" x14ac:dyDescent="0.3">
      <c r="A311" s="11">
        <v>308</v>
      </c>
      <c r="B311" s="70" t="s">
        <v>316</v>
      </c>
      <c r="C311" s="71">
        <v>8636</v>
      </c>
      <c r="D311" s="71">
        <v>214</v>
      </c>
      <c r="E311" s="72">
        <v>11</v>
      </c>
      <c r="F311" s="70">
        <v>3</v>
      </c>
      <c r="G311" s="70" t="s">
        <v>184</v>
      </c>
      <c r="H311" s="70" t="s">
        <v>317</v>
      </c>
      <c r="I311" s="72">
        <v>22</v>
      </c>
      <c r="J311" s="70" t="s">
        <v>314</v>
      </c>
      <c r="K311" s="72">
        <v>2</v>
      </c>
      <c r="L311" s="70" t="s">
        <v>318</v>
      </c>
      <c r="M311" s="70" t="s">
        <v>189</v>
      </c>
    </row>
    <row r="312" spans="1:13" x14ac:dyDescent="0.3">
      <c r="A312" s="11">
        <v>309</v>
      </c>
      <c r="B312" s="70" t="s">
        <v>319</v>
      </c>
      <c r="C312" s="71">
        <v>0</v>
      </c>
      <c r="D312" s="71">
        <v>207</v>
      </c>
      <c r="E312" s="72">
        <v>13</v>
      </c>
      <c r="F312" s="70">
        <v>119</v>
      </c>
      <c r="G312" s="70" t="s">
        <v>176</v>
      </c>
      <c r="H312" s="70" t="s">
        <v>313</v>
      </c>
      <c r="I312" s="72">
        <v>42</v>
      </c>
      <c r="J312" s="70" t="s">
        <v>322</v>
      </c>
      <c r="K312" s="72">
        <v>4</v>
      </c>
      <c r="L312" s="70" t="s">
        <v>318</v>
      </c>
      <c r="M312" s="70" t="s">
        <v>179</v>
      </c>
    </row>
    <row r="313" spans="1:13" x14ac:dyDescent="0.3">
      <c r="A313" s="11">
        <v>310</v>
      </c>
      <c r="B313" s="70" t="s">
        <v>319</v>
      </c>
      <c r="C313" s="71">
        <v>0</v>
      </c>
      <c r="D313" s="71">
        <v>713</v>
      </c>
      <c r="E313" s="72">
        <v>13</v>
      </c>
      <c r="F313" s="70">
        <v>29</v>
      </c>
      <c r="G313" s="70" t="s">
        <v>176</v>
      </c>
      <c r="H313" s="70" t="s">
        <v>313</v>
      </c>
      <c r="I313" s="72">
        <v>25</v>
      </c>
      <c r="J313" s="70" t="s">
        <v>314</v>
      </c>
      <c r="K313" s="72">
        <v>2</v>
      </c>
      <c r="L313" s="70" t="s">
        <v>318</v>
      </c>
      <c r="M313" s="70" t="s">
        <v>179</v>
      </c>
    </row>
    <row r="314" spans="1:13" x14ac:dyDescent="0.3">
      <c r="A314" s="11">
        <v>311</v>
      </c>
      <c r="B314" s="70" t="s">
        <v>319</v>
      </c>
      <c r="C314" s="71">
        <v>19766</v>
      </c>
      <c r="D314" s="71">
        <v>2141</v>
      </c>
      <c r="E314" s="72">
        <v>11</v>
      </c>
      <c r="F314" s="70">
        <v>54</v>
      </c>
      <c r="G314" s="70" t="s">
        <v>184</v>
      </c>
      <c r="H314" s="70" t="s">
        <v>317</v>
      </c>
      <c r="I314" s="72">
        <v>47</v>
      </c>
      <c r="J314" s="70" t="s">
        <v>185</v>
      </c>
      <c r="K314" s="72">
        <v>4</v>
      </c>
      <c r="L314" s="70" t="s">
        <v>315</v>
      </c>
      <c r="M314" s="70" t="s">
        <v>179</v>
      </c>
    </row>
    <row r="315" spans="1:13" x14ac:dyDescent="0.3">
      <c r="A315" s="11">
        <v>312</v>
      </c>
      <c r="B315" s="70" t="s">
        <v>319</v>
      </c>
      <c r="C315" s="71">
        <v>0</v>
      </c>
      <c r="D315" s="71">
        <v>483</v>
      </c>
      <c r="E315" s="72">
        <v>19</v>
      </c>
      <c r="F315" s="70">
        <v>90</v>
      </c>
      <c r="G315" s="70" t="s">
        <v>184</v>
      </c>
      <c r="H315" s="70" t="s">
        <v>317</v>
      </c>
      <c r="I315" s="72">
        <v>32</v>
      </c>
      <c r="J315" s="70" t="s">
        <v>322</v>
      </c>
      <c r="K315" s="72">
        <v>4</v>
      </c>
      <c r="L315" s="70" t="s">
        <v>318</v>
      </c>
      <c r="M315" s="70" t="s">
        <v>179</v>
      </c>
    </row>
    <row r="316" spans="1:13" x14ac:dyDescent="0.3">
      <c r="A316" s="11">
        <v>313</v>
      </c>
      <c r="B316" s="70" t="s">
        <v>319</v>
      </c>
      <c r="C316" s="71">
        <v>0</v>
      </c>
      <c r="D316" s="71">
        <v>127</v>
      </c>
      <c r="E316" s="72">
        <v>7</v>
      </c>
      <c r="F316" s="70">
        <v>13</v>
      </c>
      <c r="G316" s="70" t="s">
        <v>176</v>
      </c>
      <c r="H316" s="70" t="s">
        <v>313</v>
      </c>
      <c r="I316" s="72">
        <v>25</v>
      </c>
      <c r="J316" s="70" t="s">
        <v>322</v>
      </c>
      <c r="K316" s="72">
        <v>3</v>
      </c>
      <c r="L316" s="70" t="s">
        <v>318</v>
      </c>
      <c r="M316" s="70" t="s">
        <v>189</v>
      </c>
    </row>
    <row r="317" spans="1:13" x14ac:dyDescent="0.3">
      <c r="A317" s="11">
        <v>314</v>
      </c>
      <c r="B317" s="70" t="s">
        <v>316</v>
      </c>
      <c r="C317" s="71">
        <v>0</v>
      </c>
      <c r="D317" s="71">
        <v>367</v>
      </c>
      <c r="E317" s="72">
        <v>37</v>
      </c>
      <c r="F317" s="70">
        <v>22</v>
      </c>
      <c r="G317" s="70" t="s">
        <v>176</v>
      </c>
      <c r="H317" s="70" t="s">
        <v>313</v>
      </c>
      <c r="I317" s="72">
        <v>36</v>
      </c>
      <c r="J317" s="70" t="s">
        <v>314</v>
      </c>
      <c r="K317" s="72">
        <v>2</v>
      </c>
      <c r="L317" s="70" t="s">
        <v>318</v>
      </c>
      <c r="M317" s="70" t="s">
        <v>189</v>
      </c>
    </row>
    <row r="318" spans="1:13" x14ac:dyDescent="0.3">
      <c r="A318" s="11">
        <v>315</v>
      </c>
      <c r="B318" s="70" t="s">
        <v>312</v>
      </c>
      <c r="C318" s="71">
        <v>0</v>
      </c>
      <c r="D318" s="71">
        <v>813</v>
      </c>
      <c r="E318" s="72">
        <v>43</v>
      </c>
      <c r="F318" s="70">
        <v>28</v>
      </c>
      <c r="G318" s="70" t="s">
        <v>176</v>
      </c>
      <c r="H318" s="70" t="s">
        <v>313</v>
      </c>
      <c r="I318" s="72">
        <v>25</v>
      </c>
      <c r="J318" s="70" t="s">
        <v>314</v>
      </c>
      <c r="K318" s="72">
        <v>2</v>
      </c>
      <c r="L318" s="70" t="s">
        <v>318</v>
      </c>
      <c r="M318" s="70" t="s">
        <v>179</v>
      </c>
    </row>
    <row r="319" spans="1:13" x14ac:dyDescent="0.3">
      <c r="A319" s="11">
        <v>316</v>
      </c>
      <c r="B319" s="70" t="s">
        <v>316</v>
      </c>
      <c r="C319" s="71">
        <v>4089</v>
      </c>
      <c r="D319" s="71">
        <v>0</v>
      </c>
      <c r="E319" s="72">
        <v>7</v>
      </c>
      <c r="F319" s="70">
        <v>14</v>
      </c>
      <c r="G319" s="70" t="s">
        <v>176</v>
      </c>
      <c r="H319" s="70" t="s">
        <v>323</v>
      </c>
      <c r="I319" s="72">
        <v>26</v>
      </c>
      <c r="J319" s="70" t="s">
        <v>314</v>
      </c>
      <c r="K319" s="72">
        <v>2</v>
      </c>
      <c r="L319" s="70" t="s">
        <v>318</v>
      </c>
      <c r="M319" s="70" t="s">
        <v>189</v>
      </c>
    </row>
    <row r="320" spans="1:13" x14ac:dyDescent="0.3">
      <c r="A320" s="11">
        <v>317</v>
      </c>
      <c r="B320" s="70" t="s">
        <v>319</v>
      </c>
      <c r="C320" s="71">
        <v>0</v>
      </c>
      <c r="D320" s="71">
        <v>102</v>
      </c>
      <c r="E320" s="72">
        <v>7</v>
      </c>
      <c r="F320" s="70">
        <v>0</v>
      </c>
      <c r="G320" s="70" t="s">
        <v>184</v>
      </c>
      <c r="H320" s="70" t="s">
        <v>317</v>
      </c>
      <c r="I320" s="72">
        <v>53</v>
      </c>
      <c r="J320" s="70" t="s">
        <v>314</v>
      </c>
      <c r="K320" s="72">
        <v>4</v>
      </c>
      <c r="L320" s="70" t="s">
        <v>327</v>
      </c>
      <c r="M320" s="70" t="s">
        <v>189</v>
      </c>
    </row>
    <row r="321" spans="1:13" x14ac:dyDescent="0.3">
      <c r="A321" s="11">
        <v>318</v>
      </c>
      <c r="B321" s="70" t="s">
        <v>326</v>
      </c>
      <c r="C321" s="71">
        <v>271</v>
      </c>
      <c r="D321" s="71">
        <v>759</v>
      </c>
      <c r="E321" s="72">
        <v>19</v>
      </c>
      <c r="F321" s="70">
        <v>0</v>
      </c>
      <c r="G321" s="70" t="s">
        <v>184</v>
      </c>
      <c r="H321" s="70" t="s">
        <v>317</v>
      </c>
      <c r="I321" s="72">
        <v>66</v>
      </c>
      <c r="J321" s="70" t="s">
        <v>314</v>
      </c>
      <c r="K321" s="72">
        <v>4</v>
      </c>
      <c r="L321" s="70" t="s">
        <v>318</v>
      </c>
      <c r="M321" s="70" t="s">
        <v>189</v>
      </c>
    </row>
    <row r="322" spans="1:13" x14ac:dyDescent="0.3">
      <c r="A322" s="11">
        <v>319</v>
      </c>
      <c r="B322" s="70" t="s">
        <v>319</v>
      </c>
      <c r="C322" s="71">
        <v>949</v>
      </c>
      <c r="D322" s="71">
        <v>0</v>
      </c>
      <c r="E322" s="72">
        <v>49</v>
      </c>
      <c r="F322" s="70">
        <v>36</v>
      </c>
      <c r="G322" s="70" t="s">
        <v>184</v>
      </c>
      <c r="H322" s="70" t="s">
        <v>317</v>
      </c>
      <c r="I322" s="72">
        <v>23</v>
      </c>
      <c r="J322" s="70" t="s">
        <v>314</v>
      </c>
      <c r="K322" s="72">
        <v>2</v>
      </c>
      <c r="L322" s="70" t="s">
        <v>318</v>
      </c>
      <c r="M322" s="70" t="s">
        <v>189</v>
      </c>
    </row>
    <row r="323" spans="1:13" x14ac:dyDescent="0.3">
      <c r="A323" s="11">
        <v>320</v>
      </c>
      <c r="B323" s="70" t="s">
        <v>312</v>
      </c>
      <c r="C323" s="71">
        <v>0</v>
      </c>
      <c r="D323" s="71">
        <v>503</v>
      </c>
      <c r="E323" s="72">
        <v>13</v>
      </c>
      <c r="F323" s="70">
        <v>62</v>
      </c>
      <c r="G323" s="70" t="s">
        <v>176</v>
      </c>
      <c r="H323" s="70" t="s">
        <v>313</v>
      </c>
      <c r="I323" s="72">
        <v>25</v>
      </c>
      <c r="J323" s="70" t="s">
        <v>314</v>
      </c>
      <c r="K323" s="72">
        <v>2</v>
      </c>
      <c r="L323" s="70" t="s">
        <v>318</v>
      </c>
      <c r="M323" s="70" t="s">
        <v>189</v>
      </c>
    </row>
    <row r="324" spans="1:13" x14ac:dyDescent="0.3">
      <c r="A324" s="11">
        <v>321</v>
      </c>
      <c r="B324" s="70" t="s">
        <v>312</v>
      </c>
      <c r="C324" s="71">
        <v>911</v>
      </c>
      <c r="D324" s="71">
        <v>823</v>
      </c>
      <c r="E324" s="72">
        <v>46</v>
      </c>
      <c r="F324" s="70">
        <v>4</v>
      </c>
      <c r="G324" s="70" t="s">
        <v>176</v>
      </c>
      <c r="H324" s="70" t="s">
        <v>313</v>
      </c>
      <c r="I324" s="72">
        <v>24</v>
      </c>
      <c r="J324" s="70" t="s">
        <v>314</v>
      </c>
      <c r="K324" s="72">
        <v>2</v>
      </c>
      <c r="L324" s="70" t="s">
        <v>315</v>
      </c>
      <c r="M324" s="70" t="s">
        <v>179</v>
      </c>
    </row>
    <row r="325" spans="1:13" x14ac:dyDescent="0.3">
      <c r="A325" s="11">
        <v>322</v>
      </c>
      <c r="B325" s="70" t="s">
        <v>319</v>
      </c>
      <c r="C325" s="71">
        <v>0</v>
      </c>
      <c r="D325" s="71">
        <v>693</v>
      </c>
      <c r="E325" s="72">
        <v>19</v>
      </c>
      <c r="F325" s="70">
        <v>28</v>
      </c>
      <c r="G325" s="70" t="s">
        <v>176</v>
      </c>
      <c r="H325" s="70" t="s">
        <v>313</v>
      </c>
      <c r="I325" s="72">
        <v>31</v>
      </c>
      <c r="J325" s="70" t="s">
        <v>185</v>
      </c>
      <c r="K325" s="72">
        <v>4</v>
      </c>
      <c r="L325" s="70" t="s">
        <v>315</v>
      </c>
      <c r="M325" s="70" t="s">
        <v>179</v>
      </c>
    </row>
    <row r="326" spans="1:13" x14ac:dyDescent="0.3">
      <c r="A326" s="11">
        <v>323</v>
      </c>
      <c r="B326" s="70" t="s">
        <v>325</v>
      </c>
      <c r="C326" s="71">
        <v>0</v>
      </c>
      <c r="D326" s="71">
        <v>973</v>
      </c>
      <c r="E326" s="72">
        <v>49</v>
      </c>
      <c r="F326" s="70">
        <v>81</v>
      </c>
      <c r="G326" s="70" t="s">
        <v>184</v>
      </c>
      <c r="H326" s="70" t="s">
        <v>317</v>
      </c>
      <c r="I326" s="72">
        <v>57</v>
      </c>
      <c r="J326" s="70" t="s">
        <v>185</v>
      </c>
      <c r="K326" s="72">
        <v>4</v>
      </c>
      <c r="L326" s="70" t="s">
        <v>315</v>
      </c>
      <c r="M326" s="70" t="s">
        <v>179</v>
      </c>
    </row>
    <row r="327" spans="1:13" x14ac:dyDescent="0.3">
      <c r="A327" s="11">
        <v>324</v>
      </c>
      <c r="B327" s="70" t="s">
        <v>319</v>
      </c>
      <c r="C327" s="71">
        <v>0</v>
      </c>
      <c r="D327" s="71">
        <v>648</v>
      </c>
      <c r="E327" s="72">
        <v>15</v>
      </c>
      <c r="F327" s="70">
        <v>57</v>
      </c>
      <c r="G327" s="70" t="s">
        <v>176</v>
      </c>
      <c r="H327" s="70" t="s">
        <v>317</v>
      </c>
      <c r="I327" s="72">
        <v>44</v>
      </c>
      <c r="J327" s="70" t="s">
        <v>314</v>
      </c>
      <c r="K327" s="72">
        <v>4</v>
      </c>
      <c r="L327" s="70" t="s">
        <v>320</v>
      </c>
      <c r="M327" s="70" t="s">
        <v>179</v>
      </c>
    </row>
    <row r="328" spans="1:13" x14ac:dyDescent="0.3">
      <c r="A328" s="11">
        <v>325</v>
      </c>
      <c r="B328" s="70" t="s">
        <v>185</v>
      </c>
      <c r="C328" s="71">
        <v>0</v>
      </c>
      <c r="D328" s="71">
        <v>523</v>
      </c>
      <c r="E328" s="72">
        <v>37</v>
      </c>
      <c r="F328" s="70">
        <v>0</v>
      </c>
      <c r="G328" s="70" t="s">
        <v>176</v>
      </c>
      <c r="H328" s="70" t="s">
        <v>317</v>
      </c>
      <c r="I328" s="72">
        <v>42</v>
      </c>
      <c r="J328" s="70" t="s">
        <v>314</v>
      </c>
      <c r="K328" s="72">
        <v>3</v>
      </c>
      <c r="L328" s="70" t="s">
        <v>320</v>
      </c>
      <c r="M328" s="70" t="s">
        <v>189</v>
      </c>
    </row>
    <row r="329" spans="1:13" x14ac:dyDescent="0.3">
      <c r="A329" s="11">
        <v>326</v>
      </c>
      <c r="B329" s="70" t="s">
        <v>325</v>
      </c>
      <c r="C329" s="71">
        <v>271</v>
      </c>
      <c r="D329" s="71">
        <v>7090</v>
      </c>
      <c r="E329" s="72">
        <v>25</v>
      </c>
      <c r="F329" s="70">
        <v>2</v>
      </c>
      <c r="G329" s="70" t="s">
        <v>184</v>
      </c>
      <c r="H329" s="70" t="s">
        <v>317</v>
      </c>
      <c r="I329" s="72">
        <v>27</v>
      </c>
      <c r="J329" s="70" t="s">
        <v>322</v>
      </c>
      <c r="K329" s="72">
        <v>4</v>
      </c>
      <c r="L329" s="70" t="s">
        <v>318</v>
      </c>
      <c r="M329" s="70" t="s">
        <v>179</v>
      </c>
    </row>
    <row r="330" spans="1:13" x14ac:dyDescent="0.3">
      <c r="A330" s="11">
        <v>327</v>
      </c>
      <c r="B330" s="70" t="s">
        <v>312</v>
      </c>
      <c r="C330" s="71">
        <v>0</v>
      </c>
      <c r="D330" s="71">
        <v>596</v>
      </c>
      <c r="E330" s="72">
        <v>13</v>
      </c>
      <c r="F330" s="70">
        <v>67</v>
      </c>
      <c r="G330" s="70" t="s">
        <v>176</v>
      </c>
      <c r="H330" s="70" t="s">
        <v>313</v>
      </c>
      <c r="I330" s="72">
        <v>51</v>
      </c>
      <c r="J330" s="70" t="s">
        <v>314</v>
      </c>
      <c r="K330" s="72">
        <v>4</v>
      </c>
      <c r="L330" s="70" t="s">
        <v>318</v>
      </c>
      <c r="M330" s="70" t="s">
        <v>189</v>
      </c>
    </row>
    <row r="331" spans="1:13" x14ac:dyDescent="0.3">
      <c r="A331" s="11">
        <v>328</v>
      </c>
      <c r="B331" s="70" t="s">
        <v>325</v>
      </c>
      <c r="C331" s="71">
        <v>0</v>
      </c>
      <c r="D331" s="71">
        <v>904</v>
      </c>
      <c r="E331" s="72">
        <v>49</v>
      </c>
      <c r="F331" s="70">
        <v>119</v>
      </c>
      <c r="G331" s="70" t="s">
        <v>176</v>
      </c>
      <c r="H331" s="70" t="s">
        <v>313</v>
      </c>
      <c r="I331" s="72">
        <v>23</v>
      </c>
      <c r="J331" s="70" t="s">
        <v>185</v>
      </c>
      <c r="K331" s="72">
        <v>4</v>
      </c>
      <c r="L331" s="70" t="s">
        <v>318</v>
      </c>
      <c r="M331" s="70" t="s">
        <v>179</v>
      </c>
    </row>
    <row r="332" spans="1:13" x14ac:dyDescent="0.3">
      <c r="A332" s="11">
        <v>329</v>
      </c>
      <c r="B332" s="70" t="s">
        <v>319</v>
      </c>
      <c r="C332" s="71">
        <v>0</v>
      </c>
      <c r="D332" s="71">
        <v>541</v>
      </c>
      <c r="E332" s="72">
        <v>19</v>
      </c>
      <c r="F332" s="70">
        <v>13</v>
      </c>
      <c r="G332" s="70" t="s">
        <v>176</v>
      </c>
      <c r="H332" s="70" t="s">
        <v>313</v>
      </c>
      <c r="I332" s="72">
        <v>31</v>
      </c>
      <c r="J332" s="70" t="s">
        <v>314</v>
      </c>
      <c r="K332" s="72">
        <v>2</v>
      </c>
      <c r="L332" s="70" t="s">
        <v>318</v>
      </c>
      <c r="M332" s="70" t="s">
        <v>179</v>
      </c>
    </row>
    <row r="333" spans="1:13" x14ac:dyDescent="0.3">
      <c r="A333" s="11">
        <v>330</v>
      </c>
      <c r="B333" s="70" t="s">
        <v>316</v>
      </c>
      <c r="C333" s="71">
        <v>0</v>
      </c>
      <c r="D333" s="71">
        <v>154</v>
      </c>
      <c r="E333" s="72">
        <v>37</v>
      </c>
      <c r="F333" s="70">
        <v>2</v>
      </c>
      <c r="G333" s="70" t="s">
        <v>184</v>
      </c>
      <c r="H333" s="70" t="s">
        <v>317</v>
      </c>
      <c r="I333" s="72">
        <v>22</v>
      </c>
      <c r="J333" s="70" t="s">
        <v>322</v>
      </c>
      <c r="K333" s="72">
        <v>4</v>
      </c>
      <c r="L333" s="70" t="s">
        <v>318</v>
      </c>
      <c r="M333" s="70" t="s">
        <v>179</v>
      </c>
    </row>
    <row r="334" spans="1:13" x14ac:dyDescent="0.3">
      <c r="A334" s="11">
        <v>331</v>
      </c>
      <c r="B334" s="70" t="s">
        <v>319</v>
      </c>
      <c r="C334" s="71">
        <v>4802</v>
      </c>
      <c r="D334" s="71">
        <v>0</v>
      </c>
      <c r="E334" s="72">
        <v>37</v>
      </c>
      <c r="F334" s="70">
        <v>12</v>
      </c>
      <c r="G334" s="70" t="s">
        <v>176</v>
      </c>
      <c r="H334" s="70" t="s">
        <v>313</v>
      </c>
      <c r="I334" s="72">
        <v>35</v>
      </c>
      <c r="J334" s="70" t="s">
        <v>314</v>
      </c>
      <c r="K334" s="72">
        <v>4</v>
      </c>
      <c r="L334" s="70" t="s">
        <v>318</v>
      </c>
      <c r="M334" s="70" t="s">
        <v>189</v>
      </c>
    </row>
    <row r="335" spans="1:13" x14ac:dyDescent="0.3">
      <c r="A335" s="11">
        <v>332</v>
      </c>
      <c r="B335" s="70" t="s">
        <v>324</v>
      </c>
      <c r="C335" s="71">
        <v>177</v>
      </c>
      <c r="D335" s="71">
        <v>0</v>
      </c>
      <c r="E335" s="72">
        <v>49</v>
      </c>
      <c r="F335" s="70">
        <v>9</v>
      </c>
      <c r="G335" s="70" t="s">
        <v>176</v>
      </c>
      <c r="H335" s="70" t="s">
        <v>313</v>
      </c>
      <c r="I335" s="72">
        <v>37</v>
      </c>
      <c r="J335" s="70" t="s">
        <v>185</v>
      </c>
      <c r="K335" s="72">
        <v>4</v>
      </c>
      <c r="L335" s="70" t="s">
        <v>318</v>
      </c>
      <c r="M335" s="70" t="s">
        <v>189</v>
      </c>
    </row>
    <row r="336" spans="1:13" x14ac:dyDescent="0.3">
      <c r="A336" s="11">
        <v>333</v>
      </c>
      <c r="B336" s="70" t="s">
        <v>312</v>
      </c>
      <c r="C336" s="71">
        <v>0</v>
      </c>
      <c r="D336" s="71">
        <v>337</v>
      </c>
      <c r="E336" s="72">
        <v>25</v>
      </c>
      <c r="F336" s="70">
        <v>107</v>
      </c>
      <c r="G336" s="70" t="s">
        <v>176</v>
      </c>
      <c r="H336" s="70" t="s">
        <v>313</v>
      </c>
      <c r="I336" s="72">
        <v>35</v>
      </c>
      <c r="J336" s="70" t="s">
        <v>314</v>
      </c>
      <c r="K336" s="72">
        <v>1</v>
      </c>
      <c r="L336" s="70" t="s">
        <v>320</v>
      </c>
      <c r="M336" s="70" t="s">
        <v>189</v>
      </c>
    </row>
    <row r="337" spans="1:13" x14ac:dyDescent="0.3">
      <c r="A337" s="11">
        <v>334</v>
      </c>
      <c r="B337" s="70" t="s">
        <v>319</v>
      </c>
      <c r="C337" s="71">
        <v>0</v>
      </c>
      <c r="D337" s="71">
        <v>716</v>
      </c>
      <c r="E337" s="72">
        <v>19</v>
      </c>
      <c r="F337" s="70">
        <v>33</v>
      </c>
      <c r="G337" s="70" t="s">
        <v>176</v>
      </c>
      <c r="H337" s="70" t="s">
        <v>313</v>
      </c>
      <c r="I337" s="72">
        <v>30</v>
      </c>
      <c r="J337" s="70" t="s">
        <v>314</v>
      </c>
      <c r="K337" s="72">
        <v>2</v>
      </c>
      <c r="L337" s="70" t="s">
        <v>318</v>
      </c>
      <c r="M337" s="70" t="s">
        <v>179</v>
      </c>
    </row>
    <row r="338" spans="1:13" x14ac:dyDescent="0.3">
      <c r="A338" s="11">
        <v>335</v>
      </c>
      <c r="B338" s="70" t="s">
        <v>321</v>
      </c>
      <c r="C338" s="71">
        <v>996</v>
      </c>
      <c r="D338" s="71">
        <v>837</v>
      </c>
      <c r="E338" s="72">
        <v>49</v>
      </c>
      <c r="F338" s="70">
        <v>83</v>
      </c>
      <c r="G338" s="70" t="s">
        <v>176</v>
      </c>
      <c r="H338" s="70" t="s">
        <v>313</v>
      </c>
      <c r="I338" s="72">
        <v>49</v>
      </c>
      <c r="J338" s="70" t="s">
        <v>185</v>
      </c>
      <c r="K338" s="72">
        <v>4</v>
      </c>
      <c r="L338" s="70" t="s">
        <v>318</v>
      </c>
      <c r="M338" s="70" t="s">
        <v>179</v>
      </c>
    </row>
    <row r="339" spans="1:13" x14ac:dyDescent="0.3">
      <c r="A339" s="11">
        <v>336</v>
      </c>
      <c r="B339" s="70" t="s">
        <v>321</v>
      </c>
      <c r="C339" s="71">
        <v>705</v>
      </c>
      <c r="D339" s="71">
        <v>0</v>
      </c>
      <c r="E339" s="72">
        <v>25</v>
      </c>
      <c r="F339" s="70">
        <v>24</v>
      </c>
      <c r="G339" s="70" t="s">
        <v>184</v>
      </c>
      <c r="H339" s="70" t="s">
        <v>317</v>
      </c>
      <c r="I339" s="72">
        <v>32</v>
      </c>
      <c r="J339" s="70" t="s">
        <v>314</v>
      </c>
      <c r="K339" s="72">
        <v>2</v>
      </c>
      <c r="L339" s="70" t="s">
        <v>318</v>
      </c>
      <c r="M339" s="70" t="s">
        <v>189</v>
      </c>
    </row>
    <row r="340" spans="1:13" x14ac:dyDescent="0.3">
      <c r="A340" s="11">
        <v>337</v>
      </c>
      <c r="B340" s="70" t="s">
        <v>316</v>
      </c>
      <c r="C340" s="71">
        <v>0</v>
      </c>
      <c r="D340" s="71">
        <v>7710</v>
      </c>
      <c r="E340" s="72">
        <v>25</v>
      </c>
      <c r="F340" s="70">
        <v>114</v>
      </c>
      <c r="G340" s="70" t="s">
        <v>176</v>
      </c>
      <c r="H340" s="70" t="s">
        <v>313</v>
      </c>
      <c r="I340" s="72">
        <v>52</v>
      </c>
      <c r="J340" s="70" t="s">
        <v>314</v>
      </c>
      <c r="K340" s="72">
        <v>4</v>
      </c>
      <c r="L340" s="70" t="s">
        <v>318</v>
      </c>
      <c r="M340" s="70" t="s">
        <v>189</v>
      </c>
    </row>
    <row r="341" spans="1:13" x14ac:dyDescent="0.3">
      <c r="A341" s="11">
        <v>338</v>
      </c>
      <c r="B341" s="70" t="s">
        <v>319</v>
      </c>
      <c r="C341" s="71">
        <v>0</v>
      </c>
      <c r="D341" s="71">
        <v>531</v>
      </c>
      <c r="E341" s="72">
        <v>13</v>
      </c>
      <c r="F341" s="70">
        <v>5</v>
      </c>
      <c r="G341" s="70" t="s">
        <v>176</v>
      </c>
      <c r="H341" s="70" t="s">
        <v>313</v>
      </c>
      <c r="I341" s="72">
        <v>45</v>
      </c>
      <c r="J341" s="70" t="s">
        <v>314</v>
      </c>
      <c r="K341" s="72">
        <v>2</v>
      </c>
      <c r="L341" s="70" t="s">
        <v>318</v>
      </c>
      <c r="M341" s="70" t="s">
        <v>179</v>
      </c>
    </row>
    <row r="342" spans="1:13" x14ac:dyDescent="0.3">
      <c r="A342" s="11">
        <v>339</v>
      </c>
      <c r="B342" s="70" t="s">
        <v>312</v>
      </c>
      <c r="C342" s="71">
        <v>5960</v>
      </c>
      <c r="D342" s="71">
        <v>129</v>
      </c>
      <c r="E342" s="72">
        <v>13</v>
      </c>
      <c r="F342" s="70">
        <v>16</v>
      </c>
      <c r="G342" s="70" t="s">
        <v>176</v>
      </c>
      <c r="H342" s="70" t="s">
        <v>323</v>
      </c>
      <c r="I342" s="72">
        <v>23</v>
      </c>
      <c r="J342" s="70" t="s">
        <v>314</v>
      </c>
      <c r="K342" s="72">
        <v>1</v>
      </c>
      <c r="L342" s="70" t="s">
        <v>318</v>
      </c>
      <c r="M342" s="70" t="s">
        <v>189</v>
      </c>
    </row>
    <row r="343" spans="1:13" x14ac:dyDescent="0.3">
      <c r="A343" s="11">
        <v>340</v>
      </c>
      <c r="B343" s="70" t="s">
        <v>316</v>
      </c>
      <c r="C343" s="71">
        <v>0</v>
      </c>
      <c r="D343" s="71">
        <v>941</v>
      </c>
      <c r="E343" s="72">
        <v>13</v>
      </c>
      <c r="F343" s="70">
        <v>111</v>
      </c>
      <c r="G343" s="70" t="s">
        <v>176</v>
      </c>
      <c r="H343" s="70" t="s">
        <v>313</v>
      </c>
      <c r="I343" s="72">
        <v>41</v>
      </c>
      <c r="J343" s="70" t="s">
        <v>314</v>
      </c>
      <c r="K343" s="72">
        <v>4</v>
      </c>
      <c r="L343" s="70" t="s">
        <v>318</v>
      </c>
      <c r="M343" s="70" t="s">
        <v>189</v>
      </c>
    </row>
    <row r="344" spans="1:13" x14ac:dyDescent="0.3">
      <c r="A344" s="11">
        <v>341</v>
      </c>
      <c r="B344" s="70" t="s">
        <v>316</v>
      </c>
      <c r="C344" s="71">
        <v>759</v>
      </c>
      <c r="D344" s="71">
        <v>596</v>
      </c>
      <c r="E344" s="72">
        <v>10</v>
      </c>
      <c r="F344" s="70">
        <v>18</v>
      </c>
      <c r="G344" s="70" t="s">
        <v>184</v>
      </c>
      <c r="H344" s="70" t="s">
        <v>317</v>
      </c>
      <c r="I344" s="72">
        <v>28</v>
      </c>
      <c r="J344" s="70" t="s">
        <v>314</v>
      </c>
      <c r="K344" s="72">
        <v>2</v>
      </c>
      <c r="L344" s="70" t="s">
        <v>318</v>
      </c>
      <c r="M344" s="70" t="s">
        <v>179</v>
      </c>
    </row>
    <row r="345" spans="1:13" x14ac:dyDescent="0.3">
      <c r="A345" s="11">
        <v>342</v>
      </c>
      <c r="B345" s="70" t="s">
        <v>316</v>
      </c>
      <c r="C345" s="71">
        <v>0</v>
      </c>
      <c r="D345" s="71">
        <v>987</v>
      </c>
      <c r="E345" s="72">
        <v>37</v>
      </c>
      <c r="F345" s="70">
        <v>101</v>
      </c>
      <c r="G345" s="70" t="s">
        <v>176</v>
      </c>
      <c r="H345" s="70" t="s">
        <v>313</v>
      </c>
      <c r="I345" s="72">
        <v>30</v>
      </c>
      <c r="J345" s="70" t="s">
        <v>314</v>
      </c>
      <c r="K345" s="72">
        <v>4</v>
      </c>
      <c r="L345" s="70" t="s">
        <v>318</v>
      </c>
      <c r="M345" s="70" t="s">
        <v>179</v>
      </c>
    </row>
    <row r="346" spans="1:13" x14ac:dyDescent="0.3">
      <c r="A346" s="11">
        <v>343</v>
      </c>
      <c r="B346" s="70" t="s">
        <v>312</v>
      </c>
      <c r="C346" s="71">
        <v>651</v>
      </c>
      <c r="D346" s="71">
        <v>0</v>
      </c>
      <c r="E346" s="72">
        <v>37</v>
      </c>
      <c r="F346" s="70">
        <v>102</v>
      </c>
      <c r="G346" s="70" t="s">
        <v>176</v>
      </c>
      <c r="H346" s="70" t="s">
        <v>313</v>
      </c>
      <c r="I346" s="72">
        <v>50</v>
      </c>
      <c r="J346" s="70" t="s">
        <v>314</v>
      </c>
      <c r="K346" s="72">
        <v>2</v>
      </c>
      <c r="L346" s="70" t="s">
        <v>318</v>
      </c>
      <c r="M346" s="70" t="s">
        <v>189</v>
      </c>
    </row>
    <row r="347" spans="1:13" x14ac:dyDescent="0.3">
      <c r="A347" s="11">
        <v>344</v>
      </c>
      <c r="B347" s="70" t="s">
        <v>324</v>
      </c>
      <c r="C347" s="71">
        <v>257</v>
      </c>
      <c r="D347" s="71">
        <v>460</v>
      </c>
      <c r="E347" s="72">
        <v>49</v>
      </c>
      <c r="F347" s="70">
        <v>75</v>
      </c>
      <c r="G347" s="70" t="s">
        <v>184</v>
      </c>
      <c r="H347" s="70" t="s">
        <v>317</v>
      </c>
      <c r="I347" s="72">
        <v>58</v>
      </c>
      <c r="J347" s="70" t="s">
        <v>322</v>
      </c>
      <c r="K347" s="72">
        <v>3</v>
      </c>
      <c r="L347" s="70" t="s">
        <v>318</v>
      </c>
      <c r="M347" s="70" t="s">
        <v>179</v>
      </c>
    </row>
    <row r="348" spans="1:13" x14ac:dyDescent="0.3">
      <c r="A348" s="11">
        <v>345</v>
      </c>
      <c r="B348" s="70" t="s">
        <v>312</v>
      </c>
      <c r="C348" s="71">
        <v>955</v>
      </c>
      <c r="D348" s="71">
        <v>0</v>
      </c>
      <c r="E348" s="72">
        <v>49</v>
      </c>
      <c r="F348" s="70">
        <v>29</v>
      </c>
      <c r="G348" s="70" t="s">
        <v>176</v>
      </c>
      <c r="H348" s="70" t="s">
        <v>313</v>
      </c>
      <c r="I348" s="72">
        <v>36</v>
      </c>
      <c r="J348" s="70" t="s">
        <v>314</v>
      </c>
      <c r="K348" s="72">
        <v>3</v>
      </c>
      <c r="L348" s="70" t="s">
        <v>318</v>
      </c>
      <c r="M348" s="70" t="s">
        <v>189</v>
      </c>
    </row>
    <row r="349" spans="1:13" x14ac:dyDescent="0.3">
      <c r="A349" s="11">
        <v>346</v>
      </c>
      <c r="B349" s="70" t="s">
        <v>312</v>
      </c>
      <c r="C349" s="71">
        <v>0</v>
      </c>
      <c r="D349" s="71">
        <v>798</v>
      </c>
      <c r="E349" s="72">
        <v>25</v>
      </c>
      <c r="F349" s="70">
        <v>42</v>
      </c>
      <c r="G349" s="70" t="s">
        <v>176</v>
      </c>
      <c r="H349" s="70" t="s">
        <v>313</v>
      </c>
      <c r="I349" s="72">
        <v>23</v>
      </c>
      <c r="J349" s="70" t="s">
        <v>322</v>
      </c>
      <c r="K349" s="72">
        <v>4</v>
      </c>
      <c r="L349" s="70" t="s">
        <v>315</v>
      </c>
      <c r="M349" s="70" t="s">
        <v>179</v>
      </c>
    </row>
    <row r="350" spans="1:13" x14ac:dyDescent="0.3">
      <c r="A350" s="11">
        <v>347</v>
      </c>
      <c r="B350" s="70" t="s">
        <v>312</v>
      </c>
      <c r="C350" s="71">
        <v>8249</v>
      </c>
      <c r="D350" s="71">
        <v>0</v>
      </c>
      <c r="E350" s="72">
        <v>31</v>
      </c>
      <c r="F350" s="70">
        <v>77</v>
      </c>
      <c r="G350" s="70" t="s">
        <v>176</v>
      </c>
      <c r="H350" s="70" t="s">
        <v>313</v>
      </c>
      <c r="I350" s="72">
        <v>48</v>
      </c>
      <c r="J350" s="70" t="s">
        <v>314</v>
      </c>
      <c r="K350" s="72">
        <v>4</v>
      </c>
      <c r="L350" s="70" t="s">
        <v>315</v>
      </c>
      <c r="M350" s="70" t="s">
        <v>189</v>
      </c>
    </row>
    <row r="351" spans="1:13" x14ac:dyDescent="0.3">
      <c r="A351" s="11">
        <v>348</v>
      </c>
      <c r="B351" s="70" t="s">
        <v>312</v>
      </c>
      <c r="C351" s="71">
        <v>0</v>
      </c>
      <c r="D351" s="71">
        <v>959</v>
      </c>
      <c r="E351" s="72">
        <v>11</v>
      </c>
      <c r="F351" s="70">
        <v>21</v>
      </c>
      <c r="G351" s="70" t="s">
        <v>176</v>
      </c>
      <c r="H351" s="70" t="s">
        <v>313</v>
      </c>
      <c r="I351" s="72">
        <v>37</v>
      </c>
      <c r="J351" s="70" t="s">
        <v>314</v>
      </c>
      <c r="K351" s="72">
        <v>4</v>
      </c>
      <c r="L351" s="70" t="s">
        <v>318</v>
      </c>
      <c r="M351" s="70" t="s">
        <v>189</v>
      </c>
    </row>
    <row r="352" spans="1:13" x14ac:dyDescent="0.3">
      <c r="A352" s="11">
        <v>349</v>
      </c>
      <c r="B352" s="70" t="s">
        <v>312</v>
      </c>
      <c r="C352" s="71">
        <v>956</v>
      </c>
      <c r="D352" s="71">
        <v>1482</v>
      </c>
      <c r="E352" s="72">
        <v>46</v>
      </c>
      <c r="F352" s="70">
        <v>19</v>
      </c>
      <c r="G352" s="70" t="s">
        <v>176</v>
      </c>
      <c r="H352" s="70" t="s">
        <v>313</v>
      </c>
      <c r="I352" s="72">
        <v>20</v>
      </c>
      <c r="J352" s="70" t="s">
        <v>322</v>
      </c>
      <c r="K352" s="72">
        <v>4</v>
      </c>
      <c r="L352" s="70" t="s">
        <v>318</v>
      </c>
      <c r="M352" s="70" t="s">
        <v>179</v>
      </c>
    </row>
    <row r="353" spans="1:13" x14ac:dyDescent="0.3">
      <c r="A353" s="11">
        <v>350</v>
      </c>
      <c r="B353" s="70" t="s">
        <v>319</v>
      </c>
      <c r="C353" s="71">
        <v>382</v>
      </c>
      <c r="D353" s="71">
        <v>883</v>
      </c>
      <c r="E353" s="72">
        <v>31</v>
      </c>
      <c r="F353" s="70">
        <v>20</v>
      </c>
      <c r="G353" s="70" t="s">
        <v>184</v>
      </c>
      <c r="H353" s="70" t="s">
        <v>317</v>
      </c>
      <c r="I353" s="72">
        <v>23</v>
      </c>
      <c r="J353" s="70" t="s">
        <v>314</v>
      </c>
      <c r="K353" s="72">
        <v>2</v>
      </c>
      <c r="L353" s="70" t="s">
        <v>318</v>
      </c>
      <c r="M353" s="70" t="s">
        <v>179</v>
      </c>
    </row>
    <row r="354" spans="1:13" x14ac:dyDescent="0.3">
      <c r="A354" s="11">
        <v>351</v>
      </c>
      <c r="B354" s="70" t="s">
        <v>316</v>
      </c>
      <c r="C354" s="71">
        <v>0</v>
      </c>
      <c r="D354" s="71">
        <v>12721</v>
      </c>
      <c r="E354" s="72">
        <v>37</v>
      </c>
      <c r="F354" s="70">
        <v>31</v>
      </c>
      <c r="G354" s="70" t="s">
        <v>184</v>
      </c>
      <c r="H354" s="70" t="s">
        <v>317</v>
      </c>
      <c r="I354" s="72">
        <v>39</v>
      </c>
      <c r="J354" s="70" t="s">
        <v>314</v>
      </c>
      <c r="K354" s="72">
        <v>4</v>
      </c>
      <c r="L354" s="70" t="s">
        <v>318</v>
      </c>
      <c r="M354" s="70" t="s">
        <v>189</v>
      </c>
    </row>
    <row r="355" spans="1:13" x14ac:dyDescent="0.3">
      <c r="A355" s="11">
        <v>352</v>
      </c>
      <c r="B355" s="70" t="s">
        <v>321</v>
      </c>
      <c r="C355" s="71">
        <v>842</v>
      </c>
      <c r="D355" s="71">
        <v>0</v>
      </c>
      <c r="E355" s="72">
        <v>37</v>
      </c>
      <c r="F355" s="70">
        <v>9</v>
      </c>
      <c r="G355" s="70" t="s">
        <v>176</v>
      </c>
      <c r="H355" s="70" t="s">
        <v>313</v>
      </c>
      <c r="I355" s="72">
        <v>34</v>
      </c>
      <c r="J355" s="70" t="s">
        <v>185</v>
      </c>
      <c r="K355" s="72">
        <v>4</v>
      </c>
      <c r="L355" s="70" t="s">
        <v>315</v>
      </c>
      <c r="M355" s="70" t="s">
        <v>189</v>
      </c>
    </row>
    <row r="356" spans="1:13" x14ac:dyDescent="0.3">
      <c r="A356" s="11">
        <v>353</v>
      </c>
      <c r="B356" s="70" t="s">
        <v>326</v>
      </c>
      <c r="C356" s="71">
        <v>3111</v>
      </c>
      <c r="D356" s="71">
        <v>0</v>
      </c>
      <c r="E356" s="72">
        <v>13</v>
      </c>
      <c r="F356" s="70">
        <v>27</v>
      </c>
      <c r="G356" s="70" t="s">
        <v>184</v>
      </c>
      <c r="H356" s="70" t="s">
        <v>317</v>
      </c>
      <c r="I356" s="72">
        <v>22</v>
      </c>
      <c r="J356" s="70" t="s">
        <v>314</v>
      </c>
      <c r="K356" s="72">
        <v>4</v>
      </c>
      <c r="L356" s="70" t="s">
        <v>318</v>
      </c>
      <c r="M356" s="70" t="s">
        <v>189</v>
      </c>
    </row>
    <row r="357" spans="1:13" x14ac:dyDescent="0.3">
      <c r="A357" s="11">
        <v>354</v>
      </c>
      <c r="B357" s="70" t="s">
        <v>312</v>
      </c>
      <c r="C357" s="71">
        <v>0</v>
      </c>
      <c r="D357" s="71">
        <v>302</v>
      </c>
      <c r="E357" s="72">
        <v>10</v>
      </c>
      <c r="F357" s="70">
        <v>30</v>
      </c>
      <c r="G357" s="70" t="s">
        <v>176</v>
      </c>
      <c r="H357" s="70" t="s">
        <v>313</v>
      </c>
      <c r="I357" s="72">
        <v>21</v>
      </c>
      <c r="J357" s="70" t="s">
        <v>314</v>
      </c>
      <c r="K357" s="72">
        <v>2</v>
      </c>
      <c r="L357" s="70" t="s">
        <v>318</v>
      </c>
      <c r="M357" s="70" t="s">
        <v>179</v>
      </c>
    </row>
    <row r="358" spans="1:13" x14ac:dyDescent="0.3">
      <c r="A358" s="11">
        <v>355</v>
      </c>
      <c r="B358" s="70" t="s">
        <v>316</v>
      </c>
      <c r="C358" s="71">
        <v>0</v>
      </c>
      <c r="D358" s="71">
        <v>538</v>
      </c>
      <c r="E358" s="72">
        <v>25</v>
      </c>
      <c r="F358" s="70">
        <v>59</v>
      </c>
      <c r="G358" s="70" t="s">
        <v>176</v>
      </c>
      <c r="H358" s="70" t="s">
        <v>313</v>
      </c>
      <c r="I358" s="72">
        <v>38</v>
      </c>
      <c r="J358" s="70" t="s">
        <v>322</v>
      </c>
      <c r="K358" s="72">
        <v>2</v>
      </c>
      <c r="L358" s="70" t="s">
        <v>320</v>
      </c>
      <c r="M358" s="70" t="s">
        <v>179</v>
      </c>
    </row>
    <row r="359" spans="1:13" x14ac:dyDescent="0.3">
      <c r="A359" s="11">
        <v>356</v>
      </c>
      <c r="B359" s="70" t="s">
        <v>312</v>
      </c>
      <c r="C359" s="71">
        <v>2846</v>
      </c>
      <c r="D359" s="71">
        <v>0</v>
      </c>
      <c r="E359" s="72">
        <v>13</v>
      </c>
      <c r="F359" s="70">
        <v>14</v>
      </c>
      <c r="G359" s="70" t="s">
        <v>176</v>
      </c>
      <c r="H359" s="70" t="s">
        <v>313</v>
      </c>
      <c r="I359" s="72">
        <v>36</v>
      </c>
      <c r="J359" s="70" t="s">
        <v>185</v>
      </c>
      <c r="K359" s="72">
        <v>4</v>
      </c>
      <c r="L359" s="70" t="s">
        <v>318</v>
      </c>
      <c r="M359" s="70" t="s">
        <v>189</v>
      </c>
    </row>
    <row r="360" spans="1:13" x14ac:dyDescent="0.3">
      <c r="A360" s="11">
        <v>357</v>
      </c>
      <c r="B360" s="70" t="s">
        <v>312</v>
      </c>
      <c r="C360" s="71">
        <v>231</v>
      </c>
      <c r="D360" s="71">
        <v>702</v>
      </c>
      <c r="E360" s="72">
        <v>10</v>
      </c>
      <c r="F360" s="70">
        <v>99</v>
      </c>
      <c r="G360" s="70" t="s">
        <v>176</v>
      </c>
      <c r="H360" s="70" t="s">
        <v>313</v>
      </c>
      <c r="I360" s="72">
        <v>26</v>
      </c>
      <c r="J360" s="70" t="s">
        <v>314</v>
      </c>
      <c r="K360" s="72">
        <v>4</v>
      </c>
      <c r="L360" s="70" t="s">
        <v>315</v>
      </c>
      <c r="M360" s="70" t="s">
        <v>189</v>
      </c>
    </row>
    <row r="361" spans="1:13" x14ac:dyDescent="0.3">
      <c r="A361" s="11">
        <v>358</v>
      </c>
      <c r="B361" s="70" t="s">
        <v>326</v>
      </c>
      <c r="C361" s="71">
        <v>0</v>
      </c>
      <c r="D361" s="71">
        <v>2688</v>
      </c>
      <c r="E361" s="72">
        <v>10</v>
      </c>
      <c r="F361" s="70">
        <v>89</v>
      </c>
      <c r="G361" s="70" t="s">
        <v>176</v>
      </c>
      <c r="H361" s="70" t="s">
        <v>313</v>
      </c>
      <c r="I361" s="72">
        <v>47</v>
      </c>
      <c r="J361" s="70" t="s">
        <v>314</v>
      </c>
      <c r="K361" s="72">
        <v>4</v>
      </c>
      <c r="L361" s="70" t="s">
        <v>318</v>
      </c>
      <c r="M361" s="70" t="s">
        <v>189</v>
      </c>
    </row>
    <row r="362" spans="1:13" x14ac:dyDescent="0.3">
      <c r="A362" s="11">
        <v>359</v>
      </c>
      <c r="B362" s="70" t="s">
        <v>312</v>
      </c>
      <c r="C362" s="71">
        <v>17366</v>
      </c>
      <c r="D362" s="71">
        <v>0</v>
      </c>
      <c r="E362" s="72">
        <v>16</v>
      </c>
      <c r="F362" s="70">
        <v>21</v>
      </c>
      <c r="G362" s="70" t="s">
        <v>176</v>
      </c>
      <c r="H362" s="70" t="s">
        <v>313</v>
      </c>
      <c r="I362" s="72">
        <v>38</v>
      </c>
      <c r="J362" s="70" t="s">
        <v>185</v>
      </c>
      <c r="K362" s="72">
        <v>4</v>
      </c>
      <c r="L362" s="70" t="s">
        <v>318</v>
      </c>
      <c r="M362" s="70" t="s">
        <v>179</v>
      </c>
    </row>
    <row r="363" spans="1:13" x14ac:dyDescent="0.3">
      <c r="A363" s="11">
        <v>360</v>
      </c>
      <c r="B363" s="70" t="s">
        <v>312</v>
      </c>
      <c r="C363" s="71">
        <v>0</v>
      </c>
      <c r="D363" s="71">
        <v>425</v>
      </c>
      <c r="E363" s="72">
        <v>13</v>
      </c>
      <c r="F363" s="70">
        <v>10</v>
      </c>
      <c r="G363" s="70" t="s">
        <v>176</v>
      </c>
      <c r="H363" s="70" t="s">
        <v>313</v>
      </c>
      <c r="I363" s="72">
        <v>27</v>
      </c>
      <c r="J363" s="70" t="s">
        <v>322</v>
      </c>
      <c r="K363" s="72">
        <v>2</v>
      </c>
      <c r="L363" s="70" t="s">
        <v>318</v>
      </c>
      <c r="M363" s="70" t="s">
        <v>179</v>
      </c>
    </row>
    <row r="364" spans="1:13" x14ac:dyDescent="0.3">
      <c r="A364" s="11">
        <v>361</v>
      </c>
      <c r="B364" s="70" t="s">
        <v>319</v>
      </c>
      <c r="C364" s="71">
        <v>332</v>
      </c>
      <c r="D364" s="71">
        <v>214</v>
      </c>
      <c r="E364" s="72">
        <v>25</v>
      </c>
      <c r="F364" s="70">
        <v>2</v>
      </c>
      <c r="G364" s="70" t="s">
        <v>176</v>
      </c>
      <c r="H364" s="70" t="s">
        <v>313</v>
      </c>
      <c r="I364" s="72">
        <v>25</v>
      </c>
      <c r="J364" s="70" t="s">
        <v>314</v>
      </c>
      <c r="K364" s="72">
        <v>1</v>
      </c>
      <c r="L364" s="70" t="s">
        <v>318</v>
      </c>
      <c r="M364" s="70" t="s">
        <v>189</v>
      </c>
    </row>
    <row r="365" spans="1:13" x14ac:dyDescent="0.3">
      <c r="A365" s="11">
        <v>362</v>
      </c>
      <c r="B365" s="70" t="s">
        <v>312</v>
      </c>
      <c r="C365" s="71">
        <v>242</v>
      </c>
      <c r="D365" s="71">
        <v>0</v>
      </c>
      <c r="E365" s="72">
        <v>19</v>
      </c>
      <c r="F365" s="70">
        <v>6</v>
      </c>
      <c r="G365" s="70" t="s">
        <v>176</v>
      </c>
      <c r="H365" s="70" t="s">
        <v>313</v>
      </c>
      <c r="I365" s="72">
        <v>28</v>
      </c>
      <c r="J365" s="70" t="s">
        <v>314</v>
      </c>
      <c r="K365" s="72">
        <v>3</v>
      </c>
      <c r="L365" s="70" t="s">
        <v>318</v>
      </c>
      <c r="M365" s="70" t="s">
        <v>189</v>
      </c>
    </row>
    <row r="366" spans="1:13" x14ac:dyDescent="0.3">
      <c r="A366" s="11">
        <v>363</v>
      </c>
      <c r="B366" s="70" t="s">
        <v>319</v>
      </c>
      <c r="C366" s="71">
        <v>0</v>
      </c>
      <c r="D366" s="71">
        <v>272</v>
      </c>
      <c r="E366" s="72">
        <v>7</v>
      </c>
      <c r="F366" s="70">
        <v>90</v>
      </c>
      <c r="G366" s="70" t="s">
        <v>176</v>
      </c>
      <c r="H366" s="70" t="s">
        <v>313</v>
      </c>
      <c r="I366" s="72">
        <v>67</v>
      </c>
      <c r="J366" s="70" t="s">
        <v>314</v>
      </c>
      <c r="K366" s="72">
        <v>4</v>
      </c>
      <c r="L366" s="70" t="s">
        <v>320</v>
      </c>
      <c r="M366" s="70" t="s">
        <v>179</v>
      </c>
    </row>
    <row r="367" spans="1:13" x14ac:dyDescent="0.3">
      <c r="A367" s="11">
        <v>364</v>
      </c>
      <c r="B367" s="70" t="s">
        <v>324</v>
      </c>
      <c r="C367" s="71">
        <v>929</v>
      </c>
      <c r="D367" s="71">
        <v>124</v>
      </c>
      <c r="E367" s="72">
        <v>9</v>
      </c>
      <c r="F367" s="70">
        <v>1</v>
      </c>
      <c r="G367" s="70" t="s">
        <v>176</v>
      </c>
      <c r="H367" s="70" t="s">
        <v>323</v>
      </c>
      <c r="I367" s="72">
        <v>25</v>
      </c>
      <c r="J367" s="70" t="s">
        <v>314</v>
      </c>
      <c r="K367" s="72">
        <v>2</v>
      </c>
      <c r="L367" s="70" t="s">
        <v>318</v>
      </c>
      <c r="M367" s="70" t="s">
        <v>189</v>
      </c>
    </row>
    <row r="368" spans="1:13" x14ac:dyDescent="0.3">
      <c r="A368" s="11">
        <v>365</v>
      </c>
      <c r="B368" s="70" t="s">
        <v>312</v>
      </c>
      <c r="C368" s="71">
        <v>0</v>
      </c>
      <c r="D368" s="71">
        <v>17124</v>
      </c>
      <c r="E368" s="72">
        <v>13</v>
      </c>
      <c r="F368" s="70">
        <v>95</v>
      </c>
      <c r="G368" s="70" t="s">
        <v>176</v>
      </c>
      <c r="H368" s="70" t="s">
        <v>323</v>
      </c>
      <c r="I368" s="72">
        <v>34</v>
      </c>
      <c r="J368" s="70" t="s">
        <v>314</v>
      </c>
      <c r="K368" s="72">
        <v>1</v>
      </c>
      <c r="L368" s="70" t="s">
        <v>318</v>
      </c>
      <c r="M368" s="70" t="s">
        <v>189</v>
      </c>
    </row>
    <row r="369" spans="1:13" x14ac:dyDescent="0.3">
      <c r="A369" s="11">
        <v>366</v>
      </c>
      <c r="B369" s="70" t="s">
        <v>325</v>
      </c>
      <c r="C369" s="71">
        <v>0</v>
      </c>
      <c r="D369" s="71">
        <v>612</v>
      </c>
      <c r="E369" s="72">
        <v>49</v>
      </c>
      <c r="F369" s="70">
        <v>32</v>
      </c>
      <c r="G369" s="70" t="s">
        <v>176</v>
      </c>
      <c r="H369" s="70" t="s">
        <v>313</v>
      </c>
      <c r="I369" s="72">
        <v>38</v>
      </c>
      <c r="J369" s="70" t="s">
        <v>185</v>
      </c>
      <c r="K369" s="72">
        <v>4</v>
      </c>
      <c r="L369" s="70" t="s">
        <v>318</v>
      </c>
      <c r="M369" s="70" t="s">
        <v>179</v>
      </c>
    </row>
    <row r="370" spans="1:13" x14ac:dyDescent="0.3">
      <c r="A370" s="11">
        <v>367</v>
      </c>
      <c r="B370" s="70" t="s">
        <v>319</v>
      </c>
      <c r="C370" s="71">
        <v>0</v>
      </c>
      <c r="D370" s="71">
        <v>862</v>
      </c>
      <c r="E370" s="72">
        <v>49</v>
      </c>
      <c r="F370" s="70">
        <v>62</v>
      </c>
      <c r="G370" s="70" t="s">
        <v>176</v>
      </c>
      <c r="H370" s="70" t="s">
        <v>313</v>
      </c>
      <c r="I370" s="72">
        <v>41</v>
      </c>
      <c r="J370" s="70" t="s">
        <v>185</v>
      </c>
      <c r="K370" s="72">
        <v>4</v>
      </c>
      <c r="L370" s="70" t="s">
        <v>320</v>
      </c>
      <c r="M370" s="70" t="s">
        <v>179</v>
      </c>
    </row>
    <row r="371" spans="1:13" x14ac:dyDescent="0.3">
      <c r="A371" s="11">
        <v>368</v>
      </c>
      <c r="B371" s="70" t="s">
        <v>316</v>
      </c>
      <c r="C371" s="71">
        <v>0</v>
      </c>
      <c r="D371" s="71">
        <v>146</v>
      </c>
      <c r="E371" s="72">
        <v>25</v>
      </c>
      <c r="F371" s="70">
        <v>46</v>
      </c>
      <c r="G371" s="70" t="s">
        <v>176</v>
      </c>
      <c r="H371" s="70" t="s">
        <v>313</v>
      </c>
      <c r="I371" s="72">
        <v>26</v>
      </c>
      <c r="J371" s="70" t="s">
        <v>314</v>
      </c>
      <c r="K371" s="72">
        <v>4</v>
      </c>
      <c r="L371" s="70" t="s">
        <v>318</v>
      </c>
      <c r="M371" s="70" t="s">
        <v>179</v>
      </c>
    </row>
    <row r="372" spans="1:13" x14ac:dyDescent="0.3">
      <c r="A372" s="11">
        <v>369</v>
      </c>
      <c r="B372" s="70" t="s">
        <v>319</v>
      </c>
      <c r="C372" s="71">
        <v>0</v>
      </c>
      <c r="D372" s="71">
        <v>14190</v>
      </c>
      <c r="E372" s="72">
        <v>37</v>
      </c>
      <c r="F372" s="70">
        <v>92</v>
      </c>
      <c r="G372" s="70" t="s">
        <v>176</v>
      </c>
      <c r="H372" s="70" t="s">
        <v>313</v>
      </c>
      <c r="I372" s="72">
        <v>35</v>
      </c>
      <c r="J372" s="70" t="s">
        <v>314</v>
      </c>
      <c r="K372" s="72">
        <v>4</v>
      </c>
      <c r="L372" s="70" t="s">
        <v>318</v>
      </c>
      <c r="M372" s="70" t="s">
        <v>189</v>
      </c>
    </row>
    <row r="373" spans="1:13" x14ac:dyDescent="0.3">
      <c r="A373" s="11">
        <v>370</v>
      </c>
      <c r="B373" s="70" t="s">
        <v>325</v>
      </c>
      <c r="C373" s="71">
        <v>0</v>
      </c>
      <c r="D373" s="71">
        <v>396</v>
      </c>
      <c r="E373" s="72">
        <v>49</v>
      </c>
      <c r="F373" s="70">
        <v>73</v>
      </c>
      <c r="G373" s="70" t="s">
        <v>176</v>
      </c>
      <c r="H373" s="70" t="s">
        <v>313</v>
      </c>
      <c r="I373" s="72">
        <v>45</v>
      </c>
      <c r="J373" s="70" t="s">
        <v>185</v>
      </c>
      <c r="K373" s="72">
        <v>4</v>
      </c>
      <c r="L373" s="70" t="s">
        <v>318</v>
      </c>
      <c r="M373" s="70" t="s">
        <v>179</v>
      </c>
    </row>
    <row r="374" spans="1:13" x14ac:dyDescent="0.3">
      <c r="A374" s="11">
        <v>371</v>
      </c>
      <c r="B374" s="70" t="s">
        <v>312</v>
      </c>
      <c r="C374" s="71">
        <v>0</v>
      </c>
      <c r="D374" s="71">
        <v>519</v>
      </c>
      <c r="E374" s="72">
        <v>31</v>
      </c>
      <c r="F374" s="70">
        <v>23</v>
      </c>
      <c r="G374" s="70" t="s">
        <v>184</v>
      </c>
      <c r="H374" s="70" t="s">
        <v>317</v>
      </c>
      <c r="I374" s="72">
        <v>32</v>
      </c>
      <c r="J374" s="70" t="s">
        <v>314</v>
      </c>
      <c r="K374" s="72">
        <v>2</v>
      </c>
      <c r="L374" s="70" t="s">
        <v>318</v>
      </c>
      <c r="M374" s="70" t="s">
        <v>189</v>
      </c>
    </row>
    <row r="375" spans="1:13" x14ac:dyDescent="0.3">
      <c r="A375" s="11">
        <v>372</v>
      </c>
      <c r="B375" s="70" t="s">
        <v>325</v>
      </c>
      <c r="C375" s="71">
        <v>646</v>
      </c>
      <c r="D375" s="71">
        <v>0</v>
      </c>
      <c r="E375" s="72">
        <v>25</v>
      </c>
      <c r="F375" s="70">
        <v>9</v>
      </c>
      <c r="G375" s="70" t="s">
        <v>176</v>
      </c>
      <c r="H375" s="70" t="s">
        <v>317</v>
      </c>
      <c r="I375" s="72">
        <v>47</v>
      </c>
      <c r="J375" s="70" t="s">
        <v>185</v>
      </c>
      <c r="K375" s="72">
        <v>4</v>
      </c>
      <c r="L375" s="70" t="s">
        <v>318</v>
      </c>
      <c r="M375" s="70" t="s">
        <v>189</v>
      </c>
    </row>
    <row r="376" spans="1:13" x14ac:dyDescent="0.3">
      <c r="A376" s="11">
        <v>373</v>
      </c>
      <c r="B376" s="70" t="s">
        <v>319</v>
      </c>
      <c r="C376" s="71">
        <v>538</v>
      </c>
      <c r="D376" s="71">
        <v>344</v>
      </c>
      <c r="E376" s="72">
        <v>13</v>
      </c>
      <c r="F376" s="70">
        <v>40</v>
      </c>
      <c r="G376" s="70" t="s">
        <v>176</v>
      </c>
      <c r="H376" s="70" t="s">
        <v>323</v>
      </c>
      <c r="I376" s="72">
        <v>24</v>
      </c>
      <c r="J376" s="70" t="s">
        <v>314</v>
      </c>
      <c r="K376" s="72">
        <v>3</v>
      </c>
      <c r="L376" s="70" t="s">
        <v>315</v>
      </c>
      <c r="M376" s="70" t="s">
        <v>179</v>
      </c>
    </row>
    <row r="377" spans="1:13" x14ac:dyDescent="0.3">
      <c r="A377" s="11">
        <v>374</v>
      </c>
      <c r="B377" s="70" t="s">
        <v>316</v>
      </c>
      <c r="C377" s="71">
        <v>0</v>
      </c>
      <c r="D377" s="71">
        <v>204</v>
      </c>
      <c r="E377" s="72">
        <v>31</v>
      </c>
      <c r="F377" s="70">
        <v>5</v>
      </c>
      <c r="G377" s="70" t="s">
        <v>176</v>
      </c>
      <c r="H377" s="70" t="s">
        <v>317</v>
      </c>
      <c r="I377" s="72">
        <v>30</v>
      </c>
      <c r="J377" s="70" t="s">
        <v>314</v>
      </c>
      <c r="K377" s="72">
        <v>4</v>
      </c>
      <c r="L377" s="70" t="s">
        <v>315</v>
      </c>
      <c r="M377" s="70" t="s">
        <v>179</v>
      </c>
    </row>
    <row r="378" spans="1:13" x14ac:dyDescent="0.3">
      <c r="A378" s="11">
        <v>375</v>
      </c>
      <c r="B378" s="70" t="s">
        <v>312</v>
      </c>
      <c r="C378" s="71">
        <v>0</v>
      </c>
      <c r="D378" s="71">
        <v>148</v>
      </c>
      <c r="E378" s="72">
        <v>43</v>
      </c>
      <c r="F378" s="70">
        <v>2</v>
      </c>
      <c r="G378" s="70" t="s">
        <v>176</v>
      </c>
      <c r="H378" s="70" t="s">
        <v>313</v>
      </c>
      <c r="I378" s="72">
        <v>33</v>
      </c>
      <c r="J378" s="70" t="s">
        <v>314</v>
      </c>
      <c r="K378" s="72">
        <v>3</v>
      </c>
      <c r="L378" s="70" t="s">
        <v>318</v>
      </c>
      <c r="M378" s="70" t="s">
        <v>179</v>
      </c>
    </row>
    <row r="379" spans="1:13" x14ac:dyDescent="0.3">
      <c r="A379" s="11">
        <v>376</v>
      </c>
      <c r="B379" s="70" t="s">
        <v>316</v>
      </c>
      <c r="C379" s="71">
        <v>0</v>
      </c>
      <c r="D379" s="71">
        <v>435</v>
      </c>
      <c r="E379" s="72">
        <v>19</v>
      </c>
      <c r="F379" s="70">
        <v>16</v>
      </c>
      <c r="G379" s="70" t="s">
        <v>184</v>
      </c>
      <c r="H379" s="70" t="s">
        <v>317</v>
      </c>
      <c r="I379" s="72">
        <v>23</v>
      </c>
      <c r="J379" s="70" t="s">
        <v>322</v>
      </c>
      <c r="K379" s="72">
        <v>4</v>
      </c>
      <c r="L379" s="70" t="s">
        <v>318</v>
      </c>
      <c r="M379" s="70" t="s">
        <v>179</v>
      </c>
    </row>
    <row r="380" spans="1:13" x14ac:dyDescent="0.3">
      <c r="A380" s="11">
        <v>377</v>
      </c>
      <c r="B380" s="70" t="s">
        <v>312</v>
      </c>
      <c r="C380" s="71">
        <v>0</v>
      </c>
      <c r="D380" s="71">
        <v>914</v>
      </c>
      <c r="E380" s="72">
        <v>19</v>
      </c>
      <c r="F380" s="70">
        <v>0</v>
      </c>
      <c r="G380" s="70" t="s">
        <v>184</v>
      </c>
      <c r="H380" s="70" t="s">
        <v>317</v>
      </c>
      <c r="I380" s="72">
        <v>21</v>
      </c>
      <c r="J380" s="70" t="s">
        <v>322</v>
      </c>
      <c r="K380" s="72">
        <v>4</v>
      </c>
      <c r="L380" s="70" t="s">
        <v>318</v>
      </c>
      <c r="M380" s="70" t="s">
        <v>179</v>
      </c>
    </row>
    <row r="381" spans="1:13" x14ac:dyDescent="0.3">
      <c r="A381" s="11">
        <v>378</v>
      </c>
      <c r="B381" s="70" t="s">
        <v>319</v>
      </c>
      <c r="C381" s="71">
        <v>135</v>
      </c>
      <c r="D381" s="71">
        <v>0</v>
      </c>
      <c r="E381" s="72">
        <v>37</v>
      </c>
      <c r="F381" s="70">
        <v>7</v>
      </c>
      <c r="G381" s="70" t="s">
        <v>176</v>
      </c>
      <c r="H381" s="70" t="s">
        <v>313</v>
      </c>
      <c r="I381" s="72">
        <v>36</v>
      </c>
      <c r="J381" s="70" t="s">
        <v>185</v>
      </c>
      <c r="K381" s="72">
        <v>4</v>
      </c>
      <c r="L381" s="70" t="s">
        <v>318</v>
      </c>
      <c r="M381" s="70" t="s">
        <v>179</v>
      </c>
    </row>
    <row r="382" spans="1:13" x14ac:dyDescent="0.3">
      <c r="A382" s="11">
        <v>379</v>
      </c>
      <c r="B382" s="70" t="s">
        <v>325</v>
      </c>
      <c r="C382" s="71">
        <v>2472</v>
      </c>
      <c r="D382" s="71">
        <v>0</v>
      </c>
      <c r="E382" s="72">
        <v>37</v>
      </c>
      <c r="F382" s="70">
        <v>41</v>
      </c>
      <c r="G382" s="70" t="s">
        <v>176</v>
      </c>
      <c r="H382" s="70" t="s">
        <v>313</v>
      </c>
      <c r="I382" s="72">
        <v>30</v>
      </c>
      <c r="J382" s="70" t="s">
        <v>314</v>
      </c>
      <c r="K382" s="72">
        <v>2</v>
      </c>
      <c r="L382" s="70" t="s">
        <v>320</v>
      </c>
      <c r="M382" s="70" t="s">
        <v>189</v>
      </c>
    </row>
    <row r="383" spans="1:13" x14ac:dyDescent="0.3">
      <c r="A383" s="11">
        <v>380</v>
      </c>
      <c r="B383" s="70" t="s">
        <v>319</v>
      </c>
      <c r="C383" s="71">
        <v>0</v>
      </c>
      <c r="D383" s="71">
        <v>412</v>
      </c>
      <c r="E383" s="72">
        <v>25</v>
      </c>
      <c r="F383" s="70">
        <v>22</v>
      </c>
      <c r="G383" s="70" t="s">
        <v>176</v>
      </c>
      <c r="H383" s="70" t="s">
        <v>313</v>
      </c>
      <c r="I383" s="72">
        <v>52</v>
      </c>
      <c r="J383" s="70" t="s">
        <v>185</v>
      </c>
      <c r="K383" s="72">
        <v>4</v>
      </c>
      <c r="L383" s="70" t="s">
        <v>318</v>
      </c>
      <c r="M383" s="70" t="s">
        <v>179</v>
      </c>
    </row>
    <row r="384" spans="1:13" x14ac:dyDescent="0.3">
      <c r="A384" s="11">
        <v>381</v>
      </c>
      <c r="B384" s="70" t="s">
        <v>319</v>
      </c>
      <c r="C384" s="71">
        <v>10417</v>
      </c>
      <c r="D384" s="71">
        <v>19811</v>
      </c>
      <c r="E384" s="72">
        <v>13</v>
      </c>
      <c r="F384" s="70">
        <v>27</v>
      </c>
      <c r="G384" s="70" t="s">
        <v>176</v>
      </c>
      <c r="H384" s="70" t="s">
        <v>323</v>
      </c>
      <c r="I384" s="72">
        <v>27</v>
      </c>
      <c r="J384" s="70" t="s">
        <v>314</v>
      </c>
      <c r="K384" s="72">
        <v>2</v>
      </c>
      <c r="L384" s="70" t="s">
        <v>318</v>
      </c>
      <c r="M384" s="70" t="s">
        <v>179</v>
      </c>
    </row>
    <row r="385" spans="1:13" x14ac:dyDescent="0.3">
      <c r="A385" s="11">
        <v>382</v>
      </c>
      <c r="B385" s="70" t="s">
        <v>312</v>
      </c>
      <c r="C385" s="71">
        <v>211</v>
      </c>
      <c r="D385" s="71">
        <v>822</v>
      </c>
      <c r="E385" s="72">
        <v>8</v>
      </c>
      <c r="F385" s="70">
        <v>5</v>
      </c>
      <c r="G385" s="70" t="s">
        <v>184</v>
      </c>
      <c r="H385" s="70" t="s">
        <v>317</v>
      </c>
      <c r="I385" s="72">
        <v>44</v>
      </c>
      <c r="J385" s="70" t="s">
        <v>314</v>
      </c>
      <c r="K385" s="72">
        <v>1</v>
      </c>
      <c r="L385" s="70" t="s">
        <v>318</v>
      </c>
      <c r="M385" s="70" t="s">
        <v>189</v>
      </c>
    </row>
    <row r="386" spans="1:13" x14ac:dyDescent="0.3">
      <c r="A386" s="11">
        <v>383</v>
      </c>
      <c r="B386" s="70" t="s">
        <v>312</v>
      </c>
      <c r="C386" s="71">
        <v>16630</v>
      </c>
      <c r="D386" s="71">
        <v>0</v>
      </c>
      <c r="E386" s="72">
        <v>11</v>
      </c>
      <c r="F386" s="70">
        <v>47</v>
      </c>
      <c r="G386" s="70" t="s">
        <v>176</v>
      </c>
      <c r="H386" s="70" t="s">
        <v>313</v>
      </c>
      <c r="I386" s="72">
        <v>26</v>
      </c>
      <c r="J386" s="70" t="s">
        <v>314</v>
      </c>
      <c r="K386" s="72">
        <v>2</v>
      </c>
      <c r="L386" s="70" t="s">
        <v>318</v>
      </c>
      <c r="M386" s="70" t="s">
        <v>189</v>
      </c>
    </row>
    <row r="387" spans="1:13" x14ac:dyDescent="0.3">
      <c r="A387" s="11">
        <v>384</v>
      </c>
      <c r="B387" s="70" t="s">
        <v>316</v>
      </c>
      <c r="C387" s="71">
        <v>0</v>
      </c>
      <c r="D387" s="71">
        <v>3369</v>
      </c>
      <c r="E387" s="72">
        <v>25</v>
      </c>
      <c r="F387" s="70">
        <v>17</v>
      </c>
      <c r="G387" s="70" t="s">
        <v>176</v>
      </c>
      <c r="H387" s="70" t="s">
        <v>313</v>
      </c>
      <c r="I387" s="72">
        <v>24</v>
      </c>
      <c r="J387" s="70" t="s">
        <v>314</v>
      </c>
      <c r="K387" s="72">
        <v>1</v>
      </c>
      <c r="L387" s="70" t="s">
        <v>318</v>
      </c>
      <c r="M387" s="70" t="s">
        <v>189</v>
      </c>
    </row>
    <row r="388" spans="1:13" x14ac:dyDescent="0.3">
      <c r="A388" s="11">
        <v>385</v>
      </c>
      <c r="B388" s="70" t="s">
        <v>316</v>
      </c>
      <c r="C388" s="71">
        <v>642</v>
      </c>
      <c r="D388" s="71">
        <v>0</v>
      </c>
      <c r="E388" s="72">
        <v>13</v>
      </c>
      <c r="F388" s="70">
        <v>65</v>
      </c>
      <c r="G388" s="70" t="s">
        <v>184</v>
      </c>
      <c r="H388" s="70" t="s">
        <v>317</v>
      </c>
      <c r="I388" s="72">
        <v>24</v>
      </c>
      <c r="J388" s="70" t="s">
        <v>314</v>
      </c>
      <c r="K388" s="72">
        <v>2</v>
      </c>
      <c r="L388" s="70" t="s">
        <v>318</v>
      </c>
      <c r="M388" s="70" t="s">
        <v>179</v>
      </c>
    </row>
    <row r="389" spans="1:13" x14ac:dyDescent="0.3">
      <c r="A389" s="11">
        <v>386</v>
      </c>
      <c r="B389" s="70" t="s">
        <v>312</v>
      </c>
      <c r="C389" s="71">
        <v>0</v>
      </c>
      <c r="D389" s="71">
        <v>707</v>
      </c>
      <c r="E389" s="72">
        <v>7</v>
      </c>
      <c r="F389" s="70">
        <v>26</v>
      </c>
      <c r="G389" s="70" t="s">
        <v>176</v>
      </c>
      <c r="H389" s="70" t="s">
        <v>313</v>
      </c>
      <c r="I389" s="72">
        <v>50</v>
      </c>
      <c r="J389" s="70" t="s">
        <v>314</v>
      </c>
      <c r="K389" s="72">
        <v>2</v>
      </c>
      <c r="L389" s="70" t="s">
        <v>318</v>
      </c>
      <c r="M389" s="70" t="s">
        <v>189</v>
      </c>
    </row>
    <row r="390" spans="1:13" x14ac:dyDescent="0.3">
      <c r="A390" s="11">
        <v>387</v>
      </c>
      <c r="B390" s="70" t="s">
        <v>312</v>
      </c>
      <c r="C390" s="71">
        <v>296</v>
      </c>
      <c r="D390" s="71">
        <v>818</v>
      </c>
      <c r="E390" s="72">
        <v>19</v>
      </c>
      <c r="F390" s="70">
        <v>93</v>
      </c>
      <c r="G390" s="70" t="s">
        <v>176</v>
      </c>
      <c r="H390" s="70" t="s">
        <v>323</v>
      </c>
      <c r="I390" s="72">
        <v>31</v>
      </c>
      <c r="J390" s="70" t="s">
        <v>314</v>
      </c>
      <c r="K390" s="72">
        <v>2</v>
      </c>
      <c r="L390" s="70" t="s">
        <v>315</v>
      </c>
      <c r="M390" s="70" t="s">
        <v>189</v>
      </c>
    </row>
    <row r="391" spans="1:13" x14ac:dyDescent="0.3">
      <c r="A391" s="11">
        <v>388</v>
      </c>
      <c r="B391" s="70" t="s">
        <v>324</v>
      </c>
      <c r="C391" s="71">
        <v>898</v>
      </c>
      <c r="D391" s="71">
        <v>177</v>
      </c>
      <c r="E391" s="72">
        <v>22</v>
      </c>
      <c r="F391" s="70">
        <v>105</v>
      </c>
      <c r="G391" s="70" t="s">
        <v>184</v>
      </c>
      <c r="H391" s="70" t="s">
        <v>317</v>
      </c>
      <c r="I391" s="72">
        <v>38</v>
      </c>
      <c r="J391" s="70" t="s">
        <v>314</v>
      </c>
      <c r="K391" s="72">
        <v>4</v>
      </c>
      <c r="L391" s="70" t="s">
        <v>318</v>
      </c>
      <c r="M391" s="70" t="s">
        <v>179</v>
      </c>
    </row>
    <row r="392" spans="1:13" x14ac:dyDescent="0.3">
      <c r="A392" s="11">
        <v>389</v>
      </c>
      <c r="B392" s="70" t="s">
        <v>319</v>
      </c>
      <c r="C392" s="71">
        <v>478</v>
      </c>
      <c r="D392" s="71">
        <v>4071</v>
      </c>
      <c r="E392" s="72">
        <v>10</v>
      </c>
      <c r="F392" s="70">
        <v>40</v>
      </c>
      <c r="G392" s="70" t="s">
        <v>176</v>
      </c>
      <c r="H392" s="70" t="s">
        <v>313</v>
      </c>
      <c r="I392" s="72">
        <v>28</v>
      </c>
      <c r="J392" s="70" t="s">
        <v>314</v>
      </c>
      <c r="K392" s="72">
        <v>3</v>
      </c>
      <c r="L392" s="70" t="s">
        <v>318</v>
      </c>
      <c r="M392" s="70" t="s">
        <v>179</v>
      </c>
    </row>
    <row r="393" spans="1:13" x14ac:dyDescent="0.3">
      <c r="A393" s="11">
        <v>390</v>
      </c>
      <c r="B393" s="70" t="s">
        <v>319</v>
      </c>
      <c r="C393" s="71">
        <v>315</v>
      </c>
      <c r="D393" s="71">
        <v>466</v>
      </c>
      <c r="E393" s="72">
        <v>13</v>
      </c>
      <c r="F393" s="70">
        <v>3</v>
      </c>
      <c r="G393" s="70" t="s">
        <v>176</v>
      </c>
      <c r="H393" s="70" t="s">
        <v>313</v>
      </c>
      <c r="I393" s="72">
        <v>48</v>
      </c>
      <c r="J393" s="70" t="s">
        <v>314</v>
      </c>
      <c r="K393" s="72">
        <v>3</v>
      </c>
      <c r="L393" s="70" t="s">
        <v>315</v>
      </c>
      <c r="M393" s="70" t="s">
        <v>189</v>
      </c>
    </row>
    <row r="394" spans="1:13" x14ac:dyDescent="0.3">
      <c r="A394" s="11">
        <v>391</v>
      </c>
      <c r="B394" s="70" t="s">
        <v>319</v>
      </c>
      <c r="C394" s="71">
        <v>122</v>
      </c>
      <c r="D394" s="71">
        <v>460</v>
      </c>
      <c r="E394" s="72">
        <v>37</v>
      </c>
      <c r="F394" s="70">
        <v>109</v>
      </c>
      <c r="G394" s="70" t="s">
        <v>176</v>
      </c>
      <c r="H394" s="70" t="s">
        <v>313</v>
      </c>
      <c r="I394" s="72">
        <v>56</v>
      </c>
      <c r="J394" s="70" t="s">
        <v>185</v>
      </c>
      <c r="K394" s="72">
        <v>2</v>
      </c>
      <c r="L394" s="70" t="s">
        <v>320</v>
      </c>
      <c r="M394" s="70" t="s">
        <v>179</v>
      </c>
    </row>
    <row r="395" spans="1:13" x14ac:dyDescent="0.3">
      <c r="A395" s="11">
        <v>392</v>
      </c>
      <c r="B395" s="70" t="s">
        <v>316</v>
      </c>
      <c r="C395" s="71">
        <v>0</v>
      </c>
      <c r="D395" s="71">
        <v>991</v>
      </c>
      <c r="E395" s="72">
        <v>7</v>
      </c>
      <c r="F395" s="70">
        <v>3</v>
      </c>
      <c r="G395" s="70" t="s">
        <v>184</v>
      </c>
      <c r="H395" s="70" t="s">
        <v>317</v>
      </c>
      <c r="I395" s="72">
        <v>31</v>
      </c>
      <c r="J395" s="70" t="s">
        <v>314</v>
      </c>
      <c r="K395" s="72">
        <v>4</v>
      </c>
      <c r="L395" s="70" t="s">
        <v>318</v>
      </c>
      <c r="M395" s="70" t="s">
        <v>179</v>
      </c>
    </row>
    <row r="396" spans="1:13" x14ac:dyDescent="0.3">
      <c r="A396" s="11">
        <v>393</v>
      </c>
      <c r="B396" s="70" t="s">
        <v>312</v>
      </c>
      <c r="C396" s="71">
        <v>0</v>
      </c>
      <c r="D396" s="71">
        <v>17653</v>
      </c>
      <c r="E396" s="72">
        <v>22</v>
      </c>
      <c r="F396" s="70">
        <v>4</v>
      </c>
      <c r="G396" s="70" t="s">
        <v>184</v>
      </c>
      <c r="H396" s="70" t="s">
        <v>317</v>
      </c>
      <c r="I396" s="72">
        <v>28</v>
      </c>
      <c r="J396" s="70" t="s">
        <v>314</v>
      </c>
      <c r="K396" s="72">
        <v>2</v>
      </c>
      <c r="L396" s="70" t="s">
        <v>318</v>
      </c>
      <c r="M396" s="70" t="s">
        <v>189</v>
      </c>
    </row>
    <row r="397" spans="1:13" x14ac:dyDescent="0.3">
      <c r="A397" s="11">
        <v>394</v>
      </c>
      <c r="B397" s="70" t="s">
        <v>321</v>
      </c>
      <c r="C397" s="71">
        <v>0</v>
      </c>
      <c r="D397" s="71">
        <v>497</v>
      </c>
      <c r="E397" s="72">
        <v>41</v>
      </c>
      <c r="F397" s="70">
        <v>24</v>
      </c>
      <c r="G397" s="70" t="s">
        <v>176</v>
      </c>
      <c r="H397" s="70" t="s">
        <v>313</v>
      </c>
      <c r="I397" s="72">
        <v>26</v>
      </c>
      <c r="J397" s="70" t="s">
        <v>314</v>
      </c>
      <c r="K397" s="72">
        <v>3</v>
      </c>
      <c r="L397" s="70" t="s">
        <v>318</v>
      </c>
      <c r="M397" s="70" t="s">
        <v>179</v>
      </c>
    </row>
    <row r="398" spans="1:13" x14ac:dyDescent="0.3">
      <c r="A398" s="11">
        <v>395</v>
      </c>
      <c r="B398" s="70" t="s">
        <v>324</v>
      </c>
      <c r="C398" s="71">
        <v>670</v>
      </c>
      <c r="D398" s="71">
        <v>4014</v>
      </c>
      <c r="E398" s="72">
        <v>31</v>
      </c>
      <c r="F398" s="70">
        <v>21</v>
      </c>
      <c r="G398" s="70" t="s">
        <v>184</v>
      </c>
      <c r="H398" s="70" t="s">
        <v>317</v>
      </c>
      <c r="I398" s="72">
        <v>25</v>
      </c>
      <c r="J398" s="70" t="s">
        <v>322</v>
      </c>
      <c r="K398" s="72">
        <v>4</v>
      </c>
      <c r="L398" s="70" t="s">
        <v>315</v>
      </c>
      <c r="M398" s="70" t="s">
        <v>179</v>
      </c>
    </row>
    <row r="399" spans="1:13" x14ac:dyDescent="0.3">
      <c r="A399" s="11">
        <v>396</v>
      </c>
      <c r="B399" s="70" t="s">
        <v>324</v>
      </c>
      <c r="C399" s="71">
        <v>444</v>
      </c>
      <c r="D399" s="71">
        <v>921</v>
      </c>
      <c r="E399" s="72">
        <v>28</v>
      </c>
      <c r="F399" s="70">
        <v>51</v>
      </c>
      <c r="G399" s="70" t="s">
        <v>184</v>
      </c>
      <c r="H399" s="70" t="s">
        <v>317</v>
      </c>
      <c r="I399" s="72">
        <v>41</v>
      </c>
      <c r="J399" s="70" t="s">
        <v>185</v>
      </c>
      <c r="K399" s="72">
        <v>4</v>
      </c>
      <c r="L399" s="70" t="s">
        <v>320</v>
      </c>
      <c r="M399" s="70" t="s">
        <v>179</v>
      </c>
    </row>
    <row r="400" spans="1:13" x14ac:dyDescent="0.3">
      <c r="A400" s="11">
        <v>397</v>
      </c>
      <c r="B400" s="70" t="s">
        <v>319</v>
      </c>
      <c r="C400" s="71">
        <v>3880</v>
      </c>
      <c r="D400" s="71">
        <v>0</v>
      </c>
      <c r="E400" s="72">
        <v>23</v>
      </c>
      <c r="F400" s="70">
        <v>37</v>
      </c>
      <c r="G400" s="70" t="s">
        <v>184</v>
      </c>
      <c r="H400" s="70" t="s">
        <v>317</v>
      </c>
      <c r="I400" s="72">
        <v>24</v>
      </c>
      <c r="J400" s="70" t="s">
        <v>322</v>
      </c>
      <c r="K400" s="72">
        <v>4</v>
      </c>
      <c r="L400" s="70" t="s">
        <v>318</v>
      </c>
      <c r="M400" s="70" t="s">
        <v>189</v>
      </c>
    </row>
    <row r="401" spans="1:13" x14ac:dyDescent="0.3">
      <c r="A401" s="11">
        <v>398</v>
      </c>
      <c r="B401" s="70" t="s">
        <v>325</v>
      </c>
      <c r="C401" s="71">
        <v>819</v>
      </c>
      <c r="D401" s="71">
        <v>0</v>
      </c>
      <c r="E401" s="72">
        <v>13</v>
      </c>
      <c r="F401" s="70">
        <v>23</v>
      </c>
      <c r="G401" s="70" t="s">
        <v>176</v>
      </c>
      <c r="H401" s="70" t="s">
        <v>313</v>
      </c>
      <c r="I401" s="72">
        <v>29</v>
      </c>
      <c r="J401" s="70" t="s">
        <v>314</v>
      </c>
      <c r="K401" s="72">
        <v>2</v>
      </c>
      <c r="L401" s="70" t="s">
        <v>318</v>
      </c>
      <c r="M401" s="70" t="s">
        <v>189</v>
      </c>
    </row>
    <row r="402" spans="1:13" x14ac:dyDescent="0.3">
      <c r="A402" s="11">
        <v>399</v>
      </c>
      <c r="B402" s="70" t="s">
        <v>325</v>
      </c>
      <c r="C402" s="71">
        <v>0</v>
      </c>
      <c r="D402" s="71">
        <v>607</v>
      </c>
      <c r="E402" s="72">
        <v>37</v>
      </c>
      <c r="F402" s="70">
        <v>17</v>
      </c>
      <c r="G402" s="70" t="s">
        <v>176</v>
      </c>
      <c r="H402" s="70" t="s">
        <v>313</v>
      </c>
      <c r="I402" s="72">
        <v>25</v>
      </c>
      <c r="J402" s="70" t="s">
        <v>314</v>
      </c>
      <c r="K402" s="72">
        <v>2</v>
      </c>
      <c r="L402" s="70" t="s">
        <v>318</v>
      </c>
      <c r="M402" s="70" t="s">
        <v>179</v>
      </c>
    </row>
    <row r="403" spans="1:13" x14ac:dyDescent="0.3">
      <c r="A403" s="11">
        <v>400</v>
      </c>
      <c r="B403" s="70" t="s">
        <v>329</v>
      </c>
      <c r="C403" s="71">
        <v>0</v>
      </c>
      <c r="D403" s="71">
        <v>15800</v>
      </c>
      <c r="E403" s="72">
        <v>16</v>
      </c>
      <c r="F403" s="70">
        <v>40</v>
      </c>
      <c r="G403" s="70" t="s">
        <v>176</v>
      </c>
      <c r="H403" s="70" t="s">
        <v>313</v>
      </c>
      <c r="I403" s="72">
        <v>35</v>
      </c>
      <c r="J403" s="70" t="s">
        <v>314</v>
      </c>
      <c r="K403" s="72">
        <v>3</v>
      </c>
      <c r="L403" s="70" t="s">
        <v>318</v>
      </c>
      <c r="M403" s="70" t="s">
        <v>189</v>
      </c>
    </row>
    <row r="404" spans="1:13" x14ac:dyDescent="0.3">
      <c r="A404" s="11">
        <v>401</v>
      </c>
      <c r="B404" s="70" t="s">
        <v>316</v>
      </c>
      <c r="C404" s="71">
        <v>0</v>
      </c>
      <c r="D404" s="71">
        <v>369</v>
      </c>
      <c r="E404" s="72">
        <v>7</v>
      </c>
      <c r="F404" s="70">
        <v>23</v>
      </c>
      <c r="G404" s="70" t="s">
        <v>176</v>
      </c>
      <c r="H404" s="70" t="s">
        <v>313</v>
      </c>
      <c r="I404" s="72">
        <v>35</v>
      </c>
      <c r="J404" s="70" t="s">
        <v>314</v>
      </c>
      <c r="K404" s="72">
        <v>2</v>
      </c>
      <c r="L404" s="70" t="s">
        <v>315</v>
      </c>
      <c r="M404" s="70" t="s">
        <v>189</v>
      </c>
    </row>
    <row r="405" spans="1:13" x14ac:dyDescent="0.3">
      <c r="A405" s="11">
        <v>402</v>
      </c>
      <c r="B405" s="70" t="s">
        <v>324</v>
      </c>
      <c r="C405" s="71">
        <v>0</v>
      </c>
      <c r="D405" s="71">
        <v>4973</v>
      </c>
      <c r="E405" s="72">
        <v>25</v>
      </c>
      <c r="F405" s="70">
        <v>17</v>
      </c>
      <c r="G405" s="70" t="s">
        <v>176</v>
      </c>
      <c r="H405" s="70" t="s">
        <v>313</v>
      </c>
      <c r="I405" s="72">
        <v>26</v>
      </c>
      <c r="J405" s="70" t="s">
        <v>314</v>
      </c>
      <c r="K405" s="72">
        <v>3</v>
      </c>
      <c r="L405" s="70" t="s">
        <v>315</v>
      </c>
      <c r="M405" s="70" t="s">
        <v>189</v>
      </c>
    </row>
    <row r="406" spans="1:13" x14ac:dyDescent="0.3">
      <c r="A406" s="11">
        <v>403</v>
      </c>
      <c r="B406" s="70" t="s">
        <v>316</v>
      </c>
      <c r="C406" s="71">
        <v>0</v>
      </c>
      <c r="D406" s="71">
        <v>0</v>
      </c>
      <c r="E406" s="72">
        <v>40</v>
      </c>
      <c r="F406" s="70">
        <v>30</v>
      </c>
      <c r="G406" s="70" t="s">
        <v>176</v>
      </c>
      <c r="H406" s="70" t="s">
        <v>313</v>
      </c>
      <c r="I406" s="72">
        <v>29</v>
      </c>
      <c r="J406" s="70" t="s">
        <v>314</v>
      </c>
      <c r="K406" s="72">
        <v>4</v>
      </c>
      <c r="L406" s="70" t="s">
        <v>320</v>
      </c>
      <c r="M406" s="70" t="s">
        <v>189</v>
      </c>
    </row>
    <row r="407" spans="1:13" x14ac:dyDescent="0.3">
      <c r="A407" s="11">
        <v>404</v>
      </c>
      <c r="B407" s="70" t="s">
        <v>319</v>
      </c>
      <c r="C407" s="71">
        <v>0</v>
      </c>
      <c r="D407" s="71">
        <v>761</v>
      </c>
      <c r="E407" s="72">
        <v>25</v>
      </c>
      <c r="F407" s="70">
        <v>92</v>
      </c>
      <c r="G407" s="70" t="s">
        <v>176</v>
      </c>
      <c r="H407" s="70" t="s">
        <v>313</v>
      </c>
      <c r="I407" s="72">
        <v>59</v>
      </c>
      <c r="J407" s="70" t="s">
        <v>314</v>
      </c>
      <c r="K407" s="72">
        <v>4</v>
      </c>
      <c r="L407" s="70" t="s">
        <v>315</v>
      </c>
      <c r="M407" s="70" t="s">
        <v>179</v>
      </c>
    </row>
    <row r="408" spans="1:13" x14ac:dyDescent="0.3">
      <c r="A408" s="11">
        <v>405</v>
      </c>
      <c r="B408" s="70" t="s">
        <v>321</v>
      </c>
      <c r="C408" s="71">
        <v>0</v>
      </c>
      <c r="D408" s="71">
        <v>471</v>
      </c>
      <c r="E408" s="72">
        <v>7</v>
      </c>
      <c r="F408" s="70">
        <v>52</v>
      </c>
      <c r="G408" s="70" t="s">
        <v>184</v>
      </c>
      <c r="H408" s="70" t="s">
        <v>317</v>
      </c>
      <c r="I408" s="72">
        <v>34</v>
      </c>
      <c r="J408" s="70" t="s">
        <v>185</v>
      </c>
      <c r="K408" s="72">
        <v>4</v>
      </c>
      <c r="L408" s="70" t="s">
        <v>318</v>
      </c>
      <c r="M408" s="70" t="s">
        <v>179</v>
      </c>
    </row>
    <row r="409" spans="1:13" x14ac:dyDescent="0.3">
      <c r="A409" s="11">
        <v>406</v>
      </c>
      <c r="B409" s="70" t="s">
        <v>325</v>
      </c>
      <c r="C409" s="71">
        <v>0</v>
      </c>
      <c r="D409" s="71">
        <v>674</v>
      </c>
      <c r="E409" s="72">
        <v>37</v>
      </c>
      <c r="F409" s="70">
        <v>69</v>
      </c>
      <c r="G409" s="70" t="s">
        <v>176</v>
      </c>
      <c r="H409" s="70" t="s">
        <v>313</v>
      </c>
      <c r="I409" s="72">
        <v>41</v>
      </c>
      <c r="J409" s="70" t="s">
        <v>185</v>
      </c>
      <c r="K409" s="72">
        <v>4</v>
      </c>
      <c r="L409" s="70" t="s">
        <v>318</v>
      </c>
      <c r="M409" s="70" t="s">
        <v>189</v>
      </c>
    </row>
    <row r="410" spans="1:13" x14ac:dyDescent="0.3">
      <c r="A410" s="11">
        <v>407</v>
      </c>
      <c r="B410" s="70" t="s">
        <v>319</v>
      </c>
      <c r="C410" s="71">
        <v>0</v>
      </c>
      <c r="D410" s="71">
        <v>547</v>
      </c>
      <c r="E410" s="72">
        <v>13</v>
      </c>
      <c r="F410" s="70">
        <v>40</v>
      </c>
      <c r="G410" s="70" t="s">
        <v>176</v>
      </c>
      <c r="H410" s="70" t="s">
        <v>317</v>
      </c>
      <c r="I410" s="72">
        <v>35</v>
      </c>
      <c r="J410" s="70" t="s">
        <v>314</v>
      </c>
      <c r="K410" s="72">
        <v>3</v>
      </c>
      <c r="L410" s="70" t="s">
        <v>318</v>
      </c>
      <c r="M410" s="70" t="s">
        <v>179</v>
      </c>
    </row>
    <row r="411" spans="1:13" x14ac:dyDescent="0.3">
      <c r="A411" s="11">
        <v>408</v>
      </c>
      <c r="B411" s="70" t="s">
        <v>316</v>
      </c>
      <c r="C411" s="71">
        <v>161</v>
      </c>
      <c r="D411" s="71">
        <v>524</v>
      </c>
      <c r="E411" s="72">
        <v>13</v>
      </c>
      <c r="F411" s="70">
        <v>106</v>
      </c>
      <c r="G411" s="70" t="s">
        <v>176</v>
      </c>
      <c r="H411" s="70" t="s">
        <v>313</v>
      </c>
      <c r="I411" s="72">
        <v>27</v>
      </c>
      <c r="J411" s="70" t="s">
        <v>322</v>
      </c>
      <c r="K411" s="72">
        <v>4</v>
      </c>
      <c r="L411" s="70" t="s">
        <v>318</v>
      </c>
      <c r="M411" s="70" t="s">
        <v>189</v>
      </c>
    </row>
    <row r="412" spans="1:13" x14ac:dyDescent="0.3">
      <c r="A412" s="11">
        <v>409</v>
      </c>
      <c r="B412" s="70" t="s">
        <v>316</v>
      </c>
      <c r="C412" s="71">
        <v>0</v>
      </c>
      <c r="D412" s="71">
        <v>815</v>
      </c>
      <c r="E412" s="72">
        <v>19</v>
      </c>
      <c r="F412" s="70">
        <v>13</v>
      </c>
      <c r="G412" s="70" t="s">
        <v>176</v>
      </c>
      <c r="H412" s="70" t="s">
        <v>313</v>
      </c>
      <c r="I412" s="72">
        <v>41</v>
      </c>
      <c r="J412" s="70" t="s">
        <v>314</v>
      </c>
      <c r="K412" s="72">
        <v>3</v>
      </c>
      <c r="L412" s="70" t="s">
        <v>318</v>
      </c>
      <c r="M412" s="70" t="s">
        <v>179</v>
      </c>
    </row>
    <row r="413" spans="1:13" x14ac:dyDescent="0.3">
      <c r="A413" s="11">
        <v>410</v>
      </c>
      <c r="B413" s="70" t="s">
        <v>325</v>
      </c>
      <c r="C413" s="71">
        <v>0</v>
      </c>
      <c r="D413" s="71">
        <v>0</v>
      </c>
      <c r="E413" s="72">
        <v>11</v>
      </c>
      <c r="F413" s="70">
        <v>4</v>
      </c>
      <c r="G413" s="70" t="s">
        <v>184</v>
      </c>
      <c r="H413" s="70" t="s">
        <v>317</v>
      </c>
      <c r="I413" s="72">
        <v>30</v>
      </c>
      <c r="J413" s="70" t="s">
        <v>322</v>
      </c>
      <c r="K413" s="72">
        <v>4</v>
      </c>
      <c r="L413" s="70" t="s">
        <v>318</v>
      </c>
      <c r="M413" s="70" t="s">
        <v>189</v>
      </c>
    </row>
    <row r="414" spans="1:13" x14ac:dyDescent="0.3">
      <c r="A414" s="11">
        <v>411</v>
      </c>
      <c r="B414" s="70" t="s">
        <v>319</v>
      </c>
      <c r="C414" s="71">
        <v>789</v>
      </c>
      <c r="D414" s="71">
        <v>989</v>
      </c>
      <c r="E414" s="72">
        <v>31</v>
      </c>
      <c r="F414" s="70">
        <v>0</v>
      </c>
      <c r="G414" s="70" t="s">
        <v>176</v>
      </c>
      <c r="H414" s="70" t="s">
        <v>323</v>
      </c>
      <c r="I414" s="72">
        <v>27</v>
      </c>
      <c r="J414" s="70" t="s">
        <v>314</v>
      </c>
      <c r="K414" s="72">
        <v>2</v>
      </c>
      <c r="L414" s="70" t="s">
        <v>320</v>
      </c>
      <c r="M414" s="70" t="s">
        <v>179</v>
      </c>
    </row>
    <row r="415" spans="1:13" x14ac:dyDescent="0.3">
      <c r="A415" s="11">
        <v>412</v>
      </c>
      <c r="B415" s="70" t="s">
        <v>312</v>
      </c>
      <c r="C415" s="71">
        <v>765</v>
      </c>
      <c r="D415" s="71">
        <v>10406</v>
      </c>
      <c r="E415" s="72">
        <v>10</v>
      </c>
      <c r="F415" s="70">
        <v>24</v>
      </c>
      <c r="G415" s="70" t="s">
        <v>184</v>
      </c>
      <c r="H415" s="70" t="s">
        <v>317</v>
      </c>
      <c r="I415" s="72">
        <v>65</v>
      </c>
      <c r="J415" s="70" t="s">
        <v>314</v>
      </c>
      <c r="K415" s="72">
        <v>3</v>
      </c>
      <c r="L415" s="70" t="s">
        <v>315</v>
      </c>
      <c r="M415" s="70" t="s">
        <v>189</v>
      </c>
    </row>
    <row r="416" spans="1:13" x14ac:dyDescent="0.3">
      <c r="A416" s="11">
        <v>413</v>
      </c>
      <c r="B416" s="70" t="s">
        <v>316</v>
      </c>
      <c r="C416" s="71">
        <v>0</v>
      </c>
      <c r="D416" s="71">
        <v>957</v>
      </c>
      <c r="E416" s="72">
        <v>19</v>
      </c>
      <c r="F416" s="70">
        <v>11</v>
      </c>
      <c r="G416" s="70" t="s">
        <v>184</v>
      </c>
      <c r="H416" s="70" t="s">
        <v>317</v>
      </c>
      <c r="I416" s="72">
        <v>19</v>
      </c>
      <c r="J416" s="70" t="s">
        <v>322</v>
      </c>
      <c r="K416" s="72">
        <v>4</v>
      </c>
      <c r="L416" s="70" t="s">
        <v>318</v>
      </c>
      <c r="M416" s="70" t="s">
        <v>179</v>
      </c>
    </row>
    <row r="417" spans="1:13" x14ac:dyDescent="0.3">
      <c r="A417" s="11">
        <v>414</v>
      </c>
      <c r="B417" s="70" t="s">
        <v>319</v>
      </c>
      <c r="C417" s="71">
        <v>0</v>
      </c>
      <c r="D417" s="71">
        <v>770</v>
      </c>
      <c r="E417" s="72">
        <v>37</v>
      </c>
      <c r="F417" s="70">
        <v>3</v>
      </c>
      <c r="G417" s="70" t="s">
        <v>184</v>
      </c>
      <c r="H417" s="70" t="s">
        <v>317</v>
      </c>
      <c r="I417" s="72">
        <v>33</v>
      </c>
      <c r="J417" s="70" t="s">
        <v>314</v>
      </c>
      <c r="K417" s="72">
        <v>4</v>
      </c>
      <c r="L417" s="70" t="s">
        <v>318</v>
      </c>
      <c r="M417" s="70" t="s">
        <v>179</v>
      </c>
    </row>
    <row r="418" spans="1:13" x14ac:dyDescent="0.3">
      <c r="A418" s="11">
        <v>415</v>
      </c>
      <c r="B418" s="70" t="s">
        <v>316</v>
      </c>
      <c r="C418" s="71">
        <v>983</v>
      </c>
      <c r="D418" s="71">
        <v>950</v>
      </c>
      <c r="E418" s="72">
        <v>13</v>
      </c>
      <c r="F418" s="70">
        <v>5</v>
      </c>
      <c r="G418" s="70" t="s">
        <v>184</v>
      </c>
      <c r="H418" s="70" t="s">
        <v>317</v>
      </c>
      <c r="I418" s="72">
        <v>24</v>
      </c>
      <c r="J418" s="70" t="s">
        <v>322</v>
      </c>
      <c r="K418" s="72">
        <v>3</v>
      </c>
      <c r="L418" s="70" t="s">
        <v>318</v>
      </c>
      <c r="M418" s="70" t="s">
        <v>179</v>
      </c>
    </row>
    <row r="419" spans="1:13" x14ac:dyDescent="0.3">
      <c r="A419" s="11">
        <v>416</v>
      </c>
      <c r="B419" s="70" t="s">
        <v>325</v>
      </c>
      <c r="C419" s="71">
        <v>0</v>
      </c>
      <c r="D419" s="71">
        <v>160</v>
      </c>
      <c r="E419" s="72">
        <v>13</v>
      </c>
      <c r="F419" s="70">
        <v>7</v>
      </c>
      <c r="G419" s="70" t="s">
        <v>176</v>
      </c>
      <c r="H419" s="70" t="s">
        <v>323</v>
      </c>
      <c r="I419" s="72">
        <v>40</v>
      </c>
      <c r="J419" s="70" t="s">
        <v>322</v>
      </c>
      <c r="K419" s="72">
        <v>4</v>
      </c>
      <c r="L419" s="70" t="s">
        <v>318</v>
      </c>
      <c r="M419" s="70" t="s">
        <v>189</v>
      </c>
    </row>
    <row r="420" spans="1:13" x14ac:dyDescent="0.3">
      <c r="A420" s="11">
        <v>417</v>
      </c>
      <c r="B420" s="70" t="s">
        <v>325</v>
      </c>
      <c r="C420" s="71">
        <v>0</v>
      </c>
      <c r="D420" s="71">
        <v>276</v>
      </c>
      <c r="E420" s="72">
        <v>25</v>
      </c>
      <c r="F420" s="70">
        <v>91</v>
      </c>
      <c r="G420" s="70" t="s">
        <v>176</v>
      </c>
      <c r="H420" s="70" t="s">
        <v>313</v>
      </c>
      <c r="I420" s="72">
        <v>62</v>
      </c>
      <c r="J420" s="70" t="s">
        <v>314</v>
      </c>
      <c r="K420" s="72">
        <v>4</v>
      </c>
      <c r="L420" s="70" t="s">
        <v>318</v>
      </c>
      <c r="M420" s="70" t="s">
        <v>189</v>
      </c>
    </row>
    <row r="421" spans="1:13" x14ac:dyDescent="0.3">
      <c r="A421" s="11">
        <v>418</v>
      </c>
      <c r="B421" s="70" t="s">
        <v>321</v>
      </c>
      <c r="C421" s="71">
        <v>798</v>
      </c>
      <c r="D421" s="71">
        <v>137</v>
      </c>
      <c r="E421" s="72">
        <v>25</v>
      </c>
      <c r="F421" s="70">
        <v>25</v>
      </c>
      <c r="G421" s="70" t="s">
        <v>184</v>
      </c>
      <c r="H421" s="70" t="s">
        <v>317</v>
      </c>
      <c r="I421" s="72">
        <v>33</v>
      </c>
      <c r="J421" s="70" t="s">
        <v>185</v>
      </c>
      <c r="K421" s="72">
        <v>4</v>
      </c>
      <c r="L421" s="70" t="s">
        <v>315</v>
      </c>
      <c r="M421" s="70" t="s">
        <v>179</v>
      </c>
    </row>
    <row r="422" spans="1:13" x14ac:dyDescent="0.3">
      <c r="A422" s="11">
        <v>419</v>
      </c>
      <c r="B422" s="70" t="s">
        <v>319</v>
      </c>
      <c r="C422" s="71">
        <v>0</v>
      </c>
      <c r="D422" s="71">
        <v>579</v>
      </c>
      <c r="E422" s="72">
        <v>22</v>
      </c>
      <c r="F422" s="70">
        <v>70</v>
      </c>
      <c r="G422" s="70" t="s">
        <v>176</v>
      </c>
      <c r="H422" s="70" t="s">
        <v>323</v>
      </c>
      <c r="I422" s="72">
        <v>29</v>
      </c>
      <c r="J422" s="70" t="s">
        <v>314</v>
      </c>
      <c r="K422" s="72">
        <v>3</v>
      </c>
      <c r="L422" s="70" t="s">
        <v>318</v>
      </c>
      <c r="M422" s="70" t="s">
        <v>189</v>
      </c>
    </row>
    <row r="423" spans="1:13" x14ac:dyDescent="0.3">
      <c r="A423" s="11">
        <v>420</v>
      </c>
      <c r="B423" s="70" t="s">
        <v>319</v>
      </c>
      <c r="C423" s="71">
        <v>193</v>
      </c>
      <c r="D423" s="71">
        <v>2684</v>
      </c>
      <c r="E423" s="72">
        <v>13</v>
      </c>
      <c r="F423" s="70">
        <v>5</v>
      </c>
      <c r="G423" s="70" t="s">
        <v>184</v>
      </c>
      <c r="H423" s="70" t="s">
        <v>317</v>
      </c>
      <c r="I423" s="72">
        <v>22</v>
      </c>
      <c r="J423" s="70" t="s">
        <v>314</v>
      </c>
      <c r="K423" s="72">
        <v>2</v>
      </c>
      <c r="L423" s="70" t="s">
        <v>315</v>
      </c>
      <c r="M423" s="70" t="s">
        <v>179</v>
      </c>
    </row>
    <row r="424" spans="1:13" x14ac:dyDescent="0.3">
      <c r="A424" s="11">
        <v>421</v>
      </c>
      <c r="B424" s="70" t="s">
        <v>312</v>
      </c>
      <c r="C424" s="71">
        <v>497</v>
      </c>
      <c r="D424" s="71">
        <v>0</v>
      </c>
      <c r="E424" s="72">
        <v>7</v>
      </c>
      <c r="F424" s="70">
        <v>51</v>
      </c>
      <c r="G424" s="70" t="s">
        <v>176</v>
      </c>
      <c r="H424" s="70" t="s">
        <v>313</v>
      </c>
      <c r="I424" s="72">
        <v>35</v>
      </c>
      <c r="J424" s="70" t="s">
        <v>185</v>
      </c>
      <c r="K424" s="72">
        <v>4</v>
      </c>
      <c r="L424" s="70" t="s">
        <v>318</v>
      </c>
      <c r="M424" s="70" t="s">
        <v>189</v>
      </c>
    </row>
    <row r="425" spans="1:13" x14ac:dyDescent="0.3">
      <c r="A425" s="11">
        <v>422</v>
      </c>
      <c r="B425" s="70" t="s">
        <v>316</v>
      </c>
      <c r="C425" s="71">
        <v>0</v>
      </c>
      <c r="D425" s="71">
        <v>0</v>
      </c>
      <c r="E425" s="72">
        <v>31</v>
      </c>
      <c r="F425" s="70">
        <v>53</v>
      </c>
      <c r="G425" s="70" t="s">
        <v>176</v>
      </c>
      <c r="H425" s="70" t="s">
        <v>313</v>
      </c>
      <c r="I425" s="72">
        <v>30</v>
      </c>
      <c r="J425" s="70" t="s">
        <v>314</v>
      </c>
      <c r="K425" s="72">
        <v>4</v>
      </c>
      <c r="L425" s="70" t="s">
        <v>318</v>
      </c>
      <c r="M425" s="70" t="s">
        <v>179</v>
      </c>
    </row>
    <row r="426" spans="1:13" x14ac:dyDescent="0.3">
      <c r="A426" s="11">
        <v>423</v>
      </c>
      <c r="B426" s="70" t="s">
        <v>319</v>
      </c>
      <c r="C426" s="71">
        <v>0</v>
      </c>
      <c r="D426" s="71">
        <v>0</v>
      </c>
      <c r="E426" s="72">
        <v>25</v>
      </c>
      <c r="F426" s="70">
        <v>103</v>
      </c>
      <c r="G426" s="70" t="s">
        <v>184</v>
      </c>
      <c r="H426" s="70" t="s">
        <v>317</v>
      </c>
      <c r="I426" s="72">
        <v>28</v>
      </c>
      <c r="J426" s="70" t="s">
        <v>314</v>
      </c>
      <c r="K426" s="72">
        <v>2</v>
      </c>
      <c r="L426" s="70" t="s">
        <v>318</v>
      </c>
      <c r="M426" s="70" t="s">
        <v>179</v>
      </c>
    </row>
    <row r="427" spans="1:13" x14ac:dyDescent="0.3">
      <c r="A427" s="11">
        <v>424</v>
      </c>
      <c r="B427" s="70" t="s">
        <v>319</v>
      </c>
      <c r="C427" s="71">
        <v>0</v>
      </c>
      <c r="D427" s="71">
        <v>712</v>
      </c>
      <c r="E427" s="72">
        <v>16</v>
      </c>
      <c r="F427" s="70">
        <v>6</v>
      </c>
      <c r="G427" s="70" t="s">
        <v>184</v>
      </c>
      <c r="H427" s="70" t="s">
        <v>317</v>
      </c>
      <c r="I427" s="72">
        <v>28</v>
      </c>
      <c r="J427" s="70" t="s">
        <v>314</v>
      </c>
      <c r="K427" s="72">
        <v>2</v>
      </c>
      <c r="L427" s="70" t="s">
        <v>318</v>
      </c>
      <c r="M427" s="70" t="s">
        <v>179</v>
      </c>
    </row>
    <row r="428" spans="1:13" x14ac:dyDescent="0.3">
      <c r="A428" s="11">
        <v>425</v>
      </c>
      <c r="B428" s="70" t="s">
        <v>319</v>
      </c>
      <c r="C428" s="71">
        <v>0</v>
      </c>
      <c r="D428" s="71">
        <v>912</v>
      </c>
      <c r="E428" s="72">
        <v>7</v>
      </c>
      <c r="F428" s="70">
        <v>39</v>
      </c>
      <c r="G428" s="70" t="s">
        <v>176</v>
      </c>
      <c r="H428" s="70" t="s">
        <v>313</v>
      </c>
      <c r="I428" s="72">
        <v>44</v>
      </c>
      <c r="J428" s="70" t="s">
        <v>314</v>
      </c>
      <c r="K428" s="72">
        <v>3</v>
      </c>
      <c r="L428" s="70" t="s">
        <v>320</v>
      </c>
      <c r="M428" s="70" t="s">
        <v>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ED490-F144-432C-ADF4-ABCDDA2FAB78}">
  <dimension ref="A1:F3"/>
  <sheetViews>
    <sheetView workbookViewId="0">
      <selection activeCell="D9" sqref="D9"/>
    </sheetView>
  </sheetViews>
  <sheetFormatPr defaultRowHeight="14.4" x14ac:dyDescent="0.3"/>
  <cols>
    <col min="1" max="1" width="11.44140625" style="4" bestFit="1" customWidth="1"/>
    <col min="2" max="2" width="12" style="4" bestFit="1" customWidth="1"/>
    <col min="3" max="3" width="21.109375" style="4" bestFit="1" customWidth="1"/>
    <col min="4" max="4" width="17.21875" style="4" bestFit="1" customWidth="1"/>
    <col min="5" max="5" width="19" style="4" bestFit="1" customWidth="1"/>
    <col min="6" max="6" width="8.44140625" style="4" bestFit="1" customWidth="1"/>
    <col min="7" max="16384" width="8.88671875" style="4"/>
  </cols>
  <sheetData>
    <row r="1" spans="1:6" ht="15" thickBot="1" x14ac:dyDescent="0.35">
      <c r="A1" s="2" t="s">
        <v>17</v>
      </c>
      <c r="B1" s="2" t="s">
        <v>18</v>
      </c>
      <c r="C1" s="2" t="s">
        <v>19</v>
      </c>
      <c r="D1" s="8" t="s">
        <v>20</v>
      </c>
      <c r="E1" s="9" t="s">
        <v>21</v>
      </c>
      <c r="F1" s="2" t="s">
        <v>22</v>
      </c>
    </row>
    <row r="2" spans="1:6" ht="15" thickTop="1" x14ac:dyDescent="0.3">
      <c r="A2" s="12" t="s">
        <v>23</v>
      </c>
      <c r="B2" s="12">
        <v>725</v>
      </c>
      <c r="C2" s="12">
        <v>20</v>
      </c>
      <c r="D2" s="13">
        <v>11320</v>
      </c>
      <c r="E2" s="14">
        <v>0.25</v>
      </c>
      <c r="F2" s="12" t="s">
        <v>24</v>
      </c>
    </row>
    <row r="3" spans="1:6" x14ac:dyDescent="0.3">
      <c r="A3" s="4" t="s">
        <v>12</v>
      </c>
      <c r="B3" s="4" t="s">
        <v>25</v>
      </c>
      <c r="C3" s="4" t="s">
        <v>25</v>
      </c>
      <c r="D3" s="4" t="s">
        <v>14</v>
      </c>
      <c r="E3" s="4" t="s">
        <v>26</v>
      </c>
      <c r="F3" s="4"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FE932-6931-4625-9DD5-E587CFEE6EB4}">
  <dimension ref="A1:C4"/>
  <sheetViews>
    <sheetView tabSelected="1" workbookViewId="0">
      <selection activeCell="N29" sqref="N29"/>
    </sheetView>
  </sheetViews>
  <sheetFormatPr defaultRowHeight="14.4" x14ac:dyDescent="0.3"/>
  <sheetData>
    <row r="1" spans="1:3" x14ac:dyDescent="0.3">
      <c r="A1" t="s">
        <v>30</v>
      </c>
      <c r="B1" t="s">
        <v>28</v>
      </c>
    </row>
    <row r="2" spans="1:3" x14ac:dyDescent="0.3">
      <c r="A2" t="s">
        <v>29</v>
      </c>
      <c r="B2" t="s">
        <v>27</v>
      </c>
      <c r="C2" t="s">
        <v>31</v>
      </c>
    </row>
    <row r="3" spans="1:3" x14ac:dyDescent="0.3">
      <c r="A3">
        <v>500</v>
      </c>
      <c r="B3" s="15">
        <v>600</v>
      </c>
      <c r="C3" s="15">
        <f>A3*B3</f>
        <v>300000</v>
      </c>
    </row>
    <row r="4" spans="1:3" x14ac:dyDescent="0.3">
      <c r="A4">
        <v>1200</v>
      </c>
      <c r="B4" s="15">
        <v>400</v>
      </c>
      <c r="C4" s="15">
        <f>A4*B4</f>
        <v>480000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42765-1009-432B-85E0-E598E8E0F776}">
  <dimension ref="A1:O95"/>
  <sheetViews>
    <sheetView topLeftCell="B1" workbookViewId="0">
      <selection activeCell="M10" sqref="M10"/>
    </sheetView>
  </sheetViews>
  <sheetFormatPr defaultRowHeight="14.4" x14ac:dyDescent="0.3"/>
  <cols>
    <col min="1" max="1" width="21" bestFit="1" customWidth="1"/>
    <col min="2" max="2" width="9.6640625" bestFit="1" customWidth="1"/>
    <col min="3" max="3" width="8.21875" bestFit="1" customWidth="1"/>
    <col min="4" max="4" width="17.6640625" bestFit="1" customWidth="1"/>
    <col min="5" max="5" width="9.33203125" bestFit="1" customWidth="1"/>
    <col min="6" max="6" width="8.44140625" bestFit="1" customWidth="1"/>
    <col min="7" max="7" width="14" bestFit="1" customWidth="1"/>
    <col min="8" max="8" width="9.5546875" customWidth="1"/>
    <col min="9" max="9" width="10.6640625" bestFit="1" customWidth="1"/>
    <col min="10" max="10" width="11.21875" bestFit="1" customWidth="1"/>
    <col min="12" max="12" width="9.77734375" bestFit="1" customWidth="1"/>
    <col min="13" max="13" width="16.21875" bestFit="1" customWidth="1"/>
    <col min="14" max="14" width="9.44140625" customWidth="1"/>
  </cols>
  <sheetData>
    <row r="1" spans="1:15" ht="15" thickBot="1" x14ac:dyDescent="0.35">
      <c r="A1" s="1" t="s">
        <v>35</v>
      </c>
      <c r="B1" s="1" t="s">
        <v>36</v>
      </c>
      <c r="C1" s="1" t="s">
        <v>37</v>
      </c>
      <c r="D1" s="1" t="s">
        <v>38</v>
      </c>
      <c r="E1" s="1" t="s">
        <v>39</v>
      </c>
      <c r="F1" s="1" t="s">
        <v>40</v>
      </c>
      <c r="G1" s="1" t="s">
        <v>41</v>
      </c>
      <c r="H1" s="1" t="s">
        <v>42</v>
      </c>
      <c r="I1" s="1" t="s">
        <v>43</v>
      </c>
      <c r="J1" s="1" t="s">
        <v>44</v>
      </c>
      <c r="K1" s="11"/>
      <c r="L1" s="1" t="s">
        <v>36</v>
      </c>
      <c r="M1" s="1" t="s">
        <v>38</v>
      </c>
      <c r="N1" s="1" t="s">
        <v>39</v>
      </c>
      <c r="O1" s="11"/>
    </row>
    <row r="2" spans="1:15" ht="15" thickTop="1" x14ac:dyDescent="0.3">
      <c r="A2" s="17" t="s">
        <v>45</v>
      </c>
      <c r="B2" s="11" t="s">
        <v>46</v>
      </c>
      <c r="C2" s="18">
        <v>1122</v>
      </c>
      <c r="D2" s="17" t="s">
        <v>47</v>
      </c>
      <c r="E2" s="19">
        <v>4.25</v>
      </c>
      <c r="F2" s="20">
        <v>19500</v>
      </c>
      <c r="G2" s="19">
        <f t="shared" ref="G2:G65" si="0">E2*F2</f>
        <v>82875</v>
      </c>
      <c r="H2" s="21">
        <v>30</v>
      </c>
      <c r="I2" s="22">
        <v>40760</v>
      </c>
      <c r="J2" s="22">
        <v>40768</v>
      </c>
      <c r="K2" s="11"/>
      <c r="L2" s="16" t="s">
        <v>32</v>
      </c>
      <c r="M2" s="11" t="str">
        <f>VLOOKUP(L2,$B1:$J95,3,TRUE)</f>
        <v>Pressure Gauge</v>
      </c>
      <c r="N2" s="11">
        <f>VLOOKUP(L2,B1:J95,6,TRUE)</f>
        <v>9000</v>
      </c>
      <c r="O2" s="11"/>
    </row>
    <row r="3" spans="1:15" x14ac:dyDescent="0.3">
      <c r="A3" s="11" t="s">
        <v>48</v>
      </c>
      <c r="B3" s="11" t="s">
        <v>49</v>
      </c>
      <c r="C3" s="18">
        <v>1243</v>
      </c>
      <c r="D3" s="17" t="s">
        <v>47</v>
      </c>
      <c r="E3" s="23">
        <v>4.25</v>
      </c>
      <c r="F3" s="24">
        <v>10000</v>
      </c>
      <c r="G3" s="19">
        <f t="shared" si="0"/>
        <v>42500</v>
      </c>
      <c r="H3" s="21">
        <v>30</v>
      </c>
      <c r="I3" s="25">
        <v>40763</v>
      </c>
      <c r="J3" s="25">
        <v>40769</v>
      </c>
      <c r="K3" s="11"/>
      <c r="L3" s="16" t="s">
        <v>33</v>
      </c>
      <c r="M3" s="11" t="str">
        <f>VLOOKUP(L3,$B2:$J96,3,TRUE)</f>
        <v>Gasket</v>
      </c>
      <c r="N3" s="11">
        <f>VLOOKUP(L3,B2:J96,6,TRUE)</f>
        <v>7425</v>
      </c>
      <c r="O3" s="11"/>
    </row>
    <row r="4" spans="1:15" x14ac:dyDescent="0.3">
      <c r="A4" s="11" t="s">
        <v>50</v>
      </c>
      <c r="B4" s="11" t="s">
        <v>51</v>
      </c>
      <c r="C4" s="10">
        <v>5462</v>
      </c>
      <c r="D4" s="11" t="s">
        <v>52</v>
      </c>
      <c r="E4" s="23">
        <v>1.05</v>
      </c>
      <c r="F4" s="24">
        <v>23000</v>
      </c>
      <c r="G4" s="23">
        <f t="shared" si="0"/>
        <v>24150</v>
      </c>
      <c r="H4" s="21">
        <v>30</v>
      </c>
      <c r="I4" s="25">
        <v>40765</v>
      </c>
      <c r="J4" s="25">
        <v>40770</v>
      </c>
      <c r="K4" s="11"/>
      <c r="L4" s="16" t="s">
        <v>34</v>
      </c>
      <c r="M4" s="11" t="str">
        <f>VLOOKUP(L4,$B3:$J97,3,TRUE)</f>
        <v>Airframe fasteners</v>
      </c>
      <c r="N4" s="11">
        <f>VLOOKUP(L4,B3:J97,6,TRUE)</f>
        <v>72250</v>
      </c>
      <c r="O4" s="11"/>
    </row>
    <row r="5" spans="1:15" x14ac:dyDescent="0.3">
      <c r="A5" s="11" t="s">
        <v>50</v>
      </c>
      <c r="B5" s="11" t="s">
        <v>53</v>
      </c>
      <c r="C5" s="10">
        <v>5462</v>
      </c>
      <c r="D5" s="11" t="s">
        <v>52</v>
      </c>
      <c r="E5" s="23">
        <v>1.05</v>
      </c>
      <c r="F5" s="24">
        <v>21500</v>
      </c>
      <c r="G5" s="23">
        <f t="shared" si="0"/>
        <v>22575</v>
      </c>
      <c r="H5" s="21">
        <v>30</v>
      </c>
      <c r="I5" s="25">
        <v>40770</v>
      </c>
      <c r="J5" s="25">
        <v>40777</v>
      </c>
      <c r="K5" s="11"/>
      <c r="O5" s="11"/>
    </row>
    <row r="6" spans="1:15" x14ac:dyDescent="0.3">
      <c r="A6" s="11" t="s">
        <v>54</v>
      </c>
      <c r="B6" s="11" t="s">
        <v>55</v>
      </c>
      <c r="C6" s="10">
        <v>5319</v>
      </c>
      <c r="D6" s="11" t="s">
        <v>52</v>
      </c>
      <c r="E6" s="23">
        <v>1.1000000000000001</v>
      </c>
      <c r="F6" s="24">
        <v>17500</v>
      </c>
      <c r="G6" s="23">
        <f t="shared" si="0"/>
        <v>19250</v>
      </c>
      <c r="H6" s="21">
        <v>30</v>
      </c>
      <c r="I6" s="25">
        <v>40775</v>
      </c>
      <c r="J6" s="25">
        <v>40786</v>
      </c>
      <c r="K6" s="11"/>
      <c r="O6" s="11"/>
    </row>
    <row r="7" spans="1:15" x14ac:dyDescent="0.3">
      <c r="A7" s="11" t="s">
        <v>50</v>
      </c>
      <c r="B7" s="11" t="s">
        <v>56</v>
      </c>
      <c r="C7" s="10">
        <v>5462</v>
      </c>
      <c r="D7" s="11" t="s">
        <v>52</v>
      </c>
      <c r="E7" s="23">
        <v>1.05</v>
      </c>
      <c r="F7" s="24">
        <v>22500</v>
      </c>
      <c r="G7" s="23">
        <f t="shared" si="0"/>
        <v>23625</v>
      </c>
      <c r="H7" s="21">
        <v>30</v>
      </c>
      <c r="I7" s="25">
        <v>40775</v>
      </c>
      <c r="J7" s="25">
        <v>40781</v>
      </c>
      <c r="K7" s="11"/>
      <c r="O7" s="11"/>
    </row>
    <row r="8" spans="1:15" x14ac:dyDescent="0.3">
      <c r="A8" s="11" t="s">
        <v>54</v>
      </c>
      <c r="B8" s="11" t="s">
        <v>57</v>
      </c>
      <c r="C8" s="18">
        <v>4312</v>
      </c>
      <c r="D8" s="17" t="s">
        <v>58</v>
      </c>
      <c r="E8" s="23">
        <v>3.75</v>
      </c>
      <c r="F8" s="24">
        <v>4250</v>
      </c>
      <c r="G8" s="23">
        <f t="shared" si="0"/>
        <v>15937.5</v>
      </c>
      <c r="H8" s="21">
        <v>30</v>
      </c>
      <c r="I8" s="25">
        <v>40780</v>
      </c>
      <c r="J8" s="25">
        <v>40787</v>
      </c>
      <c r="K8" s="11"/>
      <c r="O8" s="11"/>
    </row>
    <row r="9" spans="1:15" x14ac:dyDescent="0.3">
      <c r="A9" s="4" t="s">
        <v>59</v>
      </c>
      <c r="B9" s="11" t="s">
        <v>32</v>
      </c>
      <c r="C9" s="10">
        <v>7258</v>
      </c>
      <c r="D9" s="11" t="s">
        <v>60</v>
      </c>
      <c r="E9" s="23">
        <v>90</v>
      </c>
      <c r="F9" s="24">
        <v>100</v>
      </c>
      <c r="G9" s="23">
        <f t="shared" si="0"/>
        <v>9000</v>
      </c>
      <c r="H9" s="10">
        <v>45</v>
      </c>
      <c r="I9" s="25">
        <v>40780</v>
      </c>
      <c r="J9" s="25">
        <v>40783</v>
      </c>
      <c r="K9" s="11"/>
      <c r="L9" s="11"/>
      <c r="M9" s="11"/>
      <c r="N9" s="11"/>
      <c r="O9" s="11"/>
    </row>
    <row r="10" spans="1:15" x14ac:dyDescent="0.3">
      <c r="A10" s="17" t="s">
        <v>50</v>
      </c>
      <c r="B10" s="11" t="s">
        <v>61</v>
      </c>
      <c r="C10" s="18">
        <v>6321</v>
      </c>
      <c r="D10" s="17" t="s">
        <v>62</v>
      </c>
      <c r="E10" s="19">
        <v>2.4500000000000002</v>
      </c>
      <c r="F10" s="20">
        <v>1300</v>
      </c>
      <c r="G10" s="19">
        <f t="shared" si="0"/>
        <v>3185.0000000000005</v>
      </c>
      <c r="H10" s="21">
        <v>30</v>
      </c>
      <c r="I10" s="22">
        <v>40780</v>
      </c>
      <c r="J10" s="22">
        <v>40790</v>
      </c>
      <c r="K10" s="11"/>
      <c r="L10" s="11"/>
      <c r="M10" s="11"/>
      <c r="N10" s="11"/>
      <c r="O10" s="11"/>
    </row>
    <row r="11" spans="1:15" x14ac:dyDescent="0.3">
      <c r="A11" s="11" t="s">
        <v>50</v>
      </c>
      <c r="B11" s="11" t="s">
        <v>63</v>
      </c>
      <c r="C11" s="10">
        <v>5462</v>
      </c>
      <c r="D11" s="11" t="s">
        <v>52</v>
      </c>
      <c r="E11" s="23">
        <v>1.05</v>
      </c>
      <c r="F11" s="24">
        <v>22500</v>
      </c>
      <c r="G11" s="23">
        <f t="shared" si="0"/>
        <v>23625</v>
      </c>
      <c r="H11" s="21">
        <v>30</v>
      </c>
      <c r="I11" s="25">
        <v>40780</v>
      </c>
      <c r="J11" s="25">
        <v>40788</v>
      </c>
      <c r="K11" s="11"/>
      <c r="L11" s="11"/>
      <c r="M11" s="11"/>
      <c r="N11" s="11"/>
      <c r="O11" s="11"/>
    </row>
    <row r="12" spans="1:15" x14ac:dyDescent="0.3">
      <c r="A12" s="11" t="s">
        <v>54</v>
      </c>
      <c r="B12" s="11" t="s">
        <v>64</v>
      </c>
      <c r="C12" s="10">
        <v>5319</v>
      </c>
      <c r="D12" s="11" t="s">
        <v>52</v>
      </c>
      <c r="E12" s="23">
        <v>1.1000000000000001</v>
      </c>
      <c r="F12" s="24">
        <v>18100</v>
      </c>
      <c r="G12" s="23">
        <f t="shared" si="0"/>
        <v>19910</v>
      </c>
      <c r="H12" s="21">
        <v>30</v>
      </c>
      <c r="I12" s="25">
        <v>40780</v>
      </c>
      <c r="J12" s="25">
        <v>40791</v>
      </c>
      <c r="K12" s="11"/>
      <c r="L12" s="11"/>
      <c r="M12" s="11"/>
      <c r="N12" s="11"/>
      <c r="O12" s="11"/>
    </row>
    <row r="13" spans="1:15" x14ac:dyDescent="0.3">
      <c r="A13" s="11" t="s">
        <v>45</v>
      </c>
      <c r="B13" s="11" t="s">
        <v>65</v>
      </c>
      <c r="C13" s="10">
        <v>3166</v>
      </c>
      <c r="D13" s="11" t="s">
        <v>66</v>
      </c>
      <c r="E13" s="23">
        <v>1.25</v>
      </c>
      <c r="F13" s="24">
        <v>5600</v>
      </c>
      <c r="G13" s="23">
        <f t="shared" si="0"/>
        <v>7000</v>
      </c>
      <c r="H13" s="21">
        <v>30</v>
      </c>
      <c r="I13" s="25">
        <v>40780</v>
      </c>
      <c r="J13" s="25">
        <v>40784</v>
      </c>
      <c r="K13" s="11"/>
      <c r="L13" s="11"/>
      <c r="M13" s="11"/>
      <c r="N13" s="11"/>
      <c r="O13" s="11"/>
    </row>
    <row r="14" spans="1:15" x14ac:dyDescent="0.3">
      <c r="A14" s="11" t="s">
        <v>45</v>
      </c>
      <c r="B14" s="11" t="s">
        <v>67</v>
      </c>
      <c r="C14" s="10">
        <v>9966</v>
      </c>
      <c r="D14" s="11" t="s">
        <v>68</v>
      </c>
      <c r="E14" s="23">
        <v>0.75</v>
      </c>
      <c r="F14" s="24">
        <v>500</v>
      </c>
      <c r="G14" s="23">
        <f t="shared" si="0"/>
        <v>375</v>
      </c>
      <c r="H14" s="21">
        <v>30</v>
      </c>
      <c r="I14" s="25">
        <v>40780</v>
      </c>
      <c r="J14" s="25">
        <v>40786</v>
      </c>
      <c r="K14" s="11"/>
      <c r="L14" s="11"/>
      <c r="M14" s="11"/>
      <c r="N14" s="11"/>
      <c r="O14" s="11"/>
    </row>
    <row r="15" spans="1:15" x14ac:dyDescent="0.3">
      <c r="A15" s="11" t="s">
        <v>54</v>
      </c>
      <c r="B15" s="11" t="s">
        <v>69</v>
      </c>
      <c r="C15" s="10">
        <v>5234</v>
      </c>
      <c r="D15" s="11" t="s">
        <v>66</v>
      </c>
      <c r="E15" s="23">
        <v>1.65</v>
      </c>
      <c r="F15" s="24">
        <v>4500</v>
      </c>
      <c r="G15" s="23">
        <f t="shared" si="0"/>
        <v>7425</v>
      </c>
      <c r="H15" s="21">
        <v>30</v>
      </c>
      <c r="I15" s="25">
        <v>40783</v>
      </c>
      <c r="J15" s="25">
        <v>40791</v>
      </c>
      <c r="K15" s="11"/>
      <c r="L15" s="11"/>
      <c r="M15" s="11"/>
      <c r="N15" s="11"/>
      <c r="O15" s="11"/>
    </row>
    <row r="16" spans="1:15" x14ac:dyDescent="0.3">
      <c r="A16" s="11" t="s">
        <v>54</v>
      </c>
      <c r="B16" s="11" t="s">
        <v>70</v>
      </c>
      <c r="C16" s="18">
        <v>4312</v>
      </c>
      <c r="D16" s="17" t="s">
        <v>58</v>
      </c>
      <c r="E16" s="23">
        <v>3.75</v>
      </c>
      <c r="F16" s="24">
        <v>4200</v>
      </c>
      <c r="G16" s="23">
        <f t="shared" si="0"/>
        <v>15750</v>
      </c>
      <c r="H16" s="21">
        <v>30</v>
      </c>
      <c r="I16" s="25">
        <v>40787</v>
      </c>
      <c r="J16" s="25">
        <v>40796</v>
      </c>
      <c r="K16" s="11"/>
      <c r="L16" s="11"/>
      <c r="M16" s="11"/>
      <c r="N16" s="11"/>
      <c r="O16" s="11"/>
    </row>
    <row r="17" spans="1:15" x14ac:dyDescent="0.3">
      <c r="A17" s="11" t="s">
        <v>48</v>
      </c>
      <c r="B17" s="11" t="s">
        <v>71</v>
      </c>
      <c r="C17" s="10">
        <v>5417</v>
      </c>
      <c r="D17" s="11" t="s">
        <v>72</v>
      </c>
      <c r="E17" s="23">
        <v>255</v>
      </c>
      <c r="F17" s="24">
        <v>406</v>
      </c>
      <c r="G17" s="23">
        <f t="shared" si="0"/>
        <v>103530</v>
      </c>
      <c r="H17" s="21">
        <v>30</v>
      </c>
      <c r="I17" s="25">
        <v>40787</v>
      </c>
      <c r="J17" s="25">
        <v>40796</v>
      </c>
      <c r="K17" s="11"/>
      <c r="L17" s="11"/>
      <c r="M17" s="11"/>
      <c r="N17" s="11"/>
      <c r="O17" s="11"/>
    </row>
    <row r="18" spans="1:15" x14ac:dyDescent="0.3">
      <c r="A18" s="11" t="s">
        <v>45</v>
      </c>
      <c r="B18" s="11" t="s">
        <v>73</v>
      </c>
      <c r="C18" s="10">
        <v>3166</v>
      </c>
      <c r="D18" s="11" t="s">
        <v>66</v>
      </c>
      <c r="E18" s="23">
        <v>1.25</v>
      </c>
      <c r="F18" s="24">
        <v>5500</v>
      </c>
      <c r="G18" s="23">
        <f t="shared" si="0"/>
        <v>6875</v>
      </c>
      <c r="H18" s="21">
        <v>30</v>
      </c>
      <c r="I18" s="25">
        <v>40787</v>
      </c>
      <c r="J18" s="25">
        <v>40792</v>
      </c>
      <c r="K18" s="11"/>
      <c r="L18" s="11"/>
      <c r="M18" s="11"/>
      <c r="N18" s="11"/>
      <c r="O18" s="11"/>
    </row>
    <row r="19" spans="1:15" x14ac:dyDescent="0.3">
      <c r="A19" s="11" t="s">
        <v>54</v>
      </c>
      <c r="B19" s="11" t="s">
        <v>74</v>
      </c>
      <c r="C19" s="10">
        <v>5234</v>
      </c>
      <c r="D19" s="11" t="s">
        <v>66</v>
      </c>
      <c r="E19" s="23">
        <v>1.65</v>
      </c>
      <c r="F19" s="24">
        <v>4850</v>
      </c>
      <c r="G19" s="23">
        <f t="shared" si="0"/>
        <v>8002.5</v>
      </c>
      <c r="H19" s="21">
        <v>30</v>
      </c>
      <c r="I19" s="25">
        <v>40788</v>
      </c>
      <c r="J19" s="25">
        <v>40797</v>
      </c>
      <c r="K19" s="11"/>
      <c r="L19" s="11"/>
      <c r="M19" s="11"/>
      <c r="N19" s="11"/>
      <c r="O19" s="11"/>
    </row>
    <row r="20" spans="1:15" x14ac:dyDescent="0.3">
      <c r="A20" s="11" t="s">
        <v>54</v>
      </c>
      <c r="B20" s="11" t="s">
        <v>75</v>
      </c>
      <c r="C20" s="18">
        <v>4312</v>
      </c>
      <c r="D20" s="17" t="s">
        <v>58</v>
      </c>
      <c r="E20" s="23">
        <v>3.75</v>
      </c>
      <c r="F20" s="24">
        <v>4150</v>
      </c>
      <c r="G20" s="23">
        <f t="shared" si="0"/>
        <v>15562.5</v>
      </c>
      <c r="H20" s="21">
        <v>30</v>
      </c>
      <c r="I20" s="25">
        <v>40789</v>
      </c>
      <c r="J20" s="25">
        <v>40797</v>
      </c>
      <c r="K20" s="11"/>
      <c r="L20" s="11"/>
      <c r="M20" s="11"/>
      <c r="N20" s="11"/>
      <c r="O20" s="11"/>
    </row>
    <row r="21" spans="1:15" x14ac:dyDescent="0.3">
      <c r="A21" s="17" t="s">
        <v>45</v>
      </c>
      <c r="B21" s="11" t="s">
        <v>76</v>
      </c>
      <c r="C21" s="18">
        <v>1122</v>
      </c>
      <c r="D21" s="17" t="s">
        <v>47</v>
      </c>
      <c r="E21" s="19">
        <v>4.25</v>
      </c>
      <c r="F21" s="20">
        <v>15500</v>
      </c>
      <c r="G21" s="19">
        <f t="shared" si="0"/>
        <v>65875</v>
      </c>
      <c r="H21" s="21">
        <v>30</v>
      </c>
      <c r="I21" s="22">
        <v>40790</v>
      </c>
      <c r="J21" s="22">
        <v>40798</v>
      </c>
      <c r="K21" s="11"/>
      <c r="L21" s="11"/>
      <c r="M21" s="11"/>
      <c r="N21" s="11"/>
      <c r="O21" s="11"/>
    </row>
    <row r="22" spans="1:15" x14ac:dyDescent="0.3">
      <c r="A22" s="17" t="s">
        <v>77</v>
      </c>
      <c r="B22" s="11" t="s">
        <v>78</v>
      </c>
      <c r="C22" s="18">
        <v>4111</v>
      </c>
      <c r="D22" s="17" t="s">
        <v>58</v>
      </c>
      <c r="E22" s="19">
        <v>3.55</v>
      </c>
      <c r="F22" s="20">
        <v>4800</v>
      </c>
      <c r="G22" s="19">
        <f t="shared" si="0"/>
        <v>17040</v>
      </c>
      <c r="H22" s="21">
        <v>25</v>
      </c>
      <c r="I22" s="22">
        <v>40791</v>
      </c>
      <c r="J22" s="22">
        <v>40806</v>
      </c>
      <c r="K22" s="11"/>
      <c r="L22" s="11"/>
      <c r="M22" s="11"/>
      <c r="N22" s="11"/>
      <c r="O22" s="11"/>
    </row>
    <row r="23" spans="1:15" x14ac:dyDescent="0.3">
      <c r="A23" s="11" t="s">
        <v>48</v>
      </c>
      <c r="B23" s="11" t="s">
        <v>79</v>
      </c>
      <c r="C23" s="18">
        <v>1243</v>
      </c>
      <c r="D23" s="17" t="s">
        <v>47</v>
      </c>
      <c r="E23" s="23">
        <v>4.25</v>
      </c>
      <c r="F23" s="24">
        <v>9000</v>
      </c>
      <c r="G23" s="19">
        <f t="shared" si="0"/>
        <v>38250</v>
      </c>
      <c r="H23" s="21">
        <v>30</v>
      </c>
      <c r="I23" s="25">
        <v>40791</v>
      </c>
      <c r="J23" s="25">
        <v>40798</v>
      </c>
      <c r="K23" s="11"/>
      <c r="L23" s="11"/>
      <c r="M23" s="11"/>
      <c r="N23" s="11"/>
      <c r="O23" s="11"/>
    </row>
    <row r="24" spans="1:15" x14ac:dyDescent="0.3">
      <c r="A24" s="4" t="s">
        <v>59</v>
      </c>
      <c r="B24" s="11" t="s">
        <v>80</v>
      </c>
      <c r="C24" s="10">
        <v>7258</v>
      </c>
      <c r="D24" s="11" t="s">
        <v>60</v>
      </c>
      <c r="E24" s="23">
        <v>90</v>
      </c>
      <c r="F24" s="24">
        <v>120</v>
      </c>
      <c r="G24" s="23">
        <f t="shared" si="0"/>
        <v>10800</v>
      </c>
      <c r="H24" s="10">
        <v>45</v>
      </c>
      <c r="I24" s="25">
        <v>40791</v>
      </c>
      <c r="J24" s="25">
        <v>40795</v>
      </c>
      <c r="K24" s="11"/>
      <c r="L24" s="11"/>
      <c r="M24" s="11"/>
      <c r="N24" s="11"/>
      <c r="O24" s="11"/>
    </row>
    <row r="25" spans="1:15" x14ac:dyDescent="0.3">
      <c r="A25" s="11" t="s">
        <v>54</v>
      </c>
      <c r="B25" s="11" t="s">
        <v>81</v>
      </c>
      <c r="C25" s="10">
        <v>5234</v>
      </c>
      <c r="D25" s="11" t="s">
        <v>66</v>
      </c>
      <c r="E25" s="23">
        <v>1.65</v>
      </c>
      <c r="F25" s="24">
        <v>4750</v>
      </c>
      <c r="G25" s="23">
        <f t="shared" si="0"/>
        <v>7837.5</v>
      </c>
      <c r="H25" s="21">
        <v>30</v>
      </c>
      <c r="I25" s="25">
        <v>40791</v>
      </c>
      <c r="J25" s="25">
        <v>40799</v>
      </c>
      <c r="K25" s="11"/>
      <c r="L25" s="11"/>
      <c r="M25" s="11"/>
      <c r="N25" s="11"/>
      <c r="O25" s="11"/>
    </row>
    <row r="26" spans="1:15" x14ac:dyDescent="0.3">
      <c r="A26" s="17" t="s">
        <v>45</v>
      </c>
      <c r="B26" s="11" t="s">
        <v>82</v>
      </c>
      <c r="C26" s="18">
        <v>1122</v>
      </c>
      <c r="D26" s="17" t="s">
        <v>47</v>
      </c>
      <c r="E26" s="19">
        <v>4.25</v>
      </c>
      <c r="F26" s="20">
        <v>12500</v>
      </c>
      <c r="G26" s="19">
        <f t="shared" si="0"/>
        <v>53125</v>
      </c>
      <c r="H26" s="21">
        <v>30</v>
      </c>
      <c r="I26" s="22">
        <v>40791</v>
      </c>
      <c r="J26" s="22">
        <v>40797</v>
      </c>
      <c r="K26" s="11"/>
      <c r="L26" s="11"/>
      <c r="M26" s="11"/>
      <c r="N26" s="11"/>
      <c r="O26" s="11"/>
    </row>
    <row r="27" spans="1:15" x14ac:dyDescent="0.3">
      <c r="A27" s="11" t="s">
        <v>45</v>
      </c>
      <c r="B27" s="11" t="s">
        <v>83</v>
      </c>
      <c r="C27" s="10">
        <v>5066</v>
      </c>
      <c r="D27" s="11" t="s">
        <v>52</v>
      </c>
      <c r="E27" s="23">
        <v>0.95</v>
      </c>
      <c r="F27" s="24">
        <v>25000</v>
      </c>
      <c r="G27" s="23">
        <f t="shared" si="0"/>
        <v>23750</v>
      </c>
      <c r="H27" s="21">
        <v>30</v>
      </c>
      <c r="I27" s="25">
        <v>40791</v>
      </c>
      <c r="J27" s="25">
        <v>40798</v>
      </c>
      <c r="K27" s="11"/>
      <c r="L27" s="11"/>
      <c r="M27" s="11"/>
      <c r="N27" s="11"/>
      <c r="O27" s="11"/>
    </row>
    <row r="28" spans="1:15" x14ac:dyDescent="0.3">
      <c r="A28" s="11" t="s">
        <v>45</v>
      </c>
      <c r="B28" s="11" t="s">
        <v>84</v>
      </c>
      <c r="C28" s="10">
        <v>3166</v>
      </c>
      <c r="D28" s="11" t="s">
        <v>66</v>
      </c>
      <c r="E28" s="23">
        <v>1.25</v>
      </c>
      <c r="F28" s="24">
        <v>5650</v>
      </c>
      <c r="G28" s="23">
        <f t="shared" si="0"/>
        <v>7062.5</v>
      </c>
      <c r="H28" s="21">
        <v>30</v>
      </c>
      <c r="I28" s="25">
        <v>40791</v>
      </c>
      <c r="J28" s="25">
        <v>40796</v>
      </c>
      <c r="K28" s="11"/>
      <c r="L28" s="11"/>
      <c r="M28" s="11"/>
      <c r="N28" s="11"/>
      <c r="O28" s="11"/>
    </row>
    <row r="29" spans="1:15" x14ac:dyDescent="0.3">
      <c r="A29" s="17" t="s">
        <v>45</v>
      </c>
      <c r="B29" s="11" t="s">
        <v>85</v>
      </c>
      <c r="C29" s="18">
        <v>1122</v>
      </c>
      <c r="D29" s="17" t="s">
        <v>47</v>
      </c>
      <c r="E29" s="19">
        <v>4.25</v>
      </c>
      <c r="F29" s="20">
        <v>15000</v>
      </c>
      <c r="G29" s="19">
        <f t="shared" si="0"/>
        <v>63750</v>
      </c>
      <c r="H29" s="21">
        <v>30</v>
      </c>
      <c r="I29" s="22">
        <v>40794</v>
      </c>
      <c r="J29" s="22">
        <v>40801</v>
      </c>
      <c r="K29" s="11"/>
      <c r="L29" s="11"/>
      <c r="M29" s="11"/>
      <c r="N29" s="11"/>
      <c r="O29" s="11"/>
    </row>
    <row r="30" spans="1:15" x14ac:dyDescent="0.3">
      <c r="A30" s="17" t="s">
        <v>77</v>
      </c>
      <c r="B30" s="11" t="s">
        <v>86</v>
      </c>
      <c r="C30" s="18">
        <v>4111</v>
      </c>
      <c r="D30" s="17" t="s">
        <v>58</v>
      </c>
      <c r="E30" s="19">
        <v>3.55</v>
      </c>
      <c r="F30" s="20">
        <v>4585</v>
      </c>
      <c r="G30" s="19">
        <f t="shared" si="0"/>
        <v>16276.75</v>
      </c>
      <c r="H30" s="21">
        <v>25</v>
      </c>
      <c r="I30" s="22">
        <v>40796</v>
      </c>
      <c r="J30" s="22">
        <v>40816</v>
      </c>
      <c r="K30" s="11"/>
      <c r="L30" s="11"/>
      <c r="M30" s="11"/>
      <c r="N30" s="11"/>
      <c r="O30" s="11"/>
    </row>
    <row r="31" spans="1:15" x14ac:dyDescent="0.3">
      <c r="A31" s="11" t="s">
        <v>45</v>
      </c>
      <c r="B31" s="11" t="s">
        <v>87</v>
      </c>
      <c r="C31" s="10">
        <v>3166</v>
      </c>
      <c r="D31" s="11" t="s">
        <v>66</v>
      </c>
      <c r="E31" s="23">
        <v>1.25</v>
      </c>
      <c r="F31" s="24">
        <v>5425</v>
      </c>
      <c r="G31" s="23">
        <f t="shared" si="0"/>
        <v>6781.25</v>
      </c>
      <c r="H31" s="21">
        <v>30</v>
      </c>
      <c r="I31" s="25">
        <v>40796</v>
      </c>
      <c r="J31" s="25">
        <v>40801</v>
      </c>
      <c r="K31" s="11"/>
      <c r="L31" s="11"/>
      <c r="M31" s="11"/>
      <c r="N31" s="11"/>
      <c r="O31" s="11"/>
    </row>
    <row r="32" spans="1:15" x14ac:dyDescent="0.3">
      <c r="A32" s="17" t="s">
        <v>50</v>
      </c>
      <c r="B32" s="11" t="s">
        <v>88</v>
      </c>
      <c r="C32" s="18">
        <v>6321</v>
      </c>
      <c r="D32" s="17" t="s">
        <v>62</v>
      </c>
      <c r="E32" s="19">
        <v>2.4500000000000002</v>
      </c>
      <c r="F32" s="20">
        <v>1200</v>
      </c>
      <c r="G32" s="19">
        <f t="shared" si="0"/>
        <v>2940</v>
      </c>
      <c r="H32" s="21">
        <v>30</v>
      </c>
      <c r="I32" s="22">
        <v>40798</v>
      </c>
      <c r="J32" s="22">
        <v>40809</v>
      </c>
      <c r="K32" s="11"/>
      <c r="L32" s="11"/>
      <c r="M32" s="11"/>
      <c r="N32" s="11"/>
      <c r="O32" s="11"/>
    </row>
    <row r="33" spans="1:15" x14ac:dyDescent="0.3">
      <c r="A33" s="11" t="s">
        <v>54</v>
      </c>
      <c r="B33" s="11" t="s">
        <v>89</v>
      </c>
      <c r="C33" s="10">
        <v>5319</v>
      </c>
      <c r="D33" s="11" t="s">
        <v>52</v>
      </c>
      <c r="E33" s="23">
        <v>1.1000000000000001</v>
      </c>
      <c r="F33" s="24">
        <v>16500</v>
      </c>
      <c r="G33" s="23">
        <f t="shared" si="0"/>
        <v>18150</v>
      </c>
      <c r="H33" s="21">
        <v>30</v>
      </c>
      <c r="I33" s="25">
        <v>40801</v>
      </c>
      <c r="J33" s="25">
        <v>40821</v>
      </c>
      <c r="K33" s="11"/>
      <c r="L33" s="11"/>
      <c r="M33" s="11"/>
      <c r="N33" s="11"/>
      <c r="O33" s="11"/>
    </row>
    <row r="34" spans="1:15" x14ac:dyDescent="0.3">
      <c r="A34" s="17" t="s">
        <v>77</v>
      </c>
      <c r="B34" s="11" t="s">
        <v>90</v>
      </c>
      <c r="C34" s="18">
        <v>4111</v>
      </c>
      <c r="D34" s="17" t="s">
        <v>58</v>
      </c>
      <c r="E34" s="19">
        <v>3.55</v>
      </c>
      <c r="F34" s="20">
        <v>4200</v>
      </c>
      <c r="G34" s="19">
        <f t="shared" si="0"/>
        <v>14910</v>
      </c>
      <c r="H34" s="21">
        <v>25</v>
      </c>
      <c r="I34" s="22">
        <v>40801</v>
      </c>
      <c r="J34" s="22">
        <v>40831</v>
      </c>
      <c r="K34" s="11"/>
      <c r="L34" s="11"/>
      <c r="M34" s="11"/>
      <c r="N34" s="11"/>
      <c r="O34" s="11"/>
    </row>
    <row r="35" spans="1:15" x14ac:dyDescent="0.3">
      <c r="A35" s="11" t="s">
        <v>45</v>
      </c>
      <c r="B35" s="11" t="s">
        <v>91</v>
      </c>
      <c r="C35" s="10">
        <v>5066</v>
      </c>
      <c r="D35" s="11" t="s">
        <v>52</v>
      </c>
      <c r="E35" s="23">
        <v>0.95</v>
      </c>
      <c r="F35" s="24">
        <v>17500</v>
      </c>
      <c r="G35" s="23">
        <f t="shared" si="0"/>
        <v>16625</v>
      </c>
      <c r="H35" s="21">
        <v>30</v>
      </c>
      <c r="I35" s="25">
        <v>40801</v>
      </c>
      <c r="J35" s="25">
        <v>40808</v>
      </c>
      <c r="K35" s="11"/>
      <c r="L35" s="11"/>
      <c r="M35" s="11"/>
      <c r="N35" s="11"/>
      <c r="O35" s="11"/>
    </row>
    <row r="36" spans="1:15" x14ac:dyDescent="0.3">
      <c r="A36" s="11" t="s">
        <v>77</v>
      </c>
      <c r="B36" s="11" t="s">
        <v>92</v>
      </c>
      <c r="C36" s="18">
        <v>9752</v>
      </c>
      <c r="D36" s="17" t="s">
        <v>93</v>
      </c>
      <c r="E36" s="23">
        <v>4.05</v>
      </c>
      <c r="F36" s="24">
        <v>1500</v>
      </c>
      <c r="G36" s="23">
        <f t="shared" si="0"/>
        <v>6075</v>
      </c>
      <c r="H36" s="21">
        <v>25</v>
      </c>
      <c r="I36" s="25">
        <v>40806</v>
      </c>
      <c r="J36" s="25">
        <v>40811</v>
      </c>
      <c r="K36" s="11"/>
      <c r="L36" s="11"/>
      <c r="M36" s="11"/>
      <c r="N36" s="11"/>
      <c r="O36" s="11"/>
    </row>
    <row r="37" spans="1:15" x14ac:dyDescent="0.3">
      <c r="A37" s="17" t="s">
        <v>77</v>
      </c>
      <c r="B37" s="11" t="s">
        <v>94</v>
      </c>
      <c r="C37" s="18">
        <v>4111</v>
      </c>
      <c r="D37" s="17" t="s">
        <v>58</v>
      </c>
      <c r="E37" s="19">
        <v>3.55</v>
      </c>
      <c r="F37" s="20">
        <v>4250</v>
      </c>
      <c r="G37" s="19">
        <f t="shared" si="0"/>
        <v>15087.5</v>
      </c>
      <c r="H37" s="21">
        <v>25</v>
      </c>
      <c r="I37" s="22">
        <v>40806</v>
      </c>
      <c r="J37" s="22">
        <v>40826</v>
      </c>
      <c r="K37" s="11"/>
      <c r="L37" s="11"/>
      <c r="M37" s="11"/>
      <c r="N37" s="11"/>
      <c r="O37" s="11"/>
    </row>
    <row r="38" spans="1:15" x14ac:dyDescent="0.3">
      <c r="A38" s="11" t="s">
        <v>95</v>
      </c>
      <c r="B38" s="11" t="s">
        <v>96</v>
      </c>
      <c r="C38" s="18">
        <v>9764</v>
      </c>
      <c r="D38" s="17" t="s">
        <v>93</v>
      </c>
      <c r="E38" s="23">
        <v>3.75</v>
      </c>
      <c r="F38" s="24">
        <v>1980</v>
      </c>
      <c r="G38" s="23">
        <f t="shared" si="0"/>
        <v>7425</v>
      </c>
      <c r="H38" s="10">
        <v>15</v>
      </c>
      <c r="I38" s="25">
        <v>40806</v>
      </c>
      <c r="J38" s="25">
        <v>40815</v>
      </c>
      <c r="K38" s="11"/>
      <c r="L38" s="11"/>
      <c r="M38" s="11"/>
      <c r="N38" s="11"/>
      <c r="O38" s="11"/>
    </row>
    <row r="39" spans="1:15" x14ac:dyDescent="0.3">
      <c r="A39" s="11" t="s">
        <v>95</v>
      </c>
      <c r="B39" s="11" t="s">
        <v>97</v>
      </c>
      <c r="C39" s="18">
        <v>9764</v>
      </c>
      <c r="D39" s="17" t="s">
        <v>93</v>
      </c>
      <c r="E39" s="23">
        <v>3.75</v>
      </c>
      <c r="F39" s="24">
        <v>1750</v>
      </c>
      <c r="G39" s="23">
        <f t="shared" si="0"/>
        <v>6562.5</v>
      </c>
      <c r="H39" s="10">
        <v>15</v>
      </c>
      <c r="I39" s="25">
        <v>40806</v>
      </c>
      <c r="J39" s="25">
        <v>40811</v>
      </c>
      <c r="K39" s="11"/>
      <c r="L39" s="11"/>
      <c r="M39" s="11"/>
      <c r="N39" s="11"/>
      <c r="O39" s="11"/>
    </row>
    <row r="40" spans="1:15" x14ac:dyDescent="0.3">
      <c r="A40" s="11" t="s">
        <v>77</v>
      </c>
      <c r="B40" s="11" t="s">
        <v>98</v>
      </c>
      <c r="C40" s="18">
        <v>9752</v>
      </c>
      <c r="D40" s="17" t="s">
        <v>93</v>
      </c>
      <c r="E40" s="23">
        <v>4.05</v>
      </c>
      <c r="F40" s="24">
        <v>1550</v>
      </c>
      <c r="G40" s="23">
        <f t="shared" si="0"/>
        <v>6277.5</v>
      </c>
      <c r="H40" s="21">
        <v>25</v>
      </c>
      <c r="I40" s="25">
        <v>40811</v>
      </c>
      <c r="J40" s="25">
        <v>40821</v>
      </c>
      <c r="K40" s="11"/>
      <c r="L40" s="11"/>
      <c r="M40" s="11"/>
      <c r="N40" s="11"/>
      <c r="O40" s="11"/>
    </row>
    <row r="41" spans="1:15" x14ac:dyDescent="0.3">
      <c r="A41" s="17" t="s">
        <v>77</v>
      </c>
      <c r="B41" s="11" t="s">
        <v>99</v>
      </c>
      <c r="C41" s="18">
        <v>4111</v>
      </c>
      <c r="D41" s="17" t="s">
        <v>58</v>
      </c>
      <c r="E41" s="19">
        <v>3.55</v>
      </c>
      <c r="F41" s="20">
        <v>4200</v>
      </c>
      <c r="G41" s="19">
        <f t="shared" si="0"/>
        <v>14910</v>
      </c>
      <c r="H41" s="21">
        <v>25</v>
      </c>
      <c r="I41" s="22">
        <v>40811</v>
      </c>
      <c r="J41" s="22">
        <v>40841</v>
      </c>
      <c r="K41" s="11"/>
      <c r="L41" s="11"/>
      <c r="M41" s="11"/>
      <c r="N41" s="11"/>
      <c r="O41" s="11"/>
    </row>
    <row r="42" spans="1:15" x14ac:dyDescent="0.3">
      <c r="A42" s="4" t="s">
        <v>59</v>
      </c>
      <c r="B42" s="11" t="s">
        <v>100</v>
      </c>
      <c r="C42" s="18">
        <v>1369</v>
      </c>
      <c r="D42" s="17" t="s">
        <v>47</v>
      </c>
      <c r="E42" s="23">
        <v>4.2</v>
      </c>
      <c r="F42" s="24">
        <v>15000</v>
      </c>
      <c r="G42" s="19">
        <f t="shared" si="0"/>
        <v>63000</v>
      </c>
      <c r="H42" s="10">
        <v>45</v>
      </c>
      <c r="I42" s="25">
        <v>40811</v>
      </c>
      <c r="J42" s="25">
        <v>40816</v>
      </c>
      <c r="K42" s="11"/>
      <c r="L42" s="11"/>
      <c r="M42" s="11"/>
      <c r="N42" s="11"/>
      <c r="O42" s="11"/>
    </row>
    <row r="43" spans="1:15" x14ac:dyDescent="0.3">
      <c r="A43" s="11" t="s">
        <v>101</v>
      </c>
      <c r="B43" s="11" t="s">
        <v>102</v>
      </c>
      <c r="C43" s="18">
        <v>6431</v>
      </c>
      <c r="D43" s="17" t="s">
        <v>62</v>
      </c>
      <c r="E43" s="23">
        <v>2.85</v>
      </c>
      <c r="F43" s="24">
        <v>1300</v>
      </c>
      <c r="G43" s="23">
        <f t="shared" si="0"/>
        <v>3705</v>
      </c>
      <c r="H43" s="21">
        <v>30</v>
      </c>
      <c r="I43" s="25">
        <v>40811</v>
      </c>
      <c r="J43" s="25">
        <v>40817</v>
      </c>
      <c r="K43" s="11"/>
      <c r="L43" s="11"/>
      <c r="M43" s="11"/>
      <c r="N43" s="11"/>
      <c r="O43" s="11"/>
    </row>
    <row r="44" spans="1:15" x14ac:dyDescent="0.3">
      <c r="A44" s="17" t="s">
        <v>50</v>
      </c>
      <c r="B44" s="11" t="s">
        <v>103</v>
      </c>
      <c r="C44" s="18">
        <v>6321</v>
      </c>
      <c r="D44" s="17" t="s">
        <v>62</v>
      </c>
      <c r="E44" s="19">
        <v>2.4500000000000002</v>
      </c>
      <c r="F44" s="20">
        <v>2500</v>
      </c>
      <c r="G44" s="19">
        <f t="shared" si="0"/>
        <v>6125</v>
      </c>
      <c r="H44" s="21">
        <v>30</v>
      </c>
      <c r="I44" s="22">
        <v>40811</v>
      </c>
      <c r="J44" s="22">
        <v>40820</v>
      </c>
      <c r="K44" s="11"/>
      <c r="L44" s="11"/>
      <c r="M44" s="11"/>
      <c r="N44" s="11"/>
      <c r="O44" s="11"/>
    </row>
    <row r="45" spans="1:15" x14ac:dyDescent="0.3">
      <c r="A45" s="11" t="s">
        <v>95</v>
      </c>
      <c r="B45" s="11" t="s">
        <v>104</v>
      </c>
      <c r="C45" s="18">
        <v>9764</v>
      </c>
      <c r="D45" s="17" t="s">
        <v>93</v>
      </c>
      <c r="E45" s="23">
        <v>3.75</v>
      </c>
      <c r="F45" s="24">
        <v>1850</v>
      </c>
      <c r="G45" s="23">
        <f t="shared" si="0"/>
        <v>6937.5</v>
      </c>
      <c r="H45" s="10">
        <v>15</v>
      </c>
      <c r="I45" s="25">
        <v>40811</v>
      </c>
      <c r="J45" s="25">
        <v>40821</v>
      </c>
      <c r="K45" s="11"/>
      <c r="L45" s="11"/>
      <c r="M45" s="11"/>
      <c r="N45" s="11"/>
      <c r="O45" s="11"/>
    </row>
    <row r="46" spans="1:15" x14ac:dyDescent="0.3">
      <c r="A46" s="4" t="s">
        <v>59</v>
      </c>
      <c r="B46" s="11" t="s">
        <v>105</v>
      </c>
      <c r="C46" s="18">
        <v>1369</v>
      </c>
      <c r="D46" s="17" t="s">
        <v>47</v>
      </c>
      <c r="E46" s="23">
        <v>4.2</v>
      </c>
      <c r="F46" s="24">
        <v>14000</v>
      </c>
      <c r="G46" s="19">
        <f t="shared" si="0"/>
        <v>58800</v>
      </c>
      <c r="H46" s="10">
        <v>45</v>
      </c>
      <c r="I46" s="25">
        <v>40813</v>
      </c>
      <c r="J46" s="25">
        <v>40819</v>
      </c>
      <c r="K46" s="11"/>
      <c r="L46" s="11"/>
      <c r="M46" s="11"/>
      <c r="N46" s="11"/>
      <c r="O46" s="11"/>
    </row>
    <row r="47" spans="1:15" x14ac:dyDescent="0.3">
      <c r="A47" s="17" t="s">
        <v>45</v>
      </c>
      <c r="B47" s="11" t="s">
        <v>106</v>
      </c>
      <c r="C47" s="18">
        <v>1122</v>
      </c>
      <c r="D47" s="17" t="s">
        <v>47</v>
      </c>
      <c r="E47" s="19">
        <v>4.25</v>
      </c>
      <c r="F47" s="20">
        <v>14500</v>
      </c>
      <c r="G47" s="19">
        <f t="shared" si="0"/>
        <v>61625</v>
      </c>
      <c r="H47" s="21">
        <v>30</v>
      </c>
      <c r="I47" s="22">
        <v>40814</v>
      </c>
      <c r="J47" s="22">
        <v>40819</v>
      </c>
      <c r="K47" s="11"/>
      <c r="L47" s="11"/>
      <c r="M47" s="11"/>
      <c r="N47" s="11"/>
      <c r="O47" s="11"/>
    </row>
    <row r="48" spans="1:15" x14ac:dyDescent="0.3">
      <c r="A48" s="11" t="s">
        <v>95</v>
      </c>
      <c r="B48" s="11" t="s">
        <v>107</v>
      </c>
      <c r="C48" s="18">
        <v>9764</v>
      </c>
      <c r="D48" s="17" t="s">
        <v>93</v>
      </c>
      <c r="E48" s="23">
        <v>3.75</v>
      </c>
      <c r="F48" s="24">
        <v>1800</v>
      </c>
      <c r="G48" s="23">
        <f t="shared" si="0"/>
        <v>6750</v>
      </c>
      <c r="H48" s="10">
        <v>15</v>
      </c>
      <c r="I48" s="25">
        <v>40814</v>
      </c>
      <c r="J48" s="25">
        <v>40821</v>
      </c>
      <c r="K48" s="11"/>
      <c r="L48" s="11"/>
      <c r="M48" s="11"/>
      <c r="N48" s="11"/>
      <c r="O48" s="11"/>
    </row>
    <row r="49" spans="1:15" x14ac:dyDescent="0.3">
      <c r="A49" s="4" t="s">
        <v>59</v>
      </c>
      <c r="B49" s="11" t="s">
        <v>108</v>
      </c>
      <c r="C49" s="18">
        <v>1369</v>
      </c>
      <c r="D49" s="17" t="s">
        <v>47</v>
      </c>
      <c r="E49" s="23">
        <v>4.2</v>
      </c>
      <c r="F49" s="24">
        <v>10000</v>
      </c>
      <c r="G49" s="19">
        <f t="shared" si="0"/>
        <v>42000</v>
      </c>
      <c r="H49" s="10">
        <v>45</v>
      </c>
      <c r="I49" s="25">
        <v>40815</v>
      </c>
      <c r="J49" s="25">
        <v>40820</v>
      </c>
      <c r="K49" s="11"/>
      <c r="L49" s="11"/>
      <c r="M49" s="11"/>
      <c r="N49" s="11"/>
      <c r="O49" s="11"/>
    </row>
    <row r="50" spans="1:15" x14ac:dyDescent="0.3">
      <c r="A50" s="11" t="s">
        <v>77</v>
      </c>
      <c r="B50" s="11" t="s">
        <v>109</v>
      </c>
      <c r="C50" s="10">
        <v>5125</v>
      </c>
      <c r="D50" s="11" t="s">
        <v>52</v>
      </c>
      <c r="E50" s="23">
        <v>1.1499999999999999</v>
      </c>
      <c r="F50" s="24">
        <v>15000</v>
      </c>
      <c r="G50" s="23">
        <f t="shared" si="0"/>
        <v>17250</v>
      </c>
      <c r="H50" s="21">
        <v>25</v>
      </c>
      <c r="I50" s="25">
        <v>40817</v>
      </c>
      <c r="J50" s="25">
        <v>40831</v>
      </c>
      <c r="K50" s="11"/>
      <c r="L50" s="11"/>
      <c r="M50" s="11"/>
      <c r="N50" s="11"/>
      <c r="O50" s="11"/>
    </row>
    <row r="51" spans="1:15" x14ac:dyDescent="0.3">
      <c r="A51" s="17" t="s">
        <v>59</v>
      </c>
      <c r="B51" s="11" t="s">
        <v>110</v>
      </c>
      <c r="C51" s="18">
        <v>9399</v>
      </c>
      <c r="D51" s="17" t="s">
        <v>93</v>
      </c>
      <c r="E51" s="19">
        <v>3.65</v>
      </c>
      <c r="F51" s="20">
        <v>1250</v>
      </c>
      <c r="G51" s="19">
        <f t="shared" si="0"/>
        <v>4562.5</v>
      </c>
      <c r="H51" s="10">
        <v>45</v>
      </c>
      <c r="I51" s="22">
        <v>40817</v>
      </c>
      <c r="J51" s="22">
        <v>40822</v>
      </c>
      <c r="K51" s="11"/>
      <c r="L51" s="11"/>
      <c r="M51" s="11"/>
      <c r="N51" s="11"/>
      <c r="O51" s="11"/>
    </row>
    <row r="52" spans="1:15" x14ac:dyDescent="0.3">
      <c r="A52" s="11" t="s">
        <v>101</v>
      </c>
      <c r="B52" s="11" t="s">
        <v>111</v>
      </c>
      <c r="C52" s="18">
        <v>6431</v>
      </c>
      <c r="D52" s="17" t="s">
        <v>62</v>
      </c>
      <c r="E52" s="23">
        <v>2.85</v>
      </c>
      <c r="F52" s="24">
        <v>1350</v>
      </c>
      <c r="G52" s="23">
        <f t="shared" si="0"/>
        <v>3847.5</v>
      </c>
      <c r="H52" s="21">
        <v>30</v>
      </c>
      <c r="I52" s="25">
        <v>40817</v>
      </c>
      <c r="J52" s="25">
        <v>40823</v>
      </c>
      <c r="K52" s="11"/>
      <c r="L52" s="11"/>
      <c r="M52" s="11"/>
      <c r="N52" s="11"/>
      <c r="O52" s="11"/>
    </row>
    <row r="53" spans="1:15" x14ac:dyDescent="0.3">
      <c r="A53" s="11" t="s">
        <v>95</v>
      </c>
      <c r="B53" s="11" t="s">
        <v>112</v>
      </c>
      <c r="C53" s="18">
        <v>6433</v>
      </c>
      <c r="D53" s="17" t="s">
        <v>62</v>
      </c>
      <c r="E53" s="23">
        <v>2.95</v>
      </c>
      <c r="F53" s="24">
        <v>1500</v>
      </c>
      <c r="G53" s="23">
        <f t="shared" si="0"/>
        <v>4425</v>
      </c>
      <c r="H53" s="10">
        <v>15</v>
      </c>
      <c r="I53" s="25">
        <v>40817</v>
      </c>
      <c r="J53" s="25">
        <v>40826</v>
      </c>
      <c r="K53" s="11"/>
      <c r="L53" s="11"/>
      <c r="M53" s="11"/>
      <c r="N53" s="11"/>
      <c r="O53" s="11"/>
    </row>
    <row r="54" spans="1:15" x14ac:dyDescent="0.3">
      <c r="A54" s="11" t="s">
        <v>50</v>
      </c>
      <c r="B54" s="11" t="s">
        <v>113</v>
      </c>
      <c r="C54" s="10">
        <v>5166</v>
      </c>
      <c r="D54" s="11" t="s">
        <v>66</v>
      </c>
      <c r="E54" s="23">
        <v>1.25</v>
      </c>
      <c r="F54" s="24">
        <v>5650</v>
      </c>
      <c r="G54" s="23">
        <f t="shared" si="0"/>
        <v>7062.5</v>
      </c>
      <c r="H54" s="21">
        <v>30</v>
      </c>
      <c r="I54" s="25">
        <v>40817</v>
      </c>
      <c r="J54" s="25">
        <v>40822</v>
      </c>
      <c r="K54" s="11"/>
      <c r="L54" s="11"/>
      <c r="M54" s="11"/>
      <c r="N54" s="11"/>
      <c r="O54" s="11"/>
    </row>
    <row r="55" spans="1:15" x14ac:dyDescent="0.3">
      <c r="A55" s="17" t="s">
        <v>45</v>
      </c>
      <c r="B55" s="11" t="s">
        <v>114</v>
      </c>
      <c r="C55" s="18">
        <v>1122</v>
      </c>
      <c r="D55" s="17" t="s">
        <v>47</v>
      </c>
      <c r="E55" s="19">
        <v>4.25</v>
      </c>
      <c r="F55" s="20">
        <v>18000</v>
      </c>
      <c r="G55" s="19">
        <f t="shared" si="0"/>
        <v>76500</v>
      </c>
      <c r="H55" s="21">
        <v>30</v>
      </c>
      <c r="I55" s="22">
        <v>40817</v>
      </c>
      <c r="J55" s="22">
        <v>40824</v>
      </c>
      <c r="K55" s="11"/>
      <c r="L55" s="11"/>
      <c r="M55" s="11"/>
      <c r="N55" s="11"/>
      <c r="O55" s="11"/>
    </row>
    <row r="56" spans="1:15" x14ac:dyDescent="0.3">
      <c r="A56" s="17" t="s">
        <v>59</v>
      </c>
      <c r="B56" s="11" t="s">
        <v>115</v>
      </c>
      <c r="C56" s="18">
        <v>9399</v>
      </c>
      <c r="D56" s="17" t="s">
        <v>93</v>
      </c>
      <c r="E56" s="19">
        <v>3.65</v>
      </c>
      <c r="F56" s="20">
        <v>1450</v>
      </c>
      <c r="G56" s="19">
        <f t="shared" si="0"/>
        <v>5292.5</v>
      </c>
      <c r="H56" s="10">
        <v>45</v>
      </c>
      <c r="I56" s="22">
        <v>40819</v>
      </c>
      <c r="J56" s="22">
        <v>40824</v>
      </c>
      <c r="K56" s="11"/>
      <c r="L56" s="11"/>
      <c r="M56" s="11"/>
      <c r="N56" s="11"/>
      <c r="O56" s="11"/>
    </row>
    <row r="57" spans="1:15" x14ac:dyDescent="0.3">
      <c r="A57" s="11" t="s">
        <v>77</v>
      </c>
      <c r="B57" s="11" t="s">
        <v>116</v>
      </c>
      <c r="C57" s="18">
        <v>6489</v>
      </c>
      <c r="D57" s="17" t="s">
        <v>62</v>
      </c>
      <c r="E57" s="23">
        <v>3</v>
      </c>
      <c r="F57" s="24">
        <v>1100</v>
      </c>
      <c r="G57" s="23">
        <f t="shared" si="0"/>
        <v>3300</v>
      </c>
      <c r="H57" s="21">
        <v>25</v>
      </c>
      <c r="I57" s="25">
        <v>40821</v>
      </c>
      <c r="J57" s="25">
        <v>40826</v>
      </c>
      <c r="K57" s="11"/>
      <c r="L57" s="11"/>
      <c r="M57" s="11"/>
      <c r="N57" s="11"/>
      <c r="O57" s="11"/>
    </row>
    <row r="58" spans="1:15" x14ac:dyDescent="0.3">
      <c r="A58" s="17" t="s">
        <v>59</v>
      </c>
      <c r="B58" s="11" t="s">
        <v>117</v>
      </c>
      <c r="C58" s="18">
        <v>9399</v>
      </c>
      <c r="D58" s="17" t="s">
        <v>93</v>
      </c>
      <c r="E58" s="19">
        <v>3.65</v>
      </c>
      <c r="F58" s="20">
        <v>1985</v>
      </c>
      <c r="G58" s="19">
        <f t="shared" si="0"/>
        <v>7245.25</v>
      </c>
      <c r="H58" s="10">
        <v>45</v>
      </c>
      <c r="I58" s="22">
        <v>40821</v>
      </c>
      <c r="J58" s="22">
        <v>40827</v>
      </c>
      <c r="K58" s="11"/>
      <c r="L58" s="11"/>
      <c r="M58" s="11"/>
      <c r="N58" s="11"/>
      <c r="O58" s="11"/>
    </row>
    <row r="59" spans="1:15" x14ac:dyDescent="0.3">
      <c r="A59" s="17" t="s">
        <v>77</v>
      </c>
      <c r="B59" s="11" t="s">
        <v>118</v>
      </c>
      <c r="C59" s="18">
        <v>4111</v>
      </c>
      <c r="D59" s="17" t="s">
        <v>58</v>
      </c>
      <c r="E59" s="19">
        <v>3.55</v>
      </c>
      <c r="F59" s="20">
        <v>4600</v>
      </c>
      <c r="G59" s="19">
        <f t="shared" si="0"/>
        <v>16330</v>
      </c>
      <c r="H59" s="21">
        <v>25</v>
      </c>
      <c r="I59" s="22">
        <v>40821</v>
      </c>
      <c r="J59" s="22">
        <v>40835</v>
      </c>
      <c r="K59" s="11"/>
      <c r="L59" s="11"/>
      <c r="M59" s="11"/>
      <c r="N59" s="11"/>
      <c r="O59" s="11"/>
    </row>
    <row r="60" spans="1:15" x14ac:dyDescent="0.3">
      <c r="A60" s="4" t="s">
        <v>59</v>
      </c>
      <c r="B60" s="11" t="s">
        <v>119</v>
      </c>
      <c r="C60" s="18">
        <v>4569</v>
      </c>
      <c r="D60" s="17" t="s">
        <v>58</v>
      </c>
      <c r="E60" s="23">
        <v>3.5</v>
      </c>
      <c r="F60" s="24">
        <v>3900</v>
      </c>
      <c r="G60" s="23">
        <f t="shared" si="0"/>
        <v>13650</v>
      </c>
      <c r="H60" s="10">
        <v>45</v>
      </c>
      <c r="I60" s="25">
        <v>40821</v>
      </c>
      <c r="J60" s="25">
        <v>40826</v>
      </c>
      <c r="K60" s="11"/>
      <c r="L60" s="11"/>
      <c r="M60" s="11"/>
      <c r="N60" s="11"/>
      <c r="O60" s="11"/>
    </row>
    <row r="61" spans="1:15" x14ac:dyDescent="0.3">
      <c r="A61" s="11" t="s">
        <v>101</v>
      </c>
      <c r="B61" s="11" t="s">
        <v>120</v>
      </c>
      <c r="C61" s="18">
        <v>6431</v>
      </c>
      <c r="D61" s="17" t="s">
        <v>62</v>
      </c>
      <c r="E61" s="23">
        <v>2.85</v>
      </c>
      <c r="F61" s="24">
        <v>1250</v>
      </c>
      <c r="G61" s="23">
        <f t="shared" si="0"/>
        <v>3562.5</v>
      </c>
      <c r="H61" s="21">
        <v>30</v>
      </c>
      <c r="I61" s="25">
        <v>40821</v>
      </c>
      <c r="J61" s="25">
        <v>40826</v>
      </c>
      <c r="K61" s="11"/>
      <c r="L61" s="11"/>
      <c r="M61" s="11"/>
      <c r="N61" s="11"/>
      <c r="O61" s="11"/>
    </row>
    <row r="62" spans="1:15" x14ac:dyDescent="0.3">
      <c r="A62" s="17" t="s">
        <v>59</v>
      </c>
      <c r="B62" s="11" t="s">
        <v>121</v>
      </c>
      <c r="C62" s="18">
        <v>9399</v>
      </c>
      <c r="D62" s="17" t="s">
        <v>93</v>
      </c>
      <c r="E62" s="19">
        <v>3.65</v>
      </c>
      <c r="F62" s="20">
        <v>1470</v>
      </c>
      <c r="G62" s="19">
        <f t="shared" si="0"/>
        <v>5365.5</v>
      </c>
      <c r="H62" s="10">
        <v>45</v>
      </c>
      <c r="I62" s="22">
        <v>40823</v>
      </c>
      <c r="J62" s="22">
        <v>40828</v>
      </c>
      <c r="K62" s="11"/>
      <c r="L62" s="11"/>
      <c r="M62" s="11"/>
      <c r="N62" s="11"/>
      <c r="O62" s="11"/>
    </row>
    <row r="63" spans="1:15" x14ac:dyDescent="0.3">
      <c r="A63" s="4" t="s">
        <v>59</v>
      </c>
      <c r="B63" s="11" t="s">
        <v>122</v>
      </c>
      <c r="C63" s="10">
        <v>5454</v>
      </c>
      <c r="D63" s="11" t="s">
        <v>72</v>
      </c>
      <c r="E63" s="23">
        <v>220</v>
      </c>
      <c r="F63" s="24">
        <v>550</v>
      </c>
      <c r="G63" s="23">
        <f t="shared" si="0"/>
        <v>121000</v>
      </c>
      <c r="H63" s="10">
        <v>45</v>
      </c>
      <c r="I63" s="25">
        <v>40825</v>
      </c>
      <c r="J63" s="25">
        <v>40830</v>
      </c>
      <c r="K63" s="11"/>
      <c r="L63" s="11"/>
      <c r="M63" s="11"/>
      <c r="N63" s="11"/>
      <c r="O63" s="11"/>
    </row>
    <row r="64" spans="1:15" x14ac:dyDescent="0.3">
      <c r="A64" s="11" t="s">
        <v>77</v>
      </c>
      <c r="B64" s="11" t="s">
        <v>123</v>
      </c>
      <c r="C64" s="18">
        <v>6489</v>
      </c>
      <c r="D64" s="17" t="s">
        <v>62</v>
      </c>
      <c r="E64" s="23">
        <v>3</v>
      </c>
      <c r="F64" s="24">
        <v>900</v>
      </c>
      <c r="G64" s="23">
        <f t="shared" si="0"/>
        <v>2700</v>
      </c>
      <c r="H64" s="21">
        <v>25</v>
      </c>
      <c r="I64" s="25">
        <v>40826</v>
      </c>
      <c r="J64" s="25">
        <v>40834</v>
      </c>
      <c r="K64" s="11"/>
      <c r="L64" s="11"/>
      <c r="M64" s="11"/>
      <c r="N64" s="11"/>
      <c r="O64" s="11"/>
    </row>
    <row r="65" spans="1:15" x14ac:dyDescent="0.3">
      <c r="A65" s="11" t="s">
        <v>48</v>
      </c>
      <c r="B65" s="11" t="s">
        <v>124</v>
      </c>
      <c r="C65" s="18">
        <v>1243</v>
      </c>
      <c r="D65" s="17" t="s">
        <v>47</v>
      </c>
      <c r="E65" s="23">
        <v>4.25</v>
      </c>
      <c r="F65" s="24">
        <v>10500</v>
      </c>
      <c r="G65" s="19">
        <f t="shared" si="0"/>
        <v>44625</v>
      </c>
      <c r="H65" s="21">
        <v>30</v>
      </c>
      <c r="I65" s="25">
        <v>40826</v>
      </c>
      <c r="J65" s="25">
        <v>40833</v>
      </c>
      <c r="K65" s="11"/>
      <c r="L65" s="11"/>
      <c r="M65" s="11"/>
      <c r="N65" s="11"/>
      <c r="O65" s="11"/>
    </row>
    <row r="66" spans="1:15" x14ac:dyDescent="0.3">
      <c r="A66" s="11" t="s">
        <v>54</v>
      </c>
      <c r="B66" s="11" t="s">
        <v>125</v>
      </c>
      <c r="C66" s="10">
        <v>8008</v>
      </c>
      <c r="D66" s="11" t="s">
        <v>126</v>
      </c>
      <c r="E66" s="23">
        <v>645</v>
      </c>
      <c r="F66" s="24">
        <v>100</v>
      </c>
      <c r="G66" s="23">
        <f t="shared" ref="G66:G95" si="1">E66*F66</f>
        <v>64500</v>
      </c>
      <c r="H66" s="21">
        <v>30</v>
      </c>
      <c r="I66" s="25">
        <v>40826</v>
      </c>
      <c r="J66" s="25">
        <v>40837</v>
      </c>
      <c r="K66" s="11"/>
      <c r="L66" s="11"/>
      <c r="M66" s="11"/>
      <c r="N66" s="11"/>
      <c r="O66" s="11"/>
    </row>
    <row r="67" spans="1:15" x14ac:dyDescent="0.3">
      <c r="A67" s="11" t="s">
        <v>101</v>
      </c>
      <c r="B67" s="11" t="s">
        <v>127</v>
      </c>
      <c r="C67" s="10">
        <v>7258</v>
      </c>
      <c r="D67" s="11" t="s">
        <v>60</v>
      </c>
      <c r="E67" s="23">
        <v>100.5</v>
      </c>
      <c r="F67" s="24">
        <v>90</v>
      </c>
      <c r="G67" s="23">
        <f t="shared" si="1"/>
        <v>9045</v>
      </c>
      <c r="H67" s="21">
        <v>30</v>
      </c>
      <c r="I67" s="25">
        <v>40826</v>
      </c>
      <c r="J67" s="25">
        <v>40833</v>
      </c>
      <c r="K67" s="11"/>
      <c r="L67" s="11"/>
      <c r="M67" s="11"/>
      <c r="N67" s="11"/>
      <c r="O67" s="11"/>
    </row>
    <row r="68" spans="1:15" x14ac:dyDescent="0.3">
      <c r="A68" s="11" t="s">
        <v>101</v>
      </c>
      <c r="B68" s="11" t="s">
        <v>128</v>
      </c>
      <c r="C68" s="10">
        <v>8148</v>
      </c>
      <c r="D68" s="11" t="s">
        <v>126</v>
      </c>
      <c r="E68" s="23">
        <v>655.5</v>
      </c>
      <c r="F68" s="24">
        <v>125</v>
      </c>
      <c r="G68" s="23">
        <f t="shared" si="1"/>
        <v>81937.5</v>
      </c>
      <c r="H68" s="21">
        <v>30</v>
      </c>
      <c r="I68" s="25">
        <v>40826</v>
      </c>
      <c r="J68" s="25">
        <v>40833</v>
      </c>
      <c r="K68" s="11"/>
      <c r="L68" s="11"/>
      <c r="M68" s="11"/>
      <c r="N68" s="11"/>
      <c r="O68" s="11"/>
    </row>
    <row r="69" spans="1:15" x14ac:dyDescent="0.3">
      <c r="A69" s="17" t="s">
        <v>45</v>
      </c>
      <c r="B69" s="11" t="s">
        <v>34</v>
      </c>
      <c r="C69" s="18">
        <v>1122</v>
      </c>
      <c r="D69" s="17" t="s">
        <v>47</v>
      </c>
      <c r="E69" s="19">
        <v>4.25</v>
      </c>
      <c r="F69" s="20">
        <v>17000</v>
      </c>
      <c r="G69" s="19">
        <f t="shared" si="1"/>
        <v>72250</v>
      </c>
      <c r="H69" s="21">
        <v>30</v>
      </c>
      <c r="I69" s="22">
        <v>40827</v>
      </c>
      <c r="J69" s="22">
        <v>40835</v>
      </c>
      <c r="K69" s="11"/>
      <c r="L69" s="11"/>
      <c r="M69" s="11"/>
      <c r="N69" s="11"/>
      <c r="O69" s="11"/>
    </row>
    <row r="70" spans="1:15" x14ac:dyDescent="0.3">
      <c r="A70" s="17" t="s">
        <v>50</v>
      </c>
      <c r="B70" s="11" t="s">
        <v>129</v>
      </c>
      <c r="C70" s="18">
        <v>6321</v>
      </c>
      <c r="D70" s="17" t="s">
        <v>62</v>
      </c>
      <c r="E70" s="19">
        <v>2.4500000000000002</v>
      </c>
      <c r="F70" s="20">
        <v>1250</v>
      </c>
      <c r="G70" s="19">
        <f t="shared" si="1"/>
        <v>3062.5</v>
      </c>
      <c r="H70" s="21">
        <v>30</v>
      </c>
      <c r="I70" s="22">
        <v>40828</v>
      </c>
      <c r="J70" s="22">
        <v>40837</v>
      </c>
      <c r="K70" s="11"/>
      <c r="L70" s="11"/>
      <c r="M70" s="11"/>
      <c r="N70" s="11"/>
      <c r="O70" s="11"/>
    </row>
    <row r="71" spans="1:15" x14ac:dyDescent="0.3">
      <c r="A71" s="11" t="s">
        <v>48</v>
      </c>
      <c r="B71" s="11" t="s">
        <v>130</v>
      </c>
      <c r="C71" s="18">
        <v>4224</v>
      </c>
      <c r="D71" s="17" t="s">
        <v>58</v>
      </c>
      <c r="E71" s="23">
        <v>3.95</v>
      </c>
      <c r="F71" s="24">
        <v>4500</v>
      </c>
      <c r="G71" s="23">
        <f t="shared" si="1"/>
        <v>17775</v>
      </c>
      <c r="H71" s="21">
        <v>30</v>
      </c>
      <c r="I71" s="25">
        <v>40831</v>
      </c>
      <c r="J71" s="25">
        <v>40836</v>
      </c>
      <c r="K71" s="11"/>
      <c r="L71" s="11"/>
      <c r="M71" s="11"/>
      <c r="N71" s="11"/>
      <c r="O71" s="11"/>
    </row>
    <row r="72" spans="1:15" x14ac:dyDescent="0.3">
      <c r="A72" s="4" t="s">
        <v>59</v>
      </c>
      <c r="B72" s="11" t="s">
        <v>131</v>
      </c>
      <c r="C72" s="10">
        <v>5454</v>
      </c>
      <c r="D72" s="11" t="s">
        <v>72</v>
      </c>
      <c r="E72" s="23">
        <v>220</v>
      </c>
      <c r="F72" s="24">
        <v>500</v>
      </c>
      <c r="G72" s="23">
        <f t="shared" si="1"/>
        <v>110000</v>
      </c>
      <c r="H72" s="10">
        <v>45</v>
      </c>
      <c r="I72" s="25">
        <v>40831</v>
      </c>
      <c r="J72" s="25">
        <v>40836</v>
      </c>
      <c r="K72" s="11"/>
      <c r="L72" s="11"/>
      <c r="M72" s="11"/>
      <c r="N72" s="11"/>
      <c r="O72" s="11"/>
    </row>
    <row r="73" spans="1:15" x14ac:dyDescent="0.3">
      <c r="A73" s="11" t="s">
        <v>101</v>
      </c>
      <c r="B73" s="11" t="s">
        <v>132</v>
      </c>
      <c r="C73" s="10">
        <v>7258</v>
      </c>
      <c r="D73" s="11" t="s">
        <v>60</v>
      </c>
      <c r="E73" s="23">
        <v>100.5</v>
      </c>
      <c r="F73" s="24">
        <v>100</v>
      </c>
      <c r="G73" s="23">
        <f t="shared" si="1"/>
        <v>10050</v>
      </c>
      <c r="H73" s="21">
        <v>30</v>
      </c>
      <c r="I73" s="25">
        <v>40831</v>
      </c>
      <c r="J73" s="25">
        <v>40840</v>
      </c>
      <c r="K73" s="11"/>
      <c r="L73" s="11"/>
      <c r="M73" s="11"/>
      <c r="N73" s="11"/>
      <c r="O73" s="11"/>
    </row>
    <row r="74" spans="1:15" x14ac:dyDescent="0.3">
      <c r="A74" s="11" t="s">
        <v>54</v>
      </c>
      <c r="B74" s="11" t="s">
        <v>133</v>
      </c>
      <c r="C74" s="10">
        <v>8008</v>
      </c>
      <c r="D74" s="11" t="s">
        <v>126</v>
      </c>
      <c r="E74" s="23">
        <v>645</v>
      </c>
      <c r="F74" s="24">
        <v>150</v>
      </c>
      <c r="G74" s="23">
        <f t="shared" si="1"/>
        <v>96750</v>
      </c>
      <c r="H74" s="21">
        <v>30</v>
      </c>
      <c r="I74" s="25">
        <v>40831</v>
      </c>
      <c r="J74" s="25">
        <v>40842</v>
      </c>
      <c r="K74" s="11"/>
      <c r="L74" s="11"/>
      <c r="M74" s="11"/>
      <c r="N74" s="11"/>
      <c r="O74" s="11"/>
    </row>
    <row r="75" spans="1:15" x14ac:dyDescent="0.3">
      <c r="A75" s="11" t="s">
        <v>48</v>
      </c>
      <c r="B75" s="11" t="s">
        <v>134</v>
      </c>
      <c r="C75" s="10">
        <v>5417</v>
      </c>
      <c r="D75" s="11" t="s">
        <v>72</v>
      </c>
      <c r="E75" s="26">
        <v>255</v>
      </c>
      <c r="F75" s="24">
        <v>500</v>
      </c>
      <c r="G75" s="23">
        <f t="shared" si="1"/>
        <v>127500</v>
      </c>
      <c r="H75" s="21">
        <v>30</v>
      </c>
      <c r="I75" s="25">
        <v>40836</v>
      </c>
      <c r="J75" s="25">
        <v>40843</v>
      </c>
      <c r="K75" s="11"/>
      <c r="L75" s="11"/>
      <c r="M75" s="11"/>
      <c r="N75" s="11"/>
      <c r="O75" s="11"/>
    </row>
    <row r="76" spans="1:15" x14ac:dyDescent="0.3">
      <c r="A76" s="11" t="s">
        <v>101</v>
      </c>
      <c r="B76" s="11" t="s">
        <v>135</v>
      </c>
      <c r="C76" s="10">
        <v>7258</v>
      </c>
      <c r="D76" s="11" t="s">
        <v>60</v>
      </c>
      <c r="E76" s="23">
        <v>100.5</v>
      </c>
      <c r="F76" s="24">
        <v>95</v>
      </c>
      <c r="G76" s="23">
        <f t="shared" si="1"/>
        <v>9547.5</v>
      </c>
      <c r="H76" s="21">
        <v>30</v>
      </c>
      <c r="I76" s="25">
        <v>40836</v>
      </c>
      <c r="J76" s="25">
        <v>40845</v>
      </c>
      <c r="K76" s="11"/>
      <c r="L76" s="11"/>
      <c r="M76" s="11"/>
      <c r="N76" s="11"/>
      <c r="O76" s="11"/>
    </row>
    <row r="77" spans="1:15" x14ac:dyDescent="0.3">
      <c r="A77" s="11" t="s">
        <v>48</v>
      </c>
      <c r="B77" s="11" t="s">
        <v>136</v>
      </c>
      <c r="C77" s="10">
        <v>5634</v>
      </c>
      <c r="D77" s="11" t="s">
        <v>137</v>
      </c>
      <c r="E77" s="23">
        <v>185</v>
      </c>
      <c r="F77" s="24">
        <v>150</v>
      </c>
      <c r="G77" s="23">
        <f t="shared" si="1"/>
        <v>27750</v>
      </c>
      <c r="H77" s="21">
        <v>30</v>
      </c>
      <c r="I77" s="25">
        <v>40841</v>
      </c>
      <c r="J77" s="25">
        <v>40850</v>
      </c>
      <c r="K77" s="11"/>
      <c r="L77" s="11"/>
      <c r="M77" s="11"/>
      <c r="N77" s="11"/>
      <c r="O77" s="11"/>
    </row>
    <row r="78" spans="1:15" x14ac:dyDescent="0.3">
      <c r="A78" s="4" t="s">
        <v>59</v>
      </c>
      <c r="B78" s="11" t="s">
        <v>138</v>
      </c>
      <c r="C78" s="10">
        <v>5275</v>
      </c>
      <c r="D78" s="11" t="s">
        <v>52</v>
      </c>
      <c r="E78" s="23">
        <v>1</v>
      </c>
      <c r="F78" s="24">
        <v>25000</v>
      </c>
      <c r="G78" s="23">
        <f t="shared" si="1"/>
        <v>25000</v>
      </c>
      <c r="H78" s="10">
        <v>45</v>
      </c>
      <c r="I78" s="25">
        <v>40841</v>
      </c>
      <c r="J78" s="25">
        <v>40846</v>
      </c>
      <c r="K78" s="11"/>
      <c r="L78" s="11"/>
      <c r="M78" s="11"/>
      <c r="N78" s="11"/>
      <c r="O78" s="11"/>
    </row>
    <row r="79" spans="1:15" x14ac:dyDescent="0.3">
      <c r="A79" s="17" t="s">
        <v>50</v>
      </c>
      <c r="B79" s="11" t="s">
        <v>139</v>
      </c>
      <c r="C79" s="18">
        <v>6321</v>
      </c>
      <c r="D79" s="17" t="s">
        <v>62</v>
      </c>
      <c r="E79" s="19">
        <v>2.4500000000000002</v>
      </c>
      <c r="F79" s="20">
        <v>1500</v>
      </c>
      <c r="G79" s="19">
        <f t="shared" si="1"/>
        <v>3675.0000000000005</v>
      </c>
      <c r="H79" s="21">
        <v>30</v>
      </c>
      <c r="I79" s="22">
        <v>40841</v>
      </c>
      <c r="J79" s="22">
        <v>40849</v>
      </c>
      <c r="K79" s="11"/>
      <c r="L79" s="11"/>
      <c r="M79" s="11"/>
      <c r="N79" s="11"/>
      <c r="O79" s="11"/>
    </row>
    <row r="80" spans="1:15" x14ac:dyDescent="0.3">
      <c r="A80" s="11" t="s">
        <v>50</v>
      </c>
      <c r="B80" s="11" t="s">
        <v>140</v>
      </c>
      <c r="C80" s="10">
        <v>5689</v>
      </c>
      <c r="D80" s="11" t="s">
        <v>137</v>
      </c>
      <c r="E80" s="23">
        <v>175</v>
      </c>
      <c r="F80" s="24">
        <v>155</v>
      </c>
      <c r="G80" s="23">
        <f t="shared" si="1"/>
        <v>27125</v>
      </c>
      <c r="H80" s="21">
        <v>30</v>
      </c>
      <c r="I80" s="25">
        <v>40841</v>
      </c>
      <c r="J80" s="25">
        <v>40850</v>
      </c>
      <c r="K80" s="11"/>
      <c r="L80" s="11"/>
      <c r="M80" s="11"/>
      <c r="N80" s="11"/>
      <c r="O80" s="11"/>
    </row>
    <row r="81" spans="1:15" x14ac:dyDescent="0.3">
      <c r="A81" s="17" t="s">
        <v>45</v>
      </c>
      <c r="B81" s="11" t="s">
        <v>141</v>
      </c>
      <c r="C81" s="18">
        <v>1122</v>
      </c>
      <c r="D81" s="17" t="s">
        <v>47</v>
      </c>
      <c r="E81" s="19">
        <v>4.25</v>
      </c>
      <c r="F81" s="20">
        <v>17500</v>
      </c>
      <c r="G81" s="19">
        <f t="shared" si="1"/>
        <v>74375</v>
      </c>
      <c r="H81" s="21">
        <v>30</v>
      </c>
      <c r="I81" s="22">
        <v>40841</v>
      </c>
      <c r="J81" s="22">
        <v>40850</v>
      </c>
      <c r="K81" s="11"/>
      <c r="L81" s="11"/>
      <c r="M81" s="11"/>
      <c r="N81" s="11"/>
      <c r="O81" s="11"/>
    </row>
    <row r="82" spans="1:15" x14ac:dyDescent="0.3">
      <c r="A82" s="11" t="s">
        <v>54</v>
      </c>
      <c r="B82" s="11" t="s">
        <v>142</v>
      </c>
      <c r="C82" s="10">
        <v>5677</v>
      </c>
      <c r="D82" s="11" t="s">
        <v>137</v>
      </c>
      <c r="E82" s="23">
        <v>195</v>
      </c>
      <c r="F82" s="24">
        <v>130</v>
      </c>
      <c r="G82" s="23">
        <f t="shared" si="1"/>
        <v>25350</v>
      </c>
      <c r="H82" s="21">
        <v>30</v>
      </c>
      <c r="I82" s="25">
        <v>40844</v>
      </c>
      <c r="J82" s="25">
        <v>40854</v>
      </c>
      <c r="K82" s="11"/>
      <c r="L82" s="11"/>
      <c r="M82" s="11"/>
      <c r="N82" s="11"/>
      <c r="O82" s="11"/>
    </row>
    <row r="83" spans="1:15" x14ac:dyDescent="0.3">
      <c r="A83" s="11" t="s">
        <v>54</v>
      </c>
      <c r="B83" s="11" t="s">
        <v>143</v>
      </c>
      <c r="C83" s="10">
        <v>8008</v>
      </c>
      <c r="D83" s="11" t="s">
        <v>126</v>
      </c>
      <c r="E83" s="23">
        <v>645</v>
      </c>
      <c r="F83" s="24">
        <v>120</v>
      </c>
      <c r="G83" s="23">
        <f t="shared" si="1"/>
        <v>77400</v>
      </c>
      <c r="H83" s="21">
        <v>30</v>
      </c>
      <c r="I83" s="25">
        <v>40844</v>
      </c>
      <c r="J83" s="25">
        <v>40851</v>
      </c>
      <c r="K83" s="11"/>
      <c r="L83" s="11"/>
      <c r="M83" s="11"/>
      <c r="N83" s="11"/>
      <c r="O83" s="11"/>
    </row>
    <row r="84" spans="1:15" x14ac:dyDescent="0.3">
      <c r="A84" s="11" t="s">
        <v>77</v>
      </c>
      <c r="B84" s="11" t="s">
        <v>144</v>
      </c>
      <c r="C84" s="18">
        <v>6489</v>
      </c>
      <c r="D84" s="17" t="s">
        <v>62</v>
      </c>
      <c r="E84" s="23">
        <v>3</v>
      </c>
      <c r="F84" s="24">
        <v>1050</v>
      </c>
      <c r="G84" s="23">
        <f t="shared" si="1"/>
        <v>3150</v>
      </c>
      <c r="H84" s="21">
        <v>25</v>
      </c>
      <c r="I84" s="25">
        <v>40845</v>
      </c>
      <c r="J84" s="25">
        <v>40857</v>
      </c>
      <c r="K84" s="11"/>
      <c r="L84" s="11"/>
      <c r="M84" s="11"/>
      <c r="N84" s="11"/>
      <c r="O84" s="11"/>
    </row>
    <row r="85" spans="1:15" x14ac:dyDescent="0.3">
      <c r="A85" s="11" t="s">
        <v>48</v>
      </c>
      <c r="B85" s="11" t="s">
        <v>145</v>
      </c>
      <c r="C85" s="10">
        <v>5634</v>
      </c>
      <c r="D85" s="11" t="s">
        <v>137</v>
      </c>
      <c r="E85" s="23">
        <v>185</v>
      </c>
      <c r="F85" s="24">
        <v>140</v>
      </c>
      <c r="G85" s="23">
        <f t="shared" si="1"/>
        <v>25900</v>
      </c>
      <c r="H85" s="21">
        <v>30</v>
      </c>
      <c r="I85" s="25">
        <v>40845</v>
      </c>
      <c r="J85" s="25">
        <v>40851</v>
      </c>
      <c r="K85" s="11"/>
      <c r="L85" s="11"/>
      <c r="M85" s="11"/>
      <c r="N85" s="11"/>
      <c r="O85" s="11"/>
    </row>
    <row r="86" spans="1:15" x14ac:dyDescent="0.3">
      <c r="A86" s="11" t="s">
        <v>101</v>
      </c>
      <c r="B86" s="11" t="s">
        <v>146</v>
      </c>
      <c r="C86" s="10">
        <v>9977</v>
      </c>
      <c r="D86" s="11" t="s">
        <v>147</v>
      </c>
      <c r="E86" s="23">
        <v>1</v>
      </c>
      <c r="F86" s="24">
        <v>525</v>
      </c>
      <c r="G86" s="23">
        <f t="shared" si="1"/>
        <v>525</v>
      </c>
      <c r="H86" s="21">
        <v>30</v>
      </c>
      <c r="I86" s="25">
        <v>40848</v>
      </c>
      <c r="J86" s="25">
        <v>40854</v>
      </c>
      <c r="K86" s="11"/>
      <c r="L86" s="11"/>
      <c r="M86" s="11"/>
      <c r="N86" s="11"/>
      <c r="O86" s="11"/>
    </row>
    <row r="87" spans="1:15" x14ac:dyDescent="0.3">
      <c r="A87" s="11" t="s">
        <v>101</v>
      </c>
      <c r="B87" s="11" t="s">
        <v>148</v>
      </c>
      <c r="C87" s="10">
        <v>9955</v>
      </c>
      <c r="D87" s="11" t="s">
        <v>149</v>
      </c>
      <c r="E87" s="23">
        <v>0.55000000000000004</v>
      </c>
      <c r="F87" s="24">
        <v>150</v>
      </c>
      <c r="G87" s="23">
        <f t="shared" si="1"/>
        <v>82.5</v>
      </c>
      <c r="H87" s="21">
        <v>30</v>
      </c>
      <c r="I87" s="25">
        <v>40848</v>
      </c>
      <c r="J87" s="25">
        <v>40853</v>
      </c>
      <c r="K87" s="11"/>
      <c r="L87" s="11"/>
      <c r="M87" s="11"/>
      <c r="N87" s="11"/>
      <c r="O87" s="11"/>
    </row>
    <row r="88" spans="1:15" x14ac:dyDescent="0.3">
      <c r="A88" s="11" t="s">
        <v>50</v>
      </c>
      <c r="B88" s="11" t="s">
        <v>150</v>
      </c>
      <c r="C88" s="10">
        <v>5689</v>
      </c>
      <c r="D88" s="11" t="s">
        <v>137</v>
      </c>
      <c r="E88" s="23">
        <v>175</v>
      </c>
      <c r="F88" s="24">
        <v>150</v>
      </c>
      <c r="G88" s="23">
        <f t="shared" si="1"/>
        <v>26250</v>
      </c>
      <c r="H88" s="21">
        <v>30</v>
      </c>
      <c r="I88" s="25">
        <v>40848</v>
      </c>
      <c r="J88" s="25">
        <v>40856</v>
      </c>
      <c r="K88" s="11"/>
      <c r="L88" s="11"/>
      <c r="M88" s="11"/>
      <c r="N88" s="11"/>
      <c r="O88" s="11"/>
    </row>
    <row r="89" spans="1:15" x14ac:dyDescent="0.3">
      <c r="A89" s="11" t="s">
        <v>50</v>
      </c>
      <c r="B89" s="11" t="s">
        <v>151</v>
      </c>
      <c r="C89" s="10">
        <v>7268</v>
      </c>
      <c r="D89" s="11" t="s">
        <v>60</v>
      </c>
      <c r="E89" s="23">
        <v>95</v>
      </c>
      <c r="F89" s="24">
        <v>110</v>
      </c>
      <c r="G89" s="23">
        <f t="shared" si="1"/>
        <v>10450</v>
      </c>
      <c r="H89" s="21">
        <v>30</v>
      </c>
      <c r="I89" s="25">
        <v>40848</v>
      </c>
      <c r="J89" s="25">
        <v>40859</v>
      </c>
      <c r="K89" s="11"/>
      <c r="L89" s="11"/>
      <c r="M89" s="11"/>
      <c r="N89" s="11"/>
      <c r="O89" s="11"/>
    </row>
    <row r="90" spans="1:15" x14ac:dyDescent="0.3">
      <c r="A90" s="11" t="s">
        <v>54</v>
      </c>
      <c r="B90" s="11" t="s">
        <v>152</v>
      </c>
      <c r="C90" s="10">
        <v>5677</v>
      </c>
      <c r="D90" s="11" t="s">
        <v>137</v>
      </c>
      <c r="E90" s="23">
        <v>195</v>
      </c>
      <c r="F90" s="24">
        <v>120</v>
      </c>
      <c r="G90" s="23">
        <f t="shared" si="1"/>
        <v>23400</v>
      </c>
      <c r="H90" s="21">
        <v>30</v>
      </c>
      <c r="I90" s="25">
        <v>40849</v>
      </c>
      <c r="J90" s="25">
        <v>40860</v>
      </c>
      <c r="K90" s="11"/>
      <c r="L90" s="11"/>
      <c r="M90" s="11"/>
      <c r="N90" s="11"/>
      <c r="O90" s="11"/>
    </row>
    <row r="91" spans="1:15" x14ac:dyDescent="0.3">
      <c r="A91" s="11" t="s">
        <v>101</v>
      </c>
      <c r="B91" s="11" t="s">
        <v>153</v>
      </c>
      <c r="C91" s="10">
        <v>9967</v>
      </c>
      <c r="D91" s="11" t="s">
        <v>68</v>
      </c>
      <c r="E91" s="23">
        <v>0.85</v>
      </c>
      <c r="F91" s="24">
        <v>550</v>
      </c>
      <c r="G91" s="23">
        <f t="shared" si="1"/>
        <v>467.5</v>
      </c>
      <c r="H91" s="21">
        <v>30</v>
      </c>
      <c r="I91" s="25">
        <v>40852</v>
      </c>
      <c r="J91" s="25">
        <v>40858</v>
      </c>
      <c r="K91" s="11"/>
      <c r="L91" s="11"/>
      <c r="M91" s="11"/>
      <c r="N91" s="11"/>
      <c r="O91" s="11"/>
    </row>
    <row r="92" spans="1:15" x14ac:dyDescent="0.3">
      <c r="A92" s="11" t="s">
        <v>50</v>
      </c>
      <c r="B92" s="11" t="s">
        <v>154</v>
      </c>
      <c r="C92" s="10">
        <v>7268</v>
      </c>
      <c r="D92" s="11" t="s">
        <v>60</v>
      </c>
      <c r="E92" s="23">
        <v>95</v>
      </c>
      <c r="F92" s="24">
        <v>105</v>
      </c>
      <c r="G92" s="23">
        <f t="shared" si="1"/>
        <v>9975</v>
      </c>
      <c r="H92" s="21">
        <v>30</v>
      </c>
      <c r="I92" s="25">
        <v>40852</v>
      </c>
      <c r="J92" s="25">
        <v>40863</v>
      </c>
      <c r="K92" s="11"/>
      <c r="L92" s="11"/>
      <c r="M92" s="11"/>
      <c r="N92" s="11"/>
      <c r="O92" s="11"/>
    </row>
    <row r="93" spans="1:15" x14ac:dyDescent="0.3">
      <c r="A93" s="11" t="s">
        <v>50</v>
      </c>
      <c r="B93" s="11" t="s">
        <v>155</v>
      </c>
      <c r="C93" s="10">
        <v>5689</v>
      </c>
      <c r="D93" s="11" t="s">
        <v>137</v>
      </c>
      <c r="E93" s="23">
        <v>175</v>
      </c>
      <c r="F93" s="24">
        <v>175</v>
      </c>
      <c r="G93" s="23">
        <f t="shared" si="1"/>
        <v>30625</v>
      </c>
      <c r="H93" s="21">
        <v>30</v>
      </c>
      <c r="I93" s="25">
        <v>40852</v>
      </c>
      <c r="J93" s="25">
        <v>40862</v>
      </c>
      <c r="K93" s="11"/>
      <c r="L93" s="11"/>
      <c r="M93" s="11"/>
      <c r="N93" s="11"/>
      <c r="O93" s="11"/>
    </row>
    <row r="94" spans="1:15" x14ac:dyDescent="0.3">
      <c r="A94" s="11" t="s">
        <v>54</v>
      </c>
      <c r="B94" s="11" t="s">
        <v>156</v>
      </c>
      <c r="C94" s="10">
        <v>5677</v>
      </c>
      <c r="D94" s="11" t="s">
        <v>137</v>
      </c>
      <c r="E94" s="23">
        <v>195</v>
      </c>
      <c r="F94" s="24">
        <v>110</v>
      </c>
      <c r="G94" s="23">
        <f t="shared" si="1"/>
        <v>21450</v>
      </c>
      <c r="H94" s="21">
        <v>30</v>
      </c>
      <c r="I94" s="25">
        <v>40852</v>
      </c>
      <c r="J94" s="25">
        <v>40864</v>
      </c>
      <c r="K94" s="11"/>
      <c r="L94" s="11"/>
      <c r="M94" s="11"/>
      <c r="N94" s="11"/>
      <c r="O94" s="11"/>
    </row>
    <row r="95" spans="1:15" x14ac:dyDescent="0.3">
      <c r="A95" s="11" t="s">
        <v>101</v>
      </c>
      <c r="B95" s="11" t="s">
        <v>157</v>
      </c>
      <c r="C95" s="10">
        <v>9955</v>
      </c>
      <c r="D95" s="11" t="s">
        <v>149</v>
      </c>
      <c r="E95" s="23">
        <v>0.55000000000000004</v>
      </c>
      <c r="F95" s="24">
        <v>125</v>
      </c>
      <c r="G95" s="23">
        <f t="shared" si="1"/>
        <v>68.75</v>
      </c>
      <c r="H95" s="21">
        <v>30</v>
      </c>
      <c r="I95" s="25">
        <v>40852</v>
      </c>
      <c r="J95" s="25">
        <v>40857</v>
      </c>
      <c r="K95" s="11"/>
      <c r="L95" s="11"/>
      <c r="M95" s="11"/>
      <c r="N95" s="11"/>
      <c r="O95"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C69A8-647D-4AD6-9258-37D646831B4A}">
  <dimension ref="A1"/>
  <sheetViews>
    <sheetView workbookViewId="0">
      <selection activeCell="M13" sqref="M13"/>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0C00A-3E65-4C5C-894F-E73CC315FAE8}">
  <dimension ref="A1:L99"/>
  <sheetViews>
    <sheetView workbookViewId="0">
      <selection activeCell="L4" sqref="L4"/>
    </sheetView>
  </sheetViews>
  <sheetFormatPr defaultColWidth="21.6640625" defaultRowHeight="13.2" x14ac:dyDescent="0.25"/>
  <cols>
    <col min="1" max="1" width="3" style="29" bestFit="1" customWidth="1"/>
    <col min="2" max="2" width="9.44140625" style="29" bestFit="1" customWidth="1"/>
    <col min="3" max="3" width="13.109375" style="29" bestFit="1" customWidth="1"/>
    <col min="4" max="4" width="8.44140625" style="29" bestFit="1" customWidth="1"/>
    <col min="5" max="5" width="25.6640625" style="29" bestFit="1" customWidth="1"/>
    <col min="6" max="6" width="9.77734375" style="29" bestFit="1" customWidth="1"/>
    <col min="7" max="7" width="10.109375" style="29" bestFit="1" customWidth="1"/>
    <col min="8" max="8" width="13.109375" style="29" bestFit="1" customWidth="1"/>
    <col min="9" max="9" width="19.109375" style="29" customWidth="1"/>
    <col min="10" max="16384" width="21.6640625" style="29"/>
  </cols>
  <sheetData>
    <row r="1" spans="1:12" x14ac:dyDescent="0.25">
      <c r="A1" s="28" t="s">
        <v>270</v>
      </c>
    </row>
    <row r="3" spans="1:12" ht="13.8" thickBot="1" x14ac:dyDescent="0.3">
      <c r="A3" s="90" t="s">
        <v>266</v>
      </c>
      <c r="B3" s="90" t="s">
        <v>360</v>
      </c>
      <c r="C3" s="90" t="s">
        <v>359</v>
      </c>
      <c r="D3" s="90" t="s">
        <v>37</v>
      </c>
      <c r="E3" s="90" t="s">
        <v>38</v>
      </c>
      <c r="F3" s="90" t="s">
        <v>358</v>
      </c>
      <c r="G3" s="90" t="s">
        <v>357</v>
      </c>
      <c r="H3" s="90" t="s">
        <v>356</v>
      </c>
      <c r="I3" s="89"/>
    </row>
    <row r="4" spans="1:12" ht="15" thickTop="1" x14ac:dyDescent="0.3">
      <c r="A4" s="86">
        <v>1</v>
      </c>
      <c r="B4" s="86">
        <v>1</v>
      </c>
      <c r="C4" s="88" t="s">
        <v>355</v>
      </c>
      <c r="D4" s="86">
        <v>2005</v>
      </c>
      <c r="E4" s="88" t="s">
        <v>353</v>
      </c>
      <c r="F4" s="87">
        <v>229</v>
      </c>
      <c r="G4" s="86">
        <v>28</v>
      </c>
      <c r="H4" s="85" t="s">
        <v>350</v>
      </c>
      <c r="L4" s="11"/>
    </row>
    <row r="5" spans="1:12" ht="14.4" x14ac:dyDescent="0.3">
      <c r="A5" s="82">
        <v>2</v>
      </c>
      <c r="B5" s="82">
        <v>1</v>
      </c>
      <c r="C5" s="84" t="s">
        <v>355</v>
      </c>
      <c r="D5" s="82">
        <v>2005</v>
      </c>
      <c r="E5" s="84" t="s">
        <v>353</v>
      </c>
      <c r="F5" s="83">
        <v>229</v>
      </c>
      <c r="G5" s="82">
        <v>30</v>
      </c>
      <c r="H5" s="81" t="s">
        <v>349</v>
      </c>
      <c r="L5" s="11"/>
    </row>
    <row r="6" spans="1:12" ht="14.4" x14ac:dyDescent="0.3">
      <c r="A6" s="82">
        <v>3</v>
      </c>
      <c r="B6" s="82">
        <v>1</v>
      </c>
      <c r="C6" s="84" t="s">
        <v>355</v>
      </c>
      <c r="D6" s="82">
        <v>2005</v>
      </c>
      <c r="E6" s="84" t="s">
        <v>353</v>
      </c>
      <c r="F6" s="83">
        <v>229</v>
      </c>
      <c r="G6" s="82">
        <v>9</v>
      </c>
      <c r="H6" s="81" t="s">
        <v>347</v>
      </c>
      <c r="L6" s="11"/>
    </row>
    <row r="7" spans="1:12" ht="14.4" x14ac:dyDescent="0.3">
      <c r="A7" s="82">
        <v>4</v>
      </c>
      <c r="B7" s="82">
        <v>1</v>
      </c>
      <c r="C7" s="84" t="s">
        <v>355</v>
      </c>
      <c r="D7" s="82">
        <v>3006</v>
      </c>
      <c r="E7" s="84" t="s">
        <v>352</v>
      </c>
      <c r="F7" s="83">
        <v>19.95</v>
      </c>
      <c r="G7" s="82">
        <v>30</v>
      </c>
      <c r="H7" s="81" t="s">
        <v>350</v>
      </c>
      <c r="L7" s="11"/>
    </row>
    <row r="8" spans="1:12" x14ac:dyDescent="0.25">
      <c r="A8" s="82">
        <v>5</v>
      </c>
      <c r="B8" s="82">
        <v>1</v>
      </c>
      <c r="C8" s="84" t="s">
        <v>355</v>
      </c>
      <c r="D8" s="82">
        <v>3006</v>
      </c>
      <c r="E8" s="84" t="s">
        <v>352</v>
      </c>
      <c r="F8" s="83">
        <v>19.95</v>
      </c>
      <c r="G8" s="82">
        <v>35</v>
      </c>
      <c r="H8" s="81" t="s">
        <v>349</v>
      </c>
    </row>
    <row r="9" spans="1:12" x14ac:dyDescent="0.25">
      <c r="A9" s="82">
        <v>6</v>
      </c>
      <c r="B9" s="82">
        <v>1</v>
      </c>
      <c r="C9" s="84" t="s">
        <v>355</v>
      </c>
      <c r="D9" s="82">
        <v>3006</v>
      </c>
      <c r="E9" s="84" t="s">
        <v>352</v>
      </c>
      <c r="F9" s="83">
        <v>19.95</v>
      </c>
      <c r="G9" s="82">
        <v>39</v>
      </c>
      <c r="H9" s="81" t="s">
        <v>347</v>
      </c>
    </row>
    <row r="10" spans="1:12" x14ac:dyDescent="0.25">
      <c r="A10" s="82">
        <v>7</v>
      </c>
      <c r="B10" s="82">
        <v>1</v>
      </c>
      <c r="C10" s="84" t="s">
        <v>355</v>
      </c>
      <c r="D10" s="82">
        <v>6050</v>
      </c>
      <c r="E10" s="84" t="s">
        <v>351</v>
      </c>
      <c r="F10" s="83">
        <v>8.9499999999999993</v>
      </c>
      <c r="G10" s="82">
        <v>28</v>
      </c>
      <c r="H10" s="81" t="s">
        <v>350</v>
      </c>
    </row>
    <row r="11" spans="1:12" x14ac:dyDescent="0.25">
      <c r="A11" s="82">
        <v>8</v>
      </c>
      <c r="B11" s="82">
        <v>1</v>
      </c>
      <c r="C11" s="84" t="s">
        <v>355</v>
      </c>
      <c r="D11" s="82">
        <v>6050</v>
      </c>
      <c r="E11" s="84" t="s">
        <v>351</v>
      </c>
      <c r="F11" s="83">
        <v>8.9499999999999993</v>
      </c>
      <c r="G11" s="82">
        <v>3</v>
      </c>
      <c r="H11" s="81" t="s">
        <v>349</v>
      </c>
    </row>
    <row r="12" spans="1:12" x14ac:dyDescent="0.25">
      <c r="A12" s="82">
        <v>9</v>
      </c>
      <c r="B12" s="82">
        <v>1</v>
      </c>
      <c r="C12" s="84" t="s">
        <v>355</v>
      </c>
      <c r="D12" s="82">
        <v>6050</v>
      </c>
      <c r="E12" s="84" t="s">
        <v>351</v>
      </c>
      <c r="F12" s="83">
        <v>8.9499999999999993</v>
      </c>
      <c r="G12" s="82">
        <v>38</v>
      </c>
      <c r="H12" s="81" t="s">
        <v>347</v>
      </c>
    </row>
    <row r="13" spans="1:12" x14ac:dyDescent="0.25">
      <c r="A13" s="82">
        <v>10</v>
      </c>
      <c r="B13" s="82">
        <v>1</v>
      </c>
      <c r="C13" s="84" t="s">
        <v>355</v>
      </c>
      <c r="D13" s="82">
        <v>8500</v>
      </c>
      <c r="E13" s="84" t="s">
        <v>348</v>
      </c>
      <c r="F13" s="83">
        <v>849.95</v>
      </c>
      <c r="G13" s="82">
        <v>25</v>
      </c>
      <c r="H13" s="81" t="s">
        <v>350</v>
      </c>
    </row>
    <row r="14" spans="1:12" x14ac:dyDescent="0.25">
      <c r="A14" s="82">
        <v>11</v>
      </c>
      <c r="B14" s="82">
        <v>1</v>
      </c>
      <c r="C14" s="84" t="s">
        <v>355</v>
      </c>
      <c r="D14" s="82">
        <v>8500</v>
      </c>
      <c r="E14" s="84" t="s">
        <v>348</v>
      </c>
      <c r="F14" s="83">
        <v>849.95</v>
      </c>
      <c r="G14" s="82">
        <v>27</v>
      </c>
      <c r="H14" s="81" t="s">
        <v>349</v>
      </c>
    </row>
    <row r="15" spans="1:12" x14ac:dyDescent="0.25">
      <c r="A15" s="82">
        <v>12</v>
      </c>
      <c r="B15" s="82">
        <v>1</v>
      </c>
      <c r="C15" s="84" t="s">
        <v>355</v>
      </c>
      <c r="D15" s="82">
        <v>8500</v>
      </c>
      <c r="E15" s="84" t="s">
        <v>348</v>
      </c>
      <c r="F15" s="83">
        <v>849.95</v>
      </c>
      <c r="G15" s="82">
        <v>33</v>
      </c>
      <c r="H15" s="81" t="s">
        <v>347</v>
      </c>
    </row>
    <row r="16" spans="1:12" x14ac:dyDescent="0.25">
      <c r="A16" s="82">
        <v>13</v>
      </c>
      <c r="B16" s="82">
        <v>2</v>
      </c>
      <c r="C16" s="84" t="s">
        <v>355</v>
      </c>
      <c r="D16" s="82">
        <v>2005</v>
      </c>
      <c r="E16" s="84" t="s">
        <v>353</v>
      </c>
      <c r="F16" s="83">
        <v>229</v>
      </c>
      <c r="G16" s="82">
        <v>8</v>
      </c>
      <c r="H16" s="81" t="s">
        <v>350</v>
      </c>
    </row>
    <row r="17" spans="1:8" x14ac:dyDescent="0.25">
      <c r="A17" s="82">
        <v>14</v>
      </c>
      <c r="B17" s="82">
        <v>2</v>
      </c>
      <c r="C17" s="84" t="s">
        <v>355</v>
      </c>
      <c r="D17" s="82">
        <v>2005</v>
      </c>
      <c r="E17" s="84" t="s">
        <v>353</v>
      </c>
      <c r="F17" s="83">
        <v>229</v>
      </c>
      <c r="G17" s="82">
        <v>8</v>
      </c>
      <c r="H17" s="81" t="s">
        <v>349</v>
      </c>
    </row>
    <row r="18" spans="1:8" x14ac:dyDescent="0.25">
      <c r="A18" s="82">
        <v>15</v>
      </c>
      <c r="B18" s="82">
        <v>2</v>
      </c>
      <c r="C18" s="84" t="s">
        <v>355</v>
      </c>
      <c r="D18" s="82">
        <v>2005</v>
      </c>
      <c r="E18" s="84" t="s">
        <v>353</v>
      </c>
      <c r="F18" s="83">
        <v>229</v>
      </c>
      <c r="G18" s="82">
        <v>10</v>
      </c>
      <c r="H18" s="81" t="s">
        <v>347</v>
      </c>
    </row>
    <row r="19" spans="1:8" x14ac:dyDescent="0.25">
      <c r="A19" s="82">
        <v>16</v>
      </c>
      <c r="B19" s="82">
        <v>2</v>
      </c>
      <c r="C19" s="84" t="s">
        <v>355</v>
      </c>
      <c r="D19" s="82">
        <v>3006</v>
      </c>
      <c r="E19" s="84" t="s">
        <v>352</v>
      </c>
      <c r="F19" s="83">
        <v>19.95</v>
      </c>
      <c r="G19" s="82">
        <v>8</v>
      </c>
      <c r="H19" s="81" t="s">
        <v>350</v>
      </c>
    </row>
    <row r="20" spans="1:8" x14ac:dyDescent="0.25">
      <c r="A20" s="82">
        <v>17</v>
      </c>
      <c r="B20" s="82">
        <v>2</v>
      </c>
      <c r="C20" s="84" t="s">
        <v>355</v>
      </c>
      <c r="D20" s="82">
        <v>3006</v>
      </c>
      <c r="E20" s="84" t="s">
        <v>352</v>
      </c>
      <c r="F20" s="83">
        <v>19.95</v>
      </c>
      <c r="G20" s="82">
        <v>8</v>
      </c>
      <c r="H20" s="81" t="s">
        <v>349</v>
      </c>
    </row>
    <row r="21" spans="1:8" x14ac:dyDescent="0.25">
      <c r="A21" s="82">
        <v>18</v>
      </c>
      <c r="B21" s="82">
        <v>2</v>
      </c>
      <c r="C21" s="84" t="s">
        <v>355</v>
      </c>
      <c r="D21" s="82">
        <v>3006</v>
      </c>
      <c r="E21" s="84" t="s">
        <v>352</v>
      </c>
      <c r="F21" s="83">
        <v>19.95</v>
      </c>
      <c r="G21" s="82">
        <v>8</v>
      </c>
      <c r="H21" s="81" t="s">
        <v>347</v>
      </c>
    </row>
    <row r="22" spans="1:8" x14ac:dyDescent="0.25">
      <c r="A22" s="82">
        <v>19</v>
      </c>
      <c r="B22" s="82">
        <v>2</v>
      </c>
      <c r="C22" s="84" t="s">
        <v>355</v>
      </c>
      <c r="D22" s="82">
        <v>6050</v>
      </c>
      <c r="E22" s="84" t="s">
        <v>351</v>
      </c>
      <c r="F22" s="83">
        <v>8.9499999999999993</v>
      </c>
      <c r="G22" s="82">
        <v>9</v>
      </c>
      <c r="H22" s="81" t="s">
        <v>350</v>
      </c>
    </row>
    <row r="23" spans="1:8" x14ac:dyDescent="0.25">
      <c r="A23" s="82">
        <v>20</v>
      </c>
      <c r="B23" s="82">
        <v>2</v>
      </c>
      <c r="C23" s="84" t="s">
        <v>355</v>
      </c>
      <c r="D23" s="82">
        <v>6050</v>
      </c>
      <c r="E23" s="84" t="s">
        <v>351</v>
      </c>
      <c r="F23" s="83">
        <v>8.9499999999999993</v>
      </c>
      <c r="G23" s="82">
        <v>9</v>
      </c>
      <c r="H23" s="81" t="s">
        <v>349</v>
      </c>
    </row>
    <row r="24" spans="1:8" x14ac:dyDescent="0.25">
      <c r="A24" s="82">
        <v>21</v>
      </c>
      <c r="B24" s="82">
        <v>2</v>
      </c>
      <c r="C24" s="84" t="s">
        <v>355</v>
      </c>
      <c r="D24" s="82">
        <v>6050</v>
      </c>
      <c r="E24" s="84" t="s">
        <v>351</v>
      </c>
      <c r="F24" s="83">
        <v>8.9499999999999993</v>
      </c>
      <c r="G24" s="82">
        <v>8</v>
      </c>
      <c r="H24" s="81" t="s">
        <v>347</v>
      </c>
    </row>
    <row r="25" spans="1:8" x14ac:dyDescent="0.25">
      <c r="A25" s="82">
        <v>22</v>
      </c>
      <c r="B25" s="82">
        <v>2</v>
      </c>
      <c r="C25" s="84" t="s">
        <v>355</v>
      </c>
      <c r="D25" s="82">
        <v>8500</v>
      </c>
      <c r="E25" s="84" t="s">
        <v>348</v>
      </c>
      <c r="F25" s="83">
        <v>849.95</v>
      </c>
      <c r="G25" s="82">
        <v>18</v>
      </c>
      <c r="H25" s="81" t="s">
        <v>350</v>
      </c>
    </row>
    <row r="26" spans="1:8" x14ac:dyDescent="0.25">
      <c r="A26" s="82">
        <v>23</v>
      </c>
      <c r="B26" s="82">
        <v>2</v>
      </c>
      <c r="C26" s="84" t="s">
        <v>355</v>
      </c>
      <c r="D26" s="82">
        <v>8500</v>
      </c>
      <c r="E26" s="84" t="s">
        <v>348</v>
      </c>
      <c r="F26" s="83">
        <v>849.95</v>
      </c>
      <c r="G26" s="82">
        <v>18</v>
      </c>
      <c r="H26" s="81" t="s">
        <v>349</v>
      </c>
    </row>
    <row r="27" spans="1:8" x14ac:dyDescent="0.25">
      <c r="A27" s="82">
        <v>24</v>
      </c>
      <c r="B27" s="82">
        <v>2</v>
      </c>
      <c r="C27" s="84" t="s">
        <v>355</v>
      </c>
      <c r="D27" s="82">
        <v>8500</v>
      </c>
      <c r="E27" s="84" t="s">
        <v>348</v>
      </c>
      <c r="F27" s="83">
        <v>849.95</v>
      </c>
      <c r="G27" s="82">
        <v>20</v>
      </c>
      <c r="H27" s="81" t="s">
        <v>347</v>
      </c>
    </row>
    <row r="28" spans="1:8" x14ac:dyDescent="0.25">
      <c r="A28" s="82">
        <v>25</v>
      </c>
      <c r="B28" s="82">
        <v>3</v>
      </c>
      <c r="C28" s="84" t="s">
        <v>355</v>
      </c>
      <c r="D28" s="82">
        <v>2005</v>
      </c>
      <c r="E28" s="84" t="s">
        <v>353</v>
      </c>
      <c r="F28" s="83">
        <v>229</v>
      </c>
      <c r="G28" s="82">
        <v>38</v>
      </c>
      <c r="H28" s="81" t="s">
        <v>350</v>
      </c>
    </row>
    <row r="29" spans="1:8" x14ac:dyDescent="0.25">
      <c r="A29" s="82">
        <v>26</v>
      </c>
      <c r="B29" s="82">
        <v>3</v>
      </c>
      <c r="C29" s="84" t="s">
        <v>355</v>
      </c>
      <c r="D29" s="82">
        <v>2005</v>
      </c>
      <c r="E29" s="84" t="s">
        <v>353</v>
      </c>
      <c r="F29" s="83">
        <v>229</v>
      </c>
      <c r="G29" s="82">
        <v>30</v>
      </c>
      <c r="H29" s="81" t="s">
        <v>349</v>
      </c>
    </row>
    <row r="30" spans="1:8" x14ac:dyDescent="0.25">
      <c r="A30" s="82">
        <v>27</v>
      </c>
      <c r="B30" s="82">
        <v>3</v>
      </c>
      <c r="C30" s="84" t="s">
        <v>355</v>
      </c>
      <c r="D30" s="82">
        <v>2005</v>
      </c>
      <c r="E30" s="84" t="s">
        <v>353</v>
      </c>
      <c r="F30" s="83">
        <v>229</v>
      </c>
      <c r="G30" s="82">
        <v>3</v>
      </c>
      <c r="H30" s="81" t="s">
        <v>347</v>
      </c>
    </row>
    <row r="31" spans="1:8" x14ac:dyDescent="0.25">
      <c r="A31" s="82">
        <v>28</v>
      </c>
      <c r="B31" s="82">
        <v>3</v>
      </c>
      <c r="C31" s="84" t="s">
        <v>355</v>
      </c>
      <c r="D31" s="82">
        <v>3006</v>
      </c>
      <c r="E31" s="84" t="s">
        <v>352</v>
      </c>
      <c r="F31" s="83">
        <v>19.95</v>
      </c>
      <c r="G31" s="82">
        <v>30</v>
      </c>
      <c r="H31" s="81" t="s">
        <v>350</v>
      </c>
    </row>
    <row r="32" spans="1:8" x14ac:dyDescent="0.25">
      <c r="A32" s="82">
        <v>29</v>
      </c>
      <c r="B32" s="82">
        <v>3</v>
      </c>
      <c r="C32" s="84" t="s">
        <v>355</v>
      </c>
      <c r="D32" s="82">
        <v>3006</v>
      </c>
      <c r="E32" s="84" t="s">
        <v>352</v>
      </c>
      <c r="F32" s="83">
        <v>19.95</v>
      </c>
      <c r="G32" s="82">
        <v>32</v>
      </c>
      <c r="H32" s="81" t="s">
        <v>349</v>
      </c>
    </row>
    <row r="33" spans="1:8" x14ac:dyDescent="0.25">
      <c r="A33" s="82">
        <v>30</v>
      </c>
      <c r="B33" s="82">
        <v>3</v>
      </c>
      <c r="C33" s="84" t="s">
        <v>355</v>
      </c>
      <c r="D33" s="82">
        <v>3006</v>
      </c>
      <c r="E33" s="84" t="s">
        <v>352</v>
      </c>
      <c r="F33" s="83">
        <v>19.95</v>
      </c>
      <c r="G33" s="82">
        <v>33</v>
      </c>
      <c r="H33" s="81" t="s">
        <v>347</v>
      </c>
    </row>
    <row r="34" spans="1:8" x14ac:dyDescent="0.25">
      <c r="A34" s="82">
        <v>31</v>
      </c>
      <c r="B34" s="82">
        <v>3</v>
      </c>
      <c r="C34" s="84" t="s">
        <v>355</v>
      </c>
      <c r="D34" s="82">
        <v>6050</v>
      </c>
      <c r="E34" s="84" t="s">
        <v>351</v>
      </c>
      <c r="F34" s="83">
        <v>8.9499999999999993</v>
      </c>
      <c r="G34" s="82">
        <v>25</v>
      </c>
      <c r="H34" s="81" t="s">
        <v>350</v>
      </c>
    </row>
    <row r="35" spans="1:8" x14ac:dyDescent="0.25">
      <c r="A35" s="82">
        <v>32</v>
      </c>
      <c r="B35" s="82">
        <v>3</v>
      </c>
      <c r="C35" s="84" t="s">
        <v>355</v>
      </c>
      <c r="D35" s="82">
        <v>6050</v>
      </c>
      <c r="E35" s="84" t="s">
        <v>351</v>
      </c>
      <c r="F35" s="83">
        <v>8.9499999999999993</v>
      </c>
      <c r="G35" s="82">
        <v>5</v>
      </c>
      <c r="H35" s="81" t="s">
        <v>349</v>
      </c>
    </row>
    <row r="36" spans="1:8" x14ac:dyDescent="0.25">
      <c r="A36" s="82">
        <v>33</v>
      </c>
      <c r="B36" s="82">
        <v>3</v>
      </c>
      <c r="C36" s="84" t="s">
        <v>355</v>
      </c>
      <c r="D36" s="82">
        <v>6050</v>
      </c>
      <c r="E36" s="84" t="s">
        <v>351</v>
      </c>
      <c r="F36" s="83">
        <v>8.9499999999999993</v>
      </c>
      <c r="G36" s="82">
        <v>26</v>
      </c>
      <c r="H36" s="81" t="s">
        <v>347</v>
      </c>
    </row>
    <row r="37" spans="1:8" x14ac:dyDescent="0.25">
      <c r="A37" s="82">
        <v>34</v>
      </c>
      <c r="B37" s="82">
        <v>3</v>
      </c>
      <c r="C37" s="84" t="s">
        <v>355</v>
      </c>
      <c r="D37" s="82">
        <v>8500</v>
      </c>
      <c r="E37" s="84" t="s">
        <v>348</v>
      </c>
      <c r="F37" s="83">
        <v>849.95</v>
      </c>
      <c r="G37" s="82">
        <v>28</v>
      </c>
      <c r="H37" s="81" t="s">
        <v>350</v>
      </c>
    </row>
    <row r="38" spans="1:8" x14ac:dyDescent="0.25">
      <c r="A38" s="82">
        <v>35</v>
      </c>
      <c r="B38" s="82">
        <v>3</v>
      </c>
      <c r="C38" s="84" t="s">
        <v>355</v>
      </c>
      <c r="D38" s="82">
        <v>8500</v>
      </c>
      <c r="E38" s="84" t="s">
        <v>348</v>
      </c>
      <c r="F38" s="83">
        <v>849.95</v>
      </c>
      <c r="G38" s="82">
        <v>27</v>
      </c>
      <c r="H38" s="81" t="s">
        <v>349</v>
      </c>
    </row>
    <row r="39" spans="1:8" x14ac:dyDescent="0.25">
      <c r="A39" s="82">
        <v>36</v>
      </c>
      <c r="B39" s="82">
        <v>3</v>
      </c>
      <c r="C39" s="84" t="s">
        <v>355</v>
      </c>
      <c r="D39" s="82">
        <v>8500</v>
      </c>
      <c r="E39" s="84" t="s">
        <v>348</v>
      </c>
      <c r="F39" s="83">
        <v>849.95</v>
      </c>
      <c r="G39" s="82">
        <v>29</v>
      </c>
      <c r="H39" s="81" t="s">
        <v>347</v>
      </c>
    </row>
    <row r="40" spans="1:8" x14ac:dyDescent="0.25">
      <c r="A40" s="82">
        <v>37</v>
      </c>
      <c r="B40" s="82">
        <v>4</v>
      </c>
      <c r="C40" s="84" t="s">
        <v>354</v>
      </c>
      <c r="D40" s="82">
        <v>2005</v>
      </c>
      <c r="E40" s="84" t="s">
        <v>353</v>
      </c>
      <c r="F40" s="83">
        <v>229</v>
      </c>
      <c r="G40" s="82">
        <v>18</v>
      </c>
      <c r="H40" s="81" t="s">
        <v>350</v>
      </c>
    </row>
    <row r="41" spans="1:8" x14ac:dyDescent="0.25">
      <c r="A41" s="82">
        <v>38</v>
      </c>
      <c r="B41" s="82">
        <v>4</v>
      </c>
      <c r="C41" s="84" t="s">
        <v>354</v>
      </c>
      <c r="D41" s="82">
        <v>2005</v>
      </c>
      <c r="E41" s="84" t="s">
        <v>353</v>
      </c>
      <c r="F41" s="83">
        <v>229</v>
      </c>
      <c r="G41" s="82">
        <v>20</v>
      </c>
      <c r="H41" s="81" t="s">
        <v>349</v>
      </c>
    </row>
    <row r="42" spans="1:8" x14ac:dyDescent="0.25">
      <c r="A42" s="82">
        <v>39</v>
      </c>
      <c r="B42" s="82">
        <v>4</v>
      </c>
      <c r="C42" s="84" t="s">
        <v>354</v>
      </c>
      <c r="D42" s="82">
        <v>2005</v>
      </c>
      <c r="E42" s="84" t="s">
        <v>353</v>
      </c>
      <c r="F42" s="83">
        <v>229</v>
      </c>
      <c r="G42" s="82">
        <v>4</v>
      </c>
      <c r="H42" s="81" t="s">
        <v>347</v>
      </c>
    </row>
    <row r="43" spans="1:8" x14ac:dyDescent="0.25">
      <c r="A43" s="82">
        <v>40</v>
      </c>
      <c r="B43" s="82">
        <v>4</v>
      </c>
      <c r="C43" s="84" t="s">
        <v>354</v>
      </c>
      <c r="D43" s="82">
        <v>3006</v>
      </c>
      <c r="E43" s="84" t="s">
        <v>352</v>
      </c>
      <c r="F43" s="83">
        <v>19.95</v>
      </c>
      <c r="G43" s="82">
        <v>12</v>
      </c>
      <c r="H43" s="81" t="s">
        <v>350</v>
      </c>
    </row>
    <row r="44" spans="1:8" x14ac:dyDescent="0.25">
      <c r="A44" s="82">
        <v>41</v>
      </c>
      <c r="B44" s="82">
        <v>4</v>
      </c>
      <c r="C44" s="84" t="s">
        <v>354</v>
      </c>
      <c r="D44" s="82">
        <v>3006</v>
      </c>
      <c r="E44" s="84" t="s">
        <v>352</v>
      </c>
      <c r="F44" s="83">
        <v>19.95</v>
      </c>
      <c r="G44" s="82">
        <v>24</v>
      </c>
      <c r="H44" s="81" t="s">
        <v>349</v>
      </c>
    </row>
    <row r="45" spans="1:8" x14ac:dyDescent="0.25">
      <c r="A45" s="82">
        <v>42</v>
      </c>
      <c r="B45" s="82">
        <v>4</v>
      </c>
      <c r="C45" s="84" t="s">
        <v>354</v>
      </c>
      <c r="D45" s="82">
        <v>3006</v>
      </c>
      <c r="E45" s="84" t="s">
        <v>352</v>
      </c>
      <c r="F45" s="83">
        <v>19.95</v>
      </c>
      <c r="G45" s="82">
        <v>36</v>
      </c>
      <c r="H45" s="81" t="s">
        <v>347</v>
      </c>
    </row>
    <row r="46" spans="1:8" x14ac:dyDescent="0.25">
      <c r="A46" s="82">
        <v>43</v>
      </c>
      <c r="B46" s="82">
        <v>4</v>
      </c>
      <c r="C46" s="84" t="s">
        <v>354</v>
      </c>
      <c r="D46" s="82">
        <v>6050</v>
      </c>
      <c r="E46" s="84" t="s">
        <v>351</v>
      </c>
      <c r="F46" s="83">
        <v>8.9499999999999993</v>
      </c>
      <c r="G46" s="82">
        <v>29</v>
      </c>
      <c r="H46" s="81" t="s">
        <v>350</v>
      </c>
    </row>
    <row r="47" spans="1:8" x14ac:dyDescent="0.25">
      <c r="A47" s="82">
        <v>44</v>
      </c>
      <c r="B47" s="82">
        <v>4</v>
      </c>
      <c r="C47" s="84" t="s">
        <v>354</v>
      </c>
      <c r="D47" s="82">
        <v>6050</v>
      </c>
      <c r="E47" s="84" t="s">
        <v>351</v>
      </c>
      <c r="F47" s="83">
        <v>8.9499999999999993</v>
      </c>
      <c r="G47" s="82">
        <v>11</v>
      </c>
      <c r="H47" s="81" t="s">
        <v>349</v>
      </c>
    </row>
    <row r="48" spans="1:8" x14ac:dyDescent="0.25">
      <c r="A48" s="82">
        <v>45</v>
      </c>
      <c r="B48" s="82">
        <v>4</v>
      </c>
      <c r="C48" s="84" t="s">
        <v>354</v>
      </c>
      <c r="D48" s="82">
        <v>6050</v>
      </c>
      <c r="E48" s="84" t="s">
        <v>351</v>
      </c>
      <c r="F48" s="83">
        <v>8.9499999999999993</v>
      </c>
      <c r="G48" s="82">
        <v>38</v>
      </c>
      <c r="H48" s="81" t="s">
        <v>347</v>
      </c>
    </row>
    <row r="49" spans="1:8" x14ac:dyDescent="0.25">
      <c r="A49" s="82">
        <v>46</v>
      </c>
      <c r="B49" s="82">
        <v>4</v>
      </c>
      <c r="C49" s="84" t="s">
        <v>354</v>
      </c>
      <c r="D49" s="82">
        <v>8500</v>
      </c>
      <c r="E49" s="84" t="s">
        <v>348</v>
      </c>
      <c r="F49" s="83">
        <v>849.95</v>
      </c>
      <c r="G49" s="82">
        <v>21</v>
      </c>
      <c r="H49" s="81" t="s">
        <v>350</v>
      </c>
    </row>
    <row r="50" spans="1:8" x14ac:dyDescent="0.25">
      <c r="A50" s="82">
        <v>47</v>
      </c>
      <c r="B50" s="82">
        <v>4</v>
      </c>
      <c r="C50" s="84" t="s">
        <v>354</v>
      </c>
      <c r="D50" s="82">
        <v>8500</v>
      </c>
      <c r="E50" s="84" t="s">
        <v>348</v>
      </c>
      <c r="F50" s="83">
        <v>849.95</v>
      </c>
      <c r="G50" s="82">
        <v>24</v>
      </c>
      <c r="H50" s="81" t="s">
        <v>349</v>
      </c>
    </row>
    <row r="51" spans="1:8" x14ac:dyDescent="0.25">
      <c r="A51" s="82">
        <v>48</v>
      </c>
      <c r="B51" s="82">
        <v>4</v>
      </c>
      <c r="C51" s="84" t="s">
        <v>354</v>
      </c>
      <c r="D51" s="82">
        <v>8500</v>
      </c>
      <c r="E51" s="84" t="s">
        <v>348</v>
      </c>
      <c r="F51" s="83">
        <v>849.95</v>
      </c>
      <c r="G51" s="82">
        <v>30</v>
      </c>
      <c r="H51" s="81" t="s">
        <v>347</v>
      </c>
    </row>
    <row r="52" spans="1:8" x14ac:dyDescent="0.25">
      <c r="A52" s="82">
        <v>49</v>
      </c>
      <c r="B52" s="82">
        <v>5</v>
      </c>
      <c r="C52" s="84" t="s">
        <v>354</v>
      </c>
      <c r="D52" s="82">
        <v>2005</v>
      </c>
      <c r="E52" s="84" t="s">
        <v>353</v>
      </c>
      <c r="F52" s="83">
        <v>229</v>
      </c>
      <c r="G52" s="82">
        <v>27</v>
      </c>
      <c r="H52" s="81" t="s">
        <v>350</v>
      </c>
    </row>
    <row r="53" spans="1:8" x14ac:dyDescent="0.25">
      <c r="A53" s="82">
        <v>50</v>
      </c>
      <c r="B53" s="82">
        <v>5</v>
      </c>
      <c r="C53" s="84" t="s">
        <v>354</v>
      </c>
      <c r="D53" s="82">
        <v>2005</v>
      </c>
      <c r="E53" s="84" t="s">
        <v>353</v>
      </c>
      <c r="F53" s="83">
        <v>229</v>
      </c>
      <c r="G53" s="82">
        <v>25</v>
      </c>
      <c r="H53" s="81" t="s">
        <v>349</v>
      </c>
    </row>
    <row r="54" spans="1:8" x14ac:dyDescent="0.25">
      <c r="A54" s="82">
        <v>51</v>
      </c>
      <c r="B54" s="82">
        <v>5</v>
      </c>
      <c r="C54" s="84" t="s">
        <v>354</v>
      </c>
      <c r="D54" s="82">
        <v>2005</v>
      </c>
      <c r="E54" s="84" t="s">
        <v>353</v>
      </c>
      <c r="F54" s="83">
        <v>229</v>
      </c>
      <c r="G54" s="82">
        <v>23</v>
      </c>
      <c r="H54" s="81" t="s">
        <v>347</v>
      </c>
    </row>
    <row r="55" spans="1:8" x14ac:dyDescent="0.25">
      <c r="A55" s="82">
        <v>52</v>
      </c>
      <c r="B55" s="82">
        <v>5</v>
      </c>
      <c r="C55" s="84" t="s">
        <v>354</v>
      </c>
      <c r="D55" s="82">
        <v>3006</v>
      </c>
      <c r="E55" s="84" t="s">
        <v>352</v>
      </c>
      <c r="F55" s="83">
        <v>19.95</v>
      </c>
      <c r="G55" s="82">
        <v>80</v>
      </c>
      <c r="H55" s="81" t="s">
        <v>350</v>
      </c>
    </row>
    <row r="56" spans="1:8" x14ac:dyDescent="0.25">
      <c r="A56" s="82">
        <v>53</v>
      </c>
      <c r="B56" s="82">
        <v>5</v>
      </c>
      <c r="C56" s="84" t="s">
        <v>354</v>
      </c>
      <c r="D56" s="82">
        <v>3006</v>
      </c>
      <c r="E56" s="84" t="s">
        <v>352</v>
      </c>
      <c r="F56" s="83">
        <v>19.95</v>
      </c>
      <c r="G56" s="82">
        <v>82</v>
      </c>
      <c r="H56" s="81" t="s">
        <v>349</v>
      </c>
    </row>
    <row r="57" spans="1:8" x14ac:dyDescent="0.25">
      <c r="A57" s="82">
        <v>54</v>
      </c>
      <c r="B57" s="82">
        <v>5</v>
      </c>
      <c r="C57" s="84" t="s">
        <v>354</v>
      </c>
      <c r="D57" s="82">
        <v>3006</v>
      </c>
      <c r="E57" s="84" t="s">
        <v>352</v>
      </c>
      <c r="F57" s="83">
        <v>19.95</v>
      </c>
      <c r="G57" s="82">
        <v>75</v>
      </c>
      <c r="H57" s="81" t="s">
        <v>347</v>
      </c>
    </row>
    <row r="58" spans="1:8" x14ac:dyDescent="0.25">
      <c r="A58" s="82">
        <v>55</v>
      </c>
      <c r="B58" s="82">
        <v>5</v>
      </c>
      <c r="C58" s="84" t="s">
        <v>354</v>
      </c>
      <c r="D58" s="82">
        <v>6050</v>
      </c>
      <c r="E58" s="84" t="s">
        <v>351</v>
      </c>
      <c r="F58" s="83">
        <v>8.9499999999999993</v>
      </c>
      <c r="G58" s="82">
        <v>65</v>
      </c>
      <c r="H58" s="81" t="s">
        <v>350</v>
      </c>
    </row>
    <row r="59" spans="1:8" x14ac:dyDescent="0.25">
      <c r="A59" s="82">
        <v>56</v>
      </c>
      <c r="B59" s="82">
        <v>5</v>
      </c>
      <c r="C59" s="84" t="s">
        <v>354</v>
      </c>
      <c r="D59" s="82">
        <v>6050</v>
      </c>
      <c r="E59" s="84" t="s">
        <v>351</v>
      </c>
      <c r="F59" s="83">
        <v>8.9499999999999993</v>
      </c>
      <c r="G59" s="82">
        <v>24</v>
      </c>
      <c r="H59" s="81" t="s">
        <v>349</v>
      </c>
    </row>
    <row r="60" spans="1:8" x14ac:dyDescent="0.25">
      <c r="A60" s="82">
        <v>57</v>
      </c>
      <c r="B60" s="82">
        <v>5</v>
      </c>
      <c r="C60" s="84" t="s">
        <v>354</v>
      </c>
      <c r="D60" s="82">
        <v>6050</v>
      </c>
      <c r="E60" s="84" t="s">
        <v>351</v>
      </c>
      <c r="F60" s="83">
        <v>8.9499999999999993</v>
      </c>
      <c r="G60" s="82">
        <v>55</v>
      </c>
      <c r="H60" s="81" t="s">
        <v>347</v>
      </c>
    </row>
    <row r="61" spans="1:8" x14ac:dyDescent="0.25">
      <c r="A61" s="82">
        <v>58</v>
      </c>
      <c r="B61" s="82">
        <v>5</v>
      </c>
      <c r="C61" s="84" t="s">
        <v>354</v>
      </c>
      <c r="D61" s="82">
        <v>8500</v>
      </c>
      <c r="E61" s="84" t="s">
        <v>348</v>
      </c>
      <c r="F61" s="83">
        <v>849.95</v>
      </c>
      <c r="G61" s="82">
        <v>55</v>
      </c>
      <c r="H61" s="81" t="s">
        <v>350</v>
      </c>
    </row>
    <row r="62" spans="1:8" x14ac:dyDescent="0.25">
      <c r="A62" s="82">
        <v>59</v>
      </c>
      <c r="B62" s="82">
        <v>5</v>
      </c>
      <c r="C62" s="84" t="s">
        <v>354</v>
      </c>
      <c r="D62" s="82">
        <v>8500</v>
      </c>
      <c r="E62" s="84" t="s">
        <v>348</v>
      </c>
      <c r="F62" s="83">
        <v>849.95</v>
      </c>
      <c r="G62" s="82">
        <v>57</v>
      </c>
      <c r="H62" s="81" t="s">
        <v>349</v>
      </c>
    </row>
    <row r="63" spans="1:8" x14ac:dyDescent="0.25">
      <c r="A63" s="82">
        <v>60</v>
      </c>
      <c r="B63" s="82">
        <v>5</v>
      </c>
      <c r="C63" s="84" t="s">
        <v>354</v>
      </c>
      <c r="D63" s="82">
        <v>8500</v>
      </c>
      <c r="E63" s="84" t="s">
        <v>348</v>
      </c>
      <c r="F63" s="83">
        <v>849.95</v>
      </c>
      <c r="G63" s="82">
        <v>47</v>
      </c>
      <c r="H63" s="81" t="s">
        <v>347</v>
      </c>
    </row>
    <row r="64" spans="1:8" x14ac:dyDescent="0.25">
      <c r="A64" s="82">
        <v>61</v>
      </c>
      <c r="B64" s="82">
        <v>6</v>
      </c>
      <c r="C64" s="84" t="s">
        <v>8</v>
      </c>
      <c r="D64" s="82">
        <v>2005</v>
      </c>
      <c r="E64" s="84" t="s">
        <v>353</v>
      </c>
      <c r="F64" s="83">
        <v>229</v>
      </c>
      <c r="G64" s="82">
        <v>24</v>
      </c>
      <c r="H64" s="81" t="s">
        <v>350</v>
      </c>
    </row>
    <row r="65" spans="1:8" x14ac:dyDescent="0.25">
      <c r="A65" s="82">
        <v>62</v>
      </c>
      <c r="B65" s="82">
        <v>6</v>
      </c>
      <c r="C65" s="84" t="s">
        <v>8</v>
      </c>
      <c r="D65" s="82">
        <v>2005</v>
      </c>
      <c r="E65" s="84" t="s">
        <v>353</v>
      </c>
      <c r="F65" s="83">
        <v>229</v>
      </c>
      <c r="G65" s="82">
        <v>85</v>
      </c>
      <c r="H65" s="81" t="s">
        <v>349</v>
      </c>
    </row>
    <row r="66" spans="1:8" x14ac:dyDescent="0.25">
      <c r="A66" s="82">
        <v>63</v>
      </c>
      <c r="B66" s="82">
        <v>6</v>
      </c>
      <c r="C66" s="84" t="s">
        <v>8</v>
      </c>
      <c r="D66" s="82">
        <v>2005</v>
      </c>
      <c r="E66" s="84" t="s">
        <v>353</v>
      </c>
      <c r="F66" s="83">
        <v>229</v>
      </c>
      <c r="G66" s="82">
        <v>56</v>
      </c>
      <c r="H66" s="81" t="s">
        <v>347</v>
      </c>
    </row>
    <row r="67" spans="1:8" x14ac:dyDescent="0.25">
      <c r="A67" s="82">
        <v>64</v>
      </c>
      <c r="B67" s="82">
        <v>6</v>
      </c>
      <c r="C67" s="84" t="s">
        <v>8</v>
      </c>
      <c r="D67" s="82">
        <v>3006</v>
      </c>
      <c r="E67" s="84" t="s">
        <v>352</v>
      </c>
      <c r="F67" s="83">
        <v>19.95</v>
      </c>
      <c r="G67" s="82">
        <v>52</v>
      </c>
      <c r="H67" s="81" t="s">
        <v>350</v>
      </c>
    </row>
    <row r="68" spans="1:8" x14ac:dyDescent="0.25">
      <c r="A68" s="82">
        <v>65</v>
      </c>
      <c r="B68" s="82">
        <v>6</v>
      </c>
      <c r="C68" s="84" t="s">
        <v>8</v>
      </c>
      <c r="D68" s="82">
        <v>3006</v>
      </c>
      <c r="E68" s="84" t="s">
        <v>352</v>
      </c>
      <c r="F68" s="83">
        <v>19.95</v>
      </c>
      <c r="G68" s="82">
        <v>58</v>
      </c>
      <c r="H68" s="81" t="s">
        <v>349</v>
      </c>
    </row>
    <row r="69" spans="1:8" x14ac:dyDescent="0.25">
      <c r="A69" s="82">
        <v>66</v>
      </c>
      <c r="B69" s="82">
        <v>6</v>
      </c>
      <c r="C69" s="84" t="s">
        <v>8</v>
      </c>
      <c r="D69" s="82">
        <v>3006</v>
      </c>
      <c r="E69" s="84" t="s">
        <v>352</v>
      </c>
      <c r="F69" s="83">
        <v>19.95</v>
      </c>
      <c r="G69" s="82">
        <v>69</v>
      </c>
      <c r="H69" s="81" t="s">
        <v>347</v>
      </c>
    </row>
    <row r="70" spans="1:8" x14ac:dyDescent="0.25">
      <c r="A70" s="82">
        <v>67</v>
      </c>
      <c r="B70" s="82">
        <v>6</v>
      </c>
      <c r="C70" s="84" t="s">
        <v>8</v>
      </c>
      <c r="D70" s="82">
        <v>6050</v>
      </c>
      <c r="E70" s="84" t="s">
        <v>351</v>
      </c>
      <c r="F70" s="83">
        <v>8.9499999999999993</v>
      </c>
      <c r="G70" s="82">
        <v>35</v>
      </c>
      <c r="H70" s="81" t="s">
        <v>350</v>
      </c>
    </row>
    <row r="71" spans="1:8" x14ac:dyDescent="0.25">
      <c r="A71" s="82">
        <v>68</v>
      </c>
      <c r="B71" s="82">
        <v>6</v>
      </c>
      <c r="C71" s="84" t="s">
        <v>8</v>
      </c>
      <c r="D71" s="82">
        <v>6050</v>
      </c>
      <c r="E71" s="84" t="s">
        <v>351</v>
      </c>
      <c r="F71" s="83">
        <v>8.9499999999999993</v>
      </c>
      <c r="G71" s="82">
        <v>39</v>
      </c>
      <c r="H71" s="81" t="s">
        <v>349</v>
      </c>
    </row>
    <row r="72" spans="1:8" x14ac:dyDescent="0.25">
      <c r="A72" s="82">
        <v>69</v>
      </c>
      <c r="B72" s="82">
        <v>6</v>
      </c>
      <c r="C72" s="84" t="s">
        <v>8</v>
      </c>
      <c r="D72" s="82">
        <v>6050</v>
      </c>
      <c r="E72" s="84" t="s">
        <v>351</v>
      </c>
      <c r="F72" s="83">
        <v>8.9499999999999993</v>
      </c>
      <c r="G72" s="82">
        <v>44</v>
      </c>
      <c r="H72" s="81" t="s">
        <v>347</v>
      </c>
    </row>
    <row r="73" spans="1:8" x14ac:dyDescent="0.25">
      <c r="A73" s="82">
        <v>70</v>
      </c>
      <c r="B73" s="82">
        <v>6</v>
      </c>
      <c r="C73" s="84" t="s">
        <v>8</v>
      </c>
      <c r="D73" s="82">
        <v>8500</v>
      </c>
      <c r="E73" s="84" t="s">
        <v>348</v>
      </c>
      <c r="F73" s="83">
        <v>849.95</v>
      </c>
      <c r="G73" s="82">
        <v>78</v>
      </c>
      <c r="H73" s="81" t="s">
        <v>350</v>
      </c>
    </row>
    <row r="74" spans="1:8" x14ac:dyDescent="0.25">
      <c r="A74" s="82">
        <v>71</v>
      </c>
      <c r="B74" s="82">
        <v>6</v>
      </c>
      <c r="C74" s="84" t="s">
        <v>8</v>
      </c>
      <c r="D74" s="82">
        <v>8500</v>
      </c>
      <c r="E74" s="84" t="s">
        <v>348</v>
      </c>
      <c r="F74" s="83">
        <v>849.95</v>
      </c>
      <c r="G74" s="82">
        <v>88</v>
      </c>
      <c r="H74" s="81" t="s">
        <v>349</v>
      </c>
    </row>
    <row r="75" spans="1:8" x14ac:dyDescent="0.25">
      <c r="A75" s="82">
        <v>72</v>
      </c>
      <c r="B75" s="82">
        <v>6</v>
      </c>
      <c r="C75" s="84" t="s">
        <v>8</v>
      </c>
      <c r="D75" s="82">
        <v>8500</v>
      </c>
      <c r="E75" s="84" t="s">
        <v>348</v>
      </c>
      <c r="F75" s="83">
        <v>849.95</v>
      </c>
      <c r="G75" s="82">
        <v>99</v>
      </c>
      <c r="H75" s="81" t="s">
        <v>347</v>
      </c>
    </row>
    <row r="76" spans="1:8" x14ac:dyDescent="0.25">
      <c r="A76" s="82">
        <v>73</v>
      </c>
      <c r="B76" s="82">
        <v>7</v>
      </c>
      <c r="C76" s="84" t="s">
        <v>8</v>
      </c>
      <c r="D76" s="82">
        <v>2005</v>
      </c>
      <c r="E76" s="84" t="s">
        <v>353</v>
      </c>
      <c r="F76" s="83">
        <v>229</v>
      </c>
      <c r="G76" s="82">
        <v>34</v>
      </c>
      <c r="H76" s="81" t="s">
        <v>350</v>
      </c>
    </row>
    <row r="77" spans="1:8" x14ac:dyDescent="0.25">
      <c r="A77" s="82">
        <v>74</v>
      </c>
      <c r="B77" s="82">
        <v>7</v>
      </c>
      <c r="C77" s="84" t="s">
        <v>8</v>
      </c>
      <c r="D77" s="82">
        <v>2005</v>
      </c>
      <c r="E77" s="84" t="s">
        <v>353</v>
      </c>
      <c r="F77" s="83">
        <v>229</v>
      </c>
      <c r="G77" s="82">
        <v>36</v>
      </c>
      <c r="H77" s="81" t="s">
        <v>349</v>
      </c>
    </row>
    <row r="78" spans="1:8" x14ac:dyDescent="0.25">
      <c r="A78" s="82">
        <v>75</v>
      </c>
      <c r="B78" s="82">
        <v>7</v>
      </c>
      <c r="C78" s="84" t="s">
        <v>8</v>
      </c>
      <c r="D78" s="82">
        <v>2005</v>
      </c>
      <c r="E78" s="84" t="s">
        <v>353</v>
      </c>
      <c r="F78" s="83">
        <v>229</v>
      </c>
      <c r="G78" s="82">
        <v>35</v>
      </c>
      <c r="H78" s="81" t="s">
        <v>347</v>
      </c>
    </row>
    <row r="79" spans="1:8" x14ac:dyDescent="0.25">
      <c r="A79" s="82">
        <v>76</v>
      </c>
      <c r="B79" s="82">
        <v>7</v>
      </c>
      <c r="C79" s="84" t="s">
        <v>8</v>
      </c>
      <c r="D79" s="82">
        <v>3006</v>
      </c>
      <c r="E79" s="84" t="s">
        <v>352</v>
      </c>
      <c r="F79" s="83">
        <v>19.95</v>
      </c>
      <c r="G79" s="82">
        <v>49</v>
      </c>
      <c r="H79" s="81" t="s">
        <v>350</v>
      </c>
    </row>
    <row r="80" spans="1:8" x14ac:dyDescent="0.25">
      <c r="A80" s="82">
        <v>77</v>
      </c>
      <c r="B80" s="82">
        <v>7</v>
      </c>
      <c r="C80" s="84" t="s">
        <v>8</v>
      </c>
      <c r="D80" s="82">
        <v>3006</v>
      </c>
      <c r="E80" s="84" t="s">
        <v>352</v>
      </c>
      <c r="F80" s="83">
        <v>19.95</v>
      </c>
      <c r="G80" s="82">
        <v>47</v>
      </c>
      <c r="H80" s="81" t="s">
        <v>349</v>
      </c>
    </row>
    <row r="81" spans="1:8" x14ac:dyDescent="0.25">
      <c r="A81" s="82">
        <v>78</v>
      </c>
      <c r="B81" s="82">
        <v>7</v>
      </c>
      <c r="C81" s="84" t="s">
        <v>8</v>
      </c>
      <c r="D81" s="82">
        <v>3006</v>
      </c>
      <c r="E81" s="84" t="s">
        <v>352</v>
      </c>
      <c r="F81" s="83">
        <v>19.95</v>
      </c>
      <c r="G81" s="82">
        <v>48</v>
      </c>
      <c r="H81" s="81" t="s">
        <v>347</v>
      </c>
    </row>
    <row r="82" spans="1:8" x14ac:dyDescent="0.25">
      <c r="A82" s="82">
        <v>79</v>
      </c>
      <c r="B82" s="82">
        <v>7</v>
      </c>
      <c r="C82" s="84" t="s">
        <v>8</v>
      </c>
      <c r="D82" s="82">
        <v>6050</v>
      </c>
      <c r="E82" s="84" t="s">
        <v>351</v>
      </c>
      <c r="F82" s="83">
        <v>8.9499999999999993</v>
      </c>
      <c r="G82" s="82">
        <v>45</v>
      </c>
      <c r="H82" s="81" t="s">
        <v>350</v>
      </c>
    </row>
    <row r="83" spans="1:8" x14ac:dyDescent="0.25">
      <c r="A83" s="82">
        <v>80</v>
      </c>
      <c r="B83" s="82">
        <v>7</v>
      </c>
      <c r="C83" s="84" t="s">
        <v>8</v>
      </c>
      <c r="D83" s="82">
        <v>6050</v>
      </c>
      <c r="E83" s="84" t="s">
        <v>351</v>
      </c>
      <c r="F83" s="83">
        <v>8.9499999999999993</v>
      </c>
      <c r="G83" s="82">
        <v>42</v>
      </c>
      <c r="H83" s="81" t="s">
        <v>349</v>
      </c>
    </row>
    <row r="84" spans="1:8" x14ac:dyDescent="0.25">
      <c r="A84" s="82">
        <v>81</v>
      </c>
      <c r="B84" s="82">
        <v>7</v>
      </c>
      <c r="C84" s="84" t="s">
        <v>8</v>
      </c>
      <c r="D84" s="82">
        <v>6050</v>
      </c>
      <c r="E84" s="84" t="s">
        <v>351</v>
      </c>
      <c r="F84" s="83">
        <v>8.9499999999999993</v>
      </c>
      <c r="G84" s="82">
        <v>45</v>
      </c>
      <c r="H84" s="81" t="s">
        <v>347</v>
      </c>
    </row>
    <row r="85" spans="1:8" x14ac:dyDescent="0.25">
      <c r="A85" s="82">
        <v>82</v>
      </c>
      <c r="B85" s="82">
        <v>7</v>
      </c>
      <c r="C85" s="84" t="s">
        <v>8</v>
      </c>
      <c r="D85" s="82">
        <v>8500</v>
      </c>
      <c r="E85" s="84" t="s">
        <v>348</v>
      </c>
      <c r="F85" s="83">
        <v>849.95</v>
      </c>
      <c r="G85" s="82">
        <v>55</v>
      </c>
      <c r="H85" s="81" t="s">
        <v>350</v>
      </c>
    </row>
    <row r="86" spans="1:8" x14ac:dyDescent="0.25">
      <c r="A86" s="82">
        <v>83</v>
      </c>
      <c r="B86" s="82">
        <v>7</v>
      </c>
      <c r="C86" s="84" t="s">
        <v>8</v>
      </c>
      <c r="D86" s="82">
        <v>8500</v>
      </c>
      <c r="E86" s="84" t="s">
        <v>348</v>
      </c>
      <c r="F86" s="83">
        <v>849.95</v>
      </c>
      <c r="G86" s="82">
        <v>57</v>
      </c>
      <c r="H86" s="81" t="s">
        <v>349</v>
      </c>
    </row>
    <row r="87" spans="1:8" x14ac:dyDescent="0.25">
      <c r="A87" s="82">
        <v>84</v>
      </c>
      <c r="B87" s="82">
        <v>7</v>
      </c>
      <c r="C87" s="84" t="s">
        <v>8</v>
      </c>
      <c r="D87" s="82">
        <v>8500</v>
      </c>
      <c r="E87" s="84" t="s">
        <v>348</v>
      </c>
      <c r="F87" s="83">
        <v>849.95</v>
      </c>
      <c r="G87" s="82">
        <v>55</v>
      </c>
      <c r="H87" s="81" t="s">
        <v>347</v>
      </c>
    </row>
    <row r="88" spans="1:8" x14ac:dyDescent="0.25">
      <c r="A88" s="82">
        <v>85</v>
      </c>
      <c r="B88" s="82">
        <v>8</v>
      </c>
      <c r="C88" s="84" t="s">
        <v>8</v>
      </c>
      <c r="D88" s="82">
        <v>2005</v>
      </c>
      <c r="E88" s="84" t="s">
        <v>353</v>
      </c>
      <c r="F88" s="83">
        <v>229</v>
      </c>
      <c r="G88" s="82">
        <v>18</v>
      </c>
      <c r="H88" s="81" t="s">
        <v>350</v>
      </c>
    </row>
    <row r="89" spans="1:8" x14ac:dyDescent="0.25">
      <c r="A89" s="82">
        <v>86</v>
      </c>
      <c r="B89" s="82">
        <v>8</v>
      </c>
      <c r="C89" s="84" t="s">
        <v>8</v>
      </c>
      <c r="D89" s="82">
        <v>2005</v>
      </c>
      <c r="E89" s="84" t="s">
        <v>353</v>
      </c>
      <c r="F89" s="83">
        <v>229</v>
      </c>
      <c r="G89" s="82">
        <v>17</v>
      </c>
      <c r="H89" s="81" t="s">
        <v>349</v>
      </c>
    </row>
    <row r="90" spans="1:8" x14ac:dyDescent="0.25">
      <c r="A90" s="82">
        <v>87</v>
      </c>
      <c r="B90" s="82">
        <v>8</v>
      </c>
      <c r="C90" s="84" t="s">
        <v>8</v>
      </c>
      <c r="D90" s="82">
        <v>2005</v>
      </c>
      <c r="E90" s="84" t="s">
        <v>353</v>
      </c>
      <c r="F90" s="83">
        <v>229</v>
      </c>
      <c r="G90" s="82">
        <v>23</v>
      </c>
      <c r="H90" s="81" t="s">
        <v>347</v>
      </c>
    </row>
    <row r="91" spans="1:8" x14ac:dyDescent="0.25">
      <c r="A91" s="82">
        <v>88</v>
      </c>
      <c r="B91" s="82">
        <v>8</v>
      </c>
      <c r="C91" s="84" t="s">
        <v>8</v>
      </c>
      <c r="D91" s="82">
        <v>3006</v>
      </c>
      <c r="E91" s="84" t="s">
        <v>352</v>
      </c>
      <c r="F91" s="83">
        <v>19.95</v>
      </c>
      <c r="G91" s="82">
        <v>22</v>
      </c>
      <c r="H91" s="81" t="s">
        <v>350</v>
      </c>
    </row>
    <row r="92" spans="1:8" x14ac:dyDescent="0.25">
      <c r="A92" s="82">
        <v>89</v>
      </c>
      <c r="B92" s="82">
        <v>8</v>
      </c>
      <c r="C92" s="84" t="s">
        <v>8</v>
      </c>
      <c r="D92" s="82">
        <v>3006</v>
      </c>
      <c r="E92" s="84" t="s">
        <v>352</v>
      </c>
      <c r="F92" s="83">
        <v>19.95</v>
      </c>
      <c r="G92" s="82">
        <v>18</v>
      </c>
      <c r="H92" s="81" t="s">
        <v>349</v>
      </c>
    </row>
    <row r="93" spans="1:8" x14ac:dyDescent="0.25">
      <c r="A93" s="82">
        <v>90</v>
      </c>
      <c r="B93" s="82">
        <v>8</v>
      </c>
      <c r="C93" s="84" t="s">
        <v>8</v>
      </c>
      <c r="D93" s="82">
        <v>3006</v>
      </c>
      <c r="E93" s="84" t="s">
        <v>352</v>
      </c>
      <c r="F93" s="83">
        <v>19.95</v>
      </c>
      <c r="G93" s="82">
        <v>22</v>
      </c>
      <c r="H93" s="81" t="s">
        <v>347</v>
      </c>
    </row>
    <row r="94" spans="1:8" x14ac:dyDescent="0.25">
      <c r="A94" s="82">
        <v>91</v>
      </c>
      <c r="B94" s="82">
        <v>8</v>
      </c>
      <c r="C94" s="84" t="s">
        <v>8</v>
      </c>
      <c r="D94" s="82">
        <v>6050</v>
      </c>
      <c r="E94" s="84" t="s">
        <v>351</v>
      </c>
      <c r="F94" s="83">
        <v>8.9499999999999993</v>
      </c>
      <c r="G94" s="82">
        <v>14</v>
      </c>
      <c r="H94" s="81" t="s">
        <v>350</v>
      </c>
    </row>
    <row r="95" spans="1:8" x14ac:dyDescent="0.25">
      <c r="A95" s="82">
        <v>92</v>
      </c>
      <c r="B95" s="82">
        <v>8</v>
      </c>
      <c r="C95" s="84" t="s">
        <v>8</v>
      </c>
      <c r="D95" s="82">
        <v>6050</v>
      </c>
      <c r="E95" s="84" t="s">
        <v>351</v>
      </c>
      <c r="F95" s="83">
        <v>8.9499999999999993</v>
      </c>
      <c r="G95" s="82">
        <v>16</v>
      </c>
      <c r="H95" s="81" t="s">
        <v>349</v>
      </c>
    </row>
    <row r="96" spans="1:8" x14ac:dyDescent="0.25">
      <c r="A96" s="82">
        <v>93</v>
      </c>
      <c r="B96" s="82">
        <v>8</v>
      </c>
      <c r="C96" s="84" t="s">
        <v>8</v>
      </c>
      <c r="D96" s="82">
        <v>6050</v>
      </c>
      <c r="E96" s="84" t="s">
        <v>351</v>
      </c>
      <c r="F96" s="83">
        <v>8.9499999999999993</v>
      </c>
      <c r="G96" s="82">
        <v>17</v>
      </c>
      <c r="H96" s="81" t="s">
        <v>347</v>
      </c>
    </row>
    <row r="97" spans="1:8" x14ac:dyDescent="0.25">
      <c r="A97" s="82">
        <v>94</v>
      </c>
      <c r="B97" s="82">
        <v>8</v>
      </c>
      <c r="C97" s="84" t="s">
        <v>8</v>
      </c>
      <c r="D97" s="82">
        <v>8500</v>
      </c>
      <c r="E97" s="84" t="s">
        <v>348</v>
      </c>
      <c r="F97" s="83">
        <v>849.95</v>
      </c>
      <c r="G97" s="82">
        <v>32</v>
      </c>
      <c r="H97" s="81" t="s">
        <v>350</v>
      </c>
    </row>
    <row r="98" spans="1:8" x14ac:dyDescent="0.25">
      <c r="A98" s="82">
        <v>95</v>
      </c>
      <c r="B98" s="82">
        <v>8</v>
      </c>
      <c r="C98" s="84" t="s">
        <v>8</v>
      </c>
      <c r="D98" s="82">
        <v>8500</v>
      </c>
      <c r="E98" s="84" t="s">
        <v>348</v>
      </c>
      <c r="F98" s="83">
        <v>849.95</v>
      </c>
      <c r="G98" s="82">
        <v>28</v>
      </c>
      <c r="H98" s="81" t="s">
        <v>349</v>
      </c>
    </row>
    <row r="99" spans="1:8" x14ac:dyDescent="0.25">
      <c r="A99" s="82">
        <v>96</v>
      </c>
      <c r="B99" s="82">
        <v>8</v>
      </c>
      <c r="C99" s="84" t="s">
        <v>8</v>
      </c>
      <c r="D99" s="82">
        <v>8500</v>
      </c>
      <c r="E99" s="84" t="s">
        <v>348</v>
      </c>
      <c r="F99" s="83">
        <v>849.95</v>
      </c>
      <c r="G99" s="82">
        <v>30</v>
      </c>
      <c r="H99" s="81" t="s">
        <v>347</v>
      </c>
    </row>
  </sheetData>
  <conditionalFormatting sqref="C7">
    <cfRule type="iconSet" priority="3">
      <iconSet iconSet="4TrafficLights">
        <cfvo type="percent" val="0"/>
        <cfvo type="percent" val="25"/>
        <cfvo type="percent" val="50"/>
        <cfvo type="percent" val="75"/>
      </iconSet>
    </cfRule>
  </conditionalFormatting>
  <conditionalFormatting sqref="G1:G1048576">
    <cfRule type="iconSet" priority="1">
      <iconSet iconSet="4TrafficLights">
        <cfvo type="percent" val="0"/>
        <cfvo type="num" val="10"/>
        <cfvo type="num" val="20"/>
        <cfvo type="num" val="30"/>
      </iconSet>
    </cfRule>
    <cfRule type="iconSet" priority="2">
      <iconSet iconSet="4TrafficLights">
        <cfvo type="percent" val="0"/>
        <cfvo type="num" val="10"/>
        <cfvo type="num" val="20"/>
        <cfvo type="num" val="30" gte="0"/>
      </iconSet>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501E2-1748-4F5A-B4C6-88BEF8AD8AE4}">
  <dimension ref="A1:V54"/>
  <sheetViews>
    <sheetView workbookViewId="0">
      <selection activeCell="W12" sqref="W12"/>
    </sheetView>
  </sheetViews>
  <sheetFormatPr defaultColWidth="8.77734375" defaultRowHeight="13.2" x14ac:dyDescent="0.25"/>
  <cols>
    <col min="1" max="1" width="8.88671875" style="29" customWidth="1"/>
    <col min="2" max="2" width="7.6640625" style="29" bestFit="1" customWidth="1"/>
    <col min="3" max="3" width="7.109375" style="29" bestFit="1" customWidth="1"/>
    <col min="4" max="4" width="8.109375" style="29" bestFit="1" customWidth="1"/>
    <col min="5" max="5" width="13.44140625" style="29" bestFit="1" customWidth="1"/>
    <col min="6" max="8" width="5.6640625" style="29" customWidth="1"/>
    <col min="9" max="9" width="16.44140625" style="29" bestFit="1" customWidth="1"/>
    <col min="10" max="11" width="6" style="29" customWidth="1"/>
    <col min="12" max="12" width="5.6640625" style="29" customWidth="1"/>
    <col min="13" max="13" width="15.44140625" style="29" bestFit="1" customWidth="1"/>
    <col min="14" max="14" width="4.6640625" style="29" customWidth="1"/>
    <col min="15" max="15" width="5.44140625" style="29" customWidth="1"/>
    <col min="16" max="16" width="5.6640625" style="29" customWidth="1"/>
    <col min="17" max="17" width="5.44140625" style="29" customWidth="1"/>
    <col min="18" max="18" width="8.77734375" style="29"/>
    <col min="19" max="19" width="7.33203125" style="29" customWidth="1"/>
    <col min="20" max="20" width="10.5546875" style="29" customWidth="1"/>
    <col min="21" max="16384" width="8.77734375" style="29"/>
  </cols>
  <sheetData>
    <row r="1" spans="1:22" s="28" customFormat="1" ht="13.8" thickBot="1" x14ac:dyDescent="0.3">
      <c r="A1" s="27" t="s">
        <v>158</v>
      </c>
      <c r="B1" s="27" t="s">
        <v>159</v>
      </c>
      <c r="C1" s="27" t="s">
        <v>160</v>
      </c>
      <c r="D1" s="27" t="s">
        <v>161</v>
      </c>
      <c r="E1" s="27" t="s">
        <v>162</v>
      </c>
      <c r="F1" s="27" t="s">
        <v>163</v>
      </c>
      <c r="G1" s="27" t="s">
        <v>164</v>
      </c>
      <c r="H1" s="27" t="s">
        <v>165</v>
      </c>
      <c r="I1" s="27" t="s">
        <v>166</v>
      </c>
      <c r="J1" s="27" t="s">
        <v>167</v>
      </c>
      <c r="K1" s="27" t="s">
        <v>168</v>
      </c>
      <c r="L1" s="27" t="s">
        <v>169</v>
      </c>
      <c r="M1" s="27" t="s">
        <v>170</v>
      </c>
      <c r="N1" s="27" t="s">
        <v>171</v>
      </c>
      <c r="O1" s="27" t="s">
        <v>172</v>
      </c>
      <c r="P1" s="27" t="s">
        <v>173</v>
      </c>
      <c r="Q1" s="28" t="s">
        <v>174</v>
      </c>
      <c r="T1" s="28" t="s">
        <v>175</v>
      </c>
      <c r="U1" s="28" t="s">
        <v>166</v>
      </c>
      <c r="V1" s="28" t="s">
        <v>170</v>
      </c>
    </row>
    <row r="2" spans="1:22" ht="13.8" thickTop="1" x14ac:dyDescent="0.25">
      <c r="A2" s="29" t="s">
        <v>176</v>
      </c>
      <c r="B2" s="29" t="s">
        <v>177</v>
      </c>
      <c r="C2" s="29" t="s">
        <v>178</v>
      </c>
      <c r="D2" s="29" t="s">
        <v>179</v>
      </c>
      <c r="E2" s="29">
        <v>5</v>
      </c>
      <c r="F2" s="29">
        <f>SUM(E2)</f>
        <v>5</v>
      </c>
      <c r="G2" s="29">
        <f>E2/E$54</f>
        <v>2.9069767441860465E-2</v>
      </c>
      <c r="H2" s="29">
        <f>SUM(G2)</f>
        <v>2.9069767441860465E-2</v>
      </c>
      <c r="I2" s="29">
        <v>4</v>
      </c>
      <c r="J2" s="29">
        <f>SUM(I2)</f>
        <v>4</v>
      </c>
      <c r="K2" s="29">
        <f>I2/I$54</f>
        <v>2.247191011235955E-2</v>
      </c>
      <c r="L2" s="29">
        <f>SUM(K2)</f>
        <v>2.247191011235955E-2</v>
      </c>
      <c r="M2" s="29">
        <v>4</v>
      </c>
      <c r="N2" s="29">
        <f>SUM(M2)</f>
        <v>4</v>
      </c>
      <c r="O2" s="29">
        <f>M2/M$54</f>
        <v>2.3809523809523808E-2</v>
      </c>
      <c r="P2" s="29">
        <f>SUM(O2)</f>
        <v>2.3809523809523808E-2</v>
      </c>
      <c r="S2" s="30" t="s">
        <v>180</v>
      </c>
      <c r="T2" s="30" t="s">
        <v>181</v>
      </c>
      <c r="U2" s="30" t="s">
        <v>181</v>
      </c>
      <c r="V2" s="30" t="s">
        <v>181</v>
      </c>
    </row>
    <row r="3" spans="1:22" x14ac:dyDescent="0.25">
      <c r="A3" s="29" t="s">
        <v>176</v>
      </c>
      <c r="B3" s="29" t="s">
        <v>177</v>
      </c>
      <c r="C3" s="29" t="s">
        <v>178</v>
      </c>
      <c r="D3" s="29" t="s">
        <v>179</v>
      </c>
      <c r="E3" s="29">
        <v>5</v>
      </c>
      <c r="F3" s="29">
        <f>SUM(E2:E3)</f>
        <v>10</v>
      </c>
      <c r="G3" s="29">
        <f t="shared" ref="G3:G53" si="0">E3/E$54</f>
        <v>2.9069767441860465E-2</v>
      </c>
      <c r="H3" s="29">
        <f>SUM(G2:G3)</f>
        <v>5.8139534883720929E-2</v>
      </c>
      <c r="I3" s="29">
        <v>4</v>
      </c>
      <c r="J3" s="29">
        <f>SUM(I2:I3)</f>
        <v>8</v>
      </c>
      <c r="K3" s="29">
        <f t="shared" ref="K3:K53" si="1">I3/I$54</f>
        <v>2.247191011235955E-2</v>
      </c>
      <c r="L3" s="29">
        <f>SUM(K2:K3)</f>
        <v>4.49438202247191E-2</v>
      </c>
      <c r="M3" s="29">
        <v>2</v>
      </c>
      <c r="N3" s="29">
        <f>SUM(M2:M3)</f>
        <v>6</v>
      </c>
      <c r="O3" s="29">
        <f t="shared" ref="O3:O53" si="2">M3/M$54</f>
        <v>1.1904761904761904E-2</v>
      </c>
      <c r="P3" s="29">
        <f>SUM(O2:O3)</f>
        <v>3.5714285714285712E-2</v>
      </c>
      <c r="S3" s="29">
        <v>1</v>
      </c>
      <c r="T3" s="29">
        <f>COUNTIF(E2:E53, S3)</f>
        <v>2</v>
      </c>
      <c r="U3" s="29">
        <f>COUNTIF(I2:I53, S3)</f>
        <v>1</v>
      </c>
      <c r="V3" s="29">
        <f>COUNTIF(M2:M53, S3)</f>
        <v>3</v>
      </c>
    </row>
    <row r="4" spans="1:22" x14ac:dyDescent="0.25">
      <c r="A4" s="29" t="s">
        <v>176</v>
      </c>
      <c r="B4" s="29" t="s">
        <v>177</v>
      </c>
      <c r="C4" s="29" t="s">
        <v>178</v>
      </c>
      <c r="D4" s="29" t="s">
        <v>182</v>
      </c>
      <c r="E4" s="29">
        <v>4</v>
      </c>
      <c r="F4" s="29">
        <f>SUM(E2:E4)</f>
        <v>14</v>
      </c>
      <c r="G4" s="29">
        <f t="shared" si="0"/>
        <v>2.3255813953488372E-2</v>
      </c>
      <c r="H4" s="29">
        <f>SUM(G2:G4)</f>
        <v>8.1395348837209308E-2</v>
      </c>
      <c r="I4" s="29">
        <v>4</v>
      </c>
      <c r="J4" s="29">
        <f>SUM(I2:I4)</f>
        <v>12</v>
      </c>
      <c r="K4" s="29">
        <f t="shared" si="1"/>
        <v>2.247191011235955E-2</v>
      </c>
      <c r="L4" s="29">
        <f>SUM(K2:K4)</f>
        <v>6.741573033707865E-2</v>
      </c>
      <c r="M4" s="29">
        <v>4</v>
      </c>
      <c r="N4" s="29">
        <f>SUM(M2:M4)</f>
        <v>10</v>
      </c>
      <c r="O4" s="29">
        <f t="shared" si="2"/>
        <v>2.3809523809523808E-2</v>
      </c>
      <c r="P4" s="29">
        <f>SUM(O2:O4)</f>
        <v>5.9523809523809521E-2</v>
      </c>
      <c r="S4" s="29">
        <v>2</v>
      </c>
      <c r="T4" s="29">
        <f>COUNTIF(E2:E53, S4)</f>
        <v>8</v>
      </c>
      <c r="U4" s="29">
        <f>COUNTIF(I2:I53, S4)</f>
        <v>6</v>
      </c>
      <c r="V4" s="29">
        <f>COUNTIF(M2:M53, S4)</f>
        <v>6</v>
      </c>
    </row>
    <row r="5" spans="1:22" x14ac:dyDescent="0.25">
      <c r="A5" s="29" t="s">
        <v>176</v>
      </c>
      <c r="B5" s="29" t="s">
        <v>177</v>
      </c>
      <c r="C5" s="29" t="s">
        <v>178</v>
      </c>
      <c r="D5" s="29" t="s">
        <v>183</v>
      </c>
      <c r="E5" s="29">
        <v>2</v>
      </c>
      <c r="F5" s="29">
        <f>SUM(E2:E5)</f>
        <v>16</v>
      </c>
      <c r="G5" s="29">
        <f t="shared" si="0"/>
        <v>1.1627906976744186E-2</v>
      </c>
      <c r="H5" s="29">
        <f>SUM(G2:G5)</f>
        <v>9.3023255813953487E-2</v>
      </c>
      <c r="I5" s="29">
        <v>3</v>
      </c>
      <c r="J5" s="29">
        <f>SUM(I2:I5)</f>
        <v>15</v>
      </c>
      <c r="K5" s="29">
        <f t="shared" si="1"/>
        <v>1.6853932584269662E-2</v>
      </c>
      <c r="L5" s="29">
        <f>SUM(K2:K5)</f>
        <v>8.4269662921348312E-2</v>
      </c>
      <c r="M5" s="29">
        <v>3</v>
      </c>
      <c r="N5" s="29">
        <f>SUM(M2:M5)</f>
        <v>13</v>
      </c>
      <c r="O5" s="29">
        <f t="shared" si="2"/>
        <v>1.7857142857142856E-2</v>
      </c>
      <c r="P5" s="29">
        <f>SUM(O2:O5)</f>
        <v>7.7380952380952384E-2</v>
      </c>
      <c r="S5" s="29">
        <v>3</v>
      </c>
      <c r="T5" s="29">
        <f>COUNTIF(E2:E53, S5)</f>
        <v>20</v>
      </c>
      <c r="U5" s="29">
        <f>COUNTIF(I2:I53, S5)</f>
        <v>23</v>
      </c>
      <c r="V5" s="29">
        <f>COUNTIF(M2:M53, S5)</f>
        <v>23</v>
      </c>
    </row>
    <row r="6" spans="1:22" x14ac:dyDescent="0.25">
      <c r="A6" s="29" t="s">
        <v>176</v>
      </c>
      <c r="B6" s="29" t="s">
        <v>177</v>
      </c>
      <c r="C6" s="29" t="s">
        <v>178</v>
      </c>
      <c r="D6" s="29" t="s">
        <v>183</v>
      </c>
      <c r="E6" s="29">
        <v>5</v>
      </c>
      <c r="F6" s="29">
        <f>SUM(E2:E6)</f>
        <v>21</v>
      </c>
      <c r="G6" s="29">
        <f t="shared" si="0"/>
        <v>2.9069767441860465E-2</v>
      </c>
      <c r="H6" s="29">
        <f>SUM(G2:G6)</f>
        <v>0.12209302325581395</v>
      </c>
      <c r="I6" s="29">
        <v>5</v>
      </c>
      <c r="J6" s="29">
        <f>SUM(I2:I6)</f>
        <v>20</v>
      </c>
      <c r="K6" s="29">
        <f t="shared" si="1"/>
        <v>2.8089887640449437E-2</v>
      </c>
      <c r="L6" s="29">
        <f>SUM(K2:K6)</f>
        <v>0.11235955056179775</v>
      </c>
      <c r="M6" s="29">
        <v>2</v>
      </c>
      <c r="N6" s="29">
        <f>SUM(M2:M6)</f>
        <v>15</v>
      </c>
      <c r="O6" s="29">
        <f t="shared" si="2"/>
        <v>1.1904761904761904E-2</v>
      </c>
      <c r="P6" s="29">
        <f>SUM(O2:O6)</f>
        <v>8.9285714285714288E-2</v>
      </c>
      <c r="S6" s="29">
        <v>4</v>
      </c>
      <c r="T6" s="29">
        <f>COUNTIF(E2:E53, S6)</f>
        <v>16</v>
      </c>
      <c r="U6" s="29">
        <f>COUNTIF(I2:I53, S6)</f>
        <v>14</v>
      </c>
      <c r="V6" s="29">
        <f>COUNTIF(M2:M53, S6)</f>
        <v>16</v>
      </c>
    </row>
    <row r="7" spans="1:22" x14ac:dyDescent="0.25">
      <c r="A7" s="29" t="s">
        <v>176</v>
      </c>
      <c r="B7" s="29" t="s">
        <v>177</v>
      </c>
      <c r="C7" s="29" t="s">
        <v>178</v>
      </c>
      <c r="D7" s="29" t="s">
        <v>183</v>
      </c>
      <c r="E7" s="29">
        <v>4</v>
      </c>
      <c r="F7" s="29">
        <f>SUM(E2:E7)</f>
        <v>25</v>
      </c>
      <c r="G7" s="29">
        <f t="shared" si="0"/>
        <v>2.3255813953488372E-2</v>
      </c>
      <c r="H7" s="29">
        <f>SUM(G2:G7)</f>
        <v>0.14534883720930231</v>
      </c>
      <c r="I7" s="29">
        <v>3</v>
      </c>
      <c r="J7" s="29">
        <f>SUM(I2:I7)</f>
        <v>23</v>
      </c>
      <c r="K7" s="29">
        <f t="shared" si="1"/>
        <v>1.6853932584269662E-2</v>
      </c>
      <c r="L7" s="29">
        <f>SUM(K2:K7)</f>
        <v>0.1292134831460674</v>
      </c>
      <c r="M7" s="29">
        <v>5</v>
      </c>
      <c r="N7" s="29">
        <f>SUM(M2:M7)</f>
        <v>20</v>
      </c>
      <c r="O7" s="29">
        <f t="shared" si="2"/>
        <v>2.976190476190476E-2</v>
      </c>
      <c r="P7" s="29">
        <f>SUM(O2:O7)</f>
        <v>0.11904761904761904</v>
      </c>
      <c r="S7" s="29">
        <v>5</v>
      </c>
      <c r="T7" s="29">
        <f>COUNTIF(E2:E53, S7)</f>
        <v>6</v>
      </c>
      <c r="U7" s="29">
        <f>COUNTIF(I2:I53, S7)</f>
        <v>8</v>
      </c>
      <c r="V7" s="29">
        <f>COUNTIF(M2:M53, S7)</f>
        <v>4</v>
      </c>
    </row>
    <row r="8" spans="1:22" x14ac:dyDescent="0.25">
      <c r="A8" s="29" t="s">
        <v>176</v>
      </c>
      <c r="B8" s="29" t="s">
        <v>177</v>
      </c>
      <c r="C8" s="29" t="s">
        <v>178</v>
      </c>
      <c r="D8" s="29" t="s">
        <v>183</v>
      </c>
      <c r="E8" s="29">
        <v>3</v>
      </c>
      <c r="F8" s="29">
        <f>SUM(E2:E8)</f>
        <v>28</v>
      </c>
      <c r="G8" s="29">
        <f t="shared" si="0"/>
        <v>1.7441860465116279E-2</v>
      </c>
      <c r="H8" s="29">
        <f>SUM(G2:G8)</f>
        <v>0.16279069767441859</v>
      </c>
      <c r="I8" s="29">
        <v>4</v>
      </c>
      <c r="J8" s="29">
        <f>SUM(I2:I8)</f>
        <v>27</v>
      </c>
      <c r="K8" s="29">
        <f t="shared" si="1"/>
        <v>2.247191011235955E-2</v>
      </c>
      <c r="L8" s="29">
        <f>SUM(K2:K8)</f>
        <v>0.15168539325842695</v>
      </c>
      <c r="M8" s="29">
        <v>4</v>
      </c>
      <c r="N8" s="29">
        <f>SUM(M2:M8)</f>
        <v>24</v>
      </c>
      <c r="O8" s="29">
        <f t="shared" si="2"/>
        <v>2.3809523809523808E-2</v>
      </c>
      <c r="P8" s="29">
        <f>SUM(O2:O8)</f>
        <v>0.14285714285714285</v>
      </c>
      <c r="R8" s="28"/>
    </row>
    <row r="9" spans="1:22" x14ac:dyDescent="0.25">
      <c r="A9" s="29" t="s">
        <v>184</v>
      </c>
      <c r="B9" s="29" t="s">
        <v>177</v>
      </c>
      <c r="C9" s="29" t="s">
        <v>178</v>
      </c>
      <c r="D9" s="29" t="s">
        <v>183</v>
      </c>
      <c r="E9" s="29">
        <v>3</v>
      </c>
      <c r="F9" s="29">
        <f>SUM(E2:E9)</f>
        <v>31</v>
      </c>
      <c r="G9" s="29">
        <f t="shared" si="0"/>
        <v>1.7441860465116279E-2</v>
      </c>
      <c r="H9" s="29">
        <f>SUM(G2:G9)</f>
        <v>0.18023255813953487</v>
      </c>
      <c r="I9" s="29">
        <v>2</v>
      </c>
      <c r="J9" s="29">
        <f>SUM(I2:I9)</f>
        <v>29</v>
      </c>
      <c r="K9" s="29">
        <f t="shared" si="1"/>
        <v>1.1235955056179775E-2</v>
      </c>
      <c r="L9" s="29">
        <f>SUM(K2:K9)</f>
        <v>0.16292134831460672</v>
      </c>
      <c r="M9" s="29">
        <v>3</v>
      </c>
      <c r="N9" s="29">
        <f>SUM(M2:M9)</f>
        <v>27</v>
      </c>
      <c r="O9" s="29">
        <f t="shared" si="2"/>
        <v>1.7857142857142856E-2</v>
      </c>
      <c r="P9" s="29">
        <f>SUM(O2:O9)</f>
        <v>0.1607142857142857</v>
      </c>
      <c r="R9" s="31"/>
      <c r="S9" s="31"/>
      <c r="T9" s="31"/>
    </row>
    <row r="10" spans="1:22" x14ac:dyDescent="0.25">
      <c r="A10" s="29" t="s">
        <v>184</v>
      </c>
      <c r="B10" s="29" t="s">
        <v>177</v>
      </c>
      <c r="C10" s="29" t="s">
        <v>178</v>
      </c>
      <c r="D10" s="29" t="s">
        <v>183</v>
      </c>
      <c r="E10" s="29">
        <v>4</v>
      </c>
      <c r="F10" s="29">
        <f>SUM(E2:E10)</f>
        <v>35</v>
      </c>
      <c r="G10" s="29">
        <f t="shared" si="0"/>
        <v>2.3255813953488372E-2</v>
      </c>
      <c r="H10" s="29">
        <f>SUM(G2:G10)</f>
        <v>0.20348837209302323</v>
      </c>
      <c r="I10" s="29">
        <v>3</v>
      </c>
      <c r="J10" s="29">
        <f>SUM(I2:I10)</f>
        <v>32</v>
      </c>
      <c r="K10" s="29">
        <f t="shared" si="1"/>
        <v>1.6853932584269662E-2</v>
      </c>
      <c r="L10" s="29">
        <f>SUM(K2:K10)</f>
        <v>0.1797752808988764</v>
      </c>
      <c r="M10" s="29">
        <v>4</v>
      </c>
      <c r="N10" s="29">
        <f>SUM(M2:M10)</f>
        <v>31</v>
      </c>
      <c r="O10" s="29">
        <f t="shared" si="2"/>
        <v>2.3809523809523808E-2</v>
      </c>
      <c r="P10" s="29">
        <f>SUM(O2:O10)</f>
        <v>0.18452380952380951</v>
      </c>
      <c r="R10" s="32"/>
      <c r="S10" s="31"/>
      <c r="T10" s="33"/>
    </row>
    <row r="11" spans="1:22" x14ac:dyDescent="0.25">
      <c r="A11" s="29" t="s">
        <v>176</v>
      </c>
      <c r="B11" s="29" t="s">
        <v>177</v>
      </c>
      <c r="C11" s="29" t="s">
        <v>178</v>
      </c>
      <c r="D11" s="29" t="s">
        <v>183</v>
      </c>
      <c r="E11" s="29">
        <v>3</v>
      </c>
      <c r="F11" s="29">
        <f>SUM(E2:E11)</f>
        <v>38</v>
      </c>
      <c r="G11" s="29">
        <f t="shared" si="0"/>
        <v>1.7441860465116279E-2</v>
      </c>
      <c r="H11" s="29">
        <f>SUM(G2:G11)</f>
        <v>0.22093023255813951</v>
      </c>
      <c r="I11" s="29">
        <v>3</v>
      </c>
      <c r="J11" s="29">
        <f>SUM(I2:I11)</f>
        <v>35</v>
      </c>
      <c r="K11" s="29">
        <f t="shared" si="1"/>
        <v>1.6853932584269662E-2</v>
      </c>
      <c r="L11" s="29">
        <f>SUM(K2:K11)</f>
        <v>0.19662921348314605</v>
      </c>
      <c r="M11" s="29">
        <v>1</v>
      </c>
      <c r="N11" s="29">
        <f>SUM(M2:M11)</f>
        <v>32</v>
      </c>
      <c r="O11" s="29">
        <f t="shared" si="2"/>
        <v>5.9523809523809521E-3</v>
      </c>
      <c r="P11" s="29">
        <f>SUM(O2:O11)</f>
        <v>0.19047619047619047</v>
      </c>
      <c r="R11" s="32"/>
      <c r="S11" s="31"/>
      <c r="T11" s="31"/>
    </row>
    <row r="12" spans="1:22" x14ac:dyDescent="0.25">
      <c r="A12" s="29" t="s">
        <v>176</v>
      </c>
      <c r="B12" s="29" t="s">
        <v>185</v>
      </c>
      <c r="C12" s="29" t="s">
        <v>178</v>
      </c>
      <c r="D12" s="29" t="s">
        <v>182</v>
      </c>
      <c r="E12" s="29">
        <v>1</v>
      </c>
      <c r="F12" s="29">
        <f>SUM(E2:E12)</f>
        <v>39</v>
      </c>
      <c r="G12" s="29">
        <f t="shared" si="0"/>
        <v>5.8139534883720929E-3</v>
      </c>
      <c r="H12" s="29">
        <f>SUM(G2:G12)</f>
        <v>0.22674418604651161</v>
      </c>
      <c r="I12" s="29">
        <v>2</v>
      </c>
      <c r="J12" s="29">
        <f>SUM(I2:I12)</f>
        <v>37</v>
      </c>
      <c r="K12" s="29">
        <f t="shared" si="1"/>
        <v>1.1235955056179775E-2</v>
      </c>
      <c r="L12" s="29">
        <f>SUM(K2:K12)</f>
        <v>0.20786516853932582</v>
      </c>
      <c r="M12" s="29">
        <v>4</v>
      </c>
      <c r="N12" s="29">
        <f>SUM(M2:M12)</f>
        <v>36</v>
      </c>
      <c r="O12" s="29">
        <f t="shared" si="2"/>
        <v>2.3809523809523808E-2</v>
      </c>
      <c r="P12" s="29">
        <f>SUM(O2:O12)</f>
        <v>0.21428571428571427</v>
      </c>
      <c r="R12" s="32"/>
      <c r="S12" s="31"/>
      <c r="T12" s="31"/>
    </row>
    <row r="13" spans="1:22" x14ac:dyDescent="0.25">
      <c r="A13" s="29" t="s">
        <v>176</v>
      </c>
      <c r="B13" s="29" t="s">
        <v>186</v>
      </c>
      <c r="C13" s="29" t="s">
        <v>178</v>
      </c>
      <c r="D13" s="29" t="s">
        <v>183</v>
      </c>
      <c r="E13" s="29">
        <v>3</v>
      </c>
      <c r="F13" s="29">
        <f>SUM(E2:E13)</f>
        <v>42</v>
      </c>
      <c r="G13" s="29">
        <f t="shared" si="0"/>
        <v>1.7441860465116279E-2</v>
      </c>
      <c r="H13" s="29">
        <f>SUM(G2:G13)</f>
        <v>0.2441860465116279</v>
      </c>
      <c r="I13" s="29">
        <v>5</v>
      </c>
      <c r="J13" s="29">
        <f>SUM(I2:I13)</f>
        <v>42</v>
      </c>
      <c r="K13" s="29">
        <f t="shared" si="1"/>
        <v>2.8089887640449437E-2</v>
      </c>
      <c r="L13" s="29">
        <f>SUM(K2:K13)</f>
        <v>0.23595505617977525</v>
      </c>
      <c r="M13" s="29">
        <v>4</v>
      </c>
      <c r="N13" s="29">
        <f>SUM(M2:M13)</f>
        <v>40</v>
      </c>
      <c r="O13" s="29">
        <f t="shared" si="2"/>
        <v>2.3809523809523808E-2</v>
      </c>
      <c r="P13" s="29">
        <f>SUM(O2:O13)</f>
        <v>0.23809523809523808</v>
      </c>
      <c r="R13" s="32"/>
      <c r="S13" s="31"/>
      <c r="T13" s="31"/>
    </row>
    <row r="14" spans="1:22" x14ac:dyDescent="0.25">
      <c r="A14" s="29" t="s">
        <v>176</v>
      </c>
      <c r="B14" s="29" t="s">
        <v>186</v>
      </c>
      <c r="C14" s="29" t="s">
        <v>178</v>
      </c>
      <c r="D14" s="29" t="s">
        <v>183</v>
      </c>
      <c r="E14" s="29">
        <v>3</v>
      </c>
      <c r="F14" s="29">
        <f>SUM(E2:E14)</f>
        <v>45</v>
      </c>
      <c r="G14" s="29">
        <f t="shared" si="0"/>
        <v>1.7441860465116279E-2</v>
      </c>
      <c r="H14" s="29">
        <f>SUM(G2:G14)</f>
        <v>0.26162790697674415</v>
      </c>
      <c r="I14" s="29">
        <v>5</v>
      </c>
      <c r="J14" s="29">
        <f>SUM(I2:I14)</f>
        <v>47</v>
      </c>
      <c r="K14" s="29">
        <f t="shared" si="1"/>
        <v>2.8089887640449437E-2</v>
      </c>
      <c r="L14" s="29">
        <f>SUM(K2:K14)</f>
        <v>0.2640449438202247</v>
      </c>
      <c r="M14" s="29">
        <v>3</v>
      </c>
      <c r="N14" s="29">
        <f>SUM(M2:M14)</f>
        <v>43</v>
      </c>
      <c r="O14" s="29">
        <f t="shared" si="2"/>
        <v>1.7857142857142856E-2</v>
      </c>
      <c r="P14" s="29">
        <f>SUM(O2:O14)</f>
        <v>0.25595238095238093</v>
      </c>
      <c r="R14" s="32"/>
      <c r="S14" s="31"/>
      <c r="T14" s="31"/>
    </row>
    <row r="15" spans="1:22" x14ac:dyDescent="0.25">
      <c r="A15" s="29" t="s">
        <v>184</v>
      </c>
      <c r="B15" s="29" t="s">
        <v>186</v>
      </c>
      <c r="C15" s="29" t="s">
        <v>178</v>
      </c>
      <c r="D15" s="29" t="s">
        <v>182</v>
      </c>
      <c r="E15" s="29">
        <v>2</v>
      </c>
      <c r="F15" s="29">
        <f>SUM(E2:E15)</f>
        <v>47</v>
      </c>
      <c r="G15" s="29">
        <f t="shared" si="0"/>
        <v>1.1627906976744186E-2</v>
      </c>
      <c r="H15" s="29">
        <f>SUM(G2:G15)</f>
        <v>0.27325581395348836</v>
      </c>
      <c r="I15" s="29">
        <v>5</v>
      </c>
      <c r="J15" s="29">
        <f>SUM(I2:I15)</f>
        <v>52</v>
      </c>
      <c r="K15" s="29">
        <f t="shared" si="1"/>
        <v>2.8089887640449437E-2</v>
      </c>
      <c r="L15" s="29">
        <f>SUM(K2:K15)</f>
        <v>0.29213483146067415</v>
      </c>
      <c r="M15" s="29">
        <v>4</v>
      </c>
      <c r="N15" s="29">
        <f>SUM(M2:M15)</f>
        <v>47</v>
      </c>
      <c r="O15" s="29">
        <f t="shared" si="2"/>
        <v>2.3809523809523808E-2</v>
      </c>
      <c r="P15" s="29">
        <f>SUM(O2:O15)</f>
        <v>0.27976190476190477</v>
      </c>
      <c r="R15" s="32"/>
      <c r="S15" s="31"/>
      <c r="T15" s="31"/>
    </row>
    <row r="16" spans="1:22" x14ac:dyDescent="0.25">
      <c r="A16" s="29" t="s">
        <v>184</v>
      </c>
      <c r="B16" s="29" t="s">
        <v>186</v>
      </c>
      <c r="C16" s="29" t="s">
        <v>178</v>
      </c>
      <c r="D16" s="29" t="s">
        <v>182</v>
      </c>
      <c r="E16" s="29">
        <v>3</v>
      </c>
      <c r="F16" s="29">
        <f>SUM(E2:E16)</f>
        <v>50</v>
      </c>
      <c r="G16" s="29">
        <f t="shared" si="0"/>
        <v>1.7441860465116279E-2</v>
      </c>
      <c r="H16" s="29">
        <f>SUM(G2:G16)</f>
        <v>0.29069767441860461</v>
      </c>
      <c r="I16" s="29">
        <v>5</v>
      </c>
      <c r="J16" s="29">
        <f>SUM(I2:I16)</f>
        <v>57</v>
      </c>
      <c r="K16" s="29">
        <f t="shared" si="1"/>
        <v>2.8089887640449437E-2</v>
      </c>
      <c r="L16" s="29">
        <f>SUM(K2:K16)</f>
        <v>0.3202247191011236</v>
      </c>
      <c r="M16" s="29">
        <v>4</v>
      </c>
      <c r="N16" s="29">
        <f>SUM(M2:M16)</f>
        <v>51</v>
      </c>
      <c r="O16" s="29">
        <f t="shared" si="2"/>
        <v>2.3809523809523808E-2</v>
      </c>
      <c r="P16" s="29">
        <f>SUM(O2:O16)</f>
        <v>0.3035714285714286</v>
      </c>
      <c r="R16" s="32"/>
      <c r="S16" s="31"/>
      <c r="T16" s="31"/>
    </row>
    <row r="17" spans="1:20" x14ac:dyDescent="0.25">
      <c r="A17" s="29" t="s">
        <v>176</v>
      </c>
      <c r="B17" s="29" t="s">
        <v>187</v>
      </c>
      <c r="C17" s="29" t="s">
        <v>178</v>
      </c>
      <c r="D17" s="29" t="s">
        <v>182</v>
      </c>
      <c r="E17" s="29">
        <v>4</v>
      </c>
      <c r="F17" s="29">
        <f>SUM(E2:E17)</f>
        <v>54</v>
      </c>
      <c r="G17" s="29">
        <f t="shared" si="0"/>
        <v>2.3255813953488372E-2</v>
      </c>
      <c r="H17" s="29">
        <f>SUM(G2:G17)</f>
        <v>0.31395348837209297</v>
      </c>
      <c r="I17" s="29">
        <v>3</v>
      </c>
      <c r="J17" s="29">
        <f>SUM(I2:I17)</f>
        <v>60</v>
      </c>
      <c r="K17" s="29">
        <f t="shared" si="1"/>
        <v>1.6853932584269662E-2</v>
      </c>
      <c r="L17" s="29">
        <f>SUM(K2:K17)</f>
        <v>0.33707865168539325</v>
      </c>
      <c r="M17" s="29">
        <v>3</v>
      </c>
      <c r="N17" s="29">
        <f>SUM(M2:M17)</f>
        <v>54</v>
      </c>
      <c r="O17" s="29">
        <f t="shared" si="2"/>
        <v>1.7857142857142856E-2</v>
      </c>
      <c r="P17" s="29">
        <f>SUM(O2:O17)</f>
        <v>0.32142857142857145</v>
      </c>
      <c r="R17" s="32"/>
      <c r="S17" s="31"/>
      <c r="T17" s="31"/>
    </row>
    <row r="18" spans="1:20" x14ac:dyDescent="0.25">
      <c r="A18" s="29" t="s">
        <v>184</v>
      </c>
      <c r="B18" s="29" t="s">
        <v>187</v>
      </c>
      <c r="C18" s="29" t="s">
        <v>178</v>
      </c>
      <c r="D18" s="29" t="s">
        <v>183</v>
      </c>
      <c r="E18" s="29">
        <v>4</v>
      </c>
      <c r="F18" s="29">
        <f>SUM(E2:E18)</f>
        <v>58</v>
      </c>
      <c r="G18" s="29">
        <f t="shared" si="0"/>
        <v>2.3255813953488372E-2</v>
      </c>
      <c r="H18" s="29">
        <f>SUM(G2:G18)</f>
        <v>0.33720930232558133</v>
      </c>
      <c r="I18" s="29">
        <v>3</v>
      </c>
      <c r="J18" s="29">
        <f>SUM(I2:I18)</f>
        <v>63</v>
      </c>
      <c r="K18" s="29">
        <f t="shared" si="1"/>
        <v>1.6853932584269662E-2</v>
      </c>
      <c r="L18" s="29">
        <f>SUM(K2:K18)</f>
        <v>0.3539325842696629</v>
      </c>
      <c r="M18" s="29">
        <v>2</v>
      </c>
      <c r="N18" s="29">
        <f>SUM(M2:M18)</f>
        <v>56</v>
      </c>
      <c r="O18" s="29">
        <f t="shared" si="2"/>
        <v>1.1904761904761904E-2</v>
      </c>
      <c r="P18" s="29">
        <f>SUM(O2:O18)</f>
        <v>0.33333333333333337</v>
      </c>
      <c r="R18" s="32"/>
      <c r="S18" s="31"/>
      <c r="T18" s="31"/>
    </row>
    <row r="19" spans="1:20" x14ac:dyDescent="0.25">
      <c r="A19" s="29" t="s">
        <v>176</v>
      </c>
      <c r="B19" s="29" t="s">
        <v>187</v>
      </c>
      <c r="C19" s="29" t="s">
        <v>178</v>
      </c>
      <c r="D19" s="29" t="s">
        <v>183</v>
      </c>
      <c r="E19" s="29">
        <v>5</v>
      </c>
      <c r="F19" s="29">
        <f>SUM(E2:E19)</f>
        <v>63</v>
      </c>
      <c r="G19" s="29">
        <f t="shared" si="0"/>
        <v>2.9069767441860465E-2</v>
      </c>
      <c r="H19" s="29">
        <f>SUM(G2:G19)</f>
        <v>0.36627906976744179</v>
      </c>
      <c r="I19" s="29">
        <v>5</v>
      </c>
      <c r="J19" s="29">
        <f>SUM(I2:I19)</f>
        <v>68</v>
      </c>
      <c r="K19" s="29">
        <f t="shared" si="1"/>
        <v>2.8089887640449437E-2</v>
      </c>
      <c r="L19" s="29">
        <f>SUM(K2:K19)</f>
        <v>0.38202247191011235</v>
      </c>
      <c r="M19" s="29">
        <v>5</v>
      </c>
      <c r="N19" s="29">
        <f>SUM(M2:M19)</f>
        <v>61</v>
      </c>
      <c r="O19" s="29">
        <f t="shared" si="2"/>
        <v>2.976190476190476E-2</v>
      </c>
      <c r="P19" s="29">
        <f>SUM(O2:O19)</f>
        <v>0.36309523809523814</v>
      </c>
      <c r="R19" s="32"/>
      <c r="S19" s="31"/>
      <c r="T19" s="31"/>
    </row>
    <row r="20" spans="1:20" x14ac:dyDescent="0.25">
      <c r="A20" s="29" t="s">
        <v>184</v>
      </c>
      <c r="B20" s="29" t="s">
        <v>187</v>
      </c>
      <c r="C20" s="29" t="s">
        <v>178</v>
      </c>
      <c r="D20" s="29" t="s">
        <v>182</v>
      </c>
      <c r="E20" s="29">
        <v>3</v>
      </c>
      <c r="F20" s="29">
        <f>SUM(E2:E20)</f>
        <v>66</v>
      </c>
      <c r="G20" s="29">
        <f t="shared" si="0"/>
        <v>1.7441860465116279E-2</v>
      </c>
      <c r="H20" s="29">
        <f>SUM(G2:G20)</f>
        <v>0.38372093023255804</v>
      </c>
      <c r="I20" s="29">
        <v>3</v>
      </c>
      <c r="J20" s="29">
        <f>SUM(I2:I20)</f>
        <v>71</v>
      </c>
      <c r="K20" s="29">
        <f t="shared" si="1"/>
        <v>1.6853932584269662E-2</v>
      </c>
      <c r="L20" s="29">
        <f>SUM(K2:K20)</f>
        <v>0.398876404494382</v>
      </c>
      <c r="M20" s="29">
        <v>3</v>
      </c>
      <c r="N20" s="29">
        <f>SUM(M2:M20)</f>
        <v>64</v>
      </c>
      <c r="O20" s="29">
        <f t="shared" si="2"/>
        <v>1.7857142857142856E-2</v>
      </c>
      <c r="P20" s="29">
        <f>SUM(O2:O20)</f>
        <v>0.38095238095238099</v>
      </c>
      <c r="R20" s="32"/>
      <c r="S20" s="31"/>
      <c r="T20" s="31"/>
    </row>
    <row r="21" spans="1:20" x14ac:dyDescent="0.25">
      <c r="A21" s="29" t="s">
        <v>176</v>
      </c>
      <c r="B21" s="29" t="s">
        <v>187</v>
      </c>
      <c r="C21" s="29" t="s">
        <v>178</v>
      </c>
      <c r="D21" s="29" t="s">
        <v>183</v>
      </c>
      <c r="E21" s="29">
        <v>4</v>
      </c>
      <c r="F21" s="29">
        <f>SUM(E2:E21)</f>
        <v>70</v>
      </c>
      <c r="G21" s="29">
        <f t="shared" si="0"/>
        <v>2.3255813953488372E-2</v>
      </c>
      <c r="H21" s="29">
        <f>SUM(G2:G21)</f>
        <v>0.4069767441860464</v>
      </c>
      <c r="I21" s="29">
        <v>4</v>
      </c>
      <c r="J21" s="29">
        <f>SUM(I2:I21)</f>
        <v>75</v>
      </c>
      <c r="K21" s="29">
        <f t="shared" si="1"/>
        <v>2.247191011235955E-2</v>
      </c>
      <c r="L21" s="29">
        <f>SUM(K2:K21)</f>
        <v>0.42134831460674155</v>
      </c>
      <c r="M21" s="29">
        <v>2</v>
      </c>
      <c r="N21" s="29">
        <f>SUM(M2:M21)</f>
        <v>66</v>
      </c>
      <c r="O21" s="29">
        <f t="shared" si="2"/>
        <v>1.1904761904761904E-2</v>
      </c>
      <c r="P21" s="29">
        <f>SUM(O2:O21)</f>
        <v>0.3928571428571429</v>
      </c>
      <c r="R21" s="32"/>
      <c r="S21" s="31"/>
      <c r="T21" s="31"/>
    </row>
    <row r="22" spans="1:20" x14ac:dyDescent="0.25">
      <c r="A22" s="29" t="s">
        <v>184</v>
      </c>
      <c r="B22" s="29" t="s">
        <v>187</v>
      </c>
      <c r="C22" s="29" t="s">
        <v>178</v>
      </c>
      <c r="D22" s="29" t="s">
        <v>183</v>
      </c>
      <c r="E22" s="29">
        <v>4</v>
      </c>
      <c r="F22" s="29">
        <f>SUM(E2:E22)</f>
        <v>74</v>
      </c>
      <c r="G22" s="29">
        <f t="shared" si="0"/>
        <v>2.3255813953488372E-2</v>
      </c>
      <c r="H22" s="29">
        <f>SUM(G2:G22)</f>
        <v>0.43023255813953476</v>
      </c>
      <c r="I22" s="29">
        <v>5</v>
      </c>
      <c r="J22" s="29">
        <f>SUM(I2:I22)</f>
        <v>80</v>
      </c>
      <c r="K22" s="29">
        <f t="shared" si="1"/>
        <v>2.8089887640449437E-2</v>
      </c>
      <c r="L22" s="29">
        <f>SUM(K2:K22)</f>
        <v>0.449438202247191</v>
      </c>
      <c r="M22" s="29">
        <v>3</v>
      </c>
      <c r="N22" s="29">
        <f>SUM(M2:M22)</f>
        <v>69</v>
      </c>
      <c r="O22" s="29">
        <f t="shared" si="2"/>
        <v>1.7857142857142856E-2</v>
      </c>
      <c r="P22" s="29">
        <f>SUM(O2:O22)</f>
        <v>0.41071428571428575</v>
      </c>
      <c r="R22" s="32"/>
      <c r="S22" s="31"/>
      <c r="T22" s="31"/>
    </row>
    <row r="23" spans="1:20" x14ac:dyDescent="0.25">
      <c r="A23" s="29" t="s">
        <v>176</v>
      </c>
      <c r="B23" s="29" t="s">
        <v>177</v>
      </c>
      <c r="C23" s="29" t="s">
        <v>188</v>
      </c>
      <c r="D23" s="29" t="s">
        <v>182</v>
      </c>
      <c r="E23" s="29">
        <v>5</v>
      </c>
      <c r="F23" s="29">
        <f>SUM(E2:E23)</f>
        <v>79</v>
      </c>
      <c r="G23" s="29">
        <f t="shared" si="0"/>
        <v>2.9069767441860465E-2</v>
      </c>
      <c r="H23" s="29">
        <f>SUM(G2:G23)</f>
        <v>0.45930232558139522</v>
      </c>
      <c r="I23" s="29">
        <v>4</v>
      </c>
      <c r="J23" s="29">
        <f>SUM(I2:I23)</f>
        <v>84</v>
      </c>
      <c r="K23" s="29">
        <f t="shared" si="1"/>
        <v>2.247191011235955E-2</v>
      </c>
      <c r="L23" s="29">
        <f>SUM(K2:K23)</f>
        <v>0.47191011235955055</v>
      </c>
      <c r="M23" s="29">
        <v>5</v>
      </c>
      <c r="N23" s="29">
        <f>SUM(M2:M23)</f>
        <v>74</v>
      </c>
      <c r="O23" s="29">
        <f t="shared" si="2"/>
        <v>2.976190476190476E-2</v>
      </c>
      <c r="P23" s="29">
        <f>SUM(O2:O23)</f>
        <v>0.44047619047619052</v>
      </c>
      <c r="R23" s="32"/>
      <c r="S23" s="31"/>
      <c r="T23" s="31"/>
    </row>
    <row r="24" spans="1:20" x14ac:dyDescent="0.25">
      <c r="A24" s="29" t="s">
        <v>176</v>
      </c>
      <c r="B24" s="29" t="s">
        <v>177</v>
      </c>
      <c r="C24" s="29" t="s">
        <v>188</v>
      </c>
      <c r="D24" s="29" t="s">
        <v>183</v>
      </c>
      <c r="E24" s="29">
        <v>2</v>
      </c>
      <c r="F24" s="29">
        <f>SUM(E2:E24)</f>
        <v>81</v>
      </c>
      <c r="G24" s="29">
        <f t="shared" si="0"/>
        <v>1.1627906976744186E-2</v>
      </c>
      <c r="H24" s="29">
        <f>SUM(G2:G24)</f>
        <v>0.47093023255813943</v>
      </c>
      <c r="I24" s="29">
        <v>1</v>
      </c>
      <c r="J24" s="29">
        <f>SUM(I2:I24)</f>
        <v>85</v>
      </c>
      <c r="K24" s="29">
        <f t="shared" si="1"/>
        <v>5.6179775280898875E-3</v>
      </c>
      <c r="L24" s="29">
        <f>SUM(K2:K24)</f>
        <v>0.47752808988764045</v>
      </c>
      <c r="M24" s="29">
        <v>3</v>
      </c>
      <c r="N24" s="29">
        <f>SUM(M2:M24)</f>
        <v>77</v>
      </c>
      <c r="O24" s="29">
        <f t="shared" si="2"/>
        <v>1.7857142857142856E-2</v>
      </c>
      <c r="P24" s="29">
        <f>SUM(O2:O24)</f>
        <v>0.45833333333333337</v>
      </c>
      <c r="R24" s="32"/>
      <c r="S24" s="31"/>
      <c r="T24" s="31"/>
    </row>
    <row r="25" spans="1:20" x14ac:dyDescent="0.25">
      <c r="A25" s="29" t="s">
        <v>176</v>
      </c>
      <c r="B25" s="29" t="s">
        <v>177</v>
      </c>
      <c r="C25" s="29" t="s">
        <v>188</v>
      </c>
      <c r="D25" s="29" t="s">
        <v>182</v>
      </c>
      <c r="E25" s="29">
        <v>2</v>
      </c>
      <c r="F25" s="29">
        <v>27</v>
      </c>
      <c r="G25" s="29">
        <f t="shared" si="0"/>
        <v>1.1627906976744186E-2</v>
      </c>
      <c r="H25" s="29">
        <v>27</v>
      </c>
      <c r="I25" s="29">
        <v>4</v>
      </c>
      <c r="J25" s="29">
        <v>27</v>
      </c>
      <c r="K25" s="29">
        <f t="shared" si="1"/>
        <v>2.247191011235955E-2</v>
      </c>
      <c r="L25" s="29">
        <v>27</v>
      </c>
      <c r="M25" s="29">
        <v>3</v>
      </c>
      <c r="N25" s="29">
        <v>27</v>
      </c>
      <c r="O25" s="29">
        <f t="shared" si="2"/>
        <v>1.7857142857142856E-2</v>
      </c>
      <c r="P25" s="29">
        <v>27</v>
      </c>
      <c r="R25" s="32"/>
      <c r="S25" s="31"/>
      <c r="T25" s="31"/>
    </row>
    <row r="26" spans="1:20" x14ac:dyDescent="0.25">
      <c r="A26" s="29" t="s">
        <v>184</v>
      </c>
      <c r="B26" s="29" t="s">
        <v>177</v>
      </c>
      <c r="C26" s="29" t="s">
        <v>188</v>
      </c>
      <c r="D26" s="29" t="s">
        <v>183</v>
      </c>
      <c r="E26" s="29">
        <v>3</v>
      </c>
      <c r="F26" s="29">
        <f>SUM(E2:E26)</f>
        <v>86</v>
      </c>
      <c r="G26" s="29">
        <f t="shared" si="0"/>
        <v>1.7441860465116279E-2</v>
      </c>
      <c r="H26" s="29">
        <f>SUM(G2:G26)</f>
        <v>0.49999999999999989</v>
      </c>
      <c r="I26" s="29">
        <v>3</v>
      </c>
      <c r="J26" s="29">
        <f>SUM(I2:I26)</f>
        <v>92</v>
      </c>
      <c r="K26" s="29">
        <f t="shared" si="1"/>
        <v>1.6853932584269662E-2</v>
      </c>
      <c r="L26" s="29">
        <f>SUM(K2:K26)</f>
        <v>0.5168539325842697</v>
      </c>
      <c r="M26" s="29">
        <v>3</v>
      </c>
      <c r="N26" s="29">
        <f>SUM(M2:M26)</f>
        <v>83</v>
      </c>
      <c r="O26" s="29">
        <f t="shared" si="2"/>
        <v>1.7857142857142856E-2</v>
      </c>
      <c r="P26" s="29">
        <f>SUM(O2:O26)</f>
        <v>0.49404761904761907</v>
      </c>
      <c r="R26" s="32"/>
      <c r="S26" s="31"/>
      <c r="T26" s="31"/>
    </row>
    <row r="27" spans="1:20" x14ac:dyDescent="0.25">
      <c r="A27" s="29" t="s">
        <v>176</v>
      </c>
      <c r="B27" s="29" t="s">
        <v>177</v>
      </c>
      <c r="C27" s="29" t="s">
        <v>188</v>
      </c>
      <c r="D27" s="29" t="s">
        <v>182</v>
      </c>
      <c r="E27" s="29">
        <v>5</v>
      </c>
      <c r="F27" s="29">
        <f>SUM(E2:E27)</f>
        <v>91</v>
      </c>
      <c r="G27" s="29">
        <f t="shared" si="0"/>
        <v>2.9069767441860465E-2</v>
      </c>
      <c r="H27" s="29">
        <f>SUM(G2:G27)</f>
        <v>0.52906976744186041</v>
      </c>
      <c r="I27" s="29">
        <v>5</v>
      </c>
      <c r="J27" s="29">
        <f>SUM(I2:I27)</f>
        <v>97</v>
      </c>
      <c r="K27" s="29">
        <f t="shared" si="1"/>
        <v>2.8089887640449437E-2</v>
      </c>
      <c r="L27" s="29">
        <f>SUM(K2:K27)</f>
        <v>0.5449438202247191</v>
      </c>
      <c r="M27" s="29">
        <v>3</v>
      </c>
      <c r="N27" s="29">
        <f>SUM(M2:M27)</f>
        <v>86</v>
      </c>
      <c r="O27" s="29">
        <f t="shared" si="2"/>
        <v>1.7857142857142856E-2</v>
      </c>
      <c r="P27" s="29">
        <f>SUM(O2:O27)</f>
        <v>0.51190476190476197</v>
      </c>
      <c r="R27" s="32"/>
      <c r="S27" s="31"/>
      <c r="T27" s="31"/>
    </row>
    <row r="28" spans="1:20" x14ac:dyDescent="0.25">
      <c r="A28" s="29" t="s">
        <v>184</v>
      </c>
      <c r="B28" s="29" t="s">
        <v>177</v>
      </c>
      <c r="C28" s="29" t="s">
        <v>188</v>
      </c>
      <c r="D28" s="29" t="s">
        <v>182</v>
      </c>
      <c r="E28" s="29">
        <v>4</v>
      </c>
      <c r="F28" s="29">
        <f>SUM(E2:E28)</f>
        <v>95</v>
      </c>
      <c r="G28" s="29">
        <f t="shared" si="0"/>
        <v>2.3255813953488372E-2</v>
      </c>
      <c r="H28" s="29">
        <f>SUM(G2:G28)</f>
        <v>0.55232558139534882</v>
      </c>
      <c r="I28" s="29">
        <v>3</v>
      </c>
      <c r="J28" s="29">
        <f>SUM(I2:I28)</f>
        <v>100</v>
      </c>
      <c r="K28" s="29">
        <f t="shared" si="1"/>
        <v>1.6853932584269662E-2</v>
      </c>
      <c r="L28" s="29">
        <f>SUM(K2:K28)</f>
        <v>0.5617977528089888</v>
      </c>
      <c r="M28" s="29">
        <v>3</v>
      </c>
      <c r="N28" s="29">
        <f>SUM(M2:M28)</f>
        <v>89</v>
      </c>
      <c r="O28" s="29">
        <f t="shared" si="2"/>
        <v>1.7857142857142856E-2</v>
      </c>
      <c r="P28" s="29">
        <f>SUM(O2:O28)</f>
        <v>0.52976190476190488</v>
      </c>
      <c r="T28" s="31"/>
    </row>
    <row r="29" spans="1:20" x14ac:dyDescent="0.25">
      <c r="A29" s="29" t="s">
        <v>176</v>
      </c>
      <c r="B29" s="29" t="s">
        <v>177</v>
      </c>
      <c r="C29" s="29" t="s">
        <v>188</v>
      </c>
      <c r="D29" s="29" t="s">
        <v>182</v>
      </c>
      <c r="E29" s="29">
        <v>4</v>
      </c>
      <c r="F29" s="29">
        <f>SUM(E2:E29)</f>
        <v>99</v>
      </c>
      <c r="G29" s="29">
        <f t="shared" si="0"/>
        <v>2.3255813953488372E-2</v>
      </c>
      <c r="H29" s="29">
        <f>SUM(G2:G29)</f>
        <v>0.57558139534883723</v>
      </c>
      <c r="I29" s="29">
        <v>2</v>
      </c>
      <c r="J29" s="29">
        <f>SUM(I2:I29)</f>
        <v>102</v>
      </c>
      <c r="K29" s="29">
        <f t="shared" si="1"/>
        <v>1.1235955056179775E-2</v>
      </c>
      <c r="L29" s="29">
        <f>SUM(K2:K29)</f>
        <v>0.57303370786516861</v>
      </c>
      <c r="M29" s="29">
        <v>4</v>
      </c>
      <c r="N29" s="29">
        <f>SUM(M2:M29)</f>
        <v>93</v>
      </c>
      <c r="O29" s="29">
        <f t="shared" si="2"/>
        <v>2.3809523809523808E-2</v>
      </c>
      <c r="P29" s="29">
        <f>SUM(O2:O29)</f>
        <v>0.55357142857142871</v>
      </c>
      <c r="T29" s="31"/>
    </row>
    <row r="30" spans="1:20" x14ac:dyDescent="0.25">
      <c r="A30" s="29" t="s">
        <v>184</v>
      </c>
      <c r="B30" s="29" t="s">
        <v>177</v>
      </c>
      <c r="C30" s="29" t="s">
        <v>188</v>
      </c>
      <c r="D30" s="29" t="s">
        <v>183</v>
      </c>
      <c r="E30" s="29">
        <v>2</v>
      </c>
      <c r="F30" s="29">
        <f>SUM(E2:E30)</f>
        <v>101</v>
      </c>
      <c r="G30" s="29">
        <f t="shared" si="0"/>
        <v>1.1627906976744186E-2</v>
      </c>
      <c r="H30" s="29">
        <f>SUM(G2:G30)</f>
        <v>0.58720930232558144</v>
      </c>
      <c r="I30" s="29">
        <v>4</v>
      </c>
      <c r="J30" s="29">
        <f>SUM(I2:I30)</f>
        <v>106</v>
      </c>
      <c r="K30" s="29">
        <f t="shared" si="1"/>
        <v>2.247191011235955E-2</v>
      </c>
      <c r="L30" s="29">
        <f>SUM(K2:K30)</f>
        <v>0.59550561797752821</v>
      </c>
      <c r="M30" s="29">
        <v>1</v>
      </c>
      <c r="N30" s="29">
        <f>SUM(M2:M30)</f>
        <v>94</v>
      </c>
      <c r="O30" s="29">
        <f t="shared" si="2"/>
        <v>5.9523809523809521E-3</v>
      </c>
      <c r="P30" s="29">
        <f>SUM(O2:O30)</f>
        <v>0.55952380952380965</v>
      </c>
      <c r="T30" s="31"/>
    </row>
    <row r="31" spans="1:20" x14ac:dyDescent="0.25">
      <c r="A31" s="29" t="s">
        <v>184</v>
      </c>
      <c r="B31" s="29" t="s">
        <v>177</v>
      </c>
      <c r="C31" s="29" t="s">
        <v>188</v>
      </c>
      <c r="D31" s="29" t="s">
        <v>182</v>
      </c>
      <c r="E31" s="29">
        <v>2</v>
      </c>
      <c r="F31" s="29">
        <f>SUM(E2:E31)</f>
        <v>103</v>
      </c>
      <c r="G31" s="29">
        <f t="shared" si="0"/>
        <v>1.1627906976744186E-2</v>
      </c>
      <c r="H31" s="29">
        <f>SUM(G2:G31)</f>
        <v>0.59883720930232565</v>
      </c>
      <c r="I31" s="29">
        <v>4</v>
      </c>
      <c r="J31" s="29">
        <f>SUM(I2:I31)</f>
        <v>110</v>
      </c>
      <c r="K31" s="29">
        <f t="shared" si="1"/>
        <v>2.247191011235955E-2</v>
      </c>
      <c r="L31" s="29">
        <f>SUM(K2:K31)</f>
        <v>0.61797752808988782</v>
      </c>
      <c r="M31" s="29">
        <v>3</v>
      </c>
      <c r="N31" s="29">
        <f>SUM(M2:M31)</f>
        <v>97</v>
      </c>
      <c r="O31" s="29">
        <f t="shared" si="2"/>
        <v>1.7857142857142856E-2</v>
      </c>
      <c r="P31" s="29">
        <f>SUM(O2:O31)</f>
        <v>0.57738095238095255</v>
      </c>
      <c r="T31" s="31"/>
    </row>
    <row r="32" spans="1:20" x14ac:dyDescent="0.25">
      <c r="A32" s="29" t="s">
        <v>176</v>
      </c>
      <c r="B32" s="29" t="s">
        <v>177</v>
      </c>
      <c r="C32" s="29" t="s">
        <v>188</v>
      </c>
      <c r="D32" s="29" t="s">
        <v>182</v>
      </c>
      <c r="E32" s="29">
        <v>3</v>
      </c>
      <c r="F32" s="29">
        <f>SUM(E2:E32)</f>
        <v>106</v>
      </c>
      <c r="G32" s="29">
        <f t="shared" si="0"/>
        <v>1.7441860465116279E-2</v>
      </c>
      <c r="H32" s="29">
        <f>SUM(G2:G32)</f>
        <v>0.61627906976744196</v>
      </c>
      <c r="I32" s="29">
        <v>3</v>
      </c>
      <c r="J32" s="29">
        <f>SUM(I2:I32)</f>
        <v>113</v>
      </c>
      <c r="K32" s="29">
        <f t="shared" si="1"/>
        <v>1.6853932584269662E-2</v>
      </c>
      <c r="L32" s="29">
        <f>SUM(K2:K32)</f>
        <v>0.63483146067415752</v>
      </c>
      <c r="M32" s="29">
        <v>4</v>
      </c>
      <c r="N32" s="29">
        <f>SUM(M2:M32)</f>
        <v>101</v>
      </c>
      <c r="O32" s="29">
        <f t="shared" si="2"/>
        <v>2.3809523809523808E-2</v>
      </c>
      <c r="P32" s="29">
        <f>SUM(O2:O32)</f>
        <v>0.60119047619047639</v>
      </c>
      <c r="T32" s="31"/>
    </row>
    <row r="33" spans="1:20" x14ac:dyDescent="0.25">
      <c r="A33" s="29" t="s">
        <v>184</v>
      </c>
      <c r="B33" s="29" t="s">
        <v>177</v>
      </c>
      <c r="C33" s="29" t="s">
        <v>188</v>
      </c>
      <c r="D33" s="29" t="s">
        <v>183</v>
      </c>
      <c r="E33" s="29">
        <v>3</v>
      </c>
      <c r="F33" s="29">
        <f>SUM(E2:E33)</f>
        <v>109</v>
      </c>
      <c r="G33" s="29">
        <f t="shared" si="0"/>
        <v>1.7441860465116279E-2</v>
      </c>
      <c r="H33" s="29">
        <f>SUM(G2:G33)</f>
        <v>0.63372093023255827</v>
      </c>
      <c r="I33" s="29">
        <v>2</v>
      </c>
      <c r="J33" s="29">
        <f>SUM(I2:I33)</f>
        <v>115</v>
      </c>
      <c r="K33" s="29">
        <f t="shared" si="1"/>
        <v>1.1235955056179775E-2</v>
      </c>
      <c r="L33" s="29">
        <f>SUM(K2:K33)</f>
        <v>0.64606741573033732</v>
      </c>
      <c r="M33" s="29">
        <v>3</v>
      </c>
      <c r="N33" s="29">
        <f>SUM(M2:M33)</f>
        <v>104</v>
      </c>
      <c r="O33" s="29">
        <f t="shared" si="2"/>
        <v>1.7857142857142856E-2</v>
      </c>
      <c r="P33" s="29">
        <f>SUM(O2:O33)</f>
        <v>0.61904761904761929</v>
      </c>
      <c r="T33" s="31"/>
    </row>
    <row r="34" spans="1:20" x14ac:dyDescent="0.25">
      <c r="A34" s="29" t="s">
        <v>176</v>
      </c>
      <c r="B34" s="29" t="s">
        <v>177</v>
      </c>
      <c r="C34" s="29" t="s">
        <v>188</v>
      </c>
      <c r="D34" s="29" t="s">
        <v>183</v>
      </c>
      <c r="E34" s="29">
        <v>4</v>
      </c>
      <c r="F34" s="29">
        <f>SUM(E2:E34)</f>
        <v>113</v>
      </c>
      <c r="G34" s="29">
        <f t="shared" si="0"/>
        <v>2.3255813953488372E-2</v>
      </c>
      <c r="H34" s="29">
        <f>SUM(G2:G34)</f>
        <v>0.65697674418604668</v>
      </c>
      <c r="I34" s="29">
        <v>3</v>
      </c>
      <c r="J34" s="29">
        <f>SUM(I2:I34)</f>
        <v>118</v>
      </c>
      <c r="K34" s="29">
        <f t="shared" si="1"/>
        <v>1.6853932584269662E-2</v>
      </c>
      <c r="L34" s="29">
        <f>SUM(K2:K34)</f>
        <v>0.66292134831460703</v>
      </c>
      <c r="M34" s="29">
        <v>3</v>
      </c>
      <c r="N34" s="29">
        <f>SUM(M2:M34)</f>
        <v>107</v>
      </c>
      <c r="O34" s="29">
        <f t="shared" si="2"/>
        <v>1.7857142857142856E-2</v>
      </c>
      <c r="P34" s="29">
        <f>SUM(O2:O34)</f>
        <v>0.6369047619047622</v>
      </c>
      <c r="T34" s="31"/>
    </row>
    <row r="35" spans="1:20" x14ac:dyDescent="0.25">
      <c r="A35" s="29" t="s">
        <v>184</v>
      </c>
      <c r="B35" s="29" t="s">
        <v>177</v>
      </c>
      <c r="C35" s="29" t="s">
        <v>188</v>
      </c>
      <c r="D35" s="29" t="s">
        <v>189</v>
      </c>
      <c r="E35" s="29">
        <v>4</v>
      </c>
      <c r="F35" s="29">
        <f>SUM(E2:E35)</f>
        <v>117</v>
      </c>
      <c r="G35" s="29">
        <f t="shared" si="0"/>
        <v>2.3255813953488372E-2</v>
      </c>
      <c r="H35" s="29">
        <f>SUM(G2:G35)</f>
        <v>0.68023255813953509</v>
      </c>
      <c r="I35" s="29">
        <v>2</v>
      </c>
      <c r="J35" s="29">
        <f>SUM(I2:I35)</f>
        <v>120</v>
      </c>
      <c r="K35" s="29">
        <f t="shared" si="1"/>
        <v>1.1235955056179775E-2</v>
      </c>
      <c r="L35" s="29">
        <f>SUM(K2:K35)</f>
        <v>0.67415730337078683</v>
      </c>
      <c r="M35" s="29">
        <v>3</v>
      </c>
      <c r="N35" s="29">
        <f>SUM(M2:M35)</f>
        <v>110</v>
      </c>
      <c r="O35" s="29">
        <f t="shared" si="2"/>
        <v>1.7857142857142856E-2</v>
      </c>
      <c r="P35" s="29">
        <f>SUM(O2:O35)</f>
        <v>0.6547619047619051</v>
      </c>
      <c r="T35" s="31"/>
    </row>
    <row r="36" spans="1:20" x14ac:dyDescent="0.25">
      <c r="A36" s="29" t="s">
        <v>176</v>
      </c>
      <c r="B36" s="29" t="s">
        <v>185</v>
      </c>
      <c r="C36" s="29" t="s">
        <v>188</v>
      </c>
      <c r="D36" s="29" t="s">
        <v>182</v>
      </c>
      <c r="E36" s="29">
        <v>3</v>
      </c>
      <c r="F36" s="29">
        <f>SUM(E2:E36)</f>
        <v>120</v>
      </c>
      <c r="G36" s="29">
        <f t="shared" si="0"/>
        <v>1.7441860465116279E-2</v>
      </c>
      <c r="H36" s="29">
        <f>SUM(G2:G36)</f>
        <v>0.6976744186046514</v>
      </c>
      <c r="I36" s="29">
        <v>3</v>
      </c>
      <c r="J36" s="29">
        <f>SUM(I2:I36)</f>
        <v>123</v>
      </c>
      <c r="K36" s="29">
        <f t="shared" si="1"/>
        <v>1.6853932584269662E-2</v>
      </c>
      <c r="L36" s="29">
        <f>SUM(K2:K36)</f>
        <v>0.69101123595505654</v>
      </c>
      <c r="M36" s="29">
        <v>3</v>
      </c>
      <c r="N36" s="29">
        <f>SUM(M2:M36)</f>
        <v>113</v>
      </c>
      <c r="O36" s="29">
        <f t="shared" si="2"/>
        <v>1.7857142857142856E-2</v>
      </c>
      <c r="P36" s="29">
        <f>SUM(O2:O36)</f>
        <v>0.672619047619048</v>
      </c>
      <c r="T36" s="31"/>
    </row>
    <row r="37" spans="1:20" x14ac:dyDescent="0.25">
      <c r="A37" s="29" t="s">
        <v>184</v>
      </c>
      <c r="B37" s="29" t="s">
        <v>185</v>
      </c>
      <c r="C37" s="29" t="s">
        <v>188</v>
      </c>
      <c r="D37" s="29" t="s">
        <v>182</v>
      </c>
      <c r="E37" s="29">
        <v>2</v>
      </c>
      <c r="F37" s="29">
        <f>SUM(E2:E37)</f>
        <v>122</v>
      </c>
      <c r="G37" s="29">
        <f t="shared" si="0"/>
        <v>1.1627906976744186E-2</v>
      </c>
      <c r="H37" s="29">
        <f>SUM(G2:G37)</f>
        <v>0.70930232558139561</v>
      </c>
      <c r="I37" s="29">
        <v>3</v>
      </c>
      <c r="J37" s="29">
        <f>SUM(I2:I37)</f>
        <v>126</v>
      </c>
      <c r="K37" s="29">
        <f t="shared" si="1"/>
        <v>1.6853932584269662E-2</v>
      </c>
      <c r="L37" s="29">
        <f>SUM(K2:K37)</f>
        <v>0.70786516853932624</v>
      </c>
      <c r="M37" s="29">
        <v>3</v>
      </c>
      <c r="N37" s="29">
        <f>SUM(M2:M37)</f>
        <v>116</v>
      </c>
      <c r="O37" s="29">
        <f t="shared" si="2"/>
        <v>1.7857142857142856E-2</v>
      </c>
      <c r="P37" s="29">
        <f>SUM(O2:O37)</f>
        <v>0.69047619047619091</v>
      </c>
      <c r="T37" s="31"/>
    </row>
    <row r="38" spans="1:20" x14ac:dyDescent="0.25">
      <c r="A38" s="29" t="s">
        <v>176</v>
      </c>
      <c r="B38" s="29" t="s">
        <v>185</v>
      </c>
      <c r="C38" s="29" t="s">
        <v>188</v>
      </c>
      <c r="D38" s="29" t="s">
        <v>182</v>
      </c>
      <c r="E38" s="29">
        <v>4</v>
      </c>
      <c r="F38" s="29">
        <f>SUM(E2:E38)</f>
        <v>126</v>
      </c>
      <c r="G38" s="29">
        <f t="shared" si="0"/>
        <v>2.3255813953488372E-2</v>
      </c>
      <c r="H38" s="29">
        <f>SUM(G2:G38)</f>
        <v>0.73255813953488402</v>
      </c>
      <c r="I38" s="29">
        <v>3</v>
      </c>
      <c r="J38" s="29">
        <f>SUM(I2:I38)</f>
        <v>129</v>
      </c>
      <c r="K38" s="29">
        <f t="shared" si="1"/>
        <v>1.6853932584269662E-2</v>
      </c>
      <c r="L38" s="29">
        <f>SUM(K2:K38)</f>
        <v>0.72471910112359594</v>
      </c>
      <c r="M38" s="29">
        <v>4</v>
      </c>
      <c r="N38" s="29">
        <f>SUM(M2:M38)</f>
        <v>120</v>
      </c>
      <c r="O38" s="29">
        <f t="shared" si="2"/>
        <v>2.3809523809523808E-2</v>
      </c>
      <c r="P38" s="29">
        <f>SUM(O2:O38)</f>
        <v>0.71428571428571475</v>
      </c>
      <c r="T38" s="31"/>
    </row>
    <row r="39" spans="1:20" x14ac:dyDescent="0.25">
      <c r="A39" s="29" t="s">
        <v>176</v>
      </c>
      <c r="B39" s="29" t="s">
        <v>186</v>
      </c>
      <c r="C39" s="29" t="s">
        <v>188</v>
      </c>
      <c r="D39" s="29" t="s">
        <v>182</v>
      </c>
      <c r="E39" s="29">
        <v>3</v>
      </c>
      <c r="F39" s="29">
        <f>SUM(E2:E39)</f>
        <v>129</v>
      </c>
      <c r="G39" s="29">
        <f t="shared" si="0"/>
        <v>1.7441860465116279E-2</v>
      </c>
      <c r="H39" s="29">
        <f>SUM(G2:G39)</f>
        <v>0.75000000000000033</v>
      </c>
      <c r="I39" s="29">
        <v>4</v>
      </c>
      <c r="J39" s="29">
        <f>SUM(I2:I39)</f>
        <v>133</v>
      </c>
      <c r="K39" s="29">
        <f t="shared" si="1"/>
        <v>2.247191011235955E-2</v>
      </c>
      <c r="L39" s="29">
        <f>SUM(K2:K39)</f>
        <v>0.74719101123595544</v>
      </c>
      <c r="M39" s="29">
        <v>4</v>
      </c>
      <c r="N39" s="29">
        <f>SUM(M2:M39)</f>
        <v>124</v>
      </c>
      <c r="O39" s="29">
        <f t="shared" si="2"/>
        <v>2.3809523809523808E-2</v>
      </c>
      <c r="P39" s="29">
        <f>SUM(O2:O39)</f>
        <v>0.73809523809523858</v>
      </c>
      <c r="T39" s="31"/>
    </row>
    <row r="40" spans="1:20" x14ac:dyDescent="0.25">
      <c r="A40" s="29" t="s">
        <v>184</v>
      </c>
      <c r="B40" s="29" t="s">
        <v>187</v>
      </c>
      <c r="C40" s="29" t="s">
        <v>188</v>
      </c>
      <c r="D40" s="29" t="s">
        <v>183</v>
      </c>
      <c r="E40" s="29">
        <v>3</v>
      </c>
      <c r="F40" s="29">
        <f>SUM(E2:E40)</f>
        <v>132</v>
      </c>
      <c r="G40" s="29">
        <f t="shared" si="0"/>
        <v>1.7441860465116279E-2</v>
      </c>
      <c r="H40" s="29">
        <f>SUM(G2:G40)</f>
        <v>0.76744186046511664</v>
      </c>
      <c r="I40" s="29">
        <v>4</v>
      </c>
      <c r="J40" s="29">
        <f>SUM(I2:I40)</f>
        <v>137</v>
      </c>
      <c r="K40" s="29">
        <f t="shared" si="1"/>
        <v>2.247191011235955E-2</v>
      </c>
      <c r="L40" s="29">
        <f>SUM(K2:K40)</f>
        <v>0.76966292134831504</v>
      </c>
      <c r="M40" s="29">
        <v>3</v>
      </c>
      <c r="N40" s="29">
        <f>SUM(M2:M40)</f>
        <v>127</v>
      </c>
      <c r="O40" s="29">
        <f t="shared" si="2"/>
        <v>1.7857142857142856E-2</v>
      </c>
      <c r="P40" s="29">
        <f>SUM(O2:O40)</f>
        <v>0.75595238095238149</v>
      </c>
    </row>
    <row r="41" spans="1:20" x14ac:dyDescent="0.25">
      <c r="A41" s="29" t="s">
        <v>184</v>
      </c>
      <c r="B41" s="29" t="s">
        <v>187</v>
      </c>
      <c r="C41" s="29" t="s">
        <v>188</v>
      </c>
      <c r="D41" s="29" t="s">
        <v>183</v>
      </c>
      <c r="E41" s="29">
        <v>4</v>
      </c>
      <c r="F41" s="29">
        <f>SUM(E2:E41)</f>
        <v>136</v>
      </c>
      <c r="G41" s="29">
        <f t="shared" si="0"/>
        <v>2.3255813953488372E-2</v>
      </c>
      <c r="H41" s="29">
        <f>SUM(G2:G41)</f>
        <v>0.79069767441860506</v>
      </c>
      <c r="I41" s="29">
        <v>3</v>
      </c>
      <c r="J41" s="29">
        <f>SUM(I2:I41)</f>
        <v>140</v>
      </c>
      <c r="K41" s="29">
        <f t="shared" si="1"/>
        <v>1.6853932584269662E-2</v>
      </c>
      <c r="L41" s="29">
        <f>SUM(K2:K41)</f>
        <v>0.78651685393258475</v>
      </c>
      <c r="M41" s="29">
        <v>1</v>
      </c>
      <c r="N41" s="29">
        <f>SUM(M2:M41)</f>
        <v>128</v>
      </c>
      <c r="O41" s="29">
        <f t="shared" si="2"/>
        <v>5.9523809523809521E-3</v>
      </c>
      <c r="P41" s="29">
        <f>SUM(O2:O41)</f>
        <v>0.76190476190476242</v>
      </c>
    </row>
    <row r="42" spans="1:20" x14ac:dyDescent="0.25">
      <c r="A42" s="29" t="s">
        <v>176</v>
      </c>
      <c r="B42" s="29" t="s">
        <v>177</v>
      </c>
      <c r="C42" s="29" t="s">
        <v>190</v>
      </c>
      <c r="D42" s="29" t="s">
        <v>182</v>
      </c>
      <c r="E42" s="29">
        <v>3</v>
      </c>
      <c r="F42" s="29">
        <f>SUM(E2:E42)</f>
        <v>139</v>
      </c>
      <c r="G42" s="29">
        <f t="shared" si="0"/>
        <v>1.7441860465116279E-2</v>
      </c>
      <c r="H42" s="29">
        <f>SUM(G2:G42)</f>
        <v>0.80813953488372137</v>
      </c>
      <c r="I42" s="29">
        <v>3</v>
      </c>
      <c r="J42" s="29">
        <f>SUM(I2:I42)</f>
        <v>143</v>
      </c>
      <c r="K42" s="29">
        <f t="shared" si="1"/>
        <v>1.6853932584269662E-2</v>
      </c>
      <c r="L42" s="29">
        <f>SUM(K2:K42)</f>
        <v>0.80337078651685445</v>
      </c>
      <c r="M42" s="29">
        <v>3</v>
      </c>
      <c r="N42" s="29">
        <f>SUM(M2:M42)</f>
        <v>131</v>
      </c>
      <c r="O42" s="29">
        <f t="shared" si="2"/>
        <v>1.7857142857142856E-2</v>
      </c>
      <c r="P42" s="29">
        <f>SUM(O2:O42)</f>
        <v>0.77976190476190532</v>
      </c>
    </row>
    <row r="43" spans="1:20" x14ac:dyDescent="0.25">
      <c r="A43" s="29" t="s">
        <v>176</v>
      </c>
      <c r="B43" s="29" t="s">
        <v>177</v>
      </c>
      <c r="C43" s="29" t="s">
        <v>190</v>
      </c>
      <c r="D43" s="29" t="s">
        <v>182</v>
      </c>
      <c r="E43" s="29">
        <v>3</v>
      </c>
      <c r="F43" s="29">
        <f>SUM(E2:E43)</f>
        <v>142</v>
      </c>
      <c r="G43" s="29">
        <f t="shared" si="0"/>
        <v>1.7441860465116279E-2</v>
      </c>
      <c r="H43" s="29">
        <f>SUM(G2:G43)</f>
        <v>0.82558139534883768</v>
      </c>
      <c r="I43" s="29">
        <v>3</v>
      </c>
      <c r="J43" s="29">
        <f>SUM(I2:I43)</f>
        <v>146</v>
      </c>
      <c r="K43" s="29">
        <f t="shared" si="1"/>
        <v>1.6853932584269662E-2</v>
      </c>
      <c r="L43" s="29">
        <f>SUM(K2:K43)</f>
        <v>0.82022471910112416</v>
      </c>
      <c r="M43" s="29">
        <v>2</v>
      </c>
      <c r="N43" s="29">
        <f>SUM(M2:M43)</f>
        <v>133</v>
      </c>
      <c r="O43" s="29">
        <f t="shared" si="2"/>
        <v>1.1904761904761904E-2</v>
      </c>
      <c r="P43" s="29">
        <f>SUM(O2:O43)</f>
        <v>0.79166666666666718</v>
      </c>
    </row>
    <row r="44" spans="1:20" x14ac:dyDescent="0.25">
      <c r="A44" s="29" t="s">
        <v>176</v>
      </c>
      <c r="B44" s="29" t="s">
        <v>177</v>
      </c>
      <c r="C44" s="29" t="s">
        <v>190</v>
      </c>
      <c r="D44" s="29" t="s">
        <v>189</v>
      </c>
      <c r="E44" s="29">
        <v>3</v>
      </c>
      <c r="F44" s="29">
        <f>SUM(E2:E44)</f>
        <v>145</v>
      </c>
      <c r="G44" s="29">
        <f t="shared" si="0"/>
        <v>1.7441860465116279E-2</v>
      </c>
      <c r="H44" s="29">
        <f>SUM(G2:G44)</f>
        <v>0.84302325581395399</v>
      </c>
      <c r="I44" s="29">
        <v>3</v>
      </c>
      <c r="J44" s="29">
        <f>SUM(I2:I44)</f>
        <v>149</v>
      </c>
      <c r="K44" s="29">
        <f t="shared" si="1"/>
        <v>1.6853932584269662E-2</v>
      </c>
      <c r="L44" s="29">
        <f>SUM(K2:K44)</f>
        <v>0.83707865168539386</v>
      </c>
      <c r="M44" s="29">
        <v>3</v>
      </c>
      <c r="N44" s="29">
        <f>SUM(M2:M44)</f>
        <v>136</v>
      </c>
      <c r="O44" s="29">
        <f t="shared" si="2"/>
        <v>1.7857142857142856E-2</v>
      </c>
      <c r="P44" s="29">
        <f>SUM(O2:O44)</f>
        <v>0.80952380952381009</v>
      </c>
    </row>
    <row r="45" spans="1:20" x14ac:dyDescent="0.25">
      <c r="A45" s="29" t="s">
        <v>176</v>
      </c>
      <c r="B45" s="29" t="s">
        <v>185</v>
      </c>
      <c r="C45" s="29" t="s">
        <v>190</v>
      </c>
      <c r="D45" s="29" t="s">
        <v>182</v>
      </c>
      <c r="E45" s="29">
        <v>3</v>
      </c>
      <c r="F45" s="29">
        <f>SUM(E2:E45)</f>
        <v>148</v>
      </c>
      <c r="G45" s="29">
        <f t="shared" si="0"/>
        <v>1.7441860465116279E-2</v>
      </c>
      <c r="H45" s="29">
        <f>SUM(G2:G45)</f>
        <v>0.8604651162790703</v>
      </c>
      <c r="I45" s="29">
        <v>3</v>
      </c>
      <c r="J45" s="29">
        <f>SUM(I2:I45)</f>
        <v>152</v>
      </c>
      <c r="K45" s="29">
        <f t="shared" si="1"/>
        <v>1.6853932584269662E-2</v>
      </c>
      <c r="L45" s="29">
        <f>SUM(K2:K45)</f>
        <v>0.85393258426966356</v>
      </c>
      <c r="M45" s="29">
        <v>5</v>
      </c>
      <c r="N45" s="29">
        <f>SUM(M2:M45)</f>
        <v>141</v>
      </c>
      <c r="O45" s="29">
        <f t="shared" si="2"/>
        <v>2.976190476190476E-2</v>
      </c>
      <c r="P45" s="29">
        <f>SUM(O2:O45)</f>
        <v>0.83928571428571486</v>
      </c>
    </row>
    <row r="46" spans="1:20" x14ac:dyDescent="0.25">
      <c r="A46" s="29" t="s">
        <v>176</v>
      </c>
      <c r="B46" s="29" t="s">
        <v>185</v>
      </c>
      <c r="C46" s="29" t="s">
        <v>190</v>
      </c>
      <c r="D46" s="29" t="s">
        <v>183</v>
      </c>
      <c r="E46" s="29">
        <v>4</v>
      </c>
      <c r="F46" s="29">
        <f>SUM(E2:E46)</f>
        <v>152</v>
      </c>
      <c r="G46" s="29">
        <f t="shared" si="0"/>
        <v>2.3255813953488372E-2</v>
      </c>
      <c r="H46" s="29">
        <f>SUM(G2:G46)</f>
        <v>0.88372093023255871</v>
      </c>
      <c r="I46" s="29">
        <v>3</v>
      </c>
      <c r="J46" s="29">
        <f>SUM(I2:I46)</f>
        <v>155</v>
      </c>
      <c r="K46" s="29">
        <f t="shared" si="1"/>
        <v>1.6853932584269662E-2</v>
      </c>
      <c r="L46" s="29">
        <f>SUM(K2:K46)</f>
        <v>0.87078651685393327</v>
      </c>
      <c r="M46" s="29">
        <v>3</v>
      </c>
      <c r="N46" s="29">
        <f>SUM(M2:M46)</f>
        <v>144</v>
      </c>
      <c r="O46" s="29">
        <f t="shared" si="2"/>
        <v>1.7857142857142856E-2</v>
      </c>
      <c r="P46" s="29">
        <f>SUM(O2:O46)</f>
        <v>0.85714285714285776</v>
      </c>
    </row>
    <row r="47" spans="1:20" x14ac:dyDescent="0.25">
      <c r="A47" s="29" t="s">
        <v>176</v>
      </c>
      <c r="B47" s="29" t="s">
        <v>185</v>
      </c>
      <c r="C47" s="29" t="s">
        <v>190</v>
      </c>
      <c r="D47" s="29" t="s">
        <v>183</v>
      </c>
      <c r="E47" s="29">
        <v>1</v>
      </c>
      <c r="F47" s="29">
        <f>SUM(E2:E47)</f>
        <v>153</v>
      </c>
      <c r="G47" s="29">
        <f t="shared" si="0"/>
        <v>5.8139534883720929E-3</v>
      </c>
      <c r="H47" s="29">
        <f>SUM(G2:G47)</f>
        <v>0.88953488372093081</v>
      </c>
      <c r="I47" s="29">
        <v>3</v>
      </c>
      <c r="J47" s="29">
        <f>SUM(I2:I47)</f>
        <v>158</v>
      </c>
      <c r="K47" s="29">
        <f t="shared" si="1"/>
        <v>1.6853932584269662E-2</v>
      </c>
      <c r="L47" s="29">
        <f>SUM(K2:K47)</f>
        <v>0.88764044943820297</v>
      </c>
      <c r="M47" s="29">
        <v>4</v>
      </c>
      <c r="N47" s="29">
        <f>SUM(M2:M47)</f>
        <v>148</v>
      </c>
      <c r="O47" s="29">
        <f t="shared" si="2"/>
        <v>2.3809523809523808E-2</v>
      </c>
      <c r="P47" s="29">
        <f>SUM(O2:O47)</f>
        <v>0.8809523809523816</v>
      </c>
    </row>
    <row r="48" spans="1:20" x14ac:dyDescent="0.25">
      <c r="A48" s="29" t="s">
        <v>176</v>
      </c>
      <c r="B48" s="29" t="s">
        <v>185</v>
      </c>
      <c r="C48" s="29" t="s">
        <v>190</v>
      </c>
      <c r="D48" s="29" t="s">
        <v>189</v>
      </c>
      <c r="E48" s="29">
        <v>4</v>
      </c>
      <c r="F48" s="29">
        <f>SUM(E2:E48)</f>
        <v>157</v>
      </c>
      <c r="G48" s="29">
        <f t="shared" si="0"/>
        <v>2.3255813953488372E-2</v>
      </c>
      <c r="H48" s="29">
        <f>SUM(G2:G48)</f>
        <v>0.91279069767441923</v>
      </c>
      <c r="I48" s="29">
        <v>4</v>
      </c>
      <c r="J48" s="29">
        <f>SUM(I2:I48)</f>
        <v>162</v>
      </c>
      <c r="K48" s="29">
        <f t="shared" si="1"/>
        <v>2.247191011235955E-2</v>
      </c>
      <c r="L48" s="29">
        <f>SUM(K2:K48)</f>
        <v>0.91011235955056247</v>
      </c>
      <c r="M48" s="29">
        <v>2</v>
      </c>
      <c r="N48" s="29">
        <f>SUM(M2:M48)</f>
        <v>150</v>
      </c>
      <c r="O48" s="29">
        <f t="shared" si="2"/>
        <v>1.1904761904761904E-2</v>
      </c>
      <c r="P48" s="29">
        <f>SUM(O2:O48)</f>
        <v>0.89285714285714346</v>
      </c>
    </row>
    <row r="49" spans="1:16" x14ac:dyDescent="0.25">
      <c r="A49" s="29" t="s">
        <v>184</v>
      </c>
      <c r="B49" s="29" t="s">
        <v>185</v>
      </c>
      <c r="C49" s="29" t="s">
        <v>190</v>
      </c>
      <c r="D49" s="29" t="s">
        <v>182</v>
      </c>
      <c r="E49" s="29">
        <v>2</v>
      </c>
      <c r="F49" s="29">
        <f>SUM(E2:E49)</f>
        <v>159</v>
      </c>
      <c r="G49" s="29">
        <f t="shared" si="0"/>
        <v>1.1627906976744186E-2</v>
      </c>
      <c r="H49" s="29">
        <f>SUM(G2:G49)</f>
        <v>0.92441860465116343</v>
      </c>
      <c r="I49" s="29">
        <v>3</v>
      </c>
      <c r="J49" s="29">
        <f>SUM(I2:I49)</f>
        <v>165</v>
      </c>
      <c r="K49" s="29">
        <f t="shared" si="1"/>
        <v>1.6853932584269662E-2</v>
      </c>
      <c r="L49" s="29">
        <f>SUM(K2:K49)</f>
        <v>0.92696629213483217</v>
      </c>
      <c r="M49" s="29">
        <v>3</v>
      </c>
      <c r="N49" s="29">
        <f>SUM(M2:M49)</f>
        <v>153</v>
      </c>
      <c r="O49" s="29">
        <f t="shared" si="2"/>
        <v>1.7857142857142856E-2</v>
      </c>
      <c r="P49" s="29">
        <f>SUM(O2:O49)</f>
        <v>0.91071428571428636</v>
      </c>
    </row>
    <row r="50" spans="1:16" x14ac:dyDescent="0.25">
      <c r="A50" s="29" t="s">
        <v>184</v>
      </c>
      <c r="B50" s="29" t="s">
        <v>191</v>
      </c>
      <c r="C50" s="29" t="s">
        <v>190</v>
      </c>
      <c r="D50" s="29" t="s">
        <v>189</v>
      </c>
      <c r="E50" s="29">
        <v>3</v>
      </c>
      <c r="F50" s="29">
        <f>SUM(E2:E50)</f>
        <v>162</v>
      </c>
      <c r="G50" s="29">
        <f t="shared" si="0"/>
        <v>1.7441860465116279E-2</v>
      </c>
      <c r="H50" s="29">
        <f>SUM(G2:G50)</f>
        <v>0.94186046511627974</v>
      </c>
      <c r="I50" s="29">
        <v>4</v>
      </c>
      <c r="J50" s="29">
        <f>SUM(I2:I50)</f>
        <v>169</v>
      </c>
      <c r="K50" s="29">
        <f t="shared" si="1"/>
        <v>2.247191011235955E-2</v>
      </c>
      <c r="L50" s="29">
        <f>SUM(K2:K50)</f>
        <v>0.94943820224719166</v>
      </c>
      <c r="M50" s="29">
        <v>4</v>
      </c>
      <c r="N50" s="29">
        <f>SUM(M2:M50)</f>
        <v>157</v>
      </c>
      <c r="O50" s="29">
        <f t="shared" si="2"/>
        <v>2.3809523809523808E-2</v>
      </c>
      <c r="P50" s="29">
        <f>SUM(O2:O50)</f>
        <v>0.9345238095238102</v>
      </c>
    </row>
    <row r="51" spans="1:16" x14ac:dyDescent="0.25">
      <c r="A51" s="29" t="s">
        <v>176</v>
      </c>
      <c r="B51" s="29" t="s">
        <v>191</v>
      </c>
      <c r="C51" s="29" t="s">
        <v>190</v>
      </c>
      <c r="D51" s="29" t="s">
        <v>182</v>
      </c>
      <c r="E51" s="29">
        <v>3</v>
      </c>
      <c r="F51" s="29">
        <f>SUM(E2:E51)</f>
        <v>165</v>
      </c>
      <c r="G51" s="29">
        <f t="shared" si="0"/>
        <v>1.7441860465116279E-2</v>
      </c>
      <c r="H51" s="29">
        <f>SUM(G2:G51)</f>
        <v>0.95930232558139605</v>
      </c>
      <c r="I51" s="29">
        <v>4</v>
      </c>
      <c r="J51" s="29">
        <f>SUM(I2:I51)</f>
        <v>173</v>
      </c>
      <c r="K51" s="29">
        <f t="shared" si="1"/>
        <v>2.247191011235955E-2</v>
      </c>
      <c r="L51" s="29">
        <f>SUM(K2:K51)</f>
        <v>0.97191011235955127</v>
      </c>
      <c r="M51" s="29">
        <v>3</v>
      </c>
      <c r="N51" s="29">
        <f>SUM(M2:M51)</f>
        <v>160</v>
      </c>
      <c r="O51" s="29">
        <f t="shared" si="2"/>
        <v>1.7857142857142856E-2</v>
      </c>
      <c r="P51" s="29">
        <f>SUM(O2:O51)</f>
        <v>0.95238095238095311</v>
      </c>
    </row>
    <row r="52" spans="1:16" x14ac:dyDescent="0.25">
      <c r="A52" s="29" t="s">
        <v>176</v>
      </c>
      <c r="B52" s="29" t="s">
        <v>187</v>
      </c>
      <c r="C52" s="29" t="s">
        <v>190</v>
      </c>
      <c r="D52" s="29" t="s">
        <v>189</v>
      </c>
      <c r="E52" s="29">
        <v>3</v>
      </c>
      <c r="F52" s="29">
        <f>SUM(E2:E52)</f>
        <v>168</v>
      </c>
      <c r="G52" s="29">
        <f t="shared" si="0"/>
        <v>1.7441860465116279E-2</v>
      </c>
      <c r="H52" s="29">
        <f>SUM(G2:G52)</f>
        <v>0.97674418604651236</v>
      </c>
      <c r="I52" s="29">
        <v>3</v>
      </c>
      <c r="J52" s="29">
        <f>SUM(I2:I52)</f>
        <v>176</v>
      </c>
      <c r="K52" s="29">
        <f t="shared" si="1"/>
        <v>1.6853932584269662E-2</v>
      </c>
      <c r="L52" s="29">
        <f>SUM(K2:K52)</f>
        <v>0.98876404494382097</v>
      </c>
      <c r="M52" s="29">
        <v>4</v>
      </c>
      <c r="N52" s="29">
        <f>SUM(M2:M52)</f>
        <v>164</v>
      </c>
      <c r="O52" s="29">
        <f t="shared" si="2"/>
        <v>2.3809523809523808E-2</v>
      </c>
      <c r="P52" s="29">
        <f>SUM(O2:O52)</f>
        <v>0.97619047619047694</v>
      </c>
    </row>
    <row r="53" spans="1:16" x14ac:dyDescent="0.25">
      <c r="A53" s="29" t="s">
        <v>176</v>
      </c>
      <c r="B53" s="29" t="s">
        <v>187</v>
      </c>
      <c r="C53" s="29" t="s">
        <v>190</v>
      </c>
      <c r="D53" s="29" t="s">
        <v>182</v>
      </c>
      <c r="E53" s="29">
        <v>4</v>
      </c>
      <c r="F53" s="29">
        <f>SUM(E2:E53)</f>
        <v>172</v>
      </c>
      <c r="G53" s="29">
        <f t="shared" si="0"/>
        <v>2.3255813953488372E-2</v>
      </c>
      <c r="H53" s="29">
        <f>SUM(G2:G53)</f>
        <v>1.0000000000000007</v>
      </c>
      <c r="I53" s="29">
        <v>2</v>
      </c>
      <c r="J53" s="29">
        <f>SUM(I2:I53)</f>
        <v>178</v>
      </c>
      <c r="K53" s="29">
        <f t="shared" si="1"/>
        <v>1.1235955056179775E-2</v>
      </c>
      <c r="L53" s="29">
        <f>SUM(K2:K53)</f>
        <v>1.0000000000000007</v>
      </c>
      <c r="M53" s="29">
        <v>4</v>
      </c>
      <c r="N53" s="29">
        <f>SUM(M2:M53)</f>
        <v>168</v>
      </c>
      <c r="O53" s="29">
        <f t="shared" si="2"/>
        <v>2.3809523809523808E-2</v>
      </c>
      <c r="P53" s="29">
        <f>SUM(O2:O53)</f>
        <v>1.0000000000000007</v>
      </c>
    </row>
    <row r="54" spans="1:16" x14ac:dyDescent="0.25">
      <c r="E54" s="29">
        <f>SUM(E2:E53)</f>
        <v>172</v>
      </c>
      <c r="I54" s="29">
        <f t="shared" ref="I54:M54" si="3">SUM(I2:I53)</f>
        <v>178</v>
      </c>
      <c r="M54" s="29">
        <f t="shared" si="3"/>
        <v>168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FDF52-518A-44A7-A1EF-9060B5337274}">
  <dimension ref="A1:Q99"/>
  <sheetViews>
    <sheetView topLeftCell="A36" zoomScale="90" zoomScaleNormal="90" workbookViewId="0">
      <selection activeCell="A39" sqref="A39:B39"/>
    </sheetView>
  </sheetViews>
  <sheetFormatPr defaultColWidth="21" defaultRowHeight="13.2" x14ac:dyDescent="0.25"/>
  <cols>
    <col min="1" max="1" width="5.109375" style="29" customWidth="1"/>
    <col min="2" max="3" width="16.44140625" style="29" bestFit="1" customWidth="1"/>
    <col min="4" max="4" width="13.44140625" style="29" bestFit="1" customWidth="1"/>
    <col min="5" max="5" width="11.33203125" style="29" bestFit="1" customWidth="1"/>
    <col min="6" max="6" width="11.6640625" style="29" bestFit="1" customWidth="1"/>
    <col min="7" max="7" width="14.77734375" style="29" bestFit="1" customWidth="1"/>
    <col min="8" max="8" width="12.33203125" style="29" bestFit="1" customWidth="1"/>
    <col min="9" max="9" width="10.33203125" style="29" bestFit="1" customWidth="1"/>
    <col min="10" max="10" width="9.21875" style="29" hidden="1" customWidth="1"/>
    <col min="11" max="11" width="11.5546875" style="29" customWidth="1"/>
    <col min="12" max="12" width="12.77734375" style="29" customWidth="1"/>
    <col min="13" max="13" width="11.21875" style="29" customWidth="1"/>
    <col min="14" max="16384" width="21" style="29"/>
  </cols>
  <sheetData>
    <row r="1" spans="1:17" x14ac:dyDescent="0.25">
      <c r="A1" s="28" t="s">
        <v>267</v>
      </c>
    </row>
    <row r="3" spans="1:17" ht="14.4" x14ac:dyDescent="0.3">
      <c r="A3" s="11"/>
      <c r="B3" s="11"/>
      <c r="C3" s="11"/>
      <c r="D3" s="11"/>
      <c r="E3" s="11"/>
      <c r="F3" s="11"/>
      <c r="G3" s="11"/>
      <c r="H3" s="11"/>
      <c r="I3" s="11"/>
      <c r="J3" s="11"/>
      <c r="K3" s="11"/>
      <c r="L3" s="11"/>
      <c r="M3" s="11"/>
      <c r="N3" s="11"/>
      <c r="O3" s="11"/>
      <c r="P3" s="11"/>
      <c r="Q3" s="11"/>
    </row>
    <row r="4" spans="1:17" ht="14.4" x14ac:dyDescent="0.3">
      <c r="A4" s="11"/>
      <c r="B4" s="11"/>
      <c r="C4" s="11"/>
      <c r="D4" s="11"/>
      <c r="E4" s="11"/>
      <c r="F4" s="11"/>
      <c r="G4" s="11"/>
      <c r="H4" s="11"/>
      <c r="I4" s="11"/>
      <c r="J4" s="11"/>
      <c r="K4" s="11"/>
      <c r="L4" s="11"/>
      <c r="M4" s="11"/>
      <c r="N4" s="11"/>
      <c r="O4" s="11"/>
      <c r="P4" s="11"/>
      <c r="Q4" s="11"/>
    </row>
    <row r="5" spans="1:17" ht="14.4" x14ac:dyDescent="0.3">
      <c r="A5" s="11"/>
      <c r="B5" s="11"/>
      <c r="C5" s="11"/>
      <c r="D5" s="11"/>
      <c r="E5" s="11"/>
      <c r="F5" s="11"/>
      <c r="G5" s="11"/>
      <c r="H5" s="11"/>
      <c r="I5" s="11"/>
      <c r="J5" s="11"/>
      <c r="K5" s="11"/>
      <c r="L5" s="11"/>
      <c r="M5" s="11"/>
      <c r="N5" s="11"/>
      <c r="O5" s="11"/>
      <c r="P5" s="11"/>
      <c r="Q5" s="11"/>
    </row>
    <row r="6" spans="1:17" ht="14.4" x14ac:dyDescent="0.3">
      <c r="A6" s="11"/>
      <c r="B6" s="11"/>
      <c r="C6" s="11"/>
      <c r="D6" s="11"/>
      <c r="E6" s="11"/>
      <c r="F6" s="11"/>
      <c r="G6" s="11"/>
      <c r="H6" s="11"/>
      <c r="I6" s="11"/>
      <c r="J6" s="11"/>
      <c r="K6" s="11"/>
      <c r="L6" s="11"/>
      <c r="M6" s="11"/>
      <c r="N6" s="11"/>
      <c r="O6" s="11"/>
      <c r="P6" s="11"/>
      <c r="Q6" s="11"/>
    </row>
    <row r="7" spans="1:17" ht="14.4" x14ac:dyDescent="0.3">
      <c r="A7" s="11"/>
      <c r="B7" s="11"/>
      <c r="C7" s="11"/>
      <c r="D7" s="11"/>
      <c r="E7" s="11"/>
      <c r="F7" s="11"/>
      <c r="G7" s="11"/>
      <c r="H7" s="11"/>
      <c r="I7" s="11"/>
      <c r="J7" s="11"/>
      <c r="K7" s="11"/>
      <c r="L7" s="11"/>
      <c r="M7" s="11"/>
      <c r="N7" s="11"/>
      <c r="O7" s="11"/>
      <c r="P7" s="11"/>
      <c r="Q7" s="11"/>
    </row>
    <row r="8" spans="1:17" ht="14.4" x14ac:dyDescent="0.3">
      <c r="A8" s="11"/>
      <c r="B8" s="11"/>
      <c r="C8" s="11"/>
      <c r="D8" s="11"/>
      <c r="E8" s="11"/>
      <c r="F8" s="11"/>
      <c r="G8" s="11"/>
      <c r="H8" s="11"/>
      <c r="I8" s="11"/>
      <c r="J8" s="11"/>
      <c r="K8" s="11"/>
      <c r="L8" s="11"/>
      <c r="M8" s="11"/>
      <c r="N8" s="11"/>
      <c r="O8" s="11"/>
      <c r="P8" s="11"/>
      <c r="Q8" s="11"/>
    </row>
    <row r="9" spans="1:17" ht="14.4" x14ac:dyDescent="0.3">
      <c r="A9" s="11"/>
      <c r="B9" s="11"/>
      <c r="C9" s="11"/>
      <c r="D9" s="11"/>
      <c r="E9" s="11"/>
      <c r="F9" s="11"/>
      <c r="G9" s="11"/>
      <c r="H9" s="11"/>
      <c r="I9" s="11"/>
      <c r="J9" s="11"/>
      <c r="K9" s="11"/>
      <c r="L9" s="11"/>
      <c r="M9" s="11"/>
      <c r="N9" s="11"/>
      <c r="O9" s="11"/>
      <c r="P9" s="11"/>
      <c r="Q9" s="11"/>
    </row>
    <row r="10" spans="1:17" ht="14.4" x14ac:dyDescent="0.3">
      <c r="A10" s="11"/>
      <c r="B10" s="11"/>
      <c r="C10" s="11"/>
      <c r="D10" s="11"/>
      <c r="E10" s="11"/>
      <c r="F10" s="11"/>
      <c r="G10" s="11"/>
      <c r="H10" s="11"/>
      <c r="I10" s="11"/>
      <c r="J10" s="11"/>
      <c r="K10" s="11"/>
      <c r="L10" s="11"/>
      <c r="M10" s="11"/>
      <c r="N10" s="11"/>
      <c r="O10" s="11"/>
      <c r="P10" s="11"/>
      <c r="Q10" s="11"/>
    </row>
    <row r="11" spans="1:17" ht="14.4" x14ac:dyDescent="0.3">
      <c r="A11" s="11"/>
      <c r="B11" s="11"/>
      <c r="C11" s="11"/>
      <c r="D11" s="11"/>
      <c r="E11" s="11"/>
      <c r="F11" s="11"/>
      <c r="G11" s="11"/>
      <c r="H11" s="11"/>
      <c r="I11" s="11"/>
      <c r="J11" s="11"/>
      <c r="K11" s="11"/>
      <c r="L11" s="11"/>
      <c r="M11" s="11"/>
      <c r="N11" s="11"/>
      <c r="O11" s="11"/>
      <c r="P11" s="11"/>
      <c r="Q11" s="11"/>
    </row>
    <row r="12" spans="1:17" ht="14.4" x14ac:dyDescent="0.3">
      <c r="A12" s="11"/>
      <c r="B12" s="11"/>
      <c r="C12" s="11"/>
      <c r="D12" s="11"/>
      <c r="E12" s="11"/>
      <c r="F12" s="11"/>
      <c r="G12" s="11"/>
      <c r="H12" s="11"/>
      <c r="I12" s="11"/>
      <c r="J12" s="11"/>
      <c r="K12" s="11"/>
      <c r="L12" s="11"/>
      <c r="M12" s="11"/>
      <c r="N12" s="11"/>
      <c r="O12" s="11"/>
      <c r="P12" s="11"/>
      <c r="Q12" s="11"/>
    </row>
    <row r="13" spans="1:17" ht="14.4" x14ac:dyDescent="0.3">
      <c r="A13" s="11"/>
      <c r="B13" s="11"/>
      <c r="C13" s="11"/>
      <c r="D13" s="11"/>
      <c r="E13" s="11"/>
      <c r="F13" s="11"/>
      <c r="G13" s="11"/>
      <c r="H13" s="11"/>
      <c r="I13" s="11"/>
      <c r="J13" s="11"/>
      <c r="K13" s="11"/>
      <c r="L13" s="11"/>
      <c r="M13" s="11"/>
      <c r="N13" s="11"/>
      <c r="O13" s="11"/>
      <c r="P13" s="11"/>
      <c r="Q13" s="11"/>
    </row>
    <row r="14" spans="1:17" ht="14.4" x14ac:dyDescent="0.3">
      <c r="A14" s="11"/>
      <c r="B14" s="11"/>
      <c r="C14" s="11"/>
      <c r="D14" s="11"/>
      <c r="E14" s="11"/>
      <c r="F14" s="11"/>
      <c r="G14" s="11"/>
      <c r="H14" s="11"/>
      <c r="I14" s="11"/>
      <c r="J14" s="11"/>
      <c r="K14" s="11"/>
      <c r="L14" s="11"/>
      <c r="M14" s="11"/>
      <c r="N14" s="11"/>
      <c r="O14" s="11"/>
      <c r="P14" s="11"/>
      <c r="Q14" s="11"/>
    </row>
    <row r="15" spans="1:17" ht="14.4" x14ac:dyDescent="0.3">
      <c r="A15" s="11"/>
      <c r="B15" s="11"/>
      <c r="C15" s="11"/>
      <c r="D15" s="11"/>
      <c r="E15" s="11"/>
      <c r="F15" s="11"/>
      <c r="G15" s="11"/>
      <c r="H15" s="11"/>
      <c r="I15" s="11"/>
      <c r="J15" s="11"/>
      <c r="K15" s="11"/>
      <c r="L15" s="11"/>
      <c r="M15" s="11"/>
      <c r="N15" s="11"/>
      <c r="O15" s="11"/>
      <c r="P15" s="11"/>
      <c r="Q15" s="11"/>
    </row>
    <row r="16" spans="1:17" ht="14.4" x14ac:dyDescent="0.3">
      <c r="A16" s="11"/>
      <c r="B16" s="11"/>
      <c r="C16" s="11"/>
      <c r="D16" s="11"/>
      <c r="E16" s="11"/>
      <c r="F16" s="11"/>
      <c r="G16" s="11"/>
      <c r="H16" s="11"/>
      <c r="I16" s="11"/>
      <c r="J16" s="11"/>
      <c r="K16" s="11"/>
      <c r="L16" s="11"/>
      <c r="M16" s="11"/>
      <c r="N16" s="11"/>
      <c r="O16" s="11"/>
      <c r="P16" s="11"/>
      <c r="Q16" s="11"/>
    </row>
    <row r="17" spans="1:17" ht="14.4" x14ac:dyDescent="0.3">
      <c r="A17" s="11"/>
      <c r="B17" s="11"/>
      <c r="C17" s="11"/>
      <c r="D17" s="11"/>
      <c r="E17" s="11"/>
      <c r="F17" s="11"/>
      <c r="G17" s="11"/>
      <c r="H17" s="11"/>
      <c r="I17" s="11"/>
      <c r="J17" s="11"/>
      <c r="K17" s="11"/>
      <c r="L17" s="11"/>
      <c r="M17" s="11"/>
      <c r="N17" s="11"/>
      <c r="O17" s="11"/>
      <c r="P17" s="11"/>
      <c r="Q17" s="11"/>
    </row>
    <row r="18" spans="1:17" ht="14.4" x14ac:dyDescent="0.3">
      <c r="A18" s="11"/>
      <c r="B18" s="11"/>
      <c r="C18" s="11"/>
      <c r="D18" s="11"/>
      <c r="E18" s="11"/>
      <c r="F18" s="11"/>
      <c r="G18" s="11"/>
      <c r="H18" s="11"/>
      <c r="I18" s="11"/>
      <c r="J18" s="11"/>
      <c r="K18" s="11"/>
      <c r="L18" s="11"/>
      <c r="M18" s="11"/>
      <c r="N18" s="11"/>
      <c r="O18" s="11"/>
      <c r="P18" s="11"/>
      <c r="Q18" s="11"/>
    </row>
    <row r="19" spans="1:17" ht="14.4" x14ac:dyDescent="0.3">
      <c r="A19" s="11"/>
      <c r="B19" s="11"/>
      <c r="C19" s="11"/>
      <c r="D19" s="11"/>
      <c r="E19" s="11"/>
      <c r="F19" s="11"/>
      <c r="G19" s="11"/>
      <c r="H19" s="11"/>
      <c r="I19" s="11"/>
      <c r="J19" s="11"/>
      <c r="K19" s="11"/>
      <c r="L19" s="11"/>
      <c r="M19" s="11"/>
      <c r="N19" s="11"/>
      <c r="O19" s="11"/>
      <c r="P19" s="11"/>
      <c r="Q19" s="11"/>
    </row>
    <row r="20" spans="1:17" ht="14.4" x14ac:dyDescent="0.3">
      <c r="A20" s="11"/>
      <c r="B20" s="11"/>
      <c r="C20" s="11"/>
      <c r="D20" s="11"/>
      <c r="E20" s="11"/>
      <c r="F20" s="11"/>
      <c r="G20" s="11"/>
      <c r="H20" s="11"/>
      <c r="I20" s="11"/>
      <c r="J20" s="11"/>
      <c r="K20" s="11"/>
      <c r="L20" s="11"/>
      <c r="M20" s="11"/>
      <c r="N20" s="11"/>
      <c r="O20" s="11"/>
      <c r="P20" s="11"/>
      <c r="Q20" s="11"/>
    </row>
    <row r="21" spans="1:17" ht="14.4" x14ac:dyDescent="0.3">
      <c r="A21" s="11"/>
      <c r="B21" s="11"/>
      <c r="C21" s="11"/>
      <c r="D21" s="11"/>
      <c r="E21" s="11"/>
      <c r="F21" s="11"/>
      <c r="G21" s="11"/>
      <c r="H21" s="11"/>
      <c r="I21" s="11"/>
      <c r="J21" s="11"/>
      <c r="K21" s="11"/>
      <c r="L21" s="11"/>
      <c r="M21" s="11"/>
      <c r="N21" s="11"/>
      <c r="O21" s="11"/>
      <c r="P21" s="11"/>
      <c r="Q21" s="11"/>
    </row>
    <row r="22" spans="1:17" ht="14.4" x14ac:dyDescent="0.3">
      <c r="A22" s="11"/>
      <c r="B22" s="11"/>
      <c r="C22" s="11"/>
      <c r="D22" s="11"/>
      <c r="E22" s="11"/>
      <c r="F22" s="11"/>
      <c r="G22" s="11"/>
      <c r="H22" s="11"/>
      <c r="I22" s="11"/>
      <c r="J22" s="11"/>
      <c r="K22" s="11"/>
      <c r="L22" s="11"/>
      <c r="M22" s="11"/>
      <c r="N22" s="11"/>
      <c r="O22" s="11"/>
      <c r="P22" s="11"/>
      <c r="Q22" s="11"/>
    </row>
    <row r="23" spans="1:17" ht="14.4" x14ac:dyDescent="0.3">
      <c r="A23" s="11"/>
      <c r="B23" s="11"/>
      <c r="C23" s="11"/>
      <c r="D23" s="11"/>
      <c r="E23" s="11"/>
      <c r="F23" s="11"/>
      <c r="G23" s="11"/>
      <c r="H23" s="11"/>
      <c r="I23" s="11"/>
      <c r="J23" s="11"/>
      <c r="K23" s="11"/>
      <c r="L23" s="11"/>
      <c r="M23" s="11"/>
      <c r="N23" s="11"/>
      <c r="O23" s="11"/>
      <c r="P23" s="11"/>
      <c r="Q23" s="11"/>
    </row>
    <row r="24" spans="1:17" ht="14.4" x14ac:dyDescent="0.3">
      <c r="A24" s="11"/>
      <c r="B24" s="11"/>
      <c r="C24" s="11"/>
      <c r="D24" s="11"/>
      <c r="E24" s="11"/>
      <c r="F24" s="11"/>
      <c r="G24" s="11"/>
      <c r="H24" s="11"/>
      <c r="I24" s="11"/>
      <c r="J24" s="11"/>
      <c r="K24" s="11"/>
      <c r="L24" s="11"/>
      <c r="M24" s="11"/>
      <c r="N24" s="11"/>
      <c r="O24" s="11"/>
      <c r="P24" s="11"/>
      <c r="Q24" s="11"/>
    </row>
    <row r="25" spans="1:17" ht="14.4" x14ac:dyDescent="0.3">
      <c r="A25" s="11"/>
      <c r="B25" s="11"/>
      <c r="C25" s="11"/>
      <c r="D25" s="11"/>
      <c r="E25" s="11"/>
      <c r="F25" s="11"/>
      <c r="G25" s="11"/>
      <c r="H25" s="11"/>
      <c r="I25" s="11"/>
      <c r="J25" s="11"/>
      <c r="K25" s="11"/>
      <c r="L25" s="11"/>
      <c r="M25" s="11"/>
      <c r="N25" s="11"/>
      <c r="O25" s="11"/>
      <c r="P25" s="11"/>
      <c r="Q25" s="11"/>
    </row>
    <row r="26" spans="1:17" ht="14.4" x14ac:dyDescent="0.3">
      <c r="A26" s="11"/>
      <c r="B26" s="11"/>
      <c r="C26" s="11"/>
      <c r="D26" s="11"/>
      <c r="E26" s="11"/>
      <c r="F26" s="11"/>
      <c r="G26" s="11"/>
      <c r="H26" s="11"/>
      <c r="I26" s="11"/>
      <c r="J26" s="11"/>
      <c r="K26" s="11"/>
      <c r="L26" s="11"/>
      <c r="M26" s="11"/>
      <c r="N26" s="11"/>
      <c r="O26" s="11"/>
      <c r="P26" s="11"/>
      <c r="Q26" s="11"/>
    </row>
    <row r="27" spans="1:17" ht="14.4" x14ac:dyDescent="0.3">
      <c r="A27" s="11"/>
      <c r="B27" s="11"/>
      <c r="C27" s="11"/>
      <c r="D27" s="11"/>
      <c r="E27" s="11"/>
      <c r="F27" s="11"/>
      <c r="G27" s="11"/>
      <c r="H27" s="11"/>
      <c r="I27" s="11"/>
      <c r="J27" s="11"/>
      <c r="K27" s="11"/>
      <c r="L27" s="11"/>
      <c r="M27" s="11"/>
      <c r="N27" s="11"/>
      <c r="O27" s="11"/>
      <c r="P27" s="11"/>
      <c r="Q27" s="11"/>
    </row>
    <row r="28" spans="1:17" ht="14.4" x14ac:dyDescent="0.3">
      <c r="A28" s="11"/>
      <c r="B28" s="11"/>
      <c r="C28" s="11"/>
      <c r="D28" s="11"/>
      <c r="E28" s="11"/>
      <c r="F28" s="11"/>
      <c r="G28" s="11"/>
      <c r="H28" s="11"/>
      <c r="I28" s="11"/>
      <c r="J28" s="11"/>
      <c r="K28" s="11"/>
      <c r="L28" s="11"/>
      <c r="M28" s="11"/>
      <c r="N28" s="11"/>
      <c r="O28" s="11"/>
      <c r="P28" s="11"/>
      <c r="Q28" s="11"/>
    </row>
    <row r="29" spans="1:17" ht="14.4" x14ac:dyDescent="0.3">
      <c r="A29" s="11"/>
      <c r="B29" s="11"/>
      <c r="C29" s="11"/>
      <c r="D29" s="11"/>
      <c r="E29" s="11"/>
      <c r="F29" s="11"/>
      <c r="G29" s="11"/>
      <c r="H29" s="11"/>
      <c r="I29" s="11"/>
      <c r="J29" s="11"/>
      <c r="K29" s="11"/>
      <c r="L29" s="11"/>
      <c r="M29" s="11"/>
      <c r="N29" s="11"/>
      <c r="O29" s="11"/>
      <c r="P29" s="11"/>
      <c r="Q29" s="11"/>
    </row>
    <row r="30" spans="1:17" ht="14.4" x14ac:dyDescent="0.3">
      <c r="A30" s="11"/>
      <c r="B30" s="11"/>
      <c r="C30" s="11"/>
      <c r="D30" s="11"/>
      <c r="E30" s="11"/>
      <c r="F30" s="11"/>
      <c r="G30" s="11"/>
      <c r="H30" s="11"/>
      <c r="I30" s="11"/>
      <c r="J30" s="11"/>
      <c r="K30" s="11"/>
      <c r="L30" s="11"/>
      <c r="M30" s="11"/>
      <c r="N30" s="11"/>
      <c r="O30" s="11"/>
      <c r="P30" s="11"/>
      <c r="Q30" s="11"/>
    </row>
    <row r="31" spans="1:17" ht="14.4" x14ac:dyDescent="0.3">
      <c r="A31" s="11"/>
      <c r="B31" s="11"/>
      <c r="C31" s="11"/>
      <c r="D31" s="11"/>
      <c r="E31" s="11"/>
      <c r="F31" s="11"/>
      <c r="G31" s="11"/>
      <c r="H31" s="11"/>
      <c r="I31" s="11"/>
      <c r="J31" s="11"/>
      <c r="K31" s="11"/>
      <c r="L31" s="11"/>
      <c r="M31" s="11"/>
      <c r="N31" s="11"/>
      <c r="O31" s="11"/>
      <c r="P31" s="11"/>
      <c r="Q31" s="11"/>
    </row>
    <row r="32" spans="1:17" ht="14.4" x14ac:dyDescent="0.3">
      <c r="A32" s="11"/>
      <c r="B32" s="11"/>
      <c r="C32" s="11"/>
      <c r="D32" s="11"/>
      <c r="E32" s="11"/>
      <c r="F32" s="11"/>
      <c r="G32" s="11"/>
      <c r="H32" s="11"/>
      <c r="I32" s="11"/>
      <c r="J32" s="11"/>
      <c r="K32" s="11"/>
      <c r="L32" s="11"/>
      <c r="M32" s="11"/>
      <c r="N32" s="11"/>
      <c r="O32" s="11"/>
      <c r="P32" s="11"/>
      <c r="Q32" s="11"/>
    </row>
    <row r="33" spans="1:17" ht="14.4" x14ac:dyDescent="0.3">
      <c r="A33" s="11"/>
      <c r="B33" s="11"/>
      <c r="C33" s="11"/>
      <c r="D33" s="11"/>
      <c r="E33" s="11"/>
      <c r="F33" s="11"/>
      <c r="G33" s="11"/>
      <c r="H33" s="11"/>
      <c r="I33" s="11"/>
      <c r="J33" s="11"/>
      <c r="K33" s="11"/>
      <c r="L33" s="11"/>
      <c r="M33" s="11"/>
      <c r="N33" s="11"/>
      <c r="O33" s="11"/>
      <c r="P33" s="11"/>
      <c r="Q33" s="11"/>
    </row>
    <row r="34" spans="1:17" ht="14.4" x14ac:dyDescent="0.3">
      <c r="A34" s="11"/>
      <c r="B34" s="11"/>
      <c r="C34" s="11"/>
      <c r="D34" s="11"/>
      <c r="E34" s="11"/>
      <c r="F34" s="11"/>
      <c r="G34" s="11"/>
      <c r="H34" s="11"/>
      <c r="I34" s="11"/>
      <c r="J34" s="11"/>
      <c r="K34" s="11"/>
      <c r="L34" s="11"/>
      <c r="M34" s="11"/>
      <c r="N34" s="11"/>
      <c r="O34" s="11"/>
      <c r="P34" s="11"/>
      <c r="Q34" s="11"/>
    </row>
    <row r="35" spans="1:17" x14ac:dyDescent="0.25">
      <c r="A35" s="29" t="s">
        <v>273</v>
      </c>
    </row>
    <row r="36" spans="1:17" x14ac:dyDescent="0.25">
      <c r="A36" s="29" t="s">
        <v>268</v>
      </c>
    </row>
    <row r="39" spans="1:17" x14ac:dyDescent="0.25">
      <c r="A39" s="34" t="s">
        <v>269</v>
      </c>
    </row>
    <row r="58" spans="1:1" x14ac:dyDescent="0.25">
      <c r="A58" s="29" t="s">
        <v>274</v>
      </c>
    </row>
    <row r="59" spans="1:1" x14ac:dyDescent="0.25">
      <c r="A59" s="29" t="s">
        <v>271</v>
      </c>
    </row>
    <row r="62" spans="1:1" x14ac:dyDescent="0.25">
      <c r="A62" s="28" t="s">
        <v>270</v>
      </c>
    </row>
    <row r="89" spans="1:1" x14ac:dyDescent="0.25">
      <c r="A89" s="28" t="s">
        <v>270</v>
      </c>
    </row>
    <row r="99" spans="1:1" x14ac:dyDescent="0.25">
      <c r="A99" s="29" t="s">
        <v>272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v G o 9 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C 8 a j 1 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G o 9 U C i K R 7 g O A A A A E Q A A A B M A H A B G b 3 J t d W x h c y 9 T Z W N 0 a W 9 u M S 5 t I K I Y A C i g F A A A A A A A A A A A A A A A A A A A A A A A A A A A A C t O T S 7 J z M 9 T C I b Q h t Y A U E s B A i 0 A F A A C A A g A v G o 9 U F T B D G u m A A A A + A A A A B I A A A A A A A A A A A A A A A A A A A A A A E N v b m Z p Z y 9 Q Y W N r Y W d l L n h t b F B L A Q I t A B Q A A g A I A L x q P V A P y u m r p A A A A O k A A A A T A A A A A A A A A A A A A A A A A P I A A A B b Q 2 9 u d G V u d F 9 U e X B l c 1 0 u e G 1 s U E s B A i 0 A F A A C A A g A v G o 9 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Z p v j h 3 + B M i k T 9 Z T 7 m F J 4 A A A A A A g A A A A A A E G Y A A A A B A A A g A A A A Q I V R m A k w Y N w e + 0 D G z K e q / / G I T x 6 z Y Q G 2 T i s J C F I 9 9 d Y A A A A A D o A A A A A C A A A g A A A A c 7 n u V + p Y M Q D h c Q B T 1 9 i f l V r + y 8 a y M h w v a 8 b 7 z F 9 u k I x Q A A A A s F 2 1 U S X p T r a H N W n P a J D F L a v X / v Z V v F J 4 T J q 4 z k f B w n b v 4 o n D T f P p e c R G U 0 k M W j z t D i 0 X n x j 6 7 L h h e i z 4 O O c z h l Y q E 8 B r f F Z f l t l t W f E D v b 5 A A A A A e J C p S J 2 x E U T H y Q q p S P 8 G 9 7 a i z Q + f 5 y E g 4 7 t s i O + e s 4 k t S W Q N T C e 4 9 L g F F r N P e Y x 6 X p x 5 o v g o r a K j X b W v j 5 a M 9 g = = < / D a t a M a s h u p > 
</file>

<file path=customXml/itemProps1.xml><?xml version="1.0" encoding="utf-8"?>
<ds:datastoreItem xmlns:ds="http://schemas.openxmlformats.org/officeDocument/2006/customXml" ds:itemID="{9E43C392-8DF6-425A-A3FE-372265537A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Q's</vt:lpstr>
      <vt:lpstr>1. Sales Transaction</vt:lpstr>
      <vt:lpstr>2. Credit Approval Decisions</vt:lpstr>
      <vt:lpstr>3. Airline Price</vt:lpstr>
      <vt:lpstr>4. Purchase Order</vt:lpstr>
      <vt:lpstr>5. Facebook Survey</vt:lpstr>
      <vt:lpstr>6. Store and Regional Sales</vt:lpstr>
      <vt:lpstr>7. Cell Phone Survey</vt:lpstr>
      <vt:lpstr>8. Dashboards</vt:lpstr>
      <vt:lpstr>9. Facebook Survey</vt:lpstr>
      <vt:lpstr>10. Colleges and Universities</vt:lpstr>
      <vt:lpstr>11. Travel Expenses</vt:lpstr>
      <vt:lpstr>12. Weddings</vt:lpstr>
      <vt:lpstr>13. Weddings</vt:lpstr>
      <vt:lpstr>14. Die</vt:lpstr>
      <vt:lpstr>15. Coin</vt:lpstr>
      <vt:lpstr>16. Dice</vt:lpstr>
      <vt:lpstr>17. Card</vt:lpstr>
      <vt:lpstr>18. Civilian Labor Force</vt:lpstr>
      <vt:lpstr>19. Credit Risk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Ankur Patel</dc:creator>
  <cp:lastModifiedBy>Ankur Patel</cp:lastModifiedBy>
  <dcterms:created xsi:type="dcterms:W3CDTF">2020-01-24T03:12:41Z</dcterms:created>
  <dcterms:modified xsi:type="dcterms:W3CDTF">2020-01-29T23:34:49Z</dcterms:modified>
</cp:coreProperties>
</file>