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ridflowAI\AI-Fundamentals\06-Statistics Essentials - Primer\code\17-groups-relations\excel-scripts\"/>
    </mc:Choice>
  </mc:AlternateContent>
  <xr:revisionPtr revIDLastSave="0" documentId="13_ncr:1_{AC952C86-A1B1-4C73-8E3B-F612B193F986}" xr6:coauthVersionLast="47" xr6:coauthVersionMax="47" xr10:uidLastSave="{00000000-0000-0000-0000-000000000000}"/>
  <bookViews>
    <workbookView xWindow="6408" yWindow="-12480" windowWidth="16536" windowHeight="11916" activeTab="2" xr2:uid="{E3510D1A-5A4D-46D4-A082-98B0812D205B}"/>
  </bookViews>
  <sheets>
    <sheet name="basic" sheetId="1" r:id="rId1"/>
    <sheet name="monotonic" sheetId="2" r:id="rId2"/>
    <sheet name="Exerci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3" l="1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43" i="3"/>
  <c r="C37" i="3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8" i="2"/>
  <c r="C47" i="2"/>
  <c r="E47" i="2" s="1"/>
  <c r="C46" i="2"/>
  <c r="E46" i="2" s="1"/>
  <c r="C45" i="2"/>
  <c r="E45" i="2" s="1"/>
  <c r="C44" i="2"/>
  <c r="E44" i="2" s="1"/>
  <c r="C43" i="2"/>
  <c r="E43" i="2" s="1"/>
  <c r="C42" i="2"/>
  <c r="E42" i="2" s="1"/>
  <c r="C41" i="2"/>
  <c r="E41" i="2" s="1"/>
  <c r="C40" i="2"/>
  <c r="E40" i="2" s="1"/>
  <c r="C39" i="2"/>
  <c r="E39" i="2" s="1"/>
  <c r="C38" i="2"/>
  <c r="E38" i="2" s="1"/>
  <c r="C37" i="2"/>
  <c r="E37" i="2" s="1"/>
  <c r="C36" i="2"/>
  <c r="E36" i="2" s="1"/>
  <c r="C35" i="2"/>
  <c r="E35" i="2" s="1"/>
  <c r="C34" i="2"/>
  <c r="E34" i="2" s="1"/>
  <c r="C33" i="2"/>
  <c r="E33" i="2" s="1"/>
  <c r="C32" i="2"/>
  <c r="E32" i="2" s="1"/>
  <c r="C31" i="2"/>
  <c r="E31" i="2" s="1"/>
  <c r="C30" i="2"/>
  <c r="E30" i="2" s="1"/>
  <c r="C29" i="2"/>
  <c r="E29" i="2" s="1"/>
  <c r="C28" i="2"/>
  <c r="E28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4" i="2" s="1"/>
  <c r="E49" i="2" l="1"/>
</calcChain>
</file>

<file path=xl/sharedStrings.xml><?xml version="1.0" encoding="utf-8"?>
<sst xmlns="http://schemas.openxmlformats.org/spreadsheetml/2006/main" count="34" uniqueCount="23">
  <si>
    <t>Hours Studied</t>
  </si>
  <si>
    <t>Exam Scores</t>
  </si>
  <si>
    <t>Rank the Data</t>
  </si>
  <si>
    <t>First, rank the data for each variable:</t>
  </si>
  <si>
    <t>Hours Rank</t>
  </si>
  <si>
    <t>Scores Rank</t>
  </si>
  <si>
    <r>
      <t>Calculate the Difference in Ranks (</t>
    </r>
    <r>
      <rPr>
        <sz val="13.3"/>
        <color rgb="FF0D0D0D"/>
        <rFont val="Times New Roman"/>
        <family val="1"/>
      </rPr>
      <t>𝑑</t>
    </r>
    <r>
      <rPr>
        <i/>
        <sz val="13.3"/>
        <color rgb="FF0D0D0D"/>
        <rFont val="KaTeX_Math"/>
      </rPr>
      <t>d</t>
    </r>
    <r>
      <rPr>
        <sz val="10"/>
        <color rgb="FF0D0D0D"/>
        <rFont val="Segoe UI"/>
        <family val="2"/>
      </rPr>
      <t>)</t>
    </r>
  </si>
  <si>
    <t>Compute the difference between the ranks of each pair of observations:</t>
  </si>
  <si>
    <t>d =Hours Rank−Scores Rank</t>
  </si>
  <si>
    <r>
      <t>𝑑</t>
    </r>
    <r>
      <rPr>
        <i/>
        <sz val="13.3"/>
        <color rgb="FF0D0D0D"/>
        <rFont val="KaTeX_Math"/>
      </rPr>
      <t>d</t>
    </r>
  </si>
  <si>
    <t>Square each difference:</t>
  </si>
  <si>
    <t xml:space="preserve">Square the Differences </t>
  </si>
  <si>
    <t>d</t>
  </si>
  <si>
    <r>
      <t>d</t>
    </r>
    <r>
      <rPr>
        <vertAlign val="superscript"/>
        <sz val="13.3"/>
        <color rgb="FF0D0D0D"/>
        <rFont val="Times New Roman"/>
        <family val="1"/>
      </rPr>
      <t>2</t>
    </r>
  </si>
  <si>
    <t>X</t>
  </si>
  <si>
    <t>y</t>
  </si>
  <si>
    <t>Pearsons</t>
  </si>
  <si>
    <t>Rank_X</t>
  </si>
  <si>
    <t>Rank_y</t>
  </si>
  <si>
    <t>Spearman</t>
  </si>
  <si>
    <t>Uranium conc (ppb)</t>
  </si>
  <si>
    <t>TDS (mg/L)</t>
  </si>
  <si>
    <t>Pearsons'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</si>
</sst>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0"/>
      <color rgb="FF0D0D0D"/>
      <name val="Segoe UI"/>
      <family val="2"/>
    </font>
    <font>
      <sz val="10"/>
      <color rgb="FF0D0D0D"/>
      <name val="Segoe UI"/>
      <family val="2"/>
    </font>
    <font>
      <sz val="13.3"/>
      <color rgb="FF0D0D0D"/>
      <name val="Times New Roman"/>
      <family val="1"/>
    </font>
    <font>
      <i/>
      <sz val="13.3"/>
      <color rgb="FF0D0D0D"/>
      <name val="KaTeX_Math"/>
    </font>
    <font>
      <sz val="13.3"/>
      <color rgb="FF0D0D0D"/>
      <name val="Times New Roman"/>
      <family val="1"/>
    </font>
    <font>
      <vertAlign val="superscript"/>
      <sz val="13.3"/>
      <color rgb="FF0D0D0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" fillId="0" borderId="0" xfId="0" applyFont="1"/>
    <xf numFmtId="0" fontId="3" fillId="2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basic!$C$2</c:f>
              <c:strCache>
                <c:ptCount val="1"/>
                <c:pt idx="0">
                  <c:v>Exam Scores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basic!$B$3:$B$7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basic!$C$3:$C$7</c:f>
              <c:numCache>
                <c:formatCode>General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2-4859-903D-B6E18508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77408"/>
        <c:axId val="214879808"/>
      </c:scatterChart>
      <c:valAx>
        <c:axId val="2148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79808"/>
        <c:crosses val="autoZero"/>
        <c:crossBetween val="midCat"/>
      </c:valAx>
      <c:valAx>
        <c:axId val="214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monotonic!$C$2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monotonic!$B$3:$B$22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monotonic!$C$3:$C$22</c:f>
              <c:numCache>
                <c:formatCode>General</c:formatCode>
                <c:ptCount val="20"/>
                <c:pt idx="0">
                  <c:v>1.6487212707001282</c:v>
                </c:pt>
                <c:pt idx="1">
                  <c:v>2.7182818284590451</c:v>
                </c:pt>
                <c:pt idx="2">
                  <c:v>4.4816890703380645</c:v>
                </c:pt>
                <c:pt idx="3">
                  <c:v>7.3890560989306504</c:v>
                </c:pt>
                <c:pt idx="4">
                  <c:v>12.182493960703473</c:v>
                </c:pt>
                <c:pt idx="5">
                  <c:v>20.085536923187668</c:v>
                </c:pt>
                <c:pt idx="6">
                  <c:v>33.115451958692312</c:v>
                </c:pt>
                <c:pt idx="7">
                  <c:v>54.598150033144236</c:v>
                </c:pt>
                <c:pt idx="8">
                  <c:v>90.017131300521811</c:v>
                </c:pt>
                <c:pt idx="9">
                  <c:v>148.4131591025766</c:v>
                </c:pt>
                <c:pt idx="10">
                  <c:v>244.69193226422038</c:v>
                </c:pt>
                <c:pt idx="11">
                  <c:v>403.42879349273511</c:v>
                </c:pt>
                <c:pt idx="12">
                  <c:v>665.14163304436181</c:v>
                </c:pt>
                <c:pt idx="13">
                  <c:v>1096.6331584284585</c:v>
                </c:pt>
                <c:pt idx="14">
                  <c:v>1808.0424144560632</c:v>
                </c:pt>
                <c:pt idx="15">
                  <c:v>2980.9579870417283</c:v>
                </c:pt>
                <c:pt idx="16">
                  <c:v>4914.7688402991344</c:v>
                </c:pt>
                <c:pt idx="17">
                  <c:v>8103.0839275753842</c:v>
                </c:pt>
                <c:pt idx="18">
                  <c:v>13359.726829661873</c:v>
                </c:pt>
                <c:pt idx="19">
                  <c:v>22026.465794806718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6-4650-9F63-9B7AD921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67216"/>
        <c:axId val="240055216"/>
      </c:scatterChart>
      <c:valAx>
        <c:axId val="2400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55216"/>
        <c:crosses val="autoZero"/>
        <c:crossBetween val="midCat"/>
      </c:valAx>
      <c:valAx>
        <c:axId val="240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monotonic!$E$27</c:f>
              <c:strCache>
                <c:ptCount val="1"/>
                <c:pt idx="0">
                  <c:v>Rank_y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monotonic!$D$28:$D$47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monotonic!$E$28:$E$47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F-4487-8902-FF200519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41296"/>
        <c:axId val="240064336"/>
      </c:scatterChart>
      <c:valAx>
        <c:axId val="2400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4336"/>
        <c:crosses val="autoZero"/>
        <c:crossBetween val="midCat"/>
      </c:valAx>
      <c:valAx>
        <c:axId val="240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8711109332426E-2"/>
          <c:y val="0.14208160442600279"/>
          <c:w val="0.90671509136326189"/>
          <c:h val="0.79181096916827309"/>
        </c:manualLayout>
      </c:layout>
      <c:scatterChart>
        <c:scatterStyle val="lineMarker"/>
        <c:varyColors val="0"/>
        <c:ser>
          <c:idx val="0"/>
          <c:order val="0"/>
          <c:tx>
            <c:strRef>
              <c:f>Exercise!$D$12</c:f>
              <c:strCache>
                <c:ptCount val="1"/>
                <c:pt idx="0">
                  <c:v>TDS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Exercise!$C$13:$C$35</c:f>
              <c:numCache>
                <c:formatCode>General</c:formatCode>
                <c:ptCount val="23"/>
                <c:pt idx="0">
                  <c:v>678.1</c:v>
                </c:pt>
                <c:pt idx="1">
                  <c:v>818.93</c:v>
                </c:pt>
                <c:pt idx="2">
                  <c:v>302.38</c:v>
                </c:pt>
                <c:pt idx="3">
                  <c:v>1149.5999999999999</c:v>
                </c:pt>
                <c:pt idx="4">
                  <c:v>573.14</c:v>
                </c:pt>
                <c:pt idx="5">
                  <c:v>1034.55</c:v>
                </c:pt>
                <c:pt idx="6">
                  <c:v>633.25</c:v>
                </c:pt>
                <c:pt idx="7">
                  <c:v>1095.42</c:v>
                </c:pt>
                <c:pt idx="8">
                  <c:v>1122.58</c:v>
                </c:pt>
                <c:pt idx="9">
                  <c:v>686.51</c:v>
                </c:pt>
                <c:pt idx="10">
                  <c:v>1172.8399999999999</c:v>
                </c:pt>
                <c:pt idx="11">
                  <c:v>593.70000000000005</c:v>
                </c:pt>
                <c:pt idx="12">
                  <c:v>1247.95</c:v>
                </c:pt>
                <c:pt idx="13">
                  <c:v>533.99</c:v>
                </c:pt>
                <c:pt idx="14">
                  <c:v>605.51</c:v>
                </c:pt>
                <c:pt idx="15">
                  <c:v>696.96</c:v>
                </c:pt>
                <c:pt idx="16">
                  <c:v>1282.95</c:v>
                </c:pt>
                <c:pt idx="17">
                  <c:v>531.16</c:v>
                </c:pt>
                <c:pt idx="18">
                  <c:v>788.36</c:v>
                </c:pt>
                <c:pt idx="19">
                  <c:v>956.06</c:v>
                </c:pt>
                <c:pt idx="20">
                  <c:v>1149.3800000000001</c:v>
                </c:pt>
                <c:pt idx="21">
                  <c:v>1069.82</c:v>
                </c:pt>
                <c:pt idx="22">
                  <c:v>1124.17</c:v>
                </c:pt>
              </c:numCache>
            </c:numRef>
          </c:xVal>
          <c:yVal>
            <c:numRef>
              <c:f>Exercise!$D$13:$D$35</c:f>
              <c:numCache>
                <c:formatCode>General</c:formatCode>
                <c:ptCount val="23"/>
                <c:pt idx="0">
                  <c:v>80</c:v>
                </c:pt>
                <c:pt idx="1">
                  <c:v>1.93</c:v>
                </c:pt>
                <c:pt idx="2">
                  <c:v>0.97</c:v>
                </c:pt>
                <c:pt idx="3">
                  <c:v>11.8</c:v>
                </c:pt>
                <c:pt idx="4">
                  <c:v>1.41</c:v>
                </c:pt>
                <c:pt idx="5">
                  <c:v>2.41</c:v>
                </c:pt>
                <c:pt idx="6">
                  <c:v>3.4</c:v>
                </c:pt>
                <c:pt idx="7">
                  <c:v>0.98</c:v>
                </c:pt>
                <c:pt idx="8">
                  <c:v>2.46</c:v>
                </c:pt>
                <c:pt idx="9">
                  <c:v>26</c:v>
                </c:pt>
                <c:pt idx="10">
                  <c:v>9.9700000000000006</c:v>
                </c:pt>
                <c:pt idx="11">
                  <c:v>0.37</c:v>
                </c:pt>
                <c:pt idx="12">
                  <c:v>6.7</c:v>
                </c:pt>
                <c:pt idx="13">
                  <c:v>0.09</c:v>
                </c:pt>
                <c:pt idx="14">
                  <c:v>1.72</c:v>
                </c:pt>
                <c:pt idx="15">
                  <c:v>6.76</c:v>
                </c:pt>
                <c:pt idx="16">
                  <c:v>10.27</c:v>
                </c:pt>
                <c:pt idx="17">
                  <c:v>0.13</c:v>
                </c:pt>
                <c:pt idx="18">
                  <c:v>2.87</c:v>
                </c:pt>
                <c:pt idx="19">
                  <c:v>3.1</c:v>
                </c:pt>
                <c:pt idx="20">
                  <c:v>0.96</c:v>
                </c:pt>
                <c:pt idx="21">
                  <c:v>3.77</c:v>
                </c:pt>
                <c:pt idx="22">
                  <c:v>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0-45B7-8F25-730A40D8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75968"/>
        <c:axId val="214875008"/>
      </c:scatterChart>
      <c:valAx>
        <c:axId val="2148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75008"/>
        <c:crosses val="autoZero"/>
        <c:crossBetween val="midCat"/>
      </c:valAx>
      <c:valAx>
        <c:axId val="2148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0</xdr:rowOff>
    </xdr:from>
    <xdr:to>
      <xdr:col>13</xdr:col>
      <xdr:colOff>304800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39812-76DA-DD61-DFA8-E677AB88A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53</xdr:row>
      <xdr:rowOff>15240</xdr:rowOff>
    </xdr:from>
    <xdr:to>
      <xdr:col>6</xdr:col>
      <xdr:colOff>404203</xdr:colOff>
      <xdr:row>57</xdr:row>
      <xdr:rowOff>91510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8E33E1-0F96-0EB5-357D-CCC643CB6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515600"/>
          <a:ext cx="3962743" cy="8077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7</xdr:col>
      <xdr:colOff>228981</xdr:colOff>
      <xdr:row>70</xdr:row>
      <xdr:rowOff>7779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9EA4B3-4752-60E9-1F25-868C43BC4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780520"/>
          <a:ext cx="4397121" cy="18365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8</xdr:col>
      <xdr:colOff>145207</xdr:colOff>
      <xdr:row>77</xdr:row>
      <xdr:rowOff>76286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013650-468F-AA51-66F5-D1DA5AFEC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3975080"/>
          <a:ext cx="4922947" cy="990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83820</xdr:rowOff>
    </xdr:from>
    <xdr:to>
      <xdr:col>11</xdr:col>
      <xdr:colOff>533400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19979-056B-EA00-5388-C697A1A3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29</xdr:row>
      <xdr:rowOff>53340</xdr:rowOff>
    </xdr:from>
    <xdr:to>
      <xdr:col>13</xdr:col>
      <xdr:colOff>259080</xdr:colOff>
      <xdr:row>44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DEAD7-B1D9-EB9F-2793-510BA56C4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18310</xdr:colOff>
      <xdr:row>69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13A0CD-6328-1F55-1DCF-C23D480C8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509760"/>
          <a:ext cx="7333510" cy="3223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</xdr:row>
      <xdr:rowOff>22860</xdr:rowOff>
    </xdr:from>
    <xdr:to>
      <xdr:col>13</xdr:col>
      <xdr:colOff>7620</xdr:colOff>
      <xdr:row>9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0A45A0-F813-F792-BB88-9CC436F82171}"/>
            </a:ext>
          </a:extLst>
        </xdr:cNvPr>
        <xdr:cNvSpPr/>
      </xdr:nvSpPr>
      <xdr:spPr>
        <a:xfrm>
          <a:off x="594360" y="205740"/>
          <a:ext cx="7338060" cy="15925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The following data comprises 23 groundwater samples that were collected recording the Uranium concentration (ppb) and the total dissolved solids (mg/L). It is of interest to know if the two variables are correlated?  </a:t>
          </a:r>
        </a:p>
        <a:p>
          <a:pPr algn="l"/>
          <a:endParaRPr lang="en-IN" sz="1400"/>
        </a:p>
        <a:p>
          <a:pPr algn="l"/>
          <a:r>
            <a:rPr lang="en-IN" sz="1400"/>
            <a:t>We should initial consider if Pearson’s correlation is appropriate or whether we should resort to Spearman’s if there are assumption violations. </a:t>
          </a:r>
        </a:p>
      </xdr:txBody>
    </xdr:sp>
    <xdr:clientData/>
  </xdr:twoCellAnchor>
  <xdr:twoCellAnchor>
    <xdr:from>
      <xdr:col>5</xdr:col>
      <xdr:colOff>0</xdr:colOff>
      <xdr:row>15</xdr:row>
      <xdr:rowOff>121920</xdr:rowOff>
    </xdr:from>
    <xdr:to>
      <xdr:col>14</xdr:col>
      <xdr:colOff>510540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F6F74-9C8D-46A0-9765-6A8797494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398D-502B-4761-A410-0DF4F3A46A25}">
  <dimension ref="B1:E53"/>
  <sheetViews>
    <sheetView workbookViewId="0">
      <selection activeCell="K75" sqref="K75"/>
    </sheetView>
  </sheetViews>
  <sheetFormatPr defaultRowHeight="14.4"/>
  <cols>
    <col min="2" max="2" width="13.109375" customWidth="1"/>
    <col min="3" max="3" width="12.109375" customWidth="1"/>
  </cols>
  <sheetData>
    <row r="1" spans="2:3" ht="15" thickBot="1"/>
    <row r="2" spans="2:3" ht="28.2" thickBot="1">
      <c r="B2" s="1" t="s">
        <v>0</v>
      </c>
      <c r="C2" s="2" t="s">
        <v>1</v>
      </c>
    </row>
    <row r="3" spans="2:3" ht="15" thickBot="1">
      <c r="B3" s="3">
        <v>2</v>
      </c>
      <c r="C3" s="4">
        <v>60</v>
      </c>
    </row>
    <row r="4" spans="2:3" ht="15" thickBot="1">
      <c r="B4" s="3">
        <v>3</v>
      </c>
      <c r="C4" s="4">
        <v>70</v>
      </c>
    </row>
    <row r="5" spans="2:3" ht="15" thickBot="1">
      <c r="B5" s="3">
        <v>4</v>
      </c>
      <c r="C5" s="4">
        <v>75</v>
      </c>
    </row>
    <row r="6" spans="2:3" ht="15" thickBot="1">
      <c r="B6" s="3">
        <v>5</v>
      </c>
      <c r="C6" s="4">
        <v>80</v>
      </c>
    </row>
    <row r="7" spans="2:3" ht="15" thickBot="1">
      <c r="B7" s="3">
        <v>6</v>
      </c>
      <c r="C7" s="4">
        <v>85</v>
      </c>
    </row>
    <row r="17" spans="2:5" ht="15">
      <c r="B17" s="5" t="s">
        <v>2</v>
      </c>
    </row>
    <row r="19" spans="2:5" ht="15">
      <c r="B19" s="6" t="s">
        <v>3</v>
      </c>
    </row>
    <row r="20" spans="2:5" ht="15" thickBot="1"/>
    <row r="21" spans="2:5" ht="28.2" thickBot="1">
      <c r="B21" s="1" t="s">
        <v>0</v>
      </c>
      <c r="C21" s="1" t="s">
        <v>1</v>
      </c>
      <c r="D21" s="1" t="s">
        <v>4</v>
      </c>
      <c r="E21" s="2" t="s">
        <v>5</v>
      </c>
    </row>
    <row r="22" spans="2:5" ht="15" thickBot="1">
      <c r="B22" s="3">
        <v>2</v>
      </c>
      <c r="C22" s="3">
        <v>60</v>
      </c>
      <c r="D22" s="3">
        <v>1</v>
      </c>
      <c r="E22" s="4">
        <v>1</v>
      </c>
    </row>
    <row r="23" spans="2:5" ht="15" thickBot="1">
      <c r="B23" s="3">
        <v>3</v>
      </c>
      <c r="C23" s="3">
        <v>70</v>
      </c>
      <c r="D23" s="3">
        <v>2</v>
      </c>
      <c r="E23" s="4">
        <v>2</v>
      </c>
    </row>
    <row r="24" spans="2:5" ht="15" thickBot="1">
      <c r="B24" s="3">
        <v>4</v>
      </c>
      <c r="C24" s="3">
        <v>75</v>
      </c>
      <c r="D24" s="3">
        <v>3</v>
      </c>
      <c r="E24" s="4">
        <v>3</v>
      </c>
    </row>
    <row r="25" spans="2:5" ht="15" thickBot="1">
      <c r="B25" s="3">
        <v>5</v>
      </c>
      <c r="C25" s="3">
        <v>80</v>
      </c>
      <c r="D25" s="3">
        <v>4</v>
      </c>
      <c r="E25" s="4">
        <v>4</v>
      </c>
    </row>
    <row r="26" spans="2:5" ht="15" thickBot="1">
      <c r="B26" s="3">
        <v>6</v>
      </c>
      <c r="C26" s="3">
        <v>85</v>
      </c>
      <c r="D26" s="3">
        <v>5</v>
      </c>
      <c r="E26" s="4">
        <v>5</v>
      </c>
    </row>
    <row r="28" spans="2:5" ht="17.399999999999999">
      <c r="B28" s="5" t="s">
        <v>6</v>
      </c>
    </row>
    <row r="30" spans="2:5" ht="15">
      <c r="B30" s="6" t="s">
        <v>7</v>
      </c>
    </row>
    <row r="32" spans="2:5" ht="17.399999999999999">
      <c r="B32" s="7" t="s">
        <v>8</v>
      </c>
    </row>
    <row r="33" spans="2:4" ht="15" thickBot="1"/>
    <row r="34" spans="2:4" ht="18" thickBot="1">
      <c r="B34" s="1" t="s">
        <v>4</v>
      </c>
      <c r="C34" s="1" t="s">
        <v>5</v>
      </c>
      <c r="D34" s="8" t="s">
        <v>9</v>
      </c>
    </row>
    <row r="35" spans="2:4" ht="15" thickBot="1">
      <c r="B35" s="3">
        <v>1</v>
      </c>
      <c r="C35" s="3">
        <v>1</v>
      </c>
      <c r="D35" s="4">
        <v>0</v>
      </c>
    </row>
    <row r="36" spans="2:4" ht="15" thickBot="1">
      <c r="B36" s="3">
        <v>2</v>
      </c>
      <c r="C36" s="3">
        <v>2</v>
      </c>
      <c r="D36" s="4">
        <v>0</v>
      </c>
    </row>
    <row r="37" spans="2:4" ht="15" thickBot="1">
      <c r="B37" s="3">
        <v>3</v>
      </c>
      <c r="C37" s="3">
        <v>3</v>
      </c>
      <c r="D37" s="4">
        <v>0</v>
      </c>
    </row>
    <row r="38" spans="2:4" ht="15" thickBot="1">
      <c r="B38" s="3">
        <v>4</v>
      </c>
      <c r="C38" s="3">
        <v>4</v>
      </c>
      <c r="D38" s="4">
        <v>0</v>
      </c>
    </row>
    <row r="39" spans="2:4" ht="15" thickBot="1">
      <c r="B39" s="3">
        <v>5</v>
      </c>
      <c r="C39" s="3">
        <v>5</v>
      </c>
      <c r="D39" s="4">
        <v>0</v>
      </c>
    </row>
    <row r="42" spans="2:4" ht="17.399999999999999">
      <c r="B42" s="5" t="s">
        <v>11</v>
      </c>
    </row>
    <row r="44" spans="2:4" ht="15">
      <c r="B44" s="6" t="s">
        <v>10</v>
      </c>
    </row>
    <row r="45" spans="2:4" ht="15" thickBot="1"/>
    <row r="46" spans="2:4" ht="20.399999999999999" thickBot="1">
      <c r="B46" s="9" t="s">
        <v>12</v>
      </c>
      <c r="C46" s="8" t="s">
        <v>13</v>
      </c>
    </row>
    <row r="47" spans="2:4" ht="15" thickBot="1">
      <c r="B47" s="3">
        <v>0</v>
      </c>
      <c r="C47" s="4">
        <v>0</v>
      </c>
    </row>
    <row r="48" spans="2:4" ht="15" thickBot="1">
      <c r="B48" s="3">
        <v>0</v>
      </c>
      <c r="C48" s="4">
        <v>0</v>
      </c>
    </row>
    <row r="49" spans="2:3" ht="15" thickBot="1">
      <c r="B49" s="3">
        <v>0</v>
      </c>
      <c r="C49" s="4">
        <v>0</v>
      </c>
    </row>
    <row r="50" spans="2:3" ht="15" thickBot="1">
      <c r="B50" s="3">
        <v>0</v>
      </c>
      <c r="C50" s="4">
        <v>0</v>
      </c>
    </row>
    <row r="51" spans="2:3" ht="15" thickBot="1">
      <c r="B51" s="3">
        <v>0</v>
      </c>
      <c r="C51" s="4">
        <v>0</v>
      </c>
    </row>
    <row r="53" spans="2:3" ht="15">
      <c r="B53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BF98-28F8-411F-B6BD-A8B2802EABC2}">
  <dimension ref="B2:E49"/>
  <sheetViews>
    <sheetView topLeftCell="A67" workbookViewId="0">
      <selection activeCell="E80" sqref="E80"/>
    </sheetView>
  </sheetViews>
  <sheetFormatPr defaultRowHeight="14.4"/>
  <sheetData>
    <row r="2" spans="2:3">
      <c r="B2" s="10" t="s">
        <v>14</v>
      </c>
      <c r="C2" s="10" t="s">
        <v>15</v>
      </c>
    </row>
    <row r="3" spans="2:3">
      <c r="B3">
        <v>0.5</v>
      </c>
      <c r="C3">
        <f xml:space="preserve"> EXP(B3)</f>
        <v>1.6487212707001282</v>
      </c>
    </row>
    <row r="4" spans="2:3">
      <c r="B4">
        <v>1</v>
      </c>
      <c r="C4">
        <f xml:space="preserve"> EXP(B4)</f>
        <v>2.7182818284590451</v>
      </c>
    </row>
    <row r="5" spans="2:3">
      <c r="B5">
        <v>1.5</v>
      </c>
      <c r="C5">
        <f xml:space="preserve"> EXP(B5)</f>
        <v>4.4816890703380645</v>
      </c>
    </row>
    <row r="6" spans="2:3">
      <c r="B6">
        <v>2</v>
      </c>
      <c r="C6">
        <f xml:space="preserve"> EXP(B6)</f>
        <v>7.3890560989306504</v>
      </c>
    </row>
    <row r="7" spans="2:3">
      <c r="B7">
        <v>2.5</v>
      </c>
      <c r="C7">
        <f xml:space="preserve"> EXP(B7)</f>
        <v>12.182493960703473</v>
      </c>
    </row>
    <row r="8" spans="2:3">
      <c r="B8">
        <v>3</v>
      </c>
      <c r="C8">
        <f xml:space="preserve"> EXP(B8)</f>
        <v>20.085536923187668</v>
      </c>
    </row>
    <row r="9" spans="2:3">
      <c r="B9">
        <v>3.5</v>
      </c>
      <c r="C9">
        <f xml:space="preserve"> EXP(B9)</f>
        <v>33.115451958692312</v>
      </c>
    </row>
    <row r="10" spans="2:3">
      <c r="B10">
        <v>4</v>
      </c>
      <c r="C10">
        <f xml:space="preserve"> EXP(B10)</f>
        <v>54.598150033144236</v>
      </c>
    </row>
    <row r="11" spans="2:3">
      <c r="B11">
        <v>4.5</v>
      </c>
      <c r="C11">
        <f xml:space="preserve"> EXP(B11)</f>
        <v>90.017131300521811</v>
      </c>
    </row>
    <row r="12" spans="2:3">
      <c r="B12">
        <v>5</v>
      </c>
      <c r="C12">
        <f xml:space="preserve"> EXP(B12)</f>
        <v>148.4131591025766</v>
      </c>
    </row>
    <row r="13" spans="2:3">
      <c r="B13">
        <v>5.5</v>
      </c>
      <c r="C13">
        <f xml:space="preserve"> EXP(B13)</f>
        <v>244.69193226422038</v>
      </c>
    </row>
    <row r="14" spans="2:3">
      <c r="B14">
        <v>6</v>
      </c>
      <c r="C14">
        <f xml:space="preserve"> EXP(B14)</f>
        <v>403.42879349273511</v>
      </c>
    </row>
    <row r="15" spans="2:3">
      <c r="B15">
        <v>6.5</v>
      </c>
      <c r="C15">
        <f xml:space="preserve"> EXP(B15)</f>
        <v>665.14163304436181</v>
      </c>
    </row>
    <row r="16" spans="2:3">
      <c r="B16">
        <v>7</v>
      </c>
      <c r="C16">
        <f xml:space="preserve"> EXP(B16)</f>
        <v>1096.6331584284585</v>
      </c>
    </row>
    <row r="17" spans="2:5">
      <c r="B17">
        <v>7.5</v>
      </c>
      <c r="C17">
        <f xml:space="preserve"> EXP(B17)</f>
        <v>1808.0424144560632</v>
      </c>
    </row>
    <row r="18" spans="2:5">
      <c r="B18">
        <v>8</v>
      </c>
      <c r="C18">
        <f xml:space="preserve"> EXP(B18)</f>
        <v>2980.9579870417283</v>
      </c>
    </row>
    <row r="19" spans="2:5">
      <c r="B19">
        <v>8.5</v>
      </c>
      <c r="C19">
        <f xml:space="preserve"> EXP(B19)</f>
        <v>4914.7688402991344</v>
      </c>
    </row>
    <row r="20" spans="2:5">
      <c r="B20">
        <v>9</v>
      </c>
      <c r="C20">
        <f xml:space="preserve"> EXP(B20)</f>
        <v>8103.0839275753842</v>
      </c>
    </row>
    <row r="21" spans="2:5">
      <c r="B21">
        <v>9.5</v>
      </c>
      <c r="C21">
        <f xml:space="preserve"> EXP(B21)</f>
        <v>13359.726829661873</v>
      </c>
    </row>
    <row r="22" spans="2:5">
      <c r="B22">
        <v>10</v>
      </c>
      <c r="C22">
        <f xml:space="preserve"> EXP(B22)</f>
        <v>22026.465794806718</v>
      </c>
    </row>
    <row r="24" spans="2:5">
      <c r="B24" s="10" t="s">
        <v>16</v>
      </c>
      <c r="C24" s="10">
        <f xml:space="preserve"> CORREL(B3:B22, C3:C22)</f>
        <v>0.69906697204642776</v>
      </c>
    </row>
    <row r="27" spans="2:5">
      <c r="B27" s="10" t="s">
        <v>14</v>
      </c>
      <c r="C27" s="10" t="s">
        <v>15</v>
      </c>
      <c r="D27" s="10" t="s">
        <v>17</v>
      </c>
      <c r="E27" s="10" t="s">
        <v>18</v>
      </c>
    </row>
    <row r="28" spans="2:5">
      <c r="B28">
        <v>0.5</v>
      </c>
      <c r="C28">
        <f xml:space="preserve"> EXP(B28)</f>
        <v>1.6487212707001282</v>
      </c>
      <c r="D28">
        <f xml:space="preserve"> _xlfn.RANK.AVG(B28,$B$28:$B$47,1)</f>
        <v>1</v>
      </c>
      <c r="E28">
        <f xml:space="preserve"> _xlfn.RANK.AVG(C28,$C$28:$C$47,1)</f>
        <v>1</v>
      </c>
    </row>
    <row r="29" spans="2:5">
      <c r="B29">
        <v>1</v>
      </c>
      <c r="C29">
        <f xml:space="preserve"> EXP(B29)</f>
        <v>2.7182818284590451</v>
      </c>
      <c r="D29">
        <f xml:space="preserve"> _xlfn.RANK.AVG(B29,$B$28:$B$47,1)</f>
        <v>2</v>
      </c>
      <c r="E29">
        <f xml:space="preserve"> _xlfn.RANK.AVG(C29,$C$28:$C$47,1)</f>
        <v>2</v>
      </c>
    </row>
    <row r="30" spans="2:5">
      <c r="B30">
        <v>1.5</v>
      </c>
      <c r="C30">
        <f xml:space="preserve"> EXP(B30)</f>
        <v>4.4816890703380645</v>
      </c>
      <c r="D30">
        <f xml:space="preserve"> _xlfn.RANK.AVG(B30,$B$28:$B$47,1)</f>
        <v>3</v>
      </c>
      <c r="E30">
        <f xml:space="preserve"> _xlfn.RANK.AVG(C30,$C$28:$C$47,1)</f>
        <v>3</v>
      </c>
    </row>
    <row r="31" spans="2:5">
      <c r="B31">
        <v>2</v>
      </c>
      <c r="C31">
        <f xml:space="preserve"> EXP(B31)</f>
        <v>7.3890560989306504</v>
      </c>
      <c r="D31">
        <f xml:space="preserve"> _xlfn.RANK.AVG(B31,$B$28:$B$47,1)</f>
        <v>4</v>
      </c>
      <c r="E31">
        <f xml:space="preserve"> _xlfn.RANK.AVG(C31,$C$28:$C$47,1)</f>
        <v>4</v>
      </c>
    </row>
    <row r="32" spans="2:5">
      <c r="B32">
        <v>2.5</v>
      </c>
      <c r="C32">
        <f xml:space="preserve"> EXP(B32)</f>
        <v>12.182493960703473</v>
      </c>
      <c r="D32">
        <f xml:space="preserve"> _xlfn.RANK.AVG(B32,$B$28:$B$47,1)</f>
        <v>5</v>
      </c>
      <c r="E32">
        <f xml:space="preserve"> _xlfn.RANK.AVG(C32,$C$28:$C$47,1)</f>
        <v>5</v>
      </c>
    </row>
    <row r="33" spans="2:5">
      <c r="B33">
        <v>3</v>
      </c>
      <c r="C33">
        <f xml:space="preserve"> EXP(B33)</f>
        <v>20.085536923187668</v>
      </c>
      <c r="D33">
        <f xml:space="preserve"> _xlfn.RANK.AVG(B33,$B$28:$B$47,1)</f>
        <v>6</v>
      </c>
      <c r="E33">
        <f xml:space="preserve"> _xlfn.RANK.AVG(C33,$C$28:$C$47,1)</f>
        <v>6</v>
      </c>
    </row>
    <row r="34" spans="2:5">
      <c r="B34">
        <v>3.5</v>
      </c>
      <c r="C34">
        <f xml:space="preserve"> EXP(B34)</f>
        <v>33.115451958692312</v>
      </c>
      <c r="D34">
        <f xml:space="preserve"> _xlfn.RANK.AVG(B34,$B$28:$B$47,1)</f>
        <v>7</v>
      </c>
      <c r="E34">
        <f xml:space="preserve"> _xlfn.RANK.AVG(C34,$C$28:$C$47,1)</f>
        <v>7</v>
      </c>
    </row>
    <row r="35" spans="2:5">
      <c r="B35">
        <v>4</v>
      </c>
      <c r="C35">
        <f xml:space="preserve"> EXP(B35)</f>
        <v>54.598150033144236</v>
      </c>
      <c r="D35">
        <f xml:space="preserve"> _xlfn.RANK.AVG(B35,$B$28:$B$47,1)</f>
        <v>8</v>
      </c>
      <c r="E35">
        <f xml:space="preserve"> _xlfn.RANK.AVG(C35,$C$28:$C$47,1)</f>
        <v>8</v>
      </c>
    </row>
    <row r="36" spans="2:5">
      <c r="B36">
        <v>4.5</v>
      </c>
      <c r="C36">
        <f xml:space="preserve"> EXP(B36)</f>
        <v>90.017131300521811</v>
      </c>
      <c r="D36">
        <f xml:space="preserve"> _xlfn.RANK.AVG(B36,$B$28:$B$47,1)</f>
        <v>9</v>
      </c>
      <c r="E36">
        <f xml:space="preserve"> _xlfn.RANK.AVG(C36,$C$28:$C$47,1)</f>
        <v>9</v>
      </c>
    </row>
    <row r="37" spans="2:5">
      <c r="B37">
        <v>5</v>
      </c>
      <c r="C37">
        <f xml:space="preserve"> EXP(B37)</f>
        <v>148.4131591025766</v>
      </c>
      <c r="D37">
        <f xml:space="preserve"> _xlfn.RANK.AVG(B37,$B$28:$B$47,1)</f>
        <v>10</v>
      </c>
      <c r="E37">
        <f xml:space="preserve"> _xlfn.RANK.AVG(C37,$C$28:$C$47,1)</f>
        <v>10</v>
      </c>
    </row>
    <row r="38" spans="2:5">
      <c r="B38">
        <v>5.5</v>
      </c>
      <c r="C38">
        <f xml:space="preserve"> EXP(B38)</f>
        <v>244.69193226422038</v>
      </c>
      <c r="D38">
        <f xml:space="preserve"> _xlfn.RANK.AVG(B38,$B$28:$B$47,1)</f>
        <v>11</v>
      </c>
      <c r="E38">
        <f xml:space="preserve"> _xlfn.RANK.AVG(C38,$C$28:$C$47,1)</f>
        <v>11</v>
      </c>
    </row>
    <row r="39" spans="2:5">
      <c r="B39">
        <v>6</v>
      </c>
      <c r="C39">
        <f xml:space="preserve"> EXP(B39)</f>
        <v>403.42879349273511</v>
      </c>
      <c r="D39">
        <f xml:space="preserve"> _xlfn.RANK.AVG(B39,$B$28:$B$47,1)</f>
        <v>12</v>
      </c>
      <c r="E39">
        <f xml:space="preserve"> _xlfn.RANK.AVG(C39,$C$28:$C$47,1)</f>
        <v>12</v>
      </c>
    </row>
    <row r="40" spans="2:5">
      <c r="B40">
        <v>6.5</v>
      </c>
      <c r="C40">
        <f xml:space="preserve"> EXP(B40)</f>
        <v>665.14163304436181</v>
      </c>
      <c r="D40">
        <f xml:space="preserve"> _xlfn.RANK.AVG(B40,$B$28:$B$47,1)</f>
        <v>13</v>
      </c>
      <c r="E40">
        <f xml:space="preserve"> _xlfn.RANK.AVG(C40,$C$28:$C$47,1)</f>
        <v>13</v>
      </c>
    </row>
    <row r="41" spans="2:5">
      <c r="B41">
        <v>7</v>
      </c>
      <c r="C41">
        <f xml:space="preserve"> EXP(B41)</f>
        <v>1096.6331584284585</v>
      </c>
      <c r="D41">
        <f xml:space="preserve"> _xlfn.RANK.AVG(B41,$B$28:$B$47,1)</f>
        <v>14</v>
      </c>
      <c r="E41">
        <f xml:space="preserve"> _xlfn.RANK.AVG(C41,$C$28:$C$47,1)</f>
        <v>14</v>
      </c>
    </row>
    <row r="42" spans="2:5">
      <c r="B42">
        <v>7.5</v>
      </c>
      <c r="C42">
        <f xml:space="preserve"> EXP(B42)</f>
        <v>1808.0424144560632</v>
      </c>
      <c r="D42">
        <f xml:space="preserve"> _xlfn.RANK.AVG(B42,$B$28:$B$47,1)</f>
        <v>15</v>
      </c>
      <c r="E42">
        <f xml:space="preserve"> _xlfn.RANK.AVG(C42,$C$28:$C$47,1)</f>
        <v>15</v>
      </c>
    </row>
    <row r="43" spans="2:5">
      <c r="B43">
        <v>8</v>
      </c>
      <c r="C43">
        <f xml:space="preserve"> EXP(B43)</f>
        <v>2980.9579870417283</v>
      </c>
      <c r="D43">
        <f xml:space="preserve"> _xlfn.RANK.AVG(B43,$B$28:$B$47,1)</f>
        <v>16</v>
      </c>
      <c r="E43">
        <f xml:space="preserve"> _xlfn.RANK.AVG(C43,$C$28:$C$47,1)</f>
        <v>16</v>
      </c>
    </row>
    <row r="44" spans="2:5">
      <c r="B44">
        <v>8.5</v>
      </c>
      <c r="C44">
        <f xml:space="preserve"> EXP(B44)</f>
        <v>4914.7688402991344</v>
      </c>
      <c r="D44">
        <f xml:space="preserve"> _xlfn.RANK.AVG(B44,$B$28:$B$47,1)</f>
        <v>17</v>
      </c>
      <c r="E44">
        <f xml:space="preserve"> _xlfn.RANK.AVG(C44,$C$28:$C$47,1)</f>
        <v>17</v>
      </c>
    </row>
    <row r="45" spans="2:5">
      <c r="B45">
        <v>9</v>
      </c>
      <c r="C45">
        <f xml:space="preserve"> EXP(B45)</f>
        <v>8103.0839275753842</v>
      </c>
      <c r="D45">
        <f xml:space="preserve"> _xlfn.RANK.AVG(B45,$B$28:$B$47,1)</f>
        <v>18</v>
      </c>
      <c r="E45">
        <f xml:space="preserve"> _xlfn.RANK.AVG(C45,$C$28:$C$47,1)</f>
        <v>18</v>
      </c>
    </row>
    <row r="46" spans="2:5">
      <c r="B46">
        <v>9.5</v>
      </c>
      <c r="C46">
        <f xml:space="preserve"> EXP(B46)</f>
        <v>13359.726829661873</v>
      </c>
      <c r="D46">
        <f xml:space="preserve"> _xlfn.RANK.AVG(B46,$B$28:$B$47,1)</f>
        <v>19</v>
      </c>
      <c r="E46">
        <f xml:space="preserve"> _xlfn.RANK.AVG(C46,$C$28:$C$47,1)</f>
        <v>19</v>
      </c>
    </row>
    <row r="47" spans="2:5">
      <c r="B47">
        <v>10</v>
      </c>
      <c r="C47">
        <f xml:space="preserve"> EXP(B47)</f>
        <v>22026.465794806718</v>
      </c>
      <c r="D47">
        <f xml:space="preserve"> _xlfn.RANK.AVG(B47,$B$28:$B$47,1)</f>
        <v>20</v>
      </c>
      <c r="E47">
        <f xml:space="preserve"> _xlfn.RANK.AVG(C47,$C$28:$C$47,1)</f>
        <v>20</v>
      </c>
    </row>
    <row r="49" spans="2:5">
      <c r="B49" s="10" t="s">
        <v>19</v>
      </c>
      <c r="E49">
        <f xml:space="preserve"> CORREL(D28:D47,E28:E47)</f>
        <v>0.99999999999999978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F89B-863B-47ED-9C54-7E44DF6D537D}">
  <dimension ref="B11:F67"/>
  <sheetViews>
    <sheetView tabSelected="1" topLeftCell="A6" workbookViewId="0">
      <selection activeCell="H54" sqref="H54"/>
    </sheetView>
  </sheetViews>
  <sheetFormatPr defaultRowHeight="14.4"/>
  <sheetData>
    <row r="11" spans="2:4" ht="15" thickBot="1"/>
    <row r="12" spans="2:4" ht="42" thickBot="1">
      <c r="C12" s="1" t="s">
        <v>20</v>
      </c>
      <c r="D12" s="2" t="s">
        <v>21</v>
      </c>
    </row>
    <row r="13" spans="2:4" ht="15" thickBot="1">
      <c r="B13" s="12">
        <v>1</v>
      </c>
      <c r="C13" s="11">
        <v>678.1</v>
      </c>
      <c r="D13" s="4">
        <v>80</v>
      </c>
    </row>
    <row r="14" spans="2:4" ht="15" thickBot="1">
      <c r="B14" s="3">
        <v>2</v>
      </c>
      <c r="C14" s="3">
        <v>818.93</v>
      </c>
      <c r="D14" s="4">
        <v>1.93</v>
      </c>
    </row>
    <row r="15" spans="2:4" ht="15" thickBot="1">
      <c r="B15" s="3">
        <v>3</v>
      </c>
      <c r="C15" s="3">
        <v>302.38</v>
      </c>
      <c r="D15" s="4">
        <v>0.97</v>
      </c>
    </row>
    <row r="16" spans="2:4" ht="15" thickBot="1">
      <c r="B16" s="3">
        <v>4</v>
      </c>
      <c r="C16" s="3">
        <v>1149.5999999999999</v>
      </c>
      <c r="D16" s="4">
        <v>11.8</v>
      </c>
    </row>
    <row r="17" spans="2:4" ht="15" thickBot="1">
      <c r="B17" s="3">
        <v>5</v>
      </c>
      <c r="C17" s="3">
        <v>573.14</v>
      </c>
      <c r="D17" s="4">
        <v>1.41</v>
      </c>
    </row>
    <row r="18" spans="2:4" ht="15" thickBot="1">
      <c r="B18" s="3">
        <v>6</v>
      </c>
      <c r="C18" s="3">
        <v>1034.55</v>
      </c>
      <c r="D18" s="4">
        <v>2.41</v>
      </c>
    </row>
    <row r="19" spans="2:4" ht="15" thickBot="1">
      <c r="B19" s="3">
        <v>7</v>
      </c>
      <c r="C19" s="3">
        <v>633.25</v>
      </c>
      <c r="D19" s="4">
        <v>3.4</v>
      </c>
    </row>
    <row r="20" spans="2:4" ht="15" thickBot="1">
      <c r="B20" s="3">
        <v>8</v>
      </c>
      <c r="C20" s="3">
        <v>1095.42</v>
      </c>
      <c r="D20" s="4">
        <v>0.98</v>
      </c>
    </row>
    <row r="21" spans="2:4" ht="15" thickBot="1">
      <c r="B21" s="3">
        <v>9</v>
      </c>
      <c r="C21" s="3">
        <v>1122.58</v>
      </c>
      <c r="D21" s="4">
        <v>2.46</v>
      </c>
    </row>
    <row r="22" spans="2:4" ht="15" thickBot="1">
      <c r="B22" s="3">
        <v>10</v>
      </c>
      <c r="C22" s="3">
        <v>686.51</v>
      </c>
      <c r="D22" s="4">
        <v>26</v>
      </c>
    </row>
    <row r="23" spans="2:4" ht="15" thickBot="1">
      <c r="B23" s="3">
        <v>11</v>
      </c>
      <c r="C23" s="3">
        <v>1172.8399999999999</v>
      </c>
      <c r="D23" s="4">
        <v>9.9700000000000006</v>
      </c>
    </row>
    <row r="24" spans="2:4" ht="15" thickBot="1">
      <c r="B24" s="3">
        <v>12</v>
      </c>
      <c r="C24" s="3">
        <v>593.70000000000005</v>
      </c>
      <c r="D24" s="4">
        <v>0.37</v>
      </c>
    </row>
    <row r="25" spans="2:4" ht="15" thickBot="1">
      <c r="B25" s="3">
        <v>13</v>
      </c>
      <c r="C25" s="3">
        <v>1247.95</v>
      </c>
      <c r="D25" s="4">
        <v>6.7</v>
      </c>
    </row>
    <row r="26" spans="2:4" ht="15" thickBot="1">
      <c r="B26" s="3">
        <v>14</v>
      </c>
      <c r="C26" s="3">
        <v>533.99</v>
      </c>
      <c r="D26" s="4">
        <v>0.09</v>
      </c>
    </row>
    <row r="27" spans="2:4" ht="15" thickBot="1">
      <c r="B27" s="3">
        <v>15</v>
      </c>
      <c r="C27" s="3">
        <v>605.51</v>
      </c>
      <c r="D27" s="4">
        <v>1.72</v>
      </c>
    </row>
    <row r="28" spans="2:4" ht="15" thickBot="1">
      <c r="B28" s="3">
        <v>16</v>
      </c>
      <c r="C28" s="3">
        <v>696.96</v>
      </c>
      <c r="D28" s="4">
        <v>6.76</v>
      </c>
    </row>
    <row r="29" spans="2:4" ht="15" thickBot="1">
      <c r="B29" s="3">
        <v>17</v>
      </c>
      <c r="C29" s="3">
        <v>1282.95</v>
      </c>
      <c r="D29" s="4">
        <v>10.27</v>
      </c>
    </row>
    <row r="30" spans="2:4" ht="15" thickBot="1">
      <c r="B30" s="3">
        <v>18</v>
      </c>
      <c r="C30" s="3">
        <v>531.16</v>
      </c>
      <c r="D30" s="4">
        <v>0.13</v>
      </c>
    </row>
    <row r="31" spans="2:4" ht="15" thickBot="1">
      <c r="B31" s="3">
        <v>19</v>
      </c>
      <c r="C31" s="3">
        <v>788.36</v>
      </c>
      <c r="D31" s="4">
        <v>2.87</v>
      </c>
    </row>
    <row r="32" spans="2:4" ht="15" thickBot="1">
      <c r="B32" s="3">
        <v>20</v>
      </c>
      <c r="C32" s="3">
        <v>956.06</v>
      </c>
      <c r="D32" s="4">
        <v>3.1</v>
      </c>
    </row>
    <row r="33" spans="2:6" ht="15" thickBot="1">
      <c r="B33" s="3">
        <v>21</v>
      </c>
      <c r="C33" s="3">
        <v>1149.3800000000001</v>
      </c>
      <c r="D33" s="4">
        <v>0.96</v>
      </c>
    </row>
    <row r="34" spans="2:6" ht="15" thickBot="1">
      <c r="B34" s="3">
        <v>22</v>
      </c>
      <c r="C34" s="3">
        <v>1069.82</v>
      </c>
      <c r="D34" s="4">
        <v>3.77</v>
      </c>
    </row>
    <row r="35" spans="2:6" ht="15" thickBot="1">
      <c r="B35" s="3">
        <v>23</v>
      </c>
      <c r="C35" s="3">
        <v>1124.17</v>
      </c>
      <c r="D35" s="4">
        <v>7.09</v>
      </c>
    </row>
    <row r="37" spans="2:6">
      <c r="B37" t="s">
        <v>22</v>
      </c>
      <c r="C37">
        <f xml:space="preserve"> CORREL(C13:C35,D13:D35)</f>
        <v>-5.0939811353218449E-2</v>
      </c>
    </row>
    <row r="41" spans="2:6" ht="15" thickBot="1"/>
    <row r="42" spans="2:6" ht="42" thickBot="1">
      <c r="C42" s="1" t="s">
        <v>20</v>
      </c>
      <c r="D42" s="1" t="s">
        <v>21</v>
      </c>
      <c r="E42" s="13" t="s">
        <v>17</v>
      </c>
      <c r="F42" s="13" t="s">
        <v>18</v>
      </c>
    </row>
    <row r="43" spans="2:6" ht="15" thickBot="1">
      <c r="C43" s="11">
        <v>678.1</v>
      </c>
      <c r="D43" s="4">
        <v>80</v>
      </c>
      <c r="E43">
        <f xml:space="preserve"> _xlfn.RANK.AVG(C43, $C$43:$C$65, 1)</f>
        <v>8</v>
      </c>
      <c r="F43">
        <f xml:space="preserve"> _xlfn.RANK.AVG(D43, $D$43:$D$65, 1)</f>
        <v>23</v>
      </c>
    </row>
    <row r="44" spans="2:6" ht="15" thickBot="1">
      <c r="C44" s="3">
        <v>818.93</v>
      </c>
      <c r="D44" s="4">
        <v>1.93</v>
      </c>
      <c r="E44">
        <f t="shared" ref="E44:E65" si="0" xml:space="preserve"> _xlfn.RANK.AVG(C44, $C$43:$C$65, 1)</f>
        <v>12</v>
      </c>
      <c r="F44">
        <f t="shared" ref="F44:F65" si="1" xml:space="preserve"> _xlfn.RANK.AVG(D44, $D$43:$D$65, 1)</f>
        <v>9</v>
      </c>
    </row>
    <row r="45" spans="2:6" ht="15" thickBot="1">
      <c r="C45" s="3">
        <v>302.38</v>
      </c>
      <c r="D45" s="4">
        <v>0.97</v>
      </c>
      <c r="E45">
        <f t="shared" si="0"/>
        <v>1</v>
      </c>
      <c r="F45">
        <f t="shared" si="1"/>
        <v>5</v>
      </c>
    </row>
    <row r="46" spans="2:6" ht="15" thickBot="1">
      <c r="C46" s="3">
        <v>1149.5999999999999</v>
      </c>
      <c r="D46" s="4">
        <v>11.8</v>
      </c>
      <c r="E46">
        <f t="shared" si="0"/>
        <v>20</v>
      </c>
      <c r="F46">
        <f t="shared" si="1"/>
        <v>21</v>
      </c>
    </row>
    <row r="47" spans="2:6" ht="15" thickBot="1">
      <c r="C47" s="3">
        <v>573.14</v>
      </c>
      <c r="D47" s="4">
        <v>1.41</v>
      </c>
      <c r="E47">
        <f t="shared" si="0"/>
        <v>4</v>
      </c>
      <c r="F47">
        <f t="shared" si="1"/>
        <v>7</v>
      </c>
    </row>
    <row r="48" spans="2:6" ht="15" thickBot="1">
      <c r="C48" s="3">
        <v>1034.55</v>
      </c>
      <c r="D48" s="4">
        <v>2.41</v>
      </c>
      <c r="E48">
        <f t="shared" si="0"/>
        <v>14</v>
      </c>
      <c r="F48">
        <f t="shared" si="1"/>
        <v>10</v>
      </c>
    </row>
    <row r="49" spans="3:6" ht="15" thickBot="1">
      <c r="C49" s="3">
        <v>633.25</v>
      </c>
      <c r="D49" s="4">
        <v>3.4</v>
      </c>
      <c r="E49">
        <f t="shared" si="0"/>
        <v>7</v>
      </c>
      <c r="F49">
        <f t="shared" si="1"/>
        <v>14</v>
      </c>
    </row>
    <row r="50" spans="3:6" ht="15" thickBot="1">
      <c r="C50" s="3">
        <v>1095.42</v>
      </c>
      <c r="D50" s="4">
        <v>0.98</v>
      </c>
      <c r="E50">
        <f t="shared" si="0"/>
        <v>16</v>
      </c>
      <c r="F50">
        <f t="shared" si="1"/>
        <v>6</v>
      </c>
    </row>
    <row r="51" spans="3:6" ht="15" thickBot="1">
      <c r="C51" s="3">
        <v>1122.58</v>
      </c>
      <c r="D51" s="4">
        <v>2.46</v>
      </c>
      <c r="E51">
        <f t="shared" si="0"/>
        <v>17</v>
      </c>
      <c r="F51">
        <f t="shared" si="1"/>
        <v>11</v>
      </c>
    </row>
    <row r="52" spans="3:6" ht="15" thickBot="1">
      <c r="C52" s="3">
        <v>686.51</v>
      </c>
      <c r="D52" s="4">
        <v>26</v>
      </c>
      <c r="E52">
        <f t="shared" si="0"/>
        <v>9</v>
      </c>
      <c r="F52">
        <f t="shared" si="1"/>
        <v>22</v>
      </c>
    </row>
    <row r="53" spans="3:6" ht="15" thickBot="1">
      <c r="C53" s="3">
        <v>1172.8399999999999</v>
      </c>
      <c r="D53" s="4">
        <v>9.9700000000000006</v>
      </c>
      <c r="E53">
        <f t="shared" si="0"/>
        <v>21</v>
      </c>
      <c r="F53">
        <f t="shared" si="1"/>
        <v>19</v>
      </c>
    </row>
    <row r="54" spans="3:6" ht="15" thickBot="1">
      <c r="C54" s="3">
        <v>593.70000000000005</v>
      </c>
      <c r="D54" s="4">
        <v>0.37</v>
      </c>
      <c r="E54">
        <f t="shared" si="0"/>
        <v>5</v>
      </c>
      <c r="F54">
        <f t="shared" si="1"/>
        <v>3</v>
      </c>
    </row>
    <row r="55" spans="3:6" ht="15" thickBot="1">
      <c r="C55" s="3">
        <v>1247.95</v>
      </c>
      <c r="D55" s="4">
        <v>6.7</v>
      </c>
      <c r="E55">
        <f t="shared" si="0"/>
        <v>22</v>
      </c>
      <c r="F55">
        <f t="shared" si="1"/>
        <v>16</v>
      </c>
    </row>
    <row r="56" spans="3:6" ht="15" thickBot="1">
      <c r="C56" s="3">
        <v>533.99</v>
      </c>
      <c r="D56" s="4">
        <v>0.09</v>
      </c>
      <c r="E56">
        <f t="shared" si="0"/>
        <v>3</v>
      </c>
      <c r="F56">
        <f t="shared" si="1"/>
        <v>1</v>
      </c>
    </row>
    <row r="57" spans="3:6" ht="15" thickBot="1">
      <c r="C57" s="3">
        <v>605.51</v>
      </c>
      <c r="D57" s="4">
        <v>1.72</v>
      </c>
      <c r="E57">
        <f t="shared" si="0"/>
        <v>6</v>
      </c>
      <c r="F57">
        <f t="shared" si="1"/>
        <v>8</v>
      </c>
    </row>
    <row r="58" spans="3:6" ht="15" thickBot="1">
      <c r="C58" s="3">
        <v>696.96</v>
      </c>
      <c r="D58" s="4">
        <v>6.76</v>
      </c>
      <c r="E58">
        <f t="shared" si="0"/>
        <v>10</v>
      </c>
      <c r="F58">
        <f t="shared" si="1"/>
        <v>17</v>
      </c>
    </row>
    <row r="59" spans="3:6" ht="15" thickBot="1">
      <c r="C59" s="3">
        <v>1282.95</v>
      </c>
      <c r="D59" s="4">
        <v>10.27</v>
      </c>
      <c r="E59">
        <f t="shared" si="0"/>
        <v>23</v>
      </c>
      <c r="F59">
        <f t="shared" si="1"/>
        <v>20</v>
      </c>
    </row>
    <row r="60" spans="3:6" ht="15" thickBot="1">
      <c r="C60" s="3">
        <v>531.16</v>
      </c>
      <c r="D60" s="4">
        <v>0.13</v>
      </c>
      <c r="E60">
        <f t="shared" si="0"/>
        <v>2</v>
      </c>
      <c r="F60">
        <f t="shared" si="1"/>
        <v>2</v>
      </c>
    </row>
    <row r="61" spans="3:6" ht="15" thickBot="1">
      <c r="C61" s="3">
        <v>788.36</v>
      </c>
      <c r="D61" s="4">
        <v>2.87</v>
      </c>
      <c r="E61">
        <f t="shared" si="0"/>
        <v>11</v>
      </c>
      <c r="F61">
        <f t="shared" si="1"/>
        <v>12</v>
      </c>
    </row>
    <row r="62" spans="3:6" ht="15" thickBot="1">
      <c r="C62" s="3">
        <v>956.06</v>
      </c>
      <c r="D62" s="4">
        <v>3.1</v>
      </c>
      <c r="E62">
        <f t="shared" si="0"/>
        <v>13</v>
      </c>
      <c r="F62">
        <f t="shared" si="1"/>
        <v>13</v>
      </c>
    </row>
    <row r="63" spans="3:6" ht="15" thickBot="1">
      <c r="C63" s="3">
        <v>1149.3800000000001</v>
      </c>
      <c r="D63" s="4">
        <v>0.96</v>
      </c>
      <c r="E63">
        <f t="shared" si="0"/>
        <v>19</v>
      </c>
      <c r="F63">
        <f t="shared" si="1"/>
        <v>4</v>
      </c>
    </row>
    <row r="64" spans="3:6" ht="15" thickBot="1">
      <c r="C64" s="3">
        <v>1069.82</v>
      </c>
      <c r="D64" s="4">
        <v>3.77</v>
      </c>
      <c r="E64">
        <f t="shared" si="0"/>
        <v>15</v>
      </c>
      <c r="F64">
        <f t="shared" si="1"/>
        <v>15</v>
      </c>
    </row>
    <row r="65" spans="3:6" ht="15" thickBot="1">
      <c r="C65" s="3">
        <v>1124.17</v>
      </c>
      <c r="D65" s="4">
        <v>7.09</v>
      </c>
      <c r="E65">
        <f t="shared" si="0"/>
        <v>18</v>
      </c>
      <c r="F65">
        <f t="shared" si="1"/>
        <v>18</v>
      </c>
    </row>
    <row r="67" spans="3:6">
      <c r="C67" t="s">
        <v>19</v>
      </c>
      <c r="F67">
        <f xml:space="preserve"> CORREL(E43:E65, F43:F65)</f>
        <v>0.52272727272727271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monotonic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2024-05-22T06:01:38Z</dcterms:created>
  <dcterms:modified xsi:type="dcterms:W3CDTF">2024-05-22T07:30:59Z</dcterms:modified>
</cp:coreProperties>
</file>