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5A37798E-B9B6-4334-A71A-9EB0336EF9FD}" xr6:coauthVersionLast="45" xr6:coauthVersionMax="45" xr10:uidLastSave="{00000000-0000-0000-0000-000000000000}"/>
  <bookViews>
    <workbookView xWindow="-108" yWindow="-108" windowWidth="23256" windowHeight="12576" activeTab="1" xr2:uid="{00000000-000D-0000-FFFF-FFFF00000000}"/>
  </bookViews>
  <sheets>
    <sheet name="Instructions" sheetId="1" r:id="rId1"/>
    <sheet name="ANALYSIS" sheetId="2" r:id="rId2"/>
    <sheet name="POWER-BI Data" sheetId="3" r:id="rId3"/>
    <sheet name="Returns - Annexure 1" sheetId="4" r:id="rId4"/>
    <sheet name="Portfolio - Annexure 2" sheetId="5" r:id="rId5"/>
  </sheets>
  <definedNames>
    <definedName name="_xlnm._FilterDatabase" localSheetId="3" hidden="1">'Returns - Annexure 1'!$L$1:$M$40</definedName>
  </definedNames>
  <calcPr calcId="181029"/>
</workbook>
</file>

<file path=xl/calcChain.xml><?xml version="1.0" encoding="utf-8"?>
<calcChain xmlns="http://schemas.openxmlformats.org/spreadsheetml/2006/main">
  <c r="E56" i="3" l="1"/>
  <c r="D56" i="3"/>
  <c r="F56" i="3" s="1"/>
  <c r="C56" i="3"/>
  <c r="E55" i="3"/>
  <c r="D55" i="3"/>
  <c r="F55" i="3" s="1"/>
  <c r="C55" i="3"/>
  <c r="E54" i="3"/>
  <c r="D54" i="3"/>
  <c r="F54" i="3" s="1"/>
  <c r="C54" i="3"/>
  <c r="E53" i="3"/>
  <c r="D53" i="3"/>
  <c r="F53" i="3" s="1"/>
  <c r="C53" i="3"/>
  <c r="E52" i="3"/>
  <c r="D52" i="3"/>
  <c r="F52" i="3" s="1"/>
  <c r="C52" i="3"/>
  <c r="E51" i="3"/>
  <c r="D51" i="3"/>
  <c r="F51" i="3" s="1"/>
  <c r="C51" i="3"/>
  <c r="E50" i="3"/>
  <c r="D50" i="3"/>
  <c r="F50" i="3" s="1"/>
  <c r="C50" i="3"/>
  <c r="E49" i="3"/>
  <c r="D49" i="3"/>
  <c r="F49" i="3" s="1"/>
  <c r="C49" i="3"/>
  <c r="E48" i="3"/>
  <c r="D48" i="3"/>
  <c r="F48" i="3" s="1"/>
  <c r="C48" i="3"/>
  <c r="E47" i="3"/>
  <c r="D47" i="3"/>
  <c r="F47" i="3" s="1"/>
  <c r="C47" i="3"/>
  <c r="E46" i="3"/>
  <c r="D46" i="3"/>
  <c r="F46" i="3" s="1"/>
  <c r="C46" i="3"/>
  <c r="E45" i="3"/>
  <c r="D45" i="3"/>
  <c r="F45" i="3" s="1"/>
  <c r="C45" i="3"/>
  <c r="E44" i="3"/>
  <c r="F44" i="3" s="1"/>
  <c r="C44" i="3"/>
  <c r="F43" i="3"/>
  <c r="E43" i="3"/>
  <c r="C43" i="3"/>
  <c r="F42" i="3"/>
  <c r="E42" i="3"/>
  <c r="C42" i="3"/>
  <c r="E41" i="3"/>
  <c r="D41" i="3"/>
  <c r="F41" i="3" s="1"/>
  <c r="C41" i="3"/>
  <c r="E40" i="3"/>
  <c r="D40" i="3"/>
  <c r="F40" i="3" s="1"/>
  <c r="C40" i="3"/>
  <c r="E39" i="3"/>
  <c r="D39" i="3"/>
  <c r="F39" i="3" s="1"/>
  <c r="C39" i="3"/>
  <c r="C38" i="3"/>
  <c r="C37" i="3"/>
  <c r="C36" i="3"/>
  <c r="D35" i="3"/>
  <c r="C35" i="3"/>
  <c r="D34" i="3"/>
  <c r="C34" i="3"/>
  <c r="D33" i="3"/>
  <c r="C33" i="3"/>
  <c r="D32" i="3"/>
  <c r="C32" i="3"/>
  <c r="H31" i="3"/>
  <c r="D31" i="3"/>
  <c r="C31" i="3"/>
  <c r="H30" i="3"/>
  <c r="D30" i="3"/>
  <c r="F30" i="3" s="1"/>
  <c r="C30" i="3"/>
  <c r="H29" i="3"/>
  <c r="D29" i="3"/>
  <c r="F29" i="3" s="1"/>
  <c r="C29" i="3"/>
  <c r="D28" i="3"/>
  <c r="C28" i="3"/>
  <c r="D27" i="3"/>
  <c r="F27" i="3" s="1"/>
  <c r="C27" i="3"/>
  <c r="D26" i="3"/>
  <c r="F26" i="3" s="1"/>
  <c r="C26" i="3"/>
  <c r="D25" i="3"/>
  <c r="F25" i="3" s="1"/>
  <c r="C25" i="3"/>
  <c r="D24" i="3"/>
  <c r="C24" i="3"/>
  <c r="D23" i="3"/>
  <c r="F23" i="3" s="1"/>
  <c r="C23" i="3"/>
  <c r="D22" i="3"/>
  <c r="F22" i="3" s="1"/>
  <c r="C22" i="3"/>
  <c r="D21" i="3"/>
  <c r="F21" i="3" s="1"/>
  <c r="C21" i="3"/>
  <c r="D20" i="3"/>
  <c r="C20" i="3"/>
  <c r="D19" i="3"/>
  <c r="F19" i="3" s="1"/>
  <c r="C19" i="3"/>
  <c r="D18" i="3"/>
  <c r="F18" i="3" s="1"/>
  <c r="C18" i="3"/>
  <c r="D17" i="3"/>
  <c r="F17" i="3" s="1"/>
  <c r="C17" i="3"/>
  <c r="E16" i="3"/>
  <c r="E17" i="3" s="1"/>
  <c r="E18" i="3" s="1"/>
  <c r="E19" i="3" s="1"/>
  <c r="E20" i="3" s="1"/>
  <c r="E21" i="3" s="1"/>
  <c r="E22" i="3" s="1"/>
  <c r="E23" i="3" s="1"/>
  <c r="E24" i="3" s="1"/>
  <c r="E25" i="3" s="1"/>
  <c r="E26" i="3" s="1"/>
  <c r="E27" i="3" s="1"/>
  <c r="E28" i="3" s="1"/>
  <c r="E29" i="3" s="1"/>
  <c r="E30" i="3" s="1"/>
  <c r="E31" i="3" s="1"/>
  <c r="D16" i="3"/>
  <c r="F16" i="3" s="1"/>
  <c r="C16" i="3"/>
  <c r="E15" i="3"/>
  <c r="D15" i="3"/>
  <c r="F15" i="3" s="1"/>
  <c r="C15" i="3"/>
  <c r="H14" i="3"/>
  <c r="D14" i="3"/>
  <c r="C14" i="3"/>
  <c r="H13" i="3"/>
  <c r="D13" i="3"/>
  <c r="C13" i="3"/>
  <c r="H12" i="3"/>
  <c r="E12" i="3"/>
  <c r="E13" i="3" s="1"/>
  <c r="D12" i="3"/>
  <c r="F12" i="3" s="1"/>
  <c r="C12" i="3"/>
  <c r="D11" i="3"/>
  <c r="C11" i="3"/>
  <c r="D10" i="3"/>
  <c r="C10" i="3"/>
  <c r="D9" i="3"/>
  <c r="C9" i="3"/>
  <c r="D8" i="3"/>
  <c r="C8" i="3"/>
  <c r="D7" i="3"/>
  <c r="C7" i="3"/>
  <c r="E6" i="3"/>
  <c r="E7" i="3" s="1"/>
  <c r="E8" i="3" s="1"/>
  <c r="D6" i="3"/>
  <c r="F6" i="3" s="1"/>
  <c r="C6" i="3"/>
  <c r="E5" i="3"/>
  <c r="D5" i="3"/>
  <c r="F5" i="3" s="1"/>
  <c r="C5" i="3"/>
  <c r="E4" i="3"/>
  <c r="D4" i="3"/>
  <c r="F4" i="3" s="1"/>
  <c r="C4" i="3"/>
  <c r="E3" i="3"/>
  <c r="D3" i="3"/>
  <c r="F3" i="3" s="1"/>
  <c r="C3" i="3"/>
  <c r="E2" i="3"/>
  <c r="D2" i="3"/>
  <c r="F2" i="3" s="1"/>
  <c r="C2" i="3"/>
  <c r="B83" i="2"/>
  <c r="B77" i="2"/>
  <c r="B71" i="2"/>
  <c r="B65" i="2"/>
  <c r="E57" i="2"/>
  <c r="D57" i="2"/>
  <c r="F57" i="2" s="1"/>
  <c r="C57" i="2"/>
  <c r="E56" i="2"/>
  <c r="D56" i="2"/>
  <c r="F56" i="2" s="1"/>
  <c r="C56" i="2"/>
  <c r="E55" i="2"/>
  <c r="D55" i="2"/>
  <c r="F55" i="2" s="1"/>
  <c r="C55" i="2"/>
  <c r="E54" i="2"/>
  <c r="D54" i="2"/>
  <c r="F54" i="2" s="1"/>
  <c r="C54" i="2"/>
  <c r="E53" i="2"/>
  <c r="D53" i="2"/>
  <c r="F53" i="2" s="1"/>
  <c r="C53" i="2"/>
  <c r="E52" i="2"/>
  <c r="D52" i="2"/>
  <c r="F52" i="2" s="1"/>
  <c r="C52" i="2"/>
  <c r="E51" i="2"/>
  <c r="D51" i="2"/>
  <c r="F51" i="2" s="1"/>
  <c r="C51" i="2"/>
  <c r="E50" i="2"/>
  <c r="D50" i="2"/>
  <c r="F50" i="2" s="1"/>
  <c r="C50" i="2"/>
  <c r="E49" i="2"/>
  <c r="D49" i="2"/>
  <c r="A77" i="2" s="1"/>
  <c r="C49" i="2"/>
  <c r="E48" i="2"/>
  <c r="D48" i="2"/>
  <c r="F48" i="2" s="1"/>
  <c r="C48" i="2"/>
  <c r="E47" i="2"/>
  <c r="D47" i="2"/>
  <c r="F47" i="2" s="1"/>
  <c r="C47" i="2"/>
  <c r="E46" i="2"/>
  <c r="D46" i="2"/>
  <c r="F46" i="2" s="1"/>
  <c r="C46" i="2"/>
  <c r="E45" i="2"/>
  <c r="F45" i="2" s="1"/>
  <c r="C45" i="2"/>
  <c r="E44" i="2"/>
  <c r="F44" i="2" s="1"/>
  <c r="C44" i="2"/>
  <c r="F43" i="2"/>
  <c r="E43" i="2"/>
  <c r="C43" i="2"/>
  <c r="F42" i="2"/>
  <c r="E42" i="2"/>
  <c r="D42" i="2"/>
  <c r="C42" i="2"/>
  <c r="F41" i="2"/>
  <c r="E41" i="2"/>
  <c r="D41" i="2"/>
  <c r="C41" i="2"/>
  <c r="F40" i="2"/>
  <c r="E40" i="2"/>
  <c r="D40" i="2"/>
  <c r="C40" i="2"/>
  <c r="C39" i="2"/>
  <c r="C38" i="2"/>
  <c r="C37" i="2"/>
  <c r="D36" i="2"/>
  <c r="C36" i="2"/>
  <c r="D35" i="2"/>
  <c r="C35" i="2"/>
  <c r="D34" i="2"/>
  <c r="C34" i="2"/>
  <c r="D33" i="2"/>
  <c r="C33" i="2"/>
  <c r="H32" i="2"/>
  <c r="D32" i="2"/>
  <c r="C32" i="2"/>
  <c r="H31" i="2"/>
  <c r="D31" i="2"/>
  <c r="C31" i="2"/>
  <c r="H30"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F16" i="2"/>
  <c r="E16" i="2"/>
  <c r="E17" i="2" s="1"/>
  <c r="D16" i="2"/>
  <c r="C16" i="2"/>
  <c r="H15" i="2"/>
  <c r="D15" i="2"/>
  <c r="C15" i="2"/>
  <c r="H14" i="2"/>
  <c r="D14" i="2"/>
  <c r="C14" i="2"/>
  <c r="H13" i="2"/>
  <c r="E13" i="2"/>
  <c r="E14" i="2" s="1"/>
  <c r="E15" i="2" s="1"/>
  <c r="F15" i="2" s="1"/>
  <c r="D13" i="2"/>
  <c r="F13" i="2" s="1"/>
  <c r="C13" i="2"/>
  <c r="D12" i="2"/>
  <c r="F12" i="2" s="1"/>
  <c r="C12" i="2"/>
  <c r="D11" i="2"/>
  <c r="C11" i="2"/>
  <c r="D10" i="2"/>
  <c r="F10" i="2" s="1"/>
  <c r="C10" i="2"/>
  <c r="D9" i="2"/>
  <c r="F9" i="2" s="1"/>
  <c r="C9" i="2"/>
  <c r="D8" i="2"/>
  <c r="F8" i="2" s="1"/>
  <c r="C8" i="2"/>
  <c r="E7" i="2"/>
  <c r="E8" i="2" s="1"/>
  <c r="E9" i="2" s="1"/>
  <c r="E10" i="2" s="1"/>
  <c r="E11" i="2" s="1"/>
  <c r="E12" i="2" s="1"/>
  <c r="D7" i="2"/>
  <c r="F7" i="2" s="1"/>
  <c r="C7" i="2"/>
  <c r="E6" i="2"/>
  <c r="D6" i="2"/>
  <c r="F6" i="2" s="1"/>
  <c r="C6" i="2"/>
  <c r="E5" i="2"/>
  <c r="D5" i="2"/>
  <c r="F5" i="2" s="1"/>
  <c r="C5" i="2"/>
  <c r="E4" i="2"/>
  <c r="D4" i="2"/>
  <c r="F4" i="2" s="1"/>
  <c r="C4" i="2"/>
  <c r="E3" i="2"/>
  <c r="D3" i="2"/>
  <c r="A65" i="2" s="1"/>
  <c r="C3" i="2"/>
  <c r="C59" i="2" s="1"/>
  <c r="F13" i="3" l="1"/>
  <c r="E14" i="3"/>
  <c r="F14" i="3" s="1"/>
  <c r="F9" i="3"/>
  <c r="F17" i="2"/>
  <c r="E18" i="2"/>
  <c r="F11" i="2"/>
  <c r="C83" i="2"/>
  <c r="D83" i="2" s="1"/>
  <c r="F8" i="3"/>
  <c r="E9" i="3"/>
  <c r="E10" i="3" s="1"/>
  <c r="E11" i="3" s="1"/>
  <c r="F11" i="3" s="1"/>
  <c r="F10" i="3"/>
  <c r="F14" i="2"/>
  <c r="C71" i="2"/>
  <c r="D71" i="2" s="1"/>
  <c r="F7" i="3"/>
  <c r="E32" i="3"/>
  <c r="F31" i="3"/>
  <c r="F20" i="3"/>
  <c r="F24" i="3"/>
  <c r="F28" i="3"/>
  <c r="A71" i="2"/>
  <c r="A83" i="2"/>
  <c r="F3" i="2"/>
  <c r="F49" i="2"/>
  <c r="C77" i="2" s="1"/>
  <c r="D77" i="2" s="1"/>
  <c r="E19" i="2" l="1"/>
  <c r="F18" i="2"/>
  <c r="F32" i="3"/>
  <c r="E33" i="3"/>
  <c r="E34" i="3" l="1"/>
  <c r="F33" i="3"/>
  <c r="E20" i="2"/>
  <c r="F19" i="2"/>
  <c r="E21" i="2" l="1"/>
  <c r="F20" i="2"/>
  <c r="E35" i="3"/>
  <c r="F34" i="3"/>
  <c r="E36" i="3" l="1"/>
  <c r="F35" i="3"/>
  <c r="F21" i="2"/>
  <c r="E22" i="2"/>
  <c r="E23" i="2" l="1"/>
  <c r="F22" i="2"/>
  <c r="E37" i="3"/>
  <c r="F36" i="3"/>
  <c r="F37" i="3" l="1"/>
  <c r="E38" i="3"/>
  <c r="F38" i="3" s="1"/>
  <c r="E24" i="2"/>
  <c r="F23" i="2"/>
  <c r="E25" i="2" l="1"/>
  <c r="F24" i="2"/>
  <c r="F25" i="2" l="1"/>
  <c r="E26" i="2"/>
  <c r="F26" i="2" l="1"/>
  <c r="E27" i="2"/>
  <c r="E28" i="2" l="1"/>
  <c r="F27" i="2"/>
  <c r="E29" i="2" l="1"/>
  <c r="F28" i="2"/>
  <c r="F29" i="2" l="1"/>
  <c r="E30" i="2"/>
  <c r="F30" i="2" l="1"/>
  <c r="E31" i="2"/>
  <c r="E32" i="2" l="1"/>
  <c r="F31" i="2"/>
  <c r="E33" i="2" l="1"/>
  <c r="F32" i="2"/>
  <c r="E34" i="2" l="1"/>
  <c r="F33" i="2"/>
  <c r="E35" i="2" l="1"/>
  <c r="F34" i="2"/>
  <c r="E36" i="2" l="1"/>
  <c r="F35" i="2"/>
  <c r="E37" i="2" l="1"/>
  <c r="F36" i="2"/>
  <c r="F37" i="2" l="1"/>
  <c r="E38" i="2"/>
  <c r="E39" i="2" l="1"/>
  <c r="F39" i="2" s="1"/>
  <c r="C65" i="2" s="1"/>
  <c r="D65" i="2" s="1"/>
  <c r="F3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6" authorId="0" shapeId="0" xr:uid="{00000000-0006-0000-0100-000001000000}">
      <text>
        <r>
          <rPr>
            <sz val="10"/>
            <color rgb="FF000000"/>
            <rFont val="Arial"/>
          </rPr>
          <t>We cannot take money out of FDs in such a short duration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5" authorId="0" shapeId="0" xr:uid="{00000000-0006-0000-0200-000001000000}">
      <text>
        <r>
          <rPr>
            <sz val="10"/>
            <color rgb="FF000000"/>
            <rFont val="Arial"/>
          </rPr>
          <t>We cannot take money out of FDs in such a short duration</t>
        </r>
      </text>
    </comment>
  </commentList>
</comments>
</file>

<file path=xl/sharedStrings.xml><?xml version="1.0" encoding="utf-8"?>
<sst xmlns="http://schemas.openxmlformats.org/spreadsheetml/2006/main" count="607" uniqueCount="205">
  <si>
    <t>Kindly refer to the following instructions.</t>
  </si>
  <si>
    <t>These excel sheets contain all our analysis regarding Investment Portfolio.</t>
  </si>
  <si>
    <r>
      <t xml:space="preserve">First sheet - </t>
    </r>
    <r>
      <rPr>
        <b/>
        <sz val="10"/>
        <color rgb="FFFF0000"/>
        <rFont val="Arial"/>
      </rPr>
      <t>ANALYSIS</t>
    </r>
    <r>
      <rPr>
        <sz val="10"/>
        <color rgb="FF000000"/>
        <rFont val="Arial"/>
      </rPr>
      <t xml:space="preserve">, is the </t>
    </r>
    <r>
      <rPr>
        <b/>
        <sz val="10"/>
        <rFont val="Arial"/>
      </rPr>
      <t>complete analysis of our investment strategy</t>
    </r>
    <r>
      <rPr>
        <sz val="10"/>
        <color rgb="FF000000"/>
        <rFont val="Arial"/>
      </rPr>
      <t>. 
This whole sheet is equipped with mathematical constraints. 
All the data in this sheet is derived from two sheets i.e. Annexure-1 and Annexure-2.</t>
    </r>
  </si>
  <si>
    <r>
      <rPr>
        <b/>
        <sz val="10"/>
        <color rgb="FFFF0000"/>
        <rFont val="Arial"/>
      </rPr>
      <t xml:space="preserve"> Annexure-1:</t>
    </r>
    <r>
      <rPr>
        <sz val="10"/>
        <color rgb="FF000000"/>
        <rFont val="Arial"/>
      </rPr>
      <t xml:space="preserve"> Third sheet gives the data about the </t>
    </r>
    <r>
      <rPr>
        <b/>
        <sz val="10"/>
        <rFont val="Arial"/>
      </rPr>
      <t>historical returns</t>
    </r>
    <r>
      <rPr>
        <sz val="10"/>
        <color rgb="FF000000"/>
        <rFont val="Arial"/>
      </rPr>
      <t xml:space="preserve"> of different investment products.
(P.S. this sheet was provided along with the challenge).</t>
    </r>
  </si>
  <si>
    <r>
      <rPr>
        <b/>
        <sz val="10"/>
        <color rgb="FFFF0000"/>
        <rFont val="Arial"/>
      </rPr>
      <t xml:space="preserve"> Annexure-2:</t>
    </r>
    <r>
      <rPr>
        <sz val="10"/>
        <color rgb="FF000000"/>
        <rFont val="Arial"/>
      </rPr>
      <t xml:space="preserve"> The fourth sheet (Annexure-2) displays our </t>
    </r>
    <r>
      <rPr>
        <b/>
        <sz val="10"/>
        <rFont val="Arial"/>
      </rPr>
      <t>distribution of principal amount</t>
    </r>
    <r>
      <rPr>
        <sz val="10"/>
        <color rgb="FF000000"/>
        <rFont val="Arial"/>
      </rPr>
      <t xml:space="preserve"> (Rs. 2000 Crores),
 according to tenor period.</t>
    </r>
  </si>
  <si>
    <t>The calculations are performed in sheet-1. Performance metrices along with the time periods are also listed.</t>
  </si>
  <si>
    <r>
      <t xml:space="preserve">Sheet-2 (i.e. Power BI data), is used to prepare </t>
    </r>
    <r>
      <rPr>
        <b/>
        <sz val="10"/>
        <rFont val="Arial"/>
      </rPr>
      <t>Power BI Dashboard</t>
    </r>
    <r>
      <rPr>
        <sz val="10"/>
        <color rgb="FF000000"/>
        <rFont val="Arial"/>
      </rPr>
      <t xml:space="preserve">. </t>
    </r>
  </si>
  <si>
    <t>Time period</t>
  </si>
  <si>
    <t>Amount invested</t>
  </si>
  <si>
    <t>Portfolio returns</t>
  </si>
  <si>
    <t>Risk free rate</t>
  </si>
  <si>
    <t>Excess return</t>
  </si>
  <si>
    <t>Credit Rating</t>
  </si>
  <si>
    <t>Exit load</t>
  </si>
  <si>
    <t>Note: for risk free rate, 10 Year 
G-sec has been considered as 
reference (benchmark).</t>
  </si>
  <si>
    <t>Investment Product</t>
  </si>
  <si>
    <t>(in Crore Rs.)</t>
  </si>
  <si>
    <t>Rx</t>
  </si>
  <si>
    <t>Rf</t>
  </si>
  <si>
    <t>Alpha</t>
  </si>
  <si>
    <t>(0-7 days)</t>
  </si>
  <si>
    <t>3 days</t>
  </si>
  <si>
    <t>HDFC overnight</t>
  </si>
  <si>
    <t>A1+</t>
  </si>
  <si>
    <t>SBI overnight</t>
  </si>
  <si>
    <t>ICICI overnight</t>
  </si>
  <si>
    <t>10 year Gsec</t>
  </si>
  <si>
    <t>Sovereign</t>
  </si>
  <si>
    <t>3 - 7 days</t>
  </si>
  <si>
    <t>5 Yr Maharashtra (8.12%, Nov 2025)</t>
  </si>
  <si>
    <t>5 Yr Haryana (8.27%, Dec 2025)</t>
  </si>
  <si>
    <t>5 yr West Bengal (8.21%, Jun 2025)</t>
  </si>
  <si>
    <t>7 - 30 days</t>
  </si>
  <si>
    <t>HDFC Liquid Fund</t>
  </si>
  <si>
    <t>SBI Liquid Fund</t>
  </si>
  <si>
    <t>ICICI Prudential Liquid Fund</t>
  </si>
  <si>
    <t>1 -3 month</t>
  </si>
  <si>
    <t>SBI FD</t>
  </si>
  <si>
    <t>AAA</t>
  </si>
  <si>
    <t>NA</t>
  </si>
  <si>
    <t>Bank of Baroda FD</t>
  </si>
  <si>
    <t>ICICI Bank FD</t>
  </si>
  <si>
    <t>HDFC Bank FD</t>
  </si>
  <si>
    <t>Yes Bank FD</t>
  </si>
  <si>
    <t>HUDCO</t>
  </si>
  <si>
    <t>NABARD</t>
  </si>
  <si>
    <t>PFC</t>
  </si>
  <si>
    <t>Chambal Fertilisers and Chemicals Ltd</t>
  </si>
  <si>
    <t>Godrej Ltd.</t>
  </si>
  <si>
    <t>Redington India Ltd.</t>
  </si>
  <si>
    <t>HDFC Credit Risk Debt Fund</t>
  </si>
  <si>
    <t>Sovereign and AAA</t>
  </si>
  <si>
    <t>SBI Credit Risk Fund</t>
  </si>
  <si>
    <t>ICICI Prudential Credit Risk Fund</t>
  </si>
  <si>
    <t>SBI Magnum Multi Cap Fund</t>
  </si>
  <si>
    <t>AUM above INR 50000 crs.</t>
  </si>
  <si>
    <t>Nifty Stock 01 &lt;HDFC&gt;</t>
  </si>
  <si>
    <t>AAA / AA+</t>
  </si>
  <si>
    <t>Nifty Stock 02 &lt;Reliance Industries&gt;</t>
  </si>
  <si>
    <t>Nifty Stock 03 &lt;Infosys&gt;</t>
  </si>
  <si>
    <t>3 - 6 month</t>
  </si>
  <si>
    <t>HDFC Gold ETF</t>
  </si>
  <si>
    <t>AUM above INR 5000 crs.</t>
  </si>
  <si>
    <t>SBI ETF Nifty 50</t>
  </si>
  <si>
    <t>SBI CPO Fund-A-1-Reg(G)</t>
  </si>
  <si>
    <t>ICICI Pru CPO Fund-XIV-A-1275D(G)</t>
  </si>
  <si>
    <t>HDFC CPO-VIII-IV(1996D)(G)</t>
  </si>
  <si>
    <t>6 - 12 month</t>
  </si>
  <si>
    <t>1 -3 year</t>
  </si>
  <si>
    <t>HDFC Equity Fund</t>
  </si>
  <si>
    <t>TOTAL</t>
  </si>
  <si>
    <t>CALCULATIONS</t>
  </si>
  <si>
    <t>FORMULAE USED</t>
  </si>
  <si>
    <t>For Complete Portfolio</t>
  </si>
  <si>
    <t>Alpha = Rx - Rf
Mean Alpha = average of all individual alpha values</t>
  </si>
  <si>
    <t>Average Return</t>
  </si>
  <si>
    <t>Standard deviation OR risk OR volatility</t>
  </si>
  <si>
    <t>Mean Alpha</t>
  </si>
  <si>
    <t>Sharpe Ratio</t>
  </si>
  <si>
    <t>Average return rate = sum(Rx) / number of investment products</t>
  </si>
  <si>
    <t>For Investment Portfolio (tenor &gt; 3 months)</t>
  </si>
  <si>
    <t>Rf = risk free return rate = Annulaised return rate of 10 year G-sec</t>
  </si>
  <si>
    <t>Sharpe ratio = (Average return rate - risk free rate) / std. deviation</t>
  </si>
  <si>
    <t>For Investment Portfolio (tenor &gt; 6 months)</t>
  </si>
  <si>
    <t>Std. dev = sqrt(sum[(Rx - average return rate)^2] /
                          number of investment products)</t>
  </si>
  <si>
    <t>Volatility = sqrt(variance) = std. dev.</t>
  </si>
  <si>
    <t>For Investment Portfolio (tenor &gt; 12 months)</t>
  </si>
  <si>
    <t>----END----</t>
  </si>
  <si>
    <r>
      <t xml:space="preserve">Reference: </t>
    </r>
    <r>
      <rPr>
        <u/>
        <sz val="10"/>
        <color rgb="FF1155CC"/>
        <rFont val="Arial"/>
      </rPr>
      <t>https://corporatefinanceinstitute.com/resources/templates/excel-modeling/sharpe-ratio-calculator/</t>
    </r>
  </si>
  <si>
    <t>Amount invested (in Crore Rs.)</t>
  </si>
  <si>
    <t>Portfolio returns (Rx)</t>
  </si>
  <si>
    <t>Risk free rate (Rf)</t>
  </si>
  <si>
    <t>Excess return (Alpha)</t>
  </si>
  <si>
    <t>Exit load (0-7 days)</t>
  </si>
  <si>
    <t>Historical Returns</t>
  </si>
  <si>
    <t>Investment option</t>
  </si>
  <si>
    <t>Return</t>
  </si>
  <si>
    <t>Product level limits</t>
  </si>
  <si>
    <t>Sub Product level</t>
  </si>
  <si>
    <t>Available investment products</t>
  </si>
  <si>
    <t>1 Week</t>
  </si>
  <si>
    <t>2 weeks</t>
  </si>
  <si>
    <t>1 month</t>
  </si>
  <si>
    <t>3 months</t>
  </si>
  <si>
    <t>1 year</t>
  </si>
  <si>
    <t>3 year (Annualized returns</t>
  </si>
  <si>
    <t>Remarks</t>
  </si>
  <si>
    <t>SBI Overnight Fund</t>
  </si>
  <si>
    <t>HDFC Overnight Fund</t>
  </si>
  <si>
    <t>FDs</t>
  </si>
  <si>
    <t>Bank Deposits</t>
  </si>
  <si>
    <t>SBI</t>
  </si>
  <si>
    <t>FD rates are current rates for the mentioned tenor</t>
  </si>
  <si>
    <t>ICICI Prudential Overnight Fund</t>
  </si>
  <si>
    <t>Bank of Baroda</t>
  </si>
  <si>
    <t>ICICI Bank</t>
  </si>
  <si>
    <t>HDFC Bank</t>
  </si>
  <si>
    <t>1 month Tbill</t>
  </si>
  <si>
    <t>Yes Bank</t>
  </si>
  <si>
    <t>Corporate Debt</t>
  </si>
  <si>
    <t>Bonds / NCDs : 5 year Maturity</t>
  </si>
  <si>
    <t>3 month Tbill</t>
  </si>
  <si>
    <t>CP</t>
  </si>
  <si>
    <t>6 month Tbill</t>
  </si>
  <si>
    <t>ICICI Prudential Multicap Fund</t>
  </si>
  <si>
    <t>Sovereign Debt</t>
  </si>
  <si>
    <t>T Bill</t>
  </si>
  <si>
    <t>2 year Gsec</t>
  </si>
  <si>
    <t>Gsec</t>
  </si>
  <si>
    <t>Returns are the prevailing yield on the date of investment. It does not factor the capital gain / loss</t>
  </si>
  <si>
    <t>5 year Gsec</t>
  </si>
  <si>
    <t>4 Yr Ahmedabad (8.7%, Jan 2024)</t>
  </si>
  <si>
    <t>Mutual Fund - Debt</t>
  </si>
  <si>
    <t>Overnight</t>
  </si>
  <si>
    <t>Historical returns
 Investment is allowed only in these Mutual fund houses</t>
  </si>
  <si>
    <t>Liquid</t>
  </si>
  <si>
    <t>Credit Risk Fund</t>
  </si>
  <si>
    <t>The returns take into account the MTM impact on the portfolio</t>
  </si>
  <si>
    <t>Mutual Fund - Equity</t>
  </si>
  <si>
    <t>ETF</t>
  </si>
  <si>
    <t>The board has approved only three AMCs to invest in Mutual funds</t>
  </si>
  <si>
    <t>UTI CPO-VIII-IV(1996D)(G)</t>
  </si>
  <si>
    <t>ICICI Prudential Bharat 22 ETF</t>
  </si>
  <si>
    <t>Large Cap MF</t>
  </si>
  <si>
    <t>Principal protected schemes</t>
  </si>
  <si>
    <t>Returns are not annualized</t>
  </si>
  <si>
    <t>REITs</t>
  </si>
  <si>
    <t>IRB InvIT Ltd</t>
  </si>
  <si>
    <t>Embassy park</t>
  </si>
  <si>
    <t>Calculate Sharpe Ratio</t>
  </si>
  <si>
    <t>Tenor: Within 3 days</t>
  </si>
  <si>
    <t>Tenor: 3 days - 7 days</t>
  </si>
  <si>
    <t>Tenor: 7 days - 30 days</t>
  </si>
  <si>
    <t>Tenor: 1 month - 3 month</t>
  </si>
  <si>
    <t>Tenor: 3 month - 6 month</t>
  </si>
  <si>
    <t>Tenor: 6 month - 12 month</t>
  </si>
  <si>
    <t>Tenor: 1 year - 3 year</t>
  </si>
  <si>
    <t>Calculate Net return of entire portfolio</t>
  </si>
  <si>
    <t>A</t>
  </si>
  <si>
    <t>Amount of investment (In INR cr)</t>
  </si>
  <si>
    <t>B</t>
  </si>
  <si>
    <t>Amount invested till now</t>
  </si>
  <si>
    <t>(A - B)</t>
  </si>
  <si>
    <t>Investment allocation pending</t>
  </si>
  <si>
    <t>Action to be performed</t>
  </si>
  <si>
    <t>Appropriate allocation</t>
  </si>
  <si>
    <t>Asset class level limits</t>
  </si>
  <si>
    <t>Amount 01</t>
  </si>
  <si>
    <t>Reason for investment in the product</t>
  </si>
  <si>
    <t>Amount 02</t>
  </si>
  <si>
    <t>Amount 03</t>
  </si>
  <si>
    <t>Amount 04</t>
  </si>
  <si>
    <t>Amount 05</t>
  </si>
  <si>
    <t>Amount 06</t>
  </si>
  <si>
    <t>Amount 07</t>
  </si>
  <si>
    <t>These will help in diversification, and will lead to a good yield if invested for the highest possible duration. We could not allocate this for longer periods because the exit load is high for large cap and credit risk funds and yields are low for them if invested for shorter durations. Hence this is the longest possible duration for which we can invest in FDs and Bonds. Within FDs, capital is allocated as per return, risk and historical records.</t>
  </si>
  <si>
    <t>They are safe, have a good return(higher than benchmark:10yr GSec), and this is the longest duration for which we can invest in them (due to the same reason as above).</t>
  </si>
  <si>
    <t>Further, we alloted capital to Bonds as per the returns and previous track record.</t>
  </si>
  <si>
    <t>For diversification. Amount invested is according to return</t>
  </si>
  <si>
    <t>Gsec / SDL / Muncipal Bonds</t>
  </si>
  <si>
    <t>This is our benchmark, excess capital is safely invested here.</t>
  </si>
  <si>
    <t>Excess capital is invested here as they provide stability and safety, and also a good return</t>
  </si>
  <si>
    <t>Have a high return and have low risk</t>
  </si>
  <si>
    <t>Since this is a 3 day bucket and the money can be redeemed in 3 days, overnight funds are the only feasible choice. All other instruments tend to be risky and will invoke an exit load. All other instruments will either not give much return or have exit load; HDFC overnight has a lower return as compared to the other 2 overnight funds, although it has a high YTM, so we allocate less to it</t>
  </si>
  <si>
    <t>Again the bucket tenure being less, we have to settle for a low return as the risk profile increases with other instruments. Principal protection is the main objective and returns take a back seat. All other instruments will either not give much return or will have exit load</t>
  </si>
  <si>
    <t>The tenure of the funds to be invested is less so liquid funds are suitable. Also the exit load is nil after 7 days. We anyways have to put 20% in Liquid fund. Also, we need to keep a huge amount liquid. Further, the allocation of money(75,75,100) is done according to sharpe ratio(risk and return both) and previous records</t>
  </si>
  <si>
    <t>The bucket duration and the mandatory requirement to put in Liquid leaves us with this choice. The exit load is zero from the seventh day onwards, and we need to keep a huge amount liquid. Further, the allocation of money(35,40,75) is done according to sharpe ratio(risk and return both) and previous records</t>
  </si>
  <si>
    <t>Since its a mandatory instrument for the portfolio, its being added but its not a preferred choice keeping in view the recent defaults. Debt funds give low return in a short duration. Hence, Credit risk funds are kept for a longer duration. Moreover, exit load is high(1%) for redemption within 365 days, so we've alloted capital to credit risk funds mostly for the longest tenor:1yr-3yr where it has low exit load (0.5%). Also, the risk is high, so minimum possible allocation is done, according to returns vs risk comparison.</t>
  </si>
  <si>
    <t>Alloted minimum possible to credit risk funds in general. Most of the allocation of credit risk funds is done in this tenor to avoid high exit loads</t>
  </si>
  <si>
    <t>has minimum returns out of the 3 credit risk funds</t>
  </si>
  <si>
    <t>the amount of allocation is according to the maximum historical returns. ICICI has the highest return hence weve allotted 100 Cr to it.</t>
  </si>
  <si>
    <t>5% of the total portfolio is being put in Gold for having a diversified Asset. It also has a very high historical return as compared to other ETFs(or even other investment instruments).</t>
  </si>
  <si>
    <t>Has high historical return, is safer and will give a somewhat guaranteed return over a longer time duration</t>
  </si>
  <si>
    <t>No exit load here. Return is less so allocated less capital to it</t>
  </si>
  <si>
    <t>Although the tenure of bucket is less, but to cover the mandatory allocation we chose this as it is relatively safe over other instruments with reasonable chance of stable return. There is 0.1% exit load of SBI Magnum if redeemed between 0 and 30 days. So no exit load in this tenor. Also, it has high return and better proven track record as compared to other large cap MFs.</t>
  </si>
  <si>
    <t>It has 0.1% exit load if redeemed between 0 and 30 days. So no exit load in this tenor(3-6 months). Also, it has high return and better proven track record as compared to other large cap MFs.</t>
  </si>
  <si>
    <t>No exit load here. Return is high so allocated more capital to it</t>
  </si>
  <si>
    <t>Direct Equity</t>
  </si>
  <si>
    <t>The best performing Bank for last 20 years and has given a regular growth in its book and profits.</t>
  </si>
  <si>
    <t>The company has been able to convert from a petrochem to an Internet and data company. We expect it to ride the internet boom over the next decade</t>
  </si>
  <si>
    <t>The company has been able to convert from a petrochem to an Internet and data company. I expect it to ride the internet boom over the next decade</t>
  </si>
  <si>
    <t>The most consistent profit making IT company. Has increasing returns, even for a short duration</t>
  </si>
  <si>
    <t>The most consistent profit making IT company</t>
  </si>
  <si>
    <t>This is a safe haven, risk is less and return is high; amount of investment in these stocks is according to returns. Moreover, principal can be added/removed anytime from principal protected schemes. Safe, stable, low risk and good return, even in a short duration like 3-6 months</t>
  </si>
  <si>
    <t>HDFC CPO has highest return among all 3 CPOs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</si>
</sst>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b/>
      <sz val="10"/>
      <color theme="1"/>
      <name val="Arial"/>
    </font>
    <font>
      <sz val="10"/>
      <color theme="1"/>
      <name val="Arial"/>
    </font>
    <font>
      <sz val="10"/>
      <color rgb="FF000000"/>
      <name val="Arial"/>
    </font>
    <font>
      <b/>
      <sz val="10"/>
      <color rgb="FF000000"/>
      <name val="Arial"/>
    </font>
    <font>
      <b/>
      <u/>
      <sz val="10"/>
      <color theme="1"/>
      <name val="Arial"/>
    </font>
    <font>
      <sz val="11"/>
      <color rgb="FF000000"/>
      <name val="Calibri"/>
    </font>
    <font>
      <u/>
      <sz val="11"/>
      <color rgb="FF1155CC"/>
      <name val="Calibri"/>
    </font>
    <font>
      <u/>
      <sz val="10"/>
      <color rgb="FF1155CC"/>
      <name val="Arial"/>
    </font>
    <font>
      <sz val="11"/>
      <color rgb="FFFF0000"/>
      <name val="Calibri"/>
    </font>
    <font>
      <b/>
      <sz val="10"/>
      <color rgb="FFFF0000"/>
      <name val="Arial"/>
    </font>
    <font>
      <sz val="10"/>
      <name val="Arial"/>
    </font>
    <font>
      <u/>
      <sz val="10"/>
      <color rgb="FF0000FF"/>
      <name val="Arial"/>
    </font>
    <font>
      <b/>
      <sz val="12"/>
      <color rgb="FFFFFFFF"/>
      <name val="Calibri"/>
    </font>
    <font>
      <b/>
      <sz val="12"/>
      <color rgb="FF000000"/>
      <name val="Calibri"/>
    </font>
    <font>
      <b/>
      <sz val="11"/>
      <color rgb="FF000000"/>
      <name val="Calibri"/>
    </font>
    <font>
      <u/>
      <sz val="11"/>
      <color rgb="FF000000"/>
      <name val="Calibri"/>
    </font>
    <font>
      <u/>
      <sz val="11"/>
      <color rgb="FF000000"/>
      <name val="Calibri"/>
    </font>
    <font>
      <u/>
      <sz val="11"/>
      <color rgb="FF000000"/>
      <name val="Calibri"/>
    </font>
    <font>
      <u/>
      <sz val="11"/>
      <color rgb="FF000000"/>
      <name val="Calibri"/>
    </font>
    <font>
      <sz val="11"/>
      <color theme="1"/>
      <name val="Calibri"/>
    </font>
    <font>
      <b/>
      <sz val="10"/>
      <name val="Arial"/>
    </font>
  </fonts>
  <fills count="10">
    <fill>
      <patternFill patternType="none"/>
    </fill>
    <fill>
      <patternFill patternType="gray125"/>
    </fill>
    <fill>
      <patternFill patternType="solid">
        <fgColor rgb="FFFFFF00"/>
        <bgColor rgb="FFFFFF00"/>
      </patternFill>
    </fill>
    <fill>
      <patternFill patternType="solid">
        <fgColor rgb="FFE7E717"/>
        <bgColor rgb="FFE7E717"/>
      </patternFill>
    </fill>
    <fill>
      <patternFill patternType="solid">
        <fgColor rgb="FFFFFFFF"/>
        <bgColor rgb="FFFFFFFF"/>
      </patternFill>
    </fill>
    <fill>
      <patternFill patternType="solid">
        <fgColor rgb="FF595959"/>
        <bgColor rgb="FF595959"/>
      </patternFill>
    </fill>
    <fill>
      <patternFill patternType="solid">
        <fgColor rgb="FFBFBFBF"/>
        <bgColor rgb="FFBFBFBF"/>
      </patternFill>
    </fill>
    <fill>
      <patternFill patternType="solid">
        <fgColor rgb="FFD9D9D9"/>
        <bgColor rgb="FFD9D9D9"/>
      </patternFill>
    </fill>
    <fill>
      <patternFill patternType="solid">
        <fgColor rgb="FF00B0F0"/>
        <bgColor rgb="FF00B0F0"/>
      </patternFill>
    </fill>
    <fill>
      <patternFill patternType="solid">
        <fgColor rgb="FFFFC000"/>
        <bgColor rgb="FFFFC000"/>
      </patternFill>
    </fill>
  </fills>
  <borders count="20">
    <border>
      <left/>
      <right/>
      <top/>
      <bottom/>
      <diagonal/>
    </border>
    <border>
      <left style="thick">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dotted">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8">
    <xf numFmtId="0" fontId="0" fillId="0" borderId="0" xfId="0" applyFont="1" applyAlignment="1"/>
    <xf numFmtId="0" fontId="1" fillId="2" borderId="0" xfId="0" applyFont="1" applyFill="1" applyAlignment="1"/>
    <xf numFmtId="0" fontId="3" fillId="0" borderId="0" xfId="0" applyFont="1" applyAlignment="1">
      <alignment horizontal="left"/>
    </xf>
    <xf numFmtId="0" fontId="1" fillId="2" borderId="0" xfId="0" applyFont="1" applyFill="1" applyAlignment="1">
      <alignment horizontal="left"/>
    </xf>
    <xf numFmtId="0" fontId="1" fillId="2" borderId="0" xfId="0" applyFont="1" applyFill="1" applyAlignment="1">
      <alignment horizontal="center"/>
    </xf>
    <xf numFmtId="0" fontId="4" fillId="2" borderId="0" xfId="0" applyFont="1" applyFill="1" applyAlignment="1">
      <alignment horizontal="center"/>
    </xf>
    <xf numFmtId="0" fontId="1" fillId="0" borderId="0" xfId="0" applyFont="1" applyAlignment="1"/>
    <xf numFmtId="0" fontId="1" fillId="3" borderId="0" xfId="0" applyFont="1" applyFill="1" applyAlignment="1">
      <alignment horizontal="center"/>
    </xf>
    <xf numFmtId="0" fontId="2" fillId="4" borderId="0" xfId="0" applyFont="1" applyFill="1" applyAlignment="1">
      <alignment horizontal="left"/>
    </xf>
    <xf numFmtId="0" fontId="6" fillId="4" borderId="0" xfId="0" applyFont="1" applyFill="1" applyAlignment="1">
      <alignment horizontal="center"/>
    </xf>
    <xf numFmtId="10" fontId="6" fillId="4" borderId="0" xfId="0" applyNumberFormat="1" applyFont="1" applyFill="1" applyAlignment="1">
      <alignment horizontal="center"/>
    </xf>
    <xf numFmtId="10" fontId="2" fillId="4" borderId="0" xfId="0" applyNumberFormat="1" applyFont="1" applyFill="1" applyAlignment="1">
      <alignment horizontal="center"/>
    </xf>
    <xf numFmtId="10" fontId="2" fillId="4" borderId="0" xfId="0" applyNumberFormat="1" applyFont="1" applyFill="1" applyAlignment="1">
      <alignment horizontal="center"/>
    </xf>
    <xf numFmtId="0" fontId="1" fillId="4" borderId="0" xfId="0" applyFont="1" applyFill="1" applyAlignment="1"/>
    <xf numFmtId="0" fontId="6" fillId="0" borderId="0" xfId="0" applyFont="1" applyAlignment="1">
      <alignment horizontal="left"/>
    </xf>
    <xf numFmtId="0" fontId="6" fillId="0" borderId="0" xfId="0" applyFont="1" applyAlignment="1">
      <alignment horizontal="center"/>
    </xf>
    <xf numFmtId="10" fontId="2" fillId="0" borderId="0" xfId="0" applyNumberFormat="1" applyFont="1" applyAlignment="1">
      <alignment horizontal="center"/>
    </xf>
    <xf numFmtId="0" fontId="2" fillId="4" borderId="0" xfId="0" applyFont="1" applyFill="1"/>
    <xf numFmtId="0" fontId="2" fillId="4" borderId="0" xfId="0" applyFont="1" applyFill="1" applyAlignment="1">
      <alignment horizontal="center"/>
    </xf>
    <xf numFmtId="0" fontId="2" fillId="0" borderId="0" xfId="0" applyFont="1" applyAlignment="1">
      <alignment horizontal="center"/>
    </xf>
    <xf numFmtId="10" fontId="6" fillId="0" borderId="0" xfId="0" applyNumberFormat="1" applyFont="1" applyAlignment="1">
      <alignment horizontal="center"/>
    </xf>
    <xf numFmtId="0" fontId="6" fillId="4" borderId="0" xfId="0" applyFont="1" applyFill="1" applyAlignment="1">
      <alignment horizontal="left"/>
    </xf>
    <xf numFmtId="0" fontId="6" fillId="4" borderId="0" xfId="0" applyFont="1" applyFill="1" applyAlignment="1">
      <alignment horizontal="left"/>
    </xf>
    <xf numFmtId="0" fontId="6" fillId="0" borderId="0" xfId="0" applyFont="1" applyAlignment="1">
      <alignment horizontal="left"/>
    </xf>
    <xf numFmtId="0" fontId="7" fillId="0" borderId="0" xfId="0" applyFont="1" applyAlignment="1">
      <alignment horizontal="left"/>
    </xf>
    <xf numFmtId="0" fontId="8" fillId="4" borderId="0" xfId="0" applyFont="1" applyFill="1" applyAlignment="1">
      <alignment horizontal="center"/>
    </xf>
    <xf numFmtId="0" fontId="9" fillId="4" borderId="0" xfId="0" applyFont="1" applyFill="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1" fillId="4" borderId="0" xfId="0" applyFont="1" applyFill="1"/>
    <xf numFmtId="0" fontId="2" fillId="0" borderId="1" xfId="0" applyFont="1" applyBorder="1"/>
    <xf numFmtId="0" fontId="2" fillId="2" borderId="4" xfId="0" applyFont="1" applyFill="1" applyBorder="1" applyAlignment="1">
      <alignment horizontal="center"/>
    </xf>
    <xf numFmtId="0" fontId="3" fillId="2" borderId="4" xfId="0" applyFont="1" applyFill="1" applyBorder="1" applyAlignment="1">
      <alignment horizontal="center"/>
    </xf>
    <xf numFmtId="10" fontId="2" fillId="0" borderId="4" xfId="0" applyNumberFormat="1" applyFont="1" applyBorder="1" applyAlignment="1">
      <alignment horizontal="center"/>
    </xf>
    <xf numFmtId="0" fontId="2" fillId="0" borderId="4" xfId="0" applyFont="1" applyBorder="1" applyAlignment="1">
      <alignment horizontal="center"/>
    </xf>
    <xf numFmtId="0" fontId="2" fillId="4" borderId="1" xfId="0" applyFont="1" applyFill="1" applyBorder="1"/>
    <xf numFmtId="0" fontId="12" fillId="0" borderId="0" xfId="0" applyFont="1" applyAlignment="1"/>
    <xf numFmtId="0" fontId="1" fillId="0" borderId="0" xfId="0" applyFont="1" applyAlignment="1">
      <alignment horizontal="left"/>
    </xf>
    <xf numFmtId="0" fontId="2" fillId="0" borderId="0" xfId="0" applyFont="1"/>
    <xf numFmtId="0" fontId="6" fillId="0" borderId="0" xfId="0" applyFont="1" applyAlignment="1"/>
    <xf numFmtId="0" fontId="6" fillId="0" borderId="7" xfId="0" applyFont="1" applyBorder="1" applyAlignment="1">
      <alignment horizontal="center"/>
    </xf>
    <xf numFmtId="0" fontId="14" fillId="5" borderId="0" xfId="0" applyFont="1" applyFill="1" applyAlignment="1">
      <alignment horizontal="center"/>
    </xf>
    <xf numFmtId="0" fontId="15" fillId="0" borderId="0" xfId="0" applyFont="1" applyAlignment="1"/>
    <xf numFmtId="0" fontId="16" fillId="0" borderId="10" xfId="0" applyFont="1" applyBorder="1" applyAlignment="1">
      <alignment horizontal="left"/>
    </xf>
    <xf numFmtId="10" fontId="6" fillId="0" borderId="10" xfId="0" applyNumberFormat="1" applyFont="1" applyBorder="1" applyAlignment="1">
      <alignment horizontal="center"/>
    </xf>
    <xf numFmtId="0" fontId="17" fillId="0" borderId="6" xfId="0" applyFont="1" applyBorder="1" applyAlignment="1">
      <alignment horizontal="left"/>
    </xf>
    <xf numFmtId="10" fontId="6" fillId="0" borderId="6" xfId="0" applyNumberFormat="1" applyFont="1" applyBorder="1" applyAlignment="1">
      <alignment horizontal="center"/>
    </xf>
    <xf numFmtId="0" fontId="6" fillId="0" borderId="10" xfId="0" applyFont="1" applyBorder="1" applyAlignment="1">
      <alignment horizontal="center"/>
    </xf>
    <xf numFmtId="0" fontId="6" fillId="0" borderId="6" xfId="0" applyFont="1" applyBorder="1" applyAlignment="1">
      <alignment horizontal="center"/>
    </xf>
    <xf numFmtId="0" fontId="6" fillId="0" borderId="6" xfId="0" applyFont="1" applyBorder="1" applyAlignment="1"/>
    <xf numFmtId="0" fontId="6" fillId="0" borderId="13" xfId="0" applyFont="1" applyBorder="1" applyAlignment="1">
      <alignment horizontal="center"/>
    </xf>
    <xf numFmtId="10" fontId="6" fillId="0" borderId="13" xfId="0" applyNumberFormat="1" applyFont="1" applyBorder="1" applyAlignment="1">
      <alignment horizontal="center"/>
    </xf>
    <xf numFmtId="0" fontId="6" fillId="0" borderId="6" xfId="0" applyFont="1" applyBorder="1" applyAlignment="1">
      <alignment horizontal="center"/>
    </xf>
    <xf numFmtId="0" fontId="18" fillId="0" borderId="13" xfId="0" applyFont="1" applyBorder="1" applyAlignment="1">
      <alignment horizontal="left"/>
    </xf>
    <xf numFmtId="10" fontId="9" fillId="0" borderId="6" xfId="0" applyNumberFormat="1" applyFont="1" applyBorder="1" applyAlignment="1">
      <alignment horizontal="center"/>
    </xf>
    <xf numFmtId="10" fontId="9" fillId="0" borderId="13" xfId="0" applyNumberFormat="1" applyFont="1" applyBorder="1" applyAlignment="1">
      <alignment horizontal="center"/>
    </xf>
    <xf numFmtId="0" fontId="19" fillId="0" borderId="0" xfId="0" applyFont="1" applyAlignment="1">
      <alignment horizontal="left"/>
    </xf>
    <xf numFmtId="0" fontId="6" fillId="0" borderId="0" xfId="0" applyFont="1" applyAlignment="1"/>
    <xf numFmtId="10" fontId="9" fillId="0" borderId="12" xfId="0" applyNumberFormat="1" applyFont="1" applyBorder="1" applyAlignment="1">
      <alignment horizontal="center"/>
    </xf>
    <xf numFmtId="0" fontId="6" fillId="0" borderId="6" xfId="0" applyFont="1" applyBorder="1" applyAlignment="1">
      <alignment horizontal="center"/>
    </xf>
    <xf numFmtId="0" fontId="6" fillId="0" borderId="0" xfId="0" applyFont="1" applyAlignment="1"/>
    <xf numFmtId="0" fontId="6" fillId="0" borderId="15" xfId="0" applyFont="1" applyBorder="1" applyAlignment="1">
      <alignment horizontal="center"/>
    </xf>
    <xf numFmtId="0" fontId="6" fillId="0" borderId="4" xfId="0" applyFont="1" applyBorder="1" applyAlignment="1">
      <alignment horizontal="right"/>
    </xf>
    <xf numFmtId="0" fontId="6" fillId="0" borderId="10" xfId="0" applyFont="1" applyBorder="1" applyAlignment="1"/>
    <xf numFmtId="0" fontId="6" fillId="0" borderId="12" xfId="0" applyFont="1" applyBorder="1" applyAlignment="1">
      <alignment horizontal="right"/>
    </xf>
    <xf numFmtId="0" fontId="6" fillId="8" borderId="6" xfId="0" applyFont="1" applyFill="1" applyBorder="1" applyAlignment="1">
      <alignment horizontal="center"/>
    </xf>
    <xf numFmtId="0" fontId="6" fillId="0" borderId="0" xfId="0" applyFont="1" applyAlignment="1">
      <alignment horizontal="right"/>
    </xf>
    <xf numFmtId="0" fontId="15" fillId="9" borderId="12" xfId="0" applyFont="1" applyFill="1" applyBorder="1" applyAlignment="1">
      <alignment horizontal="center"/>
    </xf>
    <xf numFmtId="0" fontId="6" fillId="0" borderId="9" xfId="0" applyFont="1" applyBorder="1" applyAlignment="1">
      <alignment horizontal="center"/>
    </xf>
    <xf numFmtId="0" fontId="6" fillId="0" borderId="4" xfId="0" applyFont="1" applyBorder="1" applyAlignment="1">
      <alignment horizontal="center"/>
    </xf>
    <xf numFmtId="0" fontId="6" fillId="0" borderId="10" xfId="0" applyFont="1" applyBorder="1" applyAlignment="1">
      <alignment horizontal="center"/>
    </xf>
    <xf numFmtId="0" fontId="6" fillId="0" borderId="4" xfId="0" applyFont="1" applyBorder="1" applyAlignment="1">
      <alignment horizontal="center"/>
    </xf>
    <xf numFmtId="0" fontId="6" fillId="0" borderId="17" xfId="0" applyFont="1" applyBorder="1" applyAlignment="1">
      <alignment horizontal="center"/>
    </xf>
    <xf numFmtId="0" fontId="6" fillId="0" borderId="12" xfId="0" applyFont="1" applyBorder="1" applyAlignment="1">
      <alignment horizontal="center"/>
    </xf>
    <xf numFmtId="0" fontId="6" fillId="0" borderId="12" xfId="0" applyFont="1" applyBorder="1" applyAlignment="1">
      <alignment horizontal="center"/>
    </xf>
    <xf numFmtId="0" fontId="6" fillId="0" borderId="18" xfId="0" applyFont="1" applyBorder="1" applyAlignment="1">
      <alignment horizontal="center"/>
    </xf>
    <xf numFmtId="0" fontId="6" fillId="0" borderId="14"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6" fillId="0" borderId="17" xfId="0" applyFont="1" applyBorder="1" applyAlignment="1">
      <alignment horizontal="center"/>
    </xf>
    <xf numFmtId="0" fontId="6" fillId="0" borderId="17" xfId="0" applyFont="1" applyBorder="1" applyAlignment="1">
      <alignment horizontal="left"/>
    </xf>
    <xf numFmtId="0" fontId="6" fillId="0" borderId="11" xfId="0" applyFont="1" applyBorder="1" applyAlignment="1">
      <alignment horizontal="center"/>
    </xf>
    <xf numFmtId="0" fontId="6" fillId="0" borderId="11" xfId="0" applyFont="1" applyBorder="1" applyAlignment="1">
      <alignment horizontal="center"/>
    </xf>
    <xf numFmtId="0" fontId="6" fillId="0" borderId="16" xfId="0" applyFont="1" applyBorder="1" applyAlignment="1">
      <alignment horizontal="center"/>
    </xf>
    <xf numFmtId="0" fontId="6" fillId="0" borderId="9" xfId="0" applyFont="1" applyBorder="1" applyAlignment="1">
      <alignment horizontal="left"/>
    </xf>
    <xf numFmtId="0" fontId="6" fillId="0" borderId="18" xfId="0" applyFont="1" applyBorder="1" applyAlignment="1">
      <alignment horizontal="left"/>
    </xf>
    <xf numFmtId="0" fontId="9" fillId="0" borderId="12" xfId="0" applyFont="1" applyBorder="1" applyAlignment="1">
      <alignment horizontal="center"/>
    </xf>
    <xf numFmtId="0" fontId="9" fillId="0" borderId="6" xfId="0" applyFont="1" applyBorder="1" applyAlignment="1">
      <alignment horizontal="center"/>
    </xf>
    <xf numFmtId="0" fontId="20" fillId="0" borderId="12"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20" fillId="0" borderId="4" xfId="0" applyFont="1" applyBorder="1" applyAlignment="1">
      <alignment horizontal="center"/>
    </xf>
    <xf numFmtId="0" fontId="20" fillId="0" borderId="11" xfId="0" applyFont="1" applyBorder="1" applyAlignment="1">
      <alignment horizontal="center"/>
    </xf>
    <xf numFmtId="0" fontId="9" fillId="0" borderId="12" xfId="0" applyFont="1" applyBorder="1" applyAlignment="1">
      <alignment horizontal="center"/>
    </xf>
    <xf numFmtId="0" fontId="1" fillId="2" borderId="0" xfId="0" applyFont="1" applyFill="1" applyAlignment="1"/>
    <xf numFmtId="0" fontId="0" fillId="0" borderId="0" xfId="0" applyFont="1" applyAlignment="1"/>
    <xf numFmtId="0" fontId="2" fillId="0" borderId="0" xfId="0" applyFont="1" applyAlignment="1"/>
    <xf numFmtId="0" fontId="3" fillId="0" borderId="0" xfId="0" applyFont="1" applyAlignment="1">
      <alignment horizontal="left"/>
    </xf>
    <xf numFmtId="0" fontId="2" fillId="0" borderId="2" xfId="0" applyFont="1" applyBorder="1" applyAlignment="1"/>
    <xf numFmtId="0" fontId="11" fillId="0" borderId="3" xfId="0" applyFont="1" applyBorder="1"/>
    <xf numFmtId="0" fontId="11" fillId="0" borderId="5" xfId="0" applyFont="1" applyBorder="1"/>
    <xf numFmtId="0" fontId="11" fillId="0" borderId="6" xfId="0" applyFont="1" applyBorder="1"/>
    <xf numFmtId="0" fontId="1" fillId="0" borderId="0" xfId="0" applyFont="1" applyAlignment="1">
      <alignment horizontal="center"/>
    </xf>
    <xf numFmtId="0" fontId="10" fillId="4" borderId="0" xfId="0" applyFont="1" applyFill="1" applyAlignment="1">
      <alignment horizontal="center"/>
    </xf>
    <xf numFmtId="0" fontId="10" fillId="0" borderId="0" xfId="0" applyFont="1" applyAlignment="1">
      <alignment horizontal="center"/>
    </xf>
    <xf numFmtId="0" fontId="10" fillId="0" borderId="0" xfId="0" applyFont="1" applyAlignment="1">
      <alignment horizontal="left"/>
    </xf>
    <xf numFmtId="0" fontId="13" fillId="5" borderId="8" xfId="0" applyFont="1" applyFill="1" applyBorder="1" applyAlignment="1">
      <alignment horizontal="center"/>
    </xf>
    <xf numFmtId="0" fontId="11" fillId="0" borderId="9" xfId="0" applyFont="1" applyBorder="1"/>
    <xf numFmtId="0" fontId="11" fillId="0" borderId="10" xfId="0" applyFont="1" applyBorder="1"/>
    <xf numFmtId="0" fontId="15" fillId="6" borderId="7" xfId="0" applyFont="1" applyFill="1" applyBorder="1" applyAlignment="1">
      <alignment horizontal="center"/>
    </xf>
    <xf numFmtId="0" fontId="11" fillId="0" borderId="11" xfId="0" applyFont="1" applyBorder="1"/>
    <xf numFmtId="0" fontId="15" fillId="7" borderId="11" xfId="0" applyFont="1" applyFill="1" applyBorder="1" applyAlignment="1">
      <alignment horizontal="center"/>
    </xf>
    <xf numFmtId="0" fontId="15" fillId="0" borderId="11" xfId="0" applyFont="1" applyBorder="1" applyAlignment="1">
      <alignment horizontal="center"/>
    </xf>
    <xf numFmtId="0" fontId="11" fillId="0" borderId="12" xfId="0" applyFont="1" applyBorder="1"/>
    <xf numFmtId="0" fontId="6" fillId="0" borderId="11" xfId="0" applyFont="1" applyBorder="1" applyAlignment="1">
      <alignment horizontal="center"/>
    </xf>
    <xf numFmtId="0" fontId="11" fillId="0" borderId="14" xfId="0" applyFont="1" applyBorder="1"/>
    <xf numFmtId="0" fontId="15" fillId="7" borderId="7" xfId="0" applyFont="1" applyFill="1" applyBorder="1" applyAlignment="1">
      <alignment horizontal="center"/>
    </xf>
    <xf numFmtId="0" fontId="6" fillId="0" borderId="7" xfId="0" applyFont="1" applyBorder="1" applyAlignment="1">
      <alignment horizontal="center"/>
    </xf>
    <xf numFmtId="0" fontId="15" fillId="0" borderId="2" xfId="0" applyFont="1" applyBorder="1" applyAlignment="1">
      <alignment horizontal="center"/>
    </xf>
    <xf numFmtId="0" fontId="11" fillId="0" borderId="15" xfId="0" applyFont="1" applyBorder="1"/>
    <xf numFmtId="0" fontId="11" fillId="0" borderId="16" xfId="0" applyFont="1" applyBorder="1"/>
    <xf numFmtId="0" fontId="15" fillId="0" borderId="7" xfId="0" applyFont="1" applyBorder="1" applyAlignment="1">
      <alignment horizontal="center"/>
    </xf>
    <xf numFmtId="0" fontId="15" fillId="6" borderId="2" xfId="0" applyFont="1" applyFill="1" applyBorder="1" applyAlignment="1">
      <alignment horizontal="center"/>
    </xf>
    <xf numFmtId="0" fontId="15" fillId="7" borderId="2" xfId="0" applyFont="1" applyFill="1" applyBorder="1" applyAlignment="1">
      <alignment horizontal="center"/>
    </xf>
    <xf numFmtId="0" fontId="6" fillId="0" borderId="8" xfId="0" applyFont="1" applyBorder="1" applyAlignment="1">
      <alignment horizontal="center"/>
    </xf>
    <xf numFmtId="0" fontId="6" fillId="8" borderId="8" xfId="0" applyFont="1" applyFill="1" applyBorder="1" applyAlignment="1">
      <alignment horizontal="center"/>
    </xf>
    <xf numFmtId="0" fontId="15" fillId="9" borderId="9" xfId="0" applyFont="1" applyFill="1" applyBorder="1" applyAlignment="1">
      <alignment horizontal="center"/>
    </xf>
    <xf numFmtId="0" fontId="15" fillId="9" borderId="8" xfId="0" applyFont="1" applyFill="1" applyBorder="1" applyAlignment="1">
      <alignment horizontal="center"/>
    </xf>
    <xf numFmtId="0" fontId="1" fillId="2" borderId="19" xfId="0" applyFont="1" applyFill="1" applyBorder="1" applyAlignment="1">
      <alignment horizontal="left"/>
    </xf>
    <xf numFmtId="0" fontId="1" fillId="2" borderId="19" xfId="0" applyFont="1" applyFill="1" applyBorder="1" applyAlignment="1">
      <alignment horizontal="center"/>
    </xf>
    <xf numFmtId="0" fontId="1" fillId="2" borderId="19" xfId="0" applyFont="1" applyFill="1" applyBorder="1" applyAlignment="1"/>
    <xf numFmtId="0" fontId="4" fillId="2" borderId="19" xfId="0" applyFont="1" applyFill="1" applyBorder="1" applyAlignment="1">
      <alignment horizontal="center"/>
    </xf>
    <xf numFmtId="0" fontId="1" fillId="0" borderId="19" xfId="0" applyFont="1" applyBorder="1" applyAlignment="1">
      <alignment wrapText="1"/>
    </xf>
    <xf numFmtId="0" fontId="0" fillId="0" borderId="19" xfId="0" applyFont="1" applyBorder="1" applyAlignment="1"/>
    <xf numFmtId="0" fontId="2" fillId="0" borderId="19" xfId="0" applyFont="1" applyBorder="1" applyAlignment="1">
      <alignment horizontal="left"/>
    </xf>
    <xf numFmtId="0" fontId="1" fillId="3" borderId="19" xfId="0" applyFont="1" applyFill="1" applyBorder="1" applyAlignment="1">
      <alignment horizontal="center"/>
    </xf>
    <xf numFmtId="0" fontId="5" fillId="0" borderId="19" xfId="0" applyFont="1" applyBorder="1" applyAlignment="1">
      <alignment horizontal="left"/>
    </xf>
    <xf numFmtId="0" fontId="2" fillId="4" borderId="19" xfId="0" applyFont="1" applyFill="1" applyBorder="1" applyAlignment="1">
      <alignment horizontal="left"/>
    </xf>
    <xf numFmtId="0" fontId="6" fillId="4" borderId="19" xfId="0" applyFont="1" applyFill="1" applyBorder="1" applyAlignment="1">
      <alignment horizontal="center"/>
    </xf>
    <xf numFmtId="10" fontId="6" fillId="4" borderId="19" xfId="0" applyNumberFormat="1" applyFont="1" applyFill="1" applyBorder="1" applyAlignment="1">
      <alignment horizontal="center"/>
    </xf>
    <xf numFmtId="10" fontId="2" fillId="4" borderId="19" xfId="0" applyNumberFormat="1" applyFont="1" applyFill="1" applyBorder="1" applyAlignment="1">
      <alignment horizontal="center"/>
    </xf>
    <xf numFmtId="0" fontId="1" fillId="4" borderId="19" xfId="0" applyFont="1" applyFill="1" applyBorder="1" applyAlignment="1"/>
    <xf numFmtId="0" fontId="0" fillId="0" borderId="19" xfId="0" applyFont="1" applyBorder="1" applyAlignment="1"/>
    <xf numFmtId="0" fontId="2" fillId="4" borderId="19" xfId="0" applyFont="1" applyFill="1" applyBorder="1" applyAlignment="1"/>
    <xf numFmtId="0" fontId="6" fillId="0" borderId="19" xfId="0" applyFont="1" applyBorder="1" applyAlignment="1">
      <alignment horizontal="left"/>
    </xf>
    <xf numFmtId="0" fontId="6" fillId="0" borderId="19" xfId="0" applyFont="1" applyBorder="1" applyAlignment="1">
      <alignment horizontal="center"/>
    </xf>
    <xf numFmtId="10" fontId="2" fillId="0" borderId="19" xfId="0" applyNumberFormat="1" applyFont="1" applyBorder="1" applyAlignment="1">
      <alignment horizontal="center"/>
    </xf>
    <xf numFmtId="0" fontId="2" fillId="4" borderId="19" xfId="0" applyFont="1" applyFill="1" applyBorder="1"/>
    <xf numFmtId="0" fontId="2" fillId="4" borderId="19" xfId="0" applyFont="1" applyFill="1" applyBorder="1" applyAlignment="1">
      <alignment horizontal="center"/>
    </xf>
    <xf numFmtId="0" fontId="2" fillId="0" borderId="19" xfId="0" applyFont="1" applyBorder="1" applyAlignment="1">
      <alignment horizontal="center"/>
    </xf>
    <xf numFmtId="10" fontId="6" fillId="0" borderId="19" xfId="0" applyNumberFormat="1" applyFont="1" applyBorder="1" applyAlignment="1">
      <alignment horizontal="center"/>
    </xf>
    <xf numFmtId="0" fontId="6" fillId="4" borderId="19" xfId="0" applyFont="1" applyFill="1" applyBorder="1" applyAlignment="1">
      <alignment horizontal="left"/>
    </xf>
    <xf numFmtId="0" fontId="7" fillId="0" borderId="19" xfId="0" applyFont="1" applyBorder="1" applyAlignment="1">
      <alignment horizontal="left"/>
    </xf>
    <xf numFmtId="0" fontId="8" fillId="4" borderId="19" xfId="0" applyFont="1" applyFill="1" applyBorder="1" applyAlignment="1">
      <alignment horizontal="center"/>
    </xf>
    <xf numFmtId="0" fontId="9" fillId="4" borderId="19" xfId="0" applyFont="1" applyFill="1" applyBorder="1" applyAlignment="1">
      <alignment horizontal="center"/>
    </xf>
    <xf numFmtId="0" fontId="1" fillId="4" borderId="19" xfId="0" applyFont="1" applyFill="1" applyBorder="1"/>
    <xf numFmtId="0" fontId="1" fillId="0" borderId="19" xfId="0" applyFont="1" applyBorder="1" applyAlignment="1">
      <alignment horizontal="center"/>
    </xf>
    <xf numFmtId="0" fontId="1"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crisil.com/mnt/winshare/Ratings/RatingList/RatingDocs/HDFC_Bank_Limited_August_31_2020_RR.html" TargetMode="External"/><Relationship Id="rId13" Type="http://schemas.openxmlformats.org/officeDocument/2006/relationships/hyperlink" Target="https://corporatefinanceinstitute.com/resources/templates/excel-modeling/sharpe-ratio-calculator/" TargetMode="External"/><Relationship Id="rId3" Type="http://schemas.openxmlformats.org/officeDocument/2006/relationships/hyperlink" Target="https://www.netcials.com/stock-10-year-history-nse/RELIANCE-Reliance-Industries-Limited/" TargetMode="External"/><Relationship Id="rId7" Type="http://schemas.openxmlformats.org/officeDocument/2006/relationships/hyperlink" Target="https://www.netcials.com/stock-10-year-history-nse/HDFCBANK-HDFC-Bank-Limited/" TargetMode="External"/><Relationship Id="rId12" Type="http://schemas.openxmlformats.org/officeDocument/2006/relationships/hyperlink" Target="https://www.crisil.com/mnt/winshare/Ratings/RatingList/RatingDocs/Infosys_Limited_January_21_2020_RR.html" TargetMode="External"/><Relationship Id="rId2" Type="http://schemas.openxmlformats.org/officeDocument/2006/relationships/hyperlink" Target="https://www.crisil.com/mnt/winshare/Ratings/RatingList/RatingDocs/HDFC_Bank_Limited_August_31_2020_RR.html" TargetMode="External"/><Relationship Id="rId1" Type="http://schemas.openxmlformats.org/officeDocument/2006/relationships/hyperlink" Target="https://www.netcials.com/stock-10-year-history-nse/HDFCBANK-HDFC-Bank-Limited/" TargetMode="External"/><Relationship Id="rId6" Type="http://schemas.openxmlformats.org/officeDocument/2006/relationships/hyperlink" Target="https://www.crisil.com/mnt/winshare/Ratings/RatingList/RatingDocs/Infosys_Limited_January_21_2020_RR.html" TargetMode="External"/><Relationship Id="rId11" Type="http://schemas.openxmlformats.org/officeDocument/2006/relationships/hyperlink" Target="https://www.netcials.com/stock-10-year-history-nse/INFY-Infosys-Limited/" TargetMode="External"/><Relationship Id="rId5" Type="http://schemas.openxmlformats.org/officeDocument/2006/relationships/hyperlink" Target="https://www.netcials.com/stock-10-year-history-nse/INFY-Infosys-Limited/" TargetMode="External"/><Relationship Id="rId15" Type="http://schemas.openxmlformats.org/officeDocument/2006/relationships/comments" Target="../comments1.xml"/><Relationship Id="rId10" Type="http://schemas.openxmlformats.org/officeDocument/2006/relationships/hyperlink" Target="https://www.crisil.com/mnt/winshare/Ratings/RatingList/RatingDocs/Reliance_Industries_Limited_May_04_2020_RR.html" TargetMode="External"/><Relationship Id="rId4" Type="http://schemas.openxmlformats.org/officeDocument/2006/relationships/hyperlink" Target="https://www.crisil.com/mnt/winshare/Ratings/RatingList/RatingDocs/Reliance_Industries_Limited_May_04_2020_RR.html" TargetMode="External"/><Relationship Id="rId9" Type="http://schemas.openxmlformats.org/officeDocument/2006/relationships/hyperlink" Target="https://www.netcials.com/stock-10-year-history-nse/RELIANCE-Reliance-Industries-Limited/"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risil.com/mnt/winshare/Ratings/RatingList/RatingDocs/HDFC_Bank_Limited_August_31_2020_RR.html" TargetMode="External"/><Relationship Id="rId13" Type="http://schemas.openxmlformats.org/officeDocument/2006/relationships/vmlDrawing" Target="../drawings/vmlDrawing2.vml"/><Relationship Id="rId3" Type="http://schemas.openxmlformats.org/officeDocument/2006/relationships/hyperlink" Target="https://www.netcials.com/stock-10-year-history-nse/RELIANCE-Reliance-Industries-Limited/" TargetMode="External"/><Relationship Id="rId7" Type="http://schemas.openxmlformats.org/officeDocument/2006/relationships/hyperlink" Target="https://www.netcials.com/stock-10-year-history-nse/HDFCBANK-HDFC-Bank-Limited/" TargetMode="External"/><Relationship Id="rId12" Type="http://schemas.openxmlformats.org/officeDocument/2006/relationships/hyperlink" Target="https://www.crisil.com/mnt/winshare/Ratings/RatingList/RatingDocs/Infosys_Limited_January_21_2020_RR.html" TargetMode="External"/><Relationship Id="rId2" Type="http://schemas.openxmlformats.org/officeDocument/2006/relationships/hyperlink" Target="https://www.crisil.com/mnt/winshare/Ratings/RatingList/RatingDocs/HDFC_Bank_Limited_August_31_2020_RR.html" TargetMode="External"/><Relationship Id="rId1" Type="http://schemas.openxmlformats.org/officeDocument/2006/relationships/hyperlink" Target="https://www.netcials.com/stock-10-year-history-nse/HDFCBANK-HDFC-Bank-Limited/" TargetMode="External"/><Relationship Id="rId6" Type="http://schemas.openxmlformats.org/officeDocument/2006/relationships/hyperlink" Target="https://www.crisil.com/mnt/winshare/Ratings/RatingList/RatingDocs/Infosys_Limited_January_21_2020_RR.html" TargetMode="External"/><Relationship Id="rId11" Type="http://schemas.openxmlformats.org/officeDocument/2006/relationships/hyperlink" Target="https://www.netcials.com/stock-10-year-history-nse/INFY-Infosys-Limited/" TargetMode="External"/><Relationship Id="rId5" Type="http://schemas.openxmlformats.org/officeDocument/2006/relationships/hyperlink" Target="https://www.netcials.com/stock-10-year-history-nse/INFY-Infosys-Limited/" TargetMode="External"/><Relationship Id="rId10" Type="http://schemas.openxmlformats.org/officeDocument/2006/relationships/hyperlink" Target="https://www.crisil.com/mnt/winshare/Ratings/RatingList/RatingDocs/Reliance_Industries_Limited_May_04_2020_RR.html" TargetMode="External"/><Relationship Id="rId4" Type="http://schemas.openxmlformats.org/officeDocument/2006/relationships/hyperlink" Target="https://www.crisil.com/mnt/winshare/Ratings/RatingList/RatingDocs/Reliance_Industries_Limited_May_04_2020_RR.html" TargetMode="External"/><Relationship Id="rId9" Type="http://schemas.openxmlformats.org/officeDocument/2006/relationships/hyperlink" Target="https://www.netcials.com/stock-10-year-history-nse/RELIANCE-Reliance-Industries-Limited/"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mfiframes.mutualfundsindia.com/DSPApp/Factsheet.aspx?param=17624" TargetMode="External"/><Relationship Id="rId13" Type="http://schemas.openxmlformats.org/officeDocument/2006/relationships/hyperlink" Target="http://mfiframes.mutualfundsindia.com/DSPApp/Factsheet.aspx?param=25722" TargetMode="External"/><Relationship Id="rId18" Type="http://schemas.openxmlformats.org/officeDocument/2006/relationships/hyperlink" Target="http://mfiframes.mutualfundsindia.com/DSPApp/Factsheet.aspx?param=31407" TargetMode="External"/><Relationship Id="rId3" Type="http://schemas.openxmlformats.org/officeDocument/2006/relationships/hyperlink" Target="http://mfiframes.mutualfundsindia.com/DSPApp/Factsheet.aspx?param=39175" TargetMode="External"/><Relationship Id="rId21" Type="http://schemas.openxmlformats.org/officeDocument/2006/relationships/hyperlink" Target="http://mfiframes.mutualfundsindia.com/DSPApp/Factsheet.aspx?param=17113" TargetMode="External"/><Relationship Id="rId7" Type="http://schemas.openxmlformats.org/officeDocument/2006/relationships/hyperlink" Target="http://mfiframes.mutualfundsindia.com/DSPApp/Factsheet.aspx?param=16709" TargetMode="External"/><Relationship Id="rId12" Type="http://schemas.openxmlformats.org/officeDocument/2006/relationships/hyperlink" Target="http://mfiframes.mutualfundsindia.com/DSPApp/Factsheet.aspx?param=16026" TargetMode="External"/><Relationship Id="rId17" Type="http://schemas.openxmlformats.org/officeDocument/2006/relationships/hyperlink" Target="http://mfiframes.mutualfundsindia.com/DSPApp/Factsheet.aspx?param=17609" TargetMode="External"/><Relationship Id="rId2" Type="http://schemas.openxmlformats.org/officeDocument/2006/relationships/hyperlink" Target="http://mfiframes.mutualfundsindia.com/DSPApp/Factsheet.aspx?param=16709" TargetMode="External"/><Relationship Id="rId16" Type="http://schemas.openxmlformats.org/officeDocument/2006/relationships/hyperlink" Target="http://mfiframes.mutualfundsindia.com/DSPApp/Factsheet.aspx?param=11388" TargetMode="External"/><Relationship Id="rId20" Type="http://schemas.openxmlformats.org/officeDocument/2006/relationships/hyperlink" Target="http://mfiframes.mutualfundsindia.com/DSPApp/Factsheet.aspx?param=25722" TargetMode="External"/><Relationship Id="rId1" Type="http://schemas.openxmlformats.org/officeDocument/2006/relationships/hyperlink" Target="http://mfiframes.mutualfundsindia.com/DSPApp/Factsheet.aspx?param=17624" TargetMode="External"/><Relationship Id="rId6" Type="http://schemas.openxmlformats.org/officeDocument/2006/relationships/hyperlink" Target="http://mfiframes.mutualfundsindia.com/DSPApp/Factsheet.aspx?param=16026" TargetMode="External"/><Relationship Id="rId11" Type="http://schemas.openxmlformats.org/officeDocument/2006/relationships/hyperlink" Target="http://mfiframes.mutualfundsindia.com/DSPApp/Factsheet.aspx?param=17645" TargetMode="External"/><Relationship Id="rId24" Type="http://schemas.openxmlformats.org/officeDocument/2006/relationships/hyperlink" Target="http://mfiframes.mutualfundsindia.com/DSPApp/Factsheet.aspx?param=11388" TargetMode="External"/><Relationship Id="rId5" Type="http://schemas.openxmlformats.org/officeDocument/2006/relationships/hyperlink" Target="http://mfiframes.mutualfundsindia.com/DSPApp/Factsheet.aspx?param=17645" TargetMode="External"/><Relationship Id="rId15" Type="http://schemas.openxmlformats.org/officeDocument/2006/relationships/hyperlink" Target="http://mfiframes.mutualfundsindia.com/DSPApp/Factsheet.aspx?param=17113" TargetMode="External"/><Relationship Id="rId23" Type="http://schemas.openxmlformats.org/officeDocument/2006/relationships/hyperlink" Target="http://mfiframes.mutualfundsindia.com/DSPApp/Factsheet.aspx?param=31407" TargetMode="External"/><Relationship Id="rId10" Type="http://schemas.openxmlformats.org/officeDocument/2006/relationships/hyperlink" Target="http://mfiframes.mutualfundsindia.com/DSPApp/Factsheet.aspx?param=16074" TargetMode="External"/><Relationship Id="rId19" Type="http://schemas.openxmlformats.org/officeDocument/2006/relationships/hyperlink" Target="http://mfiframes.mutualfundsindia.com/DSPApp/Factsheet.aspx?param=35570" TargetMode="External"/><Relationship Id="rId4" Type="http://schemas.openxmlformats.org/officeDocument/2006/relationships/hyperlink" Target="http://mfiframes.mutualfundsindia.com/DSPApp/Factsheet.aspx?param=16074" TargetMode="External"/><Relationship Id="rId9" Type="http://schemas.openxmlformats.org/officeDocument/2006/relationships/hyperlink" Target="http://mfiframes.mutualfundsindia.com/DSPApp/Factsheet.aspx?param=39175" TargetMode="External"/><Relationship Id="rId14" Type="http://schemas.openxmlformats.org/officeDocument/2006/relationships/hyperlink" Target="http://mfiframes.mutualfundsindia.com/DSPApp/Factsheet.aspx?param=17609" TargetMode="External"/><Relationship Id="rId22" Type="http://schemas.openxmlformats.org/officeDocument/2006/relationships/hyperlink" Target="http://mfiframes.mutualfundsindia.com/DSPApp/Factsheet.aspx?param=3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3"/>
  <sheetViews>
    <sheetView workbookViewId="0">
      <selection sqref="A1:I1"/>
    </sheetView>
  </sheetViews>
  <sheetFormatPr defaultColWidth="14.44140625" defaultRowHeight="15.75" customHeight="1" x14ac:dyDescent="0.25"/>
  <cols>
    <col min="7" max="7" width="13.6640625" customWidth="1"/>
  </cols>
  <sheetData>
    <row r="1" spans="1:9" x14ac:dyDescent="0.25">
      <c r="A1" s="94" t="s">
        <v>0</v>
      </c>
      <c r="B1" s="95"/>
      <c r="C1" s="95"/>
      <c r="D1" s="95"/>
      <c r="E1" s="95"/>
      <c r="F1" s="95"/>
      <c r="G1" s="95"/>
      <c r="H1" s="95"/>
      <c r="I1" s="95"/>
    </row>
    <row r="3" spans="1:9" x14ac:dyDescent="0.25">
      <c r="A3" s="96" t="s">
        <v>1</v>
      </c>
      <c r="B3" s="95"/>
      <c r="C3" s="95"/>
      <c r="D3" s="95"/>
      <c r="E3" s="95"/>
      <c r="F3" s="95"/>
      <c r="G3" s="95"/>
    </row>
    <row r="4" spans="1:9" x14ac:dyDescent="0.25">
      <c r="A4" s="2"/>
      <c r="B4" s="2"/>
      <c r="C4" s="2"/>
      <c r="D4" s="2"/>
      <c r="E4" s="2"/>
      <c r="F4" s="2"/>
      <c r="G4" s="2"/>
    </row>
    <row r="5" spans="1:9" x14ac:dyDescent="0.25">
      <c r="A5" s="97" t="s">
        <v>2</v>
      </c>
      <c r="B5" s="95"/>
      <c r="C5" s="95"/>
      <c r="D5" s="95"/>
      <c r="E5" s="95"/>
      <c r="F5" s="95"/>
      <c r="G5" s="95"/>
    </row>
    <row r="7" spans="1:9" x14ac:dyDescent="0.25">
      <c r="A7" s="96" t="s">
        <v>3</v>
      </c>
      <c r="B7" s="95"/>
      <c r="C7" s="95"/>
      <c r="D7" s="95"/>
      <c r="E7" s="95"/>
      <c r="F7" s="95"/>
      <c r="G7" s="95"/>
    </row>
    <row r="8" spans="1:9" ht="15.75" customHeight="1" x14ac:dyDescent="0.25">
      <c r="A8" s="95"/>
      <c r="B8" s="95"/>
      <c r="C8" s="95"/>
      <c r="D8" s="95"/>
      <c r="E8" s="95"/>
      <c r="F8" s="95"/>
      <c r="G8" s="95"/>
    </row>
    <row r="9" spans="1:9" x14ac:dyDescent="0.25">
      <c r="A9" s="96" t="s">
        <v>4</v>
      </c>
      <c r="B9" s="95"/>
      <c r="C9" s="95"/>
      <c r="D9" s="95"/>
      <c r="E9" s="95"/>
      <c r="F9" s="95"/>
      <c r="G9" s="95"/>
    </row>
    <row r="10" spans="1:9" ht="15.75" customHeight="1" x14ac:dyDescent="0.25">
      <c r="A10" s="95"/>
      <c r="B10" s="95"/>
      <c r="C10" s="95"/>
      <c r="D10" s="95"/>
      <c r="E10" s="95"/>
      <c r="F10" s="95"/>
      <c r="G10" s="95"/>
    </row>
    <row r="11" spans="1:9" x14ac:dyDescent="0.25">
      <c r="A11" s="96" t="s">
        <v>5</v>
      </c>
      <c r="B11" s="95"/>
      <c r="C11" s="95"/>
      <c r="D11" s="95"/>
      <c r="E11" s="95"/>
      <c r="F11" s="95"/>
      <c r="G11" s="95"/>
    </row>
    <row r="12" spans="1:9" ht="15.75" customHeight="1" x14ac:dyDescent="0.25">
      <c r="A12" s="95"/>
      <c r="B12" s="95"/>
      <c r="C12" s="95"/>
      <c r="D12" s="95"/>
      <c r="E12" s="95"/>
      <c r="F12" s="95"/>
      <c r="G12" s="95"/>
    </row>
    <row r="13" spans="1:9" x14ac:dyDescent="0.25">
      <c r="A13" s="96" t="s">
        <v>6</v>
      </c>
      <c r="B13" s="95"/>
      <c r="C13" s="95"/>
      <c r="D13" s="95"/>
      <c r="E13" s="95"/>
      <c r="F13" s="95"/>
      <c r="G13" s="95"/>
    </row>
    <row r="15" spans="1:9" ht="15.75" customHeight="1" x14ac:dyDescent="0.25">
      <c r="A15" s="95"/>
      <c r="B15" s="95"/>
      <c r="C15" s="95"/>
      <c r="D15" s="95"/>
      <c r="E15" s="95"/>
      <c r="F15" s="95"/>
      <c r="G15" s="95"/>
    </row>
    <row r="16" spans="1:9" ht="15.75" customHeight="1" x14ac:dyDescent="0.25">
      <c r="A16" s="95"/>
      <c r="B16" s="95"/>
      <c r="C16" s="95"/>
      <c r="D16" s="95"/>
      <c r="E16" s="95"/>
      <c r="F16" s="95"/>
      <c r="G16" s="95"/>
    </row>
    <row r="17" spans="1:7" ht="15.75" customHeight="1" x14ac:dyDescent="0.25">
      <c r="A17" s="95"/>
      <c r="B17" s="95"/>
      <c r="C17" s="95"/>
      <c r="D17" s="95"/>
      <c r="E17" s="95"/>
      <c r="F17" s="95"/>
      <c r="G17" s="95"/>
    </row>
    <row r="18" spans="1:7" ht="15.75" customHeight="1" x14ac:dyDescent="0.25">
      <c r="A18" s="95"/>
      <c r="B18" s="95"/>
      <c r="C18" s="95"/>
      <c r="D18" s="95"/>
      <c r="E18" s="95"/>
      <c r="F18" s="95"/>
      <c r="G18" s="95"/>
    </row>
    <row r="19" spans="1:7" ht="15.75" customHeight="1" x14ac:dyDescent="0.25">
      <c r="A19" s="95"/>
      <c r="B19" s="95"/>
      <c r="C19" s="95"/>
      <c r="D19" s="95"/>
      <c r="E19" s="95"/>
      <c r="F19" s="95"/>
      <c r="G19" s="95"/>
    </row>
    <row r="20" spans="1:7" ht="15.75" customHeight="1" x14ac:dyDescent="0.25">
      <c r="A20" s="95"/>
      <c r="B20" s="95"/>
      <c r="C20" s="95"/>
      <c r="D20" s="95"/>
      <c r="E20" s="95"/>
      <c r="F20" s="95"/>
      <c r="G20" s="95"/>
    </row>
    <row r="21" spans="1:7" ht="15.75" customHeight="1" x14ac:dyDescent="0.25">
      <c r="A21" s="95"/>
      <c r="B21" s="95"/>
      <c r="C21" s="95"/>
      <c r="D21" s="95"/>
      <c r="E21" s="95"/>
      <c r="F21" s="95"/>
      <c r="G21" s="95"/>
    </row>
    <row r="22" spans="1:7" ht="15.75" customHeight="1" x14ac:dyDescent="0.25">
      <c r="A22" s="95"/>
      <c r="B22" s="95"/>
      <c r="C22" s="95"/>
      <c r="D22" s="95"/>
      <c r="E22" s="95"/>
      <c r="F22" s="95"/>
      <c r="G22" s="95"/>
    </row>
    <row r="23" spans="1:7" ht="15.75" customHeight="1" x14ac:dyDescent="0.25">
      <c r="A23" s="95"/>
      <c r="B23" s="95"/>
      <c r="C23" s="95"/>
      <c r="D23" s="95"/>
      <c r="E23" s="95"/>
      <c r="F23" s="95"/>
      <c r="G23" s="95"/>
    </row>
  </sheetData>
  <mergeCells count="19">
    <mergeCell ref="A21:G21"/>
    <mergeCell ref="A22:G22"/>
    <mergeCell ref="A23:G23"/>
    <mergeCell ref="A9:G9"/>
    <mergeCell ref="A10:G10"/>
    <mergeCell ref="A11:G11"/>
    <mergeCell ref="A12:G12"/>
    <mergeCell ref="A13:G13"/>
    <mergeCell ref="A15:G15"/>
    <mergeCell ref="A16:G16"/>
    <mergeCell ref="A17:G17"/>
    <mergeCell ref="A18:G18"/>
    <mergeCell ref="A19:G19"/>
    <mergeCell ref="A20:G20"/>
    <mergeCell ref="A1:I1"/>
    <mergeCell ref="A3:G3"/>
    <mergeCell ref="A7:G7"/>
    <mergeCell ref="A8:G8"/>
    <mergeCell ref="A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98"/>
  <sheetViews>
    <sheetView tabSelected="1" workbookViewId="0">
      <selection activeCell="J16" sqref="J16"/>
    </sheetView>
  </sheetViews>
  <sheetFormatPr defaultColWidth="14.44140625" defaultRowHeight="15.75" customHeight="1" x14ac:dyDescent="0.25"/>
  <cols>
    <col min="2" max="2" width="34.44140625" customWidth="1"/>
    <col min="3" max="3" width="17.109375" customWidth="1"/>
    <col min="4" max="4" width="16.88671875" customWidth="1"/>
    <col min="7" max="7" width="30.44140625" customWidth="1"/>
    <col min="8" max="8" width="26.109375" customWidth="1"/>
  </cols>
  <sheetData>
    <row r="1" spans="1:10" ht="13.2" x14ac:dyDescent="0.25">
      <c r="A1" s="128" t="s">
        <v>7</v>
      </c>
      <c r="B1" s="128"/>
      <c r="C1" s="128" t="s">
        <v>8</v>
      </c>
      <c r="D1" s="128" t="s">
        <v>9</v>
      </c>
      <c r="E1" s="129" t="s">
        <v>10</v>
      </c>
      <c r="F1" s="130" t="s">
        <v>11</v>
      </c>
      <c r="G1" s="129" t="s">
        <v>12</v>
      </c>
      <c r="H1" s="131" t="s">
        <v>13</v>
      </c>
      <c r="I1" s="132" t="s">
        <v>14</v>
      </c>
      <c r="J1" s="133"/>
    </row>
    <row r="2" spans="1:10" x14ac:dyDescent="0.25">
      <c r="A2" s="134"/>
      <c r="B2" s="135" t="s">
        <v>15</v>
      </c>
      <c r="C2" s="135" t="s">
        <v>16</v>
      </c>
      <c r="D2" s="135" t="s">
        <v>17</v>
      </c>
      <c r="E2" s="135" t="s">
        <v>18</v>
      </c>
      <c r="F2" s="135" t="s">
        <v>19</v>
      </c>
      <c r="G2" s="135"/>
      <c r="H2" s="135" t="s">
        <v>20</v>
      </c>
      <c r="I2" s="133"/>
      <c r="J2" s="133"/>
    </row>
    <row r="3" spans="1:10" ht="15.75" customHeight="1" x14ac:dyDescent="0.3">
      <c r="A3" s="136" t="s">
        <v>21</v>
      </c>
      <c r="B3" s="137" t="s">
        <v>22</v>
      </c>
      <c r="C3" s="138">
        <f>'Portfolio - Annexure 2'!D31</f>
        <v>75</v>
      </c>
      <c r="D3" s="139">
        <f>('Returns - Annexure 1'!D25+'Returns - Annexure 1'!E25)/2</f>
        <v>3.04E-2</v>
      </c>
      <c r="E3" s="140">
        <f>('Returns - Annexure 1'!D20+'Returns - Annexure 1'!E20)/2</f>
        <v>5.815E-2</v>
      </c>
      <c r="F3" s="140">
        <f t="shared" ref="F3:F57" si="0">SUM(D3-E3)</f>
        <v>-2.775E-2</v>
      </c>
      <c r="G3" s="138" t="s">
        <v>23</v>
      </c>
      <c r="H3" s="140">
        <v>0</v>
      </c>
      <c r="I3" s="133"/>
      <c r="J3" s="133"/>
    </row>
    <row r="4" spans="1:10" ht="15.75" customHeight="1" x14ac:dyDescent="0.3">
      <c r="A4" s="134"/>
      <c r="B4" s="137" t="s">
        <v>24</v>
      </c>
      <c r="C4" s="138">
        <f>'Portfolio - Annexure 2'!D32</f>
        <v>80</v>
      </c>
      <c r="D4" s="139">
        <f>('Returns - Annexure 1'!D26+'Returns - Annexure 1'!E26)/2</f>
        <v>3.0249999999999999E-2</v>
      </c>
      <c r="E4" s="140">
        <f>('Returns - Annexure 1'!D20+'Returns - Annexure 1'!E20)/2</f>
        <v>5.815E-2</v>
      </c>
      <c r="F4" s="140">
        <f t="shared" si="0"/>
        <v>-2.7900000000000001E-2</v>
      </c>
      <c r="G4" s="138" t="s">
        <v>23</v>
      </c>
      <c r="H4" s="140">
        <v>0</v>
      </c>
      <c r="I4" s="141"/>
      <c r="J4" s="142"/>
    </row>
    <row r="5" spans="1:10" ht="15.75" customHeight="1" x14ac:dyDescent="0.3">
      <c r="A5" s="134"/>
      <c r="B5" s="137" t="s">
        <v>25</v>
      </c>
      <c r="C5" s="138">
        <f>'Portfolio - Annexure 2'!D33</f>
        <v>80</v>
      </c>
      <c r="D5" s="139">
        <f>('Returns - Annexure 1'!D27+'Returns - Annexure 1'!E27)/2</f>
        <v>3.04E-2</v>
      </c>
      <c r="E5" s="140">
        <f>('Returns - Annexure 1'!D20+'Returns - Annexure 1'!E20)/2</f>
        <v>5.815E-2</v>
      </c>
      <c r="F5" s="140">
        <f t="shared" si="0"/>
        <v>-2.775E-2</v>
      </c>
      <c r="G5" s="138" t="s">
        <v>23</v>
      </c>
      <c r="H5" s="140">
        <v>0</v>
      </c>
      <c r="I5" s="143"/>
      <c r="J5" s="142"/>
    </row>
    <row r="6" spans="1:10" ht="15.75" customHeight="1" x14ac:dyDescent="0.3">
      <c r="A6" s="134"/>
      <c r="B6" s="144" t="s">
        <v>26</v>
      </c>
      <c r="C6" s="145">
        <f>'Portfolio - Annexure 2'!D26</f>
        <v>15</v>
      </c>
      <c r="D6" s="140">
        <f>('Returns - Annexure 1'!D20+'Returns - Annexure 1'!E20)/2</f>
        <v>5.815E-2</v>
      </c>
      <c r="E6" s="140">
        <f>('Returns - Annexure 1'!D20+'Returns - Annexure 1'!E20)/2</f>
        <v>5.815E-2</v>
      </c>
      <c r="F6" s="146">
        <f t="shared" si="0"/>
        <v>0</v>
      </c>
      <c r="G6" s="138" t="s">
        <v>27</v>
      </c>
      <c r="H6" s="140">
        <v>0</v>
      </c>
      <c r="I6" s="147"/>
      <c r="J6" s="142"/>
    </row>
    <row r="7" spans="1:10" ht="15.75" customHeight="1" x14ac:dyDescent="0.3">
      <c r="A7" s="136" t="s">
        <v>28</v>
      </c>
      <c r="B7" s="137" t="s">
        <v>22</v>
      </c>
      <c r="C7" s="148">
        <f>'Portfolio - Annexure 2'!F31</f>
        <v>120</v>
      </c>
      <c r="D7" s="139">
        <f>'Returns - Annexure 1'!D25</f>
        <v>3.0300000000000001E-2</v>
      </c>
      <c r="E7" s="140">
        <f>'Returns - Annexure 1'!D20</f>
        <v>5.7700000000000001E-2</v>
      </c>
      <c r="F7" s="140">
        <f t="shared" si="0"/>
        <v>-2.7400000000000001E-2</v>
      </c>
      <c r="G7" s="138" t="s">
        <v>23</v>
      </c>
      <c r="H7" s="140">
        <v>0</v>
      </c>
      <c r="I7" s="147"/>
      <c r="J7" s="142"/>
    </row>
    <row r="8" spans="1:10" ht="15.75" customHeight="1" x14ac:dyDescent="0.3">
      <c r="A8" s="134"/>
      <c r="B8" s="137" t="s">
        <v>24</v>
      </c>
      <c r="C8" s="148">
        <f>'Portfolio - Annexure 2'!F32</f>
        <v>120</v>
      </c>
      <c r="D8" s="139">
        <f>'Returns - Annexure 1'!D26</f>
        <v>3.0300000000000001E-2</v>
      </c>
      <c r="E8" s="140">
        <f t="shared" ref="E8:E12" si="1">E7</f>
        <v>5.7700000000000001E-2</v>
      </c>
      <c r="F8" s="140">
        <f t="shared" si="0"/>
        <v>-2.7400000000000001E-2</v>
      </c>
      <c r="G8" s="138" t="s">
        <v>23</v>
      </c>
      <c r="H8" s="140">
        <v>0</v>
      </c>
      <c r="I8" s="147"/>
      <c r="J8" s="142"/>
    </row>
    <row r="9" spans="1:10" ht="15.75" customHeight="1" x14ac:dyDescent="0.3">
      <c r="A9" s="134"/>
      <c r="B9" s="137" t="s">
        <v>25</v>
      </c>
      <c r="C9" s="148">
        <f>'Portfolio - Annexure 2'!F33</f>
        <v>120</v>
      </c>
      <c r="D9" s="139">
        <f>'Returns - Annexure 1'!D27</f>
        <v>3.0200000000000001E-2</v>
      </c>
      <c r="E9" s="140">
        <f t="shared" si="1"/>
        <v>5.7700000000000001E-2</v>
      </c>
      <c r="F9" s="140">
        <f t="shared" si="0"/>
        <v>-2.75E-2</v>
      </c>
      <c r="G9" s="138" t="s">
        <v>23</v>
      </c>
      <c r="H9" s="140">
        <v>0</v>
      </c>
      <c r="I9" s="147"/>
      <c r="J9" s="142"/>
    </row>
    <row r="10" spans="1:10" ht="15.75" customHeight="1" x14ac:dyDescent="0.3">
      <c r="A10" s="134"/>
      <c r="B10" s="144" t="s">
        <v>29</v>
      </c>
      <c r="C10" s="149">
        <f>'Portfolio - Annexure 2'!F27</f>
        <v>5</v>
      </c>
      <c r="D10" s="150">
        <f>'Returns - Annexure 1'!D21</f>
        <v>5.8700000000000002E-2</v>
      </c>
      <c r="E10" s="140">
        <f t="shared" si="1"/>
        <v>5.7700000000000001E-2</v>
      </c>
      <c r="F10" s="146">
        <f t="shared" si="0"/>
        <v>1.0000000000000009E-3</v>
      </c>
      <c r="G10" s="138" t="s">
        <v>27</v>
      </c>
      <c r="H10" s="140">
        <v>0</v>
      </c>
      <c r="I10" s="147"/>
      <c r="J10" s="142"/>
    </row>
    <row r="11" spans="1:10" ht="15.75" customHeight="1" x14ac:dyDescent="0.3">
      <c r="A11" s="134"/>
      <c r="B11" s="144" t="s">
        <v>30</v>
      </c>
      <c r="C11" s="149">
        <f>'Portfolio - Annexure 2'!F28</f>
        <v>5</v>
      </c>
      <c r="D11" s="150">
        <f>'Returns - Annexure 1'!D22</f>
        <v>5.91E-2</v>
      </c>
      <c r="E11" s="140">
        <f t="shared" si="1"/>
        <v>5.7700000000000001E-2</v>
      </c>
      <c r="F11" s="146">
        <f t="shared" si="0"/>
        <v>1.3999999999999985E-3</v>
      </c>
      <c r="G11" s="138" t="s">
        <v>27</v>
      </c>
      <c r="H11" s="140">
        <v>0</v>
      </c>
      <c r="I11" s="147"/>
      <c r="J11" s="142"/>
    </row>
    <row r="12" spans="1:10" ht="15.75" customHeight="1" x14ac:dyDescent="0.3">
      <c r="A12" s="134"/>
      <c r="B12" s="144" t="s">
        <v>31</v>
      </c>
      <c r="C12" s="149">
        <f>'Portfolio - Annexure 2'!F29</f>
        <v>5</v>
      </c>
      <c r="D12" s="150">
        <f>'Returns - Annexure 1'!D23</f>
        <v>5.9299999999999999E-2</v>
      </c>
      <c r="E12" s="140">
        <f t="shared" si="1"/>
        <v>5.7700000000000001E-2</v>
      </c>
      <c r="F12" s="146">
        <f t="shared" si="0"/>
        <v>1.5999999999999973E-3</v>
      </c>
      <c r="G12" s="138" t="s">
        <v>27</v>
      </c>
      <c r="H12" s="140">
        <v>0</v>
      </c>
      <c r="I12" s="147"/>
      <c r="J12" s="142"/>
    </row>
    <row r="13" spans="1:10" ht="15.75" customHeight="1" x14ac:dyDescent="0.3">
      <c r="A13" s="136" t="s">
        <v>32</v>
      </c>
      <c r="B13" s="151" t="s">
        <v>33</v>
      </c>
      <c r="C13" s="148">
        <f>'Portfolio - Annexure 2'!H34</f>
        <v>75</v>
      </c>
      <c r="D13" s="139">
        <f>'Returns - Annexure 1'!F28</f>
        <v>3.61E-2</v>
      </c>
      <c r="E13" s="140">
        <f>'Returns - Annexure 1'!F20</f>
        <v>5.79E-2</v>
      </c>
      <c r="F13" s="140">
        <f t="shared" si="0"/>
        <v>-2.18E-2</v>
      </c>
      <c r="G13" s="138" t="s">
        <v>23</v>
      </c>
      <c r="H13" s="140">
        <f t="shared" ref="H13:H15" si="2">(0.007%+0.0065%+0.006%+0.0055%+0.005%+0.0045%)/6</f>
        <v>5.7500000000000009E-5</v>
      </c>
      <c r="I13" s="147"/>
      <c r="J13" s="142"/>
    </row>
    <row r="14" spans="1:10" ht="15.75" customHeight="1" x14ac:dyDescent="0.3">
      <c r="A14" s="134"/>
      <c r="B14" s="151" t="s">
        <v>34</v>
      </c>
      <c r="C14" s="148">
        <f>'Portfolio - Annexure 2'!H35</f>
        <v>75</v>
      </c>
      <c r="D14" s="139">
        <f>'Returns - Annexure 1'!F29</f>
        <v>3.6700000000000003E-2</v>
      </c>
      <c r="E14" s="140">
        <f t="shared" ref="E14:E15" si="3">E13</f>
        <v>5.79E-2</v>
      </c>
      <c r="F14" s="140">
        <f t="shared" si="0"/>
        <v>-2.1199999999999997E-2</v>
      </c>
      <c r="G14" s="138" t="s">
        <v>23</v>
      </c>
      <c r="H14" s="140">
        <f t="shared" si="2"/>
        <v>5.7500000000000009E-5</v>
      </c>
      <c r="I14" s="147"/>
      <c r="J14" s="142"/>
    </row>
    <row r="15" spans="1:10" ht="15.75" customHeight="1" x14ac:dyDescent="0.3">
      <c r="A15" s="134"/>
      <c r="B15" s="151" t="s">
        <v>35</v>
      </c>
      <c r="C15" s="148">
        <f>'Portfolio - Annexure 2'!H36</f>
        <v>100</v>
      </c>
      <c r="D15" s="139">
        <f>'Returns - Annexure 1'!F30</f>
        <v>3.8800000000000001E-2</v>
      </c>
      <c r="E15" s="140">
        <f t="shared" si="3"/>
        <v>5.79E-2</v>
      </c>
      <c r="F15" s="140">
        <f t="shared" si="0"/>
        <v>-1.9099999999999999E-2</v>
      </c>
      <c r="G15" s="138" t="s">
        <v>23</v>
      </c>
      <c r="H15" s="140">
        <f t="shared" si="2"/>
        <v>5.7500000000000009E-5</v>
      </c>
      <c r="I15" s="142"/>
      <c r="J15" s="142"/>
    </row>
    <row r="16" spans="1:10" ht="15.75" customHeight="1" x14ac:dyDescent="0.3">
      <c r="A16" s="136" t="s">
        <v>36</v>
      </c>
      <c r="B16" s="151" t="s">
        <v>37</v>
      </c>
      <c r="C16" s="138">
        <f>'Portfolio - Annexure 2'!J10</f>
        <v>3</v>
      </c>
      <c r="D16" s="139">
        <f>'Returns - Annexure 1'!G4</f>
        <v>3.9E-2</v>
      </c>
      <c r="E16" s="140">
        <f>'Returns - Annexure 1'!G20</f>
        <v>6.1600000000000002E-2</v>
      </c>
      <c r="F16" s="140">
        <f t="shared" si="0"/>
        <v>-2.2600000000000002E-2</v>
      </c>
      <c r="G16" s="138" t="s">
        <v>38</v>
      </c>
      <c r="H16" s="148" t="s">
        <v>39</v>
      </c>
      <c r="I16" s="147"/>
      <c r="J16" s="142"/>
    </row>
    <row r="17" spans="1:10" ht="15.75" customHeight="1" x14ac:dyDescent="0.3">
      <c r="A17" s="134"/>
      <c r="B17" s="151" t="s">
        <v>40</v>
      </c>
      <c r="C17" s="138">
        <f>'Portfolio - Annexure 2'!J11</f>
        <v>2</v>
      </c>
      <c r="D17" s="139">
        <f>'Returns - Annexure 1'!G5</f>
        <v>3.9E-2</v>
      </c>
      <c r="E17" s="140">
        <f t="shared" ref="E17:E39" si="4">E16</f>
        <v>6.1600000000000002E-2</v>
      </c>
      <c r="F17" s="140">
        <f t="shared" si="0"/>
        <v>-2.2600000000000002E-2</v>
      </c>
      <c r="G17" s="138" t="s">
        <v>38</v>
      </c>
      <c r="H17" s="148" t="s">
        <v>39</v>
      </c>
      <c r="I17" s="147"/>
      <c r="J17" s="142"/>
    </row>
    <row r="18" spans="1:10" ht="15.75" customHeight="1" x14ac:dyDescent="0.3">
      <c r="A18" s="134"/>
      <c r="B18" s="151" t="s">
        <v>41</v>
      </c>
      <c r="C18" s="138">
        <f>'Portfolio - Annexure 2'!J12</f>
        <v>3</v>
      </c>
      <c r="D18" s="139">
        <f>'Returns - Annexure 1'!G6</f>
        <v>4.4999999999999998E-2</v>
      </c>
      <c r="E18" s="140">
        <f t="shared" si="4"/>
        <v>6.1600000000000002E-2</v>
      </c>
      <c r="F18" s="140">
        <f t="shared" si="0"/>
        <v>-1.6600000000000004E-2</v>
      </c>
      <c r="G18" s="138" t="s">
        <v>38</v>
      </c>
      <c r="H18" s="148" t="s">
        <v>39</v>
      </c>
      <c r="I18" s="147"/>
      <c r="J18" s="142"/>
    </row>
    <row r="19" spans="1:10" ht="15.75" customHeight="1" x14ac:dyDescent="0.3">
      <c r="A19" s="134"/>
      <c r="B19" s="151" t="s">
        <v>42</v>
      </c>
      <c r="C19" s="138">
        <f>'Portfolio - Annexure 2'!J13</f>
        <v>3</v>
      </c>
      <c r="D19" s="139">
        <f>'Returns - Annexure 1'!G7</f>
        <v>4.0500000000000001E-2</v>
      </c>
      <c r="E19" s="140">
        <f t="shared" si="4"/>
        <v>6.1600000000000002E-2</v>
      </c>
      <c r="F19" s="140">
        <f t="shared" si="0"/>
        <v>-2.1100000000000001E-2</v>
      </c>
      <c r="G19" s="138" t="s">
        <v>38</v>
      </c>
      <c r="H19" s="148" t="s">
        <v>39</v>
      </c>
      <c r="I19" s="147"/>
      <c r="J19" s="142"/>
    </row>
    <row r="20" spans="1:10" ht="15.75" customHeight="1" x14ac:dyDescent="0.3">
      <c r="A20" s="134"/>
      <c r="B20" s="151" t="s">
        <v>43</v>
      </c>
      <c r="C20" s="138">
        <f>'Portfolio - Annexure 2'!J14</f>
        <v>5</v>
      </c>
      <c r="D20" s="139">
        <f>'Returns - Annexure 1'!G8</f>
        <v>4.8000000000000001E-2</v>
      </c>
      <c r="E20" s="140">
        <f t="shared" si="4"/>
        <v>6.1600000000000002E-2</v>
      </c>
      <c r="F20" s="140">
        <f t="shared" si="0"/>
        <v>-1.3600000000000001E-2</v>
      </c>
      <c r="G20" s="138" t="s">
        <v>38</v>
      </c>
      <c r="H20" s="148" t="s">
        <v>39</v>
      </c>
      <c r="I20" s="147"/>
      <c r="J20" s="142"/>
    </row>
    <row r="21" spans="1:10" ht="15.75" customHeight="1" x14ac:dyDescent="0.3">
      <c r="A21" s="134"/>
      <c r="B21" s="144" t="s">
        <v>44</v>
      </c>
      <c r="C21" s="138">
        <f>'Portfolio - Annexure 2'!J15</f>
        <v>12</v>
      </c>
      <c r="D21" s="139">
        <f>'Returns - Annexure 1'!G9</f>
        <v>6.5000000000000002E-2</v>
      </c>
      <c r="E21" s="140">
        <f t="shared" si="4"/>
        <v>6.1600000000000002E-2</v>
      </c>
      <c r="F21" s="146">
        <f t="shared" si="0"/>
        <v>3.4000000000000002E-3</v>
      </c>
      <c r="G21" s="138" t="s">
        <v>38</v>
      </c>
      <c r="H21" s="140">
        <v>0</v>
      </c>
      <c r="I21" s="147"/>
      <c r="J21" s="142"/>
    </row>
    <row r="22" spans="1:10" ht="15.75" customHeight="1" x14ac:dyDescent="0.3">
      <c r="A22" s="134"/>
      <c r="B22" s="144" t="s">
        <v>45</v>
      </c>
      <c r="C22" s="138">
        <f>'Portfolio - Annexure 2'!J16</f>
        <v>10</v>
      </c>
      <c r="D22" s="139">
        <f>'Returns - Annexure 1'!G10</f>
        <v>6.4000000000000001E-2</v>
      </c>
      <c r="E22" s="140">
        <f t="shared" si="4"/>
        <v>6.1600000000000002E-2</v>
      </c>
      <c r="F22" s="146">
        <f t="shared" si="0"/>
        <v>2.3999999999999994E-3</v>
      </c>
      <c r="G22" s="138" t="s">
        <v>38</v>
      </c>
      <c r="H22" s="140">
        <v>0</v>
      </c>
      <c r="I22" s="147"/>
      <c r="J22" s="142"/>
    </row>
    <row r="23" spans="1:10" ht="15.75" customHeight="1" x14ac:dyDescent="0.3">
      <c r="A23" s="134"/>
      <c r="B23" s="144" t="s">
        <v>46</v>
      </c>
      <c r="C23" s="138">
        <f>'Portfolio - Annexure 2'!J17</f>
        <v>20</v>
      </c>
      <c r="D23" s="139">
        <f>'Returns - Annexure 1'!G11</f>
        <v>6.7000000000000004E-2</v>
      </c>
      <c r="E23" s="140">
        <f t="shared" si="4"/>
        <v>6.1600000000000002E-2</v>
      </c>
      <c r="F23" s="146">
        <f t="shared" si="0"/>
        <v>5.400000000000002E-3</v>
      </c>
      <c r="G23" s="138" t="s">
        <v>38</v>
      </c>
      <c r="H23" s="140">
        <v>0</v>
      </c>
      <c r="I23" s="147"/>
      <c r="J23" s="142"/>
    </row>
    <row r="24" spans="1:10" ht="15.75" customHeight="1" x14ac:dyDescent="0.3">
      <c r="A24" s="134"/>
      <c r="B24" s="151" t="s">
        <v>47</v>
      </c>
      <c r="C24" s="138">
        <f>'Portfolio - Annexure 2'!J18</f>
        <v>4</v>
      </c>
      <c r="D24" s="139">
        <f>'Returns - Annexure 1'!G12</f>
        <v>5.5E-2</v>
      </c>
      <c r="E24" s="140">
        <f t="shared" si="4"/>
        <v>6.1600000000000002E-2</v>
      </c>
      <c r="F24" s="140">
        <f t="shared" si="0"/>
        <v>-6.6000000000000017E-3</v>
      </c>
      <c r="G24" s="138" t="s">
        <v>23</v>
      </c>
      <c r="H24" s="140">
        <v>0</v>
      </c>
      <c r="I24" s="147"/>
      <c r="J24" s="142"/>
    </row>
    <row r="25" spans="1:10" ht="15.75" customHeight="1" x14ac:dyDescent="0.3">
      <c r="A25" s="134"/>
      <c r="B25" s="151" t="s">
        <v>48</v>
      </c>
      <c r="C25" s="138">
        <f>'Portfolio - Annexure 2'!J19</f>
        <v>4</v>
      </c>
      <c r="D25" s="139">
        <f>'Returns - Annexure 1'!G13</f>
        <v>4.8000000000000001E-2</v>
      </c>
      <c r="E25" s="140">
        <f t="shared" si="4"/>
        <v>6.1600000000000002E-2</v>
      </c>
      <c r="F25" s="140">
        <f t="shared" si="0"/>
        <v>-1.3600000000000001E-2</v>
      </c>
      <c r="G25" s="138" t="s">
        <v>23</v>
      </c>
      <c r="H25" s="140">
        <v>0</v>
      </c>
      <c r="I25" s="147"/>
      <c r="J25" s="142"/>
    </row>
    <row r="26" spans="1:10" ht="15.75" customHeight="1" x14ac:dyDescent="0.3">
      <c r="A26" s="134"/>
      <c r="B26" s="144" t="s">
        <v>49</v>
      </c>
      <c r="C26" s="138">
        <f>'Portfolio - Annexure 2'!J20</f>
        <v>4</v>
      </c>
      <c r="D26" s="139">
        <f>'Returns - Annexure 1'!G14</f>
        <v>6.25E-2</v>
      </c>
      <c r="E26" s="140">
        <f t="shared" si="4"/>
        <v>6.1600000000000002E-2</v>
      </c>
      <c r="F26" s="146">
        <f t="shared" si="0"/>
        <v>8.9999999999999802E-4</v>
      </c>
      <c r="G26" s="138" t="s">
        <v>23</v>
      </c>
      <c r="H26" s="140">
        <v>0</v>
      </c>
      <c r="I26" s="147"/>
      <c r="J26" s="142"/>
    </row>
    <row r="27" spans="1:10" ht="15.75" customHeight="1" x14ac:dyDescent="0.3">
      <c r="A27" s="134"/>
      <c r="B27" s="144" t="s">
        <v>29</v>
      </c>
      <c r="C27" s="145">
        <f>'Portfolio - Annexure 2'!J27</f>
        <v>10</v>
      </c>
      <c r="D27" s="150">
        <f>'Returns - Annexure 1'!G21</f>
        <v>5.9499999999999997E-2</v>
      </c>
      <c r="E27" s="140">
        <f t="shared" si="4"/>
        <v>6.1600000000000002E-2</v>
      </c>
      <c r="F27" s="146">
        <f t="shared" si="0"/>
        <v>-2.1000000000000046E-3</v>
      </c>
      <c r="G27" s="138" t="s">
        <v>27</v>
      </c>
      <c r="H27" s="140">
        <v>0</v>
      </c>
      <c r="I27" s="147"/>
      <c r="J27" s="142"/>
    </row>
    <row r="28" spans="1:10" ht="14.4" x14ac:dyDescent="0.3">
      <c r="A28" s="134"/>
      <c r="B28" s="144" t="s">
        <v>30</v>
      </c>
      <c r="C28" s="145">
        <f>'Portfolio - Annexure 2'!J28</f>
        <v>10</v>
      </c>
      <c r="D28" s="150">
        <f>'Returns - Annexure 1'!G22</f>
        <v>5.8200000000000002E-2</v>
      </c>
      <c r="E28" s="140">
        <f t="shared" si="4"/>
        <v>6.1600000000000002E-2</v>
      </c>
      <c r="F28" s="146">
        <f t="shared" si="0"/>
        <v>-3.4000000000000002E-3</v>
      </c>
      <c r="G28" s="138" t="s">
        <v>27</v>
      </c>
      <c r="H28" s="140">
        <v>0</v>
      </c>
      <c r="I28" s="147"/>
      <c r="J28" s="142"/>
    </row>
    <row r="29" spans="1:10" ht="14.4" x14ac:dyDescent="0.3">
      <c r="A29" s="134"/>
      <c r="B29" s="144" t="s">
        <v>31</v>
      </c>
      <c r="C29" s="145">
        <f>'Portfolio - Annexure 2'!J29</f>
        <v>10</v>
      </c>
      <c r="D29" s="150">
        <f>'Returns - Annexure 1'!G23</f>
        <v>6.0100000000000001E-2</v>
      </c>
      <c r="E29" s="140">
        <f t="shared" si="4"/>
        <v>6.1600000000000002E-2</v>
      </c>
      <c r="F29" s="146">
        <f t="shared" si="0"/>
        <v>-1.5000000000000013E-3</v>
      </c>
      <c r="G29" s="138" t="s">
        <v>27</v>
      </c>
      <c r="H29" s="140">
        <v>0</v>
      </c>
      <c r="I29" s="147"/>
      <c r="J29" s="142"/>
    </row>
    <row r="30" spans="1:10" ht="14.4" x14ac:dyDescent="0.3">
      <c r="A30" s="134"/>
      <c r="B30" s="151" t="s">
        <v>33</v>
      </c>
      <c r="C30" s="138">
        <f>'Portfolio - Annexure 2'!J34</f>
        <v>35</v>
      </c>
      <c r="D30" s="139">
        <f>'Returns - Annexure 1'!G28</f>
        <v>4.3299999999999998E-2</v>
      </c>
      <c r="E30" s="140">
        <f t="shared" si="4"/>
        <v>6.1600000000000002E-2</v>
      </c>
      <c r="F30" s="140">
        <f t="shared" si="0"/>
        <v>-1.8300000000000004E-2</v>
      </c>
      <c r="G30" s="138" t="s">
        <v>23</v>
      </c>
      <c r="H30" s="140">
        <f t="shared" ref="H30:H32" si="5">(0.007%+0.0065%+0.006%+0.0055%+0.005%+0.0045%)/6</f>
        <v>5.7500000000000009E-5</v>
      </c>
      <c r="I30" s="147"/>
      <c r="J30" s="142"/>
    </row>
    <row r="31" spans="1:10" ht="14.4" x14ac:dyDescent="0.3">
      <c r="A31" s="134"/>
      <c r="B31" s="151" t="s">
        <v>34</v>
      </c>
      <c r="C31" s="138">
        <f>'Portfolio - Annexure 2'!J35</f>
        <v>40</v>
      </c>
      <c r="D31" s="139">
        <f>'Returns - Annexure 1'!G29</f>
        <v>4.4400000000000002E-2</v>
      </c>
      <c r="E31" s="140">
        <f t="shared" si="4"/>
        <v>6.1600000000000002E-2</v>
      </c>
      <c r="F31" s="140">
        <f t="shared" si="0"/>
        <v>-1.72E-2</v>
      </c>
      <c r="G31" s="138" t="s">
        <v>23</v>
      </c>
      <c r="H31" s="140">
        <f t="shared" si="5"/>
        <v>5.7500000000000009E-5</v>
      </c>
      <c r="I31" s="147"/>
      <c r="J31" s="142"/>
    </row>
    <row r="32" spans="1:10" ht="14.4" x14ac:dyDescent="0.3">
      <c r="A32" s="134"/>
      <c r="B32" s="151" t="s">
        <v>35</v>
      </c>
      <c r="C32" s="138">
        <f>'Portfolio - Annexure 2'!J36</f>
        <v>75</v>
      </c>
      <c r="D32" s="139">
        <f>'Returns - Annexure 1'!G30</f>
        <v>4.6899999999999997E-2</v>
      </c>
      <c r="E32" s="140">
        <f t="shared" si="4"/>
        <v>6.1600000000000002E-2</v>
      </c>
      <c r="F32" s="140">
        <f t="shared" si="0"/>
        <v>-1.4700000000000005E-2</v>
      </c>
      <c r="G32" s="138" t="s">
        <v>23</v>
      </c>
      <c r="H32" s="140">
        <f t="shared" si="5"/>
        <v>5.7500000000000009E-5</v>
      </c>
      <c r="I32" s="147"/>
      <c r="J32" s="142"/>
    </row>
    <row r="33" spans="1:10" ht="14.4" x14ac:dyDescent="0.3">
      <c r="A33" s="134"/>
      <c r="B33" s="144" t="s">
        <v>50</v>
      </c>
      <c r="C33" s="138">
        <f>'Portfolio - Annexure 2'!J37</f>
        <v>5</v>
      </c>
      <c r="D33" s="150">
        <f>'Returns - Annexure 1'!G31</f>
        <v>0.10589999999999999</v>
      </c>
      <c r="E33" s="140">
        <f t="shared" si="4"/>
        <v>6.1600000000000002E-2</v>
      </c>
      <c r="F33" s="146">
        <f t="shared" si="0"/>
        <v>4.4299999999999992E-2</v>
      </c>
      <c r="G33" s="138" t="s">
        <v>51</v>
      </c>
      <c r="H33" s="140">
        <v>0.01</v>
      </c>
      <c r="I33" s="147"/>
      <c r="J33" s="142"/>
    </row>
    <row r="34" spans="1:10" ht="14.4" x14ac:dyDescent="0.3">
      <c r="A34" s="134"/>
      <c r="B34" s="144" t="s">
        <v>52</v>
      </c>
      <c r="C34" s="138">
        <f>'Portfolio - Annexure 2'!J38</f>
        <v>5</v>
      </c>
      <c r="D34" s="150">
        <f>'Returns - Annexure 1'!G32</f>
        <v>0.10390000000000001</v>
      </c>
      <c r="E34" s="140">
        <f t="shared" si="4"/>
        <v>6.1600000000000002E-2</v>
      </c>
      <c r="F34" s="146">
        <f t="shared" si="0"/>
        <v>4.2300000000000004E-2</v>
      </c>
      <c r="G34" s="138" t="s">
        <v>51</v>
      </c>
      <c r="H34" s="140">
        <v>0.01</v>
      </c>
      <c r="I34" s="147"/>
      <c r="J34" s="142"/>
    </row>
    <row r="35" spans="1:10" ht="14.4" x14ac:dyDescent="0.3">
      <c r="A35" s="134"/>
      <c r="B35" s="144" t="s">
        <v>53</v>
      </c>
      <c r="C35" s="138">
        <f>'Portfolio - Annexure 2'!J39</f>
        <v>5</v>
      </c>
      <c r="D35" s="150">
        <f>'Returns - Annexure 1'!G33</f>
        <v>0.1071</v>
      </c>
      <c r="E35" s="140">
        <f t="shared" si="4"/>
        <v>6.1600000000000002E-2</v>
      </c>
      <c r="F35" s="146">
        <f t="shared" si="0"/>
        <v>4.5499999999999999E-2</v>
      </c>
      <c r="G35" s="138" t="s">
        <v>51</v>
      </c>
      <c r="H35" s="140">
        <v>0.01</v>
      </c>
      <c r="I35" s="147"/>
      <c r="J35" s="142"/>
    </row>
    <row r="36" spans="1:10" ht="14.4" x14ac:dyDescent="0.3">
      <c r="A36" s="134"/>
      <c r="B36" s="144" t="s">
        <v>54</v>
      </c>
      <c r="C36" s="149">
        <f>'Portfolio - Annexure 2'!J44</f>
        <v>50</v>
      </c>
      <c r="D36" s="139">
        <f>'Returns - Annexure 1'!G38</f>
        <v>0.1004</v>
      </c>
      <c r="E36" s="140">
        <f t="shared" si="4"/>
        <v>6.1600000000000002E-2</v>
      </c>
      <c r="F36" s="146">
        <f t="shared" si="0"/>
        <v>3.8800000000000001E-2</v>
      </c>
      <c r="G36" s="138" t="s">
        <v>55</v>
      </c>
      <c r="H36" s="140">
        <v>1E-3</v>
      </c>
      <c r="I36" s="147"/>
      <c r="J36" s="142"/>
    </row>
    <row r="37" spans="1:10" ht="14.4" x14ac:dyDescent="0.3">
      <c r="A37" s="134"/>
      <c r="B37" s="152" t="s">
        <v>56</v>
      </c>
      <c r="C37" s="145">
        <f>'Portfolio - Annexure 2'!J46</f>
        <v>24</v>
      </c>
      <c r="D37" s="140">
        <v>0.17499999999999999</v>
      </c>
      <c r="E37" s="140">
        <f t="shared" si="4"/>
        <v>6.1600000000000002E-2</v>
      </c>
      <c r="F37" s="146">
        <f t="shared" si="0"/>
        <v>0.11339999999999999</v>
      </c>
      <c r="G37" s="153" t="s">
        <v>57</v>
      </c>
      <c r="H37" s="140">
        <v>2.5000000000000001E-3</v>
      </c>
      <c r="I37" s="143"/>
      <c r="J37" s="142"/>
    </row>
    <row r="38" spans="1:10" ht="14.4" x14ac:dyDescent="0.3">
      <c r="A38" s="134"/>
      <c r="B38" s="152" t="s">
        <v>58</v>
      </c>
      <c r="C38" s="145">
        <f>'Portfolio - Annexure 2'!J47</f>
        <v>18</v>
      </c>
      <c r="D38" s="140">
        <v>0.1575</v>
      </c>
      <c r="E38" s="140">
        <f t="shared" si="4"/>
        <v>6.1600000000000002E-2</v>
      </c>
      <c r="F38" s="146">
        <f t="shared" si="0"/>
        <v>9.5899999999999999E-2</v>
      </c>
      <c r="G38" s="153" t="s">
        <v>38</v>
      </c>
      <c r="H38" s="140">
        <v>2.5000000000000001E-3</v>
      </c>
      <c r="I38" s="143"/>
      <c r="J38" s="142"/>
    </row>
    <row r="39" spans="1:10" ht="14.4" x14ac:dyDescent="0.3">
      <c r="A39" s="134"/>
      <c r="B39" s="152" t="s">
        <v>59</v>
      </c>
      <c r="C39" s="145">
        <f>'Portfolio - Annexure 2'!J48</f>
        <v>18</v>
      </c>
      <c r="D39" s="140">
        <v>0.1091</v>
      </c>
      <c r="E39" s="140">
        <f t="shared" si="4"/>
        <v>6.1600000000000002E-2</v>
      </c>
      <c r="F39" s="146">
        <f t="shared" si="0"/>
        <v>4.7500000000000001E-2</v>
      </c>
      <c r="G39" s="153" t="s">
        <v>38</v>
      </c>
      <c r="H39" s="140">
        <v>2.5000000000000001E-3</v>
      </c>
      <c r="I39" s="143"/>
      <c r="J39" s="142"/>
    </row>
    <row r="40" spans="1:10" ht="14.4" x14ac:dyDescent="0.3">
      <c r="A40" s="136" t="s">
        <v>60</v>
      </c>
      <c r="B40" s="144" t="s">
        <v>61</v>
      </c>
      <c r="C40" s="145">
        <f>'Portfolio - Annexure 2'!L40</f>
        <v>100</v>
      </c>
      <c r="D40" s="139">
        <f>'Returns - Annexure 1'!H34</f>
        <v>0.38290000000000002</v>
      </c>
      <c r="E40" s="140">
        <f>('Returns - Annexure 1'!G20+'Returns - Annexure 1'!H20)/2</f>
        <v>6.2799999999999995E-2</v>
      </c>
      <c r="F40" s="146">
        <f t="shared" si="0"/>
        <v>0.32010000000000005</v>
      </c>
      <c r="G40" s="138" t="s">
        <v>62</v>
      </c>
      <c r="H40" s="140">
        <v>0</v>
      </c>
      <c r="I40" s="147"/>
      <c r="J40" s="142"/>
    </row>
    <row r="41" spans="1:10" ht="14.4" x14ac:dyDescent="0.3">
      <c r="A41" s="134"/>
      <c r="B41" s="144" t="s">
        <v>63</v>
      </c>
      <c r="C41" s="145">
        <f>'Portfolio - Annexure 2'!L41</f>
        <v>100</v>
      </c>
      <c r="D41" s="139">
        <f>'Returns - Annexure 1'!G35</f>
        <v>0.1928</v>
      </c>
      <c r="E41" s="140">
        <f>('Returns - Annexure 1'!G20+'Returns - Annexure 1'!H20)/2</f>
        <v>6.2799999999999995E-2</v>
      </c>
      <c r="F41" s="146">
        <f t="shared" si="0"/>
        <v>0.13</v>
      </c>
      <c r="G41" s="138" t="s">
        <v>62</v>
      </c>
      <c r="H41" s="140">
        <v>0</v>
      </c>
      <c r="I41" s="147"/>
      <c r="J41" s="142"/>
    </row>
    <row r="42" spans="1:10" ht="14.4" x14ac:dyDescent="0.3">
      <c r="A42" s="134"/>
      <c r="B42" s="144" t="s">
        <v>54</v>
      </c>
      <c r="C42" s="145">
        <f>'Portfolio - Annexure 2'!L44</f>
        <v>75</v>
      </c>
      <c r="D42" s="139">
        <f>'Returns - Annexure 1'!G38</f>
        <v>0.1004</v>
      </c>
      <c r="E42" s="140">
        <f>('Returns - Annexure 1'!G20+'Returns - Annexure 1'!H20)/2</f>
        <v>6.2799999999999995E-2</v>
      </c>
      <c r="F42" s="146">
        <f t="shared" si="0"/>
        <v>3.7600000000000008E-2</v>
      </c>
      <c r="G42" s="138" t="s">
        <v>55</v>
      </c>
      <c r="H42" s="140">
        <v>1E-3</v>
      </c>
      <c r="I42" s="147"/>
      <c r="J42" s="142"/>
    </row>
    <row r="43" spans="1:10" ht="14.4" x14ac:dyDescent="0.3">
      <c r="A43" s="134"/>
      <c r="B43" s="152" t="s">
        <v>56</v>
      </c>
      <c r="C43" s="145">
        <f>'Portfolio - Annexure 2'!L46</f>
        <v>16</v>
      </c>
      <c r="D43" s="140">
        <v>0.17499999999999999</v>
      </c>
      <c r="E43" s="140">
        <f>('Returns - Annexure 1'!G20+'Returns - Annexure 1'!H20)/2</f>
        <v>6.2799999999999995E-2</v>
      </c>
      <c r="F43" s="146">
        <f t="shared" si="0"/>
        <v>0.11219999999999999</v>
      </c>
      <c r="G43" s="153" t="s">
        <v>57</v>
      </c>
      <c r="H43" s="140">
        <v>2.5000000000000001E-3</v>
      </c>
      <c r="I43" s="147"/>
      <c r="J43" s="142"/>
    </row>
    <row r="44" spans="1:10" ht="14.4" x14ac:dyDescent="0.3">
      <c r="A44" s="134"/>
      <c r="B44" s="152" t="s">
        <v>58</v>
      </c>
      <c r="C44" s="145">
        <f>'Portfolio - Annexure 2'!L47</f>
        <v>12</v>
      </c>
      <c r="D44" s="140">
        <v>0.1575</v>
      </c>
      <c r="E44" s="140">
        <f>('Returns - Annexure 1'!G20+'Returns - Annexure 1'!H20)/2</f>
        <v>6.2799999999999995E-2</v>
      </c>
      <c r="F44" s="146">
        <f t="shared" si="0"/>
        <v>9.4700000000000006E-2</v>
      </c>
      <c r="G44" s="153" t="s">
        <v>38</v>
      </c>
      <c r="H44" s="140">
        <v>2.5000000000000001E-3</v>
      </c>
      <c r="I44" s="147"/>
      <c r="J44" s="142"/>
    </row>
    <row r="45" spans="1:10" ht="14.4" x14ac:dyDescent="0.3">
      <c r="A45" s="134"/>
      <c r="B45" s="152" t="s">
        <v>59</v>
      </c>
      <c r="C45" s="145">
        <f>'Portfolio - Annexure 2'!L48</f>
        <v>12</v>
      </c>
      <c r="D45" s="140">
        <v>0.1091</v>
      </c>
      <c r="E45" s="140">
        <f>('Returns - Annexure 1'!G20+'Returns - Annexure 1'!H20)/2</f>
        <v>6.2799999999999995E-2</v>
      </c>
      <c r="F45" s="146">
        <f t="shared" si="0"/>
        <v>4.6300000000000008E-2</v>
      </c>
      <c r="G45" s="153" t="s">
        <v>38</v>
      </c>
      <c r="H45" s="140">
        <v>2.5000000000000001E-3</v>
      </c>
      <c r="I45" s="147"/>
      <c r="J45" s="142"/>
    </row>
    <row r="46" spans="1:10" ht="14.4" x14ac:dyDescent="0.3">
      <c r="A46" s="134"/>
      <c r="B46" s="144" t="s">
        <v>64</v>
      </c>
      <c r="C46" s="145">
        <f>'Portfolio - Annexure 2'!L49</f>
        <v>10</v>
      </c>
      <c r="D46" s="139">
        <f>'Returns - Annexure 1'!H40</f>
        <v>8.6800000000000002E-2</v>
      </c>
      <c r="E46" s="140">
        <f>('Returns - Annexure 1'!G20+'Returns - Annexure 1'!H20)/2</f>
        <v>6.2799999999999995E-2</v>
      </c>
      <c r="F46" s="146">
        <f t="shared" si="0"/>
        <v>2.4000000000000007E-2</v>
      </c>
      <c r="G46" s="154" t="s">
        <v>39</v>
      </c>
      <c r="H46" s="140">
        <v>0</v>
      </c>
      <c r="I46" s="147"/>
      <c r="J46" s="142"/>
    </row>
    <row r="47" spans="1:10" ht="14.4" x14ac:dyDescent="0.3">
      <c r="A47" s="134"/>
      <c r="B47" s="144" t="s">
        <v>65</v>
      </c>
      <c r="C47" s="145">
        <f>'Portfolio - Annexure 2'!L50</f>
        <v>20</v>
      </c>
      <c r="D47" s="139">
        <f>'Returns - Annexure 1'!H41</f>
        <v>9.0399999999999994E-2</v>
      </c>
      <c r="E47" s="140">
        <f>('Returns - Annexure 1'!G20+'Returns - Annexure 1'!H20)/2</f>
        <v>6.2799999999999995E-2</v>
      </c>
      <c r="F47" s="146">
        <f t="shared" si="0"/>
        <v>2.76E-2</v>
      </c>
      <c r="G47" s="154" t="s">
        <v>39</v>
      </c>
      <c r="H47" s="140">
        <v>0</v>
      </c>
      <c r="I47" s="147"/>
      <c r="J47" s="142"/>
    </row>
    <row r="48" spans="1:10" ht="14.4" x14ac:dyDescent="0.3">
      <c r="A48" s="134"/>
      <c r="B48" s="151" t="s">
        <v>66</v>
      </c>
      <c r="C48" s="145">
        <f>'Portfolio - Annexure 2'!L51</f>
        <v>30</v>
      </c>
      <c r="D48" s="139">
        <f>'Returns - Annexure 1'!H42</f>
        <v>9.5799999999999996E-2</v>
      </c>
      <c r="E48" s="140">
        <f>('Returns - Annexure 1'!G20+'Returns - Annexure 1'!H20)/2</f>
        <v>6.2799999999999995E-2</v>
      </c>
      <c r="F48" s="146">
        <f t="shared" si="0"/>
        <v>3.3000000000000002E-2</v>
      </c>
      <c r="G48" s="154" t="s">
        <v>39</v>
      </c>
      <c r="H48" s="140">
        <v>0</v>
      </c>
      <c r="I48" s="147"/>
      <c r="J48" s="142"/>
    </row>
    <row r="49" spans="1:11" ht="14.4" x14ac:dyDescent="0.3">
      <c r="A49" s="136" t="s">
        <v>67</v>
      </c>
      <c r="B49" s="144" t="s">
        <v>50</v>
      </c>
      <c r="C49" s="145">
        <f>'Portfolio - Annexure 2'!N37</f>
        <v>30</v>
      </c>
      <c r="D49" s="150">
        <f>'Returns - Annexure 1'!H31</f>
        <v>9.8100000000000007E-2</v>
      </c>
      <c r="E49" s="140">
        <f>'Returns - Annexure 1'!H20</f>
        <v>6.4000000000000001E-2</v>
      </c>
      <c r="F49" s="146">
        <f t="shared" si="0"/>
        <v>3.4100000000000005E-2</v>
      </c>
      <c r="G49" s="138" t="s">
        <v>51</v>
      </c>
      <c r="H49" s="140">
        <v>0.01</v>
      </c>
      <c r="I49" s="147"/>
      <c r="J49" s="142"/>
    </row>
    <row r="50" spans="1:11" ht="14.4" x14ac:dyDescent="0.3">
      <c r="A50" s="134"/>
      <c r="B50" s="144" t="s">
        <v>52</v>
      </c>
      <c r="C50" s="145">
        <f>'Portfolio - Annexure 2'!N38</f>
        <v>20</v>
      </c>
      <c r="D50" s="150">
        <f>'Returns - Annexure 1'!H32</f>
        <v>9.4100000000000003E-2</v>
      </c>
      <c r="E50" s="140">
        <f>'Returns - Annexure 1'!H20</f>
        <v>6.4000000000000001E-2</v>
      </c>
      <c r="F50" s="146">
        <f t="shared" si="0"/>
        <v>3.0100000000000002E-2</v>
      </c>
      <c r="G50" s="138" t="s">
        <v>51</v>
      </c>
      <c r="H50" s="140">
        <v>0.01</v>
      </c>
      <c r="I50" s="147"/>
      <c r="J50" s="142"/>
    </row>
    <row r="51" spans="1:11" ht="14.4" x14ac:dyDescent="0.3">
      <c r="A51" s="134"/>
      <c r="B51" s="144" t="s">
        <v>53</v>
      </c>
      <c r="C51" s="145">
        <f>'Portfolio - Annexure 2'!N39</f>
        <v>50</v>
      </c>
      <c r="D51" s="150">
        <f>'Returns - Annexure 1'!H33</f>
        <v>0.108</v>
      </c>
      <c r="E51" s="140">
        <f>'Returns - Annexure 1'!H20</f>
        <v>6.4000000000000001E-2</v>
      </c>
      <c r="F51" s="146">
        <f t="shared" si="0"/>
        <v>4.3999999999999997E-2</v>
      </c>
      <c r="G51" s="138" t="s">
        <v>51</v>
      </c>
      <c r="H51" s="140">
        <v>0.01</v>
      </c>
      <c r="I51" s="147"/>
      <c r="J51" s="142"/>
    </row>
    <row r="52" spans="1:11" ht="14.4" x14ac:dyDescent="0.3">
      <c r="A52" s="134"/>
      <c r="B52" s="144" t="s">
        <v>54</v>
      </c>
      <c r="C52" s="149">
        <f>'Portfolio - Annexure 2'!N44</f>
        <v>25</v>
      </c>
      <c r="D52" s="150">
        <f>'Returns - Annexure 1'!H38</f>
        <v>5.6800000000000003E-2</v>
      </c>
      <c r="E52" s="140">
        <f>'Returns - Annexure 1'!H20</f>
        <v>6.4000000000000001E-2</v>
      </c>
      <c r="F52" s="146">
        <f t="shared" si="0"/>
        <v>-7.1999999999999981E-3</v>
      </c>
      <c r="G52" s="138" t="s">
        <v>55</v>
      </c>
      <c r="H52" s="140">
        <v>1E-3</v>
      </c>
      <c r="I52" s="147"/>
      <c r="J52" s="142"/>
    </row>
    <row r="53" spans="1:11" ht="14.4" x14ac:dyDescent="0.3">
      <c r="A53" s="136" t="s">
        <v>68</v>
      </c>
      <c r="B53" s="144" t="s">
        <v>50</v>
      </c>
      <c r="C53" s="145">
        <f>'Portfolio - Annexure 2'!P37</f>
        <v>70</v>
      </c>
      <c r="D53" s="150">
        <f>'Returns - Annexure 1'!I31</f>
        <v>0.1031</v>
      </c>
      <c r="E53" s="140">
        <f>'Returns - Annexure 1'!I20</f>
        <v>6.7000000000000004E-2</v>
      </c>
      <c r="F53" s="146">
        <f t="shared" si="0"/>
        <v>3.6099999999999993E-2</v>
      </c>
      <c r="G53" s="138" t="s">
        <v>51</v>
      </c>
      <c r="H53" s="140">
        <v>0.01</v>
      </c>
      <c r="I53" s="142"/>
      <c r="J53" s="142"/>
    </row>
    <row r="54" spans="1:11" ht="14.4" x14ac:dyDescent="0.3">
      <c r="A54" s="134"/>
      <c r="B54" s="144" t="s">
        <v>52</v>
      </c>
      <c r="C54" s="145">
        <f>'Portfolio - Annexure 2'!P38</f>
        <v>30</v>
      </c>
      <c r="D54" s="150">
        <f>'Returns - Annexure 1'!I32</f>
        <v>9.9099999999999994E-2</v>
      </c>
      <c r="E54" s="140">
        <f>'Returns - Annexure 1'!I20</f>
        <v>6.7000000000000004E-2</v>
      </c>
      <c r="F54" s="146">
        <f t="shared" si="0"/>
        <v>3.209999999999999E-2</v>
      </c>
      <c r="G54" s="138" t="s">
        <v>51</v>
      </c>
      <c r="H54" s="140">
        <v>0.01</v>
      </c>
      <c r="I54" s="142"/>
      <c r="J54" s="142"/>
    </row>
    <row r="55" spans="1:11" ht="14.4" x14ac:dyDescent="0.3">
      <c r="A55" s="134"/>
      <c r="B55" s="144" t="s">
        <v>53</v>
      </c>
      <c r="C55" s="145">
        <f>'Portfolio - Annexure 2'!P39</f>
        <v>100</v>
      </c>
      <c r="D55" s="150">
        <f>'Returns - Annexure 1'!I33</f>
        <v>0.113</v>
      </c>
      <c r="E55" s="140">
        <f>'Returns - Annexure 1'!I20</f>
        <v>6.7000000000000004E-2</v>
      </c>
      <c r="F55" s="146">
        <f t="shared" si="0"/>
        <v>4.5999999999999999E-2</v>
      </c>
      <c r="G55" s="138" t="s">
        <v>51</v>
      </c>
      <c r="H55" s="140">
        <v>0.01</v>
      </c>
      <c r="I55" s="142"/>
      <c r="J55" s="142"/>
    </row>
    <row r="56" spans="1:11" ht="14.4" x14ac:dyDescent="0.3">
      <c r="A56" s="134"/>
      <c r="B56" s="144" t="s">
        <v>69</v>
      </c>
      <c r="C56" s="149">
        <f>'Portfolio - Annexure 2'!P43</f>
        <v>15</v>
      </c>
      <c r="D56" s="150">
        <f>'Returns - Annexure 1'!I37</f>
        <v>5.6399999999999999E-2</v>
      </c>
      <c r="E56" s="140">
        <f>'Returns - Annexure 1'!I20</f>
        <v>6.7000000000000004E-2</v>
      </c>
      <c r="F56" s="146">
        <f t="shared" si="0"/>
        <v>-1.0600000000000005E-2</v>
      </c>
      <c r="G56" s="138" t="s">
        <v>55</v>
      </c>
      <c r="H56" s="140">
        <v>0.01</v>
      </c>
      <c r="I56" s="142"/>
      <c r="J56" s="142"/>
    </row>
    <row r="57" spans="1:11" ht="14.4" x14ac:dyDescent="0.3">
      <c r="A57" s="134"/>
      <c r="B57" s="144" t="s">
        <v>54</v>
      </c>
      <c r="C57" s="149">
        <f>'Portfolio - Annexure 2'!P44</f>
        <v>35</v>
      </c>
      <c r="D57" s="150">
        <f>'Returns - Annexure 1'!I38</f>
        <v>6.6000000000000003E-2</v>
      </c>
      <c r="E57" s="140">
        <f>'Returns - Annexure 1'!I20</f>
        <v>6.7000000000000004E-2</v>
      </c>
      <c r="F57" s="146">
        <f t="shared" si="0"/>
        <v>-1.0000000000000009E-3</v>
      </c>
      <c r="G57" s="138" t="s">
        <v>55</v>
      </c>
      <c r="H57" s="140">
        <v>1E-3</v>
      </c>
      <c r="I57" s="148"/>
      <c r="J57" s="147"/>
      <c r="K57" s="17"/>
    </row>
    <row r="58" spans="1:11" ht="13.2" x14ac:dyDescent="0.25">
      <c r="A58" s="142"/>
      <c r="B58" s="142"/>
      <c r="C58" s="142"/>
      <c r="D58" s="142"/>
      <c r="E58" s="149"/>
      <c r="F58" s="142"/>
      <c r="G58" s="142"/>
      <c r="H58" s="155"/>
      <c r="I58" s="148"/>
      <c r="J58" s="141"/>
      <c r="K58" s="29"/>
    </row>
    <row r="59" spans="1:11" ht="13.2" x14ac:dyDescent="0.25">
      <c r="A59" s="142"/>
      <c r="B59" s="156" t="s">
        <v>70</v>
      </c>
      <c r="C59" s="157">
        <f>SUM(C3:C57)</f>
        <v>2000</v>
      </c>
      <c r="D59" s="142"/>
      <c r="E59" s="149"/>
      <c r="F59" s="142"/>
      <c r="G59" s="142"/>
      <c r="H59" s="147"/>
      <c r="I59" s="148"/>
      <c r="J59" s="147"/>
      <c r="K59" s="17"/>
    </row>
    <row r="60" spans="1:11" ht="13.2" x14ac:dyDescent="0.25">
      <c r="E60" s="28"/>
      <c r="H60" s="13"/>
      <c r="I60" s="27"/>
      <c r="J60" s="17"/>
      <c r="K60" s="17"/>
    </row>
    <row r="61" spans="1:11" ht="13.2" x14ac:dyDescent="0.25">
      <c r="A61" s="104" t="s">
        <v>71</v>
      </c>
      <c r="B61" s="95"/>
      <c r="C61" s="95"/>
      <c r="D61" s="95"/>
      <c r="E61" s="95"/>
      <c r="F61" s="95"/>
      <c r="G61" s="105" t="s">
        <v>72</v>
      </c>
      <c r="H61" s="95"/>
      <c r="I61" s="95"/>
      <c r="J61" s="17"/>
      <c r="K61" s="17"/>
    </row>
    <row r="62" spans="1:11" ht="13.2" x14ac:dyDescent="0.25">
      <c r="F62" s="30"/>
      <c r="H62" s="17"/>
      <c r="I62" s="27"/>
      <c r="J62" s="17"/>
      <c r="K62" s="17"/>
    </row>
    <row r="63" spans="1:11" ht="13.2" x14ac:dyDescent="0.25">
      <c r="A63" s="102" t="s">
        <v>73</v>
      </c>
      <c r="B63" s="95"/>
      <c r="C63" s="95"/>
      <c r="D63" s="95"/>
      <c r="F63" s="30"/>
      <c r="G63" s="98" t="s">
        <v>74</v>
      </c>
      <c r="H63" s="99"/>
      <c r="I63" s="27"/>
      <c r="J63" s="17"/>
      <c r="K63" s="17"/>
    </row>
    <row r="64" spans="1:11" ht="13.2" x14ac:dyDescent="0.25">
      <c r="A64" s="31" t="s">
        <v>75</v>
      </c>
      <c r="B64" s="32" t="s">
        <v>76</v>
      </c>
      <c r="C64" s="31" t="s">
        <v>77</v>
      </c>
      <c r="D64" s="31" t="s">
        <v>78</v>
      </c>
      <c r="F64" s="30"/>
      <c r="G64" s="100"/>
      <c r="H64" s="101"/>
      <c r="I64" s="11"/>
      <c r="J64" s="17"/>
      <c r="K64" s="17"/>
    </row>
    <row r="65" spans="1:8" ht="13.2" x14ac:dyDescent="0.25">
      <c r="A65" s="33">
        <f>AVERAGE(D3:D57)</f>
        <v>8.1060000000000035E-2</v>
      </c>
      <c r="B65" s="34">
        <f>STDEV(D3:D57)</f>
        <v>5.7872435868324461E-2</v>
      </c>
      <c r="C65" s="33">
        <f>AVERAGE(F3:F57)</f>
        <v>1.9476363636363639E-2</v>
      </c>
      <c r="D65" s="34">
        <f>(C65)/B65</f>
        <v>0.33653955193242024</v>
      </c>
      <c r="F65" s="30"/>
    </row>
    <row r="66" spans="1:8" ht="13.2" x14ac:dyDescent="0.25">
      <c r="F66" s="30"/>
      <c r="G66" s="98" t="s">
        <v>79</v>
      </c>
      <c r="H66" s="99"/>
    </row>
    <row r="67" spans="1:8" ht="13.2" x14ac:dyDescent="0.25">
      <c r="F67" s="30"/>
      <c r="G67" s="100"/>
      <c r="H67" s="101"/>
    </row>
    <row r="68" spans="1:8" ht="13.2" x14ac:dyDescent="0.25">
      <c r="F68" s="30"/>
    </row>
    <row r="69" spans="1:8" ht="13.2" x14ac:dyDescent="0.25">
      <c r="A69" s="102" t="s">
        <v>80</v>
      </c>
      <c r="B69" s="95"/>
      <c r="C69" s="95"/>
      <c r="D69" s="95"/>
      <c r="E69" s="11"/>
      <c r="F69" s="35"/>
      <c r="G69" s="98" t="s">
        <v>81</v>
      </c>
      <c r="H69" s="99"/>
    </row>
    <row r="70" spans="1:8" ht="13.2" x14ac:dyDescent="0.25">
      <c r="A70" s="31" t="s">
        <v>75</v>
      </c>
      <c r="B70" s="32" t="s">
        <v>76</v>
      </c>
      <c r="C70" s="31" t="s">
        <v>77</v>
      </c>
      <c r="D70" s="31" t="s">
        <v>78</v>
      </c>
      <c r="E70" s="11"/>
      <c r="F70" s="35"/>
      <c r="G70" s="100"/>
      <c r="H70" s="101"/>
    </row>
    <row r="71" spans="1:8" ht="13.2" x14ac:dyDescent="0.25">
      <c r="A71" s="33">
        <f>AVERAGE(D40:D57)</f>
        <v>0.12140555555555554</v>
      </c>
      <c r="B71" s="34">
        <f>STDEV(D40:D57)</f>
        <v>7.4715141171394731E-2</v>
      </c>
      <c r="C71" s="33">
        <f>AVERAGE(F40:F57)</f>
        <v>5.7172222222222228E-2</v>
      </c>
      <c r="D71" s="34">
        <f>(C71)/B71</f>
        <v>0.76520262594526234</v>
      </c>
      <c r="E71" s="11"/>
      <c r="F71" s="35"/>
    </row>
    <row r="72" spans="1:8" ht="14.4" x14ac:dyDescent="0.3">
      <c r="D72" s="10"/>
      <c r="E72" s="11"/>
      <c r="F72" s="35"/>
      <c r="G72" s="98" t="s">
        <v>82</v>
      </c>
      <c r="H72" s="99"/>
    </row>
    <row r="73" spans="1:8" ht="14.4" x14ac:dyDescent="0.3">
      <c r="D73" s="10"/>
      <c r="E73" s="11"/>
      <c r="F73" s="35"/>
      <c r="G73" s="100"/>
      <c r="H73" s="101"/>
    </row>
    <row r="74" spans="1:8" ht="14.4" x14ac:dyDescent="0.3">
      <c r="D74" s="10"/>
      <c r="E74" s="11"/>
      <c r="F74" s="35"/>
    </row>
    <row r="75" spans="1:8" ht="13.2" x14ac:dyDescent="0.25">
      <c r="A75" s="102" t="s">
        <v>83</v>
      </c>
      <c r="B75" s="95"/>
      <c r="C75" s="95"/>
      <c r="D75" s="95"/>
      <c r="E75" s="11"/>
      <c r="F75" s="35"/>
      <c r="G75" s="98" t="s">
        <v>84</v>
      </c>
      <c r="H75" s="99"/>
    </row>
    <row r="76" spans="1:8" ht="13.2" x14ac:dyDescent="0.25">
      <c r="A76" s="31" t="s">
        <v>75</v>
      </c>
      <c r="B76" s="32" t="s">
        <v>76</v>
      </c>
      <c r="C76" s="31" t="s">
        <v>77</v>
      </c>
      <c r="D76" s="31" t="s">
        <v>78</v>
      </c>
      <c r="E76" s="11"/>
      <c r="F76" s="35"/>
      <c r="G76" s="100"/>
      <c r="H76" s="101"/>
    </row>
    <row r="77" spans="1:8" ht="13.2" x14ac:dyDescent="0.25">
      <c r="A77" s="33">
        <f>AVERAGE(D49:D57)</f>
        <v>8.8288888888888889E-2</v>
      </c>
      <c r="B77" s="34">
        <f>STDEV(D49:D57)</f>
        <v>2.2278602090596032E-2</v>
      </c>
      <c r="C77" s="33">
        <f>AVERAGE(F49:F57)</f>
        <v>2.2622222222222224E-2</v>
      </c>
      <c r="D77" s="34">
        <f>(C77)/B77</f>
        <v>1.0154237743566161</v>
      </c>
      <c r="E77" s="11"/>
      <c r="F77" s="35"/>
    </row>
    <row r="78" spans="1:8" ht="14.4" x14ac:dyDescent="0.3">
      <c r="D78" s="10"/>
      <c r="E78" s="11"/>
      <c r="F78" s="35"/>
      <c r="G78" s="98" t="s">
        <v>85</v>
      </c>
      <c r="H78" s="99"/>
    </row>
    <row r="79" spans="1:8" ht="14.4" x14ac:dyDescent="0.3">
      <c r="D79" s="10"/>
      <c r="E79" s="11"/>
      <c r="F79" s="35"/>
      <c r="G79" s="100"/>
      <c r="H79" s="101"/>
    </row>
    <row r="80" spans="1:8" ht="14.4" x14ac:dyDescent="0.3">
      <c r="D80" s="10"/>
      <c r="E80" s="11"/>
      <c r="F80" s="35"/>
    </row>
    <row r="81" spans="1:6" ht="13.2" x14ac:dyDescent="0.25">
      <c r="A81" s="102" t="s">
        <v>86</v>
      </c>
      <c r="B81" s="95"/>
      <c r="C81" s="95"/>
      <c r="D81" s="95"/>
      <c r="E81" s="11"/>
      <c r="F81" s="35"/>
    </row>
    <row r="82" spans="1:6" ht="13.2" x14ac:dyDescent="0.25">
      <c r="A82" s="31" t="s">
        <v>75</v>
      </c>
      <c r="B82" s="32" t="s">
        <v>76</v>
      </c>
      <c r="C82" s="31" t="s">
        <v>77</v>
      </c>
      <c r="D82" s="31" t="s">
        <v>78</v>
      </c>
      <c r="E82" s="11"/>
      <c r="F82" s="35"/>
    </row>
    <row r="83" spans="1:6" ht="13.2" x14ac:dyDescent="0.25">
      <c r="A83" s="33">
        <f>AVERAGE(D53:D57)</f>
        <v>8.7520000000000001E-2</v>
      </c>
      <c r="B83" s="34">
        <f>STDEV(D53:D57)</f>
        <v>2.4787234617843094E-2</v>
      </c>
      <c r="C83" s="33">
        <f>AVERAGE(F53:F57)</f>
        <v>2.0519999999999993E-2</v>
      </c>
      <c r="D83" s="34">
        <f>(C83)/B83</f>
        <v>0.82784547434866607</v>
      </c>
      <c r="E83" s="11"/>
      <c r="F83" s="35"/>
    </row>
    <row r="84" spans="1:6" ht="14.4" x14ac:dyDescent="0.3">
      <c r="D84" s="10"/>
      <c r="E84" s="11"/>
      <c r="F84" s="35"/>
    </row>
    <row r="85" spans="1:6" ht="14.4" x14ac:dyDescent="0.3">
      <c r="D85" s="10"/>
      <c r="E85" s="11"/>
      <c r="F85" s="17"/>
    </row>
    <row r="86" spans="1:6" ht="14.4" x14ac:dyDescent="0.3">
      <c r="D86" s="10"/>
      <c r="E86" s="11"/>
      <c r="F86" s="17"/>
    </row>
    <row r="87" spans="1:6" ht="14.4" x14ac:dyDescent="0.3">
      <c r="D87" s="10"/>
      <c r="E87" s="103" t="s">
        <v>87</v>
      </c>
      <c r="F87" s="95"/>
    </row>
    <row r="88" spans="1:6" ht="14.4" x14ac:dyDescent="0.3">
      <c r="D88" s="10"/>
      <c r="E88" s="11"/>
      <c r="F88" s="17"/>
    </row>
    <row r="89" spans="1:6" ht="14.4" x14ac:dyDescent="0.3">
      <c r="A89" s="36" t="s">
        <v>88</v>
      </c>
      <c r="D89" s="10"/>
      <c r="E89" s="11"/>
      <c r="F89" s="17"/>
    </row>
    <row r="90" spans="1:6" ht="14.4" x14ac:dyDescent="0.3">
      <c r="D90" s="10"/>
      <c r="E90" s="11"/>
      <c r="F90" s="17"/>
    </row>
    <row r="91" spans="1:6" ht="14.4" x14ac:dyDescent="0.3">
      <c r="D91" s="10"/>
      <c r="E91" s="11"/>
      <c r="F91" s="17"/>
    </row>
    <row r="92" spans="1:6" ht="14.4" x14ac:dyDescent="0.3">
      <c r="D92" s="10"/>
      <c r="E92" s="11"/>
      <c r="F92" s="17"/>
    </row>
    <row r="93" spans="1:6" ht="14.4" x14ac:dyDescent="0.3">
      <c r="D93" s="10"/>
      <c r="E93" s="11"/>
      <c r="F93" s="17"/>
    </row>
    <row r="94" spans="1:6" ht="14.4" x14ac:dyDescent="0.3">
      <c r="D94" s="10"/>
      <c r="E94" s="11"/>
      <c r="F94" s="17"/>
    </row>
    <row r="95" spans="1:6" ht="14.4" x14ac:dyDescent="0.3">
      <c r="D95" s="10"/>
      <c r="E95" s="11"/>
      <c r="F95" s="17"/>
    </row>
    <row r="96" spans="1:6" ht="14.4" x14ac:dyDescent="0.3">
      <c r="D96" s="10"/>
      <c r="E96" s="11"/>
      <c r="F96" s="17"/>
    </row>
    <row r="97" spans="4:6" ht="14.4" x14ac:dyDescent="0.3">
      <c r="D97" s="10"/>
      <c r="E97" s="11"/>
      <c r="F97" s="17"/>
    </row>
    <row r="98" spans="4:6" ht="14.4" x14ac:dyDescent="0.3">
      <c r="D98" s="10"/>
      <c r="E98" s="11"/>
      <c r="F98" s="17"/>
    </row>
    <row r="99" spans="4:6" ht="14.4" x14ac:dyDescent="0.3">
      <c r="D99" s="10"/>
      <c r="E99" s="11"/>
      <c r="F99" s="17"/>
    </row>
    <row r="100" spans="4:6" ht="14.4" x14ac:dyDescent="0.3">
      <c r="D100" s="10"/>
      <c r="E100" s="11"/>
      <c r="F100" s="17"/>
    </row>
    <row r="101" spans="4:6" ht="14.4" x14ac:dyDescent="0.3">
      <c r="D101" s="10"/>
      <c r="E101" s="11"/>
      <c r="F101" s="17"/>
    </row>
    <row r="102" spans="4:6" ht="13.2" x14ac:dyDescent="0.25">
      <c r="D102" s="11"/>
      <c r="E102" s="11"/>
      <c r="F102" s="17"/>
    </row>
    <row r="103" spans="4:6" ht="13.2" x14ac:dyDescent="0.25">
      <c r="D103" s="11"/>
      <c r="E103" s="11"/>
      <c r="F103" s="17"/>
    </row>
    <row r="104" spans="4:6" ht="13.2" x14ac:dyDescent="0.25">
      <c r="D104" s="11"/>
      <c r="E104" s="11"/>
      <c r="F104" s="17"/>
    </row>
    <row r="105" spans="4:6" ht="14.4" x14ac:dyDescent="0.3">
      <c r="D105" s="10"/>
      <c r="E105" s="11"/>
      <c r="F105" s="17"/>
    </row>
    <row r="106" spans="4:6" ht="14.4" x14ac:dyDescent="0.3">
      <c r="D106" s="10"/>
      <c r="E106" s="11"/>
      <c r="F106" s="17"/>
    </row>
    <row r="107" spans="4:6" ht="14.4" x14ac:dyDescent="0.3">
      <c r="D107" s="10"/>
      <c r="E107" s="11"/>
      <c r="F107" s="17"/>
    </row>
    <row r="108" spans="4:6" ht="13.2" x14ac:dyDescent="0.25">
      <c r="D108" s="11"/>
      <c r="E108" s="11"/>
      <c r="F108" s="17"/>
    </row>
    <row r="109" spans="4:6" ht="13.2" x14ac:dyDescent="0.25">
      <c r="D109" s="11"/>
      <c r="E109" s="11"/>
      <c r="F109" s="17"/>
    </row>
    <row r="110" spans="4:6" ht="13.2" x14ac:dyDescent="0.25">
      <c r="D110" s="11"/>
      <c r="E110" s="11"/>
      <c r="F110" s="17"/>
    </row>
    <row r="111" spans="4:6" ht="14.4" x14ac:dyDescent="0.3">
      <c r="D111" s="10"/>
      <c r="E111" s="11"/>
      <c r="F111" s="17"/>
    </row>
    <row r="112" spans="4:6" ht="14.4" x14ac:dyDescent="0.3">
      <c r="D112" s="10"/>
      <c r="E112" s="11"/>
      <c r="F112" s="17"/>
    </row>
    <row r="113" spans="4:6" ht="14.4" x14ac:dyDescent="0.3">
      <c r="D113" s="10"/>
      <c r="E113" s="11"/>
      <c r="F113" s="17"/>
    </row>
    <row r="114" spans="4:6" ht="14.4" x14ac:dyDescent="0.3">
      <c r="D114" s="10"/>
      <c r="E114" s="11"/>
      <c r="F114" s="17"/>
    </row>
    <row r="115" spans="4:6" ht="14.4" x14ac:dyDescent="0.3">
      <c r="D115" s="10"/>
      <c r="E115" s="11"/>
      <c r="F115" s="17"/>
    </row>
    <row r="116" spans="4:6" ht="14.4" x14ac:dyDescent="0.3">
      <c r="D116" s="10"/>
      <c r="E116" s="11"/>
      <c r="F116" s="17"/>
    </row>
    <row r="117" spans="4:6" ht="14.4" x14ac:dyDescent="0.3">
      <c r="D117" s="10"/>
      <c r="E117" s="11"/>
      <c r="F117" s="17"/>
    </row>
    <row r="118" spans="4:6" ht="14.4" x14ac:dyDescent="0.3">
      <c r="D118" s="10"/>
      <c r="E118" s="11"/>
      <c r="F118" s="17"/>
    </row>
    <row r="119" spans="4:6" ht="14.4" x14ac:dyDescent="0.3">
      <c r="D119" s="10"/>
      <c r="E119" s="11"/>
      <c r="F119" s="17"/>
    </row>
    <row r="120" spans="4:6" ht="14.4" x14ac:dyDescent="0.3">
      <c r="D120" s="10"/>
      <c r="E120" s="11"/>
      <c r="F120" s="17"/>
    </row>
    <row r="121" spans="4:6" ht="14.4" x14ac:dyDescent="0.3">
      <c r="D121" s="10"/>
      <c r="E121" s="11"/>
      <c r="F121" s="17"/>
    </row>
    <row r="122" spans="4:6" ht="14.4" x14ac:dyDescent="0.3">
      <c r="D122" s="10"/>
      <c r="E122" s="11"/>
      <c r="F122" s="17"/>
    </row>
    <row r="123" spans="4:6" ht="13.2" x14ac:dyDescent="0.25">
      <c r="E123" s="28"/>
    </row>
    <row r="124" spans="4:6" ht="13.2" x14ac:dyDescent="0.25">
      <c r="E124" s="28"/>
    </row>
    <row r="125" spans="4:6" ht="13.2" x14ac:dyDescent="0.25">
      <c r="E125" s="28"/>
    </row>
    <row r="126" spans="4:6" ht="13.2" x14ac:dyDescent="0.25">
      <c r="E126" s="28"/>
    </row>
    <row r="127" spans="4:6" ht="13.2" x14ac:dyDescent="0.25">
      <c r="E127" s="28"/>
    </row>
    <row r="128" spans="4:6" ht="13.2" x14ac:dyDescent="0.25">
      <c r="E128" s="28"/>
    </row>
    <row r="129" spans="5:5" ht="13.2" x14ac:dyDescent="0.25">
      <c r="E129" s="28"/>
    </row>
    <row r="130" spans="5:5" ht="13.2" x14ac:dyDescent="0.25">
      <c r="E130" s="28"/>
    </row>
    <row r="131" spans="5:5" ht="13.2" x14ac:dyDescent="0.25">
      <c r="E131" s="28"/>
    </row>
    <row r="132" spans="5:5" ht="13.2" x14ac:dyDescent="0.25">
      <c r="E132" s="28"/>
    </row>
    <row r="133" spans="5:5" ht="13.2" x14ac:dyDescent="0.25">
      <c r="E133" s="28"/>
    </row>
    <row r="134" spans="5:5" ht="13.2" x14ac:dyDescent="0.25">
      <c r="E134" s="28"/>
    </row>
    <row r="135" spans="5:5" ht="13.2" x14ac:dyDescent="0.25">
      <c r="E135" s="28"/>
    </row>
    <row r="136" spans="5:5" ht="13.2" x14ac:dyDescent="0.25">
      <c r="E136" s="28"/>
    </row>
    <row r="137" spans="5:5" ht="13.2" x14ac:dyDescent="0.25">
      <c r="E137" s="28"/>
    </row>
    <row r="138" spans="5:5" ht="13.2" x14ac:dyDescent="0.25">
      <c r="E138" s="28"/>
    </row>
    <row r="139" spans="5:5" ht="13.2" x14ac:dyDescent="0.25">
      <c r="E139" s="28"/>
    </row>
    <row r="140" spans="5:5" ht="13.2" x14ac:dyDescent="0.25">
      <c r="E140" s="28"/>
    </row>
    <row r="141" spans="5:5" ht="13.2" x14ac:dyDescent="0.25">
      <c r="E141" s="28"/>
    </row>
    <row r="142" spans="5:5" ht="13.2" x14ac:dyDescent="0.25">
      <c r="E142" s="28"/>
    </row>
    <row r="143" spans="5:5" ht="13.2" x14ac:dyDescent="0.25">
      <c r="E143" s="28"/>
    </row>
    <row r="144" spans="5:5" ht="13.2" x14ac:dyDescent="0.25">
      <c r="E144" s="28"/>
    </row>
    <row r="145" spans="5:5" ht="13.2" x14ac:dyDescent="0.25">
      <c r="E145" s="28"/>
    </row>
    <row r="146" spans="5:5" ht="13.2" x14ac:dyDescent="0.25">
      <c r="E146" s="28"/>
    </row>
    <row r="147" spans="5:5" ht="13.2" x14ac:dyDescent="0.25">
      <c r="E147" s="28"/>
    </row>
    <row r="148" spans="5:5" ht="13.2" x14ac:dyDescent="0.25">
      <c r="E148" s="28"/>
    </row>
    <row r="149" spans="5:5" ht="13.2" x14ac:dyDescent="0.25">
      <c r="E149" s="28"/>
    </row>
    <row r="150" spans="5:5" ht="13.2" x14ac:dyDescent="0.25">
      <c r="E150" s="28"/>
    </row>
    <row r="151" spans="5:5" ht="13.2" x14ac:dyDescent="0.25">
      <c r="E151" s="28"/>
    </row>
    <row r="152" spans="5:5" ht="13.2" x14ac:dyDescent="0.25">
      <c r="E152" s="28"/>
    </row>
    <row r="153" spans="5:5" ht="13.2" x14ac:dyDescent="0.25">
      <c r="E153" s="28"/>
    </row>
    <row r="154" spans="5:5" ht="13.2" x14ac:dyDescent="0.25">
      <c r="E154" s="28"/>
    </row>
    <row r="155" spans="5:5" ht="13.2" x14ac:dyDescent="0.25">
      <c r="E155" s="28"/>
    </row>
    <row r="156" spans="5:5" ht="13.2" x14ac:dyDescent="0.25">
      <c r="E156" s="28"/>
    </row>
    <row r="157" spans="5:5" ht="13.2" x14ac:dyDescent="0.25">
      <c r="E157" s="28"/>
    </row>
    <row r="158" spans="5:5" ht="13.2" x14ac:dyDescent="0.25">
      <c r="E158" s="28"/>
    </row>
    <row r="159" spans="5:5" ht="13.2" x14ac:dyDescent="0.25">
      <c r="E159" s="28"/>
    </row>
    <row r="160" spans="5:5" ht="13.2" x14ac:dyDescent="0.25">
      <c r="E160" s="28"/>
    </row>
    <row r="161" spans="5:5" ht="13.2" x14ac:dyDescent="0.25">
      <c r="E161" s="28"/>
    </row>
    <row r="162" spans="5:5" ht="13.2" x14ac:dyDescent="0.25">
      <c r="E162" s="28"/>
    </row>
    <row r="163" spans="5:5" ht="13.2" x14ac:dyDescent="0.25">
      <c r="E163" s="28"/>
    </row>
    <row r="164" spans="5:5" ht="13.2" x14ac:dyDescent="0.25">
      <c r="E164" s="28"/>
    </row>
    <row r="165" spans="5:5" ht="13.2" x14ac:dyDescent="0.25">
      <c r="E165" s="28"/>
    </row>
    <row r="166" spans="5:5" ht="13.2" x14ac:dyDescent="0.25">
      <c r="E166" s="28"/>
    </row>
    <row r="167" spans="5:5" ht="13.2" x14ac:dyDescent="0.25">
      <c r="E167" s="28"/>
    </row>
    <row r="168" spans="5:5" ht="13.2" x14ac:dyDescent="0.25">
      <c r="E168" s="28"/>
    </row>
    <row r="169" spans="5:5" ht="13.2" x14ac:dyDescent="0.25">
      <c r="E169" s="28"/>
    </row>
    <row r="170" spans="5:5" ht="13.2" x14ac:dyDescent="0.25">
      <c r="E170" s="28"/>
    </row>
    <row r="171" spans="5:5" ht="13.2" x14ac:dyDescent="0.25">
      <c r="E171" s="28"/>
    </row>
    <row r="172" spans="5:5" ht="13.2" x14ac:dyDescent="0.25">
      <c r="E172" s="28"/>
    </row>
    <row r="173" spans="5:5" ht="13.2" x14ac:dyDescent="0.25">
      <c r="E173" s="28"/>
    </row>
    <row r="174" spans="5:5" ht="13.2" x14ac:dyDescent="0.25">
      <c r="E174" s="28"/>
    </row>
    <row r="175" spans="5:5" ht="13.2" x14ac:dyDescent="0.25">
      <c r="E175" s="28"/>
    </row>
    <row r="176" spans="5:5" ht="13.2" x14ac:dyDescent="0.25">
      <c r="E176" s="28"/>
    </row>
    <row r="177" spans="5:5" ht="13.2" x14ac:dyDescent="0.25">
      <c r="E177" s="28"/>
    </row>
    <row r="178" spans="5:5" ht="13.2" x14ac:dyDescent="0.25">
      <c r="E178" s="28"/>
    </row>
    <row r="179" spans="5:5" ht="13.2" x14ac:dyDescent="0.25">
      <c r="E179" s="28"/>
    </row>
    <row r="180" spans="5:5" ht="13.2" x14ac:dyDescent="0.25">
      <c r="E180" s="28"/>
    </row>
    <row r="181" spans="5:5" ht="13.2" x14ac:dyDescent="0.25">
      <c r="E181" s="28"/>
    </row>
    <row r="182" spans="5:5" ht="13.2" x14ac:dyDescent="0.25">
      <c r="E182" s="28"/>
    </row>
    <row r="183" spans="5:5" ht="13.2" x14ac:dyDescent="0.25">
      <c r="E183" s="28"/>
    </row>
    <row r="184" spans="5:5" ht="13.2" x14ac:dyDescent="0.25">
      <c r="E184" s="28"/>
    </row>
    <row r="185" spans="5:5" ht="13.2" x14ac:dyDescent="0.25">
      <c r="E185" s="28"/>
    </row>
    <row r="186" spans="5:5" ht="13.2" x14ac:dyDescent="0.25">
      <c r="E186" s="28"/>
    </row>
    <row r="187" spans="5:5" ht="13.2" x14ac:dyDescent="0.25">
      <c r="E187" s="28"/>
    </row>
    <row r="188" spans="5:5" ht="13.2" x14ac:dyDescent="0.25">
      <c r="E188" s="28"/>
    </row>
    <row r="189" spans="5:5" ht="13.2" x14ac:dyDescent="0.25">
      <c r="E189" s="28"/>
    </row>
    <row r="190" spans="5:5" ht="13.2" x14ac:dyDescent="0.25">
      <c r="E190" s="28"/>
    </row>
    <row r="191" spans="5:5" ht="13.2" x14ac:dyDescent="0.25">
      <c r="E191" s="28"/>
    </row>
    <row r="192" spans="5:5" ht="13.2" x14ac:dyDescent="0.25">
      <c r="E192" s="28"/>
    </row>
    <row r="193" spans="5:5" ht="13.2" x14ac:dyDescent="0.25">
      <c r="E193" s="28"/>
    </row>
    <row r="194" spans="5:5" ht="13.2" x14ac:dyDescent="0.25">
      <c r="E194" s="28"/>
    </row>
    <row r="195" spans="5:5" ht="13.2" x14ac:dyDescent="0.25">
      <c r="E195" s="28"/>
    </row>
    <row r="196" spans="5:5" ht="13.2" x14ac:dyDescent="0.25">
      <c r="E196" s="28"/>
    </row>
    <row r="197" spans="5:5" ht="13.2" x14ac:dyDescent="0.25">
      <c r="E197" s="28"/>
    </row>
    <row r="198" spans="5:5" ht="13.2" x14ac:dyDescent="0.25">
      <c r="E198" s="28"/>
    </row>
    <row r="199" spans="5:5" ht="13.2" x14ac:dyDescent="0.25">
      <c r="E199" s="28"/>
    </row>
    <row r="200" spans="5:5" ht="13.2" x14ac:dyDescent="0.25">
      <c r="E200" s="28"/>
    </row>
    <row r="201" spans="5:5" ht="13.2" x14ac:dyDescent="0.25">
      <c r="E201" s="28"/>
    </row>
    <row r="202" spans="5:5" ht="13.2" x14ac:dyDescent="0.25">
      <c r="E202" s="28"/>
    </row>
    <row r="203" spans="5:5" ht="13.2" x14ac:dyDescent="0.25">
      <c r="E203" s="28"/>
    </row>
    <row r="204" spans="5:5" ht="13.2" x14ac:dyDescent="0.25">
      <c r="E204" s="28"/>
    </row>
    <row r="205" spans="5:5" ht="13.2" x14ac:dyDescent="0.25">
      <c r="E205" s="28"/>
    </row>
    <row r="206" spans="5:5" ht="13.2" x14ac:dyDescent="0.25">
      <c r="E206" s="28"/>
    </row>
    <row r="207" spans="5:5" ht="13.2" x14ac:dyDescent="0.25">
      <c r="E207" s="28"/>
    </row>
    <row r="208" spans="5:5" ht="13.2" x14ac:dyDescent="0.25">
      <c r="E208" s="28"/>
    </row>
    <row r="209" spans="5:5" ht="13.2" x14ac:dyDescent="0.25">
      <c r="E209" s="28"/>
    </row>
    <row r="210" spans="5:5" ht="13.2" x14ac:dyDescent="0.25">
      <c r="E210" s="28"/>
    </row>
    <row r="211" spans="5:5" ht="13.2" x14ac:dyDescent="0.25">
      <c r="E211" s="28"/>
    </row>
    <row r="212" spans="5:5" ht="13.2" x14ac:dyDescent="0.25">
      <c r="E212" s="28"/>
    </row>
    <row r="213" spans="5:5" ht="13.2" x14ac:dyDescent="0.25">
      <c r="E213" s="28"/>
    </row>
    <row r="214" spans="5:5" ht="13.2" x14ac:dyDescent="0.25">
      <c r="E214" s="28"/>
    </row>
    <row r="215" spans="5:5" ht="13.2" x14ac:dyDescent="0.25">
      <c r="E215" s="28"/>
    </row>
    <row r="216" spans="5:5" ht="13.2" x14ac:dyDescent="0.25">
      <c r="E216" s="28"/>
    </row>
    <row r="217" spans="5:5" ht="13.2" x14ac:dyDescent="0.25">
      <c r="E217" s="28"/>
    </row>
    <row r="218" spans="5:5" ht="13.2" x14ac:dyDescent="0.25">
      <c r="E218" s="28"/>
    </row>
    <row r="219" spans="5:5" ht="13.2" x14ac:dyDescent="0.25">
      <c r="E219" s="28"/>
    </row>
    <row r="220" spans="5:5" ht="13.2" x14ac:dyDescent="0.25">
      <c r="E220" s="28"/>
    </row>
    <row r="221" spans="5:5" ht="13.2" x14ac:dyDescent="0.25">
      <c r="E221" s="28"/>
    </row>
    <row r="222" spans="5:5" ht="13.2" x14ac:dyDescent="0.25">
      <c r="E222" s="28"/>
    </row>
    <row r="223" spans="5:5" ht="13.2" x14ac:dyDescent="0.25">
      <c r="E223" s="28"/>
    </row>
    <row r="224" spans="5:5" ht="13.2" x14ac:dyDescent="0.25">
      <c r="E224" s="28"/>
    </row>
    <row r="225" spans="5:5" ht="13.2" x14ac:dyDescent="0.25">
      <c r="E225" s="28"/>
    </row>
    <row r="226" spans="5:5" ht="13.2" x14ac:dyDescent="0.25">
      <c r="E226" s="28"/>
    </row>
    <row r="227" spans="5:5" ht="13.2" x14ac:dyDescent="0.25">
      <c r="E227" s="28"/>
    </row>
    <row r="228" spans="5:5" ht="13.2" x14ac:dyDescent="0.25">
      <c r="E228" s="28"/>
    </row>
    <row r="229" spans="5:5" ht="13.2" x14ac:dyDescent="0.25">
      <c r="E229" s="28"/>
    </row>
    <row r="230" spans="5:5" ht="13.2" x14ac:dyDescent="0.25">
      <c r="E230" s="28"/>
    </row>
    <row r="231" spans="5:5" ht="13.2" x14ac:dyDescent="0.25">
      <c r="E231" s="28"/>
    </row>
    <row r="232" spans="5:5" ht="13.2" x14ac:dyDescent="0.25">
      <c r="E232" s="28"/>
    </row>
    <row r="233" spans="5:5" ht="13.2" x14ac:dyDescent="0.25">
      <c r="E233" s="28"/>
    </row>
    <row r="234" spans="5:5" ht="13.2" x14ac:dyDescent="0.25">
      <c r="E234" s="28"/>
    </row>
    <row r="235" spans="5:5" ht="13.2" x14ac:dyDescent="0.25">
      <c r="E235" s="28"/>
    </row>
    <row r="236" spans="5:5" ht="13.2" x14ac:dyDescent="0.25">
      <c r="E236" s="28"/>
    </row>
    <row r="237" spans="5:5" ht="13.2" x14ac:dyDescent="0.25">
      <c r="E237" s="28"/>
    </row>
    <row r="238" spans="5:5" ht="13.2" x14ac:dyDescent="0.25">
      <c r="E238" s="28"/>
    </row>
    <row r="239" spans="5:5" ht="13.2" x14ac:dyDescent="0.25">
      <c r="E239" s="28"/>
    </row>
    <row r="240" spans="5:5" ht="13.2" x14ac:dyDescent="0.25">
      <c r="E240" s="28"/>
    </row>
    <row r="241" spans="5:5" ht="13.2" x14ac:dyDescent="0.25">
      <c r="E241" s="28"/>
    </row>
    <row r="242" spans="5:5" ht="13.2" x14ac:dyDescent="0.25">
      <c r="E242" s="28"/>
    </row>
    <row r="243" spans="5:5" ht="13.2" x14ac:dyDescent="0.25">
      <c r="E243" s="28"/>
    </row>
    <row r="244" spans="5:5" ht="13.2" x14ac:dyDescent="0.25">
      <c r="E244" s="28"/>
    </row>
    <row r="245" spans="5:5" ht="13.2" x14ac:dyDescent="0.25">
      <c r="E245" s="28"/>
    </row>
    <row r="246" spans="5:5" ht="13.2" x14ac:dyDescent="0.25">
      <c r="E246" s="28"/>
    </row>
    <row r="247" spans="5:5" ht="13.2" x14ac:dyDescent="0.25">
      <c r="E247" s="28"/>
    </row>
    <row r="248" spans="5:5" ht="13.2" x14ac:dyDescent="0.25">
      <c r="E248" s="28"/>
    </row>
    <row r="249" spans="5:5" ht="13.2" x14ac:dyDescent="0.25">
      <c r="E249" s="28"/>
    </row>
    <row r="250" spans="5:5" ht="13.2" x14ac:dyDescent="0.25">
      <c r="E250" s="28"/>
    </row>
    <row r="251" spans="5:5" ht="13.2" x14ac:dyDescent="0.25">
      <c r="E251" s="28"/>
    </row>
    <row r="252" spans="5:5" ht="13.2" x14ac:dyDescent="0.25">
      <c r="E252" s="28"/>
    </row>
    <row r="253" spans="5:5" ht="13.2" x14ac:dyDescent="0.25">
      <c r="E253" s="28"/>
    </row>
    <row r="254" spans="5:5" ht="13.2" x14ac:dyDescent="0.25">
      <c r="E254" s="28"/>
    </row>
    <row r="255" spans="5:5" ht="13.2" x14ac:dyDescent="0.25">
      <c r="E255" s="28"/>
    </row>
    <row r="256" spans="5:5" ht="13.2" x14ac:dyDescent="0.25">
      <c r="E256" s="28"/>
    </row>
    <row r="257" spans="5:5" ht="13.2" x14ac:dyDescent="0.25">
      <c r="E257" s="28"/>
    </row>
    <row r="258" spans="5:5" ht="13.2" x14ac:dyDescent="0.25">
      <c r="E258" s="28"/>
    </row>
    <row r="259" spans="5:5" ht="13.2" x14ac:dyDescent="0.25">
      <c r="E259" s="28"/>
    </row>
    <row r="260" spans="5:5" ht="13.2" x14ac:dyDescent="0.25">
      <c r="E260" s="28"/>
    </row>
    <row r="261" spans="5:5" ht="13.2" x14ac:dyDescent="0.25">
      <c r="E261" s="28"/>
    </row>
    <row r="262" spans="5:5" ht="13.2" x14ac:dyDescent="0.25">
      <c r="E262" s="28"/>
    </row>
    <row r="263" spans="5:5" ht="13.2" x14ac:dyDescent="0.25">
      <c r="E263" s="28"/>
    </row>
    <row r="264" spans="5:5" ht="13.2" x14ac:dyDescent="0.25">
      <c r="E264" s="28"/>
    </row>
    <row r="265" spans="5:5" ht="13.2" x14ac:dyDescent="0.25">
      <c r="E265" s="28"/>
    </row>
    <row r="266" spans="5:5" ht="13.2" x14ac:dyDescent="0.25">
      <c r="E266" s="28"/>
    </row>
    <row r="267" spans="5:5" ht="13.2" x14ac:dyDescent="0.25">
      <c r="E267" s="28"/>
    </row>
    <row r="268" spans="5:5" ht="13.2" x14ac:dyDescent="0.25">
      <c r="E268" s="28"/>
    </row>
    <row r="269" spans="5:5" ht="13.2" x14ac:dyDescent="0.25">
      <c r="E269" s="28"/>
    </row>
    <row r="270" spans="5:5" ht="13.2" x14ac:dyDescent="0.25">
      <c r="E270" s="28"/>
    </row>
    <row r="271" spans="5:5" ht="13.2" x14ac:dyDescent="0.25">
      <c r="E271" s="28"/>
    </row>
    <row r="272" spans="5:5" ht="13.2" x14ac:dyDescent="0.25">
      <c r="E272" s="28"/>
    </row>
    <row r="273" spans="5:5" ht="13.2" x14ac:dyDescent="0.25">
      <c r="E273" s="28"/>
    </row>
    <row r="274" spans="5:5" ht="13.2" x14ac:dyDescent="0.25">
      <c r="E274" s="28"/>
    </row>
    <row r="275" spans="5:5" ht="13.2" x14ac:dyDescent="0.25">
      <c r="E275" s="28"/>
    </row>
    <row r="276" spans="5:5" ht="13.2" x14ac:dyDescent="0.25">
      <c r="E276" s="28"/>
    </row>
    <row r="277" spans="5:5" ht="13.2" x14ac:dyDescent="0.25">
      <c r="E277" s="28"/>
    </row>
    <row r="278" spans="5:5" ht="13.2" x14ac:dyDescent="0.25">
      <c r="E278" s="28"/>
    </row>
    <row r="279" spans="5:5" ht="13.2" x14ac:dyDescent="0.25">
      <c r="E279" s="28"/>
    </row>
    <row r="280" spans="5:5" ht="13.2" x14ac:dyDescent="0.25">
      <c r="E280" s="28"/>
    </row>
    <row r="281" spans="5:5" ht="13.2" x14ac:dyDescent="0.25">
      <c r="E281" s="28"/>
    </row>
    <row r="282" spans="5:5" ht="13.2" x14ac:dyDescent="0.25">
      <c r="E282" s="28"/>
    </row>
    <row r="283" spans="5:5" ht="13.2" x14ac:dyDescent="0.25">
      <c r="E283" s="28"/>
    </row>
    <row r="284" spans="5:5" ht="13.2" x14ac:dyDescent="0.25">
      <c r="E284" s="28"/>
    </row>
    <row r="285" spans="5:5" ht="13.2" x14ac:dyDescent="0.25">
      <c r="E285" s="28"/>
    </row>
    <row r="286" spans="5:5" ht="13.2" x14ac:dyDescent="0.25">
      <c r="E286" s="28"/>
    </row>
    <row r="287" spans="5:5" ht="13.2" x14ac:dyDescent="0.25">
      <c r="E287" s="28"/>
    </row>
    <row r="288" spans="5:5" ht="13.2" x14ac:dyDescent="0.25">
      <c r="E288" s="28"/>
    </row>
    <row r="289" spans="5:5" ht="13.2" x14ac:dyDescent="0.25">
      <c r="E289" s="28"/>
    </row>
    <row r="290" spans="5:5" ht="13.2" x14ac:dyDescent="0.25">
      <c r="E290" s="28"/>
    </row>
    <row r="291" spans="5:5" ht="13.2" x14ac:dyDescent="0.25">
      <c r="E291" s="28"/>
    </row>
    <row r="292" spans="5:5" ht="13.2" x14ac:dyDescent="0.25">
      <c r="E292" s="28"/>
    </row>
    <row r="293" spans="5:5" ht="13.2" x14ac:dyDescent="0.25">
      <c r="E293" s="28"/>
    </row>
    <row r="294" spans="5:5" ht="13.2" x14ac:dyDescent="0.25">
      <c r="E294" s="28"/>
    </row>
    <row r="295" spans="5:5" ht="13.2" x14ac:dyDescent="0.25">
      <c r="E295" s="28"/>
    </row>
    <row r="296" spans="5:5" ht="13.2" x14ac:dyDescent="0.25">
      <c r="E296" s="28"/>
    </row>
    <row r="297" spans="5:5" ht="13.2" x14ac:dyDescent="0.25">
      <c r="E297" s="28"/>
    </row>
    <row r="298" spans="5:5" ht="13.2" x14ac:dyDescent="0.25">
      <c r="E298" s="28"/>
    </row>
    <row r="299" spans="5:5" ht="13.2" x14ac:dyDescent="0.25">
      <c r="E299" s="28"/>
    </row>
    <row r="300" spans="5:5" ht="13.2" x14ac:dyDescent="0.25">
      <c r="E300" s="28"/>
    </row>
    <row r="301" spans="5:5" ht="13.2" x14ac:dyDescent="0.25">
      <c r="E301" s="28"/>
    </row>
    <row r="302" spans="5:5" ht="13.2" x14ac:dyDescent="0.25">
      <c r="E302" s="28"/>
    </row>
    <row r="303" spans="5:5" ht="13.2" x14ac:dyDescent="0.25">
      <c r="E303" s="28"/>
    </row>
    <row r="304" spans="5:5" ht="13.2" x14ac:dyDescent="0.25">
      <c r="E304" s="28"/>
    </row>
    <row r="305" spans="5:5" ht="13.2" x14ac:dyDescent="0.25">
      <c r="E305" s="28"/>
    </row>
    <row r="306" spans="5:5" ht="13.2" x14ac:dyDescent="0.25">
      <c r="E306" s="28"/>
    </row>
    <row r="307" spans="5:5" ht="13.2" x14ac:dyDescent="0.25">
      <c r="E307" s="28"/>
    </row>
    <row r="308" spans="5:5" ht="13.2" x14ac:dyDescent="0.25">
      <c r="E308" s="28"/>
    </row>
    <row r="309" spans="5:5" ht="13.2" x14ac:dyDescent="0.25">
      <c r="E309" s="28"/>
    </row>
    <row r="310" spans="5:5" ht="13.2" x14ac:dyDescent="0.25">
      <c r="E310" s="28"/>
    </row>
    <row r="311" spans="5:5" ht="13.2" x14ac:dyDescent="0.25">
      <c r="E311" s="28"/>
    </row>
    <row r="312" spans="5:5" ht="13.2" x14ac:dyDescent="0.25">
      <c r="E312" s="28"/>
    </row>
    <row r="313" spans="5:5" ht="13.2" x14ac:dyDescent="0.25">
      <c r="E313" s="28"/>
    </row>
    <row r="314" spans="5:5" ht="13.2" x14ac:dyDescent="0.25">
      <c r="E314" s="28"/>
    </row>
    <row r="315" spans="5:5" ht="13.2" x14ac:dyDescent="0.25">
      <c r="E315" s="28"/>
    </row>
    <row r="316" spans="5:5" ht="13.2" x14ac:dyDescent="0.25">
      <c r="E316" s="28"/>
    </row>
    <row r="317" spans="5:5" ht="13.2" x14ac:dyDescent="0.25">
      <c r="E317" s="28"/>
    </row>
    <row r="318" spans="5:5" ht="13.2" x14ac:dyDescent="0.25">
      <c r="E318" s="28"/>
    </row>
    <row r="319" spans="5:5" ht="13.2" x14ac:dyDescent="0.25">
      <c r="E319" s="28"/>
    </row>
    <row r="320" spans="5:5" ht="13.2" x14ac:dyDescent="0.25">
      <c r="E320" s="28"/>
    </row>
    <row r="321" spans="5:5" ht="13.2" x14ac:dyDescent="0.25">
      <c r="E321" s="28"/>
    </row>
    <row r="322" spans="5:5" ht="13.2" x14ac:dyDescent="0.25">
      <c r="E322" s="28"/>
    </row>
    <row r="323" spans="5:5" ht="13.2" x14ac:dyDescent="0.25">
      <c r="E323" s="28"/>
    </row>
    <row r="324" spans="5:5" ht="13.2" x14ac:dyDescent="0.25">
      <c r="E324" s="28"/>
    </row>
    <row r="325" spans="5:5" ht="13.2" x14ac:dyDescent="0.25">
      <c r="E325" s="28"/>
    </row>
    <row r="326" spans="5:5" ht="13.2" x14ac:dyDescent="0.25">
      <c r="E326" s="28"/>
    </row>
    <row r="327" spans="5:5" ht="13.2" x14ac:dyDescent="0.25">
      <c r="E327" s="28"/>
    </row>
    <row r="328" spans="5:5" ht="13.2" x14ac:dyDescent="0.25">
      <c r="E328" s="28"/>
    </row>
    <row r="329" spans="5:5" ht="13.2" x14ac:dyDescent="0.25">
      <c r="E329" s="28"/>
    </row>
    <row r="330" spans="5:5" ht="13.2" x14ac:dyDescent="0.25">
      <c r="E330" s="28"/>
    </row>
    <row r="331" spans="5:5" ht="13.2" x14ac:dyDescent="0.25">
      <c r="E331" s="28"/>
    </row>
    <row r="332" spans="5:5" ht="13.2" x14ac:dyDescent="0.25">
      <c r="E332" s="28"/>
    </row>
    <row r="333" spans="5:5" ht="13.2" x14ac:dyDescent="0.25">
      <c r="E333" s="28"/>
    </row>
    <row r="334" spans="5:5" ht="13.2" x14ac:dyDescent="0.25">
      <c r="E334" s="28"/>
    </row>
    <row r="335" spans="5:5" ht="13.2" x14ac:dyDescent="0.25">
      <c r="E335" s="28"/>
    </row>
    <row r="336" spans="5:5" ht="13.2" x14ac:dyDescent="0.25">
      <c r="E336" s="28"/>
    </row>
    <row r="337" spans="5:5" ht="13.2" x14ac:dyDescent="0.25">
      <c r="E337" s="28"/>
    </row>
    <row r="338" spans="5:5" ht="13.2" x14ac:dyDescent="0.25">
      <c r="E338" s="28"/>
    </row>
    <row r="339" spans="5:5" ht="13.2" x14ac:dyDescent="0.25">
      <c r="E339" s="28"/>
    </row>
    <row r="340" spans="5:5" ht="13.2" x14ac:dyDescent="0.25">
      <c r="E340" s="28"/>
    </row>
    <row r="341" spans="5:5" ht="13.2" x14ac:dyDescent="0.25">
      <c r="E341" s="28"/>
    </row>
    <row r="342" spans="5:5" ht="13.2" x14ac:dyDescent="0.25">
      <c r="E342" s="28"/>
    </row>
    <row r="343" spans="5:5" ht="13.2" x14ac:dyDescent="0.25">
      <c r="E343" s="28"/>
    </row>
    <row r="344" spans="5:5" ht="13.2" x14ac:dyDescent="0.25">
      <c r="E344" s="28"/>
    </row>
    <row r="345" spans="5:5" ht="13.2" x14ac:dyDescent="0.25">
      <c r="E345" s="28"/>
    </row>
    <row r="346" spans="5:5" ht="13.2" x14ac:dyDescent="0.25">
      <c r="E346" s="28"/>
    </row>
    <row r="347" spans="5:5" ht="13.2" x14ac:dyDescent="0.25">
      <c r="E347" s="28"/>
    </row>
    <row r="348" spans="5:5" ht="13.2" x14ac:dyDescent="0.25">
      <c r="E348" s="28"/>
    </row>
    <row r="349" spans="5:5" ht="13.2" x14ac:dyDescent="0.25">
      <c r="E349" s="28"/>
    </row>
    <row r="350" spans="5:5" ht="13.2" x14ac:dyDescent="0.25">
      <c r="E350" s="28"/>
    </row>
    <row r="351" spans="5:5" ht="13.2" x14ac:dyDescent="0.25">
      <c r="E351" s="28"/>
    </row>
    <row r="352" spans="5:5" ht="13.2" x14ac:dyDescent="0.25">
      <c r="E352" s="28"/>
    </row>
    <row r="353" spans="5:5" ht="13.2" x14ac:dyDescent="0.25">
      <c r="E353" s="28"/>
    </row>
    <row r="354" spans="5:5" ht="13.2" x14ac:dyDescent="0.25">
      <c r="E354" s="28"/>
    </row>
    <row r="355" spans="5:5" ht="13.2" x14ac:dyDescent="0.25">
      <c r="E355" s="28"/>
    </row>
    <row r="356" spans="5:5" ht="13.2" x14ac:dyDescent="0.25">
      <c r="E356" s="28"/>
    </row>
    <row r="357" spans="5:5" ht="13.2" x14ac:dyDescent="0.25">
      <c r="E357" s="28"/>
    </row>
    <row r="358" spans="5:5" ht="13.2" x14ac:dyDescent="0.25">
      <c r="E358" s="28"/>
    </row>
    <row r="359" spans="5:5" ht="13.2" x14ac:dyDescent="0.25">
      <c r="E359" s="28"/>
    </row>
    <row r="360" spans="5:5" ht="13.2" x14ac:dyDescent="0.25">
      <c r="E360" s="28"/>
    </row>
    <row r="361" spans="5:5" ht="13.2" x14ac:dyDescent="0.25">
      <c r="E361" s="28"/>
    </row>
    <row r="362" spans="5:5" ht="13.2" x14ac:dyDescent="0.25">
      <c r="E362" s="28"/>
    </row>
    <row r="363" spans="5:5" ht="13.2" x14ac:dyDescent="0.25">
      <c r="E363" s="28"/>
    </row>
    <row r="364" spans="5:5" ht="13.2" x14ac:dyDescent="0.25">
      <c r="E364" s="28"/>
    </row>
    <row r="365" spans="5:5" ht="13.2" x14ac:dyDescent="0.25">
      <c r="E365" s="28"/>
    </row>
    <row r="366" spans="5:5" ht="13.2" x14ac:dyDescent="0.25">
      <c r="E366" s="28"/>
    </row>
    <row r="367" spans="5:5" ht="13.2" x14ac:dyDescent="0.25">
      <c r="E367" s="28"/>
    </row>
    <row r="368" spans="5:5" ht="13.2" x14ac:dyDescent="0.25">
      <c r="E368" s="28"/>
    </row>
    <row r="369" spans="5:5" ht="13.2" x14ac:dyDescent="0.25">
      <c r="E369" s="28"/>
    </row>
    <row r="370" spans="5:5" ht="13.2" x14ac:dyDescent="0.25">
      <c r="E370" s="28"/>
    </row>
    <row r="371" spans="5:5" ht="13.2" x14ac:dyDescent="0.25">
      <c r="E371" s="28"/>
    </row>
    <row r="372" spans="5:5" ht="13.2" x14ac:dyDescent="0.25">
      <c r="E372" s="28"/>
    </row>
    <row r="373" spans="5:5" ht="13.2" x14ac:dyDescent="0.25">
      <c r="E373" s="28"/>
    </row>
    <row r="374" spans="5:5" ht="13.2" x14ac:dyDescent="0.25">
      <c r="E374" s="28"/>
    </row>
    <row r="375" spans="5:5" ht="13.2" x14ac:dyDescent="0.25">
      <c r="E375" s="28"/>
    </row>
    <row r="376" spans="5:5" ht="13.2" x14ac:dyDescent="0.25">
      <c r="E376" s="28"/>
    </row>
    <row r="377" spans="5:5" ht="13.2" x14ac:dyDescent="0.25">
      <c r="E377" s="28"/>
    </row>
    <row r="378" spans="5:5" ht="13.2" x14ac:dyDescent="0.25">
      <c r="E378" s="28"/>
    </row>
    <row r="379" spans="5:5" ht="13.2" x14ac:dyDescent="0.25">
      <c r="E379" s="28"/>
    </row>
    <row r="380" spans="5:5" ht="13.2" x14ac:dyDescent="0.25">
      <c r="E380" s="28"/>
    </row>
    <row r="381" spans="5:5" ht="13.2" x14ac:dyDescent="0.25">
      <c r="E381" s="28"/>
    </row>
    <row r="382" spans="5:5" ht="13.2" x14ac:dyDescent="0.25">
      <c r="E382" s="28"/>
    </row>
    <row r="383" spans="5:5" ht="13.2" x14ac:dyDescent="0.25">
      <c r="E383" s="28"/>
    </row>
    <row r="384" spans="5:5" ht="13.2" x14ac:dyDescent="0.25">
      <c r="E384" s="28"/>
    </row>
    <row r="385" spans="5:5" ht="13.2" x14ac:dyDescent="0.25">
      <c r="E385" s="28"/>
    </row>
    <row r="386" spans="5:5" ht="13.2" x14ac:dyDescent="0.25">
      <c r="E386" s="28"/>
    </row>
    <row r="387" spans="5:5" ht="13.2" x14ac:dyDescent="0.25">
      <c r="E387" s="28"/>
    </row>
    <row r="388" spans="5:5" ht="13.2" x14ac:dyDescent="0.25">
      <c r="E388" s="28"/>
    </row>
    <row r="389" spans="5:5" ht="13.2" x14ac:dyDescent="0.25">
      <c r="E389" s="28"/>
    </row>
    <row r="390" spans="5:5" ht="13.2" x14ac:dyDescent="0.25">
      <c r="E390" s="28"/>
    </row>
    <row r="391" spans="5:5" ht="13.2" x14ac:dyDescent="0.25">
      <c r="E391" s="28"/>
    </row>
    <row r="392" spans="5:5" ht="13.2" x14ac:dyDescent="0.25">
      <c r="E392" s="28"/>
    </row>
    <row r="393" spans="5:5" ht="13.2" x14ac:dyDescent="0.25">
      <c r="E393" s="28"/>
    </row>
    <row r="394" spans="5:5" ht="13.2" x14ac:dyDescent="0.25">
      <c r="E394" s="28"/>
    </row>
    <row r="395" spans="5:5" ht="13.2" x14ac:dyDescent="0.25">
      <c r="E395" s="28"/>
    </row>
    <row r="396" spans="5:5" ht="13.2" x14ac:dyDescent="0.25">
      <c r="E396" s="28"/>
    </row>
    <row r="397" spans="5:5" ht="13.2" x14ac:dyDescent="0.25">
      <c r="E397" s="28"/>
    </row>
    <row r="398" spans="5:5" ht="13.2" x14ac:dyDescent="0.25">
      <c r="E398" s="28"/>
    </row>
    <row r="399" spans="5:5" ht="13.2" x14ac:dyDescent="0.25">
      <c r="E399" s="28"/>
    </row>
    <row r="400" spans="5:5" ht="13.2" x14ac:dyDescent="0.25">
      <c r="E400" s="28"/>
    </row>
    <row r="401" spans="5:5" ht="13.2" x14ac:dyDescent="0.25">
      <c r="E401" s="28"/>
    </row>
    <row r="402" spans="5:5" ht="13.2" x14ac:dyDescent="0.25">
      <c r="E402" s="28"/>
    </row>
    <row r="403" spans="5:5" ht="13.2" x14ac:dyDescent="0.25">
      <c r="E403" s="28"/>
    </row>
    <row r="404" spans="5:5" ht="13.2" x14ac:dyDescent="0.25">
      <c r="E404" s="28"/>
    </row>
    <row r="405" spans="5:5" ht="13.2" x14ac:dyDescent="0.25">
      <c r="E405" s="28"/>
    </row>
    <row r="406" spans="5:5" ht="13.2" x14ac:dyDescent="0.25">
      <c r="E406" s="28"/>
    </row>
    <row r="407" spans="5:5" ht="13.2" x14ac:dyDescent="0.25">
      <c r="E407" s="28"/>
    </row>
    <row r="408" spans="5:5" ht="13.2" x14ac:dyDescent="0.25">
      <c r="E408" s="28"/>
    </row>
    <row r="409" spans="5:5" ht="13.2" x14ac:dyDescent="0.25">
      <c r="E409" s="28"/>
    </row>
    <row r="410" spans="5:5" ht="13.2" x14ac:dyDescent="0.25">
      <c r="E410" s="28"/>
    </row>
    <row r="411" spans="5:5" ht="13.2" x14ac:dyDescent="0.25">
      <c r="E411" s="28"/>
    </row>
    <row r="412" spans="5:5" ht="13.2" x14ac:dyDescent="0.25">
      <c r="E412" s="28"/>
    </row>
    <row r="413" spans="5:5" ht="13.2" x14ac:dyDescent="0.25">
      <c r="E413" s="28"/>
    </row>
    <row r="414" spans="5:5" ht="13.2" x14ac:dyDescent="0.25">
      <c r="E414" s="28"/>
    </row>
    <row r="415" spans="5:5" ht="13.2" x14ac:dyDescent="0.25">
      <c r="E415" s="28"/>
    </row>
    <row r="416" spans="5:5" ht="13.2" x14ac:dyDescent="0.25">
      <c r="E416" s="28"/>
    </row>
    <row r="417" spans="5:5" ht="13.2" x14ac:dyDescent="0.25">
      <c r="E417" s="28"/>
    </row>
    <row r="418" spans="5:5" ht="13.2" x14ac:dyDescent="0.25">
      <c r="E418" s="28"/>
    </row>
    <row r="419" spans="5:5" ht="13.2" x14ac:dyDescent="0.25">
      <c r="E419" s="28"/>
    </row>
    <row r="420" spans="5:5" ht="13.2" x14ac:dyDescent="0.25">
      <c r="E420" s="28"/>
    </row>
    <row r="421" spans="5:5" ht="13.2" x14ac:dyDescent="0.25">
      <c r="E421" s="28"/>
    </row>
    <row r="422" spans="5:5" ht="13.2" x14ac:dyDescent="0.25">
      <c r="E422" s="28"/>
    </row>
    <row r="423" spans="5:5" ht="13.2" x14ac:dyDescent="0.25">
      <c r="E423" s="28"/>
    </row>
    <row r="424" spans="5:5" ht="13.2" x14ac:dyDescent="0.25">
      <c r="E424" s="28"/>
    </row>
    <row r="425" spans="5:5" ht="13.2" x14ac:dyDescent="0.25">
      <c r="E425" s="28"/>
    </row>
    <row r="426" spans="5:5" ht="13.2" x14ac:dyDescent="0.25">
      <c r="E426" s="28"/>
    </row>
    <row r="427" spans="5:5" ht="13.2" x14ac:dyDescent="0.25">
      <c r="E427" s="28"/>
    </row>
    <row r="428" spans="5:5" ht="13.2" x14ac:dyDescent="0.25">
      <c r="E428" s="28"/>
    </row>
    <row r="429" spans="5:5" ht="13.2" x14ac:dyDescent="0.25">
      <c r="E429" s="28"/>
    </row>
    <row r="430" spans="5:5" ht="13.2" x14ac:dyDescent="0.25">
      <c r="E430" s="28"/>
    </row>
    <row r="431" spans="5:5" ht="13.2" x14ac:dyDescent="0.25">
      <c r="E431" s="28"/>
    </row>
    <row r="432" spans="5:5" ht="13.2" x14ac:dyDescent="0.25">
      <c r="E432" s="28"/>
    </row>
    <row r="433" spans="5:5" ht="13.2" x14ac:dyDescent="0.25">
      <c r="E433" s="28"/>
    </row>
    <row r="434" spans="5:5" ht="13.2" x14ac:dyDescent="0.25">
      <c r="E434" s="28"/>
    </row>
    <row r="435" spans="5:5" ht="13.2" x14ac:dyDescent="0.25">
      <c r="E435" s="28"/>
    </row>
    <row r="436" spans="5:5" ht="13.2" x14ac:dyDescent="0.25">
      <c r="E436" s="28"/>
    </row>
    <row r="437" spans="5:5" ht="13.2" x14ac:dyDescent="0.25">
      <c r="E437" s="28"/>
    </row>
    <row r="438" spans="5:5" ht="13.2" x14ac:dyDescent="0.25">
      <c r="E438" s="28"/>
    </row>
    <row r="439" spans="5:5" ht="13.2" x14ac:dyDescent="0.25">
      <c r="E439" s="28"/>
    </row>
    <row r="440" spans="5:5" ht="13.2" x14ac:dyDescent="0.25">
      <c r="E440" s="28"/>
    </row>
    <row r="441" spans="5:5" ht="13.2" x14ac:dyDescent="0.25">
      <c r="E441" s="28"/>
    </row>
    <row r="442" spans="5:5" ht="13.2" x14ac:dyDescent="0.25">
      <c r="E442" s="28"/>
    </row>
    <row r="443" spans="5:5" ht="13.2" x14ac:dyDescent="0.25">
      <c r="E443" s="28"/>
    </row>
    <row r="444" spans="5:5" ht="13.2" x14ac:dyDescent="0.25">
      <c r="E444" s="28"/>
    </row>
    <row r="445" spans="5:5" ht="13.2" x14ac:dyDescent="0.25">
      <c r="E445" s="28"/>
    </row>
    <row r="446" spans="5:5" ht="13.2" x14ac:dyDescent="0.25">
      <c r="E446" s="28"/>
    </row>
    <row r="447" spans="5:5" ht="13.2" x14ac:dyDescent="0.25">
      <c r="E447" s="28"/>
    </row>
    <row r="448" spans="5:5" ht="13.2" x14ac:dyDescent="0.25">
      <c r="E448" s="28"/>
    </row>
    <row r="449" spans="5:5" ht="13.2" x14ac:dyDescent="0.25">
      <c r="E449" s="28"/>
    </row>
    <row r="450" spans="5:5" ht="13.2" x14ac:dyDescent="0.25">
      <c r="E450" s="28"/>
    </row>
    <row r="451" spans="5:5" ht="13.2" x14ac:dyDescent="0.25">
      <c r="E451" s="28"/>
    </row>
    <row r="452" spans="5:5" ht="13.2" x14ac:dyDescent="0.25">
      <c r="E452" s="28"/>
    </row>
    <row r="453" spans="5:5" ht="13.2" x14ac:dyDescent="0.25">
      <c r="E453" s="28"/>
    </row>
    <row r="454" spans="5:5" ht="13.2" x14ac:dyDescent="0.25">
      <c r="E454" s="28"/>
    </row>
    <row r="455" spans="5:5" ht="13.2" x14ac:dyDescent="0.25">
      <c r="E455" s="28"/>
    </row>
    <row r="456" spans="5:5" ht="13.2" x14ac:dyDescent="0.25">
      <c r="E456" s="28"/>
    </row>
    <row r="457" spans="5:5" ht="13.2" x14ac:dyDescent="0.25">
      <c r="E457" s="28"/>
    </row>
    <row r="458" spans="5:5" ht="13.2" x14ac:dyDescent="0.25">
      <c r="E458" s="28"/>
    </row>
    <row r="459" spans="5:5" ht="13.2" x14ac:dyDescent="0.25">
      <c r="E459" s="28"/>
    </row>
    <row r="460" spans="5:5" ht="13.2" x14ac:dyDescent="0.25">
      <c r="E460" s="28"/>
    </row>
    <row r="461" spans="5:5" ht="13.2" x14ac:dyDescent="0.25">
      <c r="E461" s="28"/>
    </row>
    <row r="462" spans="5:5" ht="13.2" x14ac:dyDescent="0.25">
      <c r="E462" s="28"/>
    </row>
    <row r="463" spans="5:5" ht="13.2" x14ac:dyDescent="0.25">
      <c r="E463" s="28"/>
    </row>
    <row r="464" spans="5:5" ht="13.2" x14ac:dyDescent="0.25">
      <c r="E464" s="28"/>
    </row>
    <row r="465" spans="5:5" ht="13.2" x14ac:dyDescent="0.25">
      <c r="E465" s="28"/>
    </row>
    <row r="466" spans="5:5" ht="13.2" x14ac:dyDescent="0.25">
      <c r="E466" s="28"/>
    </row>
    <row r="467" spans="5:5" ht="13.2" x14ac:dyDescent="0.25">
      <c r="E467" s="28"/>
    </row>
    <row r="468" spans="5:5" ht="13.2" x14ac:dyDescent="0.25">
      <c r="E468" s="28"/>
    </row>
    <row r="469" spans="5:5" ht="13.2" x14ac:dyDescent="0.25">
      <c r="E469" s="28"/>
    </row>
    <row r="470" spans="5:5" ht="13.2" x14ac:dyDescent="0.25">
      <c r="E470" s="28"/>
    </row>
    <row r="471" spans="5:5" ht="13.2" x14ac:dyDescent="0.25">
      <c r="E471" s="28"/>
    </row>
    <row r="472" spans="5:5" ht="13.2" x14ac:dyDescent="0.25">
      <c r="E472" s="28"/>
    </row>
    <row r="473" spans="5:5" ht="13.2" x14ac:dyDescent="0.25">
      <c r="E473" s="28"/>
    </row>
    <row r="474" spans="5:5" ht="13.2" x14ac:dyDescent="0.25">
      <c r="E474" s="28"/>
    </row>
    <row r="475" spans="5:5" ht="13.2" x14ac:dyDescent="0.25">
      <c r="E475" s="28"/>
    </row>
    <row r="476" spans="5:5" ht="13.2" x14ac:dyDescent="0.25">
      <c r="E476" s="28"/>
    </row>
    <row r="477" spans="5:5" ht="13.2" x14ac:dyDescent="0.25">
      <c r="E477" s="28"/>
    </row>
    <row r="478" spans="5:5" ht="13.2" x14ac:dyDescent="0.25">
      <c r="E478" s="28"/>
    </row>
    <row r="479" spans="5:5" ht="13.2" x14ac:dyDescent="0.25">
      <c r="E479" s="28"/>
    </row>
    <row r="480" spans="5:5" ht="13.2" x14ac:dyDescent="0.25">
      <c r="E480" s="28"/>
    </row>
    <row r="481" spans="5:5" ht="13.2" x14ac:dyDescent="0.25">
      <c r="E481" s="28"/>
    </row>
    <row r="482" spans="5:5" ht="13.2" x14ac:dyDescent="0.25">
      <c r="E482" s="28"/>
    </row>
    <row r="483" spans="5:5" ht="13.2" x14ac:dyDescent="0.25">
      <c r="E483" s="28"/>
    </row>
    <row r="484" spans="5:5" ht="13.2" x14ac:dyDescent="0.25">
      <c r="E484" s="28"/>
    </row>
    <row r="485" spans="5:5" ht="13.2" x14ac:dyDescent="0.25">
      <c r="E485" s="28"/>
    </row>
    <row r="486" spans="5:5" ht="13.2" x14ac:dyDescent="0.25">
      <c r="E486" s="28"/>
    </row>
    <row r="487" spans="5:5" ht="13.2" x14ac:dyDescent="0.25">
      <c r="E487" s="28"/>
    </row>
    <row r="488" spans="5:5" ht="13.2" x14ac:dyDescent="0.25">
      <c r="E488" s="28"/>
    </row>
    <row r="489" spans="5:5" ht="13.2" x14ac:dyDescent="0.25">
      <c r="E489" s="28"/>
    </row>
    <row r="490" spans="5:5" ht="13.2" x14ac:dyDescent="0.25">
      <c r="E490" s="28"/>
    </row>
    <row r="491" spans="5:5" ht="13.2" x14ac:dyDescent="0.25">
      <c r="E491" s="28"/>
    </row>
    <row r="492" spans="5:5" ht="13.2" x14ac:dyDescent="0.25">
      <c r="E492" s="28"/>
    </row>
    <row r="493" spans="5:5" ht="13.2" x14ac:dyDescent="0.25">
      <c r="E493" s="28"/>
    </row>
    <row r="494" spans="5:5" ht="13.2" x14ac:dyDescent="0.25">
      <c r="E494" s="28"/>
    </row>
    <row r="495" spans="5:5" ht="13.2" x14ac:dyDescent="0.25">
      <c r="E495" s="28"/>
    </row>
    <row r="496" spans="5:5" ht="13.2" x14ac:dyDescent="0.25">
      <c r="E496" s="28"/>
    </row>
    <row r="497" spans="5:5" ht="13.2" x14ac:dyDescent="0.25">
      <c r="E497" s="28"/>
    </row>
    <row r="498" spans="5:5" ht="13.2" x14ac:dyDescent="0.25">
      <c r="E498" s="28"/>
    </row>
    <row r="499" spans="5:5" ht="13.2" x14ac:dyDescent="0.25">
      <c r="E499" s="28"/>
    </row>
    <row r="500" spans="5:5" ht="13.2" x14ac:dyDescent="0.25">
      <c r="E500" s="28"/>
    </row>
    <row r="501" spans="5:5" ht="13.2" x14ac:dyDescent="0.25">
      <c r="E501" s="28"/>
    </row>
    <row r="502" spans="5:5" ht="13.2" x14ac:dyDescent="0.25">
      <c r="E502" s="28"/>
    </row>
    <row r="503" spans="5:5" ht="13.2" x14ac:dyDescent="0.25">
      <c r="E503" s="28"/>
    </row>
    <row r="504" spans="5:5" ht="13.2" x14ac:dyDescent="0.25">
      <c r="E504" s="28"/>
    </row>
    <row r="505" spans="5:5" ht="13.2" x14ac:dyDescent="0.25">
      <c r="E505" s="28"/>
    </row>
    <row r="506" spans="5:5" ht="13.2" x14ac:dyDescent="0.25">
      <c r="E506" s="28"/>
    </row>
    <row r="507" spans="5:5" ht="13.2" x14ac:dyDescent="0.25">
      <c r="E507" s="28"/>
    </row>
    <row r="508" spans="5:5" ht="13.2" x14ac:dyDescent="0.25">
      <c r="E508" s="28"/>
    </row>
    <row r="509" spans="5:5" ht="13.2" x14ac:dyDescent="0.25">
      <c r="E509" s="28"/>
    </row>
    <row r="510" spans="5:5" ht="13.2" x14ac:dyDescent="0.25">
      <c r="E510" s="28"/>
    </row>
    <row r="511" spans="5:5" ht="13.2" x14ac:dyDescent="0.25">
      <c r="E511" s="28"/>
    </row>
    <row r="512" spans="5:5" ht="13.2" x14ac:dyDescent="0.25">
      <c r="E512" s="28"/>
    </row>
    <row r="513" spans="5:5" ht="13.2" x14ac:dyDescent="0.25">
      <c r="E513" s="28"/>
    </row>
    <row r="514" spans="5:5" ht="13.2" x14ac:dyDescent="0.25">
      <c r="E514" s="28"/>
    </row>
    <row r="515" spans="5:5" ht="13.2" x14ac:dyDescent="0.25">
      <c r="E515" s="28"/>
    </row>
    <row r="516" spans="5:5" ht="13.2" x14ac:dyDescent="0.25">
      <c r="E516" s="28"/>
    </row>
    <row r="517" spans="5:5" ht="13.2" x14ac:dyDescent="0.25">
      <c r="E517" s="28"/>
    </row>
    <row r="518" spans="5:5" ht="13.2" x14ac:dyDescent="0.25">
      <c r="E518" s="28"/>
    </row>
    <row r="519" spans="5:5" ht="13.2" x14ac:dyDescent="0.25">
      <c r="E519" s="28"/>
    </row>
    <row r="520" spans="5:5" ht="13.2" x14ac:dyDescent="0.25">
      <c r="E520" s="28"/>
    </row>
    <row r="521" spans="5:5" ht="13.2" x14ac:dyDescent="0.25">
      <c r="E521" s="28"/>
    </row>
    <row r="522" spans="5:5" ht="13.2" x14ac:dyDescent="0.25">
      <c r="E522" s="28"/>
    </row>
    <row r="523" spans="5:5" ht="13.2" x14ac:dyDescent="0.25">
      <c r="E523" s="28"/>
    </row>
    <row r="524" spans="5:5" ht="13.2" x14ac:dyDescent="0.25">
      <c r="E524" s="28"/>
    </row>
    <row r="525" spans="5:5" ht="13.2" x14ac:dyDescent="0.25">
      <c r="E525" s="28"/>
    </row>
    <row r="526" spans="5:5" ht="13.2" x14ac:dyDescent="0.25">
      <c r="E526" s="28"/>
    </row>
    <row r="527" spans="5:5" ht="13.2" x14ac:dyDescent="0.25">
      <c r="E527" s="28"/>
    </row>
    <row r="528" spans="5:5" ht="13.2" x14ac:dyDescent="0.25">
      <c r="E528" s="28"/>
    </row>
    <row r="529" spans="5:5" ht="13.2" x14ac:dyDescent="0.25">
      <c r="E529" s="28"/>
    </row>
    <row r="530" spans="5:5" ht="13.2" x14ac:dyDescent="0.25">
      <c r="E530" s="28"/>
    </row>
    <row r="531" spans="5:5" ht="13.2" x14ac:dyDescent="0.25">
      <c r="E531" s="28"/>
    </row>
    <row r="532" spans="5:5" ht="13.2" x14ac:dyDescent="0.25">
      <c r="E532" s="28"/>
    </row>
    <row r="533" spans="5:5" ht="13.2" x14ac:dyDescent="0.25">
      <c r="E533" s="28"/>
    </row>
    <row r="534" spans="5:5" ht="13.2" x14ac:dyDescent="0.25">
      <c r="E534" s="28"/>
    </row>
    <row r="535" spans="5:5" ht="13.2" x14ac:dyDescent="0.25">
      <c r="E535" s="28"/>
    </row>
    <row r="536" spans="5:5" ht="13.2" x14ac:dyDescent="0.25">
      <c r="E536" s="28"/>
    </row>
    <row r="537" spans="5:5" ht="13.2" x14ac:dyDescent="0.25">
      <c r="E537" s="28"/>
    </row>
    <row r="538" spans="5:5" ht="13.2" x14ac:dyDescent="0.25">
      <c r="E538" s="28"/>
    </row>
    <row r="539" spans="5:5" ht="13.2" x14ac:dyDescent="0.25">
      <c r="E539" s="28"/>
    </row>
    <row r="540" spans="5:5" ht="13.2" x14ac:dyDescent="0.25">
      <c r="E540" s="28"/>
    </row>
    <row r="541" spans="5:5" ht="13.2" x14ac:dyDescent="0.25">
      <c r="E541" s="28"/>
    </row>
    <row r="542" spans="5:5" ht="13.2" x14ac:dyDescent="0.25">
      <c r="E542" s="28"/>
    </row>
    <row r="543" spans="5:5" ht="13.2" x14ac:dyDescent="0.25">
      <c r="E543" s="28"/>
    </row>
    <row r="544" spans="5:5" ht="13.2" x14ac:dyDescent="0.25">
      <c r="E544" s="28"/>
    </row>
    <row r="545" spans="5:5" ht="13.2" x14ac:dyDescent="0.25">
      <c r="E545" s="28"/>
    </row>
    <row r="546" spans="5:5" ht="13.2" x14ac:dyDescent="0.25">
      <c r="E546" s="28"/>
    </row>
    <row r="547" spans="5:5" ht="13.2" x14ac:dyDescent="0.25">
      <c r="E547" s="28"/>
    </row>
    <row r="548" spans="5:5" ht="13.2" x14ac:dyDescent="0.25">
      <c r="E548" s="28"/>
    </row>
    <row r="549" spans="5:5" ht="13.2" x14ac:dyDescent="0.25">
      <c r="E549" s="28"/>
    </row>
    <row r="550" spans="5:5" ht="13.2" x14ac:dyDescent="0.25">
      <c r="E550" s="28"/>
    </row>
    <row r="551" spans="5:5" ht="13.2" x14ac:dyDescent="0.25">
      <c r="E551" s="28"/>
    </row>
    <row r="552" spans="5:5" ht="13.2" x14ac:dyDescent="0.25">
      <c r="E552" s="28"/>
    </row>
    <row r="553" spans="5:5" ht="13.2" x14ac:dyDescent="0.25">
      <c r="E553" s="28"/>
    </row>
    <row r="554" spans="5:5" ht="13.2" x14ac:dyDescent="0.25">
      <c r="E554" s="28"/>
    </row>
    <row r="555" spans="5:5" ht="13.2" x14ac:dyDescent="0.25">
      <c r="E555" s="28"/>
    </row>
    <row r="556" spans="5:5" ht="13.2" x14ac:dyDescent="0.25">
      <c r="E556" s="28"/>
    </row>
    <row r="557" spans="5:5" ht="13.2" x14ac:dyDescent="0.25">
      <c r="E557" s="28"/>
    </row>
    <row r="558" spans="5:5" ht="13.2" x14ac:dyDescent="0.25">
      <c r="E558" s="28"/>
    </row>
    <row r="559" spans="5:5" ht="13.2" x14ac:dyDescent="0.25">
      <c r="E559" s="28"/>
    </row>
    <row r="560" spans="5:5" ht="13.2" x14ac:dyDescent="0.25">
      <c r="E560" s="28"/>
    </row>
    <row r="561" spans="5:5" ht="13.2" x14ac:dyDescent="0.25">
      <c r="E561" s="28"/>
    </row>
    <row r="562" spans="5:5" ht="13.2" x14ac:dyDescent="0.25">
      <c r="E562" s="28"/>
    </row>
    <row r="563" spans="5:5" ht="13.2" x14ac:dyDescent="0.25">
      <c r="E563" s="28"/>
    </row>
    <row r="564" spans="5:5" ht="13.2" x14ac:dyDescent="0.25">
      <c r="E564" s="28"/>
    </row>
    <row r="565" spans="5:5" ht="13.2" x14ac:dyDescent="0.25">
      <c r="E565" s="28"/>
    </row>
    <row r="566" spans="5:5" ht="13.2" x14ac:dyDescent="0.25">
      <c r="E566" s="28"/>
    </row>
    <row r="567" spans="5:5" ht="13.2" x14ac:dyDescent="0.25">
      <c r="E567" s="28"/>
    </row>
    <row r="568" spans="5:5" ht="13.2" x14ac:dyDescent="0.25">
      <c r="E568" s="28"/>
    </row>
    <row r="569" spans="5:5" ht="13.2" x14ac:dyDescent="0.25">
      <c r="E569" s="28"/>
    </row>
    <row r="570" spans="5:5" ht="13.2" x14ac:dyDescent="0.25">
      <c r="E570" s="28"/>
    </row>
    <row r="571" spans="5:5" ht="13.2" x14ac:dyDescent="0.25">
      <c r="E571" s="28"/>
    </row>
    <row r="572" spans="5:5" ht="13.2" x14ac:dyDescent="0.25">
      <c r="E572" s="28"/>
    </row>
    <row r="573" spans="5:5" ht="13.2" x14ac:dyDescent="0.25">
      <c r="E573" s="28"/>
    </row>
    <row r="574" spans="5:5" ht="13.2" x14ac:dyDescent="0.25">
      <c r="E574" s="28"/>
    </row>
    <row r="575" spans="5:5" ht="13.2" x14ac:dyDescent="0.25">
      <c r="E575" s="28"/>
    </row>
    <row r="576" spans="5:5" ht="13.2" x14ac:dyDescent="0.25">
      <c r="E576" s="28"/>
    </row>
    <row r="577" spans="5:5" ht="13.2" x14ac:dyDescent="0.25">
      <c r="E577" s="28"/>
    </row>
    <row r="578" spans="5:5" ht="13.2" x14ac:dyDescent="0.25">
      <c r="E578" s="28"/>
    </row>
    <row r="579" spans="5:5" ht="13.2" x14ac:dyDescent="0.25">
      <c r="E579" s="28"/>
    </row>
    <row r="580" spans="5:5" ht="13.2" x14ac:dyDescent="0.25">
      <c r="E580" s="28"/>
    </row>
    <row r="581" spans="5:5" ht="13.2" x14ac:dyDescent="0.25">
      <c r="E581" s="28"/>
    </row>
    <row r="582" spans="5:5" ht="13.2" x14ac:dyDescent="0.25">
      <c r="E582" s="28"/>
    </row>
    <row r="583" spans="5:5" ht="13.2" x14ac:dyDescent="0.25">
      <c r="E583" s="28"/>
    </row>
    <row r="584" spans="5:5" ht="13.2" x14ac:dyDescent="0.25">
      <c r="E584" s="28"/>
    </row>
    <row r="585" spans="5:5" ht="13.2" x14ac:dyDescent="0.25">
      <c r="E585" s="28"/>
    </row>
    <row r="586" spans="5:5" ht="13.2" x14ac:dyDescent="0.25">
      <c r="E586" s="28"/>
    </row>
    <row r="587" spans="5:5" ht="13.2" x14ac:dyDescent="0.25">
      <c r="E587" s="28"/>
    </row>
    <row r="588" spans="5:5" ht="13.2" x14ac:dyDescent="0.25">
      <c r="E588" s="28"/>
    </row>
    <row r="589" spans="5:5" ht="13.2" x14ac:dyDescent="0.25">
      <c r="E589" s="28"/>
    </row>
    <row r="590" spans="5:5" ht="13.2" x14ac:dyDescent="0.25">
      <c r="E590" s="28"/>
    </row>
    <row r="591" spans="5:5" ht="13.2" x14ac:dyDescent="0.25">
      <c r="E591" s="28"/>
    </row>
    <row r="592" spans="5:5" ht="13.2" x14ac:dyDescent="0.25">
      <c r="E592" s="28"/>
    </row>
    <row r="593" spans="5:5" ht="13.2" x14ac:dyDescent="0.25">
      <c r="E593" s="28"/>
    </row>
    <row r="594" spans="5:5" ht="13.2" x14ac:dyDescent="0.25">
      <c r="E594" s="28"/>
    </row>
    <row r="595" spans="5:5" ht="13.2" x14ac:dyDescent="0.25">
      <c r="E595" s="28"/>
    </row>
    <row r="596" spans="5:5" ht="13.2" x14ac:dyDescent="0.25">
      <c r="E596" s="28"/>
    </row>
    <row r="597" spans="5:5" ht="13.2" x14ac:dyDescent="0.25">
      <c r="E597" s="28"/>
    </row>
    <row r="598" spans="5:5" ht="13.2" x14ac:dyDescent="0.25">
      <c r="E598" s="28"/>
    </row>
    <row r="599" spans="5:5" ht="13.2" x14ac:dyDescent="0.25">
      <c r="E599" s="28"/>
    </row>
    <row r="600" spans="5:5" ht="13.2" x14ac:dyDescent="0.25">
      <c r="E600" s="28"/>
    </row>
    <row r="601" spans="5:5" ht="13.2" x14ac:dyDescent="0.25">
      <c r="E601" s="28"/>
    </row>
    <row r="602" spans="5:5" ht="13.2" x14ac:dyDescent="0.25">
      <c r="E602" s="28"/>
    </row>
    <row r="603" spans="5:5" ht="13.2" x14ac:dyDescent="0.25">
      <c r="E603" s="28"/>
    </row>
    <row r="604" spans="5:5" ht="13.2" x14ac:dyDescent="0.25">
      <c r="E604" s="28"/>
    </row>
    <row r="605" spans="5:5" ht="13.2" x14ac:dyDescent="0.25">
      <c r="E605" s="28"/>
    </row>
    <row r="606" spans="5:5" ht="13.2" x14ac:dyDescent="0.25">
      <c r="E606" s="28"/>
    </row>
    <row r="607" spans="5:5" ht="13.2" x14ac:dyDescent="0.25">
      <c r="E607" s="28"/>
    </row>
    <row r="608" spans="5:5" ht="13.2" x14ac:dyDescent="0.25">
      <c r="E608" s="28"/>
    </row>
    <row r="609" spans="5:5" ht="13.2" x14ac:dyDescent="0.25">
      <c r="E609" s="28"/>
    </row>
    <row r="610" spans="5:5" ht="13.2" x14ac:dyDescent="0.25">
      <c r="E610" s="28"/>
    </row>
    <row r="611" spans="5:5" ht="13.2" x14ac:dyDescent="0.25">
      <c r="E611" s="28"/>
    </row>
    <row r="612" spans="5:5" ht="13.2" x14ac:dyDescent="0.25">
      <c r="E612" s="28"/>
    </row>
    <row r="613" spans="5:5" ht="13.2" x14ac:dyDescent="0.25">
      <c r="E613" s="28"/>
    </row>
    <row r="614" spans="5:5" ht="13.2" x14ac:dyDescent="0.25">
      <c r="E614" s="28"/>
    </row>
    <row r="615" spans="5:5" ht="13.2" x14ac:dyDescent="0.25">
      <c r="E615" s="28"/>
    </row>
    <row r="616" spans="5:5" ht="13.2" x14ac:dyDescent="0.25">
      <c r="E616" s="28"/>
    </row>
    <row r="617" spans="5:5" ht="13.2" x14ac:dyDescent="0.25">
      <c r="E617" s="28"/>
    </row>
    <row r="618" spans="5:5" ht="13.2" x14ac:dyDescent="0.25">
      <c r="E618" s="28"/>
    </row>
    <row r="619" spans="5:5" ht="13.2" x14ac:dyDescent="0.25">
      <c r="E619" s="28"/>
    </row>
    <row r="620" spans="5:5" ht="13.2" x14ac:dyDescent="0.25">
      <c r="E620" s="28"/>
    </row>
    <row r="621" spans="5:5" ht="13.2" x14ac:dyDescent="0.25">
      <c r="E621" s="28"/>
    </row>
    <row r="622" spans="5:5" ht="13.2" x14ac:dyDescent="0.25">
      <c r="E622" s="28"/>
    </row>
    <row r="623" spans="5:5" ht="13.2" x14ac:dyDescent="0.25">
      <c r="E623" s="28"/>
    </row>
    <row r="624" spans="5:5" ht="13.2" x14ac:dyDescent="0.25">
      <c r="E624" s="28"/>
    </row>
    <row r="625" spans="5:5" ht="13.2" x14ac:dyDescent="0.25">
      <c r="E625" s="28"/>
    </row>
    <row r="626" spans="5:5" ht="13.2" x14ac:dyDescent="0.25">
      <c r="E626" s="28"/>
    </row>
    <row r="627" spans="5:5" ht="13.2" x14ac:dyDescent="0.25">
      <c r="E627" s="28"/>
    </row>
    <row r="628" spans="5:5" ht="13.2" x14ac:dyDescent="0.25">
      <c r="E628" s="28"/>
    </row>
    <row r="629" spans="5:5" ht="13.2" x14ac:dyDescent="0.25">
      <c r="E629" s="28"/>
    </row>
    <row r="630" spans="5:5" ht="13.2" x14ac:dyDescent="0.25">
      <c r="E630" s="28"/>
    </row>
    <row r="631" spans="5:5" ht="13.2" x14ac:dyDescent="0.25">
      <c r="E631" s="28"/>
    </row>
    <row r="632" spans="5:5" ht="13.2" x14ac:dyDescent="0.25">
      <c r="E632" s="28"/>
    </row>
    <row r="633" spans="5:5" ht="13.2" x14ac:dyDescent="0.25">
      <c r="E633" s="28"/>
    </row>
    <row r="634" spans="5:5" ht="13.2" x14ac:dyDescent="0.25">
      <c r="E634" s="28"/>
    </row>
    <row r="635" spans="5:5" ht="13.2" x14ac:dyDescent="0.25">
      <c r="E635" s="28"/>
    </row>
    <row r="636" spans="5:5" ht="13.2" x14ac:dyDescent="0.25">
      <c r="E636" s="28"/>
    </row>
    <row r="637" spans="5:5" ht="13.2" x14ac:dyDescent="0.25">
      <c r="E637" s="28"/>
    </row>
    <row r="638" spans="5:5" ht="13.2" x14ac:dyDescent="0.25">
      <c r="E638" s="28"/>
    </row>
    <row r="639" spans="5:5" ht="13.2" x14ac:dyDescent="0.25">
      <c r="E639" s="28"/>
    </row>
    <row r="640" spans="5:5" ht="13.2" x14ac:dyDescent="0.25">
      <c r="E640" s="28"/>
    </row>
    <row r="641" spans="5:5" ht="13.2" x14ac:dyDescent="0.25">
      <c r="E641" s="28"/>
    </row>
    <row r="642" spans="5:5" ht="13.2" x14ac:dyDescent="0.25">
      <c r="E642" s="28"/>
    </row>
    <row r="643" spans="5:5" ht="13.2" x14ac:dyDescent="0.25">
      <c r="E643" s="28"/>
    </row>
    <row r="644" spans="5:5" ht="13.2" x14ac:dyDescent="0.25">
      <c r="E644" s="28"/>
    </row>
    <row r="645" spans="5:5" ht="13.2" x14ac:dyDescent="0.25">
      <c r="E645" s="28"/>
    </row>
    <row r="646" spans="5:5" ht="13.2" x14ac:dyDescent="0.25">
      <c r="E646" s="28"/>
    </row>
    <row r="647" spans="5:5" ht="13.2" x14ac:dyDescent="0.25">
      <c r="E647" s="28"/>
    </row>
    <row r="648" spans="5:5" ht="13.2" x14ac:dyDescent="0.25">
      <c r="E648" s="28"/>
    </row>
    <row r="649" spans="5:5" ht="13.2" x14ac:dyDescent="0.25">
      <c r="E649" s="28"/>
    </row>
    <row r="650" spans="5:5" ht="13.2" x14ac:dyDescent="0.25">
      <c r="E650" s="28"/>
    </row>
    <row r="651" spans="5:5" ht="13.2" x14ac:dyDescent="0.25">
      <c r="E651" s="28"/>
    </row>
    <row r="652" spans="5:5" ht="13.2" x14ac:dyDescent="0.25">
      <c r="E652" s="28"/>
    </row>
    <row r="653" spans="5:5" ht="13.2" x14ac:dyDescent="0.25">
      <c r="E653" s="28"/>
    </row>
    <row r="654" spans="5:5" ht="13.2" x14ac:dyDescent="0.25">
      <c r="E654" s="28"/>
    </row>
    <row r="655" spans="5:5" ht="13.2" x14ac:dyDescent="0.25">
      <c r="E655" s="28"/>
    </row>
    <row r="656" spans="5:5" ht="13.2" x14ac:dyDescent="0.25">
      <c r="E656" s="28"/>
    </row>
    <row r="657" spans="5:5" ht="13.2" x14ac:dyDescent="0.25">
      <c r="E657" s="28"/>
    </row>
    <row r="658" spans="5:5" ht="13.2" x14ac:dyDescent="0.25">
      <c r="E658" s="28"/>
    </row>
    <row r="659" spans="5:5" ht="13.2" x14ac:dyDescent="0.25">
      <c r="E659" s="28"/>
    </row>
    <row r="660" spans="5:5" ht="13.2" x14ac:dyDescent="0.25">
      <c r="E660" s="28"/>
    </row>
    <row r="661" spans="5:5" ht="13.2" x14ac:dyDescent="0.25">
      <c r="E661" s="28"/>
    </row>
    <row r="662" spans="5:5" ht="13.2" x14ac:dyDescent="0.25">
      <c r="E662" s="28"/>
    </row>
    <row r="663" spans="5:5" ht="13.2" x14ac:dyDescent="0.25">
      <c r="E663" s="28"/>
    </row>
    <row r="664" spans="5:5" ht="13.2" x14ac:dyDescent="0.25">
      <c r="E664" s="28"/>
    </row>
    <row r="665" spans="5:5" ht="13.2" x14ac:dyDescent="0.25">
      <c r="E665" s="28"/>
    </row>
    <row r="666" spans="5:5" ht="13.2" x14ac:dyDescent="0.25">
      <c r="E666" s="28"/>
    </row>
    <row r="667" spans="5:5" ht="13.2" x14ac:dyDescent="0.25">
      <c r="E667" s="28"/>
    </row>
    <row r="668" spans="5:5" ht="13.2" x14ac:dyDescent="0.25">
      <c r="E668" s="28"/>
    </row>
    <row r="669" spans="5:5" ht="13.2" x14ac:dyDescent="0.25">
      <c r="E669" s="28"/>
    </row>
    <row r="670" spans="5:5" ht="13.2" x14ac:dyDescent="0.25">
      <c r="E670" s="28"/>
    </row>
    <row r="671" spans="5:5" ht="13.2" x14ac:dyDescent="0.25">
      <c r="E671" s="28"/>
    </row>
    <row r="672" spans="5:5" ht="13.2" x14ac:dyDescent="0.25">
      <c r="E672" s="28"/>
    </row>
    <row r="673" spans="5:5" ht="13.2" x14ac:dyDescent="0.25">
      <c r="E673" s="28"/>
    </row>
    <row r="674" spans="5:5" ht="13.2" x14ac:dyDescent="0.25">
      <c r="E674" s="28"/>
    </row>
    <row r="675" spans="5:5" ht="13.2" x14ac:dyDescent="0.25">
      <c r="E675" s="28"/>
    </row>
    <row r="676" spans="5:5" ht="13.2" x14ac:dyDescent="0.25">
      <c r="E676" s="28"/>
    </row>
    <row r="677" spans="5:5" ht="13.2" x14ac:dyDescent="0.25">
      <c r="E677" s="28"/>
    </row>
    <row r="678" spans="5:5" ht="13.2" x14ac:dyDescent="0.25">
      <c r="E678" s="28"/>
    </row>
    <row r="679" spans="5:5" ht="13.2" x14ac:dyDescent="0.25">
      <c r="E679" s="28"/>
    </row>
    <row r="680" spans="5:5" ht="13.2" x14ac:dyDescent="0.25">
      <c r="E680" s="28"/>
    </row>
    <row r="681" spans="5:5" ht="13.2" x14ac:dyDescent="0.25">
      <c r="E681" s="28"/>
    </row>
    <row r="682" spans="5:5" ht="13.2" x14ac:dyDescent="0.25">
      <c r="E682" s="28"/>
    </row>
    <row r="683" spans="5:5" ht="13.2" x14ac:dyDescent="0.25">
      <c r="E683" s="28"/>
    </row>
    <row r="684" spans="5:5" ht="13.2" x14ac:dyDescent="0.25">
      <c r="E684" s="28"/>
    </row>
    <row r="685" spans="5:5" ht="13.2" x14ac:dyDescent="0.25">
      <c r="E685" s="28"/>
    </row>
    <row r="686" spans="5:5" ht="13.2" x14ac:dyDescent="0.25">
      <c r="E686" s="28"/>
    </row>
    <row r="687" spans="5:5" ht="13.2" x14ac:dyDescent="0.25">
      <c r="E687" s="28"/>
    </row>
    <row r="688" spans="5:5" ht="13.2" x14ac:dyDescent="0.25">
      <c r="E688" s="28"/>
    </row>
    <row r="689" spans="5:5" ht="13.2" x14ac:dyDescent="0.25">
      <c r="E689" s="28"/>
    </row>
    <row r="690" spans="5:5" ht="13.2" x14ac:dyDescent="0.25">
      <c r="E690" s="28"/>
    </row>
    <row r="691" spans="5:5" ht="13.2" x14ac:dyDescent="0.25">
      <c r="E691" s="28"/>
    </row>
    <row r="692" spans="5:5" ht="13.2" x14ac:dyDescent="0.25">
      <c r="E692" s="28"/>
    </row>
    <row r="693" spans="5:5" ht="13.2" x14ac:dyDescent="0.25">
      <c r="E693" s="28"/>
    </row>
    <row r="694" spans="5:5" ht="13.2" x14ac:dyDescent="0.25">
      <c r="E694" s="28"/>
    </row>
    <row r="695" spans="5:5" ht="13.2" x14ac:dyDescent="0.25">
      <c r="E695" s="28"/>
    </row>
    <row r="696" spans="5:5" ht="13.2" x14ac:dyDescent="0.25">
      <c r="E696" s="28"/>
    </row>
    <row r="697" spans="5:5" ht="13.2" x14ac:dyDescent="0.25">
      <c r="E697" s="28"/>
    </row>
    <row r="698" spans="5:5" ht="13.2" x14ac:dyDescent="0.25">
      <c r="E698" s="28"/>
    </row>
    <row r="699" spans="5:5" ht="13.2" x14ac:dyDescent="0.25">
      <c r="E699" s="28"/>
    </row>
    <row r="700" spans="5:5" ht="13.2" x14ac:dyDescent="0.25">
      <c r="E700" s="28"/>
    </row>
    <row r="701" spans="5:5" ht="13.2" x14ac:dyDescent="0.25">
      <c r="E701" s="28"/>
    </row>
    <row r="702" spans="5:5" ht="13.2" x14ac:dyDescent="0.25">
      <c r="E702" s="28"/>
    </row>
    <row r="703" spans="5:5" ht="13.2" x14ac:dyDescent="0.25">
      <c r="E703" s="28"/>
    </row>
    <row r="704" spans="5:5" ht="13.2" x14ac:dyDescent="0.25">
      <c r="E704" s="28"/>
    </row>
    <row r="705" spans="5:5" ht="13.2" x14ac:dyDescent="0.25">
      <c r="E705" s="28"/>
    </row>
    <row r="706" spans="5:5" ht="13.2" x14ac:dyDescent="0.25">
      <c r="E706" s="28"/>
    </row>
    <row r="707" spans="5:5" ht="13.2" x14ac:dyDescent="0.25">
      <c r="E707" s="28"/>
    </row>
    <row r="708" spans="5:5" ht="13.2" x14ac:dyDescent="0.25">
      <c r="E708" s="28"/>
    </row>
    <row r="709" spans="5:5" ht="13.2" x14ac:dyDescent="0.25">
      <c r="E709" s="28"/>
    </row>
    <row r="710" spans="5:5" ht="13.2" x14ac:dyDescent="0.25">
      <c r="E710" s="28"/>
    </row>
    <row r="711" spans="5:5" ht="13.2" x14ac:dyDescent="0.25">
      <c r="E711" s="28"/>
    </row>
    <row r="712" spans="5:5" ht="13.2" x14ac:dyDescent="0.25">
      <c r="E712" s="28"/>
    </row>
    <row r="713" spans="5:5" ht="13.2" x14ac:dyDescent="0.25">
      <c r="E713" s="28"/>
    </row>
    <row r="714" spans="5:5" ht="13.2" x14ac:dyDescent="0.25">
      <c r="E714" s="28"/>
    </row>
    <row r="715" spans="5:5" ht="13.2" x14ac:dyDescent="0.25">
      <c r="E715" s="28"/>
    </row>
    <row r="716" spans="5:5" ht="13.2" x14ac:dyDescent="0.25">
      <c r="E716" s="28"/>
    </row>
    <row r="717" spans="5:5" ht="13.2" x14ac:dyDescent="0.25">
      <c r="E717" s="28"/>
    </row>
    <row r="718" spans="5:5" ht="13.2" x14ac:dyDescent="0.25">
      <c r="E718" s="28"/>
    </row>
    <row r="719" spans="5:5" ht="13.2" x14ac:dyDescent="0.25">
      <c r="E719" s="28"/>
    </row>
    <row r="720" spans="5:5" ht="13.2" x14ac:dyDescent="0.25">
      <c r="E720" s="28"/>
    </row>
    <row r="721" spans="5:5" ht="13.2" x14ac:dyDescent="0.25">
      <c r="E721" s="28"/>
    </row>
    <row r="722" spans="5:5" ht="13.2" x14ac:dyDescent="0.25">
      <c r="E722" s="28"/>
    </row>
    <row r="723" spans="5:5" ht="13.2" x14ac:dyDescent="0.25">
      <c r="E723" s="28"/>
    </row>
    <row r="724" spans="5:5" ht="13.2" x14ac:dyDescent="0.25">
      <c r="E724" s="28"/>
    </row>
    <row r="725" spans="5:5" ht="13.2" x14ac:dyDescent="0.25">
      <c r="E725" s="28"/>
    </row>
    <row r="726" spans="5:5" ht="13.2" x14ac:dyDescent="0.25">
      <c r="E726" s="28"/>
    </row>
    <row r="727" spans="5:5" ht="13.2" x14ac:dyDescent="0.25">
      <c r="E727" s="28"/>
    </row>
    <row r="728" spans="5:5" ht="13.2" x14ac:dyDescent="0.25">
      <c r="E728" s="28"/>
    </row>
    <row r="729" spans="5:5" ht="13.2" x14ac:dyDescent="0.25">
      <c r="E729" s="28"/>
    </row>
    <row r="730" spans="5:5" ht="13.2" x14ac:dyDescent="0.25">
      <c r="E730" s="28"/>
    </row>
    <row r="731" spans="5:5" ht="13.2" x14ac:dyDescent="0.25">
      <c r="E731" s="28"/>
    </row>
    <row r="732" spans="5:5" ht="13.2" x14ac:dyDescent="0.25">
      <c r="E732" s="28"/>
    </row>
    <row r="733" spans="5:5" ht="13.2" x14ac:dyDescent="0.25">
      <c r="E733" s="28"/>
    </row>
    <row r="734" spans="5:5" ht="13.2" x14ac:dyDescent="0.25">
      <c r="E734" s="28"/>
    </row>
    <row r="735" spans="5:5" ht="13.2" x14ac:dyDescent="0.25">
      <c r="E735" s="28"/>
    </row>
    <row r="736" spans="5:5" ht="13.2" x14ac:dyDescent="0.25">
      <c r="E736" s="28"/>
    </row>
    <row r="737" spans="5:5" ht="13.2" x14ac:dyDescent="0.25">
      <c r="E737" s="28"/>
    </row>
    <row r="738" spans="5:5" ht="13.2" x14ac:dyDescent="0.25">
      <c r="E738" s="28"/>
    </row>
    <row r="739" spans="5:5" ht="13.2" x14ac:dyDescent="0.25">
      <c r="E739" s="28"/>
    </row>
    <row r="740" spans="5:5" ht="13.2" x14ac:dyDescent="0.25">
      <c r="E740" s="28"/>
    </row>
    <row r="741" spans="5:5" ht="13.2" x14ac:dyDescent="0.25">
      <c r="E741" s="28"/>
    </row>
    <row r="742" spans="5:5" ht="13.2" x14ac:dyDescent="0.25">
      <c r="E742" s="28"/>
    </row>
    <row r="743" spans="5:5" ht="13.2" x14ac:dyDescent="0.25">
      <c r="E743" s="28"/>
    </row>
    <row r="744" spans="5:5" ht="13.2" x14ac:dyDescent="0.25">
      <c r="E744" s="28"/>
    </row>
    <row r="745" spans="5:5" ht="13.2" x14ac:dyDescent="0.25">
      <c r="E745" s="28"/>
    </row>
    <row r="746" spans="5:5" ht="13.2" x14ac:dyDescent="0.25">
      <c r="E746" s="28"/>
    </row>
    <row r="747" spans="5:5" ht="13.2" x14ac:dyDescent="0.25">
      <c r="E747" s="28"/>
    </row>
    <row r="748" spans="5:5" ht="13.2" x14ac:dyDescent="0.25">
      <c r="E748" s="28"/>
    </row>
    <row r="749" spans="5:5" ht="13.2" x14ac:dyDescent="0.25">
      <c r="E749" s="28"/>
    </row>
    <row r="750" spans="5:5" ht="13.2" x14ac:dyDescent="0.25">
      <c r="E750" s="28"/>
    </row>
    <row r="751" spans="5:5" ht="13.2" x14ac:dyDescent="0.25">
      <c r="E751" s="28"/>
    </row>
    <row r="752" spans="5:5" ht="13.2" x14ac:dyDescent="0.25">
      <c r="E752" s="28"/>
    </row>
    <row r="753" spans="5:5" ht="13.2" x14ac:dyDescent="0.25">
      <c r="E753" s="28"/>
    </row>
    <row r="754" spans="5:5" ht="13.2" x14ac:dyDescent="0.25">
      <c r="E754" s="28"/>
    </row>
    <row r="755" spans="5:5" ht="13.2" x14ac:dyDescent="0.25">
      <c r="E755" s="28"/>
    </row>
    <row r="756" spans="5:5" ht="13.2" x14ac:dyDescent="0.25">
      <c r="E756" s="28"/>
    </row>
    <row r="757" spans="5:5" ht="13.2" x14ac:dyDescent="0.25">
      <c r="E757" s="28"/>
    </row>
    <row r="758" spans="5:5" ht="13.2" x14ac:dyDescent="0.25">
      <c r="E758" s="28"/>
    </row>
    <row r="759" spans="5:5" ht="13.2" x14ac:dyDescent="0.25">
      <c r="E759" s="28"/>
    </row>
    <row r="760" spans="5:5" ht="13.2" x14ac:dyDescent="0.25">
      <c r="E760" s="28"/>
    </row>
    <row r="761" spans="5:5" ht="13.2" x14ac:dyDescent="0.25">
      <c r="E761" s="28"/>
    </row>
    <row r="762" spans="5:5" ht="13.2" x14ac:dyDescent="0.25">
      <c r="E762" s="28"/>
    </row>
    <row r="763" spans="5:5" ht="13.2" x14ac:dyDescent="0.25">
      <c r="E763" s="28"/>
    </row>
    <row r="764" spans="5:5" ht="13.2" x14ac:dyDescent="0.25">
      <c r="E764" s="28"/>
    </row>
    <row r="765" spans="5:5" ht="13.2" x14ac:dyDescent="0.25">
      <c r="E765" s="28"/>
    </row>
    <row r="766" spans="5:5" ht="13.2" x14ac:dyDescent="0.25">
      <c r="E766" s="28"/>
    </row>
    <row r="767" spans="5:5" ht="13.2" x14ac:dyDescent="0.25">
      <c r="E767" s="28"/>
    </row>
    <row r="768" spans="5:5" ht="13.2" x14ac:dyDescent="0.25">
      <c r="E768" s="28"/>
    </row>
    <row r="769" spans="5:5" ht="13.2" x14ac:dyDescent="0.25">
      <c r="E769" s="28"/>
    </row>
    <row r="770" spans="5:5" ht="13.2" x14ac:dyDescent="0.25">
      <c r="E770" s="28"/>
    </row>
    <row r="771" spans="5:5" ht="13.2" x14ac:dyDescent="0.25">
      <c r="E771" s="28"/>
    </row>
    <row r="772" spans="5:5" ht="13.2" x14ac:dyDescent="0.25">
      <c r="E772" s="28"/>
    </row>
    <row r="773" spans="5:5" ht="13.2" x14ac:dyDescent="0.25">
      <c r="E773" s="28"/>
    </row>
    <row r="774" spans="5:5" ht="13.2" x14ac:dyDescent="0.25">
      <c r="E774" s="28"/>
    </row>
    <row r="775" spans="5:5" ht="13.2" x14ac:dyDescent="0.25">
      <c r="E775" s="28"/>
    </row>
    <row r="776" spans="5:5" ht="13.2" x14ac:dyDescent="0.25">
      <c r="E776" s="28"/>
    </row>
    <row r="777" spans="5:5" ht="13.2" x14ac:dyDescent="0.25">
      <c r="E777" s="28"/>
    </row>
    <row r="778" spans="5:5" ht="13.2" x14ac:dyDescent="0.25">
      <c r="E778" s="28"/>
    </row>
    <row r="779" spans="5:5" ht="13.2" x14ac:dyDescent="0.25">
      <c r="E779" s="28"/>
    </row>
    <row r="780" spans="5:5" ht="13.2" x14ac:dyDescent="0.25">
      <c r="E780" s="28"/>
    </row>
    <row r="781" spans="5:5" ht="13.2" x14ac:dyDescent="0.25">
      <c r="E781" s="28"/>
    </row>
    <row r="782" spans="5:5" ht="13.2" x14ac:dyDescent="0.25">
      <c r="E782" s="28"/>
    </row>
    <row r="783" spans="5:5" ht="13.2" x14ac:dyDescent="0.25">
      <c r="E783" s="28"/>
    </row>
    <row r="784" spans="5:5" ht="13.2" x14ac:dyDescent="0.25">
      <c r="E784" s="28"/>
    </row>
    <row r="785" spans="5:5" ht="13.2" x14ac:dyDescent="0.25">
      <c r="E785" s="28"/>
    </row>
    <row r="786" spans="5:5" ht="13.2" x14ac:dyDescent="0.25">
      <c r="E786" s="28"/>
    </row>
    <row r="787" spans="5:5" ht="13.2" x14ac:dyDescent="0.25">
      <c r="E787" s="28"/>
    </row>
    <row r="788" spans="5:5" ht="13.2" x14ac:dyDescent="0.25">
      <c r="E788" s="28"/>
    </row>
    <row r="789" spans="5:5" ht="13.2" x14ac:dyDescent="0.25">
      <c r="E789" s="28"/>
    </row>
    <row r="790" spans="5:5" ht="13.2" x14ac:dyDescent="0.25">
      <c r="E790" s="28"/>
    </row>
    <row r="791" spans="5:5" ht="13.2" x14ac:dyDescent="0.25">
      <c r="E791" s="28"/>
    </row>
    <row r="792" spans="5:5" ht="13.2" x14ac:dyDescent="0.25">
      <c r="E792" s="28"/>
    </row>
    <row r="793" spans="5:5" ht="13.2" x14ac:dyDescent="0.25">
      <c r="E793" s="28"/>
    </row>
    <row r="794" spans="5:5" ht="13.2" x14ac:dyDescent="0.25">
      <c r="E794" s="28"/>
    </row>
    <row r="795" spans="5:5" ht="13.2" x14ac:dyDescent="0.25">
      <c r="E795" s="28"/>
    </row>
    <row r="796" spans="5:5" ht="13.2" x14ac:dyDescent="0.25">
      <c r="E796" s="28"/>
    </row>
    <row r="797" spans="5:5" ht="13.2" x14ac:dyDescent="0.25">
      <c r="E797" s="28"/>
    </row>
    <row r="798" spans="5:5" ht="13.2" x14ac:dyDescent="0.25">
      <c r="E798" s="28"/>
    </row>
    <row r="799" spans="5:5" ht="13.2" x14ac:dyDescent="0.25">
      <c r="E799" s="28"/>
    </row>
    <row r="800" spans="5:5" ht="13.2" x14ac:dyDescent="0.25">
      <c r="E800" s="28"/>
    </row>
    <row r="801" spans="5:5" ht="13.2" x14ac:dyDescent="0.25">
      <c r="E801" s="28"/>
    </row>
    <row r="802" spans="5:5" ht="13.2" x14ac:dyDescent="0.25">
      <c r="E802" s="28"/>
    </row>
    <row r="803" spans="5:5" ht="13.2" x14ac:dyDescent="0.25">
      <c r="E803" s="28"/>
    </row>
    <row r="804" spans="5:5" ht="13.2" x14ac:dyDescent="0.25">
      <c r="E804" s="28"/>
    </row>
    <row r="805" spans="5:5" ht="13.2" x14ac:dyDescent="0.25">
      <c r="E805" s="28"/>
    </row>
    <row r="806" spans="5:5" ht="13.2" x14ac:dyDescent="0.25">
      <c r="E806" s="28"/>
    </row>
    <row r="807" spans="5:5" ht="13.2" x14ac:dyDescent="0.25">
      <c r="E807" s="28"/>
    </row>
    <row r="808" spans="5:5" ht="13.2" x14ac:dyDescent="0.25">
      <c r="E808" s="28"/>
    </row>
    <row r="809" spans="5:5" ht="13.2" x14ac:dyDescent="0.25">
      <c r="E809" s="28"/>
    </row>
    <row r="810" spans="5:5" ht="13.2" x14ac:dyDescent="0.25">
      <c r="E810" s="28"/>
    </row>
    <row r="811" spans="5:5" ht="13.2" x14ac:dyDescent="0.25">
      <c r="E811" s="28"/>
    </row>
    <row r="812" spans="5:5" ht="13.2" x14ac:dyDescent="0.25">
      <c r="E812" s="28"/>
    </row>
    <row r="813" spans="5:5" ht="13.2" x14ac:dyDescent="0.25">
      <c r="E813" s="28"/>
    </row>
    <row r="814" spans="5:5" ht="13.2" x14ac:dyDescent="0.25">
      <c r="E814" s="28"/>
    </row>
    <row r="815" spans="5:5" ht="13.2" x14ac:dyDescent="0.25">
      <c r="E815" s="28"/>
    </row>
    <row r="816" spans="5:5" ht="13.2" x14ac:dyDescent="0.25">
      <c r="E816" s="28"/>
    </row>
    <row r="817" spans="5:5" ht="13.2" x14ac:dyDescent="0.25">
      <c r="E817" s="28"/>
    </row>
    <row r="818" spans="5:5" ht="13.2" x14ac:dyDescent="0.25">
      <c r="E818" s="28"/>
    </row>
    <row r="819" spans="5:5" ht="13.2" x14ac:dyDescent="0.25">
      <c r="E819" s="28"/>
    </row>
    <row r="820" spans="5:5" ht="13.2" x14ac:dyDescent="0.25">
      <c r="E820" s="28"/>
    </row>
    <row r="821" spans="5:5" ht="13.2" x14ac:dyDescent="0.25">
      <c r="E821" s="28"/>
    </row>
    <row r="822" spans="5:5" ht="13.2" x14ac:dyDescent="0.25">
      <c r="E822" s="28"/>
    </row>
    <row r="823" spans="5:5" ht="13.2" x14ac:dyDescent="0.25">
      <c r="E823" s="28"/>
    </row>
    <row r="824" spans="5:5" ht="13.2" x14ac:dyDescent="0.25">
      <c r="E824" s="28"/>
    </row>
    <row r="825" spans="5:5" ht="13.2" x14ac:dyDescent="0.25">
      <c r="E825" s="28"/>
    </row>
    <row r="826" spans="5:5" ht="13.2" x14ac:dyDescent="0.25">
      <c r="E826" s="28"/>
    </row>
    <row r="827" spans="5:5" ht="13.2" x14ac:dyDescent="0.25">
      <c r="E827" s="28"/>
    </row>
    <row r="828" spans="5:5" ht="13.2" x14ac:dyDescent="0.25">
      <c r="E828" s="28"/>
    </row>
    <row r="829" spans="5:5" ht="13.2" x14ac:dyDescent="0.25">
      <c r="E829" s="28"/>
    </row>
    <row r="830" spans="5:5" ht="13.2" x14ac:dyDescent="0.25">
      <c r="E830" s="28"/>
    </row>
    <row r="831" spans="5:5" ht="13.2" x14ac:dyDescent="0.25">
      <c r="E831" s="28"/>
    </row>
    <row r="832" spans="5:5" ht="13.2" x14ac:dyDescent="0.25">
      <c r="E832" s="28"/>
    </row>
    <row r="833" spans="5:5" ht="13.2" x14ac:dyDescent="0.25">
      <c r="E833" s="28"/>
    </row>
    <row r="834" spans="5:5" ht="13.2" x14ac:dyDescent="0.25">
      <c r="E834" s="28"/>
    </row>
    <row r="835" spans="5:5" ht="13.2" x14ac:dyDescent="0.25">
      <c r="E835" s="28"/>
    </row>
    <row r="836" spans="5:5" ht="13.2" x14ac:dyDescent="0.25">
      <c r="E836" s="28"/>
    </row>
    <row r="837" spans="5:5" ht="13.2" x14ac:dyDescent="0.25">
      <c r="E837" s="28"/>
    </row>
    <row r="838" spans="5:5" ht="13.2" x14ac:dyDescent="0.25">
      <c r="E838" s="28"/>
    </row>
    <row r="839" spans="5:5" ht="13.2" x14ac:dyDescent="0.25">
      <c r="E839" s="28"/>
    </row>
    <row r="840" spans="5:5" ht="13.2" x14ac:dyDescent="0.25">
      <c r="E840" s="28"/>
    </row>
    <row r="841" spans="5:5" ht="13.2" x14ac:dyDescent="0.25">
      <c r="E841" s="28"/>
    </row>
    <row r="842" spans="5:5" ht="13.2" x14ac:dyDescent="0.25">
      <c r="E842" s="28"/>
    </row>
    <row r="843" spans="5:5" ht="13.2" x14ac:dyDescent="0.25">
      <c r="E843" s="28"/>
    </row>
    <row r="844" spans="5:5" ht="13.2" x14ac:dyDescent="0.25">
      <c r="E844" s="28"/>
    </row>
    <row r="845" spans="5:5" ht="13.2" x14ac:dyDescent="0.25">
      <c r="E845" s="28"/>
    </row>
    <row r="846" spans="5:5" ht="13.2" x14ac:dyDescent="0.25">
      <c r="E846" s="28"/>
    </row>
    <row r="847" spans="5:5" ht="13.2" x14ac:dyDescent="0.25">
      <c r="E847" s="28"/>
    </row>
    <row r="848" spans="5:5" ht="13.2" x14ac:dyDescent="0.25">
      <c r="E848" s="28"/>
    </row>
    <row r="849" spans="5:5" ht="13.2" x14ac:dyDescent="0.25">
      <c r="E849" s="28"/>
    </row>
    <row r="850" spans="5:5" ht="13.2" x14ac:dyDescent="0.25">
      <c r="E850" s="28"/>
    </row>
    <row r="851" spans="5:5" ht="13.2" x14ac:dyDescent="0.25">
      <c r="E851" s="28"/>
    </row>
    <row r="852" spans="5:5" ht="13.2" x14ac:dyDescent="0.25">
      <c r="E852" s="28"/>
    </row>
    <row r="853" spans="5:5" ht="13.2" x14ac:dyDescent="0.25">
      <c r="E853" s="28"/>
    </row>
    <row r="854" spans="5:5" ht="13.2" x14ac:dyDescent="0.25">
      <c r="E854" s="28"/>
    </row>
    <row r="855" spans="5:5" ht="13.2" x14ac:dyDescent="0.25">
      <c r="E855" s="28"/>
    </row>
    <row r="856" spans="5:5" ht="13.2" x14ac:dyDescent="0.25">
      <c r="E856" s="28"/>
    </row>
    <row r="857" spans="5:5" ht="13.2" x14ac:dyDescent="0.25">
      <c r="E857" s="28"/>
    </row>
    <row r="858" spans="5:5" ht="13.2" x14ac:dyDescent="0.25">
      <c r="E858" s="28"/>
    </row>
    <row r="859" spans="5:5" ht="13.2" x14ac:dyDescent="0.25">
      <c r="E859" s="28"/>
    </row>
    <row r="860" spans="5:5" ht="13.2" x14ac:dyDescent="0.25">
      <c r="E860" s="28"/>
    </row>
    <row r="861" spans="5:5" ht="13.2" x14ac:dyDescent="0.25">
      <c r="E861" s="28"/>
    </row>
    <row r="862" spans="5:5" ht="13.2" x14ac:dyDescent="0.25">
      <c r="E862" s="28"/>
    </row>
    <row r="863" spans="5:5" ht="13.2" x14ac:dyDescent="0.25">
      <c r="E863" s="28"/>
    </row>
    <row r="864" spans="5:5" ht="13.2" x14ac:dyDescent="0.25">
      <c r="E864" s="28"/>
    </row>
    <row r="865" spans="5:5" ht="13.2" x14ac:dyDescent="0.25">
      <c r="E865" s="28"/>
    </row>
    <row r="866" spans="5:5" ht="13.2" x14ac:dyDescent="0.25">
      <c r="E866" s="28"/>
    </row>
    <row r="867" spans="5:5" ht="13.2" x14ac:dyDescent="0.25">
      <c r="E867" s="28"/>
    </row>
    <row r="868" spans="5:5" ht="13.2" x14ac:dyDescent="0.25">
      <c r="E868" s="28"/>
    </row>
    <row r="869" spans="5:5" ht="13.2" x14ac:dyDescent="0.25">
      <c r="E869" s="28"/>
    </row>
    <row r="870" spans="5:5" ht="13.2" x14ac:dyDescent="0.25">
      <c r="E870" s="28"/>
    </row>
    <row r="871" spans="5:5" ht="13.2" x14ac:dyDescent="0.25">
      <c r="E871" s="28"/>
    </row>
    <row r="872" spans="5:5" ht="13.2" x14ac:dyDescent="0.25">
      <c r="E872" s="28"/>
    </row>
    <row r="873" spans="5:5" ht="13.2" x14ac:dyDescent="0.25">
      <c r="E873" s="28"/>
    </row>
    <row r="874" spans="5:5" ht="13.2" x14ac:dyDescent="0.25">
      <c r="E874" s="28"/>
    </row>
    <row r="875" spans="5:5" ht="13.2" x14ac:dyDescent="0.25">
      <c r="E875" s="28"/>
    </row>
    <row r="876" spans="5:5" ht="13.2" x14ac:dyDescent="0.25">
      <c r="E876" s="28"/>
    </row>
    <row r="877" spans="5:5" ht="13.2" x14ac:dyDescent="0.25">
      <c r="E877" s="28"/>
    </row>
    <row r="878" spans="5:5" ht="13.2" x14ac:dyDescent="0.25">
      <c r="E878" s="28"/>
    </row>
    <row r="879" spans="5:5" ht="13.2" x14ac:dyDescent="0.25">
      <c r="E879" s="28"/>
    </row>
    <row r="880" spans="5:5" ht="13.2" x14ac:dyDescent="0.25">
      <c r="E880" s="28"/>
    </row>
    <row r="881" spans="5:5" ht="13.2" x14ac:dyDescent="0.25">
      <c r="E881" s="28"/>
    </row>
    <row r="882" spans="5:5" ht="13.2" x14ac:dyDescent="0.25">
      <c r="E882" s="28"/>
    </row>
    <row r="883" spans="5:5" ht="13.2" x14ac:dyDescent="0.25">
      <c r="E883" s="28"/>
    </row>
    <row r="884" spans="5:5" ht="13.2" x14ac:dyDescent="0.25">
      <c r="E884" s="28"/>
    </row>
    <row r="885" spans="5:5" ht="13.2" x14ac:dyDescent="0.25">
      <c r="E885" s="28"/>
    </row>
    <row r="886" spans="5:5" ht="13.2" x14ac:dyDescent="0.25">
      <c r="E886" s="28"/>
    </row>
    <row r="887" spans="5:5" ht="13.2" x14ac:dyDescent="0.25">
      <c r="E887" s="28"/>
    </row>
    <row r="888" spans="5:5" ht="13.2" x14ac:dyDescent="0.25">
      <c r="E888" s="28"/>
    </row>
    <row r="889" spans="5:5" ht="13.2" x14ac:dyDescent="0.25">
      <c r="E889" s="28"/>
    </row>
    <row r="890" spans="5:5" ht="13.2" x14ac:dyDescent="0.25">
      <c r="E890" s="28"/>
    </row>
    <row r="891" spans="5:5" ht="13.2" x14ac:dyDescent="0.25">
      <c r="E891" s="28"/>
    </row>
    <row r="892" spans="5:5" ht="13.2" x14ac:dyDescent="0.25">
      <c r="E892" s="28"/>
    </row>
    <row r="893" spans="5:5" ht="13.2" x14ac:dyDescent="0.25">
      <c r="E893" s="28"/>
    </row>
    <row r="894" spans="5:5" ht="13.2" x14ac:dyDescent="0.25">
      <c r="E894" s="28"/>
    </row>
    <row r="895" spans="5:5" ht="13.2" x14ac:dyDescent="0.25">
      <c r="E895" s="28"/>
    </row>
    <row r="896" spans="5:5" ht="13.2" x14ac:dyDescent="0.25">
      <c r="E896" s="28"/>
    </row>
    <row r="897" spans="5:5" ht="13.2" x14ac:dyDescent="0.25">
      <c r="E897" s="28"/>
    </row>
    <row r="898" spans="5:5" ht="13.2" x14ac:dyDescent="0.25">
      <c r="E898" s="28"/>
    </row>
    <row r="899" spans="5:5" ht="13.2" x14ac:dyDescent="0.25">
      <c r="E899" s="28"/>
    </row>
    <row r="900" spans="5:5" ht="13.2" x14ac:dyDescent="0.25">
      <c r="E900" s="28"/>
    </row>
    <row r="901" spans="5:5" ht="13.2" x14ac:dyDescent="0.25">
      <c r="E901" s="28"/>
    </row>
    <row r="902" spans="5:5" ht="13.2" x14ac:dyDescent="0.25">
      <c r="E902" s="28"/>
    </row>
    <row r="903" spans="5:5" ht="13.2" x14ac:dyDescent="0.25">
      <c r="E903" s="28"/>
    </row>
    <row r="904" spans="5:5" ht="13.2" x14ac:dyDescent="0.25">
      <c r="E904" s="28"/>
    </row>
    <row r="905" spans="5:5" ht="13.2" x14ac:dyDescent="0.25">
      <c r="E905" s="28"/>
    </row>
    <row r="906" spans="5:5" ht="13.2" x14ac:dyDescent="0.25">
      <c r="E906" s="28"/>
    </row>
    <row r="907" spans="5:5" ht="13.2" x14ac:dyDescent="0.25">
      <c r="E907" s="28"/>
    </row>
    <row r="908" spans="5:5" ht="13.2" x14ac:dyDescent="0.25">
      <c r="E908" s="28"/>
    </row>
    <row r="909" spans="5:5" ht="13.2" x14ac:dyDescent="0.25">
      <c r="E909" s="28"/>
    </row>
    <row r="910" spans="5:5" ht="13.2" x14ac:dyDescent="0.25">
      <c r="E910" s="28"/>
    </row>
    <row r="911" spans="5:5" ht="13.2" x14ac:dyDescent="0.25">
      <c r="E911" s="28"/>
    </row>
    <row r="912" spans="5:5" ht="13.2" x14ac:dyDescent="0.25">
      <c r="E912" s="28"/>
    </row>
    <row r="913" spans="5:5" ht="13.2" x14ac:dyDescent="0.25">
      <c r="E913" s="28"/>
    </row>
    <row r="914" spans="5:5" ht="13.2" x14ac:dyDescent="0.25">
      <c r="E914" s="28"/>
    </row>
    <row r="915" spans="5:5" ht="13.2" x14ac:dyDescent="0.25">
      <c r="E915" s="28"/>
    </row>
    <row r="916" spans="5:5" ht="13.2" x14ac:dyDescent="0.25">
      <c r="E916" s="28"/>
    </row>
    <row r="917" spans="5:5" ht="13.2" x14ac:dyDescent="0.25">
      <c r="E917" s="28"/>
    </row>
    <row r="918" spans="5:5" ht="13.2" x14ac:dyDescent="0.25">
      <c r="E918" s="28"/>
    </row>
    <row r="919" spans="5:5" ht="13.2" x14ac:dyDescent="0.25">
      <c r="E919" s="28"/>
    </row>
    <row r="920" spans="5:5" ht="13.2" x14ac:dyDescent="0.25">
      <c r="E920" s="28"/>
    </row>
    <row r="921" spans="5:5" ht="13.2" x14ac:dyDescent="0.25">
      <c r="E921" s="28"/>
    </row>
    <row r="922" spans="5:5" ht="13.2" x14ac:dyDescent="0.25">
      <c r="E922" s="28"/>
    </row>
    <row r="923" spans="5:5" ht="13.2" x14ac:dyDescent="0.25">
      <c r="E923" s="28"/>
    </row>
    <row r="924" spans="5:5" ht="13.2" x14ac:dyDescent="0.25">
      <c r="E924" s="28"/>
    </row>
    <row r="925" spans="5:5" ht="13.2" x14ac:dyDescent="0.25">
      <c r="E925" s="28"/>
    </row>
    <row r="926" spans="5:5" ht="13.2" x14ac:dyDescent="0.25">
      <c r="E926" s="28"/>
    </row>
    <row r="927" spans="5:5" ht="13.2" x14ac:dyDescent="0.25">
      <c r="E927" s="28"/>
    </row>
    <row r="928" spans="5:5" ht="13.2" x14ac:dyDescent="0.25">
      <c r="E928" s="28"/>
    </row>
    <row r="929" spans="5:5" ht="13.2" x14ac:dyDescent="0.25">
      <c r="E929" s="28"/>
    </row>
    <row r="930" spans="5:5" ht="13.2" x14ac:dyDescent="0.25">
      <c r="E930" s="28"/>
    </row>
    <row r="931" spans="5:5" ht="13.2" x14ac:dyDescent="0.25">
      <c r="E931" s="28"/>
    </row>
    <row r="932" spans="5:5" ht="13.2" x14ac:dyDescent="0.25">
      <c r="E932" s="28"/>
    </row>
    <row r="933" spans="5:5" ht="13.2" x14ac:dyDescent="0.25">
      <c r="E933" s="28"/>
    </row>
    <row r="934" spans="5:5" ht="13.2" x14ac:dyDescent="0.25">
      <c r="E934" s="28"/>
    </row>
    <row r="935" spans="5:5" ht="13.2" x14ac:dyDescent="0.25">
      <c r="E935" s="28"/>
    </row>
    <row r="936" spans="5:5" ht="13.2" x14ac:dyDescent="0.25">
      <c r="E936" s="28"/>
    </row>
    <row r="937" spans="5:5" ht="13.2" x14ac:dyDescent="0.25">
      <c r="E937" s="28"/>
    </row>
    <row r="938" spans="5:5" ht="13.2" x14ac:dyDescent="0.25">
      <c r="E938" s="28"/>
    </row>
    <row r="939" spans="5:5" ht="13.2" x14ac:dyDescent="0.25">
      <c r="E939" s="28"/>
    </row>
    <row r="940" spans="5:5" ht="13.2" x14ac:dyDescent="0.25">
      <c r="E940" s="28"/>
    </row>
    <row r="941" spans="5:5" ht="13.2" x14ac:dyDescent="0.25">
      <c r="E941" s="28"/>
    </row>
    <row r="942" spans="5:5" ht="13.2" x14ac:dyDescent="0.25">
      <c r="E942" s="28"/>
    </row>
    <row r="943" spans="5:5" ht="13.2" x14ac:dyDescent="0.25">
      <c r="E943" s="28"/>
    </row>
    <row r="944" spans="5:5" ht="13.2" x14ac:dyDescent="0.25">
      <c r="E944" s="28"/>
    </row>
    <row r="945" spans="5:5" ht="13.2" x14ac:dyDescent="0.25">
      <c r="E945" s="28"/>
    </row>
    <row r="946" spans="5:5" ht="13.2" x14ac:dyDescent="0.25">
      <c r="E946" s="28"/>
    </row>
    <row r="947" spans="5:5" ht="13.2" x14ac:dyDescent="0.25">
      <c r="E947" s="28"/>
    </row>
    <row r="948" spans="5:5" ht="13.2" x14ac:dyDescent="0.25">
      <c r="E948" s="28"/>
    </row>
    <row r="949" spans="5:5" ht="13.2" x14ac:dyDescent="0.25">
      <c r="E949" s="28"/>
    </row>
    <row r="950" spans="5:5" ht="13.2" x14ac:dyDescent="0.25">
      <c r="E950" s="28"/>
    </row>
    <row r="951" spans="5:5" ht="13.2" x14ac:dyDescent="0.25">
      <c r="E951" s="28"/>
    </row>
    <row r="952" spans="5:5" ht="13.2" x14ac:dyDescent="0.25">
      <c r="E952" s="28"/>
    </row>
    <row r="953" spans="5:5" ht="13.2" x14ac:dyDescent="0.25">
      <c r="E953" s="28"/>
    </row>
    <row r="954" spans="5:5" ht="13.2" x14ac:dyDescent="0.25">
      <c r="E954" s="28"/>
    </row>
    <row r="955" spans="5:5" ht="13.2" x14ac:dyDescent="0.25">
      <c r="E955" s="28"/>
    </row>
    <row r="956" spans="5:5" ht="13.2" x14ac:dyDescent="0.25">
      <c r="E956" s="28"/>
    </row>
    <row r="957" spans="5:5" ht="13.2" x14ac:dyDescent="0.25">
      <c r="E957" s="28"/>
    </row>
    <row r="958" spans="5:5" ht="13.2" x14ac:dyDescent="0.25">
      <c r="E958" s="28"/>
    </row>
    <row r="959" spans="5:5" ht="13.2" x14ac:dyDescent="0.25">
      <c r="E959" s="28"/>
    </row>
    <row r="960" spans="5:5" ht="13.2" x14ac:dyDescent="0.25">
      <c r="E960" s="28"/>
    </row>
    <row r="961" spans="5:5" ht="13.2" x14ac:dyDescent="0.25">
      <c r="E961" s="28"/>
    </row>
    <row r="962" spans="5:5" ht="13.2" x14ac:dyDescent="0.25">
      <c r="E962" s="28"/>
    </row>
    <row r="963" spans="5:5" ht="13.2" x14ac:dyDescent="0.25">
      <c r="E963" s="28"/>
    </row>
    <row r="964" spans="5:5" ht="13.2" x14ac:dyDescent="0.25">
      <c r="E964" s="28"/>
    </row>
    <row r="965" spans="5:5" ht="13.2" x14ac:dyDescent="0.25">
      <c r="E965" s="28"/>
    </row>
    <row r="966" spans="5:5" ht="13.2" x14ac:dyDescent="0.25">
      <c r="E966" s="28"/>
    </row>
    <row r="967" spans="5:5" ht="13.2" x14ac:dyDescent="0.25">
      <c r="E967" s="28"/>
    </row>
    <row r="968" spans="5:5" ht="13.2" x14ac:dyDescent="0.25">
      <c r="E968" s="28"/>
    </row>
    <row r="969" spans="5:5" ht="13.2" x14ac:dyDescent="0.25">
      <c r="E969" s="28"/>
    </row>
    <row r="970" spans="5:5" ht="13.2" x14ac:dyDescent="0.25">
      <c r="E970" s="28"/>
    </row>
    <row r="971" spans="5:5" ht="13.2" x14ac:dyDescent="0.25">
      <c r="E971" s="28"/>
    </row>
    <row r="972" spans="5:5" ht="13.2" x14ac:dyDescent="0.25">
      <c r="E972" s="28"/>
    </row>
    <row r="973" spans="5:5" ht="13.2" x14ac:dyDescent="0.25">
      <c r="E973" s="28"/>
    </row>
    <row r="974" spans="5:5" ht="13.2" x14ac:dyDescent="0.25">
      <c r="E974" s="28"/>
    </row>
    <row r="975" spans="5:5" ht="13.2" x14ac:dyDescent="0.25">
      <c r="E975" s="28"/>
    </row>
    <row r="976" spans="5:5" ht="13.2" x14ac:dyDescent="0.25">
      <c r="E976" s="28"/>
    </row>
    <row r="977" spans="5:5" ht="13.2" x14ac:dyDescent="0.25">
      <c r="E977" s="28"/>
    </row>
    <row r="978" spans="5:5" ht="13.2" x14ac:dyDescent="0.25">
      <c r="E978" s="28"/>
    </row>
    <row r="979" spans="5:5" ht="13.2" x14ac:dyDescent="0.25">
      <c r="E979" s="28"/>
    </row>
    <row r="980" spans="5:5" ht="13.2" x14ac:dyDescent="0.25">
      <c r="E980" s="28"/>
    </row>
    <row r="981" spans="5:5" ht="13.2" x14ac:dyDescent="0.25">
      <c r="E981" s="28"/>
    </row>
    <row r="982" spans="5:5" ht="13.2" x14ac:dyDescent="0.25">
      <c r="E982" s="28"/>
    </row>
    <row r="983" spans="5:5" ht="13.2" x14ac:dyDescent="0.25">
      <c r="E983" s="28"/>
    </row>
    <row r="984" spans="5:5" ht="13.2" x14ac:dyDescent="0.25">
      <c r="E984" s="28"/>
    </row>
    <row r="985" spans="5:5" ht="13.2" x14ac:dyDescent="0.25">
      <c r="E985" s="28"/>
    </row>
    <row r="986" spans="5:5" ht="13.2" x14ac:dyDescent="0.25">
      <c r="E986" s="28"/>
    </row>
    <row r="987" spans="5:5" ht="13.2" x14ac:dyDescent="0.25">
      <c r="E987" s="28"/>
    </row>
    <row r="988" spans="5:5" ht="13.2" x14ac:dyDescent="0.25">
      <c r="E988" s="28"/>
    </row>
    <row r="989" spans="5:5" ht="13.2" x14ac:dyDescent="0.25">
      <c r="E989" s="28"/>
    </row>
    <row r="990" spans="5:5" ht="13.2" x14ac:dyDescent="0.25">
      <c r="E990" s="28"/>
    </row>
    <row r="991" spans="5:5" ht="13.2" x14ac:dyDescent="0.25">
      <c r="E991" s="28"/>
    </row>
    <row r="992" spans="5:5" ht="13.2" x14ac:dyDescent="0.25">
      <c r="E992" s="28"/>
    </row>
    <row r="993" spans="5:5" ht="13.2" x14ac:dyDescent="0.25">
      <c r="E993" s="28"/>
    </row>
    <row r="994" spans="5:5" ht="13.2" x14ac:dyDescent="0.25">
      <c r="E994" s="28"/>
    </row>
    <row r="995" spans="5:5" ht="13.2" x14ac:dyDescent="0.25">
      <c r="E995" s="28"/>
    </row>
    <row r="996" spans="5:5" ht="13.2" x14ac:dyDescent="0.25">
      <c r="E996" s="28"/>
    </row>
    <row r="997" spans="5:5" ht="13.2" x14ac:dyDescent="0.25">
      <c r="E997" s="28"/>
    </row>
    <row r="998" spans="5:5" ht="13.2" x14ac:dyDescent="0.25">
      <c r="E998" s="28"/>
    </row>
  </sheetData>
  <mergeCells count="14">
    <mergeCell ref="A81:D81"/>
    <mergeCell ref="E87:F87"/>
    <mergeCell ref="I1:J3"/>
    <mergeCell ref="A61:F61"/>
    <mergeCell ref="G61:I61"/>
    <mergeCell ref="A63:D63"/>
    <mergeCell ref="G63:H64"/>
    <mergeCell ref="G66:H67"/>
    <mergeCell ref="A69:D69"/>
    <mergeCell ref="G69:H70"/>
    <mergeCell ref="G72:H73"/>
    <mergeCell ref="A75:D75"/>
    <mergeCell ref="G75:H76"/>
    <mergeCell ref="G78:H79"/>
  </mergeCells>
  <hyperlinks>
    <hyperlink ref="B37" r:id="rId1" xr:uid="{00000000-0004-0000-0100-000000000000}"/>
    <hyperlink ref="G37" r:id="rId2" xr:uid="{00000000-0004-0000-0100-000001000000}"/>
    <hyperlink ref="B38" r:id="rId3" xr:uid="{00000000-0004-0000-0100-000002000000}"/>
    <hyperlink ref="G38" r:id="rId4" location=":~:text=CRISIL%20has%20reaffirmed%20the%20ratings,for%20an%20investment%20of%20Rs.&amp;text=RIL's%20operating%20performance%20remained%20strong%20in%20fiscal%202020." xr:uid="{00000000-0004-0000-0100-000003000000}"/>
    <hyperlink ref="B39" r:id="rId5" xr:uid="{00000000-0004-0000-0100-000004000000}"/>
    <hyperlink ref="G39" r:id="rId6" xr:uid="{00000000-0004-0000-0100-000005000000}"/>
    <hyperlink ref="B43" r:id="rId7" xr:uid="{00000000-0004-0000-0100-000006000000}"/>
    <hyperlink ref="G43" r:id="rId8" xr:uid="{00000000-0004-0000-0100-000007000000}"/>
    <hyperlink ref="B44" r:id="rId9" xr:uid="{00000000-0004-0000-0100-000008000000}"/>
    <hyperlink ref="G44" r:id="rId10" location=":~:text=CRISIL%20has%20reaffirmed%20the%20ratings,for%20an%20investment%20of%20Rs.&amp;text=RIL's%20operating%20performance%20remained%20strong%20in%20fiscal%202020." xr:uid="{00000000-0004-0000-0100-000009000000}"/>
    <hyperlink ref="B45" r:id="rId11" xr:uid="{00000000-0004-0000-0100-00000A000000}"/>
    <hyperlink ref="G45" r:id="rId12" xr:uid="{00000000-0004-0000-0100-00000B000000}"/>
    <hyperlink ref="A89" r:id="rId13" xr:uid="{00000000-0004-0000-0100-00000C000000}"/>
  </hyperlinks>
  <pageMargins left="0.7" right="0.7" top="0.75" bottom="0.75" header="0.3" footer="0.3"/>
  <legacy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0"/>
  <sheetViews>
    <sheetView workbookViewId="0"/>
  </sheetViews>
  <sheetFormatPr defaultColWidth="14.44140625" defaultRowHeight="15.75" customHeight="1" x14ac:dyDescent="0.25"/>
  <cols>
    <col min="2" max="2" width="33.109375" customWidth="1"/>
    <col min="3" max="3" width="16.33203125" customWidth="1"/>
    <col min="4" max="4" width="20.33203125" customWidth="1"/>
    <col min="5" max="5" width="17" customWidth="1"/>
    <col min="6" max="6" width="20.88671875" customWidth="1"/>
    <col min="7" max="7" width="23.6640625" customWidth="1"/>
    <col min="8" max="8" width="18.44140625" customWidth="1"/>
  </cols>
  <sheetData>
    <row r="1" spans="1:8" x14ac:dyDescent="0.25">
      <c r="A1" s="3" t="s">
        <v>7</v>
      </c>
      <c r="B1" s="7" t="s">
        <v>15</v>
      </c>
      <c r="C1" s="3" t="s">
        <v>89</v>
      </c>
      <c r="D1" s="3" t="s">
        <v>90</v>
      </c>
      <c r="E1" s="4" t="s">
        <v>91</v>
      </c>
      <c r="F1" s="1" t="s">
        <v>92</v>
      </c>
      <c r="G1" s="4" t="s">
        <v>12</v>
      </c>
      <c r="H1" s="5" t="s">
        <v>93</v>
      </c>
    </row>
    <row r="2" spans="1:8" ht="15.75" customHeight="1" x14ac:dyDescent="0.3">
      <c r="A2" s="37" t="s">
        <v>21</v>
      </c>
      <c r="B2" s="8" t="s">
        <v>22</v>
      </c>
      <c r="C2" s="9">
        <f>'Portfolio - Annexure 2'!D31</f>
        <v>75</v>
      </c>
      <c r="D2" s="10">
        <f>('Returns - Annexure 1'!D25+'Returns - Annexure 1'!E25)/2</f>
        <v>3.04E-2</v>
      </c>
      <c r="E2" s="11">
        <f>('Returns - Annexure 1'!D20+'Returns - Annexure 1'!E20)/2</f>
        <v>5.815E-2</v>
      </c>
      <c r="F2" s="12">
        <f t="shared" ref="F2:F56" si="0">SUM(D2-E2)</f>
        <v>-2.775E-2</v>
      </c>
      <c r="G2" s="9" t="s">
        <v>23</v>
      </c>
      <c r="H2" s="11">
        <v>0</v>
      </c>
    </row>
    <row r="3" spans="1:8" ht="15.75" customHeight="1" x14ac:dyDescent="0.3">
      <c r="A3" s="37" t="s">
        <v>21</v>
      </c>
      <c r="B3" s="8" t="s">
        <v>24</v>
      </c>
      <c r="C3" s="9">
        <f>'Portfolio - Annexure 2'!D32</f>
        <v>80</v>
      </c>
      <c r="D3" s="10">
        <f>('Returns - Annexure 1'!D26+'Returns - Annexure 1'!E26)/2</f>
        <v>3.0249999999999999E-2</v>
      </c>
      <c r="E3" s="11">
        <f>('Returns - Annexure 1'!D20+'Returns - Annexure 1'!E20)/2</f>
        <v>5.815E-2</v>
      </c>
      <c r="F3" s="12">
        <f t="shared" si="0"/>
        <v>-2.7900000000000001E-2</v>
      </c>
      <c r="G3" s="9" t="s">
        <v>23</v>
      </c>
      <c r="H3" s="11">
        <v>0</v>
      </c>
    </row>
    <row r="4" spans="1:8" ht="15.75" customHeight="1" x14ac:dyDescent="0.3">
      <c r="A4" s="37" t="s">
        <v>21</v>
      </c>
      <c r="B4" s="8" t="s">
        <v>25</v>
      </c>
      <c r="C4" s="9">
        <f>'Portfolio - Annexure 2'!D33</f>
        <v>80</v>
      </c>
      <c r="D4" s="10">
        <f>('Returns - Annexure 1'!D27+'Returns - Annexure 1'!E27)/2</f>
        <v>3.04E-2</v>
      </c>
      <c r="E4" s="11">
        <f>('Returns - Annexure 1'!D20+'Returns - Annexure 1'!E20)/2</f>
        <v>5.815E-2</v>
      </c>
      <c r="F4" s="12">
        <f t="shared" si="0"/>
        <v>-2.775E-2</v>
      </c>
      <c r="G4" s="9" t="s">
        <v>23</v>
      </c>
      <c r="H4" s="11">
        <v>0</v>
      </c>
    </row>
    <row r="5" spans="1:8" ht="15.75" customHeight="1" x14ac:dyDescent="0.3">
      <c r="A5" s="37" t="s">
        <v>21</v>
      </c>
      <c r="B5" s="14" t="s">
        <v>26</v>
      </c>
      <c r="C5" s="15">
        <f>'Portfolio - Annexure 2'!D26</f>
        <v>15</v>
      </c>
      <c r="D5" s="11">
        <f>('Returns - Annexure 1'!D20+'Returns - Annexure 1'!E20)/2</f>
        <v>5.815E-2</v>
      </c>
      <c r="E5" s="11">
        <f>('Returns - Annexure 1'!D20+'Returns - Annexure 1'!E20)/2</f>
        <v>5.815E-2</v>
      </c>
      <c r="F5" s="16">
        <f t="shared" si="0"/>
        <v>0</v>
      </c>
      <c r="G5" s="9" t="s">
        <v>27</v>
      </c>
      <c r="H5" s="11">
        <v>0</v>
      </c>
    </row>
    <row r="6" spans="1:8" ht="15.75" customHeight="1" x14ac:dyDescent="0.3">
      <c r="A6" s="37" t="s">
        <v>28</v>
      </c>
      <c r="B6" s="8" t="s">
        <v>22</v>
      </c>
      <c r="C6" s="18">
        <f>'Portfolio - Annexure 2'!F31</f>
        <v>120</v>
      </c>
      <c r="D6" s="10">
        <f>'Returns - Annexure 1'!D25</f>
        <v>3.0300000000000001E-2</v>
      </c>
      <c r="E6" s="11">
        <f>'Returns - Annexure 1'!D20</f>
        <v>5.7700000000000001E-2</v>
      </c>
      <c r="F6" s="12">
        <f t="shared" si="0"/>
        <v>-2.7400000000000001E-2</v>
      </c>
      <c r="G6" s="9" t="s">
        <v>23</v>
      </c>
      <c r="H6" s="11">
        <v>0</v>
      </c>
    </row>
    <row r="7" spans="1:8" ht="15.75" customHeight="1" x14ac:dyDescent="0.3">
      <c r="A7" s="37" t="s">
        <v>28</v>
      </c>
      <c r="B7" s="8" t="s">
        <v>24</v>
      </c>
      <c r="C7" s="18">
        <f>'Portfolio - Annexure 2'!F32</f>
        <v>120</v>
      </c>
      <c r="D7" s="10">
        <f>'Returns - Annexure 1'!D26</f>
        <v>3.0300000000000001E-2</v>
      </c>
      <c r="E7" s="11">
        <f t="shared" ref="E7:E11" si="1">E6</f>
        <v>5.7700000000000001E-2</v>
      </c>
      <c r="F7" s="12">
        <f t="shared" si="0"/>
        <v>-2.7400000000000001E-2</v>
      </c>
      <c r="G7" s="9" t="s">
        <v>23</v>
      </c>
      <c r="H7" s="11">
        <v>0</v>
      </c>
    </row>
    <row r="8" spans="1:8" ht="15.75" customHeight="1" x14ac:dyDescent="0.3">
      <c r="A8" s="37" t="s">
        <v>28</v>
      </c>
      <c r="B8" s="8" t="s">
        <v>25</v>
      </c>
      <c r="C8" s="18">
        <f>'Portfolio - Annexure 2'!F33</f>
        <v>120</v>
      </c>
      <c r="D8" s="10">
        <f>'Returns - Annexure 1'!D27</f>
        <v>3.0200000000000001E-2</v>
      </c>
      <c r="E8" s="11">
        <f t="shared" si="1"/>
        <v>5.7700000000000001E-2</v>
      </c>
      <c r="F8" s="12">
        <f t="shared" si="0"/>
        <v>-2.75E-2</v>
      </c>
      <c r="G8" s="9" t="s">
        <v>23</v>
      </c>
      <c r="H8" s="11">
        <v>0</v>
      </c>
    </row>
    <row r="9" spans="1:8" ht="15.75" customHeight="1" x14ac:dyDescent="0.3">
      <c r="A9" s="37" t="s">
        <v>28</v>
      </c>
      <c r="B9" s="14" t="s">
        <v>29</v>
      </c>
      <c r="C9" s="19">
        <f>'Portfolio - Annexure 2'!F27</f>
        <v>5</v>
      </c>
      <c r="D9" s="20">
        <f>'Returns - Annexure 1'!D21</f>
        <v>5.8700000000000002E-2</v>
      </c>
      <c r="E9" s="11">
        <f t="shared" si="1"/>
        <v>5.7700000000000001E-2</v>
      </c>
      <c r="F9" s="16">
        <f t="shared" si="0"/>
        <v>1.0000000000000009E-3</v>
      </c>
      <c r="G9" s="9" t="s">
        <v>27</v>
      </c>
      <c r="H9" s="11">
        <v>0</v>
      </c>
    </row>
    <row r="10" spans="1:8" ht="15.75" customHeight="1" x14ac:dyDescent="0.3">
      <c r="A10" s="37" t="s">
        <v>28</v>
      </c>
      <c r="B10" s="14" t="s">
        <v>30</v>
      </c>
      <c r="C10" s="19">
        <f>'Portfolio - Annexure 2'!F28</f>
        <v>5</v>
      </c>
      <c r="D10" s="20">
        <f>'Returns - Annexure 1'!D22</f>
        <v>5.91E-2</v>
      </c>
      <c r="E10" s="11">
        <f t="shared" si="1"/>
        <v>5.7700000000000001E-2</v>
      </c>
      <c r="F10" s="16">
        <f t="shared" si="0"/>
        <v>1.3999999999999985E-3</v>
      </c>
      <c r="G10" s="9" t="s">
        <v>27</v>
      </c>
      <c r="H10" s="11">
        <v>0</v>
      </c>
    </row>
    <row r="11" spans="1:8" ht="15.75" customHeight="1" x14ac:dyDescent="0.3">
      <c r="A11" s="37" t="s">
        <v>28</v>
      </c>
      <c r="B11" s="14" t="s">
        <v>31</v>
      </c>
      <c r="C11" s="19">
        <f>'Portfolio - Annexure 2'!F29</f>
        <v>5</v>
      </c>
      <c r="D11" s="20">
        <f>'Returns - Annexure 1'!D23</f>
        <v>5.9299999999999999E-2</v>
      </c>
      <c r="E11" s="11">
        <f t="shared" si="1"/>
        <v>5.7700000000000001E-2</v>
      </c>
      <c r="F11" s="16">
        <f t="shared" si="0"/>
        <v>1.5999999999999973E-3</v>
      </c>
      <c r="G11" s="9" t="s">
        <v>27</v>
      </c>
      <c r="H11" s="11">
        <v>0</v>
      </c>
    </row>
    <row r="12" spans="1:8" ht="15.75" customHeight="1" x14ac:dyDescent="0.3">
      <c r="A12" s="37" t="s">
        <v>32</v>
      </c>
      <c r="B12" s="21" t="s">
        <v>33</v>
      </c>
      <c r="C12" s="18">
        <f>'Portfolio - Annexure 2'!H34</f>
        <v>75</v>
      </c>
      <c r="D12" s="10">
        <f>'Returns - Annexure 1'!F28</f>
        <v>3.61E-2</v>
      </c>
      <c r="E12" s="11">
        <f>'Returns - Annexure 1'!F20</f>
        <v>5.79E-2</v>
      </c>
      <c r="F12" s="12">
        <f t="shared" si="0"/>
        <v>-2.18E-2</v>
      </c>
      <c r="G12" s="9" t="s">
        <v>23</v>
      </c>
      <c r="H12" s="11">
        <f t="shared" ref="H12:H14" si="2">(0.007%+0.0065%+0.006%+0.0055%+0.005%+0.0045%)/6</f>
        <v>5.7500000000000009E-5</v>
      </c>
    </row>
    <row r="13" spans="1:8" ht="15.75" customHeight="1" x14ac:dyDescent="0.3">
      <c r="A13" s="37" t="s">
        <v>32</v>
      </c>
      <c r="B13" s="21" t="s">
        <v>34</v>
      </c>
      <c r="C13" s="18">
        <f>'Portfolio - Annexure 2'!H35</f>
        <v>75</v>
      </c>
      <c r="D13" s="10">
        <f>'Returns - Annexure 1'!F29</f>
        <v>3.6700000000000003E-2</v>
      </c>
      <c r="E13" s="11">
        <f t="shared" ref="E13:E14" si="3">E12</f>
        <v>5.79E-2</v>
      </c>
      <c r="F13" s="12">
        <f t="shared" si="0"/>
        <v>-2.1199999999999997E-2</v>
      </c>
      <c r="G13" s="9" t="s">
        <v>23</v>
      </c>
      <c r="H13" s="11">
        <f t="shared" si="2"/>
        <v>5.7500000000000009E-5</v>
      </c>
    </row>
    <row r="14" spans="1:8" ht="15.75" customHeight="1" x14ac:dyDescent="0.3">
      <c r="A14" s="37" t="s">
        <v>32</v>
      </c>
      <c r="B14" s="21" t="s">
        <v>35</v>
      </c>
      <c r="C14" s="18">
        <f>'Portfolio - Annexure 2'!H36</f>
        <v>100</v>
      </c>
      <c r="D14" s="10">
        <f>'Returns - Annexure 1'!F30</f>
        <v>3.8800000000000001E-2</v>
      </c>
      <c r="E14" s="11">
        <f t="shared" si="3"/>
        <v>5.79E-2</v>
      </c>
      <c r="F14" s="12">
        <f t="shared" si="0"/>
        <v>-1.9099999999999999E-2</v>
      </c>
      <c r="G14" s="9" t="s">
        <v>23</v>
      </c>
      <c r="H14" s="11">
        <f t="shared" si="2"/>
        <v>5.7500000000000009E-5</v>
      </c>
    </row>
    <row r="15" spans="1:8" ht="15.75" customHeight="1" x14ac:dyDescent="0.3">
      <c r="A15" s="37" t="s">
        <v>36</v>
      </c>
      <c r="B15" s="22" t="s">
        <v>37</v>
      </c>
      <c r="C15" s="9">
        <f>'Portfolio - Annexure 2'!J10</f>
        <v>3</v>
      </c>
      <c r="D15" s="10">
        <f>'Returns - Annexure 1'!G4</f>
        <v>3.9E-2</v>
      </c>
      <c r="E15" s="11">
        <f>'Returns - Annexure 1'!G20</f>
        <v>6.1600000000000002E-2</v>
      </c>
      <c r="F15" s="12">
        <f t="shared" si="0"/>
        <v>-2.2600000000000002E-2</v>
      </c>
      <c r="G15" s="9" t="s">
        <v>38</v>
      </c>
      <c r="H15" s="18" t="s">
        <v>39</v>
      </c>
    </row>
    <row r="16" spans="1:8" ht="15.75" customHeight="1" x14ac:dyDescent="0.3">
      <c r="A16" s="37" t="s">
        <v>36</v>
      </c>
      <c r="B16" s="22" t="s">
        <v>40</v>
      </c>
      <c r="C16" s="9">
        <f>'Portfolio - Annexure 2'!J11</f>
        <v>2</v>
      </c>
      <c r="D16" s="10">
        <f>'Returns - Annexure 1'!G5</f>
        <v>3.9E-2</v>
      </c>
      <c r="E16" s="11">
        <f t="shared" ref="E16:E38" si="4">E15</f>
        <v>6.1600000000000002E-2</v>
      </c>
      <c r="F16" s="12">
        <f t="shared" si="0"/>
        <v>-2.2600000000000002E-2</v>
      </c>
      <c r="G16" s="9" t="s">
        <v>38</v>
      </c>
      <c r="H16" s="18" t="s">
        <v>39</v>
      </c>
    </row>
    <row r="17" spans="1:8" ht="15.75" customHeight="1" x14ac:dyDescent="0.3">
      <c r="A17" s="37" t="s">
        <v>36</v>
      </c>
      <c r="B17" s="22" t="s">
        <v>41</v>
      </c>
      <c r="C17" s="9">
        <f>'Portfolio - Annexure 2'!J12</f>
        <v>3</v>
      </c>
      <c r="D17" s="10">
        <f>'Returns - Annexure 1'!G6</f>
        <v>4.4999999999999998E-2</v>
      </c>
      <c r="E17" s="11">
        <f t="shared" si="4"/>
        <v>6.1600000000000002E-2</v>
      </c>
      <c r="F17" s="12">
        <f t="shared" si="0"/>
        <v>-1.6600000000000004E-2</v>
      </c>
      <c r="G17" s="9" t="s">
        <v>38</v>
      </c>
      <c r="H17" s="18" t="s">
        <v>39</v>
      </c>
    </row>
    <row r="18" spans="1:8" ht="15.75" customHeight="1" x14ac:dyDescent="0.3">
      <c r="A18" s="37" t="s">
        <v>36</v>
      </c>
      <c r="B18" s="22" t="s">
        <v>42</v>
      </c>
      <c r="C18" s="9">
        <f>'Portfolio - Annexure 2'!J13</f>
        <v>3</v>
      </c>
      <c r="D18" s="10">
        <f>'Returns - Annexure 1'!G7</f>
        <v>4.0500000000000001E-2</v>
      </c>
      <c r="E18" s="11">
        <f t="shared" si="4"/>
        <v>6.1600000000000002E-2</v>
      </c>
      <c r="F18" s="12">
        <f t="shared" si="0"/>
        <v>-2.1100000000000001E-2</v>
      </c>
      <c r="G18" s="9" t="s">
        <v>38</v>
      </c>
      <c r="H18" s="18" t="s">
        <v>39</v>
      </c>
    </row>
    <row r="19" spans="1:8" ht="15.75" customHeight="1" x14ac:dyDescent="0.3">
      <c r="A19" s="37" t="s">
        <v>36</v>
      </c>
      <c r="B19" s="22" t="s">
        <v>43</v>
      </c>
      <c r="C19" s="9">
        <f>'Portfolio - Annexure 2'!J14</f>
        <v>5</v>
      </c>
      <c r="D19" s="10">
        <f>'Returns - Annexure 1'!G8</f>
        <v>4.8000000000000001E-2</v>
      </c>
      <c r="E19" s="11">
        <f t="shared" si="4"/>
        <v>6.1600000000000002E-2</v>
      </c>
      <c r="F19" s="12">
        <f t="shared" si="0"/>
        <v>-1.3600000000000001E-2</v>
      </c>
      <c r="G19" s="9" t="s">
        <v>38</v>
      </c>
      <c r="H19" s="18" t="s">
        <v>39</v>
      </c>
    </row>
    <row r="20" spans="1:8" ht="15.75" customHeight="1" x14ac:dyDescent="0.3">
      <c r="A20" s="37" t="s">
        <v>36</v>
      </c>
      <c r="B20" s="14" t="s">
        <v>44</v>
      </c>
      <c r="C20" s="9">
        <f>'Portfolio - Annexure 2'!J15</f>
        <v>12</v>
      </c>
      <c r="D20" s="10">
        <f>'Returns - Annexure 1'!G9</f>
        <v>6.5000000000000002E-2</v>
      </c>
      <c r="E20" s="11">
        <f t="shared" si="4"/>
        <v>6.1600000000000002E-2</v>
      </c>
      <c r="F20" s="16">
        <f t="shared" si="0"/>
        <v>3.4000000000000002E-3</v>
      </c>
      <c r="G20" s="9" t="s">
        <v>38</v>
      </c>
      <c r="H20" s="11">
        <v>0</v>
      </c>
    </row>
    <row r="21" spans="1:8" ht="15.75" customHeight="1" x14ac:dyDescent="0.3">
      <c r="A21" s="37" t="s">
        <v>36</v>
      </c>
      <c r="B21" s="14" t="s">
        <v>45</v>
      </c>
      <c r="C21" s="9">
        <f>'Portfolio - Annexure 2'!J16</f>
        <v>10</v>
      </c>
      <c r="D21" s="10">
        <f>'Returns - Annexure 1'!G10</f>
        <v>6.4000000000000001E-2</v>
      </c>
      <c r="E21" s="11">
        <f t="shared" si="4"/>
        <v>6.1600000000000002E-2</v>
      </c>
      <c r="F21" s="16">
        <f t="shared" si="0"/>
        <v>2.3999999999999994E-3</v>
      </c>
      <c r="G21" s="9" t="s">
        <v>38</v>
      </c>
      <c r="H21" s="11">
        <v>0</v>
      </c>
    </row>
    <row r="22" spans="1:8" ht="15.75" customHeight="1" x14ac:dyDescent="0.3">
      <c r="A22" s="37" t="s">
        <v>36</v>
      </c>
      <c r="B22" s="14" t="s">
        <v>46</v>
      </c>
      <c r="C22" s="9">
        <f>'Portfolio - Annexure 2'!J17</f>
        <v>20</v>
      </c>
      <c r="D22" s="10">
        <f>'Returns - Annexure 1'!G11</f>
        <v>6.7000000000000004E-2</v>
      </c>
      <c r="E22" s="11">
        <f t="shared" si="4"/>
        <v>6.1600000000000002E-2</v>
      </c>
      <c r="F22" s="16">
        <f t="shared" si="0"/>
        <v>5.400000000000002E-3</v>
      </c>
      <c r="G22" s="9" t="s">
        <v>38</v>
      </c>
      <c r="H22" s="11">
        <v>0</v>
      </c>
    </row>
    <row r="23" spans="1:8" ht="15.75" customHeight="1" x14ac:dyDescent="0.3">
      <c r="A23" s="37" t="s">
        <v>36</v>
      </c>
      <c r="B23" s="22" t="s">
        <v>47</v>
      </c>
      <c r="C23" s="9">
        <f>'Portfolio - Annexure 2'!J18</f>
        <v>4</v>
      </c>
      <c r="D23" s="10">
        <f>'Returns - Annexure 1'!G12</f>
        <v>5.5E-2</v>
      </c>
      <c r="E23" s="11">
        <f t="shared" si="4"/>
        <v>6.1600000000000002E-2</v>
      </c>
      <c r="F23" s="12">
        <f t="shared" si="0"/>
        <v>-6.6000000000000017E-3</v>
      </c>
      <c r="G23" s="9" t="s">
        <v>23</v>
      </c>
      <c r="H23" s="11">
        <v>0</v>
      </c>
    </row>
    <row r="24" spans="1:8" ht="15.75" customHeight="1" x14ac:dyDescent="0.3">
      <c r="A24" s="37" t="s">
        <v>36</v>
      </c>
      <c r="B24" s="22" t="s">
        <v>48</v>
      </c>
      <c r="C24" s="9">
        <f>'Portfolio - Annexure 2'!J19</f>
        <v>4</v>
      </c>
      <c r="D24" s="10">
        <f>'Returns - Annexure 1'!G13</f>
        <v>4.8000000000000001E-2</v>
      </c>
      <c r="E24" s="11">
        <f t="shared" si="4"/>
        <v>6.1600000000000002E-2</v>
      </c>
      <c r="F24" s="12">
        <f t="shared" si="0"/>
        <v>-1.3600000000000001E-2</v>
      </c>
      <c r="G24" s="9" t="s">
        <v>23</v>
      </c>
      <c r="H24" s="11">
        <v>0</v>
      </c>
    </row>
    <row r="25" spans="1:8" ht="15.75" customHeight="1" x14ac:dyDescent="0.3">
      <c r="A25" s="37" t="s">
        <v>36</v>
      </c>
      <c r="B25" s="14" t="s">
        <v>49</v>
      </c>
      <c r="C25" s="9">
        <f>'Portfolio - Annexure 2'!J20</f>
        <v>4</v>
      </c>
      <c r="D25" s="10">
        <f>'Returns - Annexure 1'!G14</f>
        <v>6.25E-2</v>
      </c>
      <c r="E25" s="11">
        <f t="shared" si="4"/>
        <v>6.1600000000000002E-2</v>
      </c>
      <c r="F25" s="16">
        <f t="shared" si="0"/>
        <v>8.9999999999999802E-4</v>
      </c>
      <c r="G25" s="9" t="s">
        <v>23</v>
      </c>
      <c r="H25" s="11">
        <v>0</v>
      </c>
    </row>
    <row r="26" spans="1:8" ht="15.75" customHeight="1" x14ac:dyDescent="0.3">
      <c r="A26" s="37" t="s">
        <v>36</v>
      </c>
      <c r="B26" s="14" t="s">
        <v>29</v>
      </c>
      <c r="C26" s="15">
        <f>'Portfolio - Annexure 2'!J27</f>
        <v>10</v>
      </c>
      <c r="D26" s="20">
        <f>'Returns - Annexure 1'!G21</f>
        <v>5.9499999999999997E-2</v>
      </c>
      <c r="E26" s="11">
        <f t="shared" si="4"/>
        <v>6.1600000000000002E-2</v>
      </c>
      <c r="F26" s="16">
        <f t="shared" si="0"/>
        <v>-2.1000000000000046E-3</v>
      </c>
      <c r="G26" s="9" t="s">
        <v>27</v>
      </c>
      <c r="H26" s="11">
        <v>0</v>
      </c>
    </row>
    <row r="27" spans="1:8" ht="15.75" customHeight="1" x14ac:dyDescent="0.3">
      <c r="A27" s="37" t="s">
        <v>36</v>
      </c>
      <c r="B27" s="14" t="s">
        <v>30</v>
      </c>
      <c r="C27" s="15">
        <f>'Portfolio - Annexure 2'!J28</f>
        <v>10</v>
      </c>
      <c r="D27" s="20">
        <f>'Returns - Annexure 1'!G22</f>
        <v>5.8200000000000002E-2</v>
      </c>
      <c r="E27" s="11">
        <f t="shared" si="4"/>
        <v>6.1600000000000002E-2</v>
      </c>
      <c r="F27" s="16">
        <f t="shared" si="0"/>
        <v>-3.4000000000000002E-3</v>
      </c>
      <c r="G27" s="9" t="s">
        <v>27</v>
      </c>
      <c r="H27" s="11">
        <v>0</v>
      </c>
    </row>
    <row r="28" spans="1:8" ht="14.4" x14ac:dyDescent="0.3">
      <c r="A28" s="37" t="s">
        <v>36</v>
      </c>
      <c r="B28" s="14" t="s">
        <v>31</v>
      </c>
      <c r="C28" s="15">
        <f>'Portfolio - Annexure 2'!J29</f>
        <v>10</v>
      </c>
      <c r="D28" s="20">
        <f>'Returns - Annexure 1'!G23</f>
        <v>6.0100000000000001E-2</v>
      </c>
      <c r="E28" s="11">
        <f t="shared" si="4"/>
        <v>6.1600000000000002E-2</v>
      </c>
      <c r="F28" s="16">
        <f t="shared" si="0"/>
        <v>-1.5000000000000013E-3</v>
      </c>
      <c r="G28" s="9" t="s">
        <v>27</v>
      </c>
      <c r="H28" s="11">
        <v>0</v>
      </c>
    </row>
    <row r="29" spans="1:8" ht="14.4" x14ac:dyDescent="0.3">
      <c r="A29" s="37" t="s">
        <v>36</v>
      </c>
      <c r="B29" s="21" t="s">
        <v>33</v>
      </c>
      <c r="C29" s="9">
        <f>'Portfolio - Annexure 2'!J34</f>
        <v>35</v>
      </c>
      <c r="D29" s="10">
        <f>'Returns - Annexure 1'!G28</f>
        <v>4.3299999999999998E-2</v>
      </c>
      <c r="E29" s="11">
        <f t="shared" si="4"/>
        <v>6.1600000000000002E-2</v>
      </c>
      <c r="F29" s="12">
        <f t="shared" si="0"/>
        <v>-1.8300000000000004E-2</v>
      </c>
      <c r="G29" s="9" t="s">
        <v>23</v>
      </c>
      <c r="H29" s="11">
        <f t="shared" ref="H29:H31" si="5">(0.007%+0.0065%+0.006%+0.0055%+0.005%+0.0045%)/6</f>
        <v>5.7500000000000009E-5</v>
      </c>
    </row>
    <row r="30" spans="1:8" ht="14.4" x14ac:dyDescent="0.3">
      <c r="A30" s="37" t="s">
        <v>36</v>
      </c>
      <c r="B30" s="21" t="s">
        <v>34</v>
      </c>
      <c r="C30" s="9">
        <f>'Portfolio - Annexure 2'!J35</f>
        <v>40</v>
      </c>
      <c r="D30" s="10">
        <f>'Returns - Annexure 1'!G29</f>
        <v>4.4400000000000002E-2</v>
      </c>
      <c r="E30" s="11">
        <f t="shared" si="4"/>
        <v>6.1600000000000002E-2</v>
      </c>
      <c r="F30" s="12">
        <f t="shared" si="0"/>
        <v>-1.72E-2</v>
      </c>
      <c r="G30" s="9" t="s">
        <v>23</v>
      </c>
      <c r="H30" s="11">
        <f t="shared" si="5"/>
        <v>5.7500000000000009E-5</v>
      </c>
    </row>
    <row r="31" spans="1:8" ht="14.4" x14ac:dyDescent="0.3">
      <c r="A31" s="37" t="s">
        <v>36</v>
      </c>
      <c r="B31" s="21" t="s">
        <v>35</v>
      </c>
      <c r="C31" s="9">
        <f>'Portfolio - Annexure 2'!J36</f>
        <v>75</v>
      </c>
      <c r="D31" s="10">
        <f>'Returns - Annexure 1'!G30</f>
        <v>4.6899999999999997E-2</v>
      </c>
      <c r="E31" s="11">
        <f t="shared" si="4"/>
        <v>6.1600000000000002E-2</v>
      </c>
      <c r="F31" s="12">
        <f t="shared" si="0"/>
        <v>-1.4700000000000005E-2</v>
      </c>
      <c r="G31" s="9" t="s">
        <v>23</v>
      </c>
      <c r="H31" s="11">
        <f t="shared" si="5"/>
        <v>5.7500000000000009E-5</v>
      </c>
    </row>
    <row r="32" spans="1:8" ht="14.4" x14ac:dyDescent="0.3">
      <c r="A32" s="37" t="s">
        <v>36</v>
      </c>
      <c r="B32" s="23" t="s">
        <v>50</v>
      </c>
      <c r="C32" s="9">
        <f>'Portfolio - Annexure 2'!J37</f>
        <v>5</v>
      </c>
      <c r="D32" s="20">
        <f>'Returns - Annexure 1'!G31</f>
        <v>0.10589999999999999</v>
      </c>
      <c r="E32" s="11">
        <f t="shared" si="4"/>
        <v>6.1600000000000002E-2</v>
      </c>
      <c r="F32" s="16">
        <f t="shared" si="0"/>
        <v>4.4299999999999992E-2</v>
      </c>
      <c r="G32" s="9" t="s">
        <v>51</v>
      </c>
      <c r="H32" s="11">
        <v>0.01</v>
      </c>
    </row>
    <row r="33" spans="1:8" ht="14.4" x14ac:dyDescent="0.3">
      <c r="A33" s="37" t="s">
        <v>36</v>
      </c>
      <c r="B33" s="23" t="s">
        <v>52</v>
      </c>
      <c r="C33" s="9">
        <f>'Portfolio - Annexure 2'!J38</f>
        <v>5</v>
      </c>
      <c r="D33" s="20">
        <f>'Returns - Annexure 1'!G32</f>
        <v>0.10390000000000001</v>
      </c>
      <c r="E33" s="11">
        <f t="shared" si="4"/>
        <v>6.1600000000000002E-2</v>
      </c>
      <c r="F33" s="16">
        <f t="shared" si="0"/>
        <v>4.2300000000000004E-2</v>
      </c>
      <c r="G33" s="9" t="s">
        <v>51</v>
      </c>
      <c r="H33" s="11">
        <v>0.01</v>
      </c>
    </row>
    <row r="34" spans="1:8" ht="14.4" x14ac:dyDescent="0.3">
      <c r="A34" s="37" t="s">
        <v>36</v>
      </c>
      <c r="B34" s="23" t="s">
        <v>53</v>
      </c>
      <c r="C34" s="9">
        <f>'Portfolio - Annexure 2'!J39</f>
        <v>5</v>
      </c>
      <c r="D34" s="20">
        <f>'Returns - Annexure 1'!G33</f>
        <v>0.1071</v>
      </c>
      <c r="E34" s="11">
        <f t="shared" si="4"/>
        <v>6.1600000000000002E-2</v>
      </c>
      <c r="F34" s="16">
        <f t="shared" si="0"/>
        <v>4.5499999999999999E-2</v>
      </c>
      <c r="G34" s="9" t="s">
        <v>51</v>
      </c>
      <c r="H34" s="11">
        <v>0.01</v>
      </c>
    </row>
    <row r="35" spans="1:8" ht="14.4" x14ac:dyDescent="0.3">
      <c r="A35" s="37" t="s">
        <v>36</v>
      </c>
      <c r="B35" s="23" t="s">
        <v>54</v>
      </c>
      <c r="C35" s="19">
        <f>'Portfolio - Annexure 2'!J44</f>
        <v>50</v>
      </c>
      <c r="D35" s="10">
        <f>'Returns - Annexure 1'!G38</f>
        <v>0.1004</v>
      </c>
      <c r="E35" s="11">
        <f t="shared" si="4"/>
        <v>6.1600000000000002E-2</v>
      </c>
      <c r="F35" s="16">
        <f t="shared" si="0"/>
        <v>3.8800000000000001E-2</v>
      </c>
      <c r="G35" s="9" t="s">
        <v>55</v>
      </c>
      <c r="H35" s="11">
        <v>1E-3</v>
      </c>
    </row>
    <row r="36" spans="1:8" ht="14.4" x14ac:dyDescent="0.3">
      <c r="A36" s="37" t="s">
        <v>36</v>
      </c>
      <c r="B36" s="24" t="s">
        <v>56</v>
      </c>
      <c r="C36" s="15">
        <f>'Portfolio - Annexure 2'!J46</f>
        <v>24</v>
      </c>
      <c r="D36" s="11">
        <v>0.17499999999999999</v>
      </c>
      <c r="E36" s="11">
        <f t="shared" si="4"/>
        <v>6.1600000000000002E-2</v>
      </c>
      <c r="F36" s="16">
        <f t="shared" si="0"/>
        <v>0.11339999999999999</v>
      </c>
      <c r="G36" s="25" t="s">
        <v>57</v>
      </c>
      <c r="H36" s="11">
        <v>2.5000000000000001E-3</v>
      </c>
    </row>
    <row r="37" spans="1:8" ht="14.4" x14ac:dyDescent="0.3">
      <c r="A37" s="37" t="s">
        <v>36</v>
      </c>
      <c r="B37" s="24" t="s">
        <v>58</v>
      </c>
      <c r="C37" s="15">
        <f>'Portfolio - Annexure 2'!J47</f>
        <v>18</v>
      </c>
      <c r="D37" s="11">
        <v>0.1575</v>
      </c>
      <c r="E37" s="11">
        <f t="shared" si="4"/>
        <v>6.1600000000000002E-2</v>
      </c>
      <c r="F37" s="16">
        <f t="shared" si="0"/>
        <v>9.5899999999999999E-2</v>
      </c>
      <c r="G37" s="25" t="s">
        <v>38</v>
      </c>
      <c r="H37" s="11">
        <v>2.5000000000000001E-3</v>
      </c>
    </row>
    <row r="38" spans="1:8" ht="14.4" x14ac:dyDescent="0.3">
      <c r="A38" s="37" t="s">
        <v>36</v>
      </c>
      <c r="B38" s="24" t="s">
        <v>59</v>
      </c>
      <c r="C38" s="15">
        <f>'Portfolio - Annexure 2'!J48</f>
        <v>18</v>
      </c>
      <c r="D38" s="11">
        <v>0.1091</v>
      </c>
      <c r="E38" s="11">
        <f t="shared" si="4"/>
        <v>6.1600000000000002E-2</v>
      </c>
      <c r="F38" s="16">
        <f t="shared" si="0"/>
        <v>4.7500000000000001E-2</v>
      </c>
      <c r="G38" s="25" t="s">
        <v>38</v>
      </c>
      <c r="H38" s="11">
        <v>2.5000000000000001E-3</v>
      </c>
    </row>
    <row r="39" spans="1:8" ht="14.4" x14ac:dyDescent="0.3">
      <c r="A39" s="37" t="s">
        <v>60</v>
      </c>
      <c r="B39" s="23" t="s">
        <v>61</v>
      </c>
      <c r="C39" s="15">
        <f>'Portfolio - Annexure 2'!L40</f>
        <v>100</v>
      </c>
      <c r="D39" s="10">
        <f>'Returns - Annexure 1'!H34</f>
        <v>0.38290000000000002</v>
      </c>
      <c r="E39" s="11">
        <f>('Returns - Annexure 1'!G20+'Returns - Annexure 1'!H20)/2</f>
        <v>6.2799999999999995E-2</v>
      </c>
      <c r="F39" s="16">
        <f t="shared" si="0"/>
        <v>0.32010000000000005</v>
      </c>
      <c r="G39" s="9" t="s">
        <v>62</v>
      </c>
      <c r="H39" s="11">
        <v>0</v>
      </c>
    </row>
    <row r="40" spans="1:8" ht="14.4" x14ac:dyDescent="0.3">
      <c r="A40" s="37" t="s">
        <v>60</v>
      </c>
      <c r="B40" s="23" t="s">
        <v>63</v>
      </c>
      <c r="C40" s="15">
        <f>'Portfolio - Annexure 2'!L41</f>
        <v>100</v>
      </c>
      <c r="D40" s="10">
        <f>'Returns - Annexure 1'!G35</f>
        <v>0.1928</v>
      </c>
      <c r="E40" s="11">
        <f>('Returns - Annexure 1'!G20+'Returns - Annexure 1'!H20)/2</f>
        <v>6.2799999999999995E-2</v>
      </c>
      <c r="F40" s="16">
        <f t="shared" si="0"/>
        <v>0.13</v>
      </c>
      <c r="G40" s="9" t="s">
        <v>62</v>
      </c>
      <c r="H40" s="11">
        <v>0</v>
      </c>
    </row>
    <row r="41" spans="1:8" ht="14.4" x14ac:dyDescent="0.3">
      <c r="A41" s="37" t="s">
        <v>60</v>
      </c>
      <c r="B41" s="23" t="s">
        <v>54</v>
      </c>
      <c r="C41" s="15">
        <f>'Portfolio - Annexure 2'!L44</f>
        <v>75</v>
      </c>
      <c r="D41" s="10">
        <f>'Returns - Annexure 1'!G38</f>
        <v>0.1004</v>
      </c>
      <c r="E41" s="11">
        <f>('Returns - Annexure 1'!G20+'Returns - Annexure 1'!H20)/2</f>
        <v>6.2799999999999995E-2</v>
      </c>
      <c r="F41" s="16">
        <f t="shared" si="0"/>
        <v>3.7600000000000008E-2</v>
      </c>
      <c r="G41" s="9" t="s">
        <v>55</v>
      </c>
      <c r="H41" s="11">
        <v>1E-3</v>
      </c>
    </row>
    <row r="42" spans="1:8" ht="14.4" x14ac:dyDescent="0.3">
      <c r="A42" s="37" t="s">
        <v>60</v>
      </c>
      <c r="B42" s="24" t="s">
        <v>56</v>
      </c>
      <c r="C42" s="15">
        <f>'Portfolio - Annexure 2'!L46</f>
        <v>16</v>
      </c>
      <c r="D42" s="11">
        <v>0.17499999999999999</v>
      </c>
      <c r="E42" s="11">
        <f>('Returns - Annexure 1'!G20+'Returns - Annexure 1'!H20)/2</f>
        <v>6.2799999999999995E-2</v>
      </c>
      <c r="F42" s="16">
        <f t="shared" si="0"/>
        <v>0.11219999999999999</v>
      </c>
      <c r="G42" s="25" t="s">
        <v>57</v>
      </c>
      <c r="H42" s="11">
        <v>2.5000000000000001E-3</v>
      </c>
    </row>
    <row r="43" spans="1:8" ht="14.4" x14ac:dyDescent="0.3">
      <c r="A43" s="37" t="s">
        <v>60</v>
      </c>
      <c r="B43" s="24" t="s">
        <v>58</v>
      </c>
      <c r="C43" s="15">
        <f>'Portfolio - Annexure 2'!L47</f>
        <v>12</v>
      </c>
      <c r="D43" s="11">
        <v>0.1575</v>
      </c>
      <c r="E43" s="11">
        <f>('Returns - Annexure 1'!G20+'Returns - Annexure 1'!H20)/2</f>
        <v>6.2799999999999995E-2</v>
      </c>
      <c r="F43" s="16">
        <f t="shared" si="0"/>
        <v>9.4700000000000006E-2</v>
      </c>
      <c r="G43" s="25" t="s">
        <v>38</v>
      </c>
      <c r="H43" s="11">
        <v>2.5000000000000001E-3</v>
      </c>
    </row>
    <row r="44" spans="1:8" ht="14.4" x14ac:dyDescent="0.3">
      <c r="A44" s="37" t="s">
        <v>60</v>
      </c>
      <c r="B44" s="24" t="s">
        <v>59</v>
      </c>
      <c r="C44" s="15">
        <f>'Portfolio - Annexure 2'!L48</f>
        <v>12</v>
      </c>
      <c r="D44" s="11">
        <v>0.1091</v>
      </c>
      <c r="E44" s="11">
        <f>('Returns - Annexure 1'!G20+'Returns - Annexure 1'!H20)/2</f>
        <v>6.2799999999999995E-2</v>
      </c>
      <c r="F44" s="16">
        <f t="shared" si="0"/>
        <v>4.6300000000000008E-2</v>
      </c>
      <c r="G44" s="25" t="s">
        <v>38</v>
      </c>
      <c r="H44" s="11">
        <v>2.5000000000000001E-3</v>
      </c>
    </row>
    <row r="45" spans="1:8" ht="14.4" x14ac:dyDescent="0.3">
      <c r="A45" s="37" t="s">
        <v>60</v>
      </c>
      <c r="B45" s="14" t="s">
        <v>64</v>
      </c>
      <c r="C45" s="15">
        <f>'Portfolio - Annexure 2'!L49</f>
        <v>10</v>
      </c>
      <c r="D45" s="10">
        <f>'Returns - Annexure 1'!H40</f>
        <v>8.6800000000000002E-2</v>
      </c>
      <c r="E45" s="11">
        <f>('Returns - Annexure 1'!G20+'Returns - Annexure 1'!H20)/2</f>
        <v>6.2799999999999995E-2</v>
      </c>
      <c r="F45" s="16">
        <f t="shared" si="0"/>
        <v>2.4000000000000007E-2</v>
      </c>
      <c r="G45" s="26" t="s">
        <v>39</v>
      </c>
      <c r="H45" s="11">
        <v>0</v>
      </c>
    </row>
    <row r="46" spans="1:8" ht="14.4" x14ac:dyDescent="0.3">
      <c r="A46" s="37" t="s">
        <v>60</v>
      </c>
      <c r="B46" s="14" t="s">
        <v>65</v>
      </c>
      <c r="C46" s="15">
        <f>'Portfolio - Annexure 2'!L50</f>
        <v>20</v>
      </c>
      <c r="D46" s="10">
        <f>'Returns - Annexure 1'!H41</f>
        <v>9.0399999999999994E-2</v>
      </c>
      <c r="E46" s="11">
        <f>('Returns - Annexure 1'!G20+'Returns - Annexure 1'!H20)/2</f>
        <v>6.2799999999999995E-2</v>
      </c>
      <c r="F46" s="16">
        <f t="shared" si="0"/>
        <v>2.76E-2</v>
      </c>
      <c r="G46" s="26" t="s">
        <v>39</v>
      </c>
      <c r="H46" s="11">
        <v>0</v>
      </c>
    </row>
    <row r="47" spans="1:8" ht="14.4" x14ac:dyDescent="0.3">
      <c r="A47" s="37" t="s">
        <v>60</v>
      </c>
      <c r="B47" s="22" t="s">
        <v>66</v>
      </c>
      <c r="C47" s="15">
        <f>'Portfolio - Annexure 2'!L51</f>
        <v>30</v>
      </c>
      <c r="D47" s="10">
        <f>'Returns - Annexure 1'!H42</f>
        <v>9.5799999999999996E-2</v>
      </c>
      <c r="E47" s="11">
        <f>('Returns - Annexure 1'!G20+'Returns - Annexure 1'!H20)/2</f>
        <v>6.2799999999999995E-2</v>
      </c>
      <c r="F47" s="16">
        <f t="shared" si="0"/>
        <v>3.3000000000000002E-2</v>
      </c>
      <c r="G47" s="26" t="s">
        <v>39</v>
      </c>
      <c r="H47" s="11">
        <v>0</v>
      </c>
    </row>
    <row r="48" spans="1:8" ht="14.4" x14ac:dyDescent="0.3">
      <c r="A48" s="37" t="s">
        <v>67</v>
      </c>
      <c r="B48" s="23" t="s">
        <v>50</v>
      </c>
      <c r="C48" s="15">
        <f>'Portfolio - Annexure 2'!N37</f>
        <v>30</v>
      </c>
      <c r="D48" s="20">
        <f>'Returns - Annexure 1'!H31</f>
        <v>9.8100000000000007E-2</v>
      </c>
      <c r="E48" s="11">
        <f>'Returns - Annexure 1'!H20</f>
        <v>6.4000000000000001E-2</v>
      </c>
      <c r="F48" s="16">
        <f t="shared" si="0"/>
        <v>3.4100000000000005E-2</v>
      </c>
      <c r="G48" s="9" t="s">
        <v>51</v>
      </c>
      <c r="H48" s="11">
        <v>0.01</v>
      </c>
    </row>
    <row r="49" spans="1:8" ht="14.4" x14ac:dyDescent="0.3">
      <c r="A49" s="37" t="s">
        <v>67</v>
      </c>
      <c r="B49" s="23" t="s">
        <v>52</v>
      </c>
      <c r="C49" s="15">
        <f>'Portfolio - Annexure 2'!N38</f>
        <v>20</v>
      </c>
      <c r="D49" s="20">
        <f>'Returns - Annexure 1'!H32</f>
        <v>9.4100000000000003E-2</v>
      </c>
      <c r="E49" s="11">
        <f>'Returns - Annexure 1'!H20</f>
        <v>6.4000000000000001E-2</v>
      </c>
      <c r="F49" s="16">
        <f t="shared" si="0"/>
        <v>3.0100000000000002E-2</v>
      </c>
      <c r="G49" s="9" t="s">
        <v>51</v>
      </c>
      <c r="H49" s="11">
        <v>0.01</v>
      </c>
    </row>
    <row r="50" spans="1:8" ht="14.4" x14ac:dyDescent="0.3">
      <c r="A50" s="37" t="s">
        <v>67</v>
      </c>
      <c r="B50" s="23" t="s">
        <v>53</v>
      </c>
      <c r="C50" s="15">
        <f>'Portfolio - Annexure 2'!N39</f>
        <v>50</v>
      </c>
      <c r="D50" s="20">
        <f>'Returns - Annexure 1'!H33</f>
        <v>0.108</v>
      </c>
      <c r="E50" s="11">
        <f>'Returns - Annexure 1'!H20</f>
        <v>6.4000000000000001E-2</v>
      </c>
      <c r="F50" s="16">
        <f t="shared" si="0"/>
        <v>4.3999999999999997E-2</v>
      </c>
      <c r="G50" s="9" t="s">
        <v>51</v>
      </c>
      <c r="H50" s="11">
        <v>0.01</v>
      </c>
    </row>
    <row r="51" spans="1:8" ht="14.4" x14ac:dyDescent="0.3">
      <c r="A51" s="37" t="s">
        <v>67</v>
      </c>
      <c r="B51" s="23" t="s">
        <v>54</v>
      </c>
      <c r="C51" s="19">
        <f>'Portfolio - Annexure 2'!N44</f>
        <v>25</v>
      </c>
      <c r="D51" s="20">
        <f>'Returns - Annexure 1'!H38</f>
        <v>5.6800000000000003E-2</v>
      </c>
      <c r="E51" s="11">
        <f>'Returns - Annexure 1'!H20</f>
        <v>6.4000000000000001E-2</v>
      </c>
      <c r="F51" s="16">
        <f t="shared" si="0"/>
        <v>-7.1999999999999981E-3</v>
      </c>
      <c r="G51" s="9" t="s">
        <v>55</v>
      </c>
      <c r="H51" s="11">
        <v>1E-3</v>
      </c>
    </row>
    <row r="52" spans="1:8" ht="14.4" x14ac:dyDescent="0.3">
      <c r="A52" s="37" t="s">
        <v>68</v>
      </c>
      <c r="B52" s="23" t="s">
        <v>50</v>
      </c>
      <c r="C52" s="15">
        <f>'Portfolio - Annexure 2'!P37</f>
        <v>70</v>
      </c>
      <c r="D52" s="20">
        <f>'Returns - Annexure 1'!I31</f>
        <v>0.1031</v>
      </c>
      <c r="E52" s="11">
        <f>'Returns - Annexure 1'!I20</f>
        <v>6.7000000000000004E-2</v>
      </c>
      <c r="F52" s="16">
        <f t="shared" si="0"/>
        <v>3.6099999999999993E-2</v>
      </c>
      <c r="G52" s="9" t="s">
        <v>51</v>
      </c>
      <c r="H52" s="11">
        <v>0.01</v>
      </c>
    </row>
    <row r="53" spans="1:8" ht="14.4" x14ac:dyDescent="0.3">
      <c r="A53" s="37" t="s">
        <v>68</v>
      </c>
      <c r="B53" s="23" t="s">
        <v>52</v>
      </c>
      <c r="C53" s="15">
        <f>'Portfolio - Annexure 2'!P38</f>
        <v>30</v>
      </c>
      <c r="D53" s="20">
        <f>'Returns - Annexure 1'!I32</f>
        <v>9.9099999999999994E-2</v>
      </c>
      <c r="E53" s="11">
        <f>'Returns - Annexure 1'!I20</f>
        <v>6.7000000000000004E-2</v>
      </c>
      <c r="F53" s="16">
        <f t="shared" si="0"/>
        <v>3.209999999999999E-2</v>
      </c>
      <c r="G53" s="9" t="s">
        <v>51</v>
      </c>
      <c r="H53" s="11">
        <v>0.01</v>
      </c>
    </row>
    <row r="54" spans="1:8" ht="14.4" x14ac:dyDescent="0.3">
      <c r="A54" s="37" t="s">
        <v>68</v>
      </c>
      <c r="B54" s="23" t="s">
        <v>53</v>
      </c>
      <c r="C54" s="15">
        <f>'Portfolio - Annexure 2'!P39</f>
        <v>100</v>
      </c>
      <c r="D54" s="20">
        <f>'Returns - Annexure 1'!I33</f>
        <v>0.113</v>
      </c>
      <c r="E54" s="11">
        <f>'Returns - Annexure 1'!I20</f>
        <v>6.7000000000000004E-2</v>
      </c>
      <c r="F54" s="16">
        <f t="shared" si="0"/>
        <v>4.5999999999999999E-2</v>
      </c>
      <c r="G54" s="9" t="s">
        <v>51</v>
      </c>
      <c r="H54" s="11">
        <v>0.01</v>
      </c>
    </row>
    <row r="55" spans="1:8" ht="14.4" x14ac:dyDescent="0.3">
      <c r="A55" s="37" t="s">
        <v>68</v>
      </c>
      <c r="B55" s="23" t="s">
        <v>69</v>
      </c>
      <c r="C55" s="19">
        <f>'Portfolio - Annexure 2'!P43</f>
        <v>15</v>
      </c>
      <c r="D55" s="20">
        <f>'Returns - Annexure 1'!I37</f>
        <v>5.6399999999999999E-2</v>
      </c>
      <c r="E55" s="11">
        <f>'Returns - Annexure 1'!I20</f>
        <v>6.7000000000000004E-2</v>
      </c>
      <c r="F55" s="16">
        <f t="shared" si="0"/>
        <v>-1.0600000000000005E-2</v>
      </c>
      <c r="G55" s="9" t="s">
        <v>55</v>
      </c>
      <c r="H55" s="11">
        <v>0.01</v>
      </c>
    </row>
    <row r="56" spans="1:8" ht="14.4" x14ac:dyDescent="0.3">
      <c r="A56" s="37" t="s">
        <v>68</v>
      </c>
      <c r="B56" s="23" t="s">
        <v>54</v>
      </c>
      <c r="C56" s="19">
        <f>'Portfolio - Annexure 2'!P44</f>
        <v>35</v>
      </c>
      <c r="D56" s="20">
        <f>'Returns - Annexure 1'!I38</f>
        <v>6.6000000000000003E-2</v>
      </c>
      <c r="E56" s="11">
        <f>'Returns - Annexure 1'!I20</f>
        <v>6.7000000000000004E-2</v>
      </c>
      <c r="F56" s="16">
        <f t="shared" si="0"/>
        <v>-1.0000000000000009E-3</v>
      </c>
      <c r="G56" s="9" t="s">
        <v>55</v>
      </c>
      <c r="H56" s="11">
        <v>1E-3</v>
      </c>
    </row>
    <row r="57" spans="1:8" ht="13.2" x14ac:dyDescent="0.25">
      <c r="A57" s="38"/>
    </row>
    <row r="58" spans="1:8" ht="13.2" x14ac:dyDescent="0.25">
      <c r="A58" s="38"/>
    </row>
    <row r="59" spans="1:8" ht="13.2" x14ac:dyDescent="0.25">
      <c r="A59" s="38"/>
    </row>
    <row r="60" spans="1:8" ht="13.2" x14ac:dyDescent="0.25">
      <c r="A60" s="38"/>
    </row>
  </sheetData>
  <hyperlinks>
    <hyperlink ref="B36" r:id="rId1" xr:uid="{00000000-0004-0000-0200-000000000000}"/>
    <hyperlink ref="G36" r:id="rId2" xr:uid="{00000000-0004-0000-0200-000001000000}"/>
    <hyperlink ref="B37" r:id="rId3" xr:uid="{00000000-0004-0000-0200-000002000000}"/>
    <hyperlink ref="G37" r:id="rId4" location=":~:text=CRISIL%20has%20reaffirmed%20the%20ratings,for%20an%20investment%20of%20Rs.&amp;text=RIL's%20operating%20performance%20remained%20strong%20in%20fiscal%202020." xr:uid="{00000000-0004-0000-0200-000003000000}"/>
    <hyperlink ref="B38" r:id="rId5" xr:uid="{00000000-0004-0000-0200-000004000000}"/>
    <hyperlink ref="G38" r:id="rId6" xr:uid="{00000000-0004-0000-0200-000005000000}"/>
    <hyperlink ref="B42" r:id="rId7" xr:uid="{00000000-0004-0000-0200-000006000000}"/>
    <hyperlink ref="G42" r:id="rId8" xr:uid="{00000000-0004-0000-0200-000007000000}"/>
    <hyperlink ref="B43" r:id="rId9" xr:uid="{00000000-0004-0000-0200-000008000000}"/>
    <hyperlink ref="G43" r:id="rId10" location=":~:text=CRISIL%20has%20reaffirmed%20the%20ratings,for%20an%20investment%20of%20Rs.&amp;text=RIL's%20operating%20performance%20remained%20strong%20in%20fiscal%202020." xr:uid="{00000000-0004-0000-0200-000009000000}"/>
    <hyperlink ref="B44" r:id="rId11" xr:uid="{00000000-0004-0000-0200-00000A000000}"/>
    <hyperlink ref="G44" r:id="rId12" xr:uid="{00000000-0004-0000-0200-00000B000000}"/>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4"/>
  <sheetViews>
    <sheetView workbookViewId="0"/>
  </sheetViews>
  <sheetFormatPr defaultColWidth="14.44140625" defaultRowHeight="15.75" customHeight="1" x14ac:dyDescent="0.25"/>
  <cols>
    <col min="1" max="1" width="21" customWidth="1"/>
    <col min="2" max="2" width="33.6640625" customWidth="1"/>
    <col min="3" max="3" width="30.44140625" customWidth="1"/>
  </cols>
  <sheetData>
    <row r="1" spans="1:13" ht="15.75" customHeight="1" x14ac:dyDescent="0.3">
      <c r="A1" s="39"/>
      <c r="B1" s="39"/>
      <c r="C1" s="40"/>
      <c r="D1" s="106" t="s">
        <v>94</v>
      </c>
      <c r="E1" s="107"/>
      <c r="F1" s="107"/>
      <c r="G1" s="107"/>
      <c r="H1" s="108"/>
      <c r="I1" s="41"/>
      <c r="J1" s="42"/>
      <c r="L1" s="6" t="s">
        <v>95</v>
      </c>
      <c r="M1" s="6" t="s">
        <v>96</v>
      </c>
    </row>
    <row r="2" spans="1:13" ht="15.75" customHeight="1" x14ac:dyDescent="0.3">
      <c r="A2" s="109" t="s">
        <v>97</v>
      </c>
      <c r="B2" s="109" t="s">
        <v>98</v>
      </c>
      <c r="C2" s="109" t="s">
        <v>99</v>
      </c>
      <c r="D2" s="111" t="s">
        <v>100</v>
      </c>
      <c r="E2" s="111" t="s">
        <v>101</v>
      </c>
      <c r="F2" s="111" t="s">
        <v>102</v>
      </c>
      <c r="G2" s="111" t="s">
        <v>103</v>
      </c>
      <c r="H2" s="111" t="s">
        <v>104</v>
      </c>
      <c r="I2" s="116" t="s">
        <v>105</v>
      </c>
      <c r="J2" s="116" t="s">
        <v>106</v>
      </c>
      <c r="L2" s="43" t="s">
        <v>107</v>
      </c>
      <c r="M2" s="44">
        <v>5.28E-2</v>
      </c>
    </row>
    <row r="3" spans="1:13" ht="15.75" customHeight="1" x14ac:dyDescent="0.3">
      <c r="A3" s="110"/>
      <c r="B3" s="110"/>
      <c r="C3" s="110"/>
      <c r="D3" s="110"/>
      <c r="E3" s="110"/>
      <c r="F3" s="110"/>
      <c r="G3" s="110"/>
      <c r="H3" s="110"/>
      <c r="I3" s="110"/>
      <c r="J3" s="110"/>
      <c r="L3" s="45" t="s">
        <v>108</v>
      </c>
      <c r="M3" s="46">
        <v>5.2900000000000003E-2</v>
      </c>
    </row>
    <row r="4" spans="1:13" ht="15.75" customHeight="1" x14ac:dyDescent="0.3">
      <c r="A4" s="121" t="s">
        <v>109</v>
      </c>
      <c r="B4" s="121" t="s">
        <v>110</v>
      </c>
      <c r="C4" s="47" t="s">
        <v>111</v>
      </c>
      <c r="D4" s="44">
        <v>2.9000000000000001E-2</v>
      </c>
      <c r="E4" s="44">
        <v>2.9000000000000001E-2</v>
      </c>
      <c r="F4" s="44">
        <v>2.9000000000000001E-2</v>
      </c>
      <c r="G4" s="44">
        <v>3.9E-2</v>
      </c>
      <c r="H4" s="44">
        <v>5.0999999999999997E-2</v>
      </c>
      <c r="I4" s="44">
        <v>5.5E-2</v>
      </c>
      <c r="J4" s="117" t="s">
        <v>112</v>
      </c>
      <c r="L4" s="45" t="s">
        <v>113</v>
      </c>
      <c r="M4" s="46">
        <v>5.3199999999999997E-2</v>
      </c>
    </row>
    <row r="5" spans="1:13" ht="15.75" customHeight="1" x14ac:dyDescent="0.3">
      <c r="A5" s="110"/>
      <c r="B5" s="110"/>
      <c r="C5" s="48" t="s">
        <v>114</v>
      </c>
      <c r="D5" s="46">
        <v>2.9000000000000001E-2</v>
      </c>
      <c r="E5" s="46">
        <v>2.9000000000000001E-2</v>
      </c>
      <c r="F5" s="46">
        <v>2.9000000000000001E-2</v>
      </c>
      <c r="G5" s="46">
        <v>3.9E-2</v>
      </c>
      <c r="H5" s="46">
        <v>5.0999999999999997E-2</v>
      </c>
      <c r="I5" s="46">
        <v>5.5E-2</v>
      </c>
      <c r="J5" s="110"/>
      <c r="L5" s="48" t="s">
        <v>111</v>
      </c>
      <c r="M5" s="46">
        <v>5.5E-2</v>
      </c>
    </row>
    <row r="6" spans="1:13" ht="15.75" customHeight="1" x14ac:dyDescent="0.3">
      <c r="A6" s="110"/>
      <c r="B6" s="110"/>
      <c r="C6" s="48" t="s">
        <v>115</v>
      </c>
      <c r="D6" s="46">
        <v>3.5000000000000003E-2</v>
      </c>
      <c r="E6" s="46">
        <v>3.5000000000000003E-2</v>
      </c>
      <c r="F6" s="46">
        <v>3.5000000000000003E-2</v>
      </c>
      <c r="G6" s="46">
        <v>4.4999999999999998E-2</v>
      </c>
      <c r="H6" s="46">
        <v>5.5E-2</v>
      </c>
      <c r="I6" s="46">
        <v>5.8999999999999997E-2</v>
      </c>
      <c r="J6" s="110"/>
      <c r="L6" s="48" t="s">
        <v>114</v>
      </c>
      <c r="M6" s="46">
        <v>5.5E-2</v>
      </c>
    </row>
    <row r="7" spans="1:13" ht="15.75" customHeight="1" x14ac:dyDescent="0.3">
      <c r="A7" s="110"/>
      <c r="B7" s="110"/>
      <c r="C7" s="48" t="s">
        <v>116</v>
      </c>
      <c r="D7" s="46">
        <v>0.03</v>
      </c>
      <c r="E7" s="46">
        <v>0.03</v>
      </c>
      <c r="F7" s="46">
        <v>0.03</v>
      </c>
      <c r="G7" s="46">
        <v>4.0500000000000001E-2</v>
      </c>
      <c r="H7" s="46">
        <v>5.5E-2</v>
      </c>
      <c r="I7" s="46">
        <v>5.8999999999999997E-2</v>
      </c>
      <c r="J7" s="110"/>
      <c r="L7" s="48" t="s">
        <v>117</v>
      </c>
      <c r="M7" s="46">
        <v>5.5599999999999997E-2</v>
      </c>
    </row>
    <row r="8" spans="1:13" ht="15.75" customHeight="1" x14ac:dyDescent="0.3">
      <c r="A8" s="113"/>
      <c r="B8" s="113"/>
      <c r="C8" s="48" t="s">
        <v>118</v>
      </c>
      <c r="D8" s="46">
        <v>3.6499999999999998E-2</v>
      </c>
      <c r="E8" s="46">
        <v>3.6999999999999998E-2</v>
      </c>
      <c r="F8" s="46">
        <v>3.7499999999999999E-2</v>
      </c>
      <c r="G8" s="46">
        <v>4.8000000000000001E-2</v>
      </c>
      <c r="H8" s="46">
        <v>5.7000000000000002E-2</v>
      </c>
      <c r="I8" s="46">
        <v>6.2E-2</v>
      </c>
      <c r="J8" s="113"/>
      <c r="L8" s="49" t="s">
        <v>69</v>
      </c>
      <c r="M8" s="46">
        <v>5.6399999999999999E-2</v>
      </c>
    </row>
    <row r="9" spans="1:13" ht="15.75" customHeight="1" x14ac:dyDescent="0.3">
      <c r="A9" s="112" t="s">
        <v>119</v>
      </c>
      <c r="B9" s="112" t="s">
        <v>120</v>
      </c>
      <c r="C9" s="48" t="s">
        <v>44</v>
      </c>
      <c r="D9" s="46">
        <v>5.2999999999999999E-2</v>
      </c>
      <c r="E9" s="46">
        <v>5.6000000000000001E-2</v>
      </c>
      <c r="F9" s="46">
        <v>0.06</v>
      </c>
      <c r="G9" s="46">
        <v>6.5000000000000002E-2</v>
      </c>
      <c r="H9" s="44">
        <v>6.9000000000000006E-2</v>
      </c>
      <c r="I9" s="46">
        <v>7.1999999999999995E-2</v>
      </c>
      <c r="J9" s="112"/>
      <c r="L9" s="50" t="s">
        <v>121</v>
      </c>
      <c r="M9" s="51">
        <v>5.7799999999999997E-2</v>
      </c>
    </row>
    <row r="10" spans="1:13" ht="15.75" customHeight="1" x14ac:dyDescent="0.3">
      <c r="A10" s="110"/>
      <c r="B10" s="110"/>
      <c r="C10" s="48" t="s">
        <v>45</v>
      </c>
      <c r="D10" s="46">
        <v>5.1999999999999998E-2</v>
      </c>
      <c r="E10" s="46">
        <v>5.5E-2</v>
      </c>
      <c r="F10" s="46">
        <v>5.8999999999999997E-2</v>
      </c>
      <c r="G10" s="46">
        <v>6.4000000000000001E-2</v>
      </c>
      <c r="H10" s="46">
        <v>6.8000000000000005E-2</v>
      </c>
      <c r="I10" s="46">
        <v>7.0999999999999994E-2</v>
      </c>
      <c r="J10" s="110"/>
      <c r="L10" s="48" t="s">
        <v>115</v>
      </c>
      <c r="M10" s="46">
        <v>5.8999999999999997E-2</v>
      </c>
    </row>
    <row r="11" spans="1:13" ht="15.75" customHeight="1" x14ac:dyDescent="0.3">
      <c r="A11" s="110"/>
      <c r="B11" s="115"/>
      <c r="C11" s="50" t="s">
        <v>46</v>
      </c>
      <c r="D11" s="51">
        <v>5.6000000000000001E-2</v>
      </c>
      <c r="E11" s="51">
        <v>5.8999999999999997E-2</v>
      </c>
      <c r="F11" s="51">
        <v>6.3E-2</v>
      </c>
      <c r="G11" s="51">
        <v>6.7000000000000004E-2</v>
      </c>
      <c r="H11" s="51">
        <v>7.2999999999999995E-2</v>
      </c>
      <c r="I11" s="51">
        <v>7.5999999999999998E-2</v>
      </c>
      <c r="J11" s="110"/>
      <c r="L11" s="48" t="s">
        <v>116</v>
      </c>
      <c r="M11" s="46">
        <v>5.8999999999999997E-2</v>
      </c>
    </row>
    <row r="12" spans="1:13" ht="15.75" customHeight="1" x14ac:dyDescent="0.3">
      <c r="A12" s="110"/>
      <c r="B12" s="112" t="s">
        <v>122</v>
      </c>
      <c r="C12" s="48" t="s">
        <v>47</v>
      </c>
      <c r="D12" s="46">
        <v>3.9E-2</v>
      </c>
      <c r="E12" s="46">
        <v>4.1000000000000002E-2</v>
      </c>
      <c r="F12" s="46">
        <v>0.05</v>
      </c>
      <c r="G12" s="46">
        <v>5.5E-2</v>
      </c>
      <c r="H12" s="46">
        <v>6.25E-2</v>
      </c>
      <c r="I12" s="46">
        <v>6.6000000000000003E-2</v>
      </c>
      <c r="J12" s="110"/>
      <c r="L12" s="48" t="s">
        <v>123</v>
      </c>
      <c r="M12" s="46">
        <v>5.91E-2</v>
      </c>
    </row>
    <row r="13" spans="1:13" ht="15.75" customHeight="1" x14ac:dyDescent="0.3">
      <c r="A13" s="110"/>
      <c r="B13" s="110"/>
      <c r="C13" s="48" t="s">
        <v>48</v>
      </c>
      <c r="D13" s="46">
        <v>0.03</v>
      </c>
      <c r="E13" s="46">
        <v>3.2000000000000001E-2</v>
      </c>
      <c r="F13" s="46">
        <v>4.2000000000000003E-2</v>
      </c>
      <c r="G13" s="46">
        <v>4.8000000000000001E-2</v>
      </c>
      <c r="H13" s="46">
        <v>5.7500000000000002E-2</v>
      </c>
      <c r="I13" s="46">
        <v>6.0999999999999999E-2</v>
      </c>
      <c r="J13" s="110"/>
      <c r="L13" s="49" t="s">
        <v>124</v>
      </c>
      <c r="M13" s="46">
        <v>6.0100000000000001E-2</v>
      </c>
    </row>
    <row r="14" spans="1:13" ht="15.75" customHeight="1" x14ac:dyDescent="0.3">
      <c r="A14" s="113"/>
      <c r="B14" s="113"/>
      <c r="C14" s="48" t="s">
        <v>49</v>
      </c>
      <c r="D14" s="46">
        <v>4.8000000000000001E-2</v>
      </c>
      <c r="E14" s="46">
        <v>5.0999999999999997E-2</v>
      </c>
      <c r="F14" s="46">
        <v>0.06</v>
      </c>
      <c r="G14" s="46">
        <v>6.25E-2</v>
      </c>
      <c r="H14" s="46">
        <v>6.5000000000000002E-2</v>
      </c>
      <c r="I14" s="46">
        <v>6.8000000000000005E-2</v>
      </c>
      <c r="J14" s="113"/>
      <c r="L14" s="48" t="s">
        <v>48</v>
      </c>
      <c r="M14" s="46">
        <v>6.0999999999999999E-2</v>
      </c>
    </row>
    <row r="15" spans="1:13" ht="15.75" customHeight="1" x14ac:dyDescent="0.3">
      <c r="A15" s="112" t="s">
        <v>125</v>
      </c>
      <c r="B15" s="112" t="s">
        <v>126</v>
      </c>
      <c r="C15" s="48" t="s">
        <v>117</v>
      </c>
      <c r="D15" s="46">
        <v>3.1300000000000001E-2</v>
      </c>
      <c r="E15" s="46">
        <v>3.0700000000000002E-2</v>
      </c>
      <c r="F15" s="46">
        <v>3.2500000000000001E-2</v>
      </c>
      <c r="G15" s="46">
        <v>3.8199999999999998E-2</v>
      </c>
      <c r="H15" s="46">
        <v>5.5599999999999997E-2</v>
      </c>
      <c r="I15" s="48" t="s">
        <v>39</v>
      </c>
      <c r="J15" s="112"/>
      <c r="L15" s="50" t="s">
        <v>127</v>
      </c>
      <c r="M15" s="51">
        <v>6.1499999999999999E-2</v>
      </c>
    </row>
    <row r="16" spans="1:13" ht="15.75" customHeight="1" x14ac:dyDescent="0.3">
      <c r="A16" s="110"/>
      <c r="B16" s="110"/>
      <c r="C16" s="48" t="s">
        <v>121</v>
      </c>
      <c r="D16" s="46">
        <v>3.1699999999999999E-2</v>
      </c>
      <c r="E16" s="46">
        <v>3.1399999999999997E-2</v>
      </c>
      <c r="F16" s="46">
        <v>3.3099999999999997E-2</v>
      </c>
      <c r="G16" s="46">
        <v>4.0599999999999997E-2</v>
      </c>
      <c r="H16" s="46">
        <v>5.7799999999999997E-2</v>
      </c>
      <c r="I16" s="48" t="s">
        <v>39</v>
      </c>
      <c r="J16" s="110"/>
      <c r="L16" s="48" t="s">
        <v>118</v>
      </c>
      <c r="M16" s="46">
        <v>6.2E-2</v>
      </c>
    </row>
    <row r="17" spans="1:13" ht="15.75" customHeight="1" x14ac:dyDescent="0.3">
      <c r="A17" s="110"/>
      <c r="B17" s="115"/>
      <c r="C17" s="50" t="s">
        <v>123</v>
      </c>
      <c r="D17" s="51">
        <v>3.3300000000000003E-2</v>
      </c>
      <c r="E17" s="51">
        <v>3.3799999999999997E-2</v>
      </c>
      <c r="F17" s="51">
        <v>3.4200000000000001E-2</v>
      </c>
      <c r="G17" s="51">
        <v>4.0899999999999999E-2</v>
      </c>
      <c r="H17" s="51">
        <v>5.91E-2</v>
      </c>
      <c r="I17" s="50" t="s">
        <v>39</v>
      </c>
      <c r="J17" s="115"/>
      <c r="L17" s="45" t="s">
        <v>33</v>
      </c>
      <c r="M17" s="46">
        <v>6.3100000000000003E-2</v>
      </c>
    </row>
    <row r="18" spans="1:13" ht="15.75" customHeight="1" x14ac:dyDescent="0.3">
      <c r="A18" s="110"/>
      <c r="B18" s="112" t="s">
        <v>128</v>
      </c>
      <c r="C18" s="48" t="s">
        <v>127</v>
      </c>
      <c r="D18" s="46">
        <v>4.1099999999999998E-2</v>
      </c>
      <c r="E18" s="46">
        <v>4.2099999999999999E-2</v>
      </c>
      <c r="F18" s="46">
        <v>4.3900000000000002E-2</v>
      </c>
      <c r="G18" s="46">
        <v>4.4600000000000001E-2</v>
      </c>
      <c r="H18" s="46">
        <v>6.1499999999999999E-2</v>
      </c>
      <c r="I18" s="48" t="s">
        <v>39</v>
      </c>
      <c r="J18" s="114" t="s">
        <v>129</v>
      </c>
      <c r="L18" s="45" t="s">
        <v>34</v>
      </c>
      <c r="M18" s="46">
        <v>6.3600000000000004E-2</v>
      </c>
    </row>
    <row r="19" spans="1:13" ht="15.75" customHeight="1" x14ac:dyDescent="0.3">
      <c r="A19" s="110"/>
      <c r="B19" s="110"/>
      <c r="C19" s="48" t="s">
        <v>130</v>
      </c>
      <c r="D19" s="46">
        <v>4.99E-2</v>
      </c>
      <c r="E19" s="46">
        <v>5.2200000000000003E-2</v>
      </c>
      <c r="F19" s="46">
        <v>5.4199999999999998E-2</v>
      </c>
      <c r="G19" s="46">
        <v>5.6000000000000001E-2</v>
      </c>
      <c r="H19" s="46">
        <v>6.3500000000000001E-2</v>
      </c>
      <c r="I19" s="46">
        <v>6.6500000000000004E-2</v>
      </c>
      <c r="J19" s="110"/>
      <c r="L19" s="45" t="s">
        <v>35</v>
      </c>
      <c r="M19" s="46">
        <v>6.5000000000000002E-2</v>
      </c>
    </row>
    <row r="20" spans="1:13" ht="15.75" customHeight="1" x14ac:dyDescent="0.3">
      <c r="A20" s="110"/>
      <c r="B20" s="110"/>
      <c r="C20" s="48" t="s">
        <v>26</v>
      </c>
      <c r="D20" s="46">
        <v>5.7700000000000001E-2</v>
      </c>
      <c r="E20" s="46">
        <v>5.8599999999999999E-2</v>
      </c>
      <c r="F20" s="46">
        <v>5.79E-2</v>
      </c>
      <c r="G20" s="46">
        <v>6.1600000000000002E-2</v>
      </c>
      <c r="H20" s="46">
        <v>6.4000000000000001E-2</v>
      </c>
      <c r="I20" s="46">
        <v>6.7000000000000004E-2</v>
      </c>
      <c r="J20" s="110"/>
      <c r="L20" s="52" t="s">
        <v>131</v>
      </c>
      <c r="M20" s="46">
        <v>6.5600000000000006E-2</v>
      </c>
    </row>
    <row r="21" spans="1:13" ht="15.75" customHeight="1" x14ac:dyDescent="0.3">
      <c r="A21" s="110"/>
      <c r="B21" s="110"/>
      <c r="C21" s="48" t="s">
        <v>29</v>
      </c>
      <c r="D21" s="46">
        <v>5.8700000000000002E-2</v>
      </c>
      <c r="E21" s="46">
        <v>5.9700000000000003E-2</v>
      </c>
      <c r="F21" s="46">
        <v>5.9400000000000001E-2</v>
      </c>
      <c r="G21" s="46">
        <v>5.9499999999999997E-2</v>
      </c>
      <c r="H21" s="46">
        <v>6.9500000000000006E-2</v>
      </c>
      <c r="I21" s="46">
        <v>7.2499999999999995E-2</v>
      </c>
      <c r="J21" s="110"/>
      <c r="L21" s="48" t="s">
        <v>47</v>
      </c>
      <c r="M21" s="46">
        <v>6.6000000000000003E-2</v>
      </c>
    </row>
    <row r="22" spans="1:13" ht="15.75" customHeight="1" x14ac:dyDescent="0.3">
      <c r="A22" s="110"/>
      <c r="B22" s="110"/>
      <c r="C22" s="48" t="s">
        <v>30</v>
      </c>
      <c r="D22" s="46">
        <v>5.91E-2</v>
      </c>
      <c r="E22" s="46">
        <v>6.0199999999999997E-2</v>
      </c>
      <c r="F22" s="46">
        <v>5.9700000000000003E-2</v>
      </c>
      <c r="G22" s="46">
        <v>5.8200000000000002E-2</v>
      </c>
      <c r="H22" s="46">
        <v>7.1099999999999997E-2</v>
      </c>
      <c r="I22" s="46">
        <v>7.4099999999999999E-2</v>
      </c>
      <c r="J22" s="110"/>
      <c r="L22" s="49" t="s">
        <v>54</v>
      </c>
      <c r="M22" s="46">
        <v>6.6000000000000003E-2</v>
      </c>
    </row>
    <row r="23" spans="1:13" ht="15.75" customHeight="1" x14ac:dyDescent="0.3">
      <c r="A23" s="110"/>
      <c r="B23" s="110"/>
      <c r="C23" s="48" t="s">
        <v>31</v>
      </c>
      <c r="D23" s="46">
        <v>5.9299999999999999E-2</v>
      </c>
      <c r="E23" s="46">
        <v>6.0699999999999997E-2</v>
      </c>
      <c r="F23" s="46">
        <v>6.1199999999999997E-2</v>
      </c>
      <c r="G23" s="46">
        <v>6.0100000000000001E-2</v>
      </c>
      <c r="H23" s="46">
        <v>7.0599999999999996E-2</v>
      </c>
      <c r="I23" s="46">
        <v>7.3599999999999999E-2</v>
      </c>
      <c r="J23" s="110"/>
      <c r="L23" s="48" t="s">
        <v>130</v>
      </c>
      <c r="M23" s="46">
        <v>6.6500000000000004E-2</v>
      </c>
    </row>
    <row r="24" spans="1:13" ht="15.75" customHeight="1" x14ac:dyDescent="0.3">
      <c r="A24" s="113"/>
      <c r="B24" s="113"/>
      <c r="C24" s="52" t="s">
        <v>131</v>
      </c>
      <c r="D24" s="46">
        <v>5.33E-2</v>
      </c>
      <c r="E24" s="46">
        <v>5.5100000000000003E-2</v>
      </c>
      <c r="F24" s="46">
        <v>5.4600000000000003E-2</v>
      </c>
      <c r="G24" s="46">
        <v>5.5199999999999999E-2</v>
      </c>
      <c r="H24" s="46">
        <v>6.2600000000000003E-2</v>
      </c>
      <c r="I24" s="46">
        <v>6.5600000000000006E-2</v>
      </c>
      <c r="J24" s="113"/>
      <c r="L24" s="48" t="s">
        <v>26</v>
      </c>
      <c r="M24" s="46">
        <v>6.7000000000000004E-2</v>
      </c>
    </row>
    <row r="25" spans="1:13" ht="15.75" customHeight="1" x14ac:dyDescent="0.3">
      <c r="A25" s="112" t="s">
        <v>132</v>
      </c>
      <c r="B25" s="112" t="s">
        <v>133</v>
      </c>
      <c r="C25" s="45" t="s">
        <v>108</v>
      </c>
      <c r="D25" s="46">
        <v>3.0300000000000001E-2</v>
      </c>
      <c r="E25" s="46">
        <v>3.0499999999999999E-2</v>
      </c>
      <c r="F25" s="46">
        <v>2.9100000000000001E-2</v>
      </c>
      <c r="G25" s="46">
        <v>2.9700000000000001E-2</v>
      </c>
      <c r="H25" s="46">
        <v>4.3400000000000001E-2</v>
      </c>
      <c r="I25" s="46">
        <v>5.2900000000000003E-2</v>
      </c>
      <c r="J25" s="114" t="s">
        <v>134</v>
      </c>
      <c r="L25" s="50" t="s">
        <v>49</v>
      </c>
      <c r="M25" s="51">
        <v>6.8000000000000005E-2</v>
      </c>
    </row>
    <row r="26" spans="1:13" ht="15.75" customHeight="1" x14ac:dyDescent="0.3">
      <c r="A26" s="110"/>
      <c r="B26" s="110"/>
      <c r="C26" s="45" t="s">
        <v>107</v>
      </c>
      <c r="D26" s="46">
        <v>3.0300000000000001E-2</v>
      </c>
      <c r="E26" s="46">
        <v>3.0200000000000001E-2</v>
      </c>
      <c r="F26" s="46">
        <v>2.8799999999999999E-2</v>
      </c>
      <c r="G26" s="46">
        <v>2.9399999999999999E-2</v>
      </c>
      <c r="H26" s="46">
        <v>4.3299999999999998E-2</v>
      </c>
      <c r="I26" s="46">
        <v>5.28E-2</v>
      </c>
      <c r="J26" s="110"/>
      <c r="L26" s="48" t="s">
        <v>45</v>
      </c>
      <c r="M26" s="46">
        <v>7.0999999999999994E-2</v>
      </c>
    </row>
    <row r="27" spans="1:13" ht="15.75" customHeight="1" x14ac:dyDescent="0.3">
      <c r="A27" s="110"/>
      <c r="B27" s="115"/>
      <c r="C27" s="53" t="s">
        <v>113</v>
      </c>
      <c r="D27" s="51">
        <v>3.0200000000000001E-2</v>
      </c>
      <c r="E27" s="51">
        <v>3.0599999999999999E-2</v>
      </c>
      <c r="F27" s="51">
        <v>2.9100000000000001E-2</v>
      </c>
      <c r="G27" s="51">
        <v>2.98E-2</v>
      </c>
      <c r="H27" s="51">
        <v>4.3700000000000003E-2</v>
      </c>
      <c r="I27" s="51">
        <v>5.3199999999999997E-2</v>
      </c>
      <c r="J27" s="110"/>
      <c r="L27" s="48" t="s">
        <v>44</v>
      </c>
      <c r="M27" s="46">
        <v>7.1999999999999995E-2</v>
      </c>
    </row>
    <row r="28" spans="1:13" ht="14.4" x14ac:dyDescent="0.3">
      <c r="A28" s="110"/>
      <c r="B28" s="112" t="s">
        <v>135</v>
      </c>
      <c r="C28" s="45" t="s">
        <v>33</v>
      </c>
      <c r="D28" s="46">
        <v>3.4500000000000003E-2</v>
      </c>
      <c r="E28" s="46">
        <v>3.1899999999999998E-2</v>
      </c>
      <c r="F28" s="46">
        <v>3.61E-2</v>
      </c>
      <c r="G28" s="46">
        <v>4.3299999999999998E-2</v>
      </c>
      <c r="H28" s="46">
        <v>5.3800000000000001E-2</v>
      </c>
      <c r="I28" s="46">
        <v>6.3100000000000003E-2</v>
      </c>
      <c r="J28" s="110"/>
      <c r="L28" s="50" t="s">
        <v>29</v>
      </c>
      <c r="M28" s="51">
        <v>7.2499999999999995E-2</v>
      </c>
    </row>
    <row r="29" spans="1:13" ht="14.4" x14ac:dyDescent="0.3">
      <c r="A29" s="110"/>
      <c r="B29" s="110"/>
      <c r="C29" s="45" t="s">
        <v>34</v>
      </c>
      <c r="D29" s="46">
        <v>3.4099999999999998E-2</v>
      </c>
      <c r="E29" s="46">
        <v>3.15E-2</v>
      </c>
      <c r="F29" s="46">
        <v>3.6700000000000003E-2</v>
      </c>
      <c r="G29" s="46">
        <v>4.4400000000000002E-2</v>
      </c>
      <c r="H29" s="46">
        <v>5.4100000000000002E-2</v>
      </c>
      <c r="I29" s="46">
        <v>6.3600000000000004E-2</v>
      </c>
      <c r="J29" s="110"/>
      <c r="L29" s="48" t="s">
        <v>31</v>
      </c>
      <c r="M29" s="46">
        <v>7.3599999999999999E-2</v>
      </c>
    </row>
    <row r="30" spans="1:13" ht="14.4" x14ac:dyDescent="0.3">
      <c r="A30" s="110"/>
      <c r="B30" s="115"/>
      <c r="C30" s="53" t="s">
        <v>35</v>
      </c>
      <c r="D30" s="51">
        <v>3.5999999999999997E-2</v>
      </c>
      <c r="E30" s="51">
        <v>3.4099999999999998E-2</v>
      </c>
      <c r="F30" s="51">
        <v>3.8800000000000001E-2</v>
      </c>
      <c r="G30" s="51">
        <v>4.6899999999999997E-2</v>
      </c>
      <c r="H30" s="51">
        <v>5.5500000000000001E-2</v>
      </c>
      <c r="I30" s="51">
        <v>6.5000000000000002E-2</v>
      </c>
      <c r="J30" s="115"/>
      <c r="L30" s="48" t="s">
        <v>30</v>
      </c>
      <c r="M30" s="46">
        <v>7.4099999999999999E-2</v>
      </c>
    </row>
    <row r="31" spans="1:13" ht="14.4" x14ac:dyDescent="0.3">
      <c r="A31" s="110"/>
      <c r="B31" s="112" t="s">
        <v>136</v>
      </c>
      <c r="C31" s="45" t="s">
        <v>50</v>
      </c>
      <c r="D31" s="46">
        <v>0.26790000000000003</v>
      </c>
      <c r="E31" s="46">
        <v>0.29599999999999999</v>
      </c>
      <c r="F31" s="46">
        <v>0.40160000000000001</v>
      </c>
      <c r="G31" s="46">
        <v>0.10589999999999999</v>
      </c>
      <c r="H31" s="46">
        <v>9.8100000000000007E-2</v>
      </c>
      <c r="I31" s="46">
        <v>0.1031</v>
      </c>
      <c r="J31" s="114" t="s">
        <v>137</v>
      </c>
      <c r="L31" s="48" t="s">
        <v>46</v>
      </c>
      <c r="M31" s="46">
        <v>7.5999999999999998E-2</v>
      </c>
    </row>
    <row r="32" spans="1:13" ht="14.4" x14ac:dyDescent="0.3">
      <c r="A32" s="110"/>
      <c r="B32" s="110"/>
      <c r="C32" s="45" t="s">
        <v>52</v>
      </c>
      <c r="D32" s="46">
        <v>0.155</v>
      </c>
      <c r="E32" s="46">
        <v>0.214</v>
      </c>
      <c r="F32" s="46">
        <v>0.2591</v>
      </c>
      <c r="G32" s="46">
        <v>0.10390000000000001</v>
      </c>
      <c r="H32" s="46">
        <v>9.4100000000000003E-2</v>
      </c>
      <c r="I32" s="46">
        <v>9.9099999999999994E-2</v>
      </c>
      <c r="J32" s="110"/>
      <c r="L32" s="48" t="s">
        <v>64</v>
      </c>
      <c r="M32" s="46">
        <v>9.0300000000000005E-2</v>
      </c>
    </row>
    <row r="33" spans="1:13" ht="14.4" x14ac:dyDescent="0.3">
      <c r="A33" s="113"/>
      <c r="B33" s="113"/>
      <c r="C33" s="45" t="s">
        <v>53</v>
      </c>
      <c r="D33" s="46">
        <v>0.22539999999999999</v>
      </c>
      <c r="E33" s="46">
        <v>0.25269999999999998</v>
      </c>
      <c r="F33" s="46">
        <v>0.28660000000000002</v>
      </c>
      <c r="G33" s="46">
        <v>0.1071</v>
      </c>
      <c r="H33" s="46">
        <v>0.108</v>
      </c>
      <c r="I33" s="46">
        <v>0.113</v>
      </c>
      <c r="J33" s="113"/>
      <c r="L33" s="48" t="s">
        <v>65</v>
      </c>
      <c r="M33" s="46">
        <v>9.3899999999999997E-2</v>
      </c>
    </row>
    <row r="34" spans="1:13" ht="14.4" x14ac:dyDescent="0.3">
      <c r="A34" s="112" t="s">
        <v>138</v>
      </c>
      <c r="B34" s="112" t="s">
        <v>139</v>
      </c>
      <c r="C34" s="45" t="s">
        <v>61</v>
      </c>
      <c r="D34" s="46">
        <v>0.01</v>
      </c>
      <c r="E34" s="46">
        <v>8.3000000000000001E-3</v>
      </c>
      <c r="F34" s="46">
        <v>4.4600000000000001E-2</v>
      </c>
      <c r="G34" s="46">
        <v>4.0800000000000003E-2</v>
      </c>
      <c r="H34" s="46">
        <v>0.38290000000000002</v>
      </c>
      <c r="I34" s="46">
        <v>0.216</v>
      </c>
      <c r="J34" s="114" t="s">
        <v>140</v>
      </c>
      <c r="L34" s="53" t="s">
        <v>52</v>
      </c>
      <c r="M34" s="51">
        <v>9.9099999999999994E-2</v>
      </c>
    </row>
    <row r="35" spans="1:13" ht="14.4" x14ac:dyDescent="0.3">
      <c r="A35" s="110"/>
      <c r="B35" s="110"/>
      <c r="C35" s="45" t="s">
        <v>63</v>
      </c>
      <c r="D35" s="54">
        <v>-7.3000000000000001E-3</v>
      </c>
      <c r="E35" s="46">
        <v>1.9400000000000001E-2</v>
      </c>
      <c r="F35" s="46">
        <v>8.3599999999999994E-2</v>
      </c>
      <c r="G35" s="46">
        <v>0.1928</v>
      </c>
      <c r="H35" s="54">
        <v>-7.5200000000000003E-2</v>
      </c>
      <c r="I35" s="46">
        <v>0.18</v>
      </c>
      <c r="J35" s="110"/>
      <c r="L35" s="15" t="s">
        <v>141</v>
      </c>
      <c r="M35" s="46">
        <v>9.9299999999999999E-2</v>
      </c>
    </row>
    <row r="36" spans="1:13" ht="14.4" x14ac:dyDescent="0.3">
      <c r="A36" s="110"/>
      <c r="B36" s="115"/>
      <c r="C36" s="53" t="s">
        <v>142</v>
      </c>
      <c r="D36" s="55">
        <v>-3.3099999999999997E-2</v>
      </c>
      <c r="E36" s="51">
        <v>-1.2E-2</v>
      </c>
      <c r="F36" s="51">
        <v>3.9899999999999998E-2</v>
      </c>
      <c r="G36" s="51">
        <v>4.24E-2</v>
      </c>
      <c r="H36" s="55">
        <v>-0.31490000000000001</v>
      </c>
      <c r="I36" s="51">
        <v>0.12</v>
      </c>
      <c r="J36" s="110"/>
      <c r="L36" s="56" t="s">
        <v>50</v>
      </c>
      <c r="M36" s="46">
        <v>0.1031</v>
      </c>
    </row>
    <row r="37" spans="1:13" ht="14.4" x14ac:dyDescent="0.3">
      <c r="A37" s="110"/>
      <c r="B37" s="112" t="s">
        <v>143</v>
      </c>
      <c r="C37" s="57" t="s">
        <v>69</v>
      </c>
      <c r="D37" s="58">
        <v>-2.3800000000000002E-2</v>
      </c>
      <c r="E37" s="46">
        <v>4.1999999999999997E-3</v>
      </c>
      <c r="F37" s="46">
        <v>6.0600000000000001E-2</v>
      </c>
      <c r="G37" s="46">
        <v>9.3799999999999994E-2</v>
      </c>
      <c r="H37" s="46">
        <v>6.7000000000000002E-3</v>
      </c>
      <c r="I37" s="46">
        <v>5.6399999999999999E-2</v>
      </c>
      <c r="J37" s="110"/>
      <c r="L37" s="56" t="s">
        <v>53</v>
      </c>
      <c r="M37" s="46">
        <v>0.113</v>
      </c>
    </row>
    <row r="38" spans="1:13" ht="14.4" x14ac:dyDescent="0.3">
      <c r="A38" s="110"/>
      <c r="B38" s="110"/>
      <c r="C38" s="57" t="s">
        <v>54</v>
      </c>
      <c r="D38" s="58">
        <v>-9.9000000000000008E-3</v>
      </c>
      <c r="E38" s="46">
        <v>1.09E-2</v>
      </c>
      <c r="F38" s="46">
        <v>5.7000000000000002E-2</v>
      </c>
      <c r="G38" s="46">
        <v>0.1004</v>
      </c>
      <c r="H38" s="54">
        <v>5.6800000000000003E-2</v>
      </c>
      <c r="I38" s="46">
        <v>6.6000000000000003E-2</v>
      </c>
      <c r="J38" s="110"/>
      <c r="L38" s="43" t="s">
        <v>142</v>
      </c>
      <c r="M38" s="46">
        <v>0.12</v>
      </c>
    </row>
    <row r="39" spans="1:13" ht="14.4" x14ac:dyDescent="0.3">
      <c r="A39" s="113"/>
      <c r="B39" s="113"/>
      <c r="C39" s="57" t="s">
        <v>124</v>
      </c>
      <c r="D39" s="58">
        <v>-1.1900000000000001E-2</v>
      </c>
      <c r="E39" s="46">
        <v>8.8000000000000005E-3</v>
      </c>
      <c r="F39" s="46">
        <v>5.2299999999999999E-2</v>
      </c>
      <c r="G39" s="46">
        <v>0.13270000000000001</v>
      </c>
      <c r="H39" s="54">
        <v>-9.7900000000000001E-2</v>
      </c>
      <c r="I39" s="46">
        <v>6.0100000000000001E-2</v>
      </c>
      <c r="J39" s="113"/>
      <c r="L39" s="45" t="s">
        <v>63</v>
      </c>
      <c r="M39" s="51">
        <v>0.18</v>
      </c>
    </row>
    <row r="40" spans="1:13" ht="14.4" x14ac:dyDescent="0.3">
      <c r="A40" s="118" t="s">
        <v>144</v>
      </c>
      <c r="B40" s="99"/>
      <c r="C40" s="47" t="s">
        <v>64</v>
      </c>
      <c r="D40" s="59"/>
      <c r="E40" s="59"/>
      <c r="F40" s="46">
        <v>2.2800000000000001E-2</v>
      </c>
      <c r="G40" s="46">
        <v>6.0100000000000001E-2</v>
      </c>
      <c r="H40" s="46">
        <v>8.6800000000000002E-2</v>
      </c>
      <c r="I40" s="46">
        <v>9.0300000000000005E-2</v>
      </c>
      <c r="J40" s="114" t="s">
        <v>145</v>
      </c>
      <c r="L40" s="45" t="s">
        <v>61</v>
      </c>
      <c r="M40" s="46">
        <v>0.216</v>
      </c>
    </row>
    <row r="41" spans="1:13" ht="14.4" x14ac:dyDescent="0.3">
      <c r="A41" s="119"/>
      <c r="B41" s="120"/>
      <c r="C41" s="48" t="s">
        <v>65</v>
      </c>
      <c r="D41" s="59"/>
      <c r="E41" s="59"/>
      <c r="F41" s="46">
        <v>2.69E-2</v>
      </c>
      <c r="G41" s="46">
        <v>7.0199999999999999E-2</v>
      </c>
      <c r="H41" s="46">
        <v>9.0399999999999994E-2</v>
      </c>
      <c r="I41" s="46">
        <v>9.3899999999999997E-2</v>
      </c>
      <c r="J41" s="110"/>
      <c r="L41" s="48"/>
      <c r="M41" s="48"/>
    </row>
    <row r="42" spans="1:13" ht="14.4" x14ac:dyDescent="0.3">
      <c r="A42" s="100"/>
      <c r="B42" s="101"/>
      <c r="C42" s="48" t="s">
        <v>141</v>
      </c>
      <c r="D42" s="59"/>
      <c r="E42" s="59"/>
      <c r="F42" s="46">
        <v>2.24E-2</v>
      </c>
      <c r="G42" s="46">
        <v>6.5799999999999997E-2</v>
      </c>
      <c r="H42" s="46">
        <v>9.5799999999999996E-2</v>
      </c>
      <c r="I42" s="46">
        <v>9.9299999999999999E-2</v>
      </c>
      <c r="J42" s="113"/>
    </row>
    <row r="43" spans="1:13" ht="14.4" x14ac:dyDescent="0.3">
      <c r="A43" s="118" t="s">
        <v>146</v>
      </c>
      <c r="B43" s="99"/>
      <c r="C43" s="48" t="s">
        <v>147</v>
      </c>
      <c r="D43" s="46">
        <v>6.8999999999999999E-3</v>
      </c>
      <c r="E43" s="46">
        <v>-5.1000000000000004E-3</v>
      </c>
      <c r="F43" s="46">
        <v>-7.4300000000000005E-2</v>
      </c>
      <c r="G43" s="54">
        <v>-6.6E-3</v>
      </c>
      <c r="H43" s="54">
        <v>-0.1038</v>
      </c>
      <c r="I43" s="48" t="s">
        <v>39</v>
      </c>
      <c r="J43" s="114" t="s">
        <v>145</v>
      </c>
    </row>
    <row r="44" spans="1:13" ht="14.4" x14ac:dyDescent="0.3">
      <c r="A44" s="100"/>
      <c r="B44" s="101"/>
      <c r="C44" s="48" t="s">
        <v>148</v>
      </c>
      <c r="D44" s="54">
        <v>-2.07E-2</v>
      </c>
      <c r="E44" s="46">
        <v>5.0599999999999999E-2</v>
      </c>
      <c r="F44" s="46">
        <v>0.24149999999999999</v>
      </c>
      <c r="G44" s="46">
        <v>0.27250000000000002</v>
      </c>
      <c r="H44" s="54">
        <v>-0.38300000000000001</v>
      </c>
      <c r="I44" s="48" t="s">
        <v>39</v>
      </c>
      <c r="J44" s="113"/>
    </row>
  </sheetData>
  <autoFilter ref="L1:M40" xr:uid="{00000000-0009-0000-0000-000003000000}"/>
  <mergeCells count="37">
    <mergeCell ref="A40:B42"/>
    <mergeCell ref="A43:B44"/>
    <mergeCell ref="A4:A8"/>
    <mergeCell ref="B4:B8"/>
    <mergeCell ref="A9:A14"/>
    <mergeCell ref="B9:B11"/>
    <mergeCell ref="B12:B14"/>
    <mergeCell ref="B15:B17"/>
    <mergeCell ref="B18:B24"/>
    <mergeCell ref="J40:J42"/>
    <mergeCell ref="J43:J44"/>
    <mergeCell ref="G2:G3"/>
    <mergeCell ref="H2:H3"/>
    <mergeCell ref="I2:I3"/>
    <mergeCell ref="J2:J3"/>
    <mergeCell ref="J4:J8"/>
    <mergeCell ref="J9:J14"/>
    <mergeCell ref="J15:J17"/>
    <mergeCell ref="A15:A24"/>
    <mergeCell ref="A25:A33"/>
    <mergeCell ref="A34:A39"/>
    <mergeCell ref="J18:J24"/>
    <mergeCell ref="J25:J30"/>
    <mergeCell ref="J31:J33"/>
    <mergeCell ref="J34:J39"/>
    <mergeCell ref="B25:B27"/>
    <mergeCell ref="B28:B30"/>
    <mergeCell ref="B31:B33"/>
    <mergeCell ref="B34:B36"/>
    <mergeCell ref="B37:B39"/>
    <mergeCell ref="D1:H1"/>
    <mergeCell ref="A2:A3"/>
    <mergeCell ref="B2:B3"/>
    <mergeCell ref="C2:C3"/>
    <mergeCell ref="D2:D3"/>
    <mergeCell ref="E2:E3"/>
    <mergeCell ref="F2:F3"/>
  </mergeCells>
  <hyperlinks>
    <hyperlink ref="L2" r:id="rId1" xr:uid="{00000000-0004-0000-0300-000000000000}"/>
    <hyperlink ref="L3" r:id="rId2" xr:uid="{00000000-0004-0000-0300-000001000000}"/>
    <hyperlink ref="L4" r:id="rId3" xr:uid="{00000000-0004-0000-0300-000002000000}"/>
    <hyperlink ref="L17" r:id="rId4" xr:uid="{00000000-0004-0000-0300-000003000000}"/>
    <hyperlink ref="L18" r:id="rId5" xr:uid="{00000000-0004-0000-0300-000004000000}"/>
    <hyperlink ref="L19" r:id="rId6" xr:uid="{00000000-0004-0000-0300-000005000000}"/>
    <hyperlink ref="C25" r:id="rId7" xr:uid="{00000000-0004-0000-0300-000006000000}"/>
    <hyperlink ref="C26" r:id="rId8" xr:uid="{00000000-0004-0000-0300-000007000000}"/>
    <hyperlink ref="C27" r:id="rId9" xr:uid="{00000000-0004-0000-0300-000008000000}"/>
    <hyperlink ref="C28" r:id="rId10" xr:uid="{00000000-0004-0000-0300-000009000000}"/>
    <hyperlink ref="C29" r:id="rId11" xr:uid="{00000000-0004-0000-0300-00000A000000}"/>
    <hyperlink ref="C30" r:id="rId12" xr:uid="{00000000-0004-0000-0300-00000B000000}"/>
    <hyperlink ref="C31" r:id="rId13" xr:uid="{00000000-0004-0000-0300-00000C000000}"/>
    <hyperlink ref="C32" r:id="rId14" xr:uid="{00000000-0004-0000-0300-00000D000000}"/>
    <hyperlink ref="C33" r:id="rId15" xr:uid="{00000000-0004-0000-0300-00000E000000}"/>
    <hyperlink ref="C34" r:id="rId16" xr:uid="{00000000-0004-0000-0300-00000F000000}"/>
    <hyperlink ref="L34" r:id="rId17" xr:uid="{00000000-0004-0000-0300-000010000000}"/>
    <hyperlink ref="C35" r:id="rId18" xr:uid="{00000000-0004-0000-0300-000011000000}"/>
    <hyperlink ref="C36" r:id="rId19" xr:uid="{00000000-0004-0000-0300-000012000000}"/>
    <hyperlink ref="L36" r:id="rId20" xr:uid="{00000000-0004-0000-0300-000013000000}"/>
    <hyperlink ref="L37" r:id="rId21" xr:uid="{00000000-0004-0000-0300-000014000000}"/>
    <hyperlink ref="L38" r:id="rId22" xr:uid="{00000000-0004-0000-0300-000015000000}"/>
    <hyperlink ref="L39" r:id="rId23" xr:uid="{00000000-0004-0000-0300-000016000000}"/>
    <hyperlink ref="L40" r:id="rId24" xr:uid="{00000000-0004-0000-0300-00001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3"/>
  <sheetViews>
    <sheetView workbookViewId="0"/>
  </sheetViews>
  <sheetFormatPr defaultColWidth="14.44140625" defaultRowHeight="15.75" customHeight="1" x14ac:dyDescent="0.25"/>
  <cols>
    <col min="1" max="1" width="33.88671875" customWidth="1"/>
    <col min="2" max="2" width="28" customWidth="1"/>
    <col min="3" max="3" width="33.109375" customWidth="1"/>
    <col min="5" max="5" width="16.44140625" customWidth="1"/>
  </cols>
  <sheetData>
    <row r="1" spans="1:17" ht="15.75" customHeight="1" x14ac:dyDescent="0.3">
      <c r="A1" s="57" t="s">
        <v>149</v>
      </c>
      <c r="B1" s="60"/>
      <c r="C1" s="61"/>
      <c r="D1" s="123" t="s">
        <v>150</v>
      </c>
      <c r="E1" s="99"/>
      <c r="F1" s="123" t="s">
        <v>151</v>
      </c>
      <c r="G1" s="99"/>
      <c r="H1" s="123" t="s">
        <v>152</v>
      </c>
      <c r="I1" s="99"/>
      <c r="J1" s="123" t="s">
        <v>153</v>
      </c>
      <c r="K1" s="99"/>
      <c r="L1" s="123" t="s">
        <v>154</v>
      </c>
      <c r="M1" s="99"/>
      <c r="N1" s="123" t="s">
        <v>155</v>
      </c>
      <c r="O1" s="99"/>
      <c r="P1" s="123" t="s">
        <v>156</v>
      </c>
      <c r="Q1" s="99"/>
    </row>
    <row r="2" spans="1:17" ht="15.75" customHeight="1" x14ac:dyDescent="0.3">
      <c r="A2" s="57" t="s">
        <v>157</v>
      </c>
      <c r="B2" s="60"/>
      <c r="C2" s="61"/>
      <c r="D2" s="100"/>
      <c r="E2" s="101"/>
      <c r="F2" s="100"/>
      <c r="G2" s="101"/>
      <c r="H2" s="100"/>
      <c r="I2" s="101"/>
      <c r="J2" s="100"/>
      <c r="K2" s="101"/>
      <c r="L2" s="100"/>
      <c r="M2" s="101"/>
      <c r="N2" s="100"/>
      <c r="O2" s="101"/>
      <c r="P2" s="100"/>
      <c r="Q2" s="101"/>
    </row>
    <row r="3" spans="1:17" ht="15.75" customHeight="1" x14ac:dyDescent="0.3">
      <c r="B3" s="62" t="s">
        <v>158</v>
      </c>
      <c r="C3" s="63" t="s">
        <v>159</v>
      </c>
      <c r="D3" s="124">
        <v>250</v>
      </c>
      <c r="E3" s="108"/>
      <c r="F3" s="124">
        <v>375</v>
      </c>
      <c r="G3" s="108"/>
      <c r="H3" s="124">
        <v>250</v>
      </c>
      <c r="I3" s="108"/>
      <c r="J3" s="124">
        <v>375</v>
      </c>
      <c r="K3" s="108"/>
      <c r="L3" s="124">
        <v>375</v>
      </c>
      <c r="M3" s="108"/>
      <c r="N3" s="124">
        <v>125</v>
      </c>
      <c r="O3" s="108"/>
      <c r="P3" s="124">
        <v>250</v>
      </c>
      <c r="Q3" s="108"/>
    </row>
    <row r="4" spans="1:17" ht="15.75" customHeight="1" x14ac:dyDescent="0.3">
      <c r="A4" s="39"/>
      <c r="B4" s="64" t="s">
        <v>160</v>
      </c>
      <c r="C4" s="65" t="s">
        <v>161</v>
      </c>
      <c r="D4" s="125">
        <v>250</v>
      </c>
      <c r="E4" s="108"/>
      <c r="F4" s="125">
        <v>375</v>
      </c>
      <c r="G4" s="108"/>
      <c r="H4" s="125">
        <v>250</v>
      </c>
      <c r="I4" s="108"/>
      <c r="J4" s="125">
        <v>375</v>
      </c>
      <c r="K4" s="108"/>
      <c r="L4" s="125">
        <v>375</v>
      </c>
      <c r="M4" s="108"/>
      <c r="N4" s="125">
        <v>125</v>
      </c>
      <c r="O4" s="108"/>
      <c r="P4" s="125">
        <v>250</v>
      </c>
      <c r="Q4" s="108"/>
    </row>
    <row r="5" spans="1:17" ht="15.75" customHeight="1" x14ac:dyDescent="0.3">
      <c r="A5" s="39"/>
      <c r="B5" s="64" t="s">
        <v>162</v>
      </c>
      <c r="C5" s="48" t="s">
        <v>163</v>
      </c>
      <c r="D5" s="124">
        <v>0</v>
      </c>
      <c r="E5" s="108"/>
      <c r="F5" s="124">
        <v>0</v>
      </c>
      <c r="G5" s="108"/>
      <c r="H5" s="124">
        <v>0</v>
      </c>
      <c r="I5" s="108"/>
      <c r="J5" s="124">
        <v>0</v>
      </c>
      <c r="K5" s="108"/>
      <c r="L5" s="124">
        <v>0</v>
      </c>
      <c r="M5" s="108"/>
      <c r="N5" s="124">
        <v>0</v>
      </c>
      <c r="O5" s="108"/>
      <c r="P5" s="124">
        <v>0</v>
      </c>
      <c r="Q5" s="108"/>
    </row>
    <row r="6" spans="1:17" ht="15.75" customHeight="1" x14ac:dyDescent="0.3">
      <c r="A6" s="39"/>
      <c r="B6" s="66"/>
      <c r="C6" s="67" t="s">
        <v>164</v>
      </c>
      <c r="D6" s="126" t="s">
        <v>165</v>
      </c>
      <c r="E6" s="108"/>
      <c r="F6" s="127" t="s">
        <v>165</v>
      </c>
      <c r="G6" s="108"/>
      <c r="H6" s="127" t="s">
        <v>165</v>
      </c>
      <c r="I6" s="108"/>
      <c r="J6" s="127" t="s">
        <v>165</v>
      </c>
      <c r="K6" s="108"/>
      <c r="L6" s="127" t="s">
        <v>165</v>
      </c>
      <c r="M6" s="108"/>
      <c r="N6" s="127" t="s">
        <v>165</v>
      </c>
      <c r="O6" s="108"/>
      <c r="P6" s="127" t="s">
        <v>165</v>
      </c>
      <c r="Q6" s="108"/>
    </row>
    <row r="7" spans="1:17" ht="15.75" customHeight="1" x14ac:dyDescent="0.3">
      <c r="A7" s="39"/>
      <c r="B7" s="60"/>
      <c r="C7" s="61"/>
      <c r="D7" s="39"/>
      <c r="E7" s="39"/>
      <c r="F7" s="39"/>
      <c r="G7" s="39"/>
      <c r="H7" s="39"/>
      <c r="I7" s="39"/>
      <c r="J7" s="39"/>
      <c r="K7" s="39"/>
      <c r="L7" s="39"/>
      <c r="M7" s="39"/>
      <c r="N7" s="39"/>
      <c r="O7" s="39"/>
      <c r="P7" s="39"/>
      <c r="Q7" s="39"/>
    </row>
    <row r="8" spans="1:17" x14ac:dyDescent="0.25">
      <c r="A8" s="109" t="s">
        <v>166</v>
      </c>
      <c r="B8" s="109" t="s">
        <v>98</v>
      </c>
      <c r="C8" s="122" t="s">
        <v>99</v>
      </c>
      <c r="D8" s="116" t="s">
        <v>167</v>
      </c>
      <c r="E8" s="116" t="s">
        <v>168</v>
      </c>
      <c r="F8" s="116" t="s">
        <v>169</v>
      </c>
      <c r="G8" s="116" t="s">
        <v>168</v>
      </c>
      <c r="H8" s="116" t="s">
        <v>170</v>
      </c>
      <c r="I8" s="116" t="s">
        <v>168</v>
      </c>
      <c r="J8" s="116" t="s">
        <v>171</v>
      </c>
      <c r="K8" s="116" t="s">
        <v>168</v>
      </c>
      <c r="L8" s="116" t="s">
        <v>172</v>
      </c>
      <c r="M8" s="116" t="s">
        <v>168</v>
      </c>
      <c r="N8" s="116" t="s">
        <v>173</v>
      </c>
      <c r="O8" s="116" t="s">
        <v>168</v>
      </c>
      <c r="P8" s="116" t="s">
        <v>174</v>
      </c>
      <c r="Q8" s="116" t="s">
        <v>168</v>
      </c>
    </row>
    <row r="9" spans="1:17" x14ac:dyDescent="0.25">
      <c r="A9" s="110"/>
      <c r="B9" s="110"/>
      <c r="C9" s="119"/>
      <c r="D9" s="110"/>
      <c r="E9" s="110"/>
      <c r="F9" s="110"/>
      <c r="G9" s="110"/>
      <c r="H9" s="110"/>
      <c r="I9" s="110"/>
      <c r="J9" s="110"/>
      <c r="K9" s="110"/>
      <c r="L9" s="113"/>
      <c r="M9" s="110"/>
      <c r="N9" s="110"/>
      <c r="O9" s="110"/>
      <c r="P9" s="110"/>
      <c r="Q9" s="110"/>
    </row>
    <row r="10" spans="1:17" ht="15.75" customHeight="1" x14ac:dyDescent="0.3">
      <c r="A10" s="121" t="s">
        <v>109</v>
      </c>
      <c r="B10" s="121" t="s">
        <v>110</v>
      </c>
      <c r="C10" s="68" t="s">
        <v>111</v>
      </c>
      <c r="D10" s="69"/>
      <c r="E10" s="70"/>
      <c r="F10" s="69"/>
      <c r="G10" s="70"/>
      <c r="H10" s="69"/>
      <c r="I10" s="70"/>
      <c r="J10" s="71">
        <v>3</v>
      </c>
      <c r="K10" s="117" t="s">
        <v>175</v>
      </c>
      <c r="L10" s="69"/>
      <c r="M10" s="70"/>
      <c r="N10" s="69"/>
      <c r="O10" s="70"/>
      <c r="P10" s="69"/>
      <c r="Q10" s="70"/>
    </row>
    <row r="11" spans="1:17" ht="15.75" customHeight="1" x14ac:dyDescent="0.3">
      <c r="A11" s="110"/>
      <c r="B11" s="110"/>
      <c r="C11" s="72" t="s">
        <v>114</v>
      </c>
      <c r="D11" s="73"/>
      <c r="E11" s="59"/>
      <c r="F11" s="73"/>
      <c r="G11" s="59"/>
      <c r="H11" s="73"/>
      <c r="I11" s="59"/>
      <c r="J11" s="74">
        <v>2</v>
      </c>
      <c r="K11" s="110"/>
      <c r="L11" s="73"/>
      <c r="M11" s="59"/>
      <c r="N11" s="73"/>
      <c r="O11" s="59"/>
      <c r="P11" s="73"/>
      <c r="Q11" s="59"/>
    </row>
    <row r="12" spans="1:17" ht="15.75" customHeight="1" x14ac:dyDescent="0.3">
      <c r="A12" s="110"/>
      <c r="B12" s="110"/>
      <c r="C12" s="72" t="s">
        <v>115</v>
      </c>
      <c r="D12" s="73"/>
      <c r="E12" s="59"/>
      <c r="F12" s="73"/>
      <c r="G12" s="59"/>
      <c r="H12" s="73"/>
      <c r="I12" s="59"/>
      <c r="J12" s="74">
        <v>3</v>
      </c>
      <c r="K12" s="110"/>
      <c r="L12" s="73"/>
      <c r="M12" s="59"/>
      <c r="N12" s="73"/>
      <c r="O12" s="59"/>
      <c r="P12" s="73"/>
      <c r="Q12" s="59"/>
    </row>
    <row r="13" spans="1:17" ht="15.75" customHeight="1" x14ac:dyDescent="0.3">
      <c r="A13" s="110"/>
      <c r="B13" s="110"/>
      <c r="C13" s="72" t="s">
        <v>116</v>
      </c>
      <c r="D13" s="73"/>
      <c r="E13" s="59"/>
      <c r="F13" s="73"/>
      <c r="G13" s="59"/>
      <c r="H13" s="73"/>
      <c r="I13" s="59"/>
      <c r="J13" s="74">
        <v>3</v>
      </c>
      <c r="K13" s="110"/>
      <c r="L13" s="73"/>
      <c r="M13" s="59"/>
      <c r="N13" s="73"/>
      <c r="O13" s="59"/>
      <c r="P13" s="73"/>
      <c r="Q13" s="59"/>
    </row>
    <row r="14" spans="1:17" ht="15.75" customHeight="1" x14ac:dyDescent="0.3">
      <c r="A14" s="113"/>
      <c r="B14" s="113"/>
      <c r="C14" s="72" t="s">
        <v>118</v>
      </c>
      <c r="D14" s="73"/>
      <c r="E14" s="59"/>
      <c r="F14" s="73"/>
      <c r="G14" s="59"/>
      <c r="H14" s="73"/>
      <c r="I14" s="59"/>
      <c r="J14" s="74">
        <v>5</v>
      </c>
      <c r="K14" s="113"/>
      <c r="L14" s="73"/>
      <c r="M14" s="59"/>
      <c r="N14" s="73"/>
      <c r="O14" s="59"/>
      <c r="P14" s="73"/>
      <c r="Q14" s="59"/>
    </row>
    <row r="15" spans="1:17" ht="15.75" customHeight="1" x14ac:dyDescent="0.3">
      <c r="A15" s="112" t="s">
        <v>119</v>
      </c>
      <c r="B15" s="112" t="s">
        <v>120</v>
      </c>
      <c r="C15" s="72" t="s">
        <v>44</v>
      </c>
      <c r="D15" s="73"/>
      <c r="E15" s="59"/>
      <c r="F15" s="73"/>
      <c r="G15" s="59"/>
      <c r="H15" s="73"/>
      <c r="I15" s="59"/>
      <c r="J15" s="74">
        <v>12</v>
      </c>
      <c r="K15" s="71" t="s">
        <v>176</v>
      </c>
      <c r="L15" s="73"/>
      <c r="M15" s="59"/>
      <c r="N15" s="73"/>
      <c r="O15" s="59"/>
      <c r="P15" s="73"/>
      <c r="Q15" s="59"/>
    </row>
    <row r="16" spans="1:17" ht="15.75" customHeight="1" x14ac:dyDescent="0.3">
      <c r="A16" s="110"/>
      <c r="B16" s="110"/>
      <c r="C16" s="72" t="s">
        <v>45</v>
      </c>
      <c r="D16" s="73"/>
      <c r="E16" s="59"/>
      <c r="F16" s="73"/>
      <c r="G16" s="59"/>
      <c r="H16" s="73"/>
      <c r="I16" s="59"/>
      <c r="J16" s="74">
        <v>10</v>
      </c>
      <c r="K16" s="71" t="s">
        <v>177</v>
      </c>
      <c r="L16" s="73"/>
      <c r="M16" s="59"/>
      <c r="N16" s="73"/>
      <c r="O16" s="59"/>
      <c r="P16" s="73"/>
      <c r="Q16" s="59"/>
    </row>
    <row r="17" spans="1:17" ht="15.75" customHeight="1" x14ac:dyDescent="0.3">
      <c r="A17" s="110"/>
      <c r="B17" s="115"/>
      <c r="C17" s="75" t="s">
        <v>46</v>
      </c>
      <c r="D17" s="76"/>
      <c r="E17" s="77"/>
      <c r="F17" s="76"/>
      <c r="G17" s="77"/>
      <c r="H17" s="76"/>
      <c r="I17" s="77"/>
      <c r="J17" s="78">
        <v>20</v>
      </c>
      <c r="K17" s="77"/>
      <c r="L17" s="76"/>
      <c r="M17" s="77"/>
      <c r="N17" s="76"/>
      <c r="O17" s="77"/>
      <c r="P17" s="76"/>
      <c r="Q17" s="77"/>
    </row>
    <row r="18" spans="1:17" ht="15.75" customHeight="1" x14ac:dyDescent="0.3">
      <c r="A18" s="110"/>
      <c r="B18" s="112" t="s">
        <v>122</v>
      </c>
      <c r="C18" s="72" t="s">
        <v>47</v>
      </c>
      <c r="D18" s="73"/>
      <c r="E18" s="59"/>
      <c r="F18" s="73"/>
      <c r="G18" s="59"/>
      <c r="H18" s="76"/>
      <c r="I18" s="59"/>
      <c r="J18" s="74">
        <v>4</v>
      </c>
      <c r="K18" s="74" t="s">
        <v>178</v>
      </c>
      <c r="L18" s="73"/>
      <c r="M18" s="59"/>
      <c r="N18" s="73"/>
      <c r="O18" s="59"/>
      <c r="P18" s="73"/>
      <c r="Q18" s="59"/>
    </row>
    <row r="19" spans="1:17" ht="15.75" customHeight="1" x14ac:dyDescent="0.3">
      <c r="A19" s="110"/>
      <c r="B19" s="110"/>
      <c r="C19" s="72" t="s">
        <v>48</v>
      </c>
      <c r="D19" s="73"/>
      <c r="E19" s="59"/>
      <c r="F19" s="73"/>
      <c r="G19" s="59"/>
      <c r="H19" s="76"/>
      <c r="I19" s="59"/>
      <c r="J19" s="74">
        <v>4</v>
      </c>
      <c r="K19" s="59"/>
      <c r="L19" s="73"/>
      <c r="M19" s="59"/>
      <c r="N19" s="73"/>
      <c r="O19" s="59"/>
      <c r="P19" s="73"/>
      <c r="Q19" s="59"/>
    </row>
    <row r="20" spans="1:17" ht="15.75" customHeight="1" x14ac:dyDescent="0.3">
      <c r="A20" s="113"/>
      <c r="B20" s="113"/>
      <c r="C20" s="72" t="s">
        <v>49</v>
      </c>
      <c r="D20" s="73"/>
      <c r="E20" s="59"/>
      <c r="F20" s="73"/>
      <c r="G20" s="59"/>
      <c r="H20" s="73"/>
      <c r="I20" s="59"/>
      <c r="J20" s="74">
        <v>4</v>
      </c>
      <c r="K20" s="59"/>
      <c r="L20" s="73"/>
      <c r="M20" s="59"/>
      <c r="N20" s="73"/>
      <c r="O20" s="59"/>
      <c r="P20" s="73"/>
      <c r="Q20" s="59"/>
    </row>
    <row r="21" spans="1:17" ht="15.75" customHeight="1" x14ac:dyDescent="0.3">
      <c r="A21" s="112" t="s">
        <v>125</v>
      </c>
      <c r="B21" s="112" t="s">
        <v>126</v>
      </c>
      <c r="C21" s="72" t="s">
        <v>117</v>
      </c>
      <c r="D21" s="73"/>
      <c r="E21" s="59"/>
      <c r="F21" s="73"/>
      <c r="G21" s="59"/>
      <c r="H21" s="73"/>
      <c r="I21" s="59"/>
      <c r="J21" s="73"/>
      <c r="K21" s="59"/>
      <c r="L21" s="73"/>
      <c r="M21" s="59"/>
      <c r="N21" s="73"/>
      <c r="O21" s="59"/>
      <c r="P21" s="73"/>
      <c r="Q21" s="59"/>
    </row>
    <row r="22" spans="1:17" ht="15.75" customHeight="1" x14ac:dyDescent="0.3">
      <c r="A22" s="110"/>
      <c r="B22" s="110"/>
      <c r="C22" s="72" t="s">
        <v>121</v>
      </c>
      <c r="D22" s="73"/>
      <c r="E22" s="59"/>
      <c r="F22" s="73"/>
      <c r="G22" s="59"/>
      <c r="H22" s="73"/>
      <c r="I22" s="59"/>
      <c r="J22" s="73"/>
      <c r="K22" s="59"/>
      <c r="L22" s="73"/>
      <c r="M22" s="59"/>
      <c r="N22" s="73"/>
      <c r="O22" s="59"/>
      <c r="P22" s="73"/>
      <c r="Q22" s="59"/>
    </row>
    <row r="23" spans="1:17" ht="15.75" customHeight="1" x14ac:dyDescent="0.3">
      <c r="A23" s="110"/>
      <c r="B23" s="115"/>
      <c r="C23" s="75" t="s">
        <v>123</v>
      </c>
      <c r="D23" s="76"/>
      <c r="E23" s="77"/>
      <c r="F23" s="76"/>
      <c r="G23" s="77"/>
      <c r="H23" s="76"/>
      <c r="I23" s="77"/>
      <c r="J23" s="76"/>
      <c r="K23" s="77"/>
      <c r="L23" s="76"/>
      <c r="M23" s="77"/>
      <c r="N23" s="76"/>
      <c r="O23" s="77"/>
      <c r="P23" s="76"/>
      <c r="Q23" s="77"/>
    </row>
    <row r="24" spans="1:17" ht="15.75" customHeight="1" x14ac:dyDescent="0.3">
      <c r="A24" s="110"/>
      <c r="B24" s="112" t="s">
        <v>179</v>
      </c>
      <c r="C24" s="72" t="s">
        <v>127</v>
      </c>
      <c r="D24" s="73"/>
      <c r="E24" s="59"/>
      <c r="F24" s="73"/>
      <c r="G24" s="59"/>
      <c r="H24" s="73"/>
      <c r="I24" s="59"/>
      <c r="J24" s="73"/>
      <c r="K24" s="59"/>
      <c r="L24" s="73"/>
      <c r="M24" s="59"/>
      <c r="N24" s="73"/>
      <c r="O24" s="59"/>
      <c r="P24" s="73"/>
      <c r="Q24" s="59"/>
    </row>
    <row r="25" spans="1:17" ht="15.75" customHeight="1" x14ac:dyDescent="0.3">
      <c r="A25" s="110"/>
      <c r="B25" s="110"/>
      <c r="C25" s="72" t="s">
        <v>130</v>
      </c>
      <c r="D25" s="73"/>
      <c r="E25" s="59"/>
      <c r="F25" s="73"/>
      <c r="G25" s="59"/>
      <c r="H25" s="73"/>
      <c r="I25" s="59"/>
      <c r="J25" s="73"/>
      <c r="K25" s="59"/>
      <c r="L25" s="73"/>
      <c r="M25" s="59"/>
      <c r="N25" s="73"/>
      <c r="O25" s="59"/>
      <c r="P25" s="73"/>
      <c r="Q25" s="59"/>
    </row>
    <row r="26" spans="1:17" ht="15.75" customHeight="1" x14ac:dyDescent="0.3">
      <c r="A26" s="110"/>
      <c r="B26" s="110"/>
      <c r="C26" s="72" t="s">
        <v>26</v>
      </c>
      <c r="D26" s="71">
        <v>15</v>
      </c>
      <c r="E26" s="71" t="s">
        <v>180</v>
      </c>
      <c r="F26" s="73"/>
      <c r="G26" s="59"/>
      <c r="H26" s="73"/>
      <c r="I26" s="59"/>
      <c r="J26" s="73"/>
      <c r="K26" s="59"/>
      <c r="L26" s="73"/>
      <c r="M26" s="59"/>
      <c r="N26" s="73"/>
      <c r="O26" s="59"/>
      <c r="P26" s="73"/>
      <c r="Q26" s="59"/>
    </row>
    <row r="27" spans="1:17" ht="15.75" customHeight="1" x14ac:dyDescent="0.3">
      <c r="A27" s="110"/>
      <c r="B27" s="110"/>
      <c r="C27" s="72" t="s">
        <v>29</v>
      </c>
      <c r="D27" s="73"/>
      <c r="E27" s="59"/>
      <c r="F27" s="71">
        <v>5</v>
      </c>
      <c r="G27" s="117" t="s">
        <v>181</v>
      </c>
      <c r="H27" s="73"/>
      <c r="I27" s="59"/>
      <c r="J27" s="74">
        <v>10</v>
      </c>
      <c r="K27" s="117" t="s">
        <v>182</v>
      </c>
      <c r="L27" s="73"/>
      <c r="M27" s="59"/>
      <c r="N27" s="73"/>
      <c r="O27" s="59"/>
      <c r="P27" s="73"/>
      <c r="Q27" s="59"/>
    </row>
    <row r="28" spans="1:17" ht="14.4" x14ac:dyDescent="0.3">
      <c r="A28" s="110"/>
      <c r="B28" s="110"/>
      <c r="C28" s="72" t="s">
        <v>30</v>
      </c>
      <c r="D28" s="73"/>
      <c r="E28" s="59"/>
      <c r="F28" s="74">
        <v>5</v>
      </c>
      <c r="G28" s="110"/>
      <c r="H28" s="73"/>
      <c r="I28" s="59"/>
      <c r="J28" s="74">
        <v>10</v>
      </c>
      <c r="K28" s="110"/>
      <c r="L28" s="73"/>
      <c r="M28" s="59"/>
      <c r="N28" s="73"/>
      <c r="O28" s="59"/>
      <c r="P28" s="73"/>
      <c r="Q28" s="59"/>
    </row>
    <row r="29" spans="1:17" ht="14.4" x14ac:dyDescent="0.3">
      <c r="A29" s="110"/>
      <c r="B29" s="110"/>
      <c r="C29" s="72" t="s">
        <v>31</v>
      </c>
      <c r="D29" s="73"/>
      <c r="E29" s="59"/>
      <c r="F29" s="74">
        <v>5</v>
      </c>
      <c r="G29" s="113"/>
      <c r="H29" s="73"/>
      <c r="I29" s="59"/>
      <c r="J29" s="74">
        <v>10</v>
      </c>
      <c r="K29" s="113"/>
      <c r="L29" s="73"/>
      <c r="M29" s="59"/>
      <c r="N29" s="73"/>
      <c r="O29" s="59"/>
      <c r="P29" s="73"/>
      <c r="Q29" s="59"/>
    </row>
    <row r="30" spans="1:17" ht="14.4" x14ac:dyDescent="0.3">
      <c r="A30" s="113"/>
      <c r="B30" s="113"/>
      <c r="C30" s="79" t="s">
        <v>131</v>
      </c>
      <c r="D30" s="73"/>
      <c r="E30" s="59"/>
      <c r="F30" s="73"/>
      <c r="G30" s="59"/>
      <c r="H30" s="73"/>
      <c r="I30" s="59"/>
      <c r="J30" s="73"/>
      <c r="K30" s="59"/>
      <c r="L30" s="73"/>
      <c r="M30" s="59"/>
      <c r="N30" s="73"/>
      <c r="O30" s="59"/>
      <c r="P30" s="73"/>
      <c r="Q30" s="59"/>
    </row>
    <row r="31" spans="1:17" ht="14.4" x14ac:dyDescent="0.3">
      <c r="A31" s="112" t="s">
        <v>132</v>
      </c>
      <c r="B31" s="112" t="s">
        <v>133</v>
      </c>
      <c r="C31" s="80" t="s">
        <v>108</v>
      </c>
      <c r="D31" s="71">
        <v>75</v>
      </c>
      <c r="E31" s="117" t="s">
        <v>183</v>
      </c>
      <c r="F31" s="74">
        <v>120</v>
      </c>
      <c r="G31" s="117" t="s">
        <v>184</v>
      </c>
      <c r="H31" s="73"/>
      <c r="I31" s="59"/>
      <c r="J31" s="73"/>
      <c r="K31" s="59"/>
      <c r="L31" s="73"/>
      <c r="M31" s="59"/>
      <c r="N31" s="73"/>
      <c r="O31" s="59"/>
      <c r="P31" s="73"/>
      <c r="Q31" s="59"/>
    </row>
    <row r="32" spans="1:17" ht="14.4" x14ac:dyDescent="0.3">
      <c r="A32" s="110"/>
      <c r="B32" s="110"/>
      <c r="C32" s="80" t="s">
        <v>107</v>
      </c>
      <c r="D32" s="71">
        <v>80</v>
      </c>
      <c r="E32" s="110"/>
      <c r="F32" s="74">
        <v>120</v>
      </c>
      <c r="G32" s="110"/>
      <c r="H32" s="73"/>
      <c r="I32" s="59"/>
      <c r="J32" s="73"/>
      <c r="K32" s="59"/>
      <c r="L32" s="73"/>
      <c r="M32" s="59"/>
      <c r="N32" s="73"/>
      <c r="O32" s="59"/>
      <c r="P32" s="73"/>
      <c r="Q32" s="59"/>
    </row>
    <row r="33" spans="1:17" ht="14.4" x14ac:dyDescent="0.3">
      <c r="A33" s="110"/>
      <c r="B33" s="113"/>
      <c r="C33" s="23" t="s">
        <v>113</v>
      </c>
      <c r="D33" s="81">
        <v>80</v>
      </c>
      <c r="E33" s="113"/>
      <c r="F33" s="74">
        <v>120</v>
      </c>
      <c r="G33" s="113"/>
      <c r="H33" s="82"/>
      <c r="I33" s="83"/>
      <c r="J33" s="82"/>
      <c r="K33" s="83"/>
      <c r="L33" s="82"/>
      <c r="M33" s="83"/>
      <c r="N33" s="82"/>
      <c r="O33" s="83"/>
      <c r="P33" s="82"/>
      <c r="Q33" s="83"/>
    </row>
    <row r="34" spans="1:17" ht="14.4" x14ac:dyDescent="0.3">
      <c r="A34" s="110"/>
      <c r="B34" s="121" t="s">
        <v>135</v>
      </c>
      <c r="C34" s="84" t="s">
        <v>33</v>
      </c>
      <c r="D34" s="69"/>
      <c r="E34" s="59"/>
      <c r="F34" s="69"/>
      <c r="G34" s="59"/>
      <c r="H34" s="71">
        <v>75</v>
      </c>
      <c r="I34" s="117" t="s">
        <v>185</v>
      </c>
      <c r="J34" s="71">
        <v>35</v>
      </c>
      <c r="K34" s="117" t="s">
        <v>186</v>
      </c>
      <c r="L34" s="69"/>
      <c r="M34" s="70"/>
      <c r="N34" s="69"/>
      <c r="O34" s="70"/>
      <c r="P34" s="69"/>
      <c r="Q34" s="70"/>
    </row>
    <row r="35" spans="1:17" ht="14.4" x14ac:dyDescent="0.3">
      <c r="A35" s="110"/>
      <c r="B35" s="110"/>
      <c r="C35" s="80" t="s">
        <v>34</v>
      </c>
      <c r="D35" s="69"/>
      <c r="E35" s="59"/>
      <c r="F35" s="73"/>
      <c r="G35" s="59"/>
      <c r="H35" s="74">
        <v>75</v>
      </c>
      <c r="I35" s="110"/>
      <c r="J35" s="74">
        <v>40</v>
      </c>
      <c r="K35" s="110"/>
      <c r="L35" s="73"/>
      <c r="M35" s="59"/>
      <c r="N35" s="73"/>
      <c r="O35" s="59"/>
      <c r="P35" s="73"/>
      <c r="Q35" s="59"/>
    </row>
    <row r="36" spans="1:17" ht="14.4" x14ac:dyDescent="0.3">
      <c r="A36" s="110"/>
      <c r="B36" s="113"/>
      <c r="C36" s="85" t="s">
        <v>35</v>
      </c>
      <c r="D36" s="69"/>
      <c r="E36" s="77"/>
      <c r="F36" s="76"/>
      <c r="G36" s="77"/>
      <c r="H36" s="78">
        <v>100</v>
      </c>
      <c r="I36" s="113"/>
      <c r="J36" s="78">
        <v>75</v>
      </c>
      <c r="K36" s="113"/>
      <c r="L36" s="76"/>
      <c r="M36" s="77"/>
      <c r="N36" s="76"/>
      <c r="O36" s="77"/>
      <c r="P36" s="76"/>
      <c r="Q36" s="77"/>
    </row>
    <row r="37" spans="1:17" ht="14.4" x14ac:dyDescent="0.3">
      <c r="A37" s="110"/>
      <c r="B37" s="112" t="s">
        <v>136</v>
      </c>
      <c r="C37" s="80" t="s">
        <v>50</v>
      </c>
      <c r="D37" s="73"/>
      <c r="E37" s="59"/>
      <c r="F37" s="73"/>
      <c r="G37" s="59"/>
      <c r="H37" s="73"/>
      <c r="I37" s="59"/>
      <c r="J37" s="74">
        <v>5</v>
      </c>
      <c r="K37" s="59"/>
      <c r="L37" s="73"/>
      <c r="M37" s="59"/>
      <c r="N37" s="74">
        <v>30</v>
      </c>
      <c r="O37" s="117" t="s">
        <v>187</v>
      </c>
      <c r="P37" s="74">
        <v>70</v>
      </c>
      <c r="Q37" s="74" t="s">
        <v>188</v>
      </c>
    </row>
    <row r="38" spans="1:17" ht="14.4" x14ac:dyDescent="0.3">
      <c r="A38" s="110"/>
      <c r="B38" s="110"/>
      <c r="C38" s="80" t="s">
        <v>52</v>
      </c>
      <c r="D38" s="73"/>
      <c r="E38" s="59"/>
      <c r="F38" s="73"/>
      <c r="G38" s="59"/>
      <c r="H38" s="73"/>
      <c r="I38" s="59"/>
      <c r="J38" s="74">
        <v>5</v>
      </c>
      <c r="K38" s="59"/>
      <c r="L38" s="73"/>
      <c r="M38" s="59"/>
      <c r="N38" s="74">
        <v>20</v>
      </c>
      <c r="O38" s="110"/>
      <c r="P38" s="74">
        <v>30</v>
      </c>
      <c r="Q38" s="74" t="s">
        <v>189</v>
      </c>
    </row>
    <row r="39" spans="1:17" ht="14.4" x14ac:dyDescent="0.3">
      <c r="A39" s="113"/>
      <c r="B39" s="113"/>
      <c r="C39" s="80" t="s">
        <v>53</v>
      </c>
      <c r="D39" s="73"/>
      <c r="E39" s="59"/>
      <c r="F39" s="73"/>
      <c r="G39" s="59"/>
      <c r="H39" s="73"/>
      <c r="I39" s="59"/>
      <c r="J39" s="74">
        <v>5</v>
      </c>
      <c r="K39" s="59"/>
      <c r="L39" s="73"/>
      <c r="M39" s="59"/>
      <c r="N39" s="74">
        <v>50</v>
      </c>
      <c r="O39" s="113"/>
      <c r="P39" s="74">
        <v>100</v>
      </c>
      <c r="Q39" s="74" t="s">
        <v>190</v>
      </c>
    </row>
    <row r="40" spans="1:17" ht="14.4" x14ac:dyDescent="0.3">
      <c r="A40" s="112" t="s">
        <v>138</v>
      </c>
      <c r="B40" s="112" t="s">
        <v>139</v>
      </c>
      <c r="C40" s="80" t="s">
        <v>61</v>
      </c>
      <c r="D40" s="69"/>
      <c r="E40" s="59"/>
      <c r="F40" s="73"/>
      <c r="G40" s="59"/>
      <c r="H40" s="73"/>
      <c r="I40" s="59"/>
      <c r="J40" s="73"/>
      <c r="K40" s="59"/>
      <c r="L40" s="74">
        <v>100</v>
      </c>
      <c r="M40" s="71" t="s">
        <v>191</v>
      </c>
      <c r="N40" s="73"/>
      <c r="O40" s="59"/>
      <c r="P40" s="73"/>
      <c r="Q40" s="59"/>
    </row>
    <row r="41" spans="1:17" ht="14.4" x14ac:dyDescent="0.3">
      <c r="A41" s="110"/>
      <c r="B41" s="110"/>
      <c r="C41" s="80" t="s">
        <v>63</v>
      </c>
      <c r="D41" s="86"/>
      <c r="E41" s="87"/>
      <c r="F41" s="86"/>
      <c r="G41" s="87"/>
      <c r="H41" s="86"/>
      <c r="I41" s="87"/>
      <c r="J41" s="86"/>
      <c r="K41" s="87"/>
      <c r="L41" s="74">
        <v>100</v>
      </c>
      <c r="M41" s="88" t="s">
        <v>192</v>
      </c>
      <c r="N41" s="86"/>
      <c r="O41" s="87"/>
      <c r="P41" s="86"/>
      <c r="Q41" s="87"/>
    </row>
    <row r="42" spans="1:17" ht="14.4" x14ac:dyDescent="0.3">
      <c r="A42" s="110"/>
      <c r="B42" s="115"/>
      <c r="C42" s="85" t="s">
        <v>142</v>
      </c>
      <c r="D42" s="86"/>
      <c r="E42" s="89"/>
      <c r="F42" s="90"/>
      <c r="G42" s="89"/>
      <c r="H42" s="90"/>
      <c r="I42" s="89"/>
      <c r="J42" s="90"/>
      <c r="K42" s="89"/>
      <c r="L42" s="90"/>
      <c r="M42" s="89"/>
      <c r="N42" s="90"/>
      <c r="O42" s="89"/>
      <c r="P42" s="90"/>
      <c r="Q42" s="89"/>
    </row>
    <row r="43" spans="1:17" ht="14.4" x14ac:dyDescent="0.3">
      <c r="A43" s="110"/>
      <c r="B43" s="112" t="s">
        <v>143</v>
      </c>
      <c r="C43" s="80" t="s">
        <v>69</v>
      </c>
      <c r="D43" s="86"/>
      <c r="E43" s="87"/>
      <c r="F43" s="86"/>
      <c r="G43" s="87"/>
      <c r="H43" s="86"/>
      <c r="I43" s="87"/>
      <c r="J43" s="86"/>
      <c r="K43" s="87"/>
      <c r="L43" s="86"/>
      <c r="M43" s="87"/>
      <c r="N43" s="86"/>
      <c r="O43" s="59"/>
      <c r="P43" s="74">
        <v>15</v>
      </c>
      <c r="Q43" s="88" t="s">
        <v>193</v>
      </c>
    </row>
    <row r="44" spans="1:17" ht="14.4" x14ac:dyDescent="0.3">
      <c r="A44" s="110"/>
      <c r="B44" s="110"/>
      <c r="C44" s="80" t="s">
        <v>54</v>
      </c>
      <c r="D44" s="86"/>
      <c r="E44" s="87"/>
      <c r="F44" s="86"/>
      <c r="G44" s="87"/>
      <c r="H44" s="86"/>
      <c r="I44" s="87"/>
      <c r="J44" s="74">
        <v>50</v>
      </c>
      <c r="K44" s="91" t="s">
        <v>194</v>
      </c>
      <c r="L44" s="74">
        <v>75</v>
      </c>
      <c r="M44" s="91" t="s">
        <v>195</v>
      </c>
      <c r="N44" s="74">
        <v>25</v>
      </c>
      <c r="O44" s="88" t="s">
        <v>196</v>
      </c>
      <c r="P44" s="74">
        <v>35</v>
      </c>
      <c r="Q44" s="88" t="s">
        <v>196</v>
      </c>
    </row>
    <row r="45" spans="1:17" ht="14.4" x14ac:dyDescent="0.3">
      <c r="A45" s="113"/>
      <c r="B45" s="113"/>
      <c r="C45" s="80" t="s">
        <v>124</v>
      </c>
      <c r="D45" s="86"/>
      <c r="E45" s="87"/>
      <c r="F45" s="86"/>
      <c r="G45" s="87"/>
      <c r="H45" s="86"/>
      <c r="I45" s="87"/>
      <c r="J45" s="86"/>
      <c r="K45" s="87"/>
      <c r="L45" s="86"/>
      <c r="M45" s="87"/>
      <c r="N45" s="86"/>
      <c r="O45" s="87"/>
      <c r="P45" s="86"/>
      <c r="Q45" s="87"/>
    </row>
    <row r="46" spans="1:17" ht="14.4" x14ac:dyDescent="0.3">
      <c r="A46" s="118" t="s">
        <v>197</v>
      </c>
      <c r="B46" s="99"/>
      <c r="C46" s="72" t="s">
        <v>56</v>
      </c>
      <c r="D46" s="73"/>
      <c r="E46" s="59"/>
      <c r="F46" s="73"/>
      <c r="G46" s="59"/>
      <c r="H46" s="73"/>
      <c r="I46" s="59"/>
      <c r="J46" s="74">
        <v>24</v>
      </c>
      <c r="K46" s="88" t="s">
        <v>198</v>
      </c>
      <c r="L46" s="74">
        <v>16</v>
      </c>
      <c r="M46" s="88" t="s">
        <v>198</v>
      </c>
      <c r="N46" s="73"/>
      <c r="O46" s="59"/>
      <c r="P46" s="73"/>
      <c r="Q46" s="59"/>
    </row>
    <row r="47" spans="1:17" ht="14.4" x14ac:dyDescent="0.3">
      <c r="A47" s="119"/>
      <c r="B47" s="120"/>
      <c r="C47" s="72" t="s">
        <v>58</v>
      </c>
      <c r="D47" s="73"/>
      <c r="E47" s="87"/>
      <c r="F47" s="86"/>
      <c r="G47" s="87"/>
      <c r="H47" s="86"/>
      <c r="I47" s="87"/>
      <c r="J47" s="74">
        <v>18</v>
      </c>
      <c r="K47" s="88" t="s">
        <v>199</v>
      </c>
      <c r="L47" s="74">
        <v>12</v>
      </c>
      <c r="M47" s="88" t="s">
        <v>200</v>
      </c>
      <c r="N47" s="86"/>
      <c r="O47" s="87"/>
      <c r="P47" s="86"/>
      <c r="Q47" s="87"/>
    </row>
    <row r="48" spans="1:17" ht="14.4" x14ac:dyDescent="0.3">
      <c r="A48" s="100"/>
      <c r="B48" s="101"/>
      <c r="C48" s="72" t="s">
        <v>59</v>
      </c>
      <c r="D48" s="73"/>
      <c r="E48" s="83"/>
      <c r="F48" s="82"/>
      <c r="G48" s="83"/>
      <c r="H48" s="82"/>
      <c r="I48" s="83"/>
      <c r="J48" s="81">
        <v>18</v>
      </c>
      <c r="K48" s="92" t="s">
        <v>201</v>
      </c>
      <c r="L48" s="81">
        <v>12</v>
      </c>
      <c r="M48" s="92" t="s">
        <v>202</v>
      </c>
      <c r="N48" s="82"/>
      <c r="O48" s="83"/>
      <c r="P48" s="82"/>
      <c r="Q48" s="83"/>
    </row>
    <row r="49" spans="1:17" ht="14.4" x14ac:dyDescent="0.3">
      <c r="A49" s="118" t="s">
        <v>144</v>
      </c>
      <c r="B49" s="99"/>
      <c r="C49" s="72" t="s">
        <v>64</v>
      </c>
      <c r="D49" s="93"/>
      <c r="E49" s="117"/>
      <c r="F49" s="71"/>
      <c r="G49" s="117"/>
      <c r="H49" s="69"/>
      <c r="I49" s="70"/>
      <c r="J49" s="69"/>
      <c r="K49" s="70"/>
      <c r="L49" s="71">
        <v>10</v>
      </c>
      <c r="M49" s="71" t="s">
        <v>203</v>
      </c>
      <c r="N49" s="69"/>
      <c r="O49" s="70"/>
      <c r="P49" s="69"/>
      <c r="Q49" s="70"/>
    </row>
    <row r="50" spans="1:17" ht="14.4" x14ac:dyDescent="0.3">
      <c r="A50" s="119"/>
      <c r="B50" s="120"/>
      <c r="C50" s="72" t="s">
        <v>65</v>
      </c>
      <c r="D50" s="93"/>
      <c r="E50" s="110"/>
      <c r="F50" s="74"/>
      <c r="G50" s="110"/>
      <c r="H50" s="73"/>
      <c r="I50" s="59"/>
      <c r="J50" s="73"/>
      <c r="K50" s="59"/>
      <c r="L50" s="74">
        <v>20</v>
      </c>
      <c r="M50" s="73"/>
      <c r="N50" s="73"/>
      <c r="O50" s="59"/>
      <c r="P50" s="73"/>
      <c r="Q50" s="59"/>
    </row>
    <row r="51" spans="1:17" ht="14.4" x14ac:dyDescent="0.3">
      <c r="A51" s="100"/>
      <c r="B51" s="101"/>
      <c r="C51" s="72" t="s">
        <v>66</v>
      </c>
      <c r="D51" s="93"/>
      <c r="E51" s="113"/>
      <c r="F51" s="74"/>
      <c r="G51" s="113"/>
      <c r="H51" s="73"/>
      <c r="I51" s="59"/>
      <c r="J51" s="73"/>
      <c r="K51" s="59"/>
      <c r="L51" s="74">
        <v>30</v>
      </c>
      <c r="M51" s="74" t="s">
        <v>204</v>
      </c>
      <c r="N51" s="73"/>
      <c r="O51" s="59"/>
      <c r="P51" s="73"/>
      <c r="Q51" s="59"/>
    </row>
    <row r="52" spans="1:17" ht="14.4" x14ac:dyDescent="0.3">
      <c r="A52" s="118" t="s">
        <v>146</v>
      </c>
      <c r="B52" s="99"/>
      <c r="C52" s="72" t="s">
        <v>147</v>
      </c>
      <c r="D52" s="73"/>
      <c r="E52" s="59"/>
      <c r="F52" s="73"/>
      <c r="G52" s="59"/>
      <c r="H52" s="73"/>
      <c r="I52" s="59"/>
      <c r="J52" s="73"/>
      <c r="K52" s="59"/>
      <c r="L52" s="73"/>
      <c r="M52" s="59"/>
      <c r="N52" s="73"/>
      <c r="O52" s="59"/>
      <c r="P52" s="73"/>
      <c r="Q52" s="59"/>
    </row>
    <row r="53" spans="1:17" ht="14.4" x14ac:dyDescent="0.3">
      <c r="A53" s="100"/>
      <c r="B53" s="101"/>
      <c r="C53" s="72" t="s">
        <v>148</v>
      </c>
      <c r="D53" s="86"/>
      <c r="E53" s="87"/>
      <c r="F53" s="86"/>
      <c r="G53" s="87"/>
      <c r="H53" s="86"/>
      <c r="I53" s="87"/>
      <c r="J53" s="86"/>
      <c r="K53" s="87"/>
      <c r="L53" s="86"/>
      <c r="M53" s="87"/>
      <c r="N53" s="86"/>
      <c r="O53" s="87"/>
      <c r="P53" s="86"/>
      <c r="Q53" s="87"/>
    </row>
  </sheetData>
  <mergeCells count="80">
    <mergeCell ref="O37:O39"/>
    <mergeCell ref="K10:K14"/>
    <mergeCell ref="K27:K29"/>
    <mergeCell ref="B31:B33"/>
    <mergeCell ref="I34:I36"/>
    <mergeCell ref="K34:K36"/>
    <mergeCell ref="N6:O6"/>
    <mergeCell ref="P6:Q6"/>
    <mergeCell ref="O8:O9"/>
    <mergeCell ref="P8:P9"/>
    <mergeCell ref="Q8:Q9"/>
    <mergeCell ref="D6:E6"/>
    <mergeCell ref="F6:G6"/>
    <mergeCell ref="H6:I6"/>
    <mergeCell ref="J6:K6"/>
    <mergeCell ref="L6:M6"/>
    <mergeCell ref="N4:O4"/>
    <mergeCell ref="P4:Q4"/>
    <mergeCell ref="D5:E5"/>
    <mergeCell ref="F5:G5"/>
    <mergeCell ref="H5:I5"/>
    <mergeCell ref="J5:K5"/>
    <mergeCell ref="L5:M5"/>
    <mergeCell ref="N5:O5"/>
    <mergeCell ref="P5:Q5"/>
    <mergeCell ref="D4:E4"/>
    <mergeCell ref="F4:G4"/>
    <mergeCell ref="H4:I4"/>
    <mergeCell ref="J4:K4"/>
    <mergeCell ref="L4:M4"/>
    <mergeCell ref="N1:O2"/>
    <mergeCell ref="P1:Q2"/>
    <mergeCell ref="D3:E3"/>
    <mergeCell ref="F3:G3"/>
    <mergeCell ref="H3:I3"/>
    <mergeCell ref="J3:K3"/>
    <mergeCell ref="L3:M3"/>
    <mergeCell ref="N3:O3"/>
    <mergeCell ref="P3:Q3"/>
    <mergeCell ref="D1:E2"/>
    <mergeCell ref="F1:G2"/>
    <mergeCell ref="H1:I2"/>
    <mergeCell ref="J1:K2"/>
    <mergeCell ref="L1:M2"/>
    <mergeCell ref="A49:B51"/>
    <mergeCell ref="A52:B53"/>
    <mergeCell ref="E31:E33"/>
    <mergeCell ref="G27:G29"/>
    <mergeCell ref="G31:G33"/>
    <mergeCell ref="B34:B36"/>
    <mergeCell ref="B37:B39"/>
    <mergeCell ref="B40:B42"/>
    <mergeCell ref="B43:B45"/>
    <mergeCell ref="A46:B48"/>
    <mergeCell ref="E49:E51"/>
    <mergeCell ref="G49:G51"/>
    <mergeCell ref="A21:A30"/>
    <mergeCell ref="A31:A39"/>
    <mergeCell ref="A40:A45"/>
    <mergeCell ref="A10:A14"/>
    <mergeCell ref="B10:B14"/>
    <mergeCell ref="A15:A20"/>
    <mergeCell ref="B15:B17"/>
    <mergeCell ref="B18:B20"/>
    <mergeCell ref="B21:B23"/>
    <mergeCell ref="B24:B30"/>
    <mergeCell ref="M8:M9"/>
    <mergeCell ref="N8:N9"/>
    <mergeCell ref="A8:A9"/>
    <mergeCell ref="B8:B9"/>
    <mergeCell ref="C8:C9"/>
    <mergeCell ref="D8:D9"/>
    <mergeCell ref="E8:E9"/>
    <mergeCell ref="F8:F9"/>
    <mergeCell ref="G8:G9"/>
    <mergeCell ref="H8:H9"/>
    <mergeCell ref="I8:I9"/>
    <mergeCell ref="J8:J9"/>
    <mergeCell ref="K8:K9"/>
    <mergeCell ref="L8:L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ANALYSIS</vt:lpstr>
      <vt:lpstr>POWER-BI Data</vt:lpstr>
      <vt:lpstr>Returns - Annexure 1</vt:lpstr>
      <vt:lpstr>Portfolio - Annexure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2020-10-22T17:32:16Z</dcterms:modified>
</cp:coreProperties>
</file>