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StudyMaterial\INFO 7330 HealthCare\Final project\"/>
    </mc:Choice>
  </mc:AlternateContent>
  <bookViews>
    <workbookView xWindow="0" yWindow="0" windowWidth="25125" windowHeight="11610" xr2:uid="{F43721FC-88C6-4595-B67A-79CD5787A503}"/>
  </bookViews>
  <sheets>
    <sheet name="Demographics " sheetId="1" r:id="rId1"/>
    <sheet name="Provider" sheetId="3" r:id="rId2"/>
    <sheet name="Daily fatigue" sheetId="2"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 i="3" l="1"/>
  <c r="E4" i="3"/>
  <c r="B4" i="3"/>
  <c r="D4" i="3" s="1"/>
  <c r="F3" i="3"/>
  <c r="E3" i="3"/>
  <c r="B3" i="3"/>
  <c r="D3" i="3" s="1"/>
  <c r="F2" i="3"/>
  <c r="E2" i="3"/>
  <c r="B2" i="3"/>
  <c r="D2" i="3" s="1"/>
  <c r="L7" i="2"/>
  <c r="K7" i="2"/>
  <c r="J7" i="2"/>
  <c r="I7" i="2"/>
  <c r="H7" i="2"/>
  <c r="G7" i="2"/>
  <c r="F7" i="2"/>
  <c r="E7" i="2"/>
  <c r="D7" i="2"/>
  <c r="C7" i="2"/>
  <c r="L6" i="2"/>
  <c r="K6" i="2"/>
  <c r="J6" i="2"/>
  <c r="I6" i="2"/>
  <c r="H6" i="2"/>
  <c r="G6" i="2"/>
  <c r="F6" i="2"/>
  <c r="E6" i="2"/>
  <c r="D6" i="2"/>
  <c r="C6" i="2"/>
  <c r="L5" i="2"/>
  <c r="K5" i="2"/>
  <c r="J5" i="2"/>
  <c r="I5" i="2"/>
  <c r="H5" i="2"/>
  <c r="G5" i="2"/>
  <c r="F5" i="2"/>
  <c r="E5" i="2"/>
  <c r="D5" i="2"/>
  <c r="C5" i="2"/>
  <c r="L4" i="2"/>
  <c r="K4" i="2"/>
  <c r="J4" i="2"/>
  <c r="I4" i="2"/>
  <c r="H4" i="2"/>
  <c r="G4" i="2"/>
  <c r="F4" i="2"/>
  <c r="E4" i="2"/>
  <c r="D4" i="2"/>
  <c r="C4" i="2"/>
  <c r="L3" i="2"/>
  <c r="K3" i="2"/>
  <c r="J3" i="2"/>
  <c r="I3" i="2"/>
  <c r="H3" i="2"/>
  <c r="G3" i="2"/>
  <c r="F3" i="2"/>
  <c r="E3" i="2"/>
  <c r="D3" i="2"/>
  <c r="C3" i="2"/>
  <c r="L2" i="2"/>
  <c r="K2" i="2"/>
  <c r="J2" i="2"/>
  <c r="I2" i="2"/>
  <c r="H2" i="2"/>
  <c r="G2" i="2"/>
  <c r="F2" i="2"/>
  <c r="E2" i="2"/>
  <c r="D2" i="2"/>
  <c r="C2" i="2"/>
  <c r="V13" i="1"/>
  <c r="U13" i="1"/>
  <c r="T13" i="1"/>
  <c r="S13" i="1"/>
  <c r="R13" i="1"/>
  <c r="Q13" i="1"/>
  <c r="P13" i="1"/>
  <c r="O13" i="1"/>
  <c r="M13" i="1"/>
  <c r="L13" i="1"/>
  <c r="V12" i="1"/>
  <c r="U12" i="1"/>
  <c r="T12" i="1"/>
  <c r="S12" i="1"/>
  <c r="R12" i="1"/>
  <c r="Q12" i="1"/>
  <c r="P12" i="1"/>
  <c r="O12" i="1"/>
  <c r="M12" i="1"/>
  <c r="L12" i="1"/>
  <c r="V11" i="1"/>
  <c r="U11" i="1"/>
  <c r="T11" i="1"/>
  <c r="S11" i="1"/>
  <c r="R11" i="1"/>
  <c r="Q11" i="1"/>
  <c r="P11" i="1"/>
  <c r="O11" i="1"/>
  <c r="M11" i="1"/>
  <c r="L11" i="1"/>
  <c r="V10" i="1"/>
  <c r="U10" i="1"/>
  <c r="T10" i="1"/>
  <c r="S10" i="1"/>
  <c r="R10" i="1"/>
  <c r="Q10" i="1"/>
  <c r="P10" i="1"/>
  <c r="O10" i="1"/>
  <c r="M10" i="1"/>
  <c r="L10" i="1"/>
  <c r="V9" i="1"/>
  <c r="U9" i="1"/>
  <c r="T9" i="1"/>
  <c r="S9" i="1"/>
  <c r="R9" i="1"/>
  <c r="Q9" i="1"/>
  <c r="P9" i="1"/>
  <c r="O9" i="1"/>
  <c r="M9" i="1"/>
  <c r="L9" i="1"/>
  <c r="V8" i="1"/>
  <c r="U8" i="1"/>
  <c r="T8" i="1"/>
  <c r="S8" i="1"/>
  <c r="R8" i="1"/>
  <c r="Q8" i="1"/>
  <c r="P8" i="1"/>
  <c r="O8" i="1"/>
  <c r="M8" i="1"/>
  <c r="L8" i="1"/>
  <c r="V7" i="1"/>
  <c r="U7" i="1"/>
  <c r="T7" i="1"/>
  <c r="S7" i="1"/>
  <c r="R7" i="1"/>
  <c r="Q7" i="1"/>
  <c r="P7" i="1"/>
  <c r="O7" i="1"/>
  <c r="M7" i="1"/>
  <c r="L7" i="1"/>
  <c r="V6" i="1"/>
  <c r="U6" i="1"/>
  <c r="T6" i="1"/>
  <c r="S6" i="1"/>
  <c r="R6" i="1"/>
  <c r="Q6" i="1"/>
  <c r="P6" i="1"/>
  <c r="O6" i="1"/>
  <c r="M6" i="1"/>
  <c r="L6" i="1"/>
  <c r="V5" i="1"/>
  <c r="U5" i="1"/>
  <c r="T5" i="1"/>
  <c r="S5" i="1"/>
  <c r="R5" i="1"/>
  <c r="Q5" i="1"/>
  <c r="P5" i="1"/>
  <c r="O5" i="1"/>
  <c r="M5" i="1"/>
  <c r="L5" i="1"/>
  <c r="V4" i="1"/>
  <c r="U4" i="1"/>
  <c r="T4" i="1"/>
  <c r="S4" i="1"/>
  <c r="R4" i="1"/>
  <c r="Q4" i="1"/>
  <c r="P4" i="1"/>
  <c r="O4" i="1"/>
  <c r="M4" i="1"/>
  <c r="L4" i="1"/>
  <c r="V3" i="1"/>
  <c r="U3" i="1"/>
  <c r="T3" i="1"/>
  <c r="S3" i="1"/>
  <c r="R3" i="1"/>
  <c r="Q3" i="1"/>
  <c r="P3" i="1"/>
  <c r="O3" i="1"/>
  <c r="M3" i="1"/>
  <c r="L3" i="1"/>
  <c r="V2" i="1"/>
  <c r="U2" i="1"/>
  <c r="T2" i="1"/>
  <c r="S2" i="1"/>
  <c r="R2" i="1"/>
  <c r="Q2" i="1"/>
  <c r="P2" i="1"/>
  <c r="O2" i="1"/>
  <c r="N2" i="1"/>
  <c r="M2" i="1"/>
  <c r="L2" i="1"/>
</calcChain>
</file>

<file path=xl/sharedStrings.xml><?xml version="1.0" encoding="utf-8"?>
<sst xmlns="http://schemas.openxmlformats.org/spreadsheetml/2006/main" count="159" uniqueCount="105">
  <si>
    <t>PatientID</t>
  </si>
  <si>
    <t>NAME</t>
  </si>
  <si>
    <t>ADDR</t>
  </si>
  <si>
    <t>CITY</t>
  </si>
  <si>
    <t>STATE</t>
  </si>
  <si>
    <t>Country</t>
  </si>
  <si>
    <t>Family member Contact</t>
  </si>
  <si>
    <t>EmailId</t>
  </si>
  <si>
    <t>ZIP</t>
  </si>
  <si>
    <t>Gender</t>
  </si>
  <si>
    <t>AGE</t>
  </si>
  <si>
    <t>Cancer Type</t>
  </si>
  <si>
    <t>Cancer Stage</t>
  </si>
  <si>
    <t>Treatment procedure I</t>
  </si>
  <si>
    <t xml:space="preserve"> Effective i</t>
  </si>
  <si>
    <t>Treatment procedure II</t>
  </si>
  <si>
    <t>Effective II</t>
  </si>
  <si>
    <t>Treatment Procedure III</t>
  </si>
  <si>
    <t xml:space="preserve"> Effective III</t>
  </si>
  <si>
    <t>Provider ID</t>
  </si>
  <si>
    <t>Enrolled in Fatigue Programs</t>
  </si>
  <si>
    <t>Cause of Fatigue</t>
  </si>
  <si>
    <t>Dr. Andrew Hugine, Jr.</t>
  </si>
  <si>
    <t>4900 Meridian Street</t>
  </si>
  <si>
    <t>Canton</t>
  </si>
  <si>
    <t>Massachusetts</t>
  </si>
  <si>
    <t>United States</t>
  </si>
  <si>
    <t>www.aamu.edu/</t>
  </si>
  <si>
    <t>Male</t>
  </si>
  <si>
    <t>Ray L. Watts</t>
  </si>
  <si>
    <t>Administration Bldg Suite 1070</t>
  </si>
  <si>
    <t>Quincy</t>
  </si>
  <si>
    <t>www.uab.edu</t>
  </si>
  <si>
    <t>35294-0110</t>
  </si>
  <si>
    <t>Michael Turner</t>
  </si>
  <si>
    <t>1200 Taylor Rd</t>
  </si>
  <si>
    <t>www.amridgeuniversity.edu</t>
  </si>
  <si>
    <t>36117-3553</t>
  </si>
  <si>
    <t>Female</t>
  </si>
  <si>
    <t>Robert A. Altenkirch</t>
  </si>
  <si>
    <t>301 Sparkman Dr</t>
  </si>
  <si>
    <t>www.uah.edu</t>
  </si>
  <si>
    <t>Gwen Boyd</t>
  </si>
  <si>
    <t>915 S Jackson Street</t>
  </si>
  <si>
    <t>Newton</t>
  </si>
  <si>
    <t>www.alasu.edu/email/index.aspx</t>
  </si>
  <si>
    <t>36104-0271</t>
  </si>
  <si>
    <t>Robert Witt</t>
  </si>
  <si>
    <t>401 Queen City Ave</t>
  </si>
  <si>
    <t>Winthrop</t>
  </si>
  <si>
    <t>www.uasystem.ua.edu</t>
  </si>
  <si>
    <t>Dr. Judith L. Bonner</t>
  </si>
  <si>
    <t>739 University Blvd</t>
  </si>
  <si>
    <t>Everett</t>
  </si>
  <si>
    <t>www.ua.edu/</t>
  </si>
  <si>
    <t>35487-0166</t>
  </si>
  <si>
    <t>Susan Burrow</t>
  </si>
  <si>
    <t>1675 Cherokee Rd</t>
  </si>
  <si>
    <t>www.cacc.edu</t>
  </si>
  <si>
    <t>Robert Glenn</t>
  </si>
  <si>
    <t>300 N Beaty St</t>
  </si>
  <si>
    <t>Revere</t>
  </si>
  <si>
    <t>www.athens.edu</t>
  </si>
  <si>
    <t>John G. Veres III</t>
  </si>
  <si>
    <t>7440 East Drive</t>
  </si>
  <si>
    <t xml:space="preserve"> Milton</t>
  </si>
  <si>
    <t>www.aum.edu</t>
  </si>
  <si>
    <t>36117-3596</t>
  </si>
  <si>
    <t>Jay Gogue</t>
  </si>
  <si>
    <t>Auburn, Alabama</t>
  </si>
  <si>
    <t>Brookline</t>
  </si>
  <si>
    <t>www.auburn.edu</t>
  </si>
  <si>
    <t>General Charles Krulak</t>
  </si>
  <si>
    <t>900 Arkadelphia Road</t>
  </si>
  <si>
    <t>www.bsc.edu/</t>
  </si>
  <si>
    <t xml:space="preserve"> Fatigue levels: 12/01/2017</t>
  </si>
  <si>
    <t xml:space="preserve"> Fatigue levels: 12/03/2017</t>
  </si>
  <si>
    <t xml:space="preserve"> Fatigue levels: 12/04/2017</t>
  </si>
  <si>
    <t xml:space="preserve"> Fatigue levels: 12/05/2017</t>
  </si>
  <si>
    <t xml:space="preserve"> Fatigue levels: 12/06/2017</t>
  </si>
  <si>
    <t xml:space="preserve"> Fatigue levels: 12/07/2017</t>
  </si>
  <si>
    <t xml:space="preserve"> Fatigue levels: 12/08/2017</t>
  </si>
  <si>
    <t xml:space="preserve"> Fatigue levels: 12/09/2017</t>
  </si>
  <si>
    <t xml:space="preserve"> Fatigue levels: 12/10/2017</t>
  </si>
  <si>
    <t xml:space="preserve"> Fatigue levels: 12/11/2017</t>
  </si>
  <si>
    <t xml:space="preserve"> Fatigue levels: 12/12/2017
</t>
  </si>
  <si>
    <t xml:space="preserve"> Fatigue levels: 12/13/2017
</t>
  </si>
  <si>
    <t xml:space="preserve"> Fatigue levels: 12/14/2017
</t>
  </si>
  <si>
    <t>Provider Id</t>
  </si>
  <si>
    <t>Prefix</t>
  </si>
  <si>
    <t>Provider</t>
  </si>
  <si>
    <t>Role</t>
  </si>
  <si>
    <t>Facility</t>
  </si>
  <si>
    <t>Address</t>
  </si>
  <si>
    <t>City</t>
  </si>
  <si>
    <t>Pincode</t>
  </si>
  <si>
    <t>State</t>
  </si>
  <si>
    <t>Shawonda Thomas</t>
  </si>
  <si>
    <t xml:space="preserve">75 Francis Street
</t>
  </si>
  <si>
    <t>Boston</t>
  </si>
  <si>
    <t>Marjorie Christensen</t>
  </si>
  <si>
    <t xml:space="preserve">55 Fruit Street
</t>
  </si>
  <si>
    <t>Bradley A Perkins</t>
  </si>
  <si>
    <t xml:space="preserve">1153 Centre Street
</t>
  </si>
  <si>
    <t>Jamaica Plain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</si>
</sst>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9">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ont="1" applyFill="1" applyBorder="1"/>
    <xf numFmtId="0" fontId="0" fillId="3" borderId="2" xfId="0" applyFont="1" applyFill="1" applyBorder="1"/>
    <xf numFmtId="0" fontId="0" fillId="3" borderId="2" xfId="0" applyNumberFormat="1" applyFont="1" applyFill="1" applyBorder="1"/>
    <xf numFmtId="0" fontId="0" fillId="3" borderId="2" xfId="0" applyNumberFormat="1" applyFont="1" applyFill="1" applyBorder="1" applyAlignment="1">
      <alignment wrapText="1"/>
    </xf>
    <xf numFmtId="0" fontId="0" fillId="3" borderId="3" xfId="0" applyFont="1" applyFill="1" applyBorder="1"/>
    <xf numFmtId="0" fontId="0" fillId="0" borderId="1" xfId="0" applyFont="1" applyBorder="1"/>
    <xf numFmtId="0" fontId="0" fillId="0" borderId="2" xfId="0" applyFont="1" applyBorder="1"/>
    <xf numFmtId="0" fontId="0" fillId="0" borderId="2" xfId="0" applyNumberFormat="1" applyFont="1" applyBorder="1"/>
    <xf numFmtId="0" fontId="0" fillId="0" borderId="2" xfId="0" applyNumberFormat="1" applyFont="1" applyBorder="1" applyAlignment="1">
      <alignment wrapText="1"/>
    </xf>
    <xf numFmtId="0" fontId="0" fillId="0" borderId="3" xfId="0" applyFont="1" applyBorder="1"/>
    <xf numFmtId="0" fontId="0" fillId="0" borderId="0" xfId="0" applyAlignment="1">
      <alignment horizontal="left" vertical="top"/>
    </xf>
    <xf numFmtId="0" fontId="0" fillId="0" borderId="0" xfId="0" applyNumberFormat="1" applyAlignment="1">
      <alignment horizontal="left" vertical="top"/>
    </xf>
    <xf numFmtId="0" fontId="0" fillId="0" borderId="0" xfId="0" applyAlignment="1">
      <alignment horizontal="left" vertical="top" wrapText="1"/>
    </xf>
    <xf numFmtId="0" fontId="0" fillId="0" borderId="0" xfId="0" applyNumberFormat="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8C1B5-4B7D-4628-9B50-D096C03D82A5}">
  <dimension ref="A1:V13"/>
  <sheetViews>
    <sheetView tabSelected="1" workbookViewId="0">
      <selection activeCell="C18" sqref="C18"/>
    </sheetView>
  </sheetViews>
  <sheetFormatPr defaultRowHeight="15" x14ac:dyDescent="0.25"/>
  <sheetData>
    <row r="1" spans="1:22"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t="s">
        <v>21</v>
      </c>
    </row>
    <row r="2" spans="1:22" x14ac:dyDescent="0.25">
      <c r="A2" s="4">
        <v>100654</v>
      </c>
      <c r="B2" s="5" t="s">
        <v>22</v>
      </c>
      <c r="C2" s="5" t="s">
        <v>23</v>
      </c>
      <c r="D2" s="5" t="s">
        <v>24</v>
      </c>
      <c r="E2" s="5" t="s">
        <v>25</v>
      </c>
      <c r="F2" s="5" t="s">
        <v>26</v>
      </c>
      <c r="G2" s="5">
        <v>7894476251</v>
      </c>
      <c r="H2" s="5" t="s">
        <v>27</v>
      </c>
      <c r="I2" s="5">
        <v>35762</v>
      </c>
      <c r="J2" s="5" t="s">
        <v>28</v>
      </c>
      <c r="K2" s="5">
        <v>31</v>
      </c>
      <c r="L2" s="6" t="str">
        <f ca="1">CHOOSE(RANDBETWEEN(1,9)," Anal Cancer","Bone Cancer","Breast Cancer", "Cervical Cancer","Chronic Lymphocytic Leukemia","Melanoma Skin Cancer","Ovarian Cancer","Prostate Cancer","Skin Cancer","Thyroid Cancer","VaginalCancer")</f>
        <v>Bone Cancer</v>
      </c>
      <c r="M2" s="6" t="str">
        <f ca="1">CHOOSE(RANDBETWEEN(1,5),"Stage 0","Stage I","Stage II","Stage III","Stage IV")</f>
        <v>Stage II</v>
      </c>
      <c r="N2" s="6" t="str">
        <f ca="1">CHOOSE(RANDBETWEEN(1,5),"Surgery","Chemotherapy","Radiation Therapy","Targeted Therapy","Immunotherapy")</f>
        <v>Surgery</v>
      </c>
      <c r="O2" s="6" t="str">
        <f ca="1" xml:space="preserve"> CHOOSE(RANDBETWEEN(1,2),"No","Yes")</f>
        <v>Yes</v>
      </c>
      <c r="P2" s="5" t="str">
        <f t="shared" ref="P2:P13" ca="1" si="0">CHOOSE(RANDBETWEEN(1,6),"Surgery","Chemotherapy","Radiation Therapy","Targeted Therapy","Immunotherapy","")</f>
        <v>Immunotherapy</v>
      </c>
      <c r="Q2" s="6" t="str">
        <f ca="1" xml:space="preserve"> CHOOSE(RANDBETWEEN(1,2),"No","Yes")</f>
        <v>No</v>
      </c>
      <c r="R2" s="7" t="str">
        <f ca="1">CHOOSE(RANDBETWEEN(1,7),"Surgery","Chemotherapy","Radiation Therapy","Targeted Therapy","Immunotherapy","","")</f>
        <v>Surgery</v>
      </c>
      <c r="S2" s="6" t="str">
        <f t="shared" ref="S2:S13" ca="1" si="1" xml:space="preserve"> CHOOSE(RANDBETWEEN(1,2),"No","Yes")</f>
        <v>No</v>
      </c>
      <c r="T2" s="7" t="str">
        <f ca="1" xml:space="preserve"> CHOOSE(RANDBETWEEN(1,29),"1000","1001","1002","1003","1004","1005","1006","1007","1008","1009","1010","1011","1012","1013","1014","1015","1016","1017","1018","1019","1020","1021","1022","1023","1024","1025","1026","1027","1028")</f>
        <v>1007</v>
      </c>
      <c r="U2" s="6" t="str">
        <f t="shared" ref="U2:U13" ca="1" si="2" xml:space="preserve"> CHOOSE(RANDBETWEEN(1,2),"No","Yes")</f>
        <v>Yes</v>
      </c>
      <c r="V2" s="8" t="str">
        <f t="shared" ref="V2:V13" ca="1" si="3" xml:space="preserve"> CHOOSE(RANDBETWEEN(1,6),"Anemia","Medicines","Lack of exercise","Poor nutrition","Sleep problems","Emotional distress")</f>
        <v>Anemia</v>
      </c>
    </row>
    <row r="3" spans="1:22" ht="30" x14ac:dyDescent="0.25">
      <c r="A3" s="9">
        <v>100663</v>
      </c>
      <c r="B3" s="10" t="s">
        <v>29</v>
      </c>
      <c r="C3" s="10" t="s">
        <v>30</v>
      </c>
      <c r="D3" s="10" t="s">
        <v>31</v>
      </c>
      <c r="E3" s="10" t="s">
        <v>25</v>
      </c>
      <c r="F3" s="10" t="s">
        <v>26</v>
      </c>
      <c r="G3" s="10">
        <v>8488961600</v>
      </c>
      <c r="H3" s="10" t="s">
        <v>32</v>
      </c>
      <c r="I3" s="10" t="s">
        <v>33</v>
      </c>
      <c r="J3" s="10" t="s">
        <v>28</v>
      </c>
      <c r="K3" s="10">
        <v>51</v>
      </c>
      <c r="L3" s="11" t="str">
        <f t="shared" ref="L3:L13" ca="1" si="4">CHOOSE(RANDBETWEEN(1,9)," Anal Cancer","Bone Cancer","Breast Cancer", "Cervical Cancer","Chronic Lymphocytic Leukemia","Melanoma Skin Cancer","Ovarian Cancer","Prostate Cancer","Skin Cancer","Thyroid Cancer","VaginalCancer")</f>
        <v>Prostate Cancer</v>
      </c>
      <c r="M3" s="11" t="str">
        <f t="shared" ref="M3:M13" ca="1" si="5">CHOOSE(RANDBETWEEN(1,5),"Stage 0","Stage I","Stage II","Stage III","Stage IV")</f>
        <v>Stage I</v>
      </c>
      <c r="N3" s="11"/>
      <c r="O3" s="11" t="str">
        <f t="shared" ref="O3:O13" ca="1" si="6" xml:space="preserve"> CHOOSE(RANDBETWEEN(1,2),"No","Yes")</f>
        <v>No</v>
      </c>
      <c r="P3" s="11" t="str">
        <f t="shared" ca="1" si="0"/>
        <v>Surgery</v>
      </c>
      <c r="Q3" s="11" t="str">
        <f t="shared" ref="Q3:Q13" ca="1" si="7" xml:space="preserve"> CHOOSE(RANDBETWEEN(1,2),"No","Yes")</f>
        <v>No</v>
      </c>
      <c r="R3" s="12" t="str">
        <f t="shared" ref="R3:R13" ca="1" si="8">CHOOSE(RANDBETWEEN(1,7),"Surgery","Chemotherapy","Radiation Therapy","Targeted Therapy","Immunotherapy","","")</f>
        <v>Radiation Therapy</v>
      </c>
      <c r="S3" s="11" t="str">
        <f t="shared" ca="1" si="1"/>
        <v>Yes</v>
      </c>
      <c r="T3" s="12" t="str">
        <f t="shared" ref="T3:T13" ca="1" si="9" xml:space="preserve"> CHOOSE(RANDBETWEEN(1,29),"1000","1001","1002","1003","1004","1005","1006","1007","1008","1009","1010","1011","1012","1013","1014","1015","1016","1017","1018","1019","1020","1021","1022","1023","1024","1025","1026","1027","1028")</f>
        <v>1010</v>
      </c>
      <c r="U3" s="11" t="str">
        <f t="shared" ca="1" si="2"/>
        <v>Yes</v>
      </c>
      <c r="V3" s="13" t="str">
        <f t="shared" ca="1" si="3"/>
        <v>Medicines</v>
      </c>
    </row>
    <row r="4" spans="1:22" ht="30" x14ac:dyDescent="0.25">
      <c r="A4" s="4">
        <v>100690</v>
      </c>
      <c r="B4" s="5" t="s">
        <v>34</v>
      </c>
      <c r="C4" s="5" t="s">
        <v>35</v>
      </c>
      <c r="D4" s="5" t="s">
        <v>24</v>
      </c>
      <c r="E4" s="5" t="s">
        <v>25</v>
      </c>
      <c r="F4" s="5" t="s">
        <v>26</v>
      </c>
      <c r="G4" s="5">
        <v>1545810068</v>
      </c>
      <c r="H4" s="5" t="s">
        <v>36</v>
      </c>
      <c r="I4" s="5" t="s">
        <v>37</v>
      </c>
      <c r="J4" s="5" t="s">
        <v>38</v>
      </c>
      <c r="K4" s="5">
        <v>63</v>
      </c>
      <c r="L4" s="6" t="str">
        <f t="shared" ca="1" si="4"/>
        <v>Breast Cancer</v>
      </c>
      <c r="M4" s="6" t="str">
        <f t="shared" ca="1" si="5"/>
        <v>Stage 0</v>
      </c>
      <c r="N4" s="6"/>
      <c r="O4" s="6" t="str">
        <f t="shared" ca="1" si="6"/>
        <v>No</v>
      </c>
      <c r="P4" s="6" t="str">
        <f t="shared" ca="1" si="0"/>
        <v>Radiation Therapy</v>
      </c>
      <c r="Q4" s="6" t="str">
        <f t="shared" ca="1" si="7"/>
        <v>Yes</v>
      </c>
      <c r="R4" s="7" t="str">
        <f t="shared" ca="1" si="8"/>
        <v/>
      </c>
      <c r="S4" s="6" t="str">
        <f t="shared" ca="1" si="1"/>
        <v>Yes</v>
      </c>
      <c r="T4" s="7" t="str">
        <f t="shared" ca="1" si="9"/>
        <v>1012</v>
      </c>
      <c r="U4" s="6" t="str">
        <f t="shared" ca="1" si="2"/>
        <v>Yes</v>
      </c>
      <c r="V4" s="8" t="str">
        <f t="shared" ca="1" si="3"/>
        <v>Anemia</v>
      </c>
    </row>
    <row r="5" spans="1:22" x14ac:dyDescent="0.25">
      <c r="A5" s="9">
        <v>100706</v>
      </c>
      <c r="B5" s="10" t="s">
        <v>39</v>
      </c>
      <c r="C5" s="10" t="s">
        <v>40</v>
      </c>
      <c r="D5" s="10" t="s">
        <v>31</v>
      </c>
      <c r="E5" s="10" t="s">
        <v>25</v>
      </c>
      <c r="F5" s="10" t="s">
        <v>26</v>
      </c>
      <c r="G5" s="10">
        <v>6299113977</v>
      </c>
      <c r="H5" s="10" t="s">
        <v>41</v>
      </c>
      <c r="I5" s="10">
        <v>35899</v>
      </c>
      <c r="J5" s="10" t="s">
        <v>28</v>
      </c>
      <c r="K5" s="10">
        <v>16</v>
      </c>
      <c r="L5" s="11" t="str">
        <f t="shared" ca="1" si="4"/>
        <v>Breast Cancer</v>
      </c>
      <c r="M5" s="11" t="str">
        <f t="shared" ca="1" si="5"/>
        <v>Stage II</v>
      </c>
      <c r="N5" s="11"/>
      <c r="O5" s="11" t="str">
        <f t="shared" ca="1" si="6"/>
        <v>Yes</v>
      </c>
      <c r="P5" s="11" t="str">
        <f t="shared" ca="1" si="0"/>
        <v>Radiation Therapy</v>
      </c>
      <c r="Q5" s="11" t="str">
        <f t="shared" ca="1" si="7"/>
        <v>No</v>
      </c>
      <c r="R5" s="12" t="str">
        <f t="shared" ca="1" si="8"/>
        <v>Surgery</v>
      </c>
      <c r="S5" s="11" t="str">
        <f t="shared" ca="1" si="1"/>
        <v>Yes</v>
      </c>
      <c r="T5" s="12" t="str">
        <f t="shared" ca="1" si="9"/>
        <v>1022</v>
      </c>
      <c r="U5" s="11" t="str">
        <f t="shared" ca="1" si="2"/>
        <v>Yes</v>
      </c>
      <c r="V5" s="13" t="str">
        <f t="shared" ca="1" si="3"/>
        <v>Sleep problems</v>
      </c>
    </row>
    <row r="6" spans="1:22" x14ac:dyDescent="0.25">
      <c r="A6" s="4">
        <v>100724</v>
      </c>
      <c r="B6" s="5" t="s">
        <v>42</v>
      </c>
      <c r="C6" s="5" t="s">
        <v>43</v>
      </c>
      <c r="D6" s="5" t="s">
        <v>44</v>
      </c>
      <c r="E6" s="5" t="s">
        <v>25</v>
      </c>
      <c r="F6" s="5" t="s">
        <v>26</v>
      </c>
      <c r="G6" s="5">
        <v>1193575652</v>
      </c>
      <c r="H6" s="5" t="s">
        <v>45</v>
      </c>
      <c r="I6" s="5" t="s">
        <v>46</v>
      </c>
      <c r="J6" s="5" t="s">
        <v>38</v>
      </c>
      <c r="K6" s="5">
        <v>38</v>
      </c>
      <c r="L6" s="6" t="str">
        <f t="shared" ca="1" si="4"/>
        <v>Cervical Cancer</v>
      </c>
      <c r="M6" s="6" t="str">
        <f t="shared" ca="1" si="5"/>
        <v>Stage III</v>
      </c>
      <c r="N6" s="6"/>
      <c r="O6" s="6" t="str">
        <f t="shared" ca="1" si="6"/>
        <v>Yes</v>
      </c>
      <c r="P6" s="6" t="str">
        <f t="shared" ca="1" si="0"/>
        <v/>
      </c>
      <c r="Q6" s="6" t="str">
        <f t="shared" ca="1" si="7"/>
        <v>Yes</v>
      </c>
      <c r="R6" s="7" t="str">
        <f t="shared" ca="1" si="8"/>
        <v/>
      </c>
      <c r="S6" s="6" t="str">
        <f t="shared" ca="1" si="1"/>
        <v>No</v>
      </c>
      <c r="T6" s="7" t="str">
        <f t="shared" ca="1" si="9"/>
        <v>1010</v>
      </c>
      <c r="U6" s="6" t="str">
        <f t="shared" ca="1" si="2"/>
        <v>Yes</v>
      </c>
      <c r="V6" s="8" t="str">
        <f t="shared" ca="1" si="3"/>
        <v>Medicines</v>
      </c>
    </row>
    <row r="7" spans="1:22" ht="45" x14ac:dyDescent="0.25">
      <c r="A7" s="9">
        <v>100733</v>
      </c>
      <c r="B7" s="10" t="s">
        <v>47</v>
      </c>
      <c r="C7" s="10" t="s">
        <v>48</v>
      </c>
      <c r="D7" s="10" t="s">
        <v>49</v>
      </c>
      <c r="E7" s="10" t="s">
        <v>25</v>
      </c>
      <c r="F7" s="10" t="s">
        <v>26</v>
      </c>
      <c r="G7" s="10">
        <v>2143226654</v>
      </c>
      <c r="H7" s="10" t="s">
        <v>50</v>
      </c>
      <c r="I7" s="10">
        <v>35401</v>
      </c>
      <c r="J7" s="10" t="s">
        <v>38</v>
      </c>
      <c r="K7" s="10">
        <v>69</v>
      </c>
      <c r="L7" s="11" t="str">
        <f t="shared" ca="1" si="4"/>
        <v>Breast Cancer</v>
      </c>
      <c r="M7" s="11" t="str">
        <f t="shared" ca="1" si="5"/>
        <v>Stage III</v>
      </c>
      <c r="N7" s="11"/>
      <c r="O7" s="11" t="str">
        <f t="shared" ca="1" si="6"/>
        <v>Yes</v>
      </c>
      <c r="P7" s="11" t="str">
        <f t="shared" ca="1" si="0"/>
        <v>Chemotherapy</v>
      </c>
      <c r="Q7" s="11" t="str">
        <f t="shared" ca="1" si="7"/>
        <v>No</v>
      </c>
      <c r="R7" s="12" t="str">
        <f t="shared" ca="1" si="8"/>
        <v/>
      </c>
      <c r="S7" s="11" t="str">
        <f t="shared" ca="1" si="1"/>
        <v>No</v>
      </c>
      <c r="T7" s="12" t="str">
        <f t="shared" ca="1" si="9"/>
        <v>1019</v>
      </c>
      <c r="U7" s="11" t="str">
        <f t="shared" ca="1" si="2"/>
        <v>No</v>
      </c>
      <c r="V7" s="13" t="str">
        <f t="shared" ca="1" si="3"/>
        <v>Lack of exercise</v>
      </c>
    </row>
    <row r="8" spans="1:22" ht="30" x14ac:dyDescent="0.25">
      <c r="A8" s="4">
        <v>100751</v>
      </c>
      <c r="B8" s="5" t="s">
        <v>51</v>
      </c>
      <c r="C8" s="5" t="s">
        <v>52</v>
      </c>
      <c r="D8" s="5" t="s">
        <v>53</v>
      </c>
      <c r="E8" s="5" t="s">
        <v>25</v>
      </c>
      <c r="F8" s="5" t="s">
        <v>26</v>
      </c>
      <c r="G8" s="5">
        <v>3785051402</v>
      </c>
      <c r="H8" s="5" t="s">
        <v>54</v>
      </c>
      <c r="I8" s="5" t="s">
        <v>55</v>
      </c>
      <c r="J8" s="5" t="s">
        <v>28</v>
      </c>
      <c r="K8" s="5">
        <v>22</v>
      </c>
      <c r="L8" s="6" t="str">
        <f t="shared" ca="1" si="4"/>
        <v>Skin Cancer</v>
      </c>
      <c r="M8" s="6" t="str">
        <f t="shared" ca="1" si="5"/>
        <v>Stage I</v>
      </c>
      <c r="N8" s="6"/>
      <c r="O8" s="6" t="str">
        <f t="shared" ca="1" si="6"/>
        <v>Yes</v>
      </c>
      <c r="P8" s="6" t="str">
        <f t="shared" ca="1" si="0"/>
        <v/>
      </c>
      <c r="Q8" s="6" t="str">
        <f t="shared" ca="1" si="7"/>
        <v>Yes</v>
      </c>
      <c r="R8" s="7" t="str">
        <f t="shared" ca="1" si="8"/>
        <v>Chemotherapy</v>
      </c>
      <c r="S8" s="6" t="str">
        <f t="shared" ca="1" si="1"/>
        <v>No</v>
      </c>
      <c r="T8" s="7" t="str">
        <f t="shared" ca="1" si="9"/>
        <v>1004</v>
      </c>
      <c r="U8" s="6" t="str">
        <f t="shared" ca="1" si="2"/>
        <v>Yes</v>
      </c>
      <c r="V8" s="8" t="str">
        <f t="shared" ca="1" si="3"/>
        <v>Poor nutrition</v>
      </c>
    </row>
    <row r="9" spans="1:22" ht="30" x14ac:dyDescent="0.25">
      <c r="A9" s="9">
        <v>100760</v>
      </c>
      <c r="B9" s="10" t="s">
        <v>56</v>
      </c>
      <c r="C9" s="10" t="s">
        <v>57</v>
      </c>
      <c r="D9" s="10" t="s">
        <v>31</v>
      </c>
      <c r="E9" s="10" t="s">
        <v>25</v>
      </c>
      <c r="F9" s="10" t="s">
        <v>26</v>
      </c>
      <c r="G9" s="10">
        <v>9881738917</v>
      </c>
      <c r="H9" s="10" t="s">
        <v>58</v>
      </c>
      <c r="I9" s="10">
        <v>35010</v>
      </c>
      <c r="J9" s="10" t="s">
        <v>38</v>
      </c>
      <c r="K9" s="10">
        <v>47</v>
      </c>
      <c r="L9" s="11" t="str">
        <f t="shared" ca="1" si="4"/>
        <v xml:space="preserve"> Anal Cancer</v>
      </c>
      <c r="M9" s="11" t="str">
        <f t="shared" ca="1" si="5"/>
        <v>Stage III</v>
      </c>
      <c r="N9" s="11"/>
      <c r="O9" s="11" t="str">
        <f t="shared" ca="1" si="6"/>
        <v>No</v>
      </c>
      <c r="P9" s="11" t="str">
        <f t="shared" ca="1" si="0"/>
        <v>Surgery</v>
      </c>
      <c r="Q9" s="11" t="str">
        <f t="shared" ca="1" si="7"/>
        <v>No</v>
      </c>
      <c r="R9" s="12" t="str">
        <f t="shared" ca="1" si="8"/>
        <v>Chemotherapy</v>
      </c>
      <c r="S9" s="11" t="str">
        <f t="shared" ca="1" si="1"/>
        <v>No</v>
      </c>
      <c r="T9" s="12" t="str">
        <f t="shared" ca="1" si="9"/>
        <v>1009</v>
      </c>
      <c r="U9" s="11" t="str">
        <f t="shared" ca="1" si="2"/>
        <v>Yes</v>
      </c>
      <c r="V9" s="13" t="str">
        <f t="shared" ca="1" si="3"/>
        <v>Lack of exercise</v>
      </c>
    </row>
    <row r="10" spans="1:22" ht="45" x14ac:dyDescent="0.25">
      <c r="A10" s="4">
        <v>100812</v>
      </c>
      <c r="B10" s="5" t="s">
        <v>59</v>
      </c>
      <c r="C10" s="5" t="s">
        <v>60</v>
      </c>
      <c r="D10" s="5" t="s">
        <v>61</v>
      </c>
      <c r="E10" s="5" t="s">
        <v>25</v>
      </c>
      <c r="F10" s="5" t="s">
        <v>26</v>
      </c>
      <c r="G10" s="5">
        <v>1804163126</v>
      </c>
      <c r="H10" s="5" t="s">
        <v>62</v>
      </c>
      <c r="I10" s="5">
        <v>35611</v>
      </c>
      <c r="J10" s="5" t="s">
        <v>38</v>
      </c>
      <c r="K10" s="5">
        <v>68</v>
      </c>
      <c r="L10" s="6" t="str">
        <f t="shared" ca="1" si="4"/>
        <v>Prostate Cancer</v>
      </c>
      <c r="M10" s="6" t="str">
        <f t="shared" ca="1" si="5"/>
        <v>Stage III</v>
      </c>
      <c r="N10" s="6"/>
      <c r="O10" s="6" t="str">
        <f t="shared" ca="1" si="6"/>
        <v>No</v>
      </c>
      <c r="P10" s="6" t="str">
        <f t="shared" ca="1" si="0"/>
        <v>Immunotherapy</v>
      </c>
      <c r="Q10" s="6" t="str">
        <f t="shared" ca="1" si="7"/>
        <v>No</v>
      </c>
      <c r="R10" s="7" t="str">
        <f t="shared" ca="1" si="8"/>
        <v>Radiation Therapy</v>
      </c>
      <c r="S10" s="6" t="str">
        <f t="shared" ca="1" si="1"/>
        <v>Yes</v>
      </c>
      <c r="T10" s="7" t="str">
        <f t="shared" ca="1" si="9"/>
        <v>1002</v>
      </c>
      <c r="U10" s="6" t="str">
        <f t="shared" ca="1" si="2"/>
        <v>Yes</v>
      </c>
      <c r="V10" s="8" t="str">
        <f t="shared" ca="1" si="3"/>
        <v>Lack of exercise</v>
      </c>
    </row>
    <row r="11" spans="1:22" x14ac:dyDescent="0.25">
      <c r="A11" s="9">
        <v>100830</v>
      </c>
      <c r="B11" s="10" t="s">
        <v>63</v>
      </c>
      <c r="C11" s="10" t="s">
        <v>64</v>
      </c>
      <c r="D11" s="10" t="s">
        <v>65</v>
      </c>
      <c r="E11" s="10" t="s">
        <v>25</v>
      </c>
      <c r="F11" s="10" t="s">
        <v>26</v>
      </c>
      <c r="G11" s="10">
        <v>6418446477</v>
      </c>
      <c r="H11" s="10" t="s">
        <v>66</v>
      </c>
      <c r="I11" s="10" t="s">
        <v>67</v>
      </c>
      <c r="J11" s="10" t="s">
        <v>28</v>
      </c>
      <c r="K11" s="10">
        <v>51</v>
      </c>
      <c r="L11" s="11" t="str">
        <f t="shared" ca="1" si="4"/>
        <v>Melanoma Skin Cancer</v>
      </c>
      <c r="M11" s="11" t="str">
        <f t="shared" ca="1" si="5"/>
        <v>Stage II</v>
      </c>
      <c r="N11" s="11"/>
      <c r="O11" s="11" t="str">
        <f t="shared" ca="1" si="6"/>
        <v>Yes</v>
      </c>
      <c r="P11" s="11" t="str">
        <f t="shared" ca="1" si="0"/>
        <v>Targeted Therapy</v>
      </c>
      <c r="Q11" s="11" t="str">
        <f t="shared" ca="1" si="7"/>
        <v>Yes</v>
      </c>
      <c r="R11" s="12" t="str">
        <f t="shared" ca="1" si="8"/>
        <v/>
      </c>
      <c r="S11" s="11" t="str">
        <f t="shared" ca="1" si="1"/>
        <v>No</v>
      </c>
      <c r="T11" s="12" t="str">
        <f t="shared" ca="1" si="9"/>
        <v>1021</v>
      </c>
      <c r="U11" s="11" t="str">
        <f t="shared" ca="1" si="2"/>
        <v>Yes</v>
      </c>
      <c r="V11" s="13" t="str">
        <f t="shared" ca="1" si="3"/>
        <v>Emotional distress</v>
      </c>
    </row>
    <row r="12" spans="1:22" ht="30" x14ac:dyDescent="0.25">
      <c r="A12" s="4">
        <v>100858</v>
      </c>
      <c r="B12" s="5" t="s">
        <v>68</v>
      </c>
      <c r="C12" s="5" t="s">
        <v>69</v>
      </c>
      <c r="D12" s="5" t="s">
        <v>70</v>
      </c>
      <c r="E12" s="5" t="s">
        <v>25</v>
      </c>
      <c r="F12" s="5" t="s">
        <v>26</v>
      </c>
      <c r="G12" s="5">
        <v>4601060080</v>
      </c>
      <c r="H12" s="5" t="s">
        <v>71</v>
      </c>
      <c r="I12" s="5">
        <v>36849</v>
      </c>
      <c r="J12" s="5" t="s">
        <v>28</v>
      </c>
      <c r="K12" s="5">
        <v>24</v>
      </c>
      <c r="L12" s="6" t="str">
        <f t="shared" ca="1" si="4"/>
        <v>Cervical Cancer</v>
      </c>
      <c r="M12" s="6" t="str">
        <f t="shared" ca="1" si="5"/>
        <v>Stage IV</v>
      </c>
      <c r="N12" s="6"/>
      <c r="O12" s="6" t="str">
        <f t="shared" ca="1" si="6"/>
        <v>No</v>
      </c>
      <c r="P12" s="6" t="str">
        <f t="shared" ca="1" si="0"/>
        <v>Surgery</v>
      </c>
      <c r="Q12" s="6" t="str">
        <f t="shared" ca="1" si="7"/>
        <v>No</v>
      </c>
      <c r="R12" s="7" t="str">
        <f t="shared" ca="1" si="8"/>
        <v/>
      </c>
      <c r="S12" s="6" t="str">
        <f t="shared" ca="1" si="1"/>
        <v>Yes</v>
      </c>
      <c r="T12" s="7" t="str">
        <f t="shared" ca="1" si="9"/>
        <v>1008</v>
      </c>
      <c r="U12" s="6" t="str">
        <f t="shared" ca="1" si="2"/>
        <v>Yes</v>
      </c>
      <c r="V12" s="8" t="str">
        <f t="shared" ca="1" si="3"/>
        <v>Anemia</v>
      </c>
    </row>
    <row r="13" spans="1:22" ht="30" x14ac:dyDescent="0.25">
      <c r="A13" s="9">
        <v>100937</v>
      </c>
      <c r="B13" s="10" t="s">
        <v>72</v>
      </c>
      <c r="C13" s="10" t="s">
        <v>73</v>
      </c>
      <c r="D13" s="10" t="s">
        <v>44</v>
      </c>
      <c r="E13" s="10" t="s">
        <v>25</v>
      </c>
      <c r="F13" s="10" t="s">
        <v>26</v>
      </c>
      <c r="G13" s="10">
        <v>3074085663</v>
      </c>
      <c r="H13" s="10" t="s">
        <v>74</v>
      </c>
      <c r="I13" s="10">
        <v>35254</v>
      </c>
      <c r="J13" s="10" t="s">
        <v>28</v>
      </c>
      <c r="K13" s="10">
        <v>55</v>
      </c>
      <c r="L13" s="11" t="str">
        <f t="shared" ca="1" si="4"/>
        <v>Breast Cancer</v>
      </c>
      <c r="M13" s="11" t="str">
        <f t="shared" ca="1" si="5"/>
        <v>Stage II</v>
      </c>
      <c r="N13" s="11"/>
      <c r="O13" s="11" t="str">
        <f t="shared" ca="1" si="6"/>
        <v>No</v>
      </c>
      <c r="P13" s="11" t="str">
        <f t="shared" ca="1" si="0"/>
        <v/>
      </c>
      <c r="Q13" s="11" t="str">
        <f t="shared" ca="1" si="7"/>
        <v>No</v>
      </c>
      <c r="R13" s="12" t="str">
        <f t="shared" ca="1" si="8"/>
        <v/>
      </c>
      <c r="S13" s="11" t="str">
        <f t="shared" ca="1" si="1"/>
        <v>No</v>
      </c>
      <c r="T13" s="12" t="str">
        <f t="shared" ca="1" si="9"/>
        <v>1008</v>
      </c>
      <c r="U13" s="11" t="str">
        <f t="shared" ca="1" si="2"/>
        <v>No</v>
      </c>
      <c r="V13" s="13" t="str">
        <f t="shared" ca="1" si="3"/>
        <v>Medicines</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3698-AE41-4B14-B1D5-72C0A517BCA1}">
  <dimension ref="A1:K4"/>
  <sheetViews>
    <sheetView workbookViewId="0">
      <selection sqref="A1:XFD4"/>
    </sheetView>
  </sheetViews>
  <sheetFormatPr defaultRowHeight="15" x14ac:dyDescent="0.25"/>
  <sheetData>
    <row r="1" spans="1:11" x14ac:dyDescent="0.25">
      <c r="A1" t="s">
        <v>88</v>
      </c>
      <c r="B1" t="s">
        <v>89</v>
      </c>
      <c r="C1" t="s">
        <v>90</v>
      </c>
      <c r="D1" t="s">
        <v>90</v>
      </c>
      <c r="E1" t="s">
        <v>91</v>
      </c>
      <c r="F1" t="s">
        <v>92</v>
      </c>
      <c r="G1" t="s">
        <v>93</v>
      </c>
      <c r="H1" t="s">
        <v>94</v>
      </c>
      <c r="I1" t="s">
        <v>95</v>
      </c>
      <c r="J1" t="s">
        <v>96</v>
      </c>
      <c r="K1" t="s">
        <v>5</v>
      </c>
    </row>
    <row r="2" spans="1:11" ht="60" x14ac:dyDescent="0.25">
      <c r="A2">
        <v>1000</v>
      </c>
      <c r="B2" t="str">
        <f ca="1">CHOOSE(RANDBETWEEN(1,2),"","Dr.")</f>
        <v/>
      </c>
      <c r="C2" t="s">
        <v>97</v>
      </c>
      <c r="D2" t="str">
        <f t="shared" ref="D2:D4" ca="1" si="0">_xlfn.CONCAT(B2,C2)</f>
        <v>Shawonda Thomas</v>
      </c>
      <c r="E2" t="str">
        <f ca="1">CHOOSE(RANDBETWEEN(1,10),"Clinical Analyst","Clinical nurse specialist","Clinical officer",
"Medical assistant","Nurse practitioner","Nurse","Physician","Physician assistant","Surgeon","Surgeon's assistant")</f>
        <v>Physician assistant</v>
      </c>
      <c r="F2" t="str">
        <f ca="1">CHOOSE(RANDBETWEEN(1,22),"Brighams &amp; Womens Hospital","Massachusetts General Hospital","Brigham and Women's Faulkner Hospital","Cooley Dickinson Hospital","Martha's Vineyard Hospital","McLean Hospital","Newton-Wellesley Hospital", "North Shore Medical Center","Partners Community Physicians Organization","Spaulding Rehabilitation Network","Wentworth-Douglass Hospital","Steward Health Care System Llc","Steward Health Care Network Inc","Carney Hospital","St. Elizabeth's Medical Center","Steward Health Care Systems","New England Sinai Hospital","East Boston Neighborhood Center","Edward M. Kennedy Community Health Center","NorthEnd Waterfront Health","Charles River Community Health","Fenway Health","Rehabilitation")</f>
        <v>East Boston Neighborhood Center</v>
      </c>
      <c r="G2" s="18" t="s">
        <v>98</v>
      </c>
      <c r="H2" t="s">
        <v>99</v>
      </c>
      <c r="I2">
        <v>2115</v>
      </c>
      <c r="J2" t="s">
        <v>25</v>
      </c>
      <c r="K2" t="s">
        <v>26</v>
      </c>
    </row>
    <row r="3" spans="1:11" ht="45" x14ac:dyDescent="0.25">
      <c r="A3">
        <v>1001</v>
      </c>
      <c r="B3" t="str">
        <f t="shared" ref="B3:B4" ca="1" si="1">CHOOSE(RANDBETWEEN(1,2),"","Dr.")</f>
        <v>Dr.</v>
      </c>
      <c r="C3" t="s">
        <v>100</v>
      </c>
      <c r="D3" t="str">
        <f t="shared" ca="1" si="0"/>
        <v>Dr.Marjorie Christensen</v>
      </c>
      <c r="E3" t="str">
        <f t="shared" ref="E3:E4" ca="1" si="2">CHOOSE(RANDBETWEEN(1,10),"Clinical Analyst","Clinical nurse specialist","Clinical officer",
"Medical assistant","Nurse practitioner","Nurse","Physician","Physician assistant","Surgeon","Surgeon's assistant")</f>
        <v>Nurse practitioner</v>
      </c>
      <c r="F3" t="str">
        <f t="shared" ref="F3:F4" ca="1" si="3">CHOOSE(RANDBETWEEN(1,22),"Brighams &amp; Womens Hospital","Massachusetts General Hospital","Brigham and Women's Faulkner Hospital","Cooley Dickinson Hospital","Martha's Vineyard Hospital","McLean Hospital","Newton-Wellesley Hospital", "North Shore Medical Center","Partners Community Physicians Organization","Spaulding Rehabilitation Network","Wentworth-Douglass Hospital","Steward Health Care System Llc","Steward Health Care Network Inc","Carney Hospital","St. Elizabeth's Medical Center","Steward Health Care Systems","New England Sinai Hospital","East Boston Neighborhood Center","Edward M. Kennedy Community Health Center","NorthEnd Waterfront Health","Charles River Community Health","Fenway Health","Rehabilitation")</f>
        <v>Steward Health Care Network Inc</v>
      </c>
      <c r="G3" s="18" t="s">
        <v>101</v>
      </c>
      <c r="H3" t="s">
        <v>99</v>
      </c>
      <c r="I3">
        <v>2114</v>
      </c>
      <c r="J3" t="s">
        <v>25</v>
      </c>
      <c r="K3" t="s">
        <v>26</v>
      </c>
    </row>
    <row r="4" spans="1:11" ht="60" x14ac:dyDescent="0.25">
      <c r="A4">
        <v>1002</v>
      </c>
      <c r="B4" t="str">
        <f t="shared" ca="1" si="1"/>
        <v/>
      </c>
      <c r="C4" t="s">
        <v>102</v>
      </c>
      <c r="D4" t="str">
        <f t="shared" ca="1" si="0"/>
        <v>Bradley A Perkins</v>
      </c>
      <c r="E4" t="str">
        <f t="shared" ca="1" si="2"/>
        <v>Clinical nurse specialist</v>
      </c>
      <c r="F4" t="str">
        <f t="shared" ca="1" si="3"/>
        <v>Steward Health Care System Llc</v>
      </c>
      <c r="G4" s="18" t="s">
        <v>103</v>
      </c>
      <c r="H4" t="s">
        <v>104</v>
      </c>
      <c r="I4">
        <v>2130</v>
      </c>
      <c r="J4" t="s">
        <v>25</v>
      </c>
      <c r="K4"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C8B60-CD15-45EC-993E-BBF525C55839}">
  <dimension ref="A1:P7"/>
  <sheetViews>
    <sheetView workbookViewId="0">
      <selection sqref="A1:XFD7"/>
    </sheetView>
  </sheetViews>
  <sheetFormatPr defaultRowHeight="15" x14ac:dyDescent="0.25"/>
  <sheetData>
    <row r="1" spans="1:16" s="14" customFormat="1" ht="16.5" customHeight="1" x14ac:dyDescent="0.25">
      <c r="A1" s="14" t="s">
        <v>0</v>
      </c>
      <c r="B1" s="14" t="s">
        <v>1</v>
      </c>
      <c r="C1" s="15" t="s">
        <v>75</v>
      </c>
      <c r="D1" s="15" t="s">
        <v>75</v>
      </c>
      <c r="E1" s="15" t="s">
        <v>76</v>
      </c>
      <c r="F1" s="15" t="s">
        <v>77</v>
      </c>
      <c r="G1" s="15" t="s">
        <v>78</v>
      </c>
      <c r="H1" s="15" t="s">
        <v>79</v>
      </c>
      <c r="I1" s="15" t="s">
        <v>80</v>
      </c>
      <c r="J1" s="15" t="s">
        <v>81</v>
      </c>
      <c r="K1" s="15" t="s">
        <v>82</v>
      </c>
      <c r="L1" s="15" t="s">
        <v>83</v>
      </c>
      <c r="M1" s="15" t="s">
        <v>84</v>
      </c>
      <c r="N1" s="16" t="s">
        <v>85</v>
      </c>
      <c r="O1" s="17" t="s">
        <v>86</v>
      </c>
      <c r="P1" s="16" t="s">
        <v>87</v>
      </c>
    </row>
    <row r="2" spans="1:16" x14ac:dyDescent="0.25">
      <c r="A2">
        <v>100654</v>
      </c>
      <c r="B2" t="s">
        <v>22</v>
      </c>
      <c r="C2" t="str">
        <f t="shared" ref="C2:L7" ca="1" si="0">CHOOSE(RANDBETWEEN(1,4),"Null","Moderate","Mild","Severe")</f>
        <v>Severe</v>
      </c>
      <c r="D2" t="str">
        <f t="shared" ca="1" si="0"/>
        <v>Moderate</v>
      </c>
      <c r="E2" t="str">
        <f t="shared" ca="1" si="0"/>
        <v>Moderate</v>
      </c>
      <c r="F2" t="str">
        <f t="shared" ca="1" si="0"/>
        <v>Severe</v>
      </c>
      <c r="G2" t="str">
        <f t="shared" ca="1" si="0"/>
        <v>Moderate</v>
      </c>
      <c r="H2" t="str">
        <f t="shared" ca="1" si="0"/>
        <v>Severe</v>
      </c>
      <c r="I2" t="str">
        <f t="shared" ca="1" si="0"/>
        <v>Mild</v>
      </c>
      <c r="J2" t="str">
        <f t="shared" ca="1" si="0"/>
        <v>Mild</v>
      </c>
      <c r="K2" t="str">
        <f t="shared" ca="1" si="0"/>
        <v>Null</v>
      </c>
      <c r="L2" t="str">
        <f t="shared" ca="1" si="0"/>
        <v>Moderate</v>
      </c>
    </row>
    <row r="3" spans="1:16" x14ac:dyDescent="0.25">
      <c r="A3">
        <v>100663</v>
      </c>
      <c r="B3" t="s">
        <v>29</v>
      </c>
      <c r="C3" t="str">
        <f t="shared" ca="1" si="0"/>
        <v>Mild</v>
      </c>
      <c r="D3" t="str">
        <f t="shared" ca="1" si="0"/>
        <v>Mild</v>
      </c>
      <c r="E3" t="str">
        <f t="shared" ca="1" si="0"/>
        <v>Mild</v>
      </c>
      <c r="F3" t="str">
        <f t="shared" ca="1" si="0"/>
        <v>Severe</v>
      </c>
      <c r="G3" t="str">
        <f t="shared" ca="1" si="0"/>
        <v>Null</v>
      </c>
      <c r="H3" t="str">
        <f t="shared" ca="1" si="0"/>
        <v>Mild</v>
      </c>
      <c r="I3" t="str">
        <f t="shared" ca="1" si="0"/>
        <v>Moderate</v>
      </c>
      <c r="J3" t="str">
        <f t="shared" ca="1" si="0"/>
        <v>Severe</v>
      </c>
      <c r="K3" t="str">
        <f t="shared" ca="1" si="0"/>
        <v>Null</v>
      </c>
      <c r="L3" t="str">
        <f t="shared" ca="1" si="0"/>
        <v>Moderate</v>
      </c>
    </row>
    <row r="4" spans="1:16" x14ac:dyDescent="0.25">
      <c r="A4">
        <v>100690</v>
      </c>
      <c r="B4" t="s">
        <v>34</v>
      </c>
      <c r="C4" t="str">
        <f t="shared" ca="1" si="0"/>
        <v>Moderate</v>
      </c>
      <c r="D4" t="str">
        <f t="shared" ca="1" si="0"/>
        <v>Mild</v>
      </c>
      <c r="E4" t="str">
        <f t="shared" ca="1" si="0"/>
        <v>Moderate</v>
      </c>
      <c r="F4" t="str">
        <f t="shared" ca="1" si="0"/>
        <v>Null</v>
      </c>
      <c r="G4" t="str">
        <f t="shared" ca="1" si="0"/>
        <v>Moderate</v>
      </c>
      <c r="H4" t="str">
        <f t="shared" ca="1" si="0"/>
        <v>Mild</v>
      </c>
      <c r="I4" t="str">
        <f t="shared" ca="1" si="0"/>
        <v>Null</v>
      </c>
      <c r="J4" t="str">
        <f t="shared" ca="1" si="0"/>
        <v>Mild</v>
      </c>
      <c r="K4" t="str">
        <f t="shared" ca="1" si="0"/>
        <v>Moderate</v>
      </c>
      <c r="L4" t="str">
        <f t="shared" ca="1" si="0"/>
        <v>Mild</v>
      </c>
    </row>
    <row r="5" spans="1:16" x14ac:dyDescent="0.25">
      <c r="A5">
        <v>100706</v>
      </c>
      <c r="B5" t="s">
        <v>39</v>
      </c>
      <c r="C5" t="str">
        <f t="shared" ca="1" si="0"/>
        <v>Moderate</v>
      </c>
      <c r="D5" t="str">
        <f t="shared" ca="1" si="0"/>
        <v>Mild</v>
      </c>
      <c r="E5" t="str">
        <f t="shared" ca="1" si="0"/>
        <v>Mild</v>
      </c>
      <c r="F5" t="str">
        <f t="shared" ca="1" si="0"/>
        <v>Severe</v>
      </c>
      <c r="G5" t="str">
        <f t="shared" ca="1" si="0"/>
        <v>Severe</v>
      </c>
      <c r="H5" t="str">
        <f t="shared" ca="1" si="0"/>
        <v>Mild</v>
      </c>
      <c r="I5" t="str">
        <f t="shared" ca="1" si="0"/>
        <v>Mild</v>
      </c>
      <c r="J5" t="str">
        <f t="shared" ca="1" si="0"/>
        <v>Moderate</v>
      </c>
      <c r="K5" t="str">
        <f t="shared" ca="1" si="0"/>
        <v>Mild</v>
      </c>
      <c r="L5" t="str">
        <f t="shared" ca="1" si="0"/>
        <v>Null</v>
      </c>
    </row>
    <row r="6" spans="1:16" x14ac:dyDescent="0.25">
      <c r="A6">
        <v>100724</v>
      </c>
      <c r="B6" t="s">
        <v>42</v>
      </c>
      <c r="C6" t="str">
        <f t="shared" ca="1" si="0"/>
        <v>Severe</v>
      </c>
      <c r="D6" t="str">
        <f t="shared" ca="1" si="0"/>
        <v>Severe</v>
      </c>
      <c r="E6" t="str">
        <f t="shared" ca="1" si="0"/>
        <v>Mild</v>
      </c>
      <c r="F6" t="str">
        <f t="shared" ca="1" si="0"/>
        <v>Moderate</v>
      </c>
      <c r="G6" t="str">
        <f t="shared" ca="1" si="0"/>
        <v>Null</v>
      </c>
      <c r="H6" t="str">
        <f t="shared" ca="1" si="0"/>
        <v>Moderate</v>
      </c>
      <c r="I6" t="str">
        <f t="shared" ca="1" si="0"/>
        <v>Severe</v>
      </c>
      <c r="J6" t="str">
        <f t="shared" ca="1" si="0"/>
        <v>Severe</v>
      </c>
      <c r="K6" t="str">
        <f t="shared" ca="1" si="0"/>
        <v>Moderate</v>
      </c>
      <c r="L6" t="str">
        <f t="shared" ca="1" si="0"/>
        <v>Moderate</v>
      </c>
    </row>
    <row r="7" spans="1:16" x14ac:dyDescent="0.25">
      <c r="A7">
        <v>100733</v>
      </c>
      <c r="B7" t="s">
        <v>47</v>
      </c>
      <c r="C7" t="str">
        <f t="shared" ca="1" si="0"/>
        <v>Null</v>
      </c>
      <c r="D7" t="str">
        <f t="shared" ca="1" si="0"/>
        <v>Severe</v>
      </c>
      <c r="E7" t="str">
        <f t="shared" ca="1" si="0"/>
        <v>Severe</v>
      </c>
      <c r="F7" t="str">
        <f t="shared" ca="1" si="0"/>
        <v>Mild</v>
      </c>
      <c r="G7" t="str">
        <f t="shared" ca="1" si="0"/>
        <v>Severe</v>
      </c>
      <c r="H7" t="str">
        <f t="shared" ca="1" si="0"/>
        <v>Severe</v>
      </c>
      <c r="I7" t="str">
        <f t="shared" ca="1" si="0"/>
        <v>Severe</v>
      </c>
      <c r="J7" t="str">
        <f t="shared" ca="1" si="0"/>
        <v>Mild</v>
      </c>
      <c r="K7" t="str">
        <f t="shared" ca="1" si="0"/>
        <v>Severe</v>
      </c>
      <c r="L7" t="str">
        <f t="shared" ca="1" si="0"/>
        <v>Null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Demographics </vt:lpstr>
      <vt:lpstr>Provider</vt:lpstr>
      <vt:lpstr>Daily fatigue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Ankur Muley</dc:creator>
  <cp:lastModifiedBy>Ankur Muley</cp:lastModifiedBy>
  <dcterms:created xsi:type="dcterms:W3CDTF">2017-12-12T04:45:07Z</dcterms:created>
  <dcterms:modified xsi:type="dcterms:W3CDTF">2017-12-12T04:48:02Z</dcterms:modified>
</cp:coreProperties>
</file>