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s\Downloads\Courses\STAT480\Homeworks\Group Project\"/>
    </mc:Choice>
  </mc:AlternateContent>
  <xr:revisionPtr revIDLastSave="0" documentId="13_ncr:1_{72A1DDE5-331F-4E4C-B93B-4C6AAFF45EE4}" xr6:coauthVersionLast="32" xr6:coauthVersionMax="32" xr10:uidLastSave="{00000000-0000-0000-0000-000000000000}"/>
  <bookViews>
    <workbookView xWindow="0" yWindow="0" windowWidth="23040" windowHeight="9072" activeTab="2" xr2:uid="{A2D81737-E65F-4B88-BEEC-CCF5CE096FC0}"/>
  </bookViews>
  <sheets>
    <sheet name="Original Data" sheetId="1" r:id="rId1"/>
    <sheet name="Sheet2" sheetId="2" r:id="rId2"/>
    <sheet name="NonDiverted_NonCancelled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3" l="1"/>
  <c r="D35" i="3"/>
  <c r="E31" i="3"/>
  <c r="D20" i="2" l="1"/>
  <c r="D19" i="2"/>
  <c r="D18" i="2"/>
  <c r="D17" i="2"/>
  <c r="C12" i="2"/>
  <c r="F2" i="3" l="1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D12" i="2" l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<sst xmlns="http://schemas.openxmlformats.org/spreadsheetml/2006/main" count="167" uniqueCount="88">
  <si>
    <t>Year</t>
  </si>
  <si>
    <t>Year from within 1987-2008</t>
  </si>
  <si>
    <t>Month</t>
  </si>
  <si>
    <t>Month from within 1-12</t>
  </si>
  <si>
    <t>DayofMonth</t>
  </si>
  <si>
    <t>Day from within 1-31</t>
  </si>
  <si>
    <t>DayOfWeek</t>
  </si>
  <si>
    <t>Day of Week from within 1 (Monday) - 7 (Sunday)</t>
  </si>
  <si>
    <t>DepTime</t>
  </si>
  <si>
    <t>Actual Departure Time (local time: hhmm)</t>
  </si>
  <si>
    <t>CRSDepTime</t>
  </si>
  <si>
    <t>Scheduled Departure Time (local time: hhmm)</t>
  </si>
  <si>
    <t>ArrTime</t>
  </si>
  <si>
    <t>Actual Arrival Time (local time: hhmm)</t>
  </si>
  <si>
    <t>CRSArrTime</t>
  </si>
  <si>
    <t>Scheduled Arrival Time (local time: hhmm)</t>
  </si>
  <si>
    <t>UniqueCarrier</t>
  </si>
  <si>
    <t>Unique Carrier Code. When the same code has been used by multiple carriers, a numeric suffix is used for earlier users, for example, PA, PA(1), PA(2). Use this field for analysis across a range of years.</t>
  </si>
  <si>
    <t>FlightNum</t>
  </si>
  <si>
    <t>Flight Number</t>
  </si>
  <si>
    <t>TailNum</t>
  </si>
  <si>
    <t>Plane Tail Number</t>
  </si>
  <si>
    <t>ActualElapsedTime</t>
  </si>
  <si>
    <t>Actual Elapsed Time of Flight, in Minutes</t>
  </si>
  <si>
    <t>CRSElapsedTime</t>
  </si>
  <si>
    <t>Scheduled Elapsed Time of Flight, in Minutes</t>
  </si>
  <si>
    <t>AirTime</t>
  </si>
  <si>
    <t>Flight Time, in Minutes</t>
  </si>
  <si>
    <t>ArrDelay</t>
  </si>
  <si>
    <t>Difference in minutes between scheduled and actual arrival time. Early arrivals show negative numbers.</t>
  </si>
  <si>
    <t>DepDelay</t>
  </si>
  <si>
    <t>Difference in minutes between scheduled and actual departure time. Early departures show negative numbers.</t>
  </si>
  <si>
    <t>Origin</t>
  </si>
  <si>
    <t>Origin IATA Airport Code</t>
  </si>
  <si>
    <t>Dest</t>
  </si>
  <si>
    <t>Destination IATA Airport Code</t>
  </si>
  <si>
    <t>Distance</t>
  </si>
  <si>
    <t>Distance between airports (miles)</t>
  </si>
  <si>
    <t>TaxiIn</t>
  </si>
  <si>
    <t>Taxi In Time, in Minutes</t>
  </si>
  <si>
    <t>TaxiOut</t>
  </si>
  <si>
    <t>Taxi Out Time, in minutes</t>
  </si>
  <si>
    <t>Cancelled</t>
  </si>
  <si>
    <t>Cancelled Flight Indicator (1 = Yes, 0 = No)</t>
  </si>
  <si>
    <t>CancellationCode</t>
  </si>
  <si>
    <t>Specifies The Reason For Cancellation (A = carrier, B = weather, C = NAS, D = security)</t>
  </si>
  <si>
    <t>Diverted</t>
  </si>
  <si>
    <t>Diverted Flight Indicator (1 = Yes, 0 = No)</t>
  </si>
  <si>
    <t>CarrierDelay</t>
  </si>
  <si>
    <t>Carrier Delay, in Minutes</t>
  </si>
  <si>
    <t>WeatherDelay</t>
  </si>
  <si>
    <t>Weather Delay, in Minutes</t>
  </si>
  <si>
    <t>NASDelay</t>
  </si>
  <si>
    <t>National Air System Delay, in Minutes</t>
  </si>
  <si>
    <t>SecurityDelay</t>
  </si>
  <si>
    <t>Security Delay, in Minutes</t>
  </si>
  <si>
    <t>LateAircraftDelay</t>
  </si>
  <si>
    <t>Late Aircraft Delay, in Minutes</t>
  </si>
  <si>
    <t>Variable</t>
  </si>
  <si>
    <t># Rows</t>
  </si>
  <si>
    <t># Missing</t>
  </si>
  <si>
    <t>S. No.</t>
  </si>
  <si>
    <t>% Missing</t>
  </si>
  <si>
    <t>Variable Def</t>
  </si>
  <si>
    <t>A</t>
  </si>
  <si>
    <t>B</t>
  </si>
  <si>
    <t>C</t>
  </si>
  <si>
    <t>NA</t>
  </si>
  <si>
    <t>D</t>
  </si>
  <si>
    <t>Count</t>
  </si>
  <si>
    <t>Cancellation Code</t>
  </si>
  <si>
    <t>Weird</t>
  </si>
  <si>
    <t>Not weird</t>
  </si>
  <si>
    <t>Not Weird</t>
  </si>
  <si>
    <t>* For Continuous Variables</t>
  </si>
  <si>
    <t>p1</t>
  </si>
  <si>
    <t>p5</t>
  </si>
  <si>
    <t>p10</t>
  </si>
  <si>
    <t>p50</t>
  </si>
  <si>
    <t>p90</t>
  </si>
  <si>
    <t>p95</t>
  </si>
  <si>
    <t>p98</t>
  </si>
  <si>
    <t>p99</t>
  </si>
  <si>
    <t>p99.5</t>
  </si>
  <si>
    <t>p99.9</t>
  </si>
  <si>
    <t>Min</t>
  </si>
  <si>
    <t>Max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</si>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</sst>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 wrapText="1"/>
    </xf>
    <xf numFmtId="10" fontId="0" fillId="0" borderId="1" xfId="2" applyNumberFormat="1" applyFont="1" applyBorder="1" applyAlignment="1">
      <alignment vertical="center"/>
    </xf>
    <xf numFmtId="10" fontId="2" fillId="0" borderId="1" xfId="2" applyNumberFormat="1" applyFont="1" applyBorder="1" applyAlignment="1">
      <alignment vertical="center" wrapText="1"/>
    </xf>
    <xf numFmtId="10" fontId="0" fillId="0" borderId="1" xfId="2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4" fontId="0" fillId="0" borderId="0" xfId="0" applyNumberFormat="1"/>
    <xf numFmtId="10" fontId="0" fillId="0" borderId="0" xfId="2" applyNumberFormat="1" applyFont="1"/>
    <xf numFmtId="0" fontId="3" fillId="0" borderId="1" xfId="0" applyFont="1" applyBorder="1" applyAlignment="1">
      <alignment vertical="center"/>
    </xf>
    <xf numFmtId="43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10" fontId="4" fillId="0" borderId="1" xfId="2" applyNumberFormat="1" applyFont="1" applyBorder="1" applyAlignment="1">
      <alignment vertical="center" wrapText="1"/>
    </xf>
    <xf numFmtId="43" fontId="0" fillId="0" borderId="0" xfId="1" applyFont="1"/>
    <xf numFmtId="1" fontId="0" fillId="0" borderId="0" xfId="0" applyNumberFormat="1"/>
    <xf numFmtId="164" fontId="0" fillId="0" borderId="0" xfId="1" applyNumberFormat="1" applyFont="1" applyFill="1" applyBorder="1"/>
    <xf numFmtId="164" fontId="0" fillId="0" borderId="1" xfId="0" applyNumberFormat="1" applyBorder="1" applyAlignment="1">
      <alignment vertical="center"/>
    </xf>
    <xf numFmtId="164" fontId="0" fillId="0" borderId="1" xfId="1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0FEAB-6563-47BA-902A-823AD15C4980}">
  <dimension ref="A1:S32"/>
  <sheetViews>
    <sheetView showGridLines="0" zoomScale="80" zoomScaleNormal="80" workbookViewId="0">
      <selection activeCell="M2" sqref="M2"/>
    </sheetView>
  </sheetViews>
  <sheetFormatPr defaultRowHeight="14.4" x14ac:dyDescent="0.3"/>
  <cols>
    <col min="1" max="1" width="6" style="5" bestFit="1" customWidth="1"/>
    <col min="2" max="2" width="17.77734375" style="5" customWidth="1"/>
    <col min="3" max="3" width="40.77734375" style="5" customWidth="1"/>
    <col min="4" max="5" width="11.21875" style="5" bestFit="1" customWidth="1"/>
    <col min="6" max="6" width="9.5546875" style="7" bestFit="1" customWidth="1"/>
    <col min="7" max="7" width="10.21875" style="5" bestFit="1" customWidth="1"/>
    <col min="8" max="8" width="10.5546875" style="5" bestFit="1" customWidth="1"/>
    <col min="9" max="19" width="8.88671875" style="5"/>
  </cols>
  <sheetData>
    <row r="1" spans="1:19" x14ac:dyDescent="0.3">
      <c r="A1" s="3" t="s">
        <v>61</v>
      </c>
      <c r="B1" s="3" t="s">
        <v>58</v>
      </c>
      <c r="C1" s="3" t="s">
        <v>63</v>
      </c>
      <c r="D1" s="3" t="s">
        <v>59</v>
      </c>
      <c r="E1" s="3" t="s">
        <v>60</v>
      </c>
      <c r="F1" s="8" t="s">
        <v>62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3">
      <c r="A2" s="4">
        <v>1</v>
      </c>
      <c r="B2" s="4" t="s">
        <v>0</v>
      </c>
      <c r="C2" s="4" t="s">
        <v>1</v>
      </c>
      <c r="D2" s="6">
        <v>12171588</v>
      </c>
      <c r="E2" s="6">
        <v>0</v>
      </c>
      <c r="F2" s="9">
        <f>E2/D2</f>
        <v>0</v>
      </c>
      <c r="M2" s="13"/>
    </row>
    <row r="3" spans="1:19" x14ac:dyDescent="0.3">
      <c r="A3" s="4">
        <v>2</v>
      </c>
      <c r="B3" s="4" t="s">
        <v>2</v>
      </c>
      <c r="C3" s="4" t="s">
        <v>3</v>
      </c>
      <c r="D3" s="6">
        <v>12171588</v>
      </c>
      <c r="E3" s="6">
        <v>0</v>
      </c>
      <c r="F3" s="9">
        <f t="shared" ref="F3:F30" si="0">E3/D3</f>
        <v>0</v>
      </c>
    </row>
    <row r="4" spans="1:19" x14ac:dyDescent="0.3">
      <c r="A4" s="4">
        <v>3</v>
      </c>
      <c r="B4" s="4" t="s">
        <v>4</v>
      </c>
      <c r="C4" s="4" t="s">
        <v>5</v>
      </c>
      <c r="D4" s="6">
        <v>12171588</v>
      </c>
      <c r="E4" s="6">
        <v>0</v>
      </c>
      <c r="F4" s="9">
        <f t="shared" si="0"/>
        <v>0</v>
      </c>
    </row>
    <row r="5" spans="1:19" ht="28.8" x14ac:dyDescent="0.3">
      <c r="A5" s="4">
        <v>4</v>
      </c>
      <c r="B5" s="4" t="s">
        <v>6</v>
      </c>
      <c r="C5" s="4" t="s">
        <v>7</v>
      </c>
      <c r="D5" s="6">
        <v>12171588</v>
      </c>
      <c r="E5" s="6">
        <v>0</v>
      </c>
      <c r="F5" s="9">
        <f t="shared" si="0"/>
        <v>0</v>
      </c>
    </row>
    <row r="6" spans="1:19" x14ac:dyDescent="0.3">
      <c r="A6" s="4">
        <v>5</v>
      </c>
      <c r="B6" s="4" t="s">
        <v>8</v>
      </c>
      <c r="C6" s="4" t="s">
        <v>9</v>
      </c>
      <c r="D6" s="6">
        <v>12171588</v>
      </c>
      <c r="E6" s="6">
        <v>288959</v>
      </c>
      <c r="F6" s="9">
        <f t="shared" si="0"/>
        <v>2.3740451944314907E-2</v>
      </c>
    </row>
    <row r="7" spans="1:19" x14ac:dyDescent="0.3">
      <c r="A7" s="4">
        <v>6</v>
      </c>
      <c r="B7" s="4" t="s">
        <v>10</v>
      </c>
      <c r="C7" s="4" t="s">
        <v>11</v>
      </c>
      <c r="D7" s="6">
        <v>12171588</v>
      </c>
      <c r="E7" s="6">
        <v>0</v>
      </c>
      <c r="F7" s="9">
        <f t="shared" si="0"/>
        <v>0</v>
      </c>
    </row>
    <row r="8" spans="1:19" x14ac:dyDescent="0.3">
      <c r="A8" s="4">
        <v>7</v>
      </c>
      <c r="B8" s="4" t="s">
        <v>12</v>
      </c>
      <c r="C8" s="4" t="s">
        <v>13</v>
      </c>
      <c r="D8" s="6">
        <v>12171588</v>
      </c>
      <c r="E8" s="6">
        <v>314594</v>
      </c>
      <c r="F8" s="9">
        <f t="shared" si="0"/>
        <v>2.5846586328751843E-2</v>
      </c>
    </row>
    <row r="9" spans="1:19" x14ac:dyDescent="0.3">
      <c r="A9" s="4">
        <v>8</v>
      </c>
      <c r="B9" s="4" t="s">
        <v>14</v>
      </c>
      <c r="C9" s="4" t="s">
        <v>15</v>
      </c>
      <c r="D9" s="6">
        <v>12171588</v>
      </c>
      <c r="E9" s="6">
        <v>0</v>
      </c>
      <c r="F9" s="9">
        <f t="shared" si="0"/>
        <v>0</v>
      </c>
    </row>
    <row r="10" spans="1:19" ht="72" x14ac:dyDescent="0.3">
      <c r="A10" s="4">
        <v>9</v>
      </c>
      <c r="B10" s="4" t="s">
        <v>16</v>
      </c>
      <c r="C10" s="4" t="s">
        <v>17</v>
      </c>
      <c r="D10" s="6">
        <v>12171588</v>
      </c>
      <c r="E10" s="6">
        <v>0</v>
      </c>
      <c r="F10" s="9">
        <f t="shared" si="0"/>
        <v>0</v>
      </c>
    </row>
    <row r="11" spans="1:19" x14ac:dyDescent="0.3">
      <c r="A11" s="4">
        <v>10</v>
      </c>
      <c r="B11" s="4" t="s">
        <v>18</v>
      </c>
      <c r="C11" s="4" t="s">
        <v>19</v>
      </c>
      <c r="D11" s="6">
        <v>12171588</v>
      </c>
      <c r="E11" s="6">
        <v>0</v>
      </c>
      <c r="F11" s="9">
        <f t="shared" si="0"/>
        <v>0</v>
      </c>
    </row>
    <row r="12" spans="1:19" x14ac:dyDescent="0.3">
      <c r="A12" s="4">
        <v>11</v>
      </c>
      <c r="B12" s="4" t="s">
        <v>20</v>
      </c>
      <c r="C12" s="4" t="s">
        <v>21</v>
      </c>
      <c r="D12" s="6">
        <v>12171588</v>
      </c>
      <c r="E12" s="6">
        <v>26336</v>
      </c>
      <c r="F12" s="9">
        <f t="shared" si="0"/>
        <v>2.163727526761504E-3</v>
      </c>
    </row>
    <row r="13" spans="1:19" x14ac:dyDescent="0.3">
      <c r="A13" s="4">
        <v>12</v>
      </c>
      <c r="B13" s="4" t="s">
        <v>22</v>
      </c>
      <c r="C13" s="4" t="s">
        <v>23</v>
      </c>
      <c r="D13" s="6">
        <v>12171588</v>
      </c>
      <c r="E13" s="6">
        <v>314595</v>
      </c>
      <c r="F13" s="9">
        <f t="shared" si="0"/>
        <v>2.5846668487300096E-2</v>
      </c>
    </row>
    <row r="14" spans="1:19" x14ac:dyDescent="0.3">
      <c r="A14" s="4">
        <v>13</v>
      </c>
      <c r="B14" s="4" t="s">
        <v>24</v>
      </c>
      <c r="C14" s="4" t="s">
        <v>25</v>
      </c>
      <c r="D14" s="6">
        <v>12171588</v>
      </c>
      <c r="E14" s="6">
        <v>270</v>
      </c>
      <c r="F14" s="9">
        <f t="shared" si="0"/>
        <v>2.2182808028007519E-5</v>
      </c>
    </row>
    <row r="15" spans="1:19" x14ac:dyDescent="0.3">
      <c r="A15" s="4">
        <v>14</v>
      </c>
      <c r="B15" s="4" t="s">
        <v>26</v>
      </c>
      <c r="C15" s="4" t="s">
        <v>27</v>
      </c>
      <c r="D15" s="6">
        <v>12171588</v>
      </c>
      <c r="E15" s="6">
        <v>314594</v>
      </c>
      <c r="F15" s="9">
        <f t="shared" si="0"/>
        <v>2.5846586328751843E-2</v>
      </c>
    </row>
    <row r="16" spans="1:19" ht="43.2" x14ac:dyDescent="0.3">
      <c r="A16" s="4">
        <v>15</v>
      </c>
      <c r="B16" s="4" t="s">
        <v>28</v>
      </c>
      <c r="C16" s="4" t="s">
        <v>29</v>
      </c>
      <c r="D16" s="6">
        <v>12171588</v>
      </c>
      <c r="E16" s="6">
        <v>314595</v>
      </c>
      <c r="F16" s="9">
        <f t="shared" si="0"/>
        <v>2.5846668487300096E-2</v>
      </c>
      <c r="G16" s="6"/>
      <c r="H16" s="6"/>
      <c r="I16" s="14"/>
    </row>
    <row r="17" spans="1:9" ht="43.2" x14ac:dyDescent="0.3">
      <c r="A17" s="4">
        <v>16</v>
      </c>
      <c r="B17" s="4" t="s">
        <v>30</v>
      </c>
      <c r="C17" s="4" t="s">
        <v>31</v>
      </c>
      <c r="D17" s="6">
        <v>12171588</v>
      </c>
      <c r="E17" s="6">
        <v>288959</v>
      </c>
      <c r="F17" s="9">
        <f t="shared" si="0"/>
        <v>2.3740451944314907E-2</v>
      </c>
      <c r="G17" s="6"/>
      <c r="H17" s="6"/>
      <c r="I17" s="14"/>
    </row>
    <row r="18" spans="1:9" x14ac:dyDescent="0.3">
      <c r="A18" s="4">
        <v>17</v>
      </c>
      <c r="B18" s="4" t="s">
        <v>32</v>
      </c>
      <c r="C18" s="4" t="s">
        <v>33</v>
      </c>
      <c r="D18" s="6">
        <v>12171588</v>
      </c>
      <c r="E18" s="6">
        <v>0</v>
      </c>
      <c r="F18" s="9">
        <f t="shared" si="0"/>
        <v>0</v>
      </c>
    </row>
    <row r="19" spans="1:9" x14ac:dyDescent="0.3">
      <c r="A19" s="4">
        <v>18</v>
      </c>
      <c r="B19" s="4" t="s">
        <v>34</v>
      </c>
      <c r="C19" s="4" t="s">
        <v>35</v>
      </c>
      <c r="D19" s="6">
        <v>12171588</v>
      </c>
      <c r="E19" s="6">
        <v>0</v>
      </c>
      <c r="F19" s="9">
        <f t="shared" si="0"/>
        <v>0</v>
      </c>
    </row>
    <row r="20" spans="1:9" x14ac:dyDescent="0.3">
      <c r="A20" s="4">
        <v>19</v>
      </c>
      <c r="B20" s="4" t="s">
        <v>36</v>
      </c>
      <c r="C20" s="4" t="s">
        <v>37</v>
      </c>
      <c r="D20" s="6">
        <v>12171588</v>
      </c>
      <c r="E20" s="6">
        <v>0</v>
      </c>
      <c r="F20" s="9">
        <f t="shared" si="0"/>
        <v>0</v>
      </c>
    </row>
    <row r="21" spans="1:9" x14ac:dyDescent="0.3">
      <c r="A21" s="4">
        <v>20</v>
      </c>
      <c r="B21" s="4" t="s">
        <v>38</v>
      </c>
      <c r="C21" s="4" t="s">
        <v>39</v>
      </c>
      <c r="D21" s="6">
        <v>12171588</v>
      </c>
      <c r="E21" s="6">
        <v>0</v>
      </c>
      <c r="F21" s="9">
        <f t="shared" si="0"/>
        <v>0</v>
      </c>
    </row>
    <row r="22" spans="1:9" x14ac:dyDescent="0.3">
      <c r="A22" s="4">
        <v>21</v>
      </c>
      <c r="B22" s="4" t="s">
        <v>40</v>
      </c>
      <c r="C22" s="4" t="s">
        <v>41</v>
      </c>
      <c r="D22" s="6">
        <v>12171588</v>
      </c>
      <c r="E22" s="6">
        <v>0</v>
      </c>
      <c r="F22" s="9">
        <f t="shared" si="0"/>
        <v>0</v>
      </c>
    </row>
    <row r="23" spans="1:9" x14ac:dyDescent="0.3">
      <c r="A23" s="4">
        <v>22</v>
      </c>
      <c r="B23" s="4" t="s">
        <v>42</v>
      </c>
      <c r="C23" s="4" t="s">
        <v>43</v>
      </c>
      <c r="D23" s="6">
        <v>12171588</v>
      </c>
      <c r="E23" s="6">
        <v>0</v>
      </c>
      <c r="F23" s="9">
        <f t="shared" si="0"/>
        <v>0</v>
      </c>
    </row>
    <row r="24" spans="1:9" ht="28.8" x14ac:dyDescent="0.3">
      <c r="A24" s="4">
        <v>23</v>
      </c>
      <c r="B24" s="4" t="s">
        <v>44</v>
      </c>
      <c r="C24" s="4" t="s">
        <v>45</v>
      </c>
      <c r="D24" s="6">
        <v>12171588</v>
      </c>
      <c r="E24" s="6">
        <v>12118493</v>
      </c>
      <c r="F24" s="9">
        <f t="shared" si="0"/>
        <v>0.99563779188056645</v>
      </c>
    </row>
    <row r="25" spans="1:9" x14ac:dyDescent="0.3">
      <c r="A25" s="4">
        <v>24</v>
      </c>
      <c r="B25" s="4" t="s">
        <v>46</v>
      </c>
      <c r="C25" s="4" t="s">
        <v>47</v>
      </c>
      <c r="D25" s="6">
        <v>12171588</v>
      </c>
      <c r="E25" s="6">
        <v>0</v>
      </c>
      <c r="F25" s="9">
        <f t="shared" si="0"/>
        <v>0</v>
      </c>
    </row>
    <row r="26" spans="1:9" x14ac:dyDescent="0.3">
      <c r="A26" s="4">
        <v>25</v>
      </c>
      <c r="B26" s="4" t="s">
        <v>48</v>
      </c>
      <c r="C26" s="4" t="s">
        <v>49</v>
      </c>
      <c r="D26" s="6">
        <v>12171588</v>
      </c>
      <c r="E26" s="6">
        <v>8355789</v>
      </c>
      <c r="F26" s="9">
        <f t="shared" si="0"/>
        <v>0.68649949373902563</v>
      </c>
      <c r="G26" s="6"/>
      <c r="H26" s="6"/>
      <c r="I26" s="14"/>
    </row>
    <row r="27" spans="1:9" x14ac:dyDescent="0.3">
      <c r="A27" s="4">
        <v>26</v>
      </c>
      <c r="B27" s="4" t="s">
        <v>50</v>
      </c>
      <c r="C27" s="4" t="s">
        <v>51</v>
      </c>
      <c r="D27" s="6">
        <v>12171588</v>
      </c>
      <c r="E27" s="6">
        <v>8355789</v>
      </c>
      <c r="F27" s="9">
        <f t="shared" si="0"/>
        <v>0.68649949373902563</v>
      </c>
      <c r="G27" s="6"/>
      <c r="H27" s="6"/>
      <c r="I27" s="14"/>
    </row>
    <row r="28" spans="1:9" x14ac:dyDescent="0.3">
      <c r="A28" s="4">
        <v>27</v>
      </c>
      <c r="B28" s="4" t="s">
        <v>52</v>
      </c>
      <c r="C28" s="4" t="s">
        <v>53</v>
      </c>
      <c r="D28" s="6">
        <v>12171588</v>
      </c>
      <c r="E28" s="6">
        <v>8355789</v>
      </c>
      <c r="F28" s="9">
        <f t="shared" si="0"/>
        <v>0.68649949373902563</v>
      </c>
      <c r="G28" s="6"/>
      <c r="H28" s="6"/>
      <c r="I28" s="14"/>
    </row>
    <row r="29" spans="1:9" x14ac:dyDescent="0.3">
      <c r="A29" s="4">
        <v>28</v>
      </c>
      <c r="B29" s="4" t="s">
        <v>54</v>
      </c>
      <c r="C29" s="4" t="s">
        <v>55</v>
      </c>
      <c r="D29" s="6">
        <v>12171588</v>
      </c>
      <c r="E29" s="6">
        <v>8355789</v>
      </c>
      <c r="F29" s="9">
        <f t="shared" si="0"/>
        <v>0.68649949373902563</v>
      </c>
      <c r="G29" s="6"/>
      <c r="H29" s="6"/>
      <c r="I29" s="14"/>
    </row>
    <row r="30" spans="1:9" x14ac:dyDescent="0.3">
      <c r="A30" s="4">
        <v>29</v>
      </c>
      <c r="B30" s="4" t="s">
        <v>56</v>
      </c>
      <c r="C30" s="4" t="s">
        <v>57</v>
      </c>
      <c r="D30" s="6">
        <v>12171588</v>
      </c>
      <c r="E30" s="6">
        <v>8355789</v>
      </c>
      <c r="F30" s="9">
        <f t="shared" si="0"/>
        <v>0.68649949373902563</v>
      </c>
      <c r="G30" s="6"/>
      <c r="H30" s="6"/>
      <c r="I30" s="14"/>
    </row>
    <row r="32" spans="1:9" x14ac:dyDescent="0.3">
      <c r="D3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5012-87D3-4380-B97B-6D82B9E9A40E}">
  <dimension ref="A1:H20"/>
  <sheetViews>
    <sheetView workbookViewId="0">
      <selection activeCell="D20" sqref="D20"/>
    </sheetView>
  </sheetViews>
  <sheetFormatPr defaultColWidth="15.77734375" defaultRowHeight="14.4" x14ac:dyDescent="0.3"/>
  <cols>
    <col min="1" max="1" width="9" bestFit="1" customWidth="1"/>
    <col min="2" max="2" width="16" bestFit="1" customWidth="1"/>
    <col min="3" max="3" width="13.6640625" bestFit="1" customWidth="1"/>
    <col min="4" max="4" width="9.44140625" bestFit="1" customWidth="1"/>
  </cols>
  <sheetData>
    <row r="1" spans="1:8" x14ac:dyDescent="0.3">
      <c r="A1" s="2" t="s">
        <v>42</v>
      </c>
      <c r="B1" s="2" t="s">
        <v>70</v>
      </c>
      <c r="C1" t="s">
        <v>69</v>
      </c>
    </row>
    <row r="2" spans="1:8" x14ac:dyDescent="0.3">
      <c r="A2">
        <v>0</v>
      </c>
      <c r="B2" t="s">
        <v>67</v>
      </c>
      <c r="C2" s="1">
        <v>8119756</v>
      </c>
      <c r="D2" t="s">
        <v>73</v>
      </c>
    </row>
    <row r="3" spans="1:8" x14ac:dyDescent="0.3">
      <c r="A3">
        <v>0</v>
      </c>
      <c r="B3" t="s">
        <v>66</v>
      </c>
      <c r="C3" s="1">
        <v>18</v>
      </c>
      <c r="D3" t="s">
        <v>71</v>
      </c>
    </row>
    <row r="4" spans="1:8" x14ac:dyDescent="0.3">
      <c r="A4">
        <v>0</v>
      </c>
      <c r="B4" t="s">
        <v>65</v>
      </c>
      <c r="C4" s="1">
        <v>51</v>
      </c>
      <c r="D4" t="s">
        <v>71</v>
      </c>
    </row>
    <row r="5" spans="1:8" x14ac:dyDescent="0.3">
      <c r="A5">
        <v>0</v>
      </c>
      <c r="B5" t="s">
        <v>64</v>
      </c>
      <c r="C5" s="1">
        <v>99</v>
      </c>
      <c r="D5" t="s">
        <v>71</v>
      </c>
    </row>
    <row r="6" spans="1:8" x14ac:dyDescent="0.3">
      <c r="A6">
        <v>0</v>
      </c>
      <c r="C6" s="1">
        <v>3762704</v>
      </c>
      <c r="D6" t="s">
        <v>72</v>
      </c>
    </row>
    <row r="7" spans="1:8" x14ac:dyDescent="0.3">
      <c r="A7">
        <v>1</v>
      </c>
      <c r="B7" t="s">
        <v>67</v>
      </c>
      <c r="C7" s="1">
        <v>236033</v>
      </c>
      <c r="D7" t="s">
        <v>71</v>
      </c>
    </row>
    <row r="8" spans="1:8" x14ac:dyDescent="0.3">
      <c r="A8">
        <v>1</v>
      </c>
      <c r="B8" t="s">
        <v>68</v>
      </c>
      <c r="C8" s="1">
        <v>186</v>
      </c>
      <c r="D8" t="s">
        <v>73</v>
      </c>
    </row>
    <row r="9" spans="1:8" x14ac:dyDescent="0.3">
      <c r="A9">
        <v>1</v>
      </c>
      <c r="B9" t="s">
        <v>66</v>
      </c>
      <c r="C9" s="1">
        <v>13852</v>
      </c>
      <c r="D9" t="s">
        <v>73</v>
      </c>
    </row>
    <row r="10" spans="1:8" x14ac:dyDescent="0.3">
      <c r="A10">
        <v>1</v>
      </c>
      <c r="B10" t="s">
        <v>65</v>
      </c>
      <c r="C10" s="1">
        <v>16486</v>
      </c>
      <c r="D10" t="s">
        <v>73</v>
      </c>
    </row>
    <row r="11" spans="1:8" x14ac:dyDescent="0.3">
      <c r="A11">
        <v>1</v>
      </c>
      <c r="B11" t="s">
        <v>64</v>
      </c>
      <c r="C11" s="1">
        <v>22402</v>
      </c>
      <c r="D11" t="s">
        <v>73</v>
      </c>
    </row>
    <row r="12" spans="1:8" x14ac:dyDescent="0.3">
      <c r="B12" s="6">
        <v>12171588</v>
      </c>
      <c r="C12" s="11">
        <f>SUM(C7:C11)</f>
        <v>288959</v>
      </c>
      <c r="D12" s="12">
        <f>C12/B12</f>
        <v>2.3740451944314907E-2</v>
      </c>
    </row>
    <row r="14" spans="1:8" x14ac:dyDescent="0.3">
      <c r="E14" s="19"/>
    </row>
    <row r="15" spans="1:8" x14ac:dyDescent="0.3">
      <c r="D15" s="4"/>
      <c r="E15" s="4"/>
      <c r="F15" s="4"/>
      <c r="G15" s="4"/>
      <c r="H15" s="4"/>
    </row>
    <row r="16" spans="1:8" x14ac:dyDescent="0.3">
      <c r="A16" t="s">
        <v>46</v>
      </c>
      <c r="B16" t="s">
        <v>42</v>
      </c>
      <c r="C16" t="s">
        <v>69</v>
      </c>
      <c r="D16" t="s">
        <v>87</v>
      </c>
    </row>
    <row r="17" spans="1:4" x14ac:dyDescent="0.3">
      <c r="A17" s="20">
        <v>0</v>
      </c>
      <c r="B17" s="20">
        <v>0</v>
      </c>
      <c r="C17" s="1">
        <v>11856993</v>
      </c>
      <c r="D17" s="12">
        <f>C17/SUM($C$17:$C$19)</f>
        <v>0.97415341154772994</v>
      </c>
    </row>
    <row r="18" spans="1:4" x14ac:dyDescent="0.3">
      <c r="A18" s="20">
        <v>0</v>
      </c>
      <c r="B18" s="20">
        <v>1</v>
      </c>
      <c r="C18" s="1">
        <v>288959</v>
      </c>
      <c r="D18" s="12">
        <f t="shared" ref="D18:D20" si="0">C18/SUM($C$17:$C$19)</f>
        <v>2.3740453894796135E-2</v>
      </c>
    </row>
    <row r="19" spans="1:4" x14ac:dyDescent="0.3">
      <c r="A19" s="20">
        <v>1</v>
      </c>
      <c r="B19" s="20">
        <v>0</v>
      </c>
      <c r="C19" s="1">
        <v>25635</v>
      </c>
      <c r="D19" s="12">
        <f t="shared" si="0"/>
        <v>2.1061345574738938E-3</v>
      </c>
    </row>
    <row r="20" spans="1:4" x14ac:dyDescent="0.3">
      <c r="C20" s="21">
        <v>3957</v>
      </c>
      <c r="D20" s="12">
        <f t="shared" si="0"/>
        <v>3.2510140214254724E-4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7B40-08E5-4408-8D46-2E2419E92782}">
  <dimension ref="A1:U36"/>
  <sheetViews>
    <sheetView showGridLines="0" tabSelected="1" zoomScale="90" zoomScaleNormal="90" workbookViewId="0">
      <pane ySplit="1" topLeftCell="A2" activePane="bottomLeft" state="frozen"/>
      <selection pane="bottomLeft" activeCell="B10" sqref="B10"/>
    </sheetView>
  </sheetViews>
  <sheetFormatPr defaultRowHeight="14.4" x14ac:dyDescent="0.3"/>
  <cols>
    <col min="1" max="1" width="6.33203125" style="5" bestFit="1" customWidth="1"/>
    <col min="2" max="2" width="17.44140625" style="5" bestFit="1" customWidth="1"/>
    <col min="3" max="3" width="75" style="5" bestFit="1" customWidth="1"/>
    <col min="4" max="4" width="15.44140625" style="5" bestFit="1" customWidth="1"/>
    <col min="5" max="5" width="12" style="5" bestFit="1" customWidth="1"/>
    <col min="6" max="6" width="16.5546875" style="7" bestFit="1" customWidth="1"/>
    <col min="7" max="7" width="7.77734375" style="5" bestFit="1" customWidth="1"/>
    <col min="8" max="8" width="5" style="5" bestFit="1" customWidth="1"/>
    <col min="9" max="11" width="5.44140625" style="5" bestFit="1" customWidth="1"/>
    <col min="12" max="18" width="7" style="5" bestFit="1" customWidth="1"/>
    <col min="19" max="19" width="25.5546875" style="15" bestFit="1" customWidth="1"/>
    <col min="20" max="21" width="8.88671875" style="17"/>
  </cols>
  <sheetData>
    <row r="1" spans="1:21" x14ac:dyDescent="0.3">
      <c r="A1" s="3" t="s">
        <v>61</v>
      </c>
      <c r="B1" s="3" t="s">
        <v>58</v>
      </c>
      <c r="C1" s="3" t="s">
        <v>63</v>
      </c>
      <c r="D1" s="3" t="s">
        <v>59</v>
      </c>
      <c r="E1" s="3" t="s">
        <v>60</v>
      </c>
      <c r="F1" s="8" t="s">
        <v>62</v>
      </c>
      <c r="G1" s="10" t="s">
        <v>85</v>
      </c>
      <c r="H1" s="10" t="s">
        <v>75</v>
      </c>
      <c r="I1" s="10" t="s">
        <v>76</v>
      </c>
      <c r="J1" s="10" t="s">
        <v>77</v>
      </c>
      <c r="K1" s="10" t="s">
        <v>78</v>
      </c>
      <c r="L1" s="10" t="s">
        <v>79</v>
      </c>
      <c r="M1" s="10" t="s">
        <v>80</v>
      </c>
      <c r="N1" s="10" t="s">
        <v>81</v>
      </c>
      <c r="O1" s="10" t="s">
        <v>82</v>
      </c>
      <c r="P1" s="10" t="s">
        <v>83</v>
      </c>
      <c r="Q1" s="10" t="s">
        <v>84</v>
      </c>
      <c r="R1" s="10" t="s">
        <v>86</v>
      </c>
      <c r="S1" s="18" t="s">
        <v>74</v>
      </c>
      <c r="T1" s="16"/>
      <c r="U1" s="16"/>
    </row>
    <row r="2" spans="1:21" x14ac:dyDescent="0.3">
      <c r="A2" s="4">
        <v>1</v>
      </c>
      <c r="B2" s="4" t="s">
        <v>0</v>
      </c>
      <c r="C2" s="4" t="s">
        <v>1</v>
      </c>
      <c r="D2" s="6">
        <v>12171588</v>
      </c>
      <c r="E2" s="6">
        <v>0</v>
      </c>
      <c r="F2" s="9">
        <f>E2/D2</f>
        <v>0</v>
      </c>
    </row>
    <row r="3" spans="1:21" x14ac:dyDescent="0.3">
      <c r="A3" s="4">
        <v>2</v>
      </c>
      <c r="B3" s="4" t="s">
        <v>2</v>
      </c>
      <c r="C3" s="4" t="s">
        <v>3</v>
      </c>
      <c r="D3" s="6">
        <v>12171588</v>
      </c>
      <c r="E3" s="6">
        <v>0</v>
      </c>
      <c r="F3" s="9">
        <f t="shared" ref="F3:F30" si="0">E3/D3</f>
        <v>0</v>
      </c>
    </row>
    <row r="4" spans="1:21" x14ac:dyDescent="0.3">
      <c r="A4" s="4">
        <v>3</v>
      </c>
      <c r="B4" s="4" t="s">
        <v>4</v>
      </c>
      <c r="C4" s="4" t="s">
        <v>5</v>
      </c>
      <c r="D4" s="6">
        <v>12171588</v>
      </c>
      <c r="E4" s="6">
        <v>0</v>
      </c>
      <c r="F4" s="9">
        <f t="shared" si="0"/>
        <v>0</v>
      </c>
    </row>
    <row r="5" spans="1:21" x14ac:dyDescent="0.3">
      <c r="A5" s="4">
        <v>4</v>
      </c>
      <c r="B5" s="4" t="s">
        <v>6</v>
      </c>
      <c r="C5" s="4" t="s">
        <v>7</v>
      </c>
      <c r="D5" s="6">
        <v>12171588</v>
      </c>
      <c r="E5" s="6">
        <v>0</v>
      </c>
      <c r="F5" s="9">
        <f t="shared" si="0"/>
        <v>0</v>
      </c>
    </row>
    <row r="6" spans="1:21" x14ac:dyDescent="0.3">
      <c r="A6" s="4">
        <v>5</v>
      </c>
      <c r="B6" s="4" t="s">
        <v>8</v>
      </c>
      <c r="C6" s="4" t="s">
        <v>9</v>
      </c>
      <c r="D6" s="6">
        <v>12171588</v>
      </c>
      <c r="E6" s="6">
        <v>0</v>
      </c>
      <c r="F6" s="9">
        <f t="shared" si="0"/>
        <v>0</v>
      </c>
    </row>
    <row r="7" spans="1:21" x14ac:dyDescent="0.3">
      <c r="A7" s="4">
        <v>6</v>
      </c>
      <c r="B7" s="4" t="s">
        <v>10</v>
      </c>
      <c r="C7" s="4" t="s">
        <v>11</v>
      </c>
      <c r="D7" s="6">
        <v>12171588</v>
      </c>
      <c r="E7" s="6">
        <v>0</v>
      </c>
      <c r="F7" s="9">
        <f t="shared" si="0"/>
        <v>0</v>
      </c>
    </row>
    <row r="8" spans="1:21" x14ac:dyDescent="0.3">
      <c r="A8" s="4">
        <v>7</v>
      </c>
      <c r="B8" s="4" t="s">
        <v>12</v>
      </c>
      <c r="C8" s="4" t="s">
        <v>13</v>
      </c>
      <c r="D8" s="6">
        <v>12171588</v>
      </c>
      <c r="E8" s="6">
        <v>0</v>
      </c>
      <c r="F8" s="9">
        <f t="shared" si="0"/>
        <v>0</v>
      </c>
    </row>
    <row r="9" spans="1:21" x14ac:dyDescent="0.3">
      <c r="A9" s="4">
        <v>8</v>
      </c>
      <c r="B9" s="4" t="s">
        <v>14</v>
      </c>
      <c r="C9" s="4" t="s">
        <v>15</v>
      </c>
      <c r="D9" s="6">
        <v>12171588</v>
      </c>
      <c r="E9" s="6">
        <v>0</v>
      </c>
      <c r="F9" s="9">
        <f t="shared" si="0"/>
        <v>0</v>
      </c>
    </row>
    <row r="10" spans="1:21" ht="43.2" x14ac:dyDescent="0.3">
      <c r="A10" s="4">
        <v>9</v>
      </c>
      <c r="B10" s="4" t="s">
        <v>16</v>
      </c>
      <c r="C10" s="4" t="s">
        <v>17</v>
      </c>
      <c r="D10" s="6">
        <v>12171588</v>
      </c>
      <c r="E10" s="6">
        <v>0</v>
      </c>
      <c r="F10" s="9">
        <f t="shared" si="0"/>
        <v>0</v>
      </c>
    </row>
    <row r="11" spans="1:21" x14ac:dyDescent="0.3">
      <c r="A11" s="4">
        <v>10</v>
      </c>
      <c r="B11" s="4" t="s">
        <v>18</v>
      </c>
      <c r="C11" s="4" t="s">
        <v>19</v>
      </c>
      <c r="D11" s="6">
        <v>12171588</v>
      </c>
      <c r="E11" s="6">
        <v>0</v>
      </c>
      <c r="F11" s="9">
        <f t="shared" si="0"/>
        <v>0</v>
      </c>
    </row>
    <row r="12" spans="1:21" x14ac:dyDescent="0.3">
      <c r="A12" s="4">
        <v>11</v>
      </c>
      <c r="B12" s="4" t="s">
        <v>20</v>
      </c>
      <c r="C12" s="4" t="s">
        <v>21</v>
      </c>
      <c r="D12" s="6">
        <v>12171588</v>
      </c>
      <c r="E12" s="6">
        <v>58</v>
      </c>
      <c r="F12" s="9">
        <f t="shared" si="0"/>
        <v>4.7651957986090225E-6</v>
      </c>
    </row>
    <row r="13" spans="1:21" x14ac:dyDescent="0.3">
      <c r="A13" s="4">
        <v>12</v>
      </c>
      <c r="B13" s="4" t="s">
        <v>22</v>
      </c>
      <c r="C13" s="4" t="s">
        <v>23</v>
      </c>
      <c r="D13" s="6">
        <v>12171588</v>
      </c>
      <c r="E13" s="6">
        <v>1</v>
      </c>
      <c r="F13" s="9">
        <f t="shared" si="0"/>
        <v>8.2158548251879702E-8</v>
      </c>
      <c r="G13" s="6">
        <v>-690</v>
      </c>
      <c r="H13" s="6">
        <v>37</v>
      </c>
      <c r="I13" s="6">
        <v>50</v>
      </c>
      <c r="J13" s="6">
        <v>57</v>
      </c>
      <c r="K13" s="6">
        <v>107</v>
      </c>
      <c r="L13" s="6">
        <v>225</v>
      </c>
      <c r="M13" s="6">
        <v>272</v>
      </c>
      <c r="N13" s="6">
        <v>321</v>
      </c>
      <c r="O13" s="6">
        <v>349</v>
      </c>
      <c r="P13" s="6">
        <v>372</v>
      </c>
      <c r="Q13" s="6">
        <v>465</v>
      </c>
      <c r="R13" s="6">
        <v>1777</v>
      </c>
    </row>
    <row r="14" spans="1:21" x14ac:dyDescent="0.3">
      <c r="A14" s="4">
        <v>13</v>
      </c>
      <c r="B14" s="4" t="s">
        <v>24</v>
      </c>
      <c r="C14" s="4" t="s">
        <v>25</v>
      </c>
      <c r="D14" s="6">
        <v>12171588</v>
      </c>
      <c r="E14" s="6">
        <v>0</v>
      </c>
      <c r="F14" s="9">
        <f t="shared" si="0"/>
        <v>0</v>
      </c>
      <c r="G14" s="6">
        <v>-32</v>
      </c>
      <c r="H14" s="6">
        <v>40</v>
      </c>
      <c r="I14" s="6">
        <v>52</v>
      </c>
      <c r="J14" s="6">
        <v>60</v>
      </c>
      <c r="K14" s="6">
        <v>108</v>
      </c>
      <c r="L14" s="6">
        <v>227</v>
      </c>
      <c r="M14" s="6">
        <v>272</v>
      </c>
      <c r="N14" s="6">
        <v>323</v>
      </c>
      <c r="O14" s="6">
        <v>350</v>
      </c>
      <c r="P14" s="6">
        <v>372</v>
      </c>
      <c r="Q14" s="6">
        <v>460</v>
      </c>
      <c r="R14" s="6">
        <v>1441</v>
      </c>
    </row>
    <row r="15" spans="1:21" x14ac:dyDescent="0.3">
      <c r="A15" s="4">
        <v>14</v>
      </c>
      <c r="B15" s="4" t="s">
        <v>26</v>
      </c>
      <c r="C15" s="4" t="s">
        <v>27</v>
      </c>
      <c r="D15" s="6">
        <v>12171588</v>
      </c>
      <c r="E15" s="6">
        <v>0</v>
      </c>
      <c r="F15" s="9">
        <f t="shared" si="0"/>
        <v>0</v>
      </c>
      <c r="G15" s="6">
        <v>-1736</v>
      </c>
      <c r="H15" s="6">
        <v>22</v>
      </c>
      <c r="I15" s="6">
        <v>33</v>
      </c>
      <c r="J15" s="6">
        <v>40</v>
      </c>
      <c r="K15" s="6">
        <v>87</v>
      </c>
      <c r="L15" s="6">
        <v>201</v>
      </c>
      <c r="M15" s="6">
        <v>248</v>
      </c>
      <c r="N15" s="6">
        <v>299</v>
      </c>
      <c r="O15" s="6">
        <v>324</v>
      </c>
      <c r="P15" s="6">
        <v>346</v>
      </c>
      <c r="Q15" s="6">
        <v>465</v>
      </c>
      <c r="R15" s="6">
        <v>3508</v>
      </c>
    </row>
    <row r="16" spans="1:21" ht="28.8" x14ac:dyDescent="0.3">
      <c r="A16" s="4">
        <v>15</v>
      </c>
      <c r="B16" s="4" t="s">
        <v>28</v>
      </c>
      <c r="C16" s="4" t="s">
        <v>29</v>
      </c>
      <c r="D16" s="6">
        <v>12171588</v>
      </c>
      <c r="E16" s="6">
        <v>1</v>
      </c>
      <c r="F16" s="9">
        <f t="shared" si="0"/>
        <v>8.2158548251879702E-8</v>
      </c>
      <c r="G16" s="6">
        <v>-1298</v>
      </c>
      <c r="H16" s="6">
        <v>-29</v>
      </c>
      <c r="I16" s="6">
        <v>-20</v>
      </c>
      <c r="J16" s="6">
        <v>-15</v>
      </c>
      <c r="K16" s="6">
        <v>-1</v>
      </c>
      <c r="L16" s="6">
        <v>34</v>
      </c>
      <c r="M16" s="6">
        <v>61</v>
      </c>
      <c r="N16" s="6">
        <v>106</v>
      </c>
      <c r="O16" s="6">
        <v>144</v>
      </c>
      <c r="P16" s="6">
        <v>185</v>
      </c>
      <c r="Q16" s="6">
        <v>294</v>
      </c>
      <c r="R16" s="6">
        <v>1612</v>
      </c>
    </row>
    <row r="17" spans="1:18" ht="28.8" x14ac:dyDescent="0.3">
      <c r="A17" s="4">
        <v>16</v>
      </c>
      <c r="B17" s="4" t="s">
        <v>30</v>
      </c>
      <c r="C17" s="4" t="s">
        <v>31</v>
      </c>
      <c r="D17" s="6">
        <v>12171588</v>
      </c>
      <c r="E17" s="6">
        <v>0</v>
      </c>
      <c r="F17" s="9">
        <f t="shared" si="0"/>
        <v>0</v>
      </c>
      <c r="G17" s="6">
        <v>-1410</v>
      </c>
      <c r="H17" s="6">
        <v>-10</v>
      </c>
      <c r="I17" s="6">
        <v>-8</v>
      </c>
      <c r="J17" s="6">
        <v>-6</v>
      </c>
      <c r="K17" s="6">
        <v>0</v>
      </c>
      <c r="L17" s="6">
        <v>29</v>
      </c>
      <c r="M17" s="6">
        <v>56</v>
      </c>
      <c r="N17" s="6">
        <v>99</v>
      </c>
      <c r="O17" s="6">
        <v>135</v>
      </c>
      <c r="P17" s="6">
        <v>175</v>
      </c>
      <c r="Q17" s="6">
        <v>284</v>
      </c>
      <c r="R17" s="6">
        <v>1582</v>
      </c>
    </row>
    <row r="18" spans="1:18" x14ac:dyDescent="0.3">
      <c r="A18" s="4">
        <v>17</v>
      </c>
      <c r="B18" s="4" t="s">
        <v>32</v>
      </c>
      <c r="C18" s="4" t="s">
        <v>33</v>
      </c>
      <c r="D18" s="6">
        <v>12171588</v>
      </c>
      <c r="E18" s="6">
        <v>0</v>
      </c>
      <c r="F18" s="9">
        <f t="shared" si="0"/>
        <v>0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3">
      <c r="A19" s="4">
        <v>18</v>
      </c>
      <c r="B19" s="4" t="s">
        <v>34</v>
      </c>
      <c r="C19" s="4" t="s">
        <v>35</v>
      </c>
      <c r="D19" s="6">
        <v>12171588</v>
      </c>
      <c r="E19" s="6">
        <v>0</v>
      </c>
      <c r="F19" s="9">
        <f t="shared" si="0"/>
        <v>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3">
      <c r="A20" s="4">
        <v>19</v>
      </c>
      <c r="B20" s="4" t="s">
        <v>36</v>
      </c>
      <c r="C20" s="4" t="s">
        <v>37</v>
      </c>
      <c r="D20" s="6">
        <v>12171588</v>
      </c>
      <c r="E20" s="6">
        <v>0</v>
      </c>
      <c r="F20" s="9">
        <f t="shared" si="0"/>
        <v>0</v>
      </c>
      <c r="G20" s="6">
        <v>12</v>
      </c>
      <c r="H20" s="6">
        <v>86</v>
      </c>
      <c r="I20" s="6">
        <v>159</v>
      </c>
      <c r="J20" s="6">
        <v>211</v>
      </c>
      <c r="K20" s="6">
        <v>584</v>
      </c>
      <c r="L20" s="6">
        <v>1569</v>
      </c>
      <c r="M20" s="6">
        <v>1959</v>
      </c>
      <c r="N20" s="6">
        <v>2419</v>
      </c>
      <c r="O20" s="6">
        <v>2556</v>
      </c>
      <c r="P20" s="6">
        <v>2586</v>
      </c>
      <c r="Q20" s="6">
        <v>3784</v>
      </c>
      <c r="R20" s="6">
        <v>4962</v>
      </c>
    </row>
    <row r="21" spans="1:18" x14ac:dyDescent="0.3">
      <c r="A21" s="4">
        <v>20</v>
      </c>
      <c r="B21" s="4" t="s">
        <v>38</v>
      </c>
      <c r="C21" s="4" t="s">
        <v>39</v>
      </c>
      <c r="D21" s="6">
        <v>12171588</v>
      </c>
      <c r="E21" s="6">
        <v>0</v>
      </c>
      <c r="F21" s="9">
        <f t="shared" si="0"/>
        <v>0</v>
      </c>
      <c r="G21" s="6">
        <v>0</v>
      </c>
      <c r="H21" s="6">
        <v>2</v>
      </c>
      <c r="I21" s="6">
        <v>2</v>
      </c>
      <c r="J21" s="6">
        <v>3</v>
      </c>
      <c r="K21" s="6">
        <v>5</v>
      </c>
      <c r="L21" s="6">
        <v>10</v>
      </c>
      <c r="M21" s="6">
        <v>13</v>
      </c>
      <c r="N21" s="6">
        <v>19</v>
      </c>
      <c r="O21" s="6">
        <v>24</v>
      </c>
      <c r="P21" s="6">
        <v>30</v>
      </c>
      <c r="Q21" s="6">
        <v>51</v>
      </c>
      <c r="R21" s="6">
        <v>1495</v>
      </c>
    </row>
    <row r="22" spans="1:18" x14ac:dyDescent="0.3">
      <c r="A22" s="4">
        <v>21</v>
      </c>
      <c r="B22" s="4" t="s">
        <v>40</v>
      </c>
      <c r="C22" s="4" t="s">
        <v>41</v>
      </c>
      <c r="D22" s="6">
        <v>12171588</v>
      </c>
      <c r="E22" s="6">
        <v>0</v>
      </c>
      <c r="F22" s="9">
        <f t="shared" si="0"/>
        <v>0</v>
      </c>
      <c r="G22" s="6">
        <v>0</v>
      </c>
      <c r="H22" s="6">
        <v>5</v>
      </c>
      <c r="I22" s="6">
        <v>6</v>
      </c>
      <c r="J22" s="6">
        <v>7</v>
      </c>
      <c r="K22" s="6">
        <v>13</v>
      </c>
      <c r="L22" s="6">
        <v>26</v>
      </c>
      <c r="M22" s="6">
        <v>32</v>
      </c>
      <c r="N22" s="6">
        <v>43</v>
      </c>
      <c r="O22" s="6">
        <v>55</v>
      </c>
      <c r="P22" s="6">
        <v>71</v>
      </c>
      <c r="Q22" s="6">
        <v>123</v>
      </c>
      <c r="R22" s="6">
        <v>1436</v>
      </c>
    </row>
    <row r="23" spans="1:18" x14ac:dyDescent="0.3">
      <c r="A23" s="4">
        <v>22</v>
      </c>
      <c r="B23" s="4" t="s">
        <v>42</v>
      </c>
      <c r="C23" s="4" t="s">
        <v>43</v>
      </c>
      <c r="D23" s="6">
        <v>12171588</v>
      </c>
      <c r="E23" s="6">
        <v>0</v>
      </c>
      <c r="F23" s="9">
        <f t="shared" si="0"/>
        <v>0</v>
      </c>
    </row>
    <row r="24" spans="1:18" x14ac:dyDescent="0.3">
      <c r="A24" s="4">
        <v>23</v>
      </c>
      <c r="B24" s="4" t="s">
        <v>44</v>
      </c>
      <c r="C24" s="4" t="s">
        <v>45</v>
      </c>
      <c r="D24" s="6">
        <v>12171588</v>
      </c>
      <c r="E24" s="6">
        <v>11856992</v>
      </c>
      <c r="F24" s="9">
        <f t="shared" si="0"/>
        <v>0.97415324935415171</v>
      </c>
    </row>
    <row r="25" spans="1:18" x14ac:dyDescent="0.3">
      <c r="A25" s="4">
        <v>24</v>
      </c>
      <c r="B25" s="4" t="s">
        <v>46</v>
      </c>
      <c r="C25" s="4" t="s">
        <v>47</v>
      </c>
      <c r="D25" s="6">
        <v>12171588</v>
      </c>
      <c r="E25" s="6">
        <v>0</v>
      </c>
      <c r="F25" s="9">
        <f t="shared" si="0"/>
        <v>0</v>
      </c>
    </row>
    <row r="26" spans="1:18" x14ac:dyDescent="0.3">
      <c r="A26" s="4">
        <v>25</v>
      </c>
      <c r="B26" s="4" t="s">
        <v>48</v>
      </c>
      <c r="C26" s="4" t="s">
        <v>49</v>
      </c>
      <c r="D26" s="6">
        <v>12171588</v>
      </c>
      <c r="E26" s="6">
        <v>8101170</v>
      </c>
      <c r="F26" s="9">
        <f t="shared" si="0"/>
        <v>0.66558036634168027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10</v>
      </c>
      <c r="N26" s="6">
        <v>33</v>
      </c>
      <c r="O26" s="6">
        <v>58</v>
      </c>
      <c r="P26" s="6">
        <v>90</v>
      </c>
      <c r="Q26" s="6">
        <v>190</v>
      </c>
      <c r="R26" s="6">
        <v>1582</v>
      </c>
    </row>
    <row r="27" spans="1:18" x14ac:dyDescent="0.3">
      <c r="A27" s="4">
        <v>26</v>
      </c>
      <c r="B27" s="4" t="s">
        <v>50</v>
      </c>
      <c r="C27" s="4" t="s">
        <v>51</v>
      </c>
      <c r="D27" s="6">
        <v>12171588</v>
      </c>
      <c r="E27" s="6">
        <v>8101170</v>
      </c>
      <c r="F27" s="9">
        <f t="shared" si="0"/>
        <v>0.66558036634168027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8</v>
      </c>
      <c r="P27" s="6">
        <v>33</v>
      </c>
      <c r="Q27" s="6">
        <v>114</v>
      </c>
      <c r="R27" s="6">
        <v>1160</v>
      </c>
    </row>
    <row r="28" spans="1:18" x14ac:dyDescent="0.3">
      <c r="A28" s="4">
        <v>27</v>
      </c>
      <c r="B28" s="4" t="s">
        <v>52</v>
      </c>
      <c r="C28" s="4" t="s">
        <v>53</v>
      </c>
      <c r="D28" s="6">
        <v>12171588</v>
      </c>
      <c r="E28" s="6">
        <v>8101170</v>
      </c>
      <c r="F28" s="9">
        <f t="shared" si="0"/>
        <v>0.66558036634168027</v>
      </c>
      <c r="G28" s="6">
        <v>-60</v>
      </c>
      <c r="H28" s="6">
        <v>0</v>
      </c>
      <c r="I28" s="6">
        <v>0</v>
      </c>
      <c r="J28" s="6">
        <v>0</v>
      </c>
      <c r="K28" s="6">
        <v>0</v>
      </c>
      <c r="L28" s="6">
        <v>5</v>
      </c>
      <c r="M28" s="6">
        <v>21</v>
      </c>
      <c r="N28" s="6">
        <v>40</v>
      </c>
      <c r="O28" s="6">
        <v>64</v>
      </c>
      <c r="P28" s="6">
        <v>93</v>
      </c>
      <c r="Q28" s="6">
        <v>174</v>
      </c>
      <c r="R28" s="6">
        <v>1385</v>
      </c>
    </row>
    <row r="29" spans="1:18" x14ac:dyDescent="0.3">
      <c r="A29" s="4">
        <v>28</v>
      </c>
      <c r="B29" s="4" t="s">
        <v>54</v>
      </c>
      <c r="C29" s="4" t="s">
        <v>55</v>
      </c>
      <c r="D29" s="6">
        <v>12171588</v>
      </c>
      <c r="E29" s="6">
        <v>8101170</v>
      </c>
      <c r="F29" s="9">
        <f t="shared" si="0"/>
        <v>0.66558036634168027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230</v>
      </c>
    </row>
    <row r="30" spans="1:18" x14ac:dyDescent="0.3">
      <c r="A30" s="4">
        <v>29</v>
      </c>
      <c r="B30" s="4" t="s">
        <v>56</v>
      </c>
      <c r="C30" s="4" t="s">
        <v>57</v>
      </c>
      <c r="D30" s="6">
        <v>12171588</v>
      </c>
      <c r="E30" s="6">
        <v>8101170</v>
      </c>
      <c r="F30" s="9">
        <f t="shared" si="0"/>
        <v>0.66558036634168027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15</v>
      </c>
      <c r="N30" s="6">
        <v>44</v>
      </c>
      <c r="O30" s="6">
        <v>71</v>
      </c>
      <c r="P30" s="6">
        <v>102</v>
      </c>
      <c r="Q30" s="6">
        <v>182</v>
      </c>
      <c r="R30" s="6">
        <v>1407</v>
      </c>
    </row>
    <row r="31" spans="1:18" x14ac:dyDescent="0.3">
      <c r="E31" s="22">
        <f>D30-E30</f>
        <v>4070418</v>
      </c>
    </row>
    <row r="32" spans="1:18" x14ac:dyDescent="0.3">
      <c r="B32" s="4"/>
      <c r="C32" s="4"/>
      <c r="D32" s="4"/>
      <c r="E32" s="4"/>
      <c r="F32" s="4"/>
    </row>
    <row r="33" spans="4:6" x14ac:dyDescent="0.3">
      <c r="E33" s="22"/>
    </row>
    <row r="34" spans="4:6" x14ac:dyDescent="0.3">
      <c r="D34" s="23"/>
      <c r="F34" s="23"/>
    </row>
    <row r="35" spans="4:6" x14ac:dyDescent="0.3">
      <c r="D35" s="5">
        <f>31/275</f>
        <v>0.11272727272727273</v>
      </c>
      <c r="E35" s="22"/>
    </row>
    <row r="36" spans="4:6" x14ac:dyDescent="0.3">
      <c r="D36" s="5">
        <f>234/1433</f>
        <v>0.16329378925331473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Sheet2</vt:lpstr>
      <vt:lpstr>NonDiverted_NonCancelled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 Agrawal</dc:creator>
  <cp:lastModifiedBy>Ankush Agrawal</cp:lastModifiedBy>
  <dcterms:created xsi:type="dcterms:W3CDTF">2018-04-18T17:09:25Z</dcterms:created>
  <dcterms:modified xsi:type="dcterms:W3CDTF">2018-04-30T06:20:17Z</dcterms:modified>
</cp:coreProperties>
</file>