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vkarade\OneDrive - Capgemini\Desktop\New folder\ITR19-20\"/>
    </mc:Choice>
  </mc:AlternateContent>
  <xr:revisionPtr revIDLastSave="517" documentId="8_{EA646F01-759A-427B-ABE2-2997FC40830B}" xr6:coauthVersionLast="45" xr6:coauthVersionMax="45" xr10:uidLastSave="{27F0475F-CB43-498D-BCE4-FF01B069644B}"/>
  <bookViews>
    <workbookView xWindow="-120" yWindow="-120" windowWidth="29040" windowHeight="15840" xr2:uid="{2F43D6B6-72D0-4947-A2E8-EDFAA5B7D293}"/>
  </bookViews>
  <sheets>
    <sheet name="Aug2020"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7" i="1" l="1"/>
  <c r="M47" i="1" s="1"/>
  <c r="J48" i="1"/>
  <c r="M48" i="1" s="1"/>
  <c r="J49" i="1"/>
  <c r="M49" i="1"/>
  <c r="J50" i="1"/>
  <c r="M50" i="1"/>
  <c r="J51" i="1"/>
  <c r="M51" i="1" s="1"/>
  <c r="J52" i="1"/>
  <c r="M52" i="1"/>
  <c r="D2" i="1" l="1"/>
  <c r="J31" i="1" l="1"/>
  <c r="M31" i="1" s="1"/>
  <c r="J32" i="1"/>
  <c r="M32" i="1" s="1"/>
  <c r="J33" i="1"/>
  <c r="M33" i="1" s="1"/>
  <c r="J34" i="1"/>
  <c r="M34" i="1" s="1"/>
  <c r="J35" i="1"/>
  <c r="M35" i="1" s="1"/>
  <c r="J36" i="1"/>
  <c r="M36" i="1" s="1"/>
  <c r="J37" i="1"/>
  <c r="M37" i="1" s="1"/>
  <c r="J38" i="1"/>
  <c r="M38" i="1" s="1"/>
  <c r="J39" i="1"/>
  <c r="M39" i="1" s="1"/>
  <c r="J40" i="1"/>
  <c r="M40" i="1" s="1"/>
  <c r="J41" i="1"/>
  <c r="M41" i="1" s="1"/>
  <c r="J42" i="1"/>
  <c r="M42" i="1" s="1"/>
  <c r="J43" i="1"/>
  <c r="M43" i="1" s="1"/>
  <c r="J44" i="1"/>
  <c r="M44" i="1" s="1"/>
  <c r="J45" i="1"/>
  <c r="M45" i="1" s="1"/>
  <c r="J46" i="1"/>
  <c r="M46" i="1" s="1"/>
  <c r="D1" i="1" l="1"/>
  <c r="J17" i="1" l="1"/>
  <c r="M17" i="1" s="1"/>
  <c r="J18" i="1"/>
  <c r="M18" i="1" s="1"/>
  <c r="J19" i="1"/>
  <c r="M19" i="1" s="1"/>
  <c r="J20" i="1"/>
  <c r="M20" i="1" s="1"/>
  <c r="J21" i="1"/>
  <c r="M21" i="1" s="1"/>
  <c r="J22" i="1"/>
  <c r="M22" i="1" s="1"/>
  <c r="J23" i="1"/>
  <c r="M23" i="1" s="1"/>
  <c r="J24" i="1"/>
  <c r="M24" i="1" s="1"/>
  <c r="J25" i="1"/>
  <c r="M25" i="1" s="1"/>
  <c r="J26" i="1"/>
  <c r="M26" i="1" s="1"/>
  <c r="J27" i="1"/>
  <c r="M27" i="1" s="1"/>
  <c r="J28" i="1"/>
  <c r="M28" i="1" s="1"/>
  <c r="J29" i="1"/>
  <c r="M29" i="1" s="1"/>
  <c r="J30" i="1"/>
  <c r="M30" i="1" s="1"/>
  <c r="J7" i="1" l="1"/>
  <c r="M7" i="1" s="1"/>
  <c r="J8" i="1"/>
  <c r="M8" i="1" s="1"/>
  <c r="J9" i="1"/>
  <c r="M9" i="1" s="1"/>
  <c r="J10" i="1"/>
  <c r="M10" i="1" s="1"/>
  <c r="J11" i="1"/>
  <c r="M11" i="1" s="1"/>
  <c r="J12" i="1"/>
  <c r="M12" i="1" s="1"/>
  <c r="J13" i="1"/>
  <c r="M13" i="1" s="1"/>
  <c r="J14" i="1"/>
  <c r="M14" i="1" s="1"/>
  <c r="J15" i="1"/>
  <c r="M15" i="1" s="1"/>
  <c r="J16" i="1"/>
  <c r="M16" i="1" s="1"/>
  <c r="J6" i="1"/>
  <c r="M6" i="1" s="1"/>
  <c r="K2" i="1" l="1"/>
  <c r="K3" i="1" s="1"/>
  <c r="N6" i="1"/>
  <c r="O6" i="1"/>
  <c r="O7" i="1" s="1"/>
  <c r="O8" i="1" s="1"/>
  <c r="N8" i="1" l="1"/>
  <c r="N7" i="1"/>
  <c r="O9" i="1"/>
  <c r="N9" i="1"/>
  <c r="O10" i="1" l="1"/>
  <c r="N10" i="1"/>
  <c r="O11" i="1" l="1"/>
  <c r="N11" i="1"/>
  <c r="O12" i="1" l="1"/>
  <c r="N12" i="1"/>
  <c r="O13" i="1" l="1"/>
  <c r="N13" i="1"/>
  <c r="O14" i="1" l="1"/>
  <c r="N14" i="1"/>
  <c r="O15" i="1" l="1"/>
  <c r="N15" i="1"/>
  <c r="O16" i="1" l="1"/>
  <c r="N16" i="1"/>
  <c r="O17" i="1" l="1"/>
  <c r="N17" i="1"/>
  <c r="O18" i="1" l="1"/>
  <c r="N18" i="1"/>
  <c r="O19" i="1" l="1"/>
  <c r="N19" i="1"/>
  <c r="O20" i="1" l="1"/>
  <c r="N20" i="1"/>
  <c r="O21" i="1" l="1"/>
  <c r="N21" i="1"/>
  <c r="O22" i="1" l="1"/>
  <c r="N22" i="1"/>
  <c r="O23" i="1" l="1"/>
  <c r="N23" i="1"/>
  <c r="O24" i="1" l="1"/>
  <c r="N24" i="1"/>
  <c r="O25" i="1" l="1"/>
  <c r="N25" i="1"/>
  <c r="O26" i="1" l="1"/>
  <c r="N26" i="1"/>
  <c r="O27" i="1" l="1"/>
  <c r="N27" i="1"/>
  <c r="O28" i="1" l="1"/>
  <c r="N28" i="1"/>
  <c r="O29" i="1" l="1"/>
  <c r="N29" i="1"/>
  <c r="O30" i="1" l="1"/>
  <c r="N30" i="1"/>
  <c r="O31" i="1" l="1"/>
  <c r="N31" i="1"/>
  <c r="O32" i="1" l="1"/>
  <c r="N32" i="1"/>
  <c r="N33" i="1" l="1"/>
  <c r="O33" i="1"/>
  <c r="O34" i="1" l="1"/>
  <c r="N34" i="1"/>
  <c r="N35" i="1" l="1"/>
  <c r="O35" i="1"/>
  <c r="N36" i="1" l="1"/>
  <c r="O36" i="1"/>
  <c r="N37" i="1" l="1"/>
  <c r="O37" i="1"/>
  <c r="O38" i="1" l="1"/>
  <c r="N38" i="1"/>
  <c r="O39" i="1" l="1"/>
  <c r="N39" i="1"/>
  <c r="O40" i="1" l="1"/>
  <c r="N40" i="1"/>
  <c r="O41" i="1" l="1"/>
  <c r="N41" i="1"/>
  <c r="N42" i="1" l="1"/>
  <c r="O42" i="1"/>
  <c r="N43" i="1" l="1"/>
  <c r="O43" i="1"/>
  <c r="N44" i="1" l="1"/>
  <c r="O44" i="1"/>
  <c r="N45" i="1" l="1"/>
  <c r="O45" i="1"/>
  <c r="N46" i="1" l="1"/>
  <c r="O46" i="1"/>
  <c r="O47" i="1" l="1"/>
  <c r="N47" i="1"/>
  <c r="N48" i="1" l="1"/>
  <c r="O48" i="1"/>
  <c r="O49" i="1" l="1"/>
  <c r="N49" i="1"/>
  <c r="N50" i="1" l="1"/>
  <c r="O50" i="1"/>
  <c r="N51" i="1" l="1"/>
  <c r="O51" i="1"/>
  <c r="O52" i="1" l="1"/>
  <c r="N52" i="1"/>
</calcChain>
</file>

<file path=xl/sharedStrings.xml><?xml version="1.0" encoding="utf-8"?>
<sst xmlns="http://schemas.openxmlformats.org/spreadsheetml/2006/main" count="264" uniqueCount="70">
  <si>
    <t>Date</t>
  </si>
  <si>
    <t>Time</t>
  </si>
  <si>
    <t>Entry Price</t>
  </si>
  <si>
    <t>Exit Price</t>
  </si>
  <si>
    <t>Pip Value</t>
  </si>
  <si>
    <t>Units Traded</t>
  </si>
  <si>
    <t>Starting Account Balance</t>
  </si>
  <si>
    <t>Gained/Loss</t>
  </si>
  <si>
    <t>Account Balance</t>
  </si>
  <si>
    <t>BUY/SELL</t>
  </si>
  <si>
    <t>BUY</t>
  </si>
  <si>
    <t>Pips Gained/Loss</t>
  </si>
  <si>
    <t>Balance</t>
  </si>
  <si>
    <t>INTELLINVESTORS</t>
  </si>
  <si>
    <t>info@intellinvestors.com</t>
  </si>
  <si>
    <t>Notes</t>
  </si>
  <si>
    <t>Forex Trading Notes</t>
  </si>
  <si>
    <t>% Change</t>
  </si>
  <si>
    <t>Asset</t>
  </si>
  <si>
    <t>EURUSD</t>
  </si>
  <si>
    <t>Strategy</t>
  </si>
  <si>
    <t>Placed a BUY order. The continued rise on the EURUSD looks like a compelling trade since the next resistance level is set above 1.2000. RSI is overbought at 80. When the London session starts, price started to move lower perhaps capitalizing on the possibility or a little retracement before U.S. session. No major scheduled economic data release in U.S. session. My rationale is that price will try to test that 1.2000 level perhaps not today but in the next few days.</t>
  </si>
  <si>
    <t>Status</t>
  </si>
  <si>
    <t>Cancelled my order since price had reached the stop out level. Will look for a good entry on support. Currently, looking at hourly time frame Fib retracement on 1.1740 to 1.1909. Price is at the 38.2% retracment. Looking for another candlestick in the next hour to make a decision</t>
  </si>
  <si>
    <t>NIFTY</t>
  </si>
  <si>
    <t>OPEN</t>
  </si>
  <si>
    <t>SELL</t>
  </si>
  <si>
    <t>STR</t>
  </si>
  <si>
    <t>Strick</t>
  </si>
  <si>
    <t>10200PE</t>
  </si>
  <si>
    <t>10600PE</t>
  </si>
  <si>
    <t>10650PE</t>
  </si>
  <si>
    <t>11800CE</t>
  </si>
  <si>
    <t>11550CE</t>
  </si>
  <si>
    <t>11600CE</t>
  </si>
  <si>
    <t>Note</t>
  </si>
  <si>
    <t>TAVA</t>
  </si>
  <si>
    <t>10700PE</t>
  </si>
  <si>
    <t>10850PE</t>
  </si>
  <si>
    <t>11450CE</t>
  </si>
  <si>
    <t>CLOSE</t>
  </si>
  <si>
    <t>10900PE</t>
  </si>
  <si>
    <t>11000PE</t>
  </si>
  <si>
    <t>OPEN POSITION</t>
  </si>
  <si>
    <t>11100PE</t>
  </si>
  <si>
    <t>11150PE</t>
  </si>
  <si>
    <t>10800PE</t>
  </si>
  <si>
    <t>11500CE</t>
  </si>
  <si>
    <t>11400CE</t>
  </si>
  <si>
    <t>BANKNIFTY</t>
  </si>
  <si>
    <t>21800PE</t>
  </si>
  <si>
    <t>22700CE</t>
  </si>
  <si>
    <t>11200PE</t>
  </si>
  <si>
    <t>Hedge</t>
  </si>
  <si>
    <t>Gap Down Sell Call Then Fill Gap Loss 225 Qnt shift to 11450CE</t>
  </si>
  <si>
    <t>Open Date</t>
  </si>
  <si>
    <t>Close Date</t>
  </si>
  <si>
    <t>TAVA LOSS Market moving UP</t>
  </si>
  <si>
    <t>MON(SEP EX)</t>
  </si>
  <si>
    <t>12100CE</t>
  </si>
  <si>
    <t>12000CE</t>
  </si>
  <si>
    <t>10400PE</t>
  </si>
  <si>
    <t>10500PE</t>
  </si>
  <si>
    <t>10950PE</t>
  </si>
  <si>
    <t>11650CE</t>
  </si>
  <si>
    <t>21200PE</t>
  </si>
  <si>
    <t>23300CE</t>
  </si>
  <si>
    <t>23200CE</t>
  </si>
  <si>
    <t>Brokrage</t>
  </si>
  <si>
    <t>Big Foll 11350 to 11130- 150 qnt move to 10900 but that also close in loss. Till 12 its showing 5K profit but ended with 2.3k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</si>
</sst>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0"/>
    <numFmt numFmtId="166" formatCode="_(* #,##0_);_(* \(#,##0\);_(* &quot;-&quot;??_);_(@_)"/>
  </numFmts>
  <fonts count="10" x14ac:knownFonts="1">
    <font>
      <sz val="11"/>
      <color theme="1"/>
      <name val="Arial Narrow"/>
      <family val="2"/>
    </font>
    <font>
      <sz val="11"/>
      <color theme="1"/>
      <name val="Arial Narrow"/>
      <family val="2"/>
    </font>
    <font>
      <b/>
      <sz val="11"/>
      <color rgb="FF3F3F3F"/>
      <name val="Arial Narrow"/>
      <family val="2"/>
    </font>
    <font>
      <b/>
      <sz val="11"/>
      <color theme="0"/>
      <name val="Arial Narrow"/>
      <family val="2"/>
    </font>
    <font>
      <sz val="11"/>
      <color theme="0"/>
      <name val="Arial Narrow"/>
      <family val="2"/>
    </font>
    <font>
      <b/>
      <sz val="26"/>
      <color theme="1"/>
      <name val="Arial Narrow"/>
      <family val="2"/>
    </font>
    <font>
      <u/>
      <sz val="11"/>
      <color theme="10"/>
      <name val="Arial Narrow"/>
      <family val="2"/>
    </font>
    <font>
      <i/>
      <sz val="11"/>
      <color theme="1"/>
      <name val="Arial Narrow"/>
      <family val="2"/>
    </font>
    <font>
      <b/>
      <sz val="14"/>
      <color theme="1"/>
      <name val="Arial Narrow"/>
      <family val="2"/>
    </font>
    <font>
      <sz val="11"/>
      <color rgb="FFFF0000"/>
      <name val="Arial Narrow"/>
      <family val="2"/>
    </font>
  </fonts>
  <fills count="9">
    <fill>
      <patternFill patternType="none"/>
    </fill>
    <fill>
      <patternFill patternType="gray125"/>
    </fill>
    <fill>
      <patternFill patternType="solid">
        <fgColor rgb="FFF2F2F2"/>
      </patternFill>
    </fill>
    <fill>
      <patternFill patternType="solid">
        <fgColor theme="4"/>
      </patternFill>
    </fill>
    <fill>
      <patternFill patternType="solid">
        <fgColor theme="6" tint="0.79998168889431442"/>
        <bgColor indexed="65"/>
      </patternFill>
    </fill>
    <fill>
      <patternFill patternType="solid">
        <fgColor theme="2" tint="-0.89999084444715716"/>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s>
  <borders count="1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0" fontId="2"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0" fontId="6" fillId="0" borderId="0" applyNumberFormat="0" applyFill="0" applyBorder="0" applyAlignment="0" applyProtection="0"/>
  </cellStyleXfs>
  <cellXfs count="56">
    <xf numFmtId="0" fontId="0" fillId="0" borderId="0" xfId="0"/>
    <xf numFmtId="15" fontId="0" fillId="0" borderId="2" xfId="0" applyNumberFormat="1" applyBorder="1" applyAlignment="1">
      <alignment horizontal="center"/>
    </xf>
    <xf numFmtId="20" fontId="0" fillId="0" borderId="2" xfId="0" applyNumberFormat="1" applyBorder="1" applyAlignment="1">
      <alignment horizontal="center"/>
    </xf>
    <xf numFmtId="0" fontId="0" fillId="0" borderId="2" xfId="0" applyBorder="1" applyAlignment="1">
      <alignment horizontal="center"/>
    </xf>
    <xf numFmtId="165" fontId="0" fillId="0" borderId="2" xfId="0" applyNumberFormat="1" applyBorder="1" applyAlignment="1">
      <alignment horizontal="center"/>
    </xf>
    <xf numFmtId="166" fontId="0" fillId="0" borderId="2" xfId="1" applyNumberFormat="1" applyFont="1" applyBorder="1" applyAlignment="1">
      <alignment horizontal="center"/>
    </xf>
    <xf numFmtId="0" fontId="0" fillId="0" borderId="2" xfId="0" applyBorder="1"/>
    <xf numFmtId="0" fontId="3" fillId="5" borderId="0" xfId="3" applyFont="1" applyFill="1" applyAlignment="1">
      <alignment horizontal="center"/>
    </xf>
    <xf numFmtId="0" fontId="3" fillId="5" borderId="2" xfId="3" applyFont="1" applyFill="1" applyBorder="1" applyAlignment="1">
      <alignment horizontal="center"/>
    </xf>
    <xf numFmtId="165" fontId="1" fillId="4" borderId="2" xfId="4" applyNumberFormat="1" applyBorder="1" applyAlignment="1">
      <alignment horizontal="center"/>
    </xf>
    <xf numFmtId="0" fontId="5" fillId="0" borderId="0" xfId="0" applyFont="1" applyAlignment="1"/>
    <xf numFmtId="0" fontId="7" fillId="0" borderId="0" xfId="0" applyFont="1"/>
    <xf numFmtId="0" fontId="6" fillId="0" borderId="0" xfId="5"/>
    <xf numFmtId="0" fontId="0" fillId="0" borderId="2" xfId="0" applyBorder="1" applyAlignment="1">
      <alignment wrapText="1"/>
    </xf>
    <xf numFmtId="10" fontId="1" fillId="4" borderId="2" xfId="4" applyNumberFormat="1" applyBorder="1" applyAlignment="1">
      <alignment horizontal="center"/>
    </xf>
    <xf numFmtId="40" fontId="2" fillId="2" borderId="1" xfId="2" applyNumberFormat="1" applyAlignment="1">
      <alignment horizontal="center" vertical="center"/>
    </xf>
    <xf numFmtId="40" fontId="1" fillId="4" borderId="2" xfId="4" applyNumberFormat="1" applyBorder="1"/>
    <xf numFmtId="40" fontId="1" fillId="4" borderId="2" xfId="4" applyNumberFormat="1" applyBorder="1" applyAlignment="1">
      <alignment horizontal="center"/>
    </xf>
    <xf numFmtId="15" fontId="0" fillId="6" borderId="2" xfId="0" applyNumberFormat="1" applyFill="1" applyBorder="1" applyAlignment="1">
      <alignment horizontal="center"/>
    </xf>
    <xf numFmtId="20" fontId="0" fillId="6" borderId="2" xfId="0" applyNumberFormat="1" applyFill="1" applyBorder="1" applyAlignment="1">
      <alignment horizontal="center"/>
    </xf>
    <xf numFmtId="0" fontId="0" fillId="6" borderId="2" xfId="0" applyFill="1" applyBorder="1" applyAlignment="1">
      <alignment horizontal="center"/>
    </xf>
    <xf numFmtId="165" fontId="0" fillId="6" borderId="2" xfId="0" applyNumberFormat="1" applyFill="1" applyBorder="1" applyAlignment="1">
      <alignment horizontal="center"/>
    </xf>
    <xf numFmtId="165" fontId="1" fillId="6" borderId="2" xfId="4" applyNumberFormat="1" applyFill="1" applyBorder="1" applyAlignment="1">
      <alignment horizontal="center"/>
    </xf>
    <xf numFmtId="166" fontId="0" fillId="6" borderId="2" xfId="1" applyNumberFormat="1" applyFont="1" applyFill="1" applyBorder="1" applyAlignment="1">
      <alignment horizontal="center"/>
    </xf>
    <xf numFmtId="40" fontId="1" fillId="6" borderId="2" xfId="4" applyNumberFormat="1" applyFill="1" applyBorder="1" applyAlignment="1">
      <alignment horizontal="center"/>
    </xf>
    <xf numFmtId="10" fontId="1" fillId="6" borderId="2" xfId="4" applyNumberFormat="1" applyFill="1" applyBorder="1" applyAlignment="1">
      <alignment horizontal="center"/>
    </xf>
    <xf numFmtId="40" fontId="1" fillId="6" borderId="2" xfId="4" applyNumberFormat="1" applyFill="1" applyBorder="1"/>
    <xf numFmtId="15" fontId="0" fillId="7" borderId="2" xfId="0" applyNumberFormat="1" applyFill="1" applyBorder="1" applyAlignment="1">
      <alignment horizontal="center"/>
    </xf>
    <xf numFmtId="20" fontId="0" fillId="7" borderId="2" xfId="0" applyNumberFormat="1" applyFill="1" applyBorder="1" applyAlignment="1">
      <alignment horizontal="center"/>
    </xf>
    <xf numFmtId="0" fontId="0" fillId="7" borderId="2" xfId="0" applyFill="1" applyBorder="1" applyAlignment="1">
      <alignment horizontal="center"/>
    </xf>
    <xf numFmtId="165" fontId="0" fillId="7" borderId="2" xfId="0" applyNumberFormat="1" applyFill="1" applyBorder="1" applyAlignment="1">
      <alignment horizontal="center"/>
    </xf>
    <xf numFmtId="165" fontId="1" fillId="7" borderId="2" xfId="4" applyNumberFormat="1" applyFill="1" applyBorder="1" applyAlignment="1">
      <alignment horizontal="center"/>
    </xf>
    <xf numFmtId="166" fontId="0" fillId="7" borderId="2" xfId="1" applyNumberFormat="1" applyFont="1" applyFill="1" applyBorder="1" applyAlignment="1">
      <alignment horizontal="center"/>
    </xf>
    <xf numFmtId="10" fontId="1" fillId="7" borderId="2" xfId="4" applyNumberFormat="1" applyFill="1" applyBorder="1" applyAlignment="1">
      <alignment horizontal="center"/>
    </xf>
    <xf numFmtId="40" fontId="1" fillId="7" borderId="2" xfId="4" applyNumberFormat="1" applyFill="1" applyBorder="1"/>
    <xf numFmtId="20" fontId="0" fillId="8" borderId="2" xfId="0" applyNumberFormat="1" applyFill="1" applyBorder="1" applyAlignment="1">
      <alignment horizontal="center"/>
    </xf>
    <xf numFmtId="0" fontId="0" fillId="8" borderId="2" xfId="0" applyFill="1" applyBorder="1" applyAlignment="1">
      <alignment horizontal="center"/>
    </xf>
    <xf numFmtId="0" fontId="0" fillId="0" borderId="0" xfId="0" applyAlignment="1">
      <alignment horizontal="center"/>
    </xf>
    <xf numFmtId="4" fontId="0" fillId="6" borderId="2" xfId="1" applyNumberFormat="1" applyFont="1" applyFill="1" applyBorder="1" applyAlignment="1">
      <alignment horizontal="center"/>
    </xf>
    <xf numFmtId="0" fontId="8" fillId="0" borderId="2" xfId="0" applyFont="1" applyBorder="1" applyAlignment="1">
      <alignment horizontal="center" vertical="center"/>
    </xf>
    <xf numFmtId="0" fontId="2" fillId="2" borderId="1" xfId="2" applyAlignment="1">
      <alignment horizontal="center" vertical="center"/>
    </xf>
    <xf numFmtId="0" fontId="3" fillId="5" borderId="3" xfId="3" applyFont="1" applyFill="1" applyBorder="1" applyAlignment="1">
      <alignment horizontal="center"/>
    </xf>
    <xf numFmtId="0" fontId="3" fillId="5" borderId="4" xfId="3" applyFont="1" applyFill="1" applyBorder="1" applyAlignment="1">
      <alignment horizontal="center"/>
    </xf>
    <xf numFmtId="0" fontId="8" fillId="0" borderId="2" xfId="0" applyFont="1" applyBorder="1" applyAlignment="1">
      <alignment horizontal="center" vertical="center"/>
    </xf>
    <xf numFmtId="0" fontId="0" fillId="6" borderId="2" xfId="0" applyFill="1" applyBorder="1" applyAlignment="1">
      <alignment horizontal="center"/>
    </xf>
    <xf numFmtId="0" fontId="0" fillId="7" borderId="2" xfId="0" applyFill="1" applyBorder="1" applyAlignment="1">
      <alignment horizontal="center"/>
    </xf>
    <xf numFmtId="0" fontId="0" fillId="0" borderId="2" xfId="0" applyBorder="1" applyAlignment="1">
      <alignment horizont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cellXfs>
  <cellStyles count="6">
    <cellStyle name="20% - Accent3" xfId="4" builtinId="38"/>
    <cellStyle name="Accent1" xfId="3" builtinId="29"/>
    <cellStyle name="Comma" xfId="1" builtinId="3"/>
    <cellStyle name="Hyperlink" xfId="5" builtinId="8"/>
    <cellStyle name="Normal" xfId="0" builtinId="0"/>
    <cellStyle name="Output" xfId="2" builtinId="21"/>
  </cellStyles>
  <dxfs count="11">
    <dxf>
      <font>
        <color rgb="FF00B050"/>
      </font>
    </dxf>
    <dxf>
      <font>
        <color rgb="FF9C0006"/>
      </font>
    </dxf>
    <dxf>
      <font>
        <color rgb="FF00B050"/>
      </font>
    </dxf>
    <dxf>
      <font>
        <color rgb="FF00B050"/>
      </font>
      <fill>
        <patternFill>
          <bgColor theme="0"/>
        </patternFill>
      </fill>
    </dxf>
    <dxf>
      <font>
        <color rgb="FFFF0000"/>
      </font>
    </dxf>
    <dxf>
      <font>
        <color rgb="FF00B050"/>
      </font>
      <fill>
        <patternFill>
          <bgColor theme="0"/>
        </patternFill>
      </fill>
    </dxf>
    <dxf>
      <font>
        <color rgb="FFFF0000"/>
      </font>
    </dxf>
    <dxf>
      <font>
        <color rgb="FFFF0000"/>
      </font>
    </dxf>
    <dxf>
      <font>
        <color theme="8" tint="-0.24994659260841701"/>
      </font>
    </dxf>
    <dxf>
      <font>
        <color rgb="FFFF0000"/>
      </font>
      <fill>
        <patternFill>
          <fgColor theme="0"/>
          <bgColor theme="0"/>
        </patternFill>
      </fill>
    </dxf>
    <dxf>
      <font>
        <color theme="8"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3</xdr:row>
      <xdr:rowOff>190500</xdr:rowOff>
    </xdr:to>
    <xdr:pic>
      <xdr:nvPicPr>
        <xdr:cNvPr id="2" name="Picture 1">
          <a:extLst>
            <a:ext uri="{FF2B5EF4-FFF2-40B4-BE49-F238E27FC236}">
              <a16:creationId xmlns:a16="http://schemas.microsoft.com/office/drawing/2014/main" id="{9DFF173E-9B32-44CD-9033-6918A6860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66800" cy="1038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intellinvesto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9D690-4A71-4EA5-8653-B208F5A06B12}">
  <sheetPr codeName="Sheet1"/>
  <dimension ref="A1:U52"/>
  <sheetViews>
    <sheetView showGridLines="0" tabSelected="1" topLeftCell="A22" zoomScaleNormal="100" workbookViewId="0">
      <selection activeCell="K45" sqref="K45"/>
    </sheetView>
  </sheetViews>
  <sheetFormatPr defaultRowHeight="16.5" x14ac:dyDescent="0.3"/>
  <cols>
    <col min="1" max="2" width="12.7109375" customWidth="1"/>
    <col min="3" max="3" width="16.7109375" customWidth="1"/>
    <col min="4" max="5" width="12.7109375" customWidth="1"/>
    <col min="6" max="6" width="20.7109375" customWidth="1"/>
    <col min="7" max="8" width="12.7109375" customWidth="1"/>
    <col min="9" max="9" width="15.7109375" customWidth="1"/>
    <col min="10" max="10" width="16.42578125" bestFit="1" customWidth="1"/>
    <col min="11" max="11" width="12.7109375" customWidth="1"/>
    <col min="12" max="12" width="12.7109375" style="37" customWidth="1"/>
    <col min="13" max="14" width="12.7109375" customWidth="1"/>
    <col min="15" max="15" width="15.7109375" customWidth="1"/>
    <col min="16" max="21" width="8" customWidth="1"/>
  </cols>
  <sheetData>
    <row r="1" spans="1:21" ht="27" customHeight="1" x14ac:dyDescent="0.5">
      <c r="B1" s="43" t="s">
        <v>43</v>
      </c>
      <c r="C1" s="43"/>
      <c r="D1" s="39">
        <f>COUNTIF(F6:F175,"=OPEN")</f>
        <v>5</v>
      </c>
      <c r="E1" s="10"/>
      <c r="I1" s="40" t="s">
        <v>6</v>
      </c>
      <c r="J1" s="40"/>
      <c r="K1" s="15">
        <v>811907</v>
      </c>
      <c r="L1" s="15"/>
    </row>
    <row r="2" spans="1:21" ht="27" customHeight="1" x14ac:dyDescent="0.3">
      <c r="B2" s="43" t="s">
        <v>68</v>
      </c>
      <c r="C2" s="43"/>
      <c r="D2" s="39">
        <f>SUM(L6:L300)</f>
        <v>1580</v>
      </c>
      <c r="I2" s="40" t="s">
        <v>7</v>
      </c>
      <c r="J2" s="40"/>
      <c r="K2" s="15">
        <f>SUM(M6:M300)</f>
        <v>16547.75</v>
      </c>
      <c r="L2" s="15"/>
    </row>
    <row r="3" spans="1:21" ht="27" customHeight="1" x14ac:dyDescent="0.3">
      <c r="B3" s="12"/>
      <c r="C3" s="12"/>
      <c r="I3" s="40" t="s">
        <v>8</v>
      </c>
      <c r="J3" s="40"/>
      <c r="K3" s="15">
        <f>K1+K2</f>
        <v>828454.75</v>
      </c>
      <c r="L3" s="15"/>
    </row>
    <row r="5" spans="1:21" x14ac:dyDescent="0.3">
      <c r="A5" s="8" t="s">
        <v>55</v>
      </c>
      <c r="B5" s="8" t="s">
        <v>56</v>
      </c>
      <c r="C5" s="8" t="s">
        <v>20</v>
      </c>
      <c r="D5" s="8" t="s">
        <v>18</v>
      </c>
      <c r="E5" s="8" t="s">
        <v>28</v>
      </c>
      <c r="F5" s="8" t="s">
        <v>22</v>
      </c>
      <c r="G5" s="8" t="s">
        <v>9</v>
      </c>
      <c r="H5" s="8" t="s">
        <v>2</v>
      </c>
      <c r="I5" s="8" t="s">
        <v>3</v>
      </c>
      <c r="J5" s="8" t="s">
        <v>11</v>
      </c>
      <c r="K5" s="8" t="s">
        <v>5</v>
      </c>
      <c r="L5" s="8" t="s">
        <v>68</v>
      </c>
      <c r="M5" s="8" t="s">
        <v>4</v>
      </c>
      <c r="N5" s="8" t="s">
        <v>17</v>
      </c>
      <c r="O5" s="8" t="s">
        <v>12</v>
      </c>
      <c r="P5" s="41" t="s">
        <v>35</v>
      </c>
      <c r="Q5" s="42"/>
      <c r="R5" s="42"/>
      <c r="S5" s="42"/>
      <c r="T5" s="42"/>
      <c r="U5" s="42"/>
    </row>
    <row r="6" spans="1:21" x14ac:dyDescent="0.3">
      <c r="A6" s="18">
        <v>44049</v>
      </c>
      <c r="B6" s="18">
        <v>44054</v>
      </c>
      <c r="C6" s="19" t="s">
        <v>27</v>
      </c>
      <c r="D6" s="20" t="s">
        <v>24</v>
      </c>
      <c r="E6" s="20" t="s">
        <v>29</v>
      </c>
      <c r="F6" s="20" t="s">
        <v>40</v>
      </c>
      <c r="G6" s="20" t="s">
        <v>10</v>
      </c>
      <c r="H6" s="21">
        <v>3.85</v>
      </c>
      <c r="I6" s="21">
        <v>1</v>
      </c>
      <c r="J6" s="22">
        <f>_xlfn.IFS(G6="BUY",I6-H6,G6="SELL",H6-I6)</f>
        <v>-2.85</v>
      </c>
      <c r="K6" s="23">
        <v>600</v>
      </c>
      <c r="L6" s="38">
        <v>40</v>
      </c>
      <c r="M6" s="24">
        <f>(J6*K6)-L6</f>
        <v>-1750</v>
      </c>
      <c r="N6" s="25">
        <f>M6/K1</f>
        <v>-2.1554192783163591E-3</v>
      </c>
      <c r="O6" s="26">
        <f>K1+M6</f>
        <v>810157</v>
      </c>
      <c r="P6" s="44" t="s">
        <v>53</v>
      </c>
      <c r="Q6" s="44"/>
      <c r="R6" s="44"/>
      <c r="S6" s="44"/>
      <c r="T6" s="44"/>
      <c r="U6" s="44"/>
    </row>
    <row r="7" spans="1:21" x14ac:dyDescent="0.3">
      <c r="A7" s="18">
        <v>44049</v>
      </c>
      <c r="B7" s="18">
        <v>44053</v>
      </c>
      <c r="C7" s="19" t="s">
        <v>27</v>
      </c>
      <c r="D7" s="20" t="s">
        <v>24</v>
      </c>
      <c r="E7" s="20" t="s">
        <v>30</v>
      </c>
      <c r="F7" s="20" t="s">
        <v>40</v>
      </c>
      <c r="G7" s="20" t="s">
        <v>26</v>
      </c>
      <c r="H7" s="21">
        <v>11.1</v>
      </c>
      <c r="I7" s="21">
        <v>2.9</v>
      </c>
      <c r="J7" s="22">
        <f t="shared" ref="J7:J30" si="0">_xlfn.IFS(G7="BUY",I7-H7,G7="SELL",H7-I7)</f>
        <v>8.1999999999999993</v>
      </c>
      <c r="K7" s="23">
        <v>150</v>
      </c>
      <c r="L7" s="38">
        <v>40</v>
      </c>
      <c r="M7" s="24">
        <f t="shared" ref="M7:M45" si="1">(J7*K7)-L7</f>
        <v>1190</v>
      </c>
      <c r="N7" s="25">
        <f>M7/O6</f>
        <v>1.4688510992313835E-3</v>
      </c>
      <c r="O7" s="26">
        <f>O6+M7</f>
        <v>811347</v>
      </c>
      <c r="P7" s="44"/>
      <c r="Q7" s="44"/>
      <c r="R7" s="44"/>
      <c r="S7" s="44"/>
      <c r="T7" s="44"/>
      <c r="U7" s="44"/>
    </row>
    <row r="8" spans="1:21" x14ac:dyDescent="0.3">
      <c r="A8" s="18">
        <v>44049</v>
      </c>
      <c r="B8" s="18">
        <v>44054</v>
      </c>
      <c r="C8" s="19" t="s">
        <v>27</v>
      </c>
      <c r="D8" s="20" t="s">
        <v>24</v>
      </c>
      <c r="E8" s="20" t="s">
        <v>31</v>
      </c>
      <c r="F8" s="20" t="s">
        <v>40</v>
      </c>
      <c r="G8" s="20" t="s">
        <v>26</v>
      </c>
      <c r="H8" s="21">
        <v>10.9</v>
      </c>
      <c r="I8" s="21">
        <v>3.25</v>
      </c>
      <c r="J8" s="22">
        <f t="shared" si="0"/>
        <v>7.65</v>
      </c>
      <c r="K8" s="23">
        <v>450</v>
      </c>
      <c r="L8" s="38">
        <v>40</v>
      </c>
      <c r="M8" s="24">
        <f t="shared" si="1"/>
        <v>3402.5</v>
      </c>
      <c r="N8" s="25">
        <f t="shared" ref="N8:N30" si="2">M8/O7</f>
        <v>4.1936434102794488E-3</v>
      </c>
      <c r="O8" s="26">
        <f t="shared" ref="O8:O30" si="3">O7+M8</f>
        <v>814749.5</v>
      </c>
      <c r="P8" s="44"/>
      <c r="Q8" s="44"/>
      <c r="R8" s="44"/>
      <c r="S8" s="44"/>
      <c r="T8" s="44"/>
      <c r="U8" s="44"/>
    </row>
    <row r="9" spans="1:21" x14ac:dyDescent="0.3">
      <c r="A9" s="18">
        <v>44049</v>
      </c>
      <c r="B9" s="18">
        <v>44056</v>
      </c>
      <c r="C9" s="19" t="s">
        <v>27</v>
      </c>
      <c r="D9" s="20" t="s">
        <v>24</v>
      </c>
      <c r="E9" s="20" t="s">
        <v>32</v>
      </c>
      <c r="F9" s="20" t="s">
        <v>40</v>
      </c>
      <c r="G9" s="20" t="s">
        <v>10</v>
      </c>
      <c r="H9" s="21">
        <v>3.37</v>
      </c>
      <c r="I9" s="21">
        <v>0.15</v>
      </c>
      <c r="J9" s="22">
        <f t="shared" si="0"/>
        <v>-3.22</v>
      </c>
      <c r="K9" s="23">
        <v>600</v>
      </c>
      <c r="L9" s="38">
        <v>40</v>
      </c>
      <c r="M9" s="24">
        <f t="shared" si="1"/>
        <v>-1972.0000000000002</v>
      </c>
      <c r="N9" s="25">
        <f t="shared" si="2"/>
        <v>-2.4203758333082746E-3</v>
      </c>
      <c r="O9" s="26">
        <f t="shared" si="3"/>
        <v>812777.5</v>
      </c>
      <c r="P9" s="44" t="s">
        <v>53</v>
      </c>
      <c r="Q9" s="44"/>
      <c r="R9" s="44"/>
      <c r="S9" s="44"/>
      <c r="T9" s="44"/>
      <c r="U9" s="44"/>
    </row>
    <row r="10" spans="1:21" x14ac:dyDescent="0.3">
      <c r="A10" s="18">
        <v>44049</v>
      </c>
      <c r="B10" s="18"/>
      <c r="C10" s="19" t="s">
        <v>27</v>
      </c>
      <c r="D10" s="20" t="s">
        <v>24</v>
      </c>
      <c r="E10" s="20" t="s">
        <v>33</v>
      </c>
      <c r="F10" s="20" t="s">
        <v>40</v>
      </c>
      <c r="G10" s="20" t="s">
        <v>26</v>
      </c>
      <c r="H10" s="21">
        <v>11</v>
      </c>
      <c r="I10" s="21">
        <v>11.1</v>
      </c>
      <c r="J10" s="22">
        <f t="shared" si="0"/>
        <v>-9.9999999999999645E-2</v>
      </c>
      <c r="K10" s="23">
        <v>300</v>
      </c>
      <c r="L10" s="38">
        <v>40</v>
      </c>
      <c r="M10" s="24">
        <f t="shared" si="1"/>
        <v>-69.999999999999886</v>
      </c>
      <c r="N10" s="25">
        <f t="shared" si="2"/>
        <v>-8.6124431348062524E-5</v>
      </c>
      <c r="O10" s="26">
        <f t="shared" si="3"/>
        <v>812707.5</v>
      </c>
      <c r="P10" s="44"/>
      <c r="Q10" s="44"/>
      <c r="R10" s="44"/>
      <c r="S10" s="44"/>
      <c r="T10" s="44"/>
      <c r="U10" s="44"/>
    </row>
    <row r="11" spans="1:21" x14ac:dyDescent="0.3">
      <c r="A11" s="18">
        <v>44049</v>
      </c>
      <c r="B11" s="18"/>
      <c r="C11" s="19" t="s">
        <v>27</v>
      </c>
      <c r="D11" s="20" t="s">
        <v>24</v>
      </c>
      <c r="E11" s="20" t="s">
        <v>34</v>
      </c>
      <c r="F11" s="20" t="s">
        <v>40</v>
      </c>
      <c r="G11" s="20" t="s">
        <v>26</v>
      </c>
      <c r="H11" s="21">
        <v>9.9</v>
      </c>
      <c r="I11" s="21">
        <v>4.2</v>
      </c>
      <c r="J11" s="22">
        <f t="shared" si="0"/>
        <v>5.7</v>
      </c>
      <c r="K11" s="23">
        <v>150</v>
      </c>
      <c r="L11" s="38">
        <v>40</v>
      </c>
      <c r="M11" s="24">
        <f t="shared" si="1"/>
        <v>815</v>
      </c>
      <c r="N11" s="25">
        <f t="shared" si="2"/>
        <v>1.0028208180680011E-3</v>
      </c>
      <c r="O11" s="26">
        <f t="shared" si="3"/>
        <v>813522.5</v>
      </c>
      <c r="P11" s="44"/>
      <c r="Q11" s="44"/>
      <c r="R11" s="44"/>
      <c r="S11" s="44"/>
      <c r="T11" s="44"/>
      <c r="U11" s="44"/>
    </row>
    <row r="12" spans="1:21" x14ac:dyDescent="0.3">
      <c r="A12" s="27">
        <v>44049</v>
      </c>
      <c r="B12" s="18">
        <v>44055</v>
      </c>
      <c r="C12" s="28" t="s">
        <v>36</v>
      </c>
      <c r="D12" s="29" t="s">
        <v>24</v>
      </c>
      <c r="E12" s="29" t="s">
        <v>37</v>
      </c>
      <c r="F12" s="20" t="s">
        <v>40</v>
      </c>
      <c r="G12" s="29" t="s">
        <v>10</v>
      </c>
      <c r="H12" s="30">
        <v>32.1</v>
      </c>
      <c r="I12" s="30">
        <v>12.48</v>
      </c>
      <c r="J12" s="31">
        <f t="shared" si="0"/>
        <v>-19.62</v>
      </c>
      <c r="K12" s="32">
        <v>150</v>
      </c>
      <c r="L12" s="38">
        <v>40</v>
      </c>
      <c r="M12" s="24">
        <f t="shared" si="1"/>
        <v>-2983</v>
      </c>
      <c r="N12" s="33">
        <f t="shared" si="2"/>
        <v>-3.6667701262104E-3</v>
      </c>
      <c r="O12" s="34">
        <f t="shared" si="3"/>
        <v>810539.5</v>
      </c>
      <c r="P12" s="45" t="s">
        <v>53</v>
      </c>
      <c r="Q12" s="45"/>
      <c r="R12" s="45"/>
      <c r="S12" s="45"/>
      <c r="T12" s="45"/>
      <c r="U12" s="45"/>
    </row>
    <row r="13" spans="1:21" x14ac:dyDescent="0.3">
      <c r="A13" s="27">
        <v>44049</v>
      </c>
      <c r="B13" s="18"/>
      <c r="C13" s="28" t="s">
        <v>36</v>
      </c>
      <c r="D13" s="29" t="s">
        <v>24</v>
      </c>
      <c r="E13" s="29" t="s">
        <v>38</v>
      </c>
      <c r="F13" s="20" t="s">
        <v>40</v>
      </c>
      <c r="G13" s="29" t="s">
        <v>26</v>
      </c>
      <c r="H13" s="30">
        <v>20.5</v>
      </c>
      <c r="I13" s="30">
        <v>5.35</v>
      </c>
      <c r="J13" s="31">
        <f t="shared" si="0"/>
        <v>15.15</v>
      </c>
      <c r="K13" s="32">
        <v>225</v>
      </c>
      <c r="L13" s="38">
        <v>40</v>
      </c>
      <c r="M13" s="24">
        <f t="shared" si="1"/>
        <v>3368.75</v>
      </c>
      <c r="N13" s="33">
        <f t="shared" si="2"/>
        <v>4.1561823945655951E-3</v>
      </c>
      <c r="O13" s="34">
        <f t="shared" si="3"/>
        <v>813908.25</v>
      </c>
      <c r="P13" s="45"/>
      <c r="Q13" s="45"/>
      <c r="R13" s="45"/>
      <c r="S13" s="45"/>
      <c r="T13" s="45"/>
      <c r="U13" s="45"/>
    </row>
    <row r="14" spans="1:21" x14ac:dyDescent="0.3">
      <c r="A14" s="27">
        <v>44049</v>
      </c>
      <c r="B14" s="18">
        <v>44055</v>
      </c>
      <c r="C14" s="28" t="s">
        <v>36</v>
      </c>
      <c r="D14" s="36" t="s">
        <v>24</v>
      </c>
      <c r="E14" s="36" t="s">
        <v>39</v>
      </c>
      <c r="F14" s="20" t="s">
        <v>40</v>
      </c>
      <c r="G14" s="29" t="s">
        <v>26</v>
      </c>
      <c r="H14" s="30">
        <v>24.8</v>
      </c>
      <c r="I14" s="30">
        <v>5.85</v>
      </c>
      <c r="J14" s="31">
        <f t="shared" si="0"/>
        <v>18.950000000000003</v>
      </c>
      <c r="K14" s="32">
        <v>225</v>
      </c>
      <c r="L14" s="38">
        <v>40</v>
      </c>
      <c r="M14" s="24">
        <f t="shared" si="1"/>
        <v>4223.7500000000009</v>
      </c>
      <c r="N14" s="33">
        <f t="shared" si="2"/>
        <v>5.189466994590608E-3</v>
      </c>
      <c r="O14" s="34">
        <f t="shared" si="3"/>
        <v>818132</v>
      </c>
      <c r="P14" s="45"/>
      <c r="Q14" s="45"/>
      <c r="R14" s="45"/>
      <c r="S14" s="45"/>
      <c r="T14" s="45"/>
      <c r="U14" s="45"/>
    </row>
    <row r="15" spans="1:21" x14ac:dyDescent="0.3">
      <c r="A15" s="27">
        <v>44049</v>
      </c>
      <c r="B15" s="18">
        <v>44055</v>
      </c>
      <c r="C15" s="28" t="s">
        <v>36</v>
      </c>
      <c r="D15" s="29" t="s">
        <v>24</v>
      </c>
      <c r="E15" s="29" t="s">
        <v>34</v>
      </c>
      <c r="F15" s="20" t="s">
        <v>40</v>
      </c>
      <c r="G15" s="29" t="s">
        <v>10</v>
      </c>
      <c r="H15" s="30">
        <v>31.8</v>
      </c>
      <c r="I15" s="30">
        <v>18.649999999999999</v>
      </c>
      <c r="J15" s="31">
        <f t="shared" si="0"/>
        <v>-13.150000000000002</v>
      </c>
      <c r="K15" s="32">
        <v>150</v>
      </c>
      <c r="L15" s="38">
        <v>40</v>
      </c>
      <c r="M15" s="24">
        <f t="shared" si="1"/>
        <v>-2012.5000000000002</v>
      </c>
      <c r="N15" s="33">
        <f t="shared" si="2"/>
        <v>-2.4598720010951779E-3</v>
      </c>
      <c r="O15" s="34">
        <f t="shared" si="3"/>
        <v>816119.5</v>
      </c>
      <c r="P15" s="45" t="s">
        <v>53</v>
      </c>
      <c r="Q15" s="45"/>
      <c r="R15" s="45"/>
      <c r="S15" s="45"/>
      <c r="T15" s="45"/>
      <c r="U15" s="45"/>
    </row>
    <row r="16" spans="1:21" x14ac:dyDescent="0.3">
      <c r="A16" s="18">
        <v>44053</v>
      </c>
      <c r="B16" s="18"/>
      <c r="C16" s="19" t="s">
        <v>27</v>
      </c>
      <c r="D16" s="20" t="s">
        <v>24</v>
      </c>
      <c r="E16" s="20" t="s">
        <v>41</v>
      </c>
      <c r="F16" s="20" t="s">
        <v>40</v>
      </c>
      <c r="G16" s="20" t="s">
        <v>26</v>
      </c>
      <c r="H16" s="21">
        <v>8.4499999999999993</v>
      </c>
      <c r="I16" s="21">
        <v>3.25</v>
      </c>
      <c r="J16" s="22">
        <f t="shared" si="0"/>
        <v>5.1999999999999993</v>
      </c>
      <c r="K16" s="23">
        <v>450</v>
      </c>
      <c r="L16" s="38">
        <v>40</v>
      </c>
      <c r="M16" s="24">
        <f t="shared" si="1"/>
        <v>2299.9999999999995</v>
      </c>
      <c r="N16" s="25">
        <f t="shared" si="2"/>
        <v>2.8182147344843487E-3</v>
      </c>
      <c r="O16" s="26">
        <f t="shared" si="3"/>
        <v>818419.5</v>
      </c>
      <c r="P16" s="44"/>
      <c r="Q16" s="44"/>
      <c r="R16" s="44"/>
      <c r="S16" s="44"/>
      <c r="T16" s="44"/>
      <c r="U16" s="44"/>
    </row>
    <row r="17" spans="1:21" x14ac:dyDescent="0.3">
      <c r="A17" s="18">
        <v>44053</v>
      </c>
      <c r="B17" s="18">
        <v>44055</v>
      </c>
      <c r="C17" s="19" t="s">
        <v>27</v>
      </c>
      <c r="D17" s="20" t="s">
        <v>24</v>
      </c>
      <c r="E17" s="20" t="s">
        <v>33</v>
      </c>
      <c r="F17" s="20" t="s">
        <v>40</v>
      </c>
      <c r="G17" s="20" t="s">
        <v>26</v>
      </c>
      <c r="H17" s="21">
        <v>8.14</v>
      </c>
      <c r="I17" s="21">
        <v>2.4500000000000002</v>
      </c>
      <c r="J17" s="22">
        <f t="shared" si="0"/>
        <v>5.69</v>
      </c>
      <c r="K17" s="23">
        <v>375</v>
      </c>
      <c r="L17" s="38">
        <v>40</v>
      </c>
      <c r="M17" s="24">
        <f t="shared" si="1"/>
        <v>2093.75</v>
      </c>
      <c r="N17" s="25">
        <f t="shared" si="2"/>
        <v>2.5582845961026101E-3</v>
      </c>
      <c r="O17" s="26">
        <f t="shared" si="3"/>
        <v>820513.25</v>
      </c>
      <c r="P17" s="44"/>
      <c r="Q17" s="44"/>
      <c r="R17" s="44"/>
      <c r="S17" s="44"/>
      <c r="T17" s="44"/>
      <c r="U17" s="44"/>
    </row>
    <row r="18" spans="1:21" x14ac:dyDescent="0.3">
      <c r="A18" s="18">
        <v>44053</v>
      </c>
      <c r="B18" s="18"/>
      <c r="C18" s="19" t="s">
        <v>27</v>
      </c>
      <c r="D18" s="20" t="s">
        <v>24</v>
      </c>
      <c r="E18" s="20" t="s">
        <v>34</v>
      </c>
      <c r="F18" s="20" t="s">
        <v>40</v>
      </c>
      <c r="G18" s="20" t="s">
        <v>26</v>
      </c>
      <c r="H18" s="21">
        <v>6.1</v>
      </c>
      <c r="I18" s="21">
        <v>3.55</v>
      </c>
      <c r="J18" s="22">
        <f t="shared" si="0"/>
        <v>2.5499999999999998</v>
      </c>
      <c r="K18" s="23">
        <v>75</v>
      </c>
      <c r="L18" s="38">
        <v>40</v>
      </c>
      <c r="M18" s="24">
        <f t="shared" si="1"/>
        <v>151.25</v>
      </c>
      <c r="N18" s="25">
        <f t="shared" si="2"/>
        <v>1.8433584101170821E-4</v>
      </c>
      <c r="O18" s="26">
        <f t="shared" si="3"/>
        <v>820664.5</v>
      </c>
      <c r="P18" s="44"/>
      <c r="Q18" s="44"/>
      <c r="R18" s="44"/>
      <c r="S18" s="44"/>
      <c r="T18" s="44"/>
      <c r="U18" s="44"/>
    </row>
    <row r="19" spans="1:21" x14ac:dyDescent="0.3">
      <c r="A19" s="18">
        <v>44053</v>
      </c>
      <c r="B19" s="18"/>
      <c r="C19" s="19" t="s">
        <v>27</v>
      </c>
      <c r="D19" s="20" t="s">
        <v>24</v>
      </c>
      <c r="E19" s="20" t="s">
        <v>38</v>
      </c>
      <c r="F19" s="20" t="s">
        <v>40</v>
      </c>
      <c r="G19" s="20" t="s">
        <v>26</v>
      </c>
      <c r="H19" s="21">
        <v>6.6</v>
      </c>
      <c r="I19" s="21">
        <v>2.85</v>
      </c>
      <c r="J19" s="22">
        <f t="shared" si="0"/>
        <v>3.7499999999999996</v>
      </c>
      <c r="K19" s="23">
        <v>75</v>
      </c>
      <c r="L19" s="38">
        <v>40</v>
      </c>
      <c r="M19" s="24">
        <f t="shared" si="1"/>
        <v>241.24999999999994</v>
      </c>
      <c r="N19" s="25">
        <f t="shared" si="2"/>
        <v>2.9396909455691085E-4</v>
      </c>
      <c r="O19" s="26">
        <f t="shared" si="3"/>
        <v>820905.75</v>
      </c>
      <c r="P19" s="44"/>
      <c r="Q19" s="44"/>
      <c r="R19" s="44"/>
      <c r="S19" s="44"/>
      <c r="T19" s="44"/>
      <c r="U19" s="44"/>
    </row>
    <row r="20" spans="1:21" x14ac:dyDescent="0.3">
      <c r="A20" s="27">
        <v>44053</v>
      </c>
      <c r="B20" s="18">
        <v>44054</v>
      </c>
      <c r="C20" s="28" t="s">
        <v>36</v>
      </c>
      <c r="D20" s="29" t="s">
        <v>24</v>
      </c>
      <c r="E20" s="29" t="s">
        <v>42</v>
      </c>
      <c r="F20" s="20" t="s">
        <v>40</v>
      </c>
      <c r="G20" s="29" t="s">
        <v>26</v>
      </c>
      <c r="H20" s="30">
        <v>12.4</v>
      </c>
      <c r="I20" s="30">
        <v>5.9</v>
      </c>
      <c r="J20" s="31">
        <f t="shared" si="0"/>
        <v>6.5</v>
      </c>
      <c r="K20" s="32">
        <v>225</v>
      </c>
      <c r="L20" s="38">
        <v>40</v>
      </c>
      <c r="M20" s="24">
        <f t="shared" si="1"/>
        <v>1422.5</v>
      </c>
      <c r="N20" s="33">
        <f t="shared" si="2"/>
        <v>1.732842046727045E-3</v>
      </c>
      <c r="O20" s="34">
        <f t="shared" si="3"/>
        <v>822328.25</v>
      </c>
      <c r="P20" s="45"/>
      <c r="Q20" s="45"/>
      <c r="R20" s="45"/>
      <c r="S20" s="45"/>
      <c r="T20" s="45"/>
      <c r="U20" s="45"/>
    </row>
    <row r="21" spans="1:21" x14ac:dyDescent="0.3">
      <c r="A21" s="27">
        <v>44054</v>
      </c>
      <c r="B21" s="18">
        <v>44053</v>
      </c>
      <c r="C21" s="28" t="s">
        <v>36</v>
      </c>
      <c r="D21" s="35" t="s">
        <v>24</v>
      </c>
      <c r="E21" s="35" t="s">
        <v>39</v>
      </c>
      <c r="F21" s="20" t="s">
        <v>40</v>
      </c>
      <c r="G21" s="29" t="s">
        <v>10</v>
      </c>
      <c r="H21" s="30">
        <v>28.2</v>
      </c>
      <c r="I21" s="30">
        <v>21.6</v>
      </c>
      <c r="J21" s="31">
        <f t="shared" si="0"/>
        <v>-6.5999999999999979</v>
      </c>
      <c r="K21" s="32">
        <v>75</v>
      </c>
      <c r="L21" s="38">
        <v>40</v>
      </c>
      <c r="M21" s="24">
        <f t="shared" si="1"/>
        <v>-534.99999999999977</v>
      </c>
      <c r="N21" s="33">
        <f t="shared" si="2"/>
        <v>-6.5059178010727441E-4</v>
      </c>
      <c r="O21" s="34">
        <f t="shared" si="3"/>
        <v>821793.25</v>
      </c>
      <c r="P21" s="45" t="s">
        <v>57</v>
      </c>
      <c r="Q21" s="45"/>
      <c r="R21" s="45"/>
      <c r="S21" s="45"/>
      <c r="T21" s="45"/>
      <c r="U21" s="45"/>
    </row>
    <row r="22" spans="1:21" x14ac:dyDescent="0.3">
      <c r="A22" s="27">
        <v>44054</v>
      </c>
      <c r="B22" s="18">
        <v>44054</v>
      </c>
      <c r="C22" s="28" t="s">
        <v>36</v>
      </c>
      <c r="D22" s="35" t="s">
        <v>24</v>
      </c>
      <c r="E22" s="35" t="s">
        <v>39</v>
      </c>
      <c r="F22" s="20" t="s">
        <v>40</v>
      </c>
      <c r="G22" s="29" t="s">
        <v>10</v>
      </c>
      <c r="H22" s="30">
        <v>32.4</v>
      </c>
      <c r="I22" s="30">
        <v>0</v>
      </c>
      <c r="J22" s="31">
        <f t="shared" si="0"/>
        <v>-32.4</v>
      </c>
      <c r="K22" s="32">
        <v>75</v>
      </c>
      <c r="L22" s="38">
        <v>40</v>
      </c>
      <c r="M22" s="24">
        <f t="shared" si="1"/>
        <v>-2470</v>
      </c>
      <c r="N22" s="33">
        <f t="shared" si="2"/>
        <v>-3.0056221561810103E-3</v>
      </c>
      <c r="O22" s="34">
        <f t="shared" si="3"/>
        <v>819323.25</v>
      </c>
      <c r="P22" s="45" t="s">
        <v>57</v>
      </c>
      <c r="Q22" s="45"/>
      <c r="R22" s="45"/>
      <c r="S22" s="45"/>
      <c r="T22" s="45"/>
      <c r="U22" s="45"/>
    </row>
    <row r="23" spans="1:21" x14ac:dyDescent="0.3">
      <c r="A23" s="27">
        <v>44054</v>
      </c>
      <c r="B23" s="18">
        <v>44056</v>
      </c>
      <c r="C23" s="28" t="s">
        <v>36</v>
      </c>
      <c r="D23" s="28" t="s">
        <v>24</v>
      </c>
      <c r="E23" s="28" t="s">
        <v>44</v>
      </c>
      <c r="F23" s="20" t="s">
        <v>40</v>
      </c>
      <c r="G23" s="29" t="s">
        <v>26</v>
      </c>
      <c r="H23" s="30">
        <v>11</v>
      </c>
      <c r="I23" s="30">
        <v>0.85</v>
      </c>
      <c r="J23" s="31">
        <f t="shared" si="0"/>
        <v>10.15</v>
      </c>
      <c r="K23" s="32">
        <v>225</v>
      </c>
      <c r="L23" s="38">
        <v>40</v>
      </c>
      <c r="M23" s="24">
        <f t="shared" si="1"/>
        <v>2243.75</v>
      </c>
      <c r="N23" s="33">
        <f t="shared" si="2"/>
        <v>2.7385406187362556E-3</v>
      </c>
      <c r="O23" s="34">
        <f t="shared" si="3"/>
        <v>821567</v>
      </c>
      <c r="P23" s="45"/>
      <c r="Q23" s="45"/>
      <c r="R23" s="45"/>
      <c r="S23" s="45"/>
      <c r="T23" s="45"/>
      <c r="U23" s="45"/>
    </row>
    <row r="24" spans="1:21" x14ac:dyDescent="0.3">
      <c r="A24" s="18">
        <v>44054</v>
      </c>
      <c r="B24" s="18">
        <v>44055</v>
      </c>
      <c r="C24" s="19" t="s">
        <v>27</v>
      </c>
      <c r="D24" s="19" t="s">
        <v>24</v>
      </c>
      <c r="E24" s="19" t="s">
        <v>44</v>
      </c>
      <c r="F24" s="20" t="s">
        <v>40</v>
      </c>
      <c r="G24" s="20" t="s">
        <v>26</v>
      </c>
      <c r="H24" s="21">
        <v>11</v>
      </c>
      <c r="I24" s="21">
        <v>4.5</v>
      </c>
      <c r="J24" s="22">
        <f t="shared" si="0"/>
        <v>6.5</v>
      </c>
      <c r="K24" s="23">
        <v>300</v>
      </c>
      <c r="L24" s="38">
        <v>40</v>
      </c>
      <c r="M24" s="24">
        <f t="shared" si="1"/>
        <v>1910</v>
      </c>
      <c r="N24" s="25">
        <f t="shared" si="2"/>
        <v>2.3248256076497716E-3</v>
      </c>
      <c r="O24" s="26">
        <f t="shared" si="3"/>
        <v>823477</v>
      </c>
      <c r="P24" s="44"/>
      <c r="Q24" s="44"/>
      <c r="R24" s="44"/>
      <c r="S24" s="44"/>
      <c r="T24" s="44"/>
      <c r="U24" s="44"/>
    </row>
    <row r="25" spans="1:21" x14ac:dyDescent="0.3">
      <c r="A25" s="18">
        <v>44054</v>
      </c>
      <c r="B25" s="18">
        <v>44056</v>
      </c>
      <c r="C25" s="19" t="s">
        <v>27</v>
      </c>
      <c r="D25" s="19" t="s">
        <v>24</v>
      </c>
      <c r="E25" s="19" t="s">
        <v>45</v>
      </c>
      <c r="F25" s="20" t="s">
        <v>40</v>
      </c>
      <c r="G25" s="20" t="s">
        <v>26</v>
      </c>
      <c r="H25" s="21">
        <v>12.6</v>
      </c>
      <c r="I25" s="21">
        <v>1.4</v>
      </c>
      <c r="J25" s="22">
        <f t="shared" si="0"/>
        <v>11.2</v>
      </c>
      <c r="K25" s="23">
        <v>150</v>
      </c>
      <c r="L25" s="38">
        <v>40</v>
      </c>
      <c r="M25" s="24">
        <f t="shared" si="1"/>
        <v>1640</v>
      </c>
      <c r="N25" s="25">
        <f t="shared" si="2"/>
        <v>1.9915553196992752E-3</v>
      </c>
      <c r="O25" s="26">
        <f t="shared" si="3"/>
        <v>825117</v>
      </c>
      <c r="P25" s="44"/>
      <c r="Q25" s="44"/>
      <c r="R25" s="44"/>
      <c r="S25" s="44"/>
      <c r="T25" s="44"/>
      <c r="U25" s="44"/>
    </row>
    <row r="26" spans="1:21" x14ac:dyDescent="0.3">
      <c r="A26" s="18">
        <v>44054</v>
      </c>
      <c r="B26" s="18">
        <v>44056</v>
      </c>
      <c r="C26" s="19" t="s">
        <v>27</v>
      </c>
      <c r="D26" s="19" t="s">
        <v>24</v>
      </c>
      <c r="E26" s="19" t="s">
        <v>46</v>
      </c>
      <c r="F26" s="20" t="s">
        <v>40</v>
      </c>
      <c r="G26" s="20" t="s">
        <v>10</v>
      </c>
      <c r="H26" s="21">
        <v>2.7</v>
      </c>
      <c r="I26" s="21">
        <v>0.3</v>
      </c>
      <c r="J26" s="22">
        <f t="shared" si="0"/>
        <v>-2.4000000000000004</v>
      </c>
      <c r="K26" s="23">
        <v>525</v>
      </c>
      <c r="L26" s="38">
        <v>40</v>
      </c>
      <c r="M26" s="24">
        <f t="shared" si="1"/>
        <v>-1300.0000000000002</v>
      </c>
      <c r="N26" s="25">
        <f t="shared" si="2"/>
        <v>-1.5755341363709635E-3</v>
      </c>
      <c r="O26" s="26">
        <f t="shared" si="3"/>
        <v>823817</v>
      </c>
      <c r="P26" s="44" t="s">
        <v>53</v>
      </c>
      <c r="Q26" s="44"/>
      <c r="R26" s="44"/>
      <c r="S26" s="44"/>
      <c r="T26" s="44"/>
      <c r="U26" s="44"/>
    </row>
    <row r="27" spans="1:21" x14ac:dyDescent="0.3">
      <c r="A27" s="18">
        <v>44054</v>
      </c>
      <c r="B27" s="18">
        <v>44055</v>
      </c>
      <c r="C27" s="19" t="s">
        <v>27</v>
      </c>
      <c r="D27" s="19" t="s">
        <v>24</v>
      </c>
      <c r="E27" s="19" t="s">
        <v>47</v>
      </c>
      <c r="F27" s="20" t="s">
        <v>40</v>
      </c>
      <c r="G27" s="20" t="s">
        <v>26</v>
      </c>
      <c r="H27" s="21">
        <v>11.25</v>
      </c>
      <c r="I27" s="21">
        <v>3.5</v>
      </c>
      <c r="J27" s="22">
        <f t="shared" si="0"/>
        <v>7.75</v>
      </c>
      <c r="K27" s="23">
        <v>150</v>
      </c>
      <c r="L27" s="38">
        <v>40</v>
      </c>
      <c r="M27" s="24">
        <f t="shared" si="1"/>
        <v>1122.5</v>
      </c>
      <c r="N27" s="25">
        <f t="shared" si="2"/>
        <v>1.3625598889073665E-3</v>
      </c>
      <c r="O27" s="26">
        <f t="shared" si="3"/>
        <v>824939.5</v>
      </c>
      <c r="P27" s="44"/>
      <c r="Q27" s="44"/>
      <c r="R27" s="44"/>
      <c r="S27" s="44"/>
      <c r="T27" s="44"/>
      <c r="U27" s="44"/>
    </row>
    <row r="28" spans="1:21" x14ac:dyDescent="0.3">
      <c r="A28" s="18">
        <v>44055</v>
      </c>
      <c r="B28" s="18">
        <v>44056</v>
      </c>
      <c r="C28" s="19" t="s">
        <v>27</v>
      </c>
      <c r="D28" s="19" t="s">
        <v>24</v>
      </c>
      <c r="E28" s="35" t="s">
        <v>48</v>
      </c>
      <c r="F28" s="20" t="s">
        <v>40</v>
      </c>
      <c r="G28" s="20" t="s">
        <v>26</v>
      </c>
      <c r="H28" s="21">
        <v>13.1</v>
      </c>
      <c r="I28" s="21">
        <v>12.2</v>
      </c>
      <c r="J28" s="22">
        <f t="shared" si="0"/>
        <v>0.90000000000000036</v>
      </c>
      <c r="K28" s="23">
        <v>225</v>
      </c>
      <c r="L28" s="38">
        <v>40</v>
      </c>
      <c r="M28" s="24">
        <f t="shared" si="1"/>
        <v>162.50000000000009</v>
      </c>
      <c r="N28" s="25">
        <f t="shared" si="2"/>
        <v>1.9698414247347847E-4</v>
      </c>
      <c r="O28" s="26">
        <f t="shared" si="3"/>
        <v>825102</v>
      </c>
      <c r="P28" s="44"/>
      <c r="Q28" s="44"/>
      <c r="R28" s="44"/>
      <c r="S28" s="44"/>
      <c r="T28" s="44"/>
      <c r="U28" s="44"/>
    </row>
    <row r="29" spans="1:21" x14ac:dyDescent="0.3">
      <c r="A29" s="18">
        <v>44055</v>
      </c>
      <c r="B29" s="18">
        <v>44055</v>
      </c>
      <c r="C29" s="19" t="s">
        <v>27</v>
      </c>
      <c r="D29" s="19" t="s">
        <v>24</v>
      </c>
      <c r="E29" s="35" t="s">
        <v>48</v>
      </c>
      <c r="F29" s="20" t="s">
        <v>40</v>
      </c>
      <c r="G29" s="3" t="s">
        <v>26</v>
      </c>
      <c r="H29" s="4">
        <v>13.1</v>
      </c>
      <c r="I29" s="4">
        <v>19.2</v>
      </c>
      <c r="J29" s="9">
        <f t="shared" si="0"/>
        <v>-6.1</v>
      </c>
      <c r="K29" s="5">
        <v>225</v>
      </c>
      <c r="L29" s="38">
        <v>40</v>
      </c>
      <c r="M29" s="24">
        <f t="shared" si="1"/>
        <v>-1412.5</v>
      </c>
      <c r="N29" s="14">
        <f t="shared" si="2"/>
        <v>-1.7119095578486054E-3</v>
      </c>
      <c r="O29" s="16">
        <f t="shared" si="3"/>
        <v>823689.5</v>
      </c>
      <c r="P29" s="46" t="s">
        <v>54</v>
      </c>
      <c r="Q29" s="46"/>
      <c r="R29" s="46"/>
      <c r="S29" s="46"/>
      <c r="T29" s="46"/>
      <c r="U29" s="46"/>
    </row>
    <row r="30" spans="1:21" x14ac:dyDescent="0.3">
      <c r="A30" s="18">
        <v>44055</v>
      </c>
      <c r="B30" s="18">
        <v>44056</v>
      </c>
      <c r="C30" s="19" t="s">
        <v>27</v>
      </c>
      <c r="D30" s="19" t="s">
        <v>24</v>
      </c>
      <c r="E30" s="19" t="s">
        <v>52</v>
      </c>
      <c r="F30" s="20" t="s">
        <v>40</v>
      </c>
      <c r="G30" s="3" t="s">
        <v>26</v>
      </c>
      <c r="H30" s="4">
        <v>13.5</v>
      </c>
      <c r="I30" s="4">
        <v>4</v>
      </c>
      <c r="J30" s="9">
        <f t="shared" si="0"/>
        <v>9.5</v>
      </c>
      <c r="K30" s="5">
        <v>150</v>
      </c>
      <c r="L30" s="38">
        <v>40</v>
      </c>
      <c r="M30" s="24">
        <f t="shared" si="1"/>
        <v>1385</v>
      </c>
      <c r="N30" s="14">
        <f t="shared" si="2"/>
        <v>1.6814588506955594E-3</v>
      </c>
      <c r="O30" s="16">
        <f t="shared" si="3"/>
        <v>825074.5</v>
      </c>
      <c r="P30" s="46"/>
      <c r="Q30" s="46"/>
      <c r="R30" s="46"/>
      <c r="S30" s="46"/>
      <c r="T30" s="46"/>
      <c r="U30" s="46"/>
    </row>
    <row r="31" spans="1:21" x14ac:dyDescent="0.3">
      <c r="A31" s="18">
        <v>44055</v>
      </c>
      <c r="B31" s="18">
        <v>44056</v>
      </c>
      <c r="C31" s="19" t="s">
        <v>27</v>
      </c>
      <c r="D31" s="19" t="s">
        <v>49</v>
      </c>
      <c r="E31" s="19" t="s">
        <v>50</v>
      </c>
      <c r="F31" s="20" t="s">
        <v>40</v>
      </c>
      <c r="G31" s="3" t="s">
        <v>26</v>
      </c>
      <c r="H31" s="4">
        <v>30.25</v>
      </c>
      <c r="I31" s="4">
        <v>4.3</v>
      </c>
      <c r="J31" s="9">
        <f t="shared" ref="J31:J46" si="4">_xlfn.IFS(G31="BUY",I31-H31,G31="SELL",H31-I31)</f>
        <v>25.95</v>
      </c>
      <c r="K31" s="5">
        <v>50</v>
      </c>
      <c r="L31" s="38">
        <v>40</v>
      </c>
      <c r="M31" s="24">
        <f t="shared" si="1"/>
        <v>1257.5</v>
      </c>
      <c r="N31" s="14">
        <f t="shared" ref="N31:N46" si="5">M31/O30</f>
        <v>1.5241047929611205E-3</v>
      </c>
      <c r="O31" s="16">
        <f t="shared" ref="O31:O46" si="6">O30+M31</f>
        <v>826332</v>
      </c>
      <c r="P31" s="46"/>
      <c r="Q31" s="46"/>
      <c r="R31" s="46"/>
      <c r="S31" s="46"/>
      <c r="T31" s="46"/>
      <c r="U31" s="46"/>
    </row>
    <row r="32" spans="1:21" x14ac:dyDescent="0.3">
      <c r="A32" s="18">
        <v>44055</v>
      </c>
      <c r="B32" s="18">
        <v>44056</v>
      </c>
      <c r="C32" s="19" t="s">
        <v>27</v>
      </c>
      <c r="D32" s="19" t="s">
        <v>49</v>
      </c>
      <c r="E32" s="19" t="s">
        <v>51</v>
      </c>
      <c r="F32" s="20" t="s">
        <v>40</v>
      </c>
      <c r="G32" s="3" t="s">
        <v>26</v>
      </c>
      <c r="H32" s="4">
        <v>24.6</v>
      </c>
      <c r="I32" s="4">
        <v>22.2</v>
      </c>
      <c r="J32" s="9">
        <f t="shared" si="4"/>
        <v>2.4000000000000021</v>
      </c>
      <c r="K32" s="5">
        <v>50</v>
      </c>
      <c r="L32" s="38">
        <v>40</v>
      </c>
      <c r="M32" s="24">
        <f t="shared" si="1"/>
        <v>80.000000000000114</v>
      </c>
      <c r="N32" s="14">
        <f t="shared" si="5"/>
        <v>9.6813387355203614E-5</v>
      </c>
      <c r="O32" s="16">
        <f t="shared" si="6"/>
        <v>826412</v>
      </c>
      <c r="P32" s="46"/>
      <c r="Q32" s="46"/>
      <c r="R32" s="46"/>
      <c r="S32" s="46"/>
      <c r="T32" s="46"/>
      <c r="U32" s="46"/>
    </row>
    <row r="33" spans="1:21" x14ac:dyDescent="0.3">
      <c r="A33" s="18">
        <v>44055</v>
      </c>
      <c r="B33" s="18">
        <v>44056</v>
      </c>
      <c r="C33" s="19" t="s">
        <v>27</v>
      </c>
      <c r="D33" s="19" t="s">
        <v>24</v>
      </c>
      <c r="E33" s="35" t="s">
        <v>39</v>
      </c>
      <c r="F33" s="20" t="s">
        <v>40</v>
      </c>
      <c r="G33" s="3" t="s">
        <v>26</v>
      </c>
      <c r="H33" s="4">
        <v>9.75</v>
      </c>
      <c r="I33" s="4">
        <v>4.3</v>
      </c>
      <c r="J33" s="9">
        <f t="shared" si="4"/>
        <v>5.45</v>
      </c>
      <c r="K33" s="5">
        <v>225</v>
      </c>
      <c r="L33" s="38">
        <v>40</v>
      </c>
      <c r="M33" s="24">
        <f t="shared" si="1"/>
        <v>1186.25</v>
      </c>
      <c r="N33" s="14">
        <f t="shared" si="5"/>
        <v>1.4354220413062733E-3</v>
      </c>
      <c r="O33" s="16">
        <f t="shared" si="6"/>
        <v>827598.25</v>
      </c>
      <c r="P33" s="46"/>
      <c r="Q33" s="46"/>
      <c r="R33" s="46"/>
      <c r="S33" s="46"/>
      <c r="T33" s="46"/>
      <c r="U33" s="46"/>
    </row>
    <row r="34" spans="1:21" x14ac:dyDescent="0.3">
      <c r="A34" s="18">
        <v>44056</v>
      </c>
      <c r="B34" s="18"/>
      <c r="C34" s="19" t="s">
        <v>58</v>
      </c>
      <c r="D34" s="19" t="s">
        <v>24</v>
      </c>
      <c r="E34" s="19" t="s">
        <v>59</v>
      </c>
      <c r="F34" s="20" t="s">
        <v>25</v>
      </c>
      <c r="G34" s="3" t="s">
        <v>26</v>
      </c>
      <c r="H34" s="4">
        <v>50.5</v>
      </c>
      <c r="I34" s="4"/>
      <c r="J34" s="9">
        <f t="shared" si="4"/>
        <v>50.5</v>
      </c>
      <c r="K34" s="5">
        <v>225</v>
      </c>
      <c r="L34" s="38">
        <v>20</v>
      </c>
      <c r="M34" s="24">
        <f t="shared" si="1"/>
        <v>11342.5</v>
      </c>
      <c r="N34" s="14">
        <f t="shared" si="5"/>
        <v>1.3705321392354322E-2</v>
      </c>
      <c r="O34" s="16">
        <f t="shared" si="6"/>
        <v>838940.75</v>
      </c>
      <c r="P34" s="46"/>
      <c r="Q34" s="46"/>
      <c r="R34" s="46"/>
      <c r="S34" s="46"/>
      <c r="T34" s="46"/>
      <c r="U34" s="46"/>
    </row>
    <row r="35" spans="1:21" x14ac:dyDescent="0.3">
      <c r="A35" s="18">
        <v>44056</v>
      </c>
      <c r="B35" s="18"/>
      <c r="C35" s="19" t="s">
        <v>58</v>
      </c>
      <c r="D35" s="19" t="s">
        <v>24</v>
      </c>
      <c r="E35" s="19" t="s">
        <v>60</v>
      </c>
      <c r="F35" s="20" t="s">
        <v>25</v>
      </c>
      <c r="G35" s="3" t="s">
        <v>10</v>
      </c>
      <c r="H35" s="4">
        <v>66.2</v>
      </c>
      <c r="I35" s="4"/>
      <c r="J35" s="9">
        <f t="shared" si="4"/>
        <v>-66.2</v>
      </c>
      <c r="K35" s="5">
        <v>150</v>
      </c>
      <c r="L35" s="38">
        <v>20</v>
      </c>
      <c r="M35" s="24">
        <f t="shared" si="1"/>
        <v>-9950</v>
      </c>
      <c r="N35" s="14">
        <f t="shared" si="5"/>
        <v>-1.1860193940990469E-2</v>
      </c>
      <c r="O35" s="16">
        <f t="shared" si="6"/>
        <v>828990.75</v>
      </c>
      <c r="P35" s="46" t="s">
        <v>53</v>
      </c>
      <c r="Q35" s="46"/>
      <c r="R35" s="46"/>
      <c r="S35" s="46"/>
      <c r="T35" s="46"/>
      <c r="U35" s="46"/>
    </row>
    <row r="36" spans="1:21" x14ac:dyDescent="0.3">
      <c r="A36" s="18">
        <v>44056</v>
      </c>
      <c r="B36" s="18"/>
      <c r="C36" s="19" t="s">
        <v>58</v>
      </c>
      <c r="D36" s="19" t="s">
        <v>24</v>
      </c>
      <c r="E36" s="19" t="s">
        <v>62</v>
      </c>
      <c r="F36" s="20" t="s">
        <v>25</v>
      </c>
      <c r="G36" s="3" t="s">
        <v>10</v>
      </c>
      <c r="H36" s="4">
        <v>62</v>
      </c>
      <c r="I36" s="4"/>
      <c r="J36" s="9">
        <f t="shared" si="4"/>
        <v>-62</v>
      </c>
      <c r="K36" s="5">
        <v>150</v>
      </c>
      <c r="L36" s="38">
        <v>20</v>
      </c>
      <c r="M36" s="24">
        <f t="shared" si="1"/>
        <v>-9320</v>
      </c>
      <c r="N36" s="14">
        <f t="shared" si="5"/>
        <v>-1.1242586241161315E-2</v>
      </c>
      <c r="O36" s="16">
        <f t="shared" si="6"/>
        <v>819670.75</v>
      </c>
      <c r="P36" s="46" t="s">
        <v>53</v>
      </c>
      <c r="Q36" s="46"/>
      <c r="R36" s="46"/>
      <c r="S36" s="46"/>
      <c r="T36" s="46"/>
      <c r="U36" s="46"/>
    </row>
    <row r="37" spans="1:21" x14ac:dyDescent="0.3">
      <c r="A37" s="18">
        <v>44056</v>
      </c>
      <c r="B37" s="18"/>
      <c r="C37" s="19" t="s">
        <v>58</v>
      </c>
      <c r="D37" s="19" t="s">
        <v>24</v>
      </c>
      <c r="E37" s="19" t="s">
        <v>61</v>
      </c>
      <c r="F37" s="20" t="s">
        <v>25</v>
      </c>
      <c r="G37" s="3" t="s">
        <v>26</v>
      </c>
      <c r="H37" s="4">
        <v>49.5</v>
      </c>
      <c r="I37" s="4"/>
      <c r="J37" s="9">
        <f t="shared" si="4"/>
        <v>49.5</v>
      </c>
      <c r="K37" s="5">
        <v>225</v>
      </c>
      <c r="L37" s="38">
        <v>20</v>
      </c>
      <c r="M37" s="24">
        <f t="shared" si="1"/>
        <v>11117.5</v>
      </c>
      <c r="N37" s="14">
        <f t="shared" si="5"/>
        <v>1.3563372854283259E-2</v>
      </c>
      <c r="O37" s="16">
        <f t="shared" si="6"/>
        <v>830788.25</v>
      </c>
      <c r="P37" s="46"/>
      <c r="Q37" s="46"/>
      <c r="R37" s="46"/>
      <c r="S37" s="46"/>
      <c r="T37" s="46"/>
      <c r="U37" s="46"/>
    </row>
    <row r="38" spans="1:21" x14ac:dyDescent="0.3">
      <c r="A38" s="18">
        <v>44056</v>
      </c>
      <c r="B38" s="18">
        <v>44057</v>
      </c>
      <c r="C38" s="19" t="s">
        <v>27</v>
      </c>
      <c r="D38" s="19" t="s">
        <v>24</v>
      </c>
      <c r="E38" s="19" t="s">
        <v>29</v>
      </c>
      <c r="F38" s="20" t="s">
        <v>40</v>
      </c>
      <c r="G38" s="3" t="s">
        <v>10</v>
      </c>
      <c r="H38" s="4">
        <v>2.5</v>
      </c>
      <c r="I38" s="4">
        <v>4.8</v>
      </c>
      <c r="J38" s="9">
        <f t="shared" si="4"/>
        <v>2.2999999999999998</v>
      </c>
      <c r="K38" s="5">
        <v>300</v>
      </c>
      <c r="L38" s="38">
        <v>20</v>
      </c>
      <c r="M38" s="24">
        <f t="shared" si="1"/>
        <v>670</v>
      </c>
      <c r="N38" s="14">
        <f t="shared" si="5"/>
        <v>8.0646301870542826E-4</v>
      </c>
      <c r="O38" s="16">
        <f t="shared" si="6"/>
        <v>831458.25</v>
      </c>
      <c r="P38" s="46" t="s">
        <v>53</v>
      </c>
      <c r="Q38" s="46"/>
      <c r="R38" s="46"/>
      <c r="S38" s="46"/>
      <c r="T38" s="46"/>
      <c r="U38" s="46"/>
    </row>
    <row r="39" spans="1:21" x14ac:dyDescent="0.3">
      <c r="A39" s="18">
        <v>44056</v>
      </c>
      <c r="B39" s="18">
        <v>44057</v>
      </c>
      <c r="C39" s="19" t="s">
        <v>27</v>
      </c>
      <c r="D39" s="19" t="s">
        <v>24</v>
      </c>
      <c r="E39" s="19" t="s">
        <v>63</v>
      </c>
      <c r="F39" s="20" t="s">
        <v>40</v>
      </c>
      <c r="G39" s="3" t="s">
        <v>26</v>
      </c>
      <c r="H39" s="4">
        <v>14.95</v>
      </c>
      <c r="I39" s="4">
        <v>34.18</v>
      </c>
      <c r="J39" s="9">
        <f t="shared" si="4"/>
        <v>-19.23</v>
      </c>
      <c r="K39" s="5">
        <v>300</v>
      </c>
      <c r="L39" s="38">
        <v>20</v>
      </c>
      <c r="M39" s="24">
        <f t="shared" si="1"/>
        <v>-5789</v>
      </c>
      <c r="N39" s="14">
        <f t="shared" si="5"/>
        <v>-6.9624662452985459E-3</v>
      </c>
      <c r="O39" s="16">
        <f t="shared" si="6"/>
        <v>825669.25</v>
      </c>
      <c r="P39" s="47" t="s">
        <v>69</v>
      </c>
      <c r="Q39" s="48"/>
      <c r="R39" s="48"/>
      <c r="S39" s="48"/>
      <c r="T39" s="48"/>
      <c r="U39" s="49"/>
    </row>
    <row r="40" spans="1:21" x14ac:dyDescent="0.3">
      <c r="A40" s="18">
        <v>44056</v>
      </c>
      <c r="B40" s="18">
        <v>44056</v>
      </c>
      <c r="C40" s="19" t="s">
        <v>27</v>
      </c>
      <c r="D40" s="19" t="s">
        <v>24</v>
      </c>
      <c r="E40" s="19" t="s">
        <v>64</v>
      </c>
      <c r="F40" s="20" t="s">
        <v>40</v>
      </c>
      <c r="G40" s="3" t="s">
        <v>26</v>
      </c>
      <c r="H40" s="4">
        <v>14.7</v>
      </c>
      <c r="I40" s="4">
        <v>9.1</v>
      </c>
      <c r="J40" s="9">
        <f t="shared" si="4"/>
        <v>5.6</v>
      </c>
      <c r="K40" s="5">
        <v>300</v>
      </c>
      <c r="L40" s="38">
        <v>40</v>
      </c>
      <c r="M40" s="24">
        <f t="shared" si="1"/>
        <v>1640</v>
      </c>
      <c r="N40" s="14">
        <f t="shared" si="5"/>
        <v>1.9862675036038946E-3</v>
      </c>
      <c r="O40" s="16">
        <f t="shared" si="6"/>
        <v>827309.25</v>
      </c>
      <c r="P40" s="50"/>
      <c r="Q40" s="51"/>
      <c r="R40" s="51"/>
      <c r="S40" s="51"/>
      <c r="T40" s="51"/>
      <c r="U40" s="52"/>
    </row>
    <row r="41" spans="1:21" x14ac:dyDescent="0.3">
      <c r="A41" s="18">
        <v>44056</v>
      </c>
      <c r="B41" s="18">
        <v>44057</v>
      </c>
      <c r="C41" s="19" t="s">
        <v>27</v>
      </c>
      <c r="D41" s="19" t="s">
        <v>24</v>
      </c>
      <c r="E41" s="19" t="s">
        <v>34</v>
      </c>
      <c r="F41" s="20" t="s">
        <v>40</v>
      </c>
      <c r="G41" s="3" t="s">
        <v>26</v>
      </c>
      <c r="H41" s="4">
        <v>13.75</v>
      </c>
      <c r="I41" s="4">
        <v>7.7</v>
      </c>
      <c r="J41" s="9">
        <f t="shared" si="4"/>
        <v>6.05</v>
      </c>
      <c r="K41" s="5">
        <v>300</v>
      </c>
      <c r="L41" s="38">
        <v>40</v>
      </c>
      <c r="M41" s="24">
        <f t="shared" si="1"/>
        <v>1775</v>
      </c>
      <c r="N41" s="14">
        <f t="shared" si="5"/>
        <v>2.1455096748888036E-3</v>
      </c>
      <c r="O41" s="16">
        <f t="shared" si="6"/>
        <v>829084.25</v>
      </c>
      <c r="P41" s="50"/>
      <c r="Q41" s="51"/>
      <c r="R41" s="51"/>
      <c r="S41" s="51"/>
      <c r="T41" s="51"/>
      <c r="U41" s="52"/>
    </row>
    <row r="42" spans="1:21" x14ac:dyDescent="0.3">
      <c r="A42" s="18">
        <v>44056</v>
      </c>
      <c r="B42" s="18"/>
      <c r="C42" s="19" t="s">
        <v>27</v>
      </c>
      <c r="D42" s="19" t="s">
        <v>24</v>
      </c>
      <c r="E42" s="19" t="s">
        <v>60</v>
      </c>
      <c r="F42" s="20" t="s">
        <v>25</v>
      </c>
      <c r="G42" s="3" t="s">
        <v>10</v>
      </c>
      <c r="H42" s="4">
        <v>2.5499999999999998</v>
      </c>
      <c r="I42" s="4"/>
      <c r="J42" s="9">
        <f t="shared" si="4"/>
        <v>-2.5499999999999998</v>
      </c>
      <c r="K42" s="5">
        <v>300</v>
      </c>
      <c r="L42" s="38">
        <v>20</v>
      </c>
      <c r="M42" s="24">
        <f t="shared" si="1"/>
        <v>-785</v>
      </c>
      <c r="N42" s="14">
        <f t="shared" si="5"/>
        <v>-9.468277801683001E-4</v>
      </c>
      <c r="O42" s="16">
        <f t="shared" si="6"/>
        <v>828299.25</v>
      </c>
      <c r="P42" s="50"/>
      <c r="Q42" s="51"/>
      <c r="R42" s="51"/>
      <c r="S42" s="51"/>
      <c r="T42" s="51"/>
      <c r="U42" s="52"/>
    </row>
    <row r="43" spans="1:21" x14ac:dyDescent="0.3">
      <c r="A43" s="18">
        <v>44056</v>
      </c>
      <c r="B43" s="18">
        <v>44057</v>
      </c>
      <c r="C43" s="19" t="s">
        <v>27</v>
      </c>
      <c r="D43" s="19" t="s">
        <v>49</v>
      </c>
      <c r="E43" s="19" t="s">
        <v>65</v>
      </c>
      <c r="F43" s="20" t="s">
        <v>40</v>
      </c>
      <c r="G43" s="3" t="s">
        <v>26</v>
      </c>
      <c r="H43" s="4">
        <v>53.4</v>
      </c>
      <c r="I43" s="4">
        <v>40.299999999999997</v>
      </c>
      <c r="J43" s="9">
        <f t="shared" si="4"/>
        <v>13.100000000000001</v>
      </c>
      <c r="K43" s="5">
        <v>50</v>
      </c>
      <c r="L43" s="38">
        <v>40</v>
      </c>
      <c r="M43" s="24">
        <f t="shared" si="1"/>
        <v>615.00000000000011</v>
      </c>
      <c r="N43" s="14">
        <f t="shared" si="5"/>
        <v>7.4248527932386772E-4</v>
      </c>
      <c r="O43" s="16">
        <f t="shared" si="6"/>
        <v>828914.25</v>
      </c>
      <c r="P43" s="50"/>
      <c r="Q43" s="51"/>
      <c r="R43" s="51"/>
      <c r="S43" s="51"/>
      <c r="T43" s="51"/>
      <c r="U43" s="52"/>
    </row>
    <row r="44" spans="1:21" x14ac:dyDescent="0.3">
      <c r="A44" s="18">
        <v>44056</v>
      </c>
      <c r="B44" s="18">
        <v>44056</v>
      </c>
      <c r="C44" s="19" t="s">
        <v>27</v>
      </c>
      <c r="D44" s="19" t="s">
        <v>49</v>
      </c>
      <c r="E44" s="19" t="s">
        <v>66</v>
      </c>
      <c r="F44" s="20" t="s">
        <v>40</v>
      </c>
      <c r="G44" s="3" t="s">
        <v>26</v>
      </c>
      <c r="H44" s="4">
        <v>51.5</v>
      </c>
      <c r="I44" s="4">
        <v>44.5</v>
      </c>
      <c r="J44" s="9">
        <f t="shared" si="4"/>
        <v>7</v>
      </c>
      <c r="K44" s="5">
        <v>50</v>
      </c>
      <c r="L44" s="38">
        <v>40</v>
      </c>
      <c r="M44" s="24">
        <f t="shared" si="1"/>
        <v>310</v>
      </c>
      <c r="N44" s="14">
        <f t="shared" si="5"/>
        <v>3.7398319548734987E-4</v>
      </c>
      <c r="O44" s="16">
        <f t="shared" si="6"/>
        <v>829224.25</v>
      </c>
      <c r="P44" s="50"/>
      <c r="Q44" s="51"/>
      <c r="R44" s="51"/>
      <c r="S44" s="51"/>
      <c r="T44" s="51"/>
      <c r="U44" s="52"/>
    </row>
    <row r="45" spans="1:21" x14ac:dyDescent="0.3">
      <c r="A45" s="18">
        <v>44056</v>
      </c>
      <c r="B45" s="18">
        <v>44057</v>
      </c>
      <c r="C45" s="19" t="s">
        <v>27</v>
      </c>
      <c r="D45" s="19" t="s">
        <v>49</v>
      </c>
      <c r="E45" s="19" t="s">
        <v>67</v>
      </c>
      <c r="F45" s="20" t="s">
        <v>40</v>
      </c>
      <c r="G45" s="3" t="s">
        <v>26</v>
      </c>
      <c r="H45" s="4">
        <v>55.2</v>
      </c>
      <c r="I45" s="4">
        <v>29.8</v>
      </c>
      <c r="J45" s="9">
        <f t="shared" si="4"/>
        <v>25.400000000000002</v>
      </c>
      <c r="K45" s="5">
        <v>50</v>
      </c>
      <c r="L45" s="38">
        <v>40</v>
      </c>
      <c r="M45" s="24">
        <f t="shared" si="1"/>
        <v>1230</v>
      </c>
      <c r="N45" s="14">
        <f t="shared" si="5"/>
        <v>1.4833140733643523E-3</v>
      </c>
      <c r="O45" s="16">
        <f t="shared" si="6"/>
        <v>830454.25</v>
      </c>
      <c r="P45" s="50"/>
      <c r="Q45" s="51"/>
      <c r="R45" s="51"/>
      <c r="S45" s="51"/>
      <c r="T45" s="51"/>
      <c r="U45" s="52"/>
    </row>
    <row r="46" spans="1:21" x14ac:dyDescent="0.3">
      <c r="A46" s="18">
        <v>44057</v>
      </c>
      <c r="B46" s="18">
        <v>44057</v>
      </c>
      <c r="C46" s="19" t="s">
        <v>27</v>
      </c>
      <c r="D46" s="19" t="s">
        <v>24</v>
      </c>
      <c r="E46" s="19" t="s">
        <v>47</v>
      </c>
      <c r="F46" s="20" t="s">
        <v>40</v>
      </c>
      <c r="G46" s="3" t="s">
        <v>26</v>
      </c>
      <c r="H46" s="4">
        <v>18</v>
      </c>
      <c r="I46" s="4">
        <v>13.3</v>
      </c>
      <c r="J46" s="9">
        <f t="shared" si="4"/>
        <v>4.6999999999999993</v>
      </c>
      <c r="K46" s="5">
        <v>150</v>
      </c>
      <c r="L46" s="38">
        <v>40</v>
      </c>
      <c r="M46" s="17">
        <f t="shared" ref="M46" si="7">J46*K46</f>
        <v>704.99999999999989</v>
      </c>
      <c r="N46" s="14">
        <f t="shared" si="5"/>
        <v>8.4893297854758394E-4</v>
      </c>
      <c r="O46" s="16">
        <f t="shared" si="6"/>
        <v>831159.25</v>
      </c>
      <c r="P46" s="50"/>
      <c r="Q46" s="51"/>
      <c r="R46" s="51"/>
      <c r="S46" s="51"/>
      <c r="T46" s="51"/>
      <c r="U46" s="52"/>
    </row>
    <row r="47" spans="1:21" x14ac:dyDescent="0.3">
      <c r="A47" s="18">
        <v>44057</v>
      </c>
      <c r="B47" s="18">
        <v>44057</v>
      </c>
      <c r="C47" s="19" t="s">
        <v>27</v>
      </c>
      <c r="D47" s="19" t="s">
        <v>24</v>
      </c>
      <c r="E47" s="19" t="s">
        <v>39</v>
      </c>
      <c r="F47" s="20" t="s">
        <v>40</v>
      </c>
      <c r="G47" s="3" t="s">
        <v>26</v>
      </c>
      <c r="H47" s="4">
        <v>26.22</v>
      </c>
      <c r="I47" s="4">
        <v>18.850000000000001</v>
      </c>
      <c r="J47" s="9">
        <f t="shared" ref="J47:J52" si="8">_xlfn.IFS(G47="BUY",I47-H47,G47="SELL",H47-I47)</f>
        <v>7.3699999999999974</v>
      </c>
      <c r="K47" s="5">
        <v>150</v>
      </c>
      <c r="L47" s="38">
        <v>40</v>
      </c>
      <c r="M47" s="17">
        <f t="shared" ref="M47:M52" si="9">J47*K47</f>
        <v>1105.4999999999995</v>
      </c>
      <c r="N47" s="14">
        <f t="shared" ref="N47:N52" si="10">M47/O46</f>
        <v>1.3300700196743277E-3</v>
      </c>
      <c r="O47" s="16">
        <f t="shared" ref="O47:O52" si="11">O46+M47</f>
        <v>832264.75</v>
      </c>
      <c r="P47" s="50"/>
      <c r="Q47" s="51"/>
      <c r="R47" s="51"/>
      <c r="S47" s="51"/>
      <c r="T47" s="51"/>
      <c r="U47" s="52"/>
    </row>
    <row r="48" spans="1:21" x14ac:dyDescent="0.3">
      <c r="A48" s="18">
        <v>44057</v>
      </c>
      <c r="B48" s="18">
        <v>44057</v>
      </c>
      <c r="C48" s="19" t="s">
        <v>27</v>
      </c>
      <c r="D48" s="19" t="s">
        <v>24</v>
      </c>
      <c r="E48" s="19" t="s">
        <v>41</v>
      </c>
      <c r="F48" s="20" t="s">
        <v>40</v>
      </c>
      <c r="G48" s="3" t="s">
        <v>26</v>
      </c>
      <c r="H48" s="4">
        <v>18.600000000000001</v>
      </c>
      <c r="I48" s="4">
        <v>44</v>
      </c>
      <c r="J48" s="9">
        <f t="shared" si="8"/>
        <v>-25.4</v>
      </c>
      <c r="K48" s="5">
        <v>150</v>
      </c>
      <c r="L48" s="38">
        <v>40</v>
      </c>
      <c r="M48" s="17">
        <f t="shared" si="9"/>
        <v>-3810</v>
      </c>
      <c r="N48" s="14">
        <f t="shared" si="10"/>
        <v>-4.5778702029612576E-3</v>
      </c>
      <c r="O48" s="16">
        <f t="shared" si="11"/>
        <v>828454.75</v>
      </c>
      <c r="P48" s="53"/>
      <c r="Q48" s="54"/>
      <c r="R48" s="54"/>
      <c r="S48" s="54"/>
      <c r="T48" s="54"/>
      <c r="U48" s="55"/>
    </row>
    <row r="49" spans="1:21" x14ac:dyDescent="0.3">
      <c r="A49" s="18">
        <v>44057</v>
      </c>
      <c r="B49" s="18"/>
      <c r="C49" s="19"/>
      <c r="D49" s="19"/>
      <c r="E49" s="19"/>
      <c r="F49" s="20"/>
      <c r="G49" s="3" t="s">
        <v>26</v>
      </c>
      <c r="H49" s="4"/>
      <c r="I49" s="4"/>
      <c r="J49" s="9">
        <f t="shared" si="8"/>
        <v>0</v>
      </c>
      <c r="K49" s="5"/>
      <c r="L49" s="5"/>
      <c r="M49" s="17">
        <f t="shared" si="9"/>
        <v>0</v>
      </c>
      <c r="N49" s="14">
        <f t="shared" si="10"/>
        <v>0</v>
      </c>
      <c r="O49" s="16">
        <f t="shared" si="11"/>
        <v>828454.75</v>
      </c>
      <c r="P49" s="46"/>
      <c r="Q49" s="46"/>
      <c r="R49" s="46"/>
      <c r="S49" s="46"/>
      <c r="T49" s="46"/>
      <c r="U49" s="46"/>
    </row>
    <row r="50" spans="1:21" x14ac:dyDescent="0.3">
      <c r="A50" s="18">
        <v>44057</v>
      </c>
      <c r="B50" s="18"/>
      <c r="C50" s="19"/>
      <c r="D50" s="19"/>
      <c r="E50" s="19"/>
      <c r="F50" s="20"/>
      <c r="G50" s="3" t="s">
        <v>26</v>
      </c>
      <c r="H50" s="4"/>
      <c r="I50" s="4"/>
      <c r="J50" s="9">
        <f t="shared" si="8"/>
        <v>0</v>
      </c>
      <c r="K50" s="5"/>
      <c r="L50" s="5"/>
      <c r="M50" s="17">
        <f t="shared" si="9"/>
        <v>0</v>
      </c>
      <c r="N50" s="14">
        <f t="shared" si="10"/>
        <v>0</v>
      </c>
      <c r="O50" s="16">
        <f t="shared" si="11"/>
        <v>828454.75</v>
      </c>
      <c r="P50" s="46"/>
      <c r="Q50" s="46"/>
      <c r="R50" s="46"/>
      <c r="S50" s="46"/>
      <c r="T50" s="46"/>
      <c r="U50" s="46"/>
    </row>
    <row r="51" spans="1:21" x14ac:dyDescent="0.3">
      <c r="A51" s="18">
        <v>44057</v>
      </c>
      <c r="B51" s="18"/>
      <c r="C51" s="19"/>
      <c r="D51" s="19"/>
      <c r="E51" s="19"/>
      <c r="F51" s="20"/>
      <c r="G51" s="3" t="s">
        <v>26</v>
      </c>
      <c r="H51" s="4"/>
      <c r="I51" s="4"/>
      <c r="J51" s="9">
        <f t="shared" si="8"/>
        <v>0</v>
      </c>
      <c r="K51" s="5"/>
      <c r="L51" s="5"/>
      <c r="M51" s="17">
        <f t="shared" si="9"/>
        <v>0</v>
      </c>
      <c r="N51" s="14">
        <f t="shared" si="10"/>
        <v>0</v>
      </c>
      <c r="O51" s="16">
        <f t="shared" si="11"/>
        <v>828454.75</v>
      </c>
      <c r="P51" s="46"/>
      <c r="Q51" s="46"/>
      <c r="R51" s="46"/>
      <c r="S51" s="46"/>
      <c r="T51" s="46"/>
      <c r="U51" s="46"/>
    </row>
    <row r="52" spans="1:21" x14ac:dyDescent="0.3">
      <c r="A52" s="18">
        <v>44057</v>
      </c>
      <c r="B52" s="18"/>
      <c r="C52" s="19"/>
      <c r="D52" s="19"/>
      <c r="E52" s="19"/>
      <c r="F52" s="20"/>
      <c r="G52" s="3" t="s">
        <v>26</v>
      </c>
      <c r="H52" s="4"/>
      <c r="I52" s="4"/>
      <c r="J52" s="9">
        <f t="shared" si="8"/>
        <v>0</v>
      </c>
      <c r="K52" s="5"/>
      <c r="L52" s="5"/>
      <c r="M52" s="17">
        <f t="shared" si="9"/>
        <v>0</v>
      </c>
      <c r="N52" s="14">
        <f t="shared" si="10"/>
        <v>0</v>
      </c>
      <c r="O52" s="16">
        <f t="shared" si="11"/>
        <v>828454.75</v>
      </c>
      <c r="P52" s="46"/>
      <c r="Q52" s="46"/>
      <c r="R52" s="46"/>
      <c r="S52" s="46"/>
      <c r="T52" s="46"/>
      <c r="U52" s="46"/>
    </row>
  </sheetData>
  <mergeCells count="44">
    <mergeCell ref="P50:U50"/>
    <mergeCell ref="P51:U51"/>
    <mergeCell ref="P52:U52"/>
    <mergeCell ref="P39:U48"/>
    <mergeCell ref="B1:C1"/>
    <mergeCell ref="B2:C2"/>
    <mergeCell ref="P49:U49"/>
    <mergeCell ref="P36:U36"/>
    <mergeCell ref="P37:U37"/>
    <mergeCell ref="P38:U38"/>
    <mergeCell ref="P31:U31"/>
    <mergeCell ref="P32:U32"/>
    <mergeCell ref="P33:U33"/>
    <mergeCell ref="P34:U34"/>
    <mergeCell ref="P35:U35"/>
    <mergeCell ref="P27:U27"/>
    <mergeCell ref="P28:U28"/>
    <mergeCell ref="P29:U29"/>
    <mergeCell ref="P30:U30"/>
    <mergeCell ref="P22:U22"/>
    <mergeCell ref="P23:U23"/>
    <mergeCell ref="P24:U24"/>
    <mergeCell ref="P25:U25"/>
    <mergeCell ref="P26:U26"/>
    <mergeCell ref="P17:U17"/>
    <mergeCell ref="P18:U18"/>
    <mergeCell ref="P19:U19"/>
    <mergeCell ref="P20:U20"/>
    <mergeCell ref="P21:U21"/>
    <mergeCell ref="P12:U12"/>
    <mergeCell ref="P13:U13"/>
    <mergeCell ref="P14:U14"/>
    <mergeCell ref="P15:U15"/>
    <mergeCell ref="P16:U16"/>
    <mergeCell ref="P7:U7"/>
    <mergeCell ref="P8:U8"/>
    <mergeCell ref="P9:U9"/>
    <mergeCell ref="P10:U10"/>
    <mergeCell ref="P11:U11"/>
    <mergeCell ref="I1:J1"/>
    <mergeCell ref="I2:J2"/>
    <mergeCell ref="I3:J3"/>
    <mergeCell ref="P5:U5"/>
    <mergeCell ref="P6:U6"/>
  </mergeCells>
  <conditionalFormatting sqref="K2:L2">
    <cfRule type="cellIs" dxfId="10" priority="9" operator="greaterThan">
      <formula>0</formula>
    </cfRule>
    <cfRule type="cellIs" dxfId="9" priority="11" operator="lessThan">
      <formula>0</formula>
    </cfRule>
  </conditionalFormatting>
  <conditionalFormatting sqref="N6:N52">
    <cfRule type="cellIs" dxfId="8" priority="8" operator="greaterThan">
      <formula>0</formula>
    </cfRule>
    <cfRule type="cellIs" dxfId="7" priority="10" operator="lessThan">
      <formula>0%</formula>
    </cfRule>
  </conditionalFormatting>
  <conditionalFormatting sqref="G6:G15 G22:G52">
    <cfRule type="containsText" dxfId="6" priority="6" operator="containsText" text="SELL">
      <formula>NOT(ISERROR(SEARCH("SELL",G6)))</formula>
    </cfRule>
    <cfRule type="containsText" dxfId="5" priority="7" operator="containsText" text="BUY">
      <formula>NOT(ISERROR(SEARCH("BUY",G6)))</formula>
    </cfRule>
  </conditionalFormatting>
  <conditionalFormatting sqref="G16:G21">
    <cfRule type="containsText" dxfId="4" priority="4" operator="containsText" text="SELL">
      <formula>NOT(ISERROR(SEARCH("SELL",G16)))</formula>
    </cfRule>
    <cfRule type="containsText" dxfId="3" priority="5" operator="containsText" text="BUY">
      <formula>NOT(ISERROR(SEARCH("BUY",G16)))</formula>
    </cfRule>
  </conditionalFormatting>
  <conditionalFormatting sqref="F6:F52">
    <cfRule type="containsText" dxfId="2" priority="3" operator="containsText" text="CLOSE">
      <formula>NOT(ISERROR(SEARCH("CLOSE",F6)))</formula>
    </cfRule>
  </conditionalFormatting>
  <conditionalFormatting sqref="F6:F52">
    <cfRule type="containsText" dxfId="1" priority="2" operator="containsText" text="OPEN">
      <formula>NOT(ISERROR(SEARCH("OPEN",F6)))</formula>
    </cfRule>
  </conditionalFormatting>
  <conditionalFormatting sqref="F6">
    <cfRule type="containsText" dxfId="0" priority="1" operator="containsText" text="CLOSE">
      <formula>NOT(ISERROR(SEARCH("CLOSE",F6)))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063C-4F1D-4D53-9740-EDFCD9F44846}">
  <dimension ref="A1:E30"/>
  <sheetViews>
    <sheetView showGridLines="0" workbookViewId="0">
      <selection activeCell="A8" sqref="A8"/>
    </sheetView>
  </sheetViews>
  <sheetFormatPr defaultRowHeight="16.5" x14ac:dyDescent="0.3"/>
  <cols>
    <col min="1" max="4" width="15.7109375" customWidth="1"/>
    <col min="5" max="5" width="100.7109375" customWidth="1"/>
  </cols>
  <sheetData>
    <row r="1" spans="1:5" ht="33.75" x14ac:dyDescent="0.5">
      <c r="B1" s="10" t="s">
        <v>13</v>
      </c>
    </row>
    <row r="2" spans="1:5" x14ac:dyDescent="0.3">
      <c r="B2" s="11" t="s">
        <v>16</v>
      </c>
    </row>
    <row r="3" spans="1:5" x14ac:dyDescent="0.3">
      <c r="B3" s="12" t="s">
        <v>14</v>
      </c>
    </row>
    <row r="5" spans="1:5" x14ac:dyDescent="0.3">
      <c r="A5" s="7" t="s">
        <v>0</v>
      </c>
      <c r="B5" s="7" t="s">
        <v>1</v>
      </c>
      <c r="C5" s="7" t="s">
        <v>18</v>
      </c>
      <c r="D5" s="7" t="s">
        <v>20</v>
      </c>
      <c r="E5" s="7" t="s">
        <v>15</v>
      </c>
    </row>
    <row r="6" spans="1:5" ht="66" x14ac:dyDescent="0.3">
      <c r="A6" s="1">
        <v>44043</v>
      </c>
      <c r="B6" s="2">
        <v>0.45208333333333334</v>
      </c>
      <c r="C6" s="3" t="s">
        <v>19</v>
      </c>
      <c r="D6" s="6"/>
      <c r="E6" s="13" t="s">
        <v>21</v>
      </c>
    </row>
    <row r="7" spans="1:5" ht="49.5" x14ac:dyDescent="0.3">
      <c r="A7" s="1">
        <v>44043</v>
      </c>
      <c r="B7" s="2">
        <v>4.3055555555555562E-2</v>
      </c>
      <c r="C7" s="3" t="s">
        <v>19</v>
      </c>
      <c r="D7" s="6"/>
      <c r="E7" s="13" t="s">
        <v>23</v>
      </c>
    </row>
    <row r="8" spans="1:5" x14ac:dyDescent="0.3">
      <c r="A8" s="1"/>
      <c r="B8" s="2"/>
      <c r="C8" s="3"/>
      <c r="D8" s="6"/>
      <c r="E8" s="6"/>
    </row>
    <row r="9" spans="1:5" x14ac:dyDescent="0.3">
      <c r="A9" s="1"/>
      <c r="B9" s="2"/>
      <c r="C9" s="3"/>
      <c r="D9" s="6"/>
      <c r="E9" s="6"/>
    </row>
    <row r="10" spans="1:5" x14ac:dyDescent="0.3">
      <c r="A10" s="1"/>
      <c r="B10" s="2"/>
      <c r="C10" s="3"/>
      <c r="D10" s="6"/>
      <c r="E10" s="6"/>
    </row>
    <row r="11" spans="1:5" x14ac:dyDescent="0.3">
      <c r="A11" s="1"/>
      <c r="B11" s="2"/>
      <c r="C11" s="3"/>
      <c r="D11" s="6"/>
      <c r="E11" s="6"/>
    </row>
    <row r="12" spans="1:5" x14ac:dyDescent="0.3">
      <c r="A12" s="1"/>
      <c r="B12" s="2"/>
      <c r="C12" s="3"/>
      <c r="D12" s="6"/>
      <c r="E12" s="6"/>
    </row>
    <row r="13" spans="1:5" x14ac:dyDescent="0.3">
      <c r="A13" s="1"/>
      <c r="B13" s="2"/>
      <c r="C13" s="3"/>
      <c r="D13" s="6"/>
      <c r="E13" s="6"/>
    </row>
    <row r="14" spans="1:5" x14ac:dyDescent="0.3">
      <c r="A14" s="1"/>
      <c r="B14" s="2"/>
      <c r="C14" s="3"/>
      <c r="D14" s="6"/>
      <c r="E14" s="6"/>
    </row>
    <row r="15" spans="1:5" x14ac:dyDescent="0.3">
      <c r="A15" s="1"/>
      <c r="B15" s="2"/>
      <c r="C15" s="3"/>
      <c r="D15" s="6"/>
      <c r="E15" s="6"/>
    </row>
    <row r="16" spans="1:5" x14ac:dyDescent="0.3">
      <c r="A16" s="1"/>
      <c r="B16" s="2"/>
      <c r="C16" s="3"/>
      <c r="D16" s="6"/>
      <c r="E16" s="6"/>
    </row>
    <row r="17" spans="1:5" x14ac:dyDescent="0.3">
      <c r="A17" s="1"/>
      <c r="B17" s="2"/>
      <c r="C17" s="3"/>
      <c r="D17" s="6"/>
      <c r="E17" s="6"/>
    </row>
    <row r="18" spans="1:5" x14ac:dyDescent="0.3">
      <c r="A18" s="1"/>
      <c r="B18" s="2"/>
      <c r="C18" s="3"/>
      <c r="D18" s="6"/>
      <c r="E18" s="6"/>
    </row>
    <row r="19" spans="1:5" x14ac:dyDescent="0.3">
      <c r="A19" s="1"/>
      <c r="B19" s="2"/>
      <c r="C19" s="3"/>
      <c r="D19" s="6"/>
      <c r="E19" s="6"/>
    </row>
    <row r="20" spans="1:5" x14ac:dyDescent="0.3">
      <c r="A20" s="1"/>
      <c r="B20" s="2"/>
      <c r="C20" s="3"/>
      <c r="D20" s="6"/>
      <c r="E20" s="6"/>
    </row>
    <row r="21" spans="1:5" x14ac:dyDescent="0.3">
      <c r="A21" s="1"/>
      <c r="B21" s="2"/>
      <c r="C21" s="3"/>
      <c r="D21" s="6"/>
      <c r="E21" s="6"/>
    </row>
    <row r="22" spans="1:5" x14ac:dyDescent="0.3">
      <c r="A22" s="1"/>
      <c r="B22" s="2"/>
      <c r="C22" s="3"/>
      <c r="D22" s="6"/>
      <c r="E22" s="6"/>
    </row>
    <row r="23" spans="1:5" x14ac:dyDescent="0.3">
      <c r="A23" s="1"/>
      <c r="B23" s="2"/>
      <c r="C23" s="3"/>
      <c r="D23" s="6"/>
      <c r="E23" s="6"/>
    </row>
    <row r="24" spans="1:5" x14ac:dyDescent="0.3">
      <c r="A24" s="1"/>
      <c r="B24" s="2"/>
      <c r="C24" s="3"/>
      <c r="D24" s="6"/>
      <c r="E24" s="6"/>
    </row>
    <row r="25" spans="1:5" x14ac:dyDescent="0.3">
      <c r="A25" s="1"/>
      <c r="B25" s="2"/>
      <c r="C25" s="3"/>
      <c r="D25" s="6"/>
      <c r="E25" s="6"/>
    </row>
    <row r="26" spans="1:5" x14ac:dyDescent="0.3">
      <c r="A26" s="1"/>
      <c r="B26" s="2"/>
      <c r="C26" s="3"/>
      <c r="D26" s="6"/>
      <c r="E26" s="6"/>
    </row>
    <row r="27" spans="1:5" x14ac:dyDescent="0.3">
      <c r="A27" s="1"/>
      <c r="B27" s="2"/>
      <c r="C27" s="3"/>
      <c r="D27" s="6"/>
      <c r="E27" s="6"/>
    </row>
    <row r="28" spans="1:5" x14ac:dyDescent="0.3">
      <c r="A28" s="1"/>
      <c r="B28" s="2"/>
      <c r="C28" s="3"/>
      <c r="D28" s="6"/>
      <c r="E28" s="6"/>
    </row>
    <row r="29" spans="1:5" x14ac:dyDescent="0.3">
      <c r="A29" s="1"/>
      <c r="B29" s="2"/>
      <c r="C29" s="3"/>
      <c r="D29" s="6"/>
      <c r="E29" s="6"/>
    </row>
    <row r="30" spans="1:5" x14ac:dyDescent="0.3">
      <c r="A30" s="1"/>
      <c r="B30" s="2"/>
      <c r="C30" s="3"/>
      <c r="D30" s="6"/>
      <c r="E30" s="6"/>
    </row>
  </sheetData>
  <hyperlinks>
    <hyperlink ref="B3" r:id="rId1" xr:uid="{3C7A0D50-87B5-4487-B0F0-97B29A868CE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84D16F2DE0D24194DE9A78725E6BC7" ma:contentTypeVersion="10" ma:contentTypeDescription="Create a new document." ma:contentTypeScope="" ma:versionID="c8b1359851e4f6457feb6851a8db826a">
  <xsd:schema xmlns:xsd="http://www.w3.org/2001/XMLSchema" xmlns:xs="http://www.w3.org/2001/XMLSchema" xmlns:p="http://schemas.microsoft.com/office/2006/metadata/properties" xmlns:ns3="68c232bb-b112-4981-a1ed-3dd3abfa30fe" xmlns:ns4="eab9b91d-65e5-4b01-a2ba-6a1901b69e19" targetNamespace="http://schemas.microsoft.com/office/2006/metadata/properties" ma:root="true" ma:fieldsID="7eb0185ec1c75b387a7fb362f0add464" ns3:_="" ns4:_="">
    <xsd:import namespace="68c232bb-b112-4981-a1ed-3dd3abfa30fe"/>
    <xsd:import namespace="eab9b91d-65e5-4b01-a2ba-6a1901b69e1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c232bb-b112-4981-a1ed-3dd3abfa30f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b9b91d-65e5-4b01-a2ba-6a1901b69e1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918C4A-1F73-42A7-9863-1E30EEC01063}">
  <ds:schemaRefs>
    <ds:schemaRef ds:uri="http://schemas.microsoft.com/sharepoint/v3/contenttype/forms"/>
  </ds:schemaRefs>
</ds:datastoreItem>
</file>

<file path=customXml/itemProps2.xml><?xml version="1.0" encoding="utf-8"?>
<ds:datastoreItem xmlns:ds="http://schemas.openxmlformats.org/officeDocument/2006/customXml" ds:itemID="{EAA8A4CB-0E3B-4653-AFE8-30F6E6E46DC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8F004B-BA6C-4706-9919-D1E5F4382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c232bb-b112-4981-a1ed-3dd3abfa30fe"/>
    <ds:schemaRef ds:uri="eab9b91d-65e5-4b01-a2ba-6a1901b69e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Aug2020</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KARADE, VINAYAK</cp:lastModifiedBy>
  <dcterms:created xsi:type="dcterms:W3CDTF">2019-07-18T18:32:04Z</dcterms:created>
  <dcterms:modified xsi:type="dcterms:W3CDTF">2020-08-14T09:28:55Z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0x010100DB84D16F2DE0D24194DE9A78725E6BC7</vt:lpwstr>
  </property>
</Properties>
</file>