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OptionLovers-master\OptionGainers\"/>
    </mc:Choice>
  </mc:AlternateContent>
  <xr:revisionPtr revIDLastSave="0" documentId="13_ncr:1_{72AB4A3C-B66D-4133-9D4D-1C73AD62BF8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D5" i="1" l="1"/>
  <c r="Q4" i="1" l="1"/>
  <c r="S4" i="1" s="1"/>
  <c r="P4" i="1"/>
  <c r="M4" i="1"/>
  <c r="N4" i="1" s="1"/>
  <c r="L4" i="1"/>
  <c r="I4" i="1"/>
  <c r="H4" i="1"/>
  <c r="G4" i="1"/>
  <c r="K4" i="1" l="1"/>
  <c r="J4" i="1"/>
  <c r="O4" i="1"/>
  <c r="R4" i="1"/>
  <c r="F4" i="1"/>
</calcChain>
</file>

<file path=xl/sharedStrings.xml><?xml version="1.0" encoding="utf-8"?>
<sst xmlns="http://schemas.openxmlformats.org/spreadsheetml/2006/main" count="47" uniqueCount="38">
  <si>
    <t>Annual Range</t>
  </si>
  <si>
    <t>Monthly Range</t>
  </si>
  <si>
    <t>Weekly Range</t>
  </si>
  <si>
    <t>Expiry/Daily</t>
  </si>
  <si>
    <t xml:space="preserve">Nifty </t>
  </si>
  <si>
    <t>India VIX</t>
  </si>
  <si>
    <t>Annual %</t>
  </si>
  <si>
    <t>High</t>
  </si>
  <si>
    <t>Low</t>
  </si>
  <si>
    <t>T</t>
  </si>
  <si>
    <t>Monthly %</t>
  </si>
  <si>
    <t>Weekly %</t>
  </si>
  <si>
    <t>Daily %</t>
  </si>
  <si>
    <t>Volataility</t>
  </si>
  <si>
    <t xml:space="preserve">Methods </t>
  </si>
  <si>
    <t>StoreProcedures</t>
  </si>
  <si>
    <t>[dbo].[GetEmployeeContactList]</t>
  </si>
  <si>
    <t>GetEmployeeContactListAsync</t>
  </si>
  <si>
    <t>GetEmployeeContactByIdAsync</t>
  </si>
  <si>
    <t>UpdateEmployeeContactAsync</t>
  </si>
  <si>
    <t>AddEmployeeContactAsync</t>
  </si>
  <si>
    <t>[dbo].GetEmployeeContactById</t>
  </si>
  <si>
    <t>[dbo].UpdateEmployeeContact</t>
  </si>
  <si>
    <t>[dbo].AddEmployeeContact</t>
  </si>
  <si>
    <t>[dbo].DeleteEmployeeContactById</t>
  </si>
  <si>
    <t>Synonyms</t>
  </si>
  <si>
    <t>Tables Source</t>
  </si>
  <si>
    <t>[dbo].[Company]</t>
  </si>
  <si>
    <t>[ULTIPRO_CRUM].[dbo].[Company]</t>
  </si>
  <si>
    <t>[dbo].[gen_ClientLegalEntity] </t>
  </si>
  <si>
    <t>[NETWISESQLPROD1].[pwCRUM].[dbo].[gen_ClientLegalEntity]</t>
  </si>
  <si>
    <t>[dbo].[gen_ClientMaster]</t>
  </si>
  <si>
    <t>[NETWISESQLPROD1].[pwCRUM].[dbo].[gen_ClientMaster]</t>
  </si>
  <si>
    <t>[dbo].[gen_CompanyLocation]</t>
  </si>
  <si>
    <t>[NETWISESQLPROD1].[pwCRUM].[dbo].[gen_CompanyLocation]</t>
  </si>
  <si>
    <t>`</t>
  </si>
  <si>
    <t>W2_ChangeLog</t>
  </si>
  <si>
    <t>[CRUM_IT].[dbo].[W2_ChangeLog]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</si>
</sst>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7"/>
  <sheetViews>
    <sheetView tabSelected="1" workbookViewId="0">
      <selection activeCell="K4" sqref="K4"/>
    </sheetView>
  </sheetViews>
  <sheetFormatPr defaultRowHeight="14.4" x14ac:dyDescent="0.55000000000000004"/>
  <cols>
    <col min="3" max="3" width="10.15625" bestFit="1" customWidth="1"/>
    <col min="6" max="6" width="6" bestFit="1" customWidth="1"/>
  </cols>
  <sheetData>
    <row r="2" spans="3:19" x14ac:dyDescent="0.55000000000000004">
      <c r="C2" s="6"/>
      <c r="D2" s="6"/>
      <c r="E2" s="6" t="s">
        <v>0</v>
      </c>
      <c r="F2" s="6"/>
      <c r="G2" s="6"/>
      <c r="H2" s="7" t="s">
        <v>1</v>
      </c>
      <c r="I2" s="7"/>
      <c r="J2" s="7"/>
      <c r="K2" s="7"/>
      <c r="L2" s="2" t="s">
        <v>2</v>
      </c>
      <c r="M2" s="2"/>
      <c r="N2" s="2"/>
      <c r="O2" s="2"/>
      <c r="P2" s="8" t="s">
        <v>3</v>
      </c>
      <c r="Q2" s="8"/>
      <c r="R2" s="8"/>
      <c r="S2" s="8"/>
    </row>
    <row r="3" spans="3:19" x14ac:dyDescent="0.55000000000000004"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7</v>
      </c>
      <c r="K3" s="3" t="s">
        <v>8</v>
      </c>
      <c r="L3" s="3" t="s">
        <v>9</v>
      </c>
      <c r="M3" s="3" t="s">
        <v>11</v>
      </c>
      <c r="N3" s="3" t="s">
        <v>7</v>
      </c>
      <c r="O3" s="3" t="s">
        <v>8</v>
      </c>
      <c r="P3" s="3" t="s">
        <v>9</v>
      </c>
      <c r="Q3" s="3" t="s">
        <v>12</v>
      </c>
      <c r="R3" s="3" t="s">
        <v>7</v>
      </c>
      <c r="S3" s="3" t="s">
        <v>8</v>
      </c>
    </row>
    <row r="4" spans="3:19" x14ac:dyDescent="0.55000000000000004">
      <c r="C4" s="3">
        <v>21572</v>
      </c>
      <c r="D4" s="3">
        <v>15.14</v>
      </c>
      <c r="E4" s="4">
        <f>D4</f>
        <v>15.14</v>
      </c>
      <c r="F4" s="5">
        <f>C4*(1+E4/100)</f>
        <v>24838.000799999998</v>
      </c>
      <c r="G4" s="5">
        <f>C4*(100-E4)/100</f>
        <v>18305.999199999998</v>
      </c>
      <c r="H4" s="5">
        <f>365/30</f>
        <v>12.166666666666666</v>
      </c>
      <c r="I4" s="4">
        <f>(D4/SQRT(12))</f>
        <v>4.3705415377654671</v>
      </c>
      <c r="J4" s="5">
        <f>C4*(100+I4)/100</f>
        <v>22514.813220526768</v>
      </c>
      <c r="K4" s="5">
        <f>C4*(100-I4)/100</f>
        <v>20629.186779473235</v>
      </c>
      <c r="L4" s="5">
        <f>365/7</f>
        <v>52.142857142857146</v>
      </c>
      <c r="M4" s="4">
        <f>(D4/SQRT(52))</f>
        <v>2.0995402427124925</v>
      </c>
      <c r="N4" s="5">
        <f>C4*(100+M4)/100</f>
        <v>22024.912821157937</v>
      </c>
      <c r="O4" s="5">
        <f>C4*(100-M4)/100</f>
        <v>21119.087178842063</v>
      </c>
      <c r="P4" s="5">
        <f>365/1</f>
        <v>365</v>
      </c>
      <c r="Q4" s="4">
        <f>(D4/SQRT(365))</f>
        <v>0.79246381880158367</v>
      </c>
      <c r="R4" s="5">
        <f>C4*(100+Q4)/100</f>
        <v>21742.950294991875</v>
      </c>
      <c r="S4" s="5">
        <f>C4*(100-Q4)/100</f>
        <v>21401.049705008125</v>
      </c>
    </row>
    <row r="5" spans="3:19" x14ac:dyDescent="0.55000000000000004">
      <c r="C5" s="3" t="s">
        <v>13</v>
      </c>
      <c r="D5" s="3">
        <f>D4/100</f>
        <v>0.15140000000000001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3:19" x14ac:dyDescent="0.5500000000000000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 x14ac:dyDescent="0.55000000000000004"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4" sqref="A24"/>
    </sheetView>
  </sheetViews>
  <sheetFormatPr defaultRowHeight="14.4" x14ac:dyDescent="0.55000000000000004"/>
  <cols>
    <col min="1" max="1" width="26.89453125" customWidth="1"/>
    <col min="2" max="2" width="31" customWidth="1"/>
  </cols>
  <sheetData>
    <row r="1" spans="1:2" x14ac:dyDescent="0.55000000000000004">
      <c r="A1" t="s">
        <v>14</v>
      </c>
      <c r="B1" t="s">
        <v>15</v>
      </c>
    </row>
    <row r="2" spans="1:2" x14ac:dyDescent="0.55000000000000004">
      <c r="A2" t="s">
        <v>17</v>
      </c>
      <c r="B2" t="s">
        <v>16</v>
      </c>
    </row>
    <row r="3" spans="1:2" x14ac:dyDescent="0.55000000000000004">
      <c r="A3" t="s">
        <v>18</v>
      </c>
      <c r="B3" t="s">
        <v>21</v>
      </c>
    </row>
    <row r="4" spans="1:2" x14ac:dyDescent="0.55000000000000004">
      <c r="A4" t="s">
        <v>18</v>
      </c>
      <c r="B4" t="s">
        <v>24</v>
      </c>
    </row>
    <row r="5" spans="1:2" x14ac:dyDescent="0.55000000000000004">
      <c r="A5" t="s">
        <v>19</v>
      </c>
      <c r="B5" t="s">
        <v>22</v>
      </c>
    </row>
    <row r="6" spans="1:2" x14ac:dyDescent="0.55000000000000004">
      <c r="A6" t="s">
        <v>20</v>
      </c>
      <c r="B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3" sqref="A3:B3"/>
    </sheetView>
  </sheetViews>
  <sheetFormatPr defaultRowHeight="14.4" x14ac:dyDescent="0.55000000000000004"/>
  <cols>
    <col min="1" max="1" width="19.47265625" customWidth="1"/>
    <col min="2" max="2" width="36.734375" customWidth="1"/>
  </cols>
  <sheetData>
    <row r="1" spans="1:5" ht="14.7" thickBot="1" x14ac:dyDescent="0.6">
      <c r="A1" s="9" t="s">
        <v>25</v>
      </c>
      <c r="B1" s="9" t="s">
        <v>26</v>
      </c>
    </row>
    <row r="2" spans="1:5" ht="14.7" thickBot="1" x14ac:dyDescent="0.6">
      <c r="A2" s="9" t="s">
        <v>27</v>
      </c>
      <c r="B2" s="9" t="s">
        <v>28</v>
      </c>
    </row>
    <row r="3" spans="1:5" ht="14.7" thickBot="1" x14ac:dyDescent="0.6">
      <c r="A3" s="9" t="s">
        <v>36</v>
      </c>
      <c r="B3" s="9" t="s">
        <v>37</v>
      </c>
    </row>
    <row r="4" spans="1:5" ht="29.1" thickBot="1" x14ac:dyDescent="0.6">
      <c r="A4" s="9" t="s">
        <v>29</v>
      </c>
      <c r="B4" s="9" t="s">
        <v>30</v>
      </c>
      <c r="E4" t="s">
        <v>35</v>
      </c>
    </row>
    <row r="5" spans="1:5" ht="29.1" thickBot="1" x14ac:dyDescent="0.6">
      <c r="A5" s="9" t="s">
        <v>31</v>
      </c>
      <c r="B5" s="9" t="s">
        <v>32</v>
      </c>
    </row>
    <row r="6" spans="1:5" ht="29.1" thickBot="1" x14ac:dyDescent="0.6">
      <c r="A6" s="9" t="s">
        <v>33</v>
      </c>
      <c r="B6" s="9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Reyaansh</dc:creator>
  <cp:lastModifiedBy>Butole, Ankush</cp:lastModifiedBy>
  <dcterms:created xsi:type="dcterms:W3CDTF">2020-08-24T19:12:33Z</dcterms:created>
  <dcterms:modified xsi:type="dcterms:W3CDTF">2024-01-17T09:55:07Z</dcterms:modified>
</cp:coreProperties>
</file>