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'装箱单模版-2025年更新'!$A$3:$AC$11</definedName>
    <definedName name="_xlnm.Print_Area" localSheetId="0">'装箱单模版-2025年更新'!$A$3:$Y$11</definedName>
    <definedName name="_xlnm.Print_Titles" localSheetId="0">'装箱单模版-2025年更新'!$3:$3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AB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  <comment ref="AB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</commentList>
</comments>
</file>

<file path=xl/sharedStrings.xml><?xml version="1.0" encoding="utf-8"?>
<sst xmlns="http://schemas.openxmlformats.org/spreadsheetml/2006/main" count="137" uniqueCount="107">
  <si>
    <t>采购装箱单</t>
  </si>
  <si>
    <t>采购装箱单编号：</t>
  </si>
  <si>
    <t>CXCI2025012201</t>
  </si>
  <si>
    <t>（版本: V2025-01）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</si>
  <si>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</si>
  <si>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</si>
  <si>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</si>
  <si>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</si>
  <si>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</si>
  <si>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</si>
  <si>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</si>
  <si>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</si>
  <si>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</si>
  <si>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</si>
  <si>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</si>
  <si>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</si>
  <si>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</si>
  <si>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</si>
  <si>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</si>
  <si>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</si>
  <si>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</si>
  <si>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</si>
  <si>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</si>
  <si>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</si>
  <si>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</si>
  <si>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</si>
  <si>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</si>
  <si>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</si>
  <si>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</si>
  <si>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</si>
  <si>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</si>
  <si>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Amount (Excl. Tax, CNY)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</si>
  <si>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</si>
  <si>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</si>
  <si>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</si>
  <si>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</si>
  <si>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</si>
  <si>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</si>
  <si>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</si>
  <si>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</si>
  <si>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</si>
  <si>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</si>
  <si>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</si>
  <si>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</si>
  <si>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</si>
  <si>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</si>
  <si>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</si>
  <si>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</si>
  <si>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</si>
  <si>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</si>
  <si>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</si>
  <si>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</si>
  <si>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</si>
  <si>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</si>
  <si>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</si>
  <si>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</si>
  <si>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</si>
  <si>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</si>
  <si>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</si>
  <si>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采购总价(不含税)</t>
  </si>
  <si>
    <t>C100.C05-032-04-00</t>
  </si>
  <si>
    <t>宸翔</t>
  </si>
  <si>
    <t>SMT工厂月度辅耗材</t>
  </si>
  <si>
    <t>Silvassa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</si>
  <si>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</si>
  <si>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</si>
  <si>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</si>
  <si>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</si>
  <si>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</si>
  <si>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</si>
  <si>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</si>
  <si>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</si>
  <si>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</si>
  <si>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</si>
  <si>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</si>
  <si>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</si>
  <si>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</si>
  <si>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</si>
  <si>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</si>
  <si>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</si>
  <si>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</si>
  <si>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</si>
  <si>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</si>
  <si>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</si>
  <si>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</si>
  <si>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</si>
  <si>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</si>
  <si>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</si>
  <si>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</si>
  <si>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</si>
  <si>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</si>
  <si>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</si>
  <si>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</si>
  <si>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</si>
  <si>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F134-F136</t>
  </si>
  <si>
    <t>钣金流利条（1920MM*9条）</t>
  </si>
  <si>
    <t>194*13*13</t>
  </si>
  <si>
    <t>铝管</t>
  </si>
  <si>
    <t>191.5*22*13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</si>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</sst>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28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6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80">
    <xf numFmtId="176" fontId="0" fillId="0" borderId="0" xfId="0"/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178" fontId="1" fillId="0" borderId="2" xfId="53" applyFont="1" applyFill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3" xfId="53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183" fontId="1" fillId="0" borderId="0" xfId="0" applyNumberFormat="1" applyFont="1" applyFill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ocuments\xwechat_files\anlaganlag_0516\msg\file\2025-05\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Total:</v>
          </cell>
        </row>
        <row r="62">
          <cell r="C62" t="str">
            <v>SAY USD TWENTY-NINE THOUSAND EIGHT HUNDRED AND FORTY-SEVEN AND POINT THIRTY-EIGHT ONLY.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25"/>
  <sheetViews>
    <sheetView tabSelected="1" zoomScale="70" zoomScaleNormal="70" topLeftCell="F1" workbookViewId="0">
      <pane ySplit="3" topLeftCell="A4" activePane="bottomLeft" state="frozen"/>
      <selection/>
      <selection pane="bottomLeft" activeCell="O12" sqref="O12"/>
    </sheetView>
  </sheetViews>
  <sheetFormatPr defaultColWidth="10.6272727272727" defaultRowHeight="30" customHeight="1"/>
  <cols>
    <col min="1" max="1" width="5.23636363636364" style="1" customWidth="1"/>
    <col min="2" max="2" width="23.1818181818182" style="2" customWidth="1"/>
    <col min="3" max="3" width="9.37272727272727" style="2" customWidth="1"/>
    <col min="4" max="4" width="10.6272727272727" style="1" customWidth="1"/>
    <col min="5" max="5" width="11.3272727272727" style="3" customWidth="1"/>
    <col min="6" max="6" width="21.8727272727273" style="4" customWidth="1"/>
    <col min="7" max="7" width="16.8727272727273" style="2" customWidth="1"/>
    <col min="8" max="8" width="20.7545454545455" style="2" customWidth="1"/>
    <col min="9" max="9" width="21.6272727272727" style="5" customWidth="1"/>
    <col min="10" max="11" width="10.6272727272727" style="1" customWidth="1"/>
    <col min="12" max="12" width="13.2545454545455" style="3" customWidth="1"/>
    <col min="13" max="15" width="10.6272727272727" style="6" customWidth="1"/>
    <col min="16" max="17" width="10.6272727272727" style="7" customWidth="1"/>
    <col min="18" max="18" width="9.3" style="7" customWidth="1"/>
    <col min="19" max="20" width="10.6272727272727" style="7" customWidth="1"/>
    <col min="21" max="21" width="10.6272727272727" style="8" customWidth="1"/>
    <col min="22" max="25" width="10.6272727272727" style="3" customWidth="1"/>
    <col min="26" max="26" width="8.44545454545455" style="1" customWidth="1"/>
    <col min="27" max="27" width="8.44545454545455" style="9" customWidth="1"/>
    <col min="28" max="28" width="13.1454545454545" style="10" customWidth="1"/>
    <col min="29" max="29" width="10.6272727272727" style="3" customWidth="1"/>
    <col min="30" max="16384" width="10.6272727272727" style="3"/>
  </cols>
  <sheetData>
    <row r="1" ht="16.5" spans="1:29">
      <c r="A1" s="11" t="s">
        <v>0</v>
      </c>
      <c r="B1" s="12"/>
      <c r="C1" s="12"/>
      <c r="D1" s="13" t="s">
        <v>1</v>
      </c>
      <c r="E1" s="14" t="s">
        <v>2</v>
      </c>
      <c r="G1" s="12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C1" s="67"/>
    </row>
    <row r="2" ht="34.5" spans="1:29">
      <c r="A2" s="15" t="s">
        <v>4</v>
      </c>
      <c r="B2" s="16" t="s">
        <v>5</v>
      </c>
      <c r="C2" s="16" t="s">
        <v>6</v>
      </c>
      <c r="D2" s="15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20" t="s">
        <v>12</v>
      </c>
      <c r="J2" s="15" t="s">
        <v>13</v>
      </c>
      <c r="K2" s="15" t="s">
        <v>14</v>
      </c>
      <c r="L2" s="17" t="s">
        <v>15</v>
      </c>
      <c r="M2" s="38" t="s">
        <v>16</v>
      </c>
      <c r="N2" s="38" t="s">
        <v>17</v>
      </c>
      <c r="O2" s="38" t="s">
        <v>18</v>
      </c>
      <c r="P2" s="39" t="s">
        <v>19</v>
      </c>
      <c r="Q2" s="39" t="s">
        <v>20</v>
      </c>
      <c r="R2" s="56" t="s">
        <v>21</v>
      </c>
      <c r="S2" s="39" t="s">
        <v>22</v>
      </c>
      <c r="T2" s="39" t="s">
        <v>23</v>
      </c>
      <c r="U2" s="57" t="s">
        <v>24</v>
      </c>
      <c r="V2" s="17" t="s">
        <v>25</v>
      </c>
      <c r="W2" s="17" t="s">
        <v>26</v>
      </c>
      <c r="X2" s="58" t="s">
        <v>27</v>
      </c>
      <c r="Y2" s="17" t="s">
        <v>28</v>
      </c>
      <c r="Z2" s="68" t="s">
        <v>29</v>
      </c>
      <c r="AA2" s="69" t="s">
        <v>30</v>
      </c>
      <c r="AB2" s="68" t="s">
        <v>31</v>
      </c>
      <c r="AC2" s="67"/>
    </row>
    <row r="3" ht="23" spans="1:29">
      <c r="A3" s="15" t="s">
        <v>32</v>
      </c>
      <c r="B3" s="16" t="s">
        <v>33</v>
      </c>
      <c r="C3" s="16" t="s">
        <v>34</v>
      </c>
      <c r="D3" s="15" t="s">
        <v>35</v>
      </c>
      <c r="E3" s="17" t="s">
        <v>36</v>
      </c>
      <c r="F3" s="18" t="s">
        <v>37</v>
      </c>
      <c r="G3" s="19" t="s">
        <v>38</v>
      </c>
      <c r="H3" s="19" t="s">
        <v>39</v>
      </c>
      <c r="I3" s="20" t="s">
        <v>40</v>
      </c>
      <c r="J3" s="15" t="s">
        <v>41</v>
      </c>
      <c r="K3" s="15" t="s">
        <v>42</v>
      </c>
      <c r="L3" s="17" t="s">
        <v>43</v>
      </c>
      <c r="M3" s="38" t="s">
        <v>44</v>
      </c>
      <c r="N3" s="38" t="s">
        <v>45</v>
      </c>
      <c r="O3" s="38" t="s">
        <v>46</v>
      </c>
      <c r="P3" s="39" t="s">
        <v>47</v>
      </c>
      <c r="Q3" s="39" t="s">
        <v>48</v>
      </c>
      <c r="R3" s="56" t="s">
        <v>49</v>
      </c>
      <c r="S3" s="39" t="s">
        <v>50</v>
      </c>
      <c r="T3" s="39" t="s">
        <v>51</v>
      </c>
      <c r="U3" s="57" t="s">
        <v>52</v>
      </c>
      <c r="V3" s="17" t="s">
        <v>53</v>
      </c>
      <c r="W3" s="17" t="s">
        <v>54</v>
      </c>
      <c r="X3" s="58" t="s">
        <v>55</v>
      </c>
      <c r="Y3" s="17" t="s">
        <v>56</v>
      </c>
      <c r="Z3" s="68" t="s">
        <v>57</v>
      </c>
      <c r="AA3" s="69" t="s">
        <v>58</v>
      </c>
      <c r="AB3" s="68" t="s">
        <v>59</v>
      </c>
      <c r="AC3" s="67"/>
    </row>
    <row r="4" ht="24.95" customHeight="1" spans="1:29">
      <c r="A4" s="15">
        <v>1</v>
      </c>
      <c r="B4" s="16" t="s">
        <v>60</v>
      </c>
      <c r="C4" s="15" t="s">
        <v>61</v>
      </c>
      <c r="D4" s="15" t="s">
        <v>62</v>
      </c>
      <c r="E4" s="20" t="s">
        <v>63</v>
      </c>
      <c r="F4" s="18" t="s">
        <v>64</v>
      </c>
      <c r="G4" s="21" t="s">
        <v>65</v>
      </c>
      <c r="H4" s="16" t="s">
        <v>65</v>
      </c>
      <c r="I4" s="20" t="str">
        <f>VLOOKUP(B4,[1]CXCI2025012201!$B:$D,3,0)</f>
        <v>/</v>
      </c>
      <c r="J4" s="15">
        <v>500</v>
      </c>
      <c r="K4" s="15" t="s">
        <v>66</v>
      </c>
      <c r="L4" s="20" t="s">
        <v>67</v>
      </c>
      <c r="M4" s="40">
        <f ca="1">ROUND(EVALUATE(L4)*1000*0.000000001,2)</f>
        <v>0.01</v>
      </c>
      <c r="N4" s="41">
        <f ca="1">M4*T4</f>
        <v>0.01</v>
      </c>
      <c r="O4" s="42">
        <v>2.8</v>
      </c>
      <c r="P4" s="43">
        <f>O4*T4</f>
        <v>2.8</v>
      </c>
      <c r="Q4" s="43">
        <v>2.6</v>
      </c>
      <c r="R4" s="43">
        <v>2.6</v>
      </c>
      <c r="S4" s="30">
        <v>500</v>
      </c>
      <c r="T4" s="30">
        <f>J4/S4</f>
        <v>1</v>
      </c>
      <c r="U4" s="57" t="s">
        <v>68</v>
      </c>
      <c r="V4" s="20"/>
      <c r="W4" s="20"/>
      <c r="X4" s="20" t="s">
        <v>69</v>
      </c>
      <c r="Y4" s="20" t="s">
        <v>70</v>
      </c>
      <c r="Z4" s="15">
        <v>5</v>
      </c>
      <c r="AA4" s="70">
        <v>0.13</v>
      </c>
      <c r="AB4" s="15">
        <f>Z4*J4</f>
        <v>2500</v>
      </c>
      <c r="AC4" s="67"/>
    </row>
    <row r="5" ht="24.95" customHeight="1" spans="1:29">
      <c r="A5" s="15">
        <v>2</v>
      </c>
      <c r="B5" s="16" t="s">
        <v>71</v>
      </c>
      <c r="C5" s="22" t="s">
        <v>72</v>
      </c>
      <c r="D5" s="15" t="s">
        <v>73</v>
      </c>
      <c r="E5" s="20" t="s">
        <v>63</v>
      </c>
      <c r="F5" s="18" t="s">
        <v>74</v>
      </c>
      <c r="G5" s="21" t="s">
        <v>75</v>
      </c>
      <c r="H5" s="16" t="s">
        <v>75</v>
      </c>
      <c r="I5" s="20" t="str">
        <f>VLOOKUP(B5,[1]CXCI2025012201!$B:$D,3,0)</f>
        <v>/</v>
      </c>
      <c r="J5" s="15">
        <v>3</v>
      </c>
      <c r="K5" s="15" t="s">
        <v>66</v>
      </c>
      <c r="L5" s="44" t="s">
        <v>76</v>
      </c>
      <c r="M5" s="45">
        <f ca="1">ROUND(EVALUATE(L5)*1000*0.000000001,2)</f>
        <v>0.04</v>
      </c>
      <c r="N5" s="45">
        <f ca="1">M5*T5</f>
        <v>0.04</v>
      </c>
      <c r="O5" s="46">
        <v>2.04</v>
      </c>
      <c r="P5" s="47">
        <v>1.14</v>
      </c>
      <c r="Q5" s="43">
        <v>1.1</v>
      </c>
      <c r="R5" s="43">
        <v>1.1</v>
      </c>
      <c r="S5" s="15">
        <v>3</v>
      </c>
      <c r="T5" s="59">
        <f>J5/S5</f>
        <v>1</v>
      </c>
      <c r="U5" s="60" t="s">
        <v>77</v>
      </c>
      <c r="V5" s="20"/>
      <c r="W5" s="20"/>
      <c r="X5" s="20" t="s">
        <v>69</v>
      </c>
      <c r="Y5" s="20" t="s">
        <v>70</v>
      </c>
      <c r="Z5" s="15">
        <v>110</v>
      </c>
      <c r="AA5" s="70">
        <v>0.13</v>
      </c>
      <c r="AB5" s="15">
        <f>Z5*J5</f>
        <v>330</v>
      </c>
      <c r="AC5" s="67"/>
    </row>
    <row r="6" ht="24.95" customHeight="1" spans="1:29">
      <c r="A6" s="15">
        <v>3</v>
      </c>
      <c r="B6" s="16" t="s">
        <v>78</v>
      </c>
      <c r="C6" s="22" t="s">
        <v>72</v>
      </c>
      <c r="D6" s="15" t="s">
        <v>73</v>
      </c>
      <c r="E6" s="20" t="s">
        <v>63</v>
      </c>
      <c r="F6" s="18" t="s">
        <v>79</v>
      </c>
      <c r="G6" s="21" t="s">
        <v>80</v>
      </c>
      <c r="H6" s="16" t="s">
        <v>81</v>
      </c>
      <c r="I6" s="20" t="str">
        <f>VLOOKUP(B6,[1]CXCI2025012201!$B:$D,3,0)</f>
        <v>12-14</v>
      </c>
      <c r="J6" s="15">
        <v>2</v>
      </c>
      <c r="K6" s="15" t="s">
        <v>66</v>
      </c>
      <c r="L6" s="25"/>
      <c r="M6" s="46"/>
      <c r="N6" s="46"/>
      <c r="O6" s="46"/>
      <c r="P6" s="47">
        <v>0.6</v>
      </c>
      <c r="Q6" s="43">
        <v>0.5</v>
      </c>
      <c r="R6" s="43">
        <v>0.5</v>
      </c>
      <c r="S6" s="15">
        <v>2</v>
      </c>
      <c r="T6" s="24"/>
      <c r="U6" s="61"/>
      <c r="V6" s="20"/>
      <c r="W6" s="20"/>
      <c r="X6" s="20" t="s">
        <v>69</v>
      </c>
      <c r="Y6" s="20" t="s">
        <v>70</v>
      </c>
      <c r="Z6" s="15">
        <v>78</v>
      </c>
      <c r="AA6" s="70">
        <v>0.13</v>
      </c>
      <c r="AB6" s="15">
        <f>Z6*J6</f>
        <v>156</v>
      </c>
      <c r="AC6" s="67"/>
    </row>
    <row r="7" ht="24.95" customHeight="1" spans="1:29">
      <c r="A7" s="15">
        <v>4</v>
      </c>
      <c r="B7" s="16" t="s">
        <v>82</v>
      </c>
      <c r="C7" s="22" t="s">
        <v>72</v>
      </c>
      <c r="D7" s="15" t="s">
        <v>73</v>
      </c>
      <c r="E7" s="20" t="s">
        <v>63</v>
      </c>
      <c r="F7" s="18" t="s">
        <v>83</v>
      </c>
      <c r="G7" s="21" t="s">
        <v>80</v>
      </c>
      <c r="H7" s="16" t="s">
        <v>84</v>
      </c>
      <c r="I7" s="20" t="str">
        <f>VLOOKUP(B7,[1]CXCI2025012201!$B:$D,3,0)</f>
        <v>8-14</v>
      </c>
      <c r="J7" s="15">
        <v>1</v>
      </c>
      <c r="K7" s="15" t="s">
        <v>66</v>
      </c>
      <c r="L7" s="31"/>
      <c r="M7" s="42"/>
      <c r="N7" s="42"/>
      <c r="O7" s="42"/>
      <c r="P7" s="47">
        <v>0.3</v>
      </c>
      <c r="Q7" s="43">
        <v>0.2</v>
      </c>
      <c r="R7" s="43">
        <v>0.2</v>
      </c>
      <c r="S7" s="15">
        <v>1</v>
      </c>
      <c r="T7" s="30"/>
      <c r="U7" s="62"/>
      <c r="V7" s="20"/>
      <c r="W7" s="20"/>
      <c r="X7" s="20" t="s">
        <v>69</v>
      </c>
      <c r="Y7" s="20" t="s">
        <v>70</v>
      </c>
      <c r="Z7" s="15">
        <v>78</v>
      </c>
      <c r="AA7" s="70">
        <v>0.13</v>
      </c>
      <c r="AB7" s="15">
        <f>Z7*J7</f>
        <v>78</v>
      </c>
      <c r="AC7" s="67"/>
    </row>
    <row r="8" customHeight="1" spans="1:29">
      <c r="A8" s="15">
        <v>32</v>
      </c>
      <c r="B8" s="23" t="s">
        <v>85</v>
      </c>
      <c r="C8" s="24" t="s">
        <v>86</v>
      </c>
      <c r="D8" s="24" t="s">
        <v>87</v>
      </c>
      <c r="E8" s="25" t="s">
        <v>63</v>
      </c>
      <c r="F8" s="26" t="s">
        <v>88</v>
      </c>
      <c r="G8" s="27" t="s">
        <v>89</v>
      </c>
      <c r="H8" s="28" t="s">
        <v>90</v>
      </c>
      <c r="I8" s="20" t="str">
        <f>VLOOKUP(B8,[1]CXCI2025012201!$B:$D,3,0)</f>
        <v>/</v>
      </c>
      <c r="J8" s="48">
        <v>3</v>
      </c>
      <c r="K8" s="15" t="s">
        <v>91</v>
      </c>
      <c r="L8" s="49" t="s">
        <v>92</v>
      </c>
      <c r="M8" s="50">
        <f ca="1">ROUND(EVALUATE(L8)*1000*0.000000001,2)</f>
        <v>0.06</v>
      </c>
      <c r="N8" s="45">
        <v>0.1</v>
      </c>
      <c r="O8" s="41">
        <v>34.24</v>
      </c>
      <c r="P8" s="51">
        <f>SUM(O8:O10)</f>
        <v>66.02</v>
      </c>
      <c r="Q8" s="53">
        <v>64.2</v>
      </c>
      <c r="R8" s="53">
        <v>64.2</v>
      </c>
      <c r="S8" s="63" t="s">
        <v>93</v>
      </c>
      <c r="T8" s="63" t="s">
        <v>93</v>
      </c>
      <c r="U8" s="60" t="s">
        <v>94</v>
      </c>
      <c r="V8" s="64"/>
      <c r="W8" s="64"/>
      <c r="X8" s="25" t="s">
        <v>69</v>
      </c>
      <c r="Y8" s="20" t="s">
        <v>70</v>
      </c>
      <c r="Z8" s="71">
        <v>1160</v>
      </c>
      <c r="AA8" s="72">
        <v>0.13</v>
      </c>
      <c r="AB8" s="59">
        <f>Z8*J8</f>
        <v>3480</v>
      </c>
      <c r="AC8" s="67"/>
    </row>
    <row r="9" customHeight="1" spans="1:29">
      <c r="A9" s="15">
        <v>33</v>
      </c>
      <c r="B9" s="23"/>
      <c r="C9" s="24"/>
      <c r="D9" s="24"/>
      <c r="E9" s="25"/>
      <c r="F9" s="26"/>
      <c r="G9" s="27"/>
      <c r="H9" s="28" t="s">
        <v>95</v>
      </c>
      <c r="I9" s="20"/>
      <c r="J9" s="48"/>
      <c r="K9" s="15"/>
      <c r="L9" s="49" t="s">
        <v>96</v>
      </c>
      <c r="M9" s="52"/>
      <c r="N9" s="46"/>
      <c r="O9" s="42">
        <v>18.4</v>
      </c>
      <c r="P9" s="53"/>
      <c r="Q9" s="53"/>
      <c r="R9" s="53"/>
      <c r="S9" s="65"/>
      <c r="T9" s="65"/>
      <c r="U9" s="61"/>
      <c r="V9" s="64"/>
      <c r="W9" s="64"/>
      <c r="X9" s="25"/>
      <c r="Y9" s="20" t="s">
        <v>70</v>
      </c>
      <c r="Z9" s="73"/>
      <c r="AA9" s="74"/>
      <c r="AB9" s="24"/>
      <c r="AC9" s="67"/>
    </row>
    <row r="10" customHeight="1" spans="1:29">
      <c r="A10" s="15">
        <v>34</v>
      </c>
      <c r="B10" s="29"/>
      <c r="C10" s="30"/>
      <c r="D10" s="30"/>
      <c r="E10" s="31"/>
      <c r="F10" s="32"/>
      <c r="G10" s="33"/>
      <c r="H10" s="28" t="s">
        <v>97</v>
      </c>
      <c r="I10" s="20"/>
      <c r="J10" s="48"/>
      <c r="K10" s="15"/>
      <c r="L10" s="49" t="s">
        <v>98</v>
      </c>
      <c r="M10" s="54"/>
      <c r="N10" s="46"/>
      <c r="O10" s="42">
        <v>13.38</v>
      </c>
      <c r="P10" s="43"/>
      <c r="Q10" s="43"/>
      <c r="R10" s="43"/>
      <c r="S10" s="66"/>
      <c r="T10" s="66"/>
      <c r="U10" s="62"/>
      <c r="V10" s="64"/>
      <c r="W10" s="64"/>
      <c r="X10" s="31"/>
      <c r="Y10" s="20" t="s">
        <v>70</v>
      </c>
      <c r="Z10" s="75"/>
      <c r="AA10" s="76"/>
      <c r="AB10" s="30"/>
      <c r="AC10" s="67"/>
    </row>
    <row r="11" customHeight="1" spans="1:29">
      <c r="A11" s="15">
        <v>35</v>
      </c>
      <c r="B11" s="34" t="s">
        <v>99</v>
      </c>
      <c r="C11" s="15" t="s">
        <v>86</v>
      </c>
      <c r="D11" s="15" t="s">
        <v>87</v>
      </c>
      <c r="E11" s="20" t="s">
        <v>63</v>
      </c>
      <c r="F11" s="35" t="s">
        <v>100</v>
      </c>
      <c r="G11" s="36" t="s">
        <v>101</v>
      </c>
      <c r="H11" s="37" t="s">
        <v>102</v>
      </c>
      <c r="I11" s="20" t="str">
        <f>VLOOKUP(B11,[1]CXCI2025012201!$B:$D,3,0)</f>
        <v>/</v>
      </c>
      <c r="J11" s="48">
        <v>12</v>
      </c>
      <c r="K11" s="15" t="s">
        <v>103</v>
      </c>
      <c r="L11" s="49" t="s">
        <v>104</v>
      </c>
      <c r="M11" s="40">
        <f ca="1">ROUND(EVALUATE(L11)*1000*0.000000001,2)</f>
        <v>0.05</v>
      </c>
      <c r="N11" s="41">
        <f ca="1">M11*T11</f>
        <v>0.05</v>
      </c>
      <c r="O11" s="41">
        <v>34.91</v>
      </c>
      <c r="P11" s="55">
        <f>O11*T11</f>
        <v>34.91</v>
      </c>
      <c r="Q11" s="43">
        <v>34</v>
      </c>
      <c r="R11" s="43">
        <v>34</v>
      </c>
      <c r="S11" s="49" t="s">
        <v>105</v>
      </c>
      <c r="T11" s="15">
        <v>1</v>
      </c>
      <c r="U11" s="57" t="s">
        <v>106</v>
      </c>
      <c r="V11" s="15"/>
      <c r="W11" s="15"/>
      <c r="X11" s="20" t="s">
        <v>69</v>
      </c>
      <c r="Y11" s="20" t="s">
        <v>70</v>
      </c>
      <c r="Z11" s="77">
        <v>1300</v>
      </c>
      <c r="AA11" s="70">
        <v>0.13</v>
      </c>
      <c r="AB11" s="15">
        <f>Z11*J11</f>
        <v>15600</v>
      </c>
      <c r="AC11" s="67"/>
    </row>
    <row r="12" customHeight="1" spans="26:27">
      <c r="Z12" s="78"/>
      <c r="AA12" s="79"/>
    </row>
    <row r="13" customHeight="1" spans="26:27">
      <c r="Z13" s="78"/>
      <c r="AA13" s="79"/>
    </row>
    <row r="14" customHeight="1" spans="26:27">
      <c r="Z14" s="78"/>
      <c r="AA14" s="79"/>
    </row>
    <row r="15" customHeight="1" spans="26:27">
      <c r="Z15" s="78"/>
      <c r="AA15" s="79"/>
    </row>
    <row r="16" customHeight="1" spans="26:27">
      <c r="Z16" s="78"/>
      <c r="AA16" s="79"/>
    </row>
    <row r="17" customHeight="1" spans="26:27">
      <c r="Z17" s="78"/>
      <c r="AA17" s="79"/>
    </row>
    <row r="18" customHeight="1" spans="26:27">
      <c r="Z18" s="78"/>
      <c r="AA18" s="79"/>
    </row>
    <row r="19" customHeight="1" spans="26:27">
      <c r="Z19" s="78"/>
      <c r="AA19" s="79"/>
    </row>
    <row r="20" customHeight="1" spans="26:27">
      <c r="Z20" s="78"/>
      <c r="AA20" s="79"/>
    </row>
    <row r="21" customHeight="1" spans="26:27">
      <c r="Z21" s="78"/>
      <c r="AA21" s="79"/>
    </row>
    <row r="22" customHeight="1" spans="26:27">
      <c r="Z22" s="78"/>
      <c r="AA22" s="79"/>
    </row>
    <row r="23" customHeight="1" spans="26:27">
      <c r="Z23" s="78"/>
      <c r="AA23" s="79"/>
    </row>
    <row r="24" customHeight="1" spans="26:27">
      <c r="Z24" s="78"/>
      <c r="AA24" s="79"/>
    </row>
    <row r="25" customHeight="1" spans="26:27">
      <c r="Z25" s="78"/>
      <c r="AA25" s="79"/>
    </row>
  </sheetData>
  <mergeCells count="26">
    <mergeCell ref="B8:B10"/>
    <mergeCell ref="C8:C10"/>
    <mergeCell ref="D8:D10"/>
    <mergeCell ref="E8:E10"/>
    <mergeCell ref="F8:F10"/>
    <mergeCell ref="G8:G10"/>
    <mergeCell ref="J8:J10"/>
    <mergeCell ref="K8:K10"/>
    <mergeCell ref="L5:L7"/>
    <mergeCell ref="M5:M7"/>
    <mergeCell ref="M8:M10"/>
    <mergeCell ref="N5:N7"/>
    <mergeCell ref="N8:N10"/>
    <mergeCell ref="O5:O7"/>
    <mergeCell ref="P8:P10"/>
    <mergeCell ref="Q8:Q10"/>
    <mergeCell ref="R8:R10"/>
    <mergeCell ref="S8:S10"/>
    <mergeCell ref="T5:T7"/>
    <mergeCell ref="T8:T10"/>
    <mergeCell ref="U5:U7"/>
    <mergeCell ref="U8:U10"/>
    <mergeCell ref="X8:X10"/>
    <mergeCell ref="Z8:Z10"/>
    <mergeCell ref="AA8:AA10"/>
    <mergeCell ref="AB8:AB10"/>
  </mergeCells>
  <conditionalFormatting sqref="B2:C2">
    <cfRule type="duplicateValues" dxfId="0" priority="1"/>
  </conditionalFormatting>
  <conditionalFormatting sqref="B3:C3">
    <cfRule type="duplicateValues" dxfId="0" priority="2"/>
  </conditionalFormatting>
  <conditionalFormatting sqref="B7">
    <cfRule type="duplicateValues" dxfId="0" priority="4"/>
  </conditionalFormatting>
  <conditionalFormatting sqref="B4:B6 B12:C65466">
    <cfRule type="duplicateValues" dxfId="0" priority="74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2025-05-12T07:31:02Z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896DB37D48404C06BE3015C369FE82F5_13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