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52206DD4-8765-404E-A15B-AFBA906939D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4" l="1"/>
  <c r="G20" i="4"/>
  <c r="G21" i="4"/>
  <c r="G22" i="4"/>
  <c r="G23" i="4"/>
  <c r="G24" i="4"/>
  <c r="G25" i="4"/>
  <c r="G26" i="4"/>
  <c r="G27" i="4"/>
  <c r="G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F18" i="4"/>
  <c r="E18" i="4"/>
  <c r="D18" i="4"/>
  <c r="C24" i="4"/>
  <c r="C25" i="4"/>
  <c r="C26" i="4"/>
  <c r="C27" i="4"/>
  <c r="C23" i="4"/>
  <c r="C22" i="4"/>
  <c r="C21" i="4"/>
  <c r="C20" i="4"/>
  <c r="C19" i="4"/>
  <c r="C18" i="4"/>
  <c r="C15" i="4"/>
  <c r="C16" i="4"/>
  <c r="D16" i="4"/>
  <c r="E16" i="4"/>
  <c r="F16" i="4"/>
  <c r="G16" i="4"/>
  <c r="G6" i="4"/>
  <c r="G7" i="4"/>
  <c r="G8" i="4"/>
  <c r="G9" i="4"/>
  <c r="G11" i="4"/>
  <c r="G12" i="4"/>
  <c r="G13" i="4"/>
  <c r="G14" i="4"/>
  <c r="G15" i="4"/>
  <c r="G5" i="4"/>
  <c r="F6" i="4"/>
  <c r="F7" i="4"/>
  <c r="F8" i="4"/>
  <c r="F9" i="4"/>
  <c r="F11" i="4"/>
  <c r="F12" i="4"/>
  <c r="F13" i="4"/>
  <c r="F14" i="4"/>
  <c r="F15" i="4"/>
  <c r="F5" i="4"/>
  <c r="E6" i="4"/>
  <c r="E7" i="4"/>
  <c r="E8" i="4"/>
  <c r="E9" i="4"/>
  <c r="E11" i="4"/>
  <c r="E12" i="4"/>
  <c r="E13" i="4"/>
  <c r="E14" i="4"/>
  <c r="E15" i="4"/>
  <c r="E5" i="4"/>
  <c r="D6" i="4"/>
  <c r="D7" i="4"/>
  <c r="D8" i="4"/>
  <c r="D9" i="4"/>
  <c r="D11" i="4"/>
  <c r="D12" i="4"/>
  <c r="D13" i="4"/>
  <c r="D14" i="4"/>
  <c r="D15" i="4"/>
  <c r="D5" i="4"/>
  <c r="C14" i="4"/>
  <c r="C13" i="4"/>
  <c r="C12" i="4"/>
  <c r="C11" i="4"/>
  <c r="C9" i="4"/>
  <c r="C8" i="4"/>
  <c r="C7" i="4"/>
  <c r="C6" i="4"/>
  <c r="C5" i="4"/>
</calcChain>
</file>

<file path=xl/sharedStrings.xml><?xml version="1.0" encoding="utf-8"?>
<sst xmlns="http://schemas.openxmlformats.org/spreadsheetml/2006/main" count="178" uniqueCount="125">
  <si>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</si>
  <si>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</si>
  <si>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</si>
  <si>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</si>
  <si>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</si>
  <si>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</si>
  <si>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</si>
  <si>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</si>
  <si>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</si>
  <si>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</si>
  <si>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</si>
  <si>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</si>
  <si>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</si>
  <si>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</si>
  <si>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</si>
  <si>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</si>
  <si>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</si>
  <si>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</si>
  <si>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</si>
  <si>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</si>
  <si>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</si>
  <si>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</si>
  <si>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</si>
  <si>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</si>
  <si>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</si>
  <si>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</si>
  <si>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</si>
  <si>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</si>
  <si>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</si>
  <si>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</si>
  <si>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</si>
  <si>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</si>
  <si>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</si>
  <si>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</si>
  <si>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</si>
  <si>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</si>
  <si>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</si>
  <si>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:randomvehicle!     ,</t>
  </si>
  <si>
    <t>                        :randomdepot!       ,</t>
  </si>
  <si>
    <t>                        :relatedcustomer!   ,</t>
  </si>
  <si>
    <t>                        :relatedroute!      ,</t>
  </si>
  <si>
    <t>                        :relatedvehicle!    ,</t>
  </si>
  <si>
    <t>                        :relateddepot!      ,</t>
  </si>
  <si>
    <t>                        :worstcustomer!     ,</t>
  </si>
  <si>
    <t>                        :worstroute!        ,</t>
  </si>
  <si>
    <t>                        :worstvehicle!      ,</t>
  </si>
  <si>
    <t>                        :worstdepot!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</si>
  <si>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</si>
  <si>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</si>
  <si>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</si>
  <si>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</si>
  <si>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</si>
  <si>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</si>
  <si>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</si>
  <si>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</si>
  <si>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</si>
  <si>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                :move!              ,</t>
  </si>
  <si>
    <t>                        :split!             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</si>
  <si>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</si>
  <si>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</si>
  <si>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</si>
  <si>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</si>
  <si>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</si>
  <si>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</si>
  <si>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</si>
  <si>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μ̅   =   0.4                     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</si>
  <si>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</si>
  <si>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</si>
  <si>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</si>
  <si>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</si>
  <si>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</si>
  <si>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</si>
  <si>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</si>
  <si>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</si>
  <si>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</si>
  <si>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</si>
  <si>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</si>
  <si>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</si>
  <si>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</si>
  <si>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</si>
  <si>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</si>
  <si>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</si>
  <si>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</si>
  <si>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</si>
  <si>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</si>
  <si>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</si>
  <si>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</si>
  <si>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</si>
  <si>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</si>
  <si>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</si>
  <si>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</si>
  <si>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</si>
  <si>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</si>
  <si>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</si>
  <si>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</si>
  <si>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</si>
  <si>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</si>
  <si>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                        :swap!              ,            </t>
  </si>
  <si>
    <t>            k   =   5                       ,</t>
  </si>
  <si>
    <t>            m   =   100x                    ,</t>
  </si>
  <si>
    <t>                        :swapdepot!</t>
  </si>
  <si>
    <t>                        :interopt!          ,</t>
  </si>
  <si>
    <t>Intel(R) Core(TM) i7-7700 CPU @ 3.60GHz   3.60 GHz</t>
  </si>
  <si>
    <t>16.0 GB</t>
  </si>
  <si>
    <t>            c̲   =   4                       ,</t>
  </si>
  <si>
    <t>            c̅   =   60                      ,</t>
  </si>
  <si>
    <t>[1010, 1106, 1509, 1604, 1905, 2104, 2412, 2703, 2710, 2807]</t>
  </si>
  <si>
    <t>1.9.4</t>
  </si>
  <si>
    <t>1.84.2</t>
  </si>
  <si>
    <t>CPU Run Time (s)</t>
  </si>
  <si>
    <t>m-n101-k10</t>
  </si>
  <si>
    <t>tai150a</t>
  </si>
  <si>
    <t>cmt10</t>
  </si>
  <si>
    <t>x-n251-k28</t>
  </si>
  <si>
    <t>x-n303-k21</t>
  </si>
  <si>
    <t>r101</t>
  </si>
  <si>
    <t>r201</t>
  </si>
  <si>
    <t>c101</t>
  </si>
  <si>
    <t>c201</t>
  </si>
  <si>
    <t>rc101</t>
  </si>
  <si>
    <t>rc201</t>
  </si>
  <si>
    <t>VRP</t>
  </si>
  <si>
    <t>VRPTW</t>
  </si>
  <si>
    <t>LRP</t>
  </si>
  <si>
    <t>Benchmarking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</si>
</sst>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3" xfId="0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9" fillId="0" borderId="2" xfId="0" applyNumberFormat="1" applyFont="1" applyBorder="1"/>
    <xf numFmtId="1" fontId="9" fillId="0" borderId="1" xfId="0" applyNumberFormat="1" applyFont="1" applyBorder="1"/>
    <xf numFmtId="0" fontId="9" fillId="0" borderId="2" xfId="0" applyFont="1" applyBorder="1"/>
    <xf numFmtId="1" fontId="5" fillId="0" borderId="2" xfId="0" applyNumberFormat="1" applyFont="1" applyBorder="1" applyAlignment="1">
      <alignment horizontal="center" vertical="center"/>
    </xf>
    <xf numFmtId="10" fontId="6" fillId="0" borderId="2" xfId="1" applyNumberFormat="1" applyFont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N285"/>
  <sheetViews>
    <sheetView tabSelected="1" zoomScaleNormal="100" workbookViewId="0">
      <selection activeCell="B8" sqref="B8"/>
    </sheetView>
  </sheetViews>
  <sheetFormatPr defaultColWidth="9.1796875" defaultRowHeight="12.75" customHeight="1" x14ac:dyDescent="0.35"/>
  <cols>
    <col min="1" max="1" width="18.54296875" style="9" customWidth="1"/>
    <col min="2" max="11" width="9.1796875" style="9" customWidth="1"/>
    <col min="12" max="16384" width="9.1796875" style="9"/>
  </cols>
  <sheetData>
    <row r="1" spans="1:11" ht="12.75" customHeight="1" x14ac:dyDescent="0.35">
      <c r="A1" s="10" t="s">
        <v>3</v>
      </c>
      <c r="B1" s="11"/>
      <c r="C1" s="11"/>
    </row>
    <row r="2" spans="1:11" ht="12.75" customHeight="1" x14ac:dyDescent="0.35">
      <c r="A2" s="16" t="s">
        <v>4</v>
      </c>
      <c r="B2" s="16" t="s">
        <v>102</v>
      </c>
      <c r="D2" s="12"/>
      <c r="E2" s="12"/>
      <c r="F2" s="12"/>
      <c r="G2" s="12"/>
      <c r="H2" s="12"/>
    </row>
    <row r="3" spans="1:11" ht="12.75" customHeight="1" x14ac:dyDescent="0.35">
      <c r="A3" s="16" t="s">
        <v>5</v>
      </c>
      <c r="B3" s="16" t="s">
        <v>103</v>
      </c>
      <c r="D3" s="12"/>
      <c r="E3" s="12"/>
      <c r="F3" s="12"/>
      <c r="G3" s="12"/>
      <c r="H3" s="12"/>
    </row>
    <row r="4" spans="1:11" ht="12.75" customHeight="1" x14ac:dyDescent="0.35">
      <c r="A4" s="16" t="s">
        <v>6</v>
      </c>
      <c r="B4" s="16" t="s">
        <v>7</v>
      </c>
    </row>
    <row r="5" spans="1:11" ht="12.75" customHeight="1" x14ac:dyDescent="0.35">
      <c r="A5" s="11"/>
      <c r="B5" s="11"/>
    </row>
    <row r="6" spans="1:11" ht="12.75" customHeight="1" x14ac:dyDescent="0.35">
      <c r="A6" s="10" t="s">
        <v>10</v>
      </c>
      <c r="B6" s="11"/>
    </row>
    <row r="7" spans="1:11" ht="12.75" customHeight="1" x14ac:dyDescent="0.35">
      <c r="A7" s="16" t="s">
        <v>8</v>
      </c>
      <c r="B7" s="16" t="s">
        <v>94</v>
      </c>
    </row>
    <row r="8" spans="1:11" ht="12.75" customHeight="1" x14ac:dyDescent="0.35">
      <c r="A8" s="16" t="s">
        <v>9</v>
      </c>
      <c r="B8" s="16" t="s">
        <v>25</v>
      </c>
    </row>
    <row r="9" spans="1:11" ht="12.75" customHeight="1" x14ac:dyDescent="0.35">
      <c r="A9" s="11"/>
      <c r="B9" s="11"/>
    </row>
    <row r="10" spans="1:11" ht="12.75" customHeight="1" x14ac:dyDescent="0.35">
      <c r="A10" s="10" t="s">
        <v>13</v>
      </c>
      <c r="B10" s="11"/>
    </row>
    <row r="11" spans="1:11" ht="12.75" customHeight="1" x14ac:dyDescent="0.35">
      <c r="A11" s="16" t="s">
        <v>12</v>
      </c>
      <c r="B11" s="16" t="s">
        <v>108</v>
      </c>
    </row>
    <row r="12" spans="1:11" ht="12.75" customHeight="1" x14ac:dyDescent="0.35">
      <c r="A12" s="16" t="s">
        <v>11</v>
      </c>
      <c r="B12" s="16" t="s">
        <v>107</v>
      </c>
    </row>
    <row r="13" spans="1:11" ht="12.75" customHeight="1" x14ac:dyDescent="0.35">
      <c r="A13" s="16" t="s">
        <v>14</v>
      </c>
      <c r="B13" s="1" t="s">
        <v>30</v>
      </c>
      <c r="D13" s="1"/>
      <c r="E13" s="1"/>
      <c r="F13" s="1"/>
      <c r="G13" s="1"/>
    </row>
    <row r="14" spans="1:11" ht="12.75" customHeight="1" x14ac:dyDescent="0.35">
      <c r="A14" s="16" t="s">
        <v>29</v>
      </c>
      <c r="B14" s="1" t="s">
        <v>106</v>
      </c>
      <c r="D14" s="1"/>
      <c r="E14" s="1"/>
      <c r="F14" s="1"/>
      <c r="G14" s="1"/>
    </row>
    <row r="15" spans="1:11" ht="12.75" customHeight="1" x14ac:dyDescent="0.35">
      <c r="B15" s="13"/>
    </row>
    <row r="16" spans="1:11" ht="12.75" customHeight="1" x14ac:dyDescent="0.35">
      <c r="A16" s="14" t="s">
        <v>2</v>
      </c>
      <c r="B16" s="13"/>
      <c r="K16" s="1"/>
    </row>
    <row r="17" spans="1:14" ht="12.75" customHeight="1" x14ac:dyDescent="0.35">
      <c r="A17" s="1" t="s">
        <v>91</v>
      </c>
      <c r="B17" s="13"/>
      <c r="K17" s="1"/>
    </row>
    <row r="18" spans="1:14" ht="12.75" customHeight="1" x14ac:dyDescent="0.35">
      <c r="A18" s="1" t="s">
        <v>58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4" ht="12.75" customHeight="1" x14ac:dyDescent="0.35">
      <c r="A19" s="1" t="s">
        <v>86</v>
      </c>
      <c r="B19" s="1"/>
      <c r="C19" s="1"/>
      <c r="D19" s="1"/>
      <c r="E19" s="1"/>
      <c r="F19" s="1" t="s">
        <v>88</v>
      </c>
      <c r="G19" s="1"/>
      <c r="H19" s="1"/>
      <c r="I19" s="1"/>
      <c r="J19" s="1"/>
      <c r="L19" s="1"/>
    </row>
    <row r="20" spans="1:14" ht="12.75" customHeight="1" x14ac:dyDescent="0.35">
      <c r="A20" s="1" t="s">
        <v>98</v>
      </c>
      <c r="B20" s="1"/>
      <c r="C20" s="1"/>
      <c r="D20" s="1"/>
      <c r="E20" s="1"/>
      <c r="F20" s="1" t="s">
        <v>87</v>
      </c>
      <c r="G20" s="1"/>
      <c r="H20" s="1"/>
      <c r="I20" s="1"/>
      <c r="L20" s="1"/>
    </row>
    <row r="21" spans="1:14" ht="12.75" customHeight="1" x14ac:dyDescent="0.35">
      <c r="A21" s="1" t="s">
        <v>92</v>
      </c>
      <c r="B21" s="1"/>
      <c r="C21" s="1"/>
      <c r="D21" s="1"/>
      <c r="E21" s="1"/>
      <c r="F21" s="1" t="s">
        <v>89</v>
      </c>
      <c r="G21" s="1"/>
      <c r="H21" s="1"/>
      <c r="I21" s="1"/>
      <c r="K21" s="27"/>
      <c r="L21" s="1"/>
    </row>
    <row r="22" spans="1:14" ht="12.75" customHeight="1" x14ac:dyDescent="0.35">
      <c r="A22" s="1" t="s">
        <v>99</v>
      </c>
      <c r="B22" s="1"/>
      <c r="C22" s="1"/>
      <c r="D22" s="1"/>
      <c r="E22" s="1"/>
      <c r="F22" s="1" t="s">
        <v>90</v>
      </c>
      <c r="G22" s="1"/>
      <c r="H22" s="1"/>
      <c r="I22" s="1"/>
      <c r="K22" s="28"/>
      <c r="L22" s="1"/>
    </row>
    <row r="23" spans="1:14" ht="12.75" customHeight="1" x14ac:dyDescent="0.35">
      <c r="A23" s="1" t="s">
        <v>34</v>
      </c>
      <c r="B23" s="1"/>
      <c r="C23" s="1"/>
      <c r="D23" s="1"/>
      <c r="E23" s="1"/>
      <c r="F23" s="1" t="s">
        <v>67</v>
      </c>
      <c r="G23" s="1"/>
      <c r="H23" s="1"/>
      <c r="I23" s="1"/>
      <c r="K23" s="1"/>
      <c r="L23" s="1"/>
    </row>
    <row r="24" spans="1:14" ht="12.75" customHeight="1" x14ac:dyDescent="0.35">
      <c r="A24" s="1" t="s">
        <v>35</v>
      </c>
      <c r="B24" s="1"/>
      <c r="C24" s="1"/>
      <c r="D24" s="1"/>
      <c r="E24" s="1"/>
      <c r="G24" s="1"/>
      <c r="H24" s="1"/>
      <c r="I24" s="1"/>
      <c r="K24" s="1"/>
      <c r="L24" s="1"/>
      <c r="M24" s="1"/>
      <c r="N24" s="1"/>
    </row>
    <row r="25" spans="1:14" ht="12.75" customHeight="1" x14ac:dyDescent="0.35">
      <c r="A25" s="1" t="s">
        <v>36</v>
      </c>
      <c r="B25" s="1"/>
      <c r="C25" s="1"/>
      <c r="D25" s="1"/>
      <c r="E25" s="1"/>
      <c r="F25" s="1"/>
      <c r="G25" s="1"/>
      <c r="H25" s="1"/>
      <c r="I25" s="1"/>
      <c r="K25" s="1"/>
      <c r="L25" s="1"/>
      <c r="M25" s="1"/>
      <c r="N25" s="1"/>
    </row>
    <row r="26" spans="1:14" ht="12.75" customHeight="1" x14ac:dyDescent="0.35">
      <c r="A26" s="1" t="s">
        <v>37</v>
      </c>
      <c r="B26" s="1"/>
      <c r="C26" s="1"/>
      <c r="D26" s="1"/>
      <c r="E26" s="1"/>
      <c r="F26" s="1"/>
      <c r="G26" s="1"/>
      <c r="H26" s="1"/>
      <c r="I26" s="1"/>
      <c r="K26" s="16"/>
      <c r="L26" s="1"/>
      <c r="M26" s="1"/>
      <c r="N26" s="1"/>
    </row>
    <row r="27" spans="1:14" ht="12.75" customHeight="1" x14ac:dyDescent="0.35">
      <c r="A27" s="1" t="s">
        <v>38</v>
      </c>
      <c r="B27" s="1"/>
      <c r="C27" s="1"/>
      <c r="D27" s="1"/>
      <c r="E27" s="1"/>
      <c r="F27" s="1"/>
      <c r="G27" s="1"/>
      <c r="H27" s="1"/>
      <c r="I27" s="1"/>
      <c r="L27" s="1"/>
      <c r="M27" s="1"/>
      <c r="N27" s="1"/>
    </row>
    <row r="28" spans="1:14" ht="12.75" customHeight="1" x14ac:dyDescent="0.35">
      <c r="A28" s="1" t="s">
        <v>39</v>
      </c>
      <c r="B28" s="1"/>
      <c r="C28" s="1"/>
      <c r="D28" s="1"/>
      <c r="E28" s="1"/>
      <c r="F28" s="1"/>
      <c r="G28" s="1"/>
      <c r="H28" s="1"/>
      <c r="I28" s="1"/>
      <c r="L28" s="1"/>
      <c r="M28" s="1"/>
      <c r="N28" s="1"/>
    </row>
    <row r="29" spans="1:14" ht="12.75" customHeight="1" x14ac:dyDescent="0.35">
      <c r="A29" s="1" t="s">
        <v>40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</row>
    <row r="30" spans="1:14" ht="12.75" customHeight="1" x14ac:dyDescent="0.35">
      <c r="A30" s="1" t="s">
        <v>41</v>
      </c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</row>
    <row r="31" spans="1:14" ht="12.75" customHeight="1" x14ac:dyDescent="0.35">
      <c r="A31" s="1" t="s">
        <v>42</v>
      </c>
      <c r="B31" s="1"/>
      <c r="C31" s="1"/>
      <c r="D31" s="1"/>
      <c r="E31" s="1"/>
      <c r="F31" s="1"/>
      <c r="G31" s="1"/>
      <c r="H31" s="1"/>
      <c r="I31" s="1"/>
      <c r="L31" s="1"/>
      <c r="M31" s="1"/>
      <c r="N31" s="1"/>
    </row>
    <row r="32" spans="1:14" ht="12.75" customHeight="1" x14ac:dyDescent="0.35">
      <c r="A32" s="1" t="s">
        <v>43</v>
      </c>
      <c r="B32" s="1"/>
      <c r="C32" s="1"/>
      <c r="D32" s="1"/>
      <c r="E32" s="1"/>
      <c r="F32" s="1"/>
      <c r="G32" s="1"/>
      <c r="H32" s="1"/>
      <c r="I32" s="1"/>
      <c r="L32" s="1"/>
      <c r="M32" s="1"/>
      <c r="N32" s="1"/>
    </row>
    <row r="33" spans="1:14" ht="12.75" customHeight="1" x14ac:dyDescent="0.35">
      <c r="A33" s="1" t="s">
        <v>44</v>
      </c>
      <c r="B33" s="1"/>
      <c r="C33" s="1"/>
      <c r="D33" s="1"/>
      <c r="E33" s="1"/>
      <c r="F33" s="1"/>
      <c r="G33" s="1"/>
      <c r="H33" s="1"/>
      <c r="I33" s="1"/>
      <c r="L33" s="1"/>
      <c r="M33" s="1"/>
      <c r="N33" s="1"/>
    </row>
    <row r="34" spans="1:14" ht="12.75" customHeight="1" x14ac:dyDescent="0.35">
      <c r="A34" s="1" t="s">
        <v>45</v>
      </c>
      <c r="B34" s="1"/>
      <c r="C34" s="1"/>
      <c r="D34" s="1"/>
      <c r="E34" s="1"/>
      <c r="F34" s="1"/>
      <c r="G34" s="1"/>
      <c r="H34" s="1"/>
      <c r="I34" s="1"/>
      <c r="L34" s="1"/>
      <c r="M34" s="1"/>
      <c r="N34" s="1"/>
    </row>
    <row r="35" spans="1:14" ht="12.75" customHeight="1" x14ac:dyDescent="0.35">
      <c r="A35" s="1" t="s">
        <v>46</v>
      </c>
      <c r="B35" s="1"/>
      <c r="C35" s="1"/>
      <c r="D35" s="1"/>
      <c r="E35" s="1"/>
      <c r="F35" s="1"/>
      <c r="G35" s="1"/>
      <c r="H35" s="1"/>
      <c r="I35" s="1"/>
      <c r="L35" s="1"/>
      <c r="M35" s="1"/>
      <c r="N35" s="1"/>
    </row>
    <row r="36" spans="1:14" ht="12.75" customHeight="1" x14ac:dyDescent="0.35">
      <c r="A36" s="1" t="s">
        <v>47</v>
      </c>
      <c r="B36" s="1"/>
      <c r="C36" s="1"/>
      <c r="D36" s="1"/>
      <c r="E36" s="1"/>
      <c r="F36" s="1"/>
      <c r="G36" s="1"/>
      <c r="H36" s="1"/>
      <c r="I36" s="1"/>
      <c r="L36" s="1"/>
      <c r="M36" s="1"/>
      <c r="N36" s="1"/>
    </row>
    <row r="37" spans="1:14" ht="12.75" customHeight="1" x14ac:dyDescent="0.35">
      <c r="A37" s="1" t="s">
        <v>48</v>
      </c>
      <c r="B37" s="1"/>
      <c r="C37" s="1"/>
      <c r="D37" s="1"/>
      <c r="E37" s="1"/>
      <c r="F37" s="1" t="s">
        <v>68</v>
      </c>
      <c r="G37" s="1"/>
      <c r="H37" s="1"/>
      <c r="I37" s="1"/>
      <c r="K37" s="1"/>
      <c r="L37" s="1"/>
      <c r="M37" s="1"/>
      <c r="N37" s="1"/>
    </row>
    <row r="38" spans="1:14" ht="12.75" customHeight="1" x14ac:dyDescent="0.35">
      <c r="A38" s="1" t="s">
        <v>49</v>
      </c>
      <c r="B38" s="1"/>
      <c r="C38" s="1"/>
      <c r="D38" s="1"/>
      <c r="E38" s="1"/>
      <c r="F38" s="1"/>
      <c r="G38" s="1"/>
      <c r="H38" s="1"/>
      <c r="I38" s="1"/>
      <c r="K38" s="1"/>
      <c r="L38" s="1"/>
      <c r="M38" s="1"/>
      <c r="N38" s="1"/>
    </row>
    <row r="39" spans="1:14" ht="12.75" customHeight="1" x14ac:dyDescent="0.35">
      <c r="A39" s="1" t="s">
        <v>50</v>
      </c>
      <c r="B39" s="1"/>
      <c r="C39" s="1"/>
      <c r="D39" s="1"/>
      <c r="E39" s="1"/>
      <c r="F39" s="1"/>
      <c r="G39" s="1"/>
      <c r="H39" s="1"/>
      <c r="I39" s="1"/>
      <c r="K39" s="1"/>
      <c r="L39" s="1"/>
      <c r="M39" s="1"/>
      <c r="N39" s="1"/>
    </row>
    <row r="40" spans="1:14" ht="12.75" customHeight="1" x14ac:dyDescent="0.35">
      <c r="A40" s="1" t="s">
        <v>51</v>
      </c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</row>
    <row r="41" spans="1:14" ht="12.75" customHeight="1" x14ac:dyDescent="0.35">
      <c r="A41" s="1" t="s">
        <v>52</v>
      </c>
      <c r="B41" s="1"/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</row>
    <row r="42" spans="1:14" ht="12.75" customHeight="1" x14ac:dyDescent="0.35">
      <c r="A42" s="1" t="s">
        <v>53</v>
      </c>
      <c r="B42" s="1"/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</row>
    <row r="43" spans="1:14" ht="12.75" customHeight="1" x14ac:dyDescent="0.35">
      <c r="A43" s="1" t="s">
        <v>47</v>
      </c>
      <c r="B43" s="1"/>
      <c r="C43" s="1"/>
      <c r="D43" s="1"/>
      <c r="E43" s="1"/>
      <c r="F43" s="1"/>
      <c r="G43" s="1"/>
      <c r="H43" s="1"/>
      <c r="I43" s="1"/>
      <c r="K43" s="1"/>
      <c r="L43" s="1"/>
      <c r="M43" s="1"/>
      <c r="N43" s="1"/>
    </row>
    <row r="44" spans="1:14" ht="12.75" customHeight="1" x14ac:dyDescent="0.35">
      <c r="A44" s="1" t="s">
        <v>54</v>
      </c>
      <c r="B44" s="1"/>
      <c r="C44" s="1"/>
      <c r="D44" s="1"/>
      <c r="E44" s="1"/>
      <c r="F44" s="1" t="s">
        <v>69</v>
      </c>
      <c r="G44" s="1"/>
      <c r="H44" s="1"/>
      <c r="I44" s="1"/>
      <c r="K44" s="1"/>
      <c r="L44" s="1"/>
    </row>
    <row r="45" spans="1:14" ht="12.75" customHeight="1" x14ac:dyDescent="0.35">
      <c r="A45" s="1" t="s">
        <v>57</v>
      </c>
      <c r="B45" s="1"/>
      <c r="C45" s="1"/>
      <c r="D45" s="1"/>
      <c r="E45" s="1"/>
      <c r="F45" s="1"/>
      <c r="G45" s="1"/>
      <c r="H45" s="1"/>
      <c r="I45" s="1"/>
      <c r="K45" s="1"/>
      <c r="L45" s="1"/>
    </row>
    <row r="46" spans="1:14" ht="12.75" customHeight="1" x14ac:dyDescent="0.35">
      <c r="A46" s="1" t="s">
        <v>55</v>
      </c>
      <c r="B46" s="1"/>
      <c r="C46" s="1"/>
      <c r="D46" s="1"/>
      <c r="E46" s="1"/>
      <c r="F46" s="1"/>
      <c r="G46" s="1"/>
      <c r="H46" s="1"/>
      <c r="I46" s="1"/>
      <c r="K46" s="1"/>
      <c r="L46" s="1"/>
    </row>
    <row r="47" spans="1:14" ht="12.75" customHeight="1" x14ac:dyDescent="0.35">
      <c r="A47" s="1" t="s">
        <v>56</v>
      </c>
      <c r="B47" s="1"/>
      <c r="C47" s="1"/>
      <c r="D47" s="1"/>
      <c r="E47" s="1"/>
      <c r="F47" s="1"/>
      <c r="G47" s="1"/>
      <c r="H47" s="1"/>
      <c r="I47" s="1"/>
      <c r="K47" s="1"/>
      <c r="L47" s="1"/>
    </row>
    <row r="48" spans="1:14" ht="12.75" customHeight="1" x14ac:dyDescent="0.35">
      <c r="A48" s="1" t="s">
        <v>97</v>
      </c>
      <c r="B48" s="1"/>
      <c r="C48" s="1"/>
      <c r="D48" s="1"/>
      <c r="E48" s="1"/>
      <c r="F48" s="1"/>
      <c r="G48" s="1"/>
      <c r="H48" s="1"/>
      <c r="I48" s="1"/>
      <c r="K48" s="1"/>
      <c r="L48" s="1"/>
    </row>
    <row r="49" spans="1:12" ht="12.75" customHeight="1" x14ac:dyDescent="0.35">
      <c r="A49" s="1" t="s">
        <v>101</v>
      </c>
      <c r="B49" s="1"/>
      <c r="C49" s="1"/>
      <c r="D49" s="1"/>
      <c r="E49" s="1"/>
      <c r="F49" s="1"/>
      <c r="G49" s="1"/>
      <c r="H49" s="1"/>
      <c r="I49" s="1"/>
      <c r="K49" s="1"/>
      <c r="L49" s="1"/>
    </row>
    <row r="50" spans="1:12" ht="12.75" customHeight="1" x14ac:dyDescent="0.35">
      <c r="A50" s="1" t="s">
        <v>100</v>
      </c>
      <c r="B50" s="1"/>
      <c r="C50" s="1"/>
      <c r="D50" s="1"/>
      <c r="E50" s="1"/>
      <c r="F50" s="1"/>
      <c r="G50" s="1"/>
      <c r="H50" s="1"/>
      <c r="I50" s="1"/>
      <c r="K50" s="1"/>
      <c r="L50" s="1"/>
    </row>
    <row r="51" spans="1:12" ht="12.75" customHeight="1" x14ac:dyDescent="0.35">
      <c r="A51" s="1" t="s">
        <v>47</v>
      </c>
      <c r="B51" s="1"/>
      <c r="C51" s="1"/>
      <c r="D51" s="1"/>
      <c r="E51" s="1"/>
      <c r="F51" s="1"/>
      <c r="G51" s="1"/>
      <c r="H51" s="1"/>
      <c r="I51" s="1"/>
      <c r="K51" s="1"/>
      <c r="L51" s="1"/>
    </row>
    <row r="52" spans="1:12" ht="12.75" customHeight="1" x14ac:dyDescent="0.35">
      <c r="A52" s="16" t="s">
        <v>59</v>
      </c>
      <c r="B52" s="1"/>
      <c r="C52" s="1"/>
      <c r="D52" s="1"/>
      <c r="E52" s="1"/>
      <c r="F52" s="1" t="s">
        <v>70</v>
      </c>
      <c r="G52" s="1"/>
      <c r="H52" s="1"/>
      <c r="I52" s="1"/>
      <c r="K52" s="1"/>
      <c r="L52" s="1"/>
    </row>
    <row r="53" spans="1:12" ht="12.75" customHeight="1" x14ac:dyDescent="0.35">
      <c r="A53" s="16" t="s">
        <v>60</v>
      </c>
      <c r="B53" s="1"/>
      <c r="C53" s="1"/>
      <c r="D53" s="1"/>
      <c r="E53" s="1"/>
      <c r="F53" s="1" t="s">
        <v>71</v>
      </c>
      <c r="G53" s="1"/>
      <c r="H53" s="1"/>
      <c r="I53" s="1"/>
      <c r="K53" s="1"/>
      <c r="L53" s="1"/>
    </row>
    <row r="54" spans="1:12" ht="12.75" customHeight="1" x14ac:dyDescent="0.35">
      <c r="A54" s="16" t="s">
        <v>61</v>
      </c>
      <c r="B54" s="1"/>
      <c r="C54" s="1"/>
      <c r="D54" s="1"/>
      <c r="E54" s="1"/>
      <c r="F54" s="1" t="s">
        <v>72</v>
      </c>
      <c r="G54" s="1"/>
      <c r="H54" s="1"/>
      <c r="I54" s="1"/>
      <c r="L54" s="1"/>
    </row>
    <row r="55" spans="1:12" ht="12.75" customHeight="1" x14ac:dyDescent="0.35">
      <c r="A55" s="16" t="s">
        <v>64</v>
      </c>
      <c r="B55" s="1"/>
      <c r="C55" s="1"/>
      <c r="D55" s="1"/>
      <c r="E55" s="1"/>
      <c r="F55" s="1" t="s">
        <v>78</v>
      </c>
      <c r="G55" s="1"/>
      <c r="H55" s="1"/>
      <c r="I55" s="1"/>
      <c r="L55" s="1"/>
    </row>
    <row r="56" spans="1:12" ht="12.75" customHeight="1" x14ac:dyDescent="0.35">
      <c r="A56" s="16" t="s">
        <v>104</v>
      </c>
      <c r="B56" s="1"/>
      <c r="C56" s="1"/>
      <c r="D56" s="1"/>
      <c r="E56" s="1"/>
      <c r="F56" s="1" t="s">
        <v>80</v>
      </c>
      <c r="G56" s="1"/>
      <c r="H56" s="1"/>
      <c r="I56" s="1"/>
      <c r="L56" s="1"/>
    </row>
    <row r="57" spans="1:12" ht="12.75" customHeight="1" x14ac:dyDescent="0.35">
      <c r="A57" s="16" t="s">
        <v>65</v>
      </c>
      <c r="B57" s="1"/>
      <c r="C57" s="1"/>
      <c r="D57" s="1"/>
      <c r="E57" s="1"/>
      <c r="F57" s="1" t="s">
        <v>82</v>
      </c>
      <c r="G57" s="1"/>
      <c r="H57" s="1"/>
      <c r="I57" s="1"/>
      <c r="L57" s="1"/>
    </row>
    <row r="58" spans="1:12" ht="12.75" customHeight="1" x14ac:dyDescent="0.35">
      <c r="A58" s="16" t="s">
        <v>105</v>
      </c>
      <c r="B58" s="1"/>
      <c r="C58" s="1"/>
      <c r="D58" s="1"/>
      <c r="E58" s="1"/>
      <c r="F58" s="1" t="s">
        <v>81</v>
      </c>
      <c r="G58" s="1"/>
      <c r="H58" s="1"/>
      <c r="I58" s="1"/>
      <c r="L58" s="1"/>
    </row>
    <row r="59" spans="1:12" ht="12.75" customHeight="1" x14ac:dyDescent="0.35">
      <c r="A59" s="16" t="s">
        <v>96</v>
      </c>
      <c r="B59" s="1"/>
      <c r="C59" s="1"/>
      <c r="D59" s="1"/>
      <c r="E59" s="1"/>
      <c r="F59" s="1" t="s">
        <v>73</v>
      </c>
      <c r="G59" s="1"/>
      <c r="H59" s="1"/>
      <c r="I59" s="1"/>
    </row>
    <row r="60" spans="1:12" ht="12.75" customHeight="1" x14ac:dyDescent="0.35">
      <c r="A60" s="16" t="s">
        <v>62</v>
      </c>
      <c r="B60" s="1"/>
      <c r="C60" s="1"/>
      <c r="D60" s="1"/>
      <c r="E60" s="1"/>
      <c r="F60" s="1" t="s">
        <v>74</v>
      </c>
      <c r="G60" s="1"/>
      <c r="H60" s="1"/>
      <c r="I60" s="1"/>
    </row>
    <row r="61" spans="1:12" ht="12.75" customHeight="1" x14ac:dyDescent="0.35">
      <c r="A61" s="16" t="s">
        <v>63</v>
      </c>
      <c r="B61" s="1"/>
      <c r="C61" s="1"/>
      <c r="D61" s="1"/>
      <c r="E61" s="1"/>
      <c r="F61" s="1" t="s">
        <v>75</v>
      </c>
      <c r="G61" s="1"/>
      <c r="H61" s="1"/>
    </row>
    <row r="62" spans="1:12" ht="12.75" customHeight="1" x14ac:dyDescent="0.35">
      <c r="A62" s="16" t="s">
        <v>93</v>
      </c>
      <c r="B62" s="1"/>
      <c r="C62" s="1"/>
      <c r="D62" s="1"/>
      <c r="E62" s="1"/>
      <c r="F62" s="1" t="s">
        <v>76</v>
      </c>
      <c r="G62" s="1"/>
      <c r="H62" s="1"/>
      <c r="L62" s="1"/>
    </row>
    <row r="63" spans="1:12" ht="12.75" customHeight="1" x14ac:dyDescent="0.35">
      <c r="A63" s="16" t="s">
        <v>95</v>
      </c>
      <c r="B63" s="1"/>
      <c r="C63" s="1"/>
      <c r="D63" s="1"/>
      <c r="E63" s="1"/>
      <c r="F63" s="1" t="s">
        <v>77</v>
      </c>
      <c r="G63" s="1"/>
      <c r="H63" s="1"/>
      <c r="J63" s="1"/>
    </row>
    <row r="64" spans="1:12" ht="12.75" customHeight="1" x14ac:dyDescent="0.35">
      <c r="A64" s="16" t="s">
        <v>66</v>
      </c>
      <c r="B64" s="1"/>
      <c r="C64" s="1"/>
      <c r="D64" s="1"/>
      <c r="E64" s="1"/>
      <c r="F64" s="1" t="s">
        <v>79</v>
      </c>
      <c r="G64" s="1"/>
      <c r="H64" s="1"/>
      <c r="I64" s="1"/>
      <c r="J64" s="1"/>
      <c r="K64" s="1"/>
    </row>
    <row r="65" spans="1:10" ht="12.75" customHeight="1" x14ac:dyDescent="0.35">
      <c r="A65" s="16"/>
    </row>
    <row r="66" spans="1:10" ht="12.75" customHeight="1" x14ac:dyDescent="0.35">
      <c r="A66" s="16"/>
      <c r="J66" s="15"/>
    </row>
    <row r="67" spans="1:10" ht="12.75" customHeight="1" x14ac:dyDescent="0.35">
      <c r="A67" s="16"/>
    </row>
    <row r="68" spans="1:10" ht="12.75" customHeight="1" x14ac:dyDescent="0.35">
      <c r="A68" s="1"/>
      <c r="J68" s="15"/>
    </row>
    <row r="69" spans="1:10" ht="12.75" customHeight="1" x14ac:dyDescent="0.35">
      <c r="A69" s="1"/>
      <c r="J69" s="15"/>
    </row>
    <row r="70" spans="1:10" ht="12.75" customHeight="1" x14ac:dyDescent="0.35">
      <c r="A70" s="1"/>
      <c r="J70" s="15"/>
    </row>
    <row r="71" spans="1:10" ht="12.75" customHeight="1" x14ac:dyDescent="0.35">
      <c r="J71" s="15"/>
    </row>
    <row r="73" spans="1:10" ht="12.75" customHeight="1" x14ac:dyDescent="0.35">
      <c r="J73" s="15"/>
    </row>
    <row r="74" spans="1:10" ht="12.75" customHeight="1" x14ac:dyDescent="0.35">
      <c r="J74" s="15"/>
    </row>
    <row r="75" spans="1:10" ht="12.75" customHeight="1" x14ac:dyDescent="0.35">
      <c r="J75" s="15"/>
    </row>
    <row r="108" spans="2:2" ht="12.75" customHeight="1" x14ac:dyDescent="0.35">
      <c r="B108" s="13"/>
    </row>
    <row r="109" spans="2:2" ht="12.75" customHeight="1" x14ac:dyDescent="0.35">
      <c r="B109" s="13"/>
    </row>
    <row r="110" spans="2:2" ht="12.75" customHeight="1" x14ac:dyDescent="0.35">
      <c r="B110" s="13"/>
    </row>
    <row r="111" spans="2:2" ht="12.75" customHeight="1" x14ac:dyDescent="0.35">
      <c r="B111" s="13"/>
    </row>
    <row r="112" spans="2:2" ht="12.75" customHeight="1" x14ac:dyDescent="0.35">
      <c r="B112" s="13"/>
    </row>
    <row r="113" spans="2:2" ht="12.75" customHeight="1" x14ac:dyDescent="0.35">
      <c r="B113" s="13"/>
    </row>
    <row r="114" spans="2:2" ht="12.75" customHeight="1" x14ac:dyDescent="0.35">
      <c r="B114" s="13"/>
    </row>
    <row r="115" spans="2:2" ht="12.75" customHeight="1" x14ac:dyDescent="0.35">
      <c r="B115" s="13"/>
    </row>
    <row r="116" spans="2:2" ht="12.75" customHeight="1" x14ac:dyDescent="0.35">
      <c r="B116" s="13"/>
    </row>
    <row r="117" spans="2:2" ht="12.75" customHeight="1" x14ac:dyDescent="0.35">
      <c r="B117" s="13"/>
    </row>
    <row r="118" spans="2:2" ht="12.75" customHeight="1" x14ac:dyDescent="0.35">
      <c r="B118" s="13"/>
    </row>
    <row r="119" spans="2:2" ht="12.75" customHeight="1" x14ac:dyDescent="0.35">
      <c r="B119" s="13"/>
    </row>
    <row r="120" spans="2:2" ht="12.75" customHeight="1" x14ac:dyDescent="0.35">
      <c r="B120" s="13"/>
    </row>
    <row r="121" spans="2:2" ht="12.75" customHeight="1" x14ac:dyDescent="0.35">
      <c r="B121" s="13"/>
    </row>
    <row r="122" spans="2:2" ht="12.75" customHeight="1" x14ac:dyDescent="0.35">
      <c r="B122" s="13"/>
    </row>
    <row r="123" spans="2:2" ht="12.75" customHeight="1" x14ac:dyDescent="0.35">
      <c r="B123" s="13"/>
    </row>
    <row r="124" spans="2:2" ht="12.75" customHeight="1" x14ac:dyDescent="0.35">
      <c r="B124" s="13"/>
    </row>
    <row r="125" spans="2:2" ht="12.75" customHeight="1" x14ac:dyDescent="0.35">
      <c r="B125" s="13"/>
    </row>
    <row r="126" spans="2:2" ht="12.75" customHeight="1" x14ac:dyDescent="0.35">
      <c r="B126" s="13"/>
    </row>
    <row r="127" spans="2:2" ht="12.75" customHeight="1" x14ac:dyDescent="0.35">
      <c r="B127" s="13"/>
    </row>
    <row r="128" spans="2:2" ht="12.75" customHeight="1" x14ac:dyDescent="0.35">
      <c r="B128" s="13"/>
    </row>
    <row r="129" spans="2:2" ht="12.75" customHeight="1" x14ac:dyDescent="0.35">
      <c r="B129" s="13"/>
    </row>
    <row r="130" spans="2:2" ht="12.75" customHeight="1" x14ac:dyDescent="0.35">
      <c r="B130" s="13"/>
    </row>
    <row r="131" spans="2:2" ht="12.75" customHeight="1" x14ac:dyDescent="0.35">
      <c r="B131" s="13"/>
    </row>
    <row r="132" spans="2:2" ht="12.75" customHeight="1" x14ac:dyDescent="0.35">
      <c r="B132" s="13"/>
    </row>
    <row r="133" spans="2:2" ht="12.75" customHeight="1" x14ac:dyDescent="0.35">
      <c r="B133" s="13"/>
    </row>
    <row r="134" spans="2:2" ht="12.75" customHeight="1" x14ac:dyDescent="0.35">
      <c r="B134" s="13"/>
    </row>
    <row r="135" spans="2:2" ht="12.75" customHeight="1" x14ac:dyDescent="0.35">
      <c r="B135" s="13"/>
    </row>
    <row r="136" spans="2:2" ht="12.75" customHeight="1" x14ac:dyDescent="0.35">
      <c r="B136" s="13"/>
    </row>
    <row r="137" spans="2:2" ht="12.75" customHeight="1" x14ac:dyDescent="0.35">
      <c r="B137" s="13"/>
    </row>
    <row r="138" spans="2:2" ht="12.75" customHeight="1" x14ac:dyDescent="0.35">
      <c r="B138" s="13"/>
    </row>
    <row r="139" spans="2:2" ht="12.75" customHeight="1" x14ac:dyDescent="0.35">
      <c r="B139" s="13"/>
    </row>
    <row r="140" spans="2:2" ht="12.75" customHeight="1" x14ac:dyDescent="0.35">
      <c r="B140" s="13"/>
    </row>
    <row r="141" spans="2:2" ht="12.75" customHeight="1" x14ac:dyDescent="0.35">
      <c r="B141" s="13"/>
    </row>
    <row r="142" spans="2:2" ht="12.75" customHeight="1" x14ac:dyDescent="0.35">
      <c r="B142" s="13"/>
    </row>
    <row r="143" spans="2:2" ht="12.75" customHeight="1" x14ac:dyDescent="0.35">
      <c r="B143" s="13"/>
    </row>
    <row r="144" spans="2:2" ht="12.75" customHeight="1" x14ac:dyDescent="0.35">
      <c r="B144" s="13"/>
    </row>
    <row r="145" spans="2:2" ht="12.75" customHeight="1" x14ac:dyDescent="0.35">
      <c r="B145" s="13"/>
    </row>
    <row r="146" spans="2:2" ht="12.75" customHeight="1" x14ac:dyDescent="0.35">
      <c r="B146" s="13"/>
    </row>
    <row r="147" spans="2:2" ht="12.75" customHeight="1" x14ac:dyDescent="0.35">
      <c r="B147" s="13"/>
    </row>
    <row r="148" spans="2:2" ht="12.75" customHeight="1" x14ac:dyDescent="0.35">
      <c r="B148" s="13"/>
    </row>
    <row r="149" spans="2:2" ht="12.75" customHeight="1" x14ac:dyDescent="0.35">
      <c r="B149" s="13"/>
    </row>
    <row r="150" spans="2:2" ht="12.75" customHeight="1" x14ac:dyDescent="0.35">
      <c r="B150" s="13"/>
    </row>
    <row r="151" spans="2:2" ht="12.75" customHeight="1" x14ac:dyDescent="0.35">
      <c r="B151" s="13"/>
    </row>
    <row r="152" spans="2:2" ht="12.75" customHeight="1" x14ac:dyDescent="0.35">
      <c r="B152" s="13"/>
    </row>
    <row r="153" spans="2:2" ht="12.75" customHeight="1" x14ac:dyDescent="0.35">
      <c r="B153" s="13"/>
    </row>
    <row r="154" spans="2:2" ht="12.75" customHeight="1" x14ac:dyDescent="0.35">
      <c r="B154" s="13"/>
    </row>
    <row r="155" spans="2:2" ht="12.75" customHeight="1" x14ac:dyDescent="0.35">
      <c r="B155" s="13"/>
    </row>
    <row r="156" spans="2:2" ht="12.75" customHeight="1" x14ac:dyDescent="0.35">
      <c r="B156" s="13"/>
    </row>
    <row r="157" spans="2:2" ht="12.75" customHeight="1" x14ac:dyDescent="0.35">
      <c r="B157" s="13"/>
    </row>
    <row r="158" spans="2:2" ht="12.75" customHeight="1" x14ac:dyDescent="0.35">
      <c r="B158" s="13"/>
    </row>
    <row r="159" spans="2:2" ht="12.75" customHeight="1" x14ac:dyDescent="0.35">
      <c r="B159" s="13"/>
    </row>
    <row r="160" spans="2:2" ht="12.75" customHeight="1" x14ac:dyDescent="0.35">
      <c r="B160" s="13"/>
    </row>
    <row r="161" spans="2:2" ht="12.75" customHeight="1" x14ac:dyDescent="0.35">
      <c r="B161" s="13"/>
    </row>
    <row r="162" spans="2:2" ht="12.75" customHeight="1" x14ac:dyDescent="0.35">
      <c r="B162" s="13"/>
    </row>
    <row r="163" spans="2:2" ht="12.75" customHeight="1" x14ac:dyDescent="0.35">
      <c r="B163" s="13"/>
    </row>
    <row r="164" spans="2:2" ht="12.75" customHeight="1" x14ac:dyDescent="0.35">
      <c r="B164" s="13"/>
    </row>
    <row r="165" spans="2:2" ht="12.75" customHeight="1" x14ac:dyDescent="0.35">
      <c r="B165" s="13"/>
    </row>
    <row r="166" spans="2:2" ht="12.75" customHeight="1" x14ac:dyDescent="0.35">
      <c r="B166" s="13"/>
    </row>
    <row r="167" spans="2:2" ht="12.75" customHeight="1" x14ac:dyDescent="0.35">
      <c r="B167" s="13"/>
    </row>
    <row r="168" spans="2:2" ht="12.75" customHeight="1" x14ac:dyDescent="0.35">
      <c r="B168" s="13"/>
    </row>
    <row r="169" spans="2:2" ht="12.75" customHeight="1" x14ac:dyDescent="0.35">
      <c r="B169" s="13"/>
    </row>
    <row r="170" spans="2:2" ht="12.75" customHeight="1" x14ac:dyDescent="0.35">
      <c r="B170" s="13"/>
    </row>
    <row r="171" spans="2:2" ht="12.75" customHeight="1" x14ac:dyDescent="0.35">
      <c r="B171" s="13"/>
    </row>
    <row r="172" spans="2:2" ht="12.75" customHeight="1" x14ac:dyDescent="0.35">
      <c r="B172" s="13"/>
    </row>
    <row r="173" spans="2:2" ht="12.75" customHeight="1" x14ac:dyDescent="0.35">
      <c r="B173" s="13"/>
    </row>
    <row r="174" spans="2:2" ht="12.75" customHeight="1" x14ac:dyDescent="0.35">
      <c r="B174" s="13"/>
    </row>
    <row r="175" spans="2:2" ht="12.75" customHeight="1" x14ac:dyDescent="0.35">
      <c r="B175" s="13"/>
    </row>
    <row r="176" spans="2:2" ht="12.75" customHeight="1" x14ac:dyDescent="0.35">
      <c r="B176" s="13"/>
    </row>
    <row r="177" spans="2:2" ht="12.75" customHeight="1" x14ac:dyDescent="0.35">
      <c r="B177" s="13"/>
    </row>
    <row r="178" spans="2:2" ht="12.75" customHeight="1" x14ac:dyDescent="0.35">
      <c r="B178" s="13"/>
    </row>
    <row r="179" spans="2:2" ht="12.75" customHeight="1" x14ac:dyDescent="0.35">
      <c r="B179" s="13"/>
    </row>
    <row r="180" spans="2:2" ht="12.75" customHeight="1" x14ac:dyDescent="0.35">
      <c r="B180" s="13"/>
    </row>
    <row r="181" spans="2:2" ht="12.75" customHeight="1" x14ac:dyDescent="0.35">
      <c r="B181" s="13"/>
    </row>
    <row r="182" spans="2:2" ht="12.75" customHeight="1" x14ac:dyDescent="0.35">
      <c r="B182" s="13"/>
    </row>
    <row r="183" spans="2:2" ht="12.75" customHeight="1" x14ac:dyDescent="0.35">
      <c r="B183" s="13"/>
    </row>
    <row r="184" spans="2:2" ht="12.75" customHeight="1" x14ac:dyDescent="0.35">
      <c r="B184" s="13"/>
    </row>
    <row r="185" spans="2:2" ht="12.75" customHeight="1" x14ac:dyDescent="0.35">
      <c r="B185" s="13"/>
    </row>
    <row r="186" spans="2:2" ht="12.75" customHeight="1" x14ac:dyDescent="0.35">
      <c r="B186" s="13"/>
    </row>
    <row r="187" spans="2:2" ht="12.75" customHeight="1" x14ac:dyDescent="0.35">
      <c r="B187" s="13"/>
    </row>
    <row r="188" spans="2:2" ht="12.75" customHeight="1" x14ac:dyDescent="0.35">
      <c r="B188" s="13"/>
    </row>
    <row r="189" spans="2:2" ht="12.75" customHeight="1" x14ac:dyDescent="0.35">
      <c r="B189" s="13"/>
    </row>
    <row r="190" spans="2:2" ht="12.75" customHeight="1" x14ac:dyDescent="0.35">
      <c r="B190" s="13"/>
    </row>
    <row r="191" spans="2:2" ht="12.75" customHeight="1" x14ac:dyDescent="0.35">
      <c r="B191" s="13"/>
    </row>
    <row r="192" spans="2:2" ht="12.75" customHeight="1" x14ac:dyDescent="0.35">
      <c r="B192" s="13"/>
    </row>
    <row r="193" spans="2:2" ht="12.75" customHeight="1" x14ac:dyDescent="0.35">
      <c r="B193" s="13"/>
    </row>
    <row r="194" spans="2:2" ht="12.75" customHeight="1" x14ac:dyDescent="0.35">
      <c r="B194" s="13"/>
    </row>
    <row r="195" spans="2:2" ht="12.75" customHeight="1" x14ac:dyDescent="0.35">
      <c r="B195" s="13"/>
    </row>
    <row r="196" spans="2:2" ht="12.75" customHeight="1" x14ac:dyDescent="0.35">
      <c r="B196" s="13"/>
    </row>
    <row r="197" spans="2:2" ht="12.75" customHeight="1" x14ac:dyDescent="0.35">
      <c r="B197" s="13"/>
    </row>
    <row r="198" spans="2:2" ht="12.75" customHeight="1" x14ac:dyDescent="0.35">
      <c r="B198" s="13"/>
    </row>
    <row r="199" spans="2:2" ht="12.75" customHeight="1" x14ac:dyDescent="0.35">
      <c r="B199" s="13"/>
    </row>
    <row r="200" spans="2:2" ht="12.75" customHeight="1" x14ac:dyDescent="0.35">
      <c r="B200" s="13"/>
    </row>
    <row r="201" spans="2:2" ht="12.75" customHeight="1" x14ac:dyDescent="0.35">
      <c r="B201" s="13"/>
    </row>
    <row r="202" spans="2:2" ht="12.75" customHeight="1" x14ac:dyDescent="0.35">
      <c r="B202" s="13"/>
    </row>
    <row r="203" spans="2:2" ht="12.75" customHeight="1" x14ac:dyDescent="0.35">
      <c r="B203" s="13"/>
    </row>
    <row r="204" spans="2:2" ht="12.75" customHeight="1" x14ac:dyDescent="0.35">
      <c r="B204" s="13"/>
    </row>
    <row r="205" spans="2:2" ht="12.75" customHeight="1" x14ac:dyDescent="0.35">
      <c r="B205" s="13"/>
    </row>
    <row r="206" spans="2:2" ht="12.75" customHeight="1" x14ac:dyDescent="0.35">
      <c r="B206" s="13"/>
    </row>
    <row r="207" spans="2:2" ht="12.75" customHeight="1" x14ac:dyDescent="0.35">
      <c r="B207" s="13"/>
    </row>
    <row r="208" spans="2:2" ht="12.75" customHeight="1" x14ac:dyDescent="0.35">
      <c r="B208" s="13"/>
    </row>
    <row r="209" spans="2:2" ht="12.75" customHeight="1" x14ac:dyDescent="0.35">
      <c r="B209" s="13"/>
    </row>
    <row r="210" spans="2:2" ht="12.75" customHeight="1" x14ac:dyDescent="0.35">
      <c r="B210" s="13"/>
    </row>
    <row r="211" spans="2:2" ht="12.75" customHeight="1" x14ac:dyDescent="0.35">
      <c r="B211" s="13"/>
    </row>
    <row r="212" spans="2:2" ht="12.75" customHeight="1" x14ac:dyDescent="0.35">
      <c r="B212" s="13"/>
    </row>
    <row r="213" spans="2:2" ht="12.75" customHeight="1" x14ac:dyDescent="0.35">
      <c r="B213" s="13"/>
    </row>
    <row r="214" spans="2:2" ht="12.75" customHeight="1" x14ac:dyDescent="0.35">
      <c r="B214" s="13"/>
    </row>
    <row r="215" spans="2:2" ht="12.75" customHeight="1" x14ac:dyDescent="0.35">
      <c r="B215" s="13"/>
    </row>
    <row r="216" spans="2:2" ht="12.75" customHeight="1" x14ac:dyDescent="0.35">
      <c r="B216" s="13"/>
    </row>
    <row r="217" spans="2:2" ht="12.75" customHeight="1" x14ac:dyDescent="0.35">
      <c r="B217" s="13"/>
    </row>
    <row r="218" spans="2:2" ht="12.75" customHeight="1" x14ac:dyDescent="0.35">
      <c r="B218" s="13"/>
    </row>
    <row r="219" spans="2:2" ht="12.75" customHeight="1" x14ac:dyDescent="0.35">
      <c r="B219" s="13"/>
    </row>
    <row r="220" spans="2:2" ht="12.75" customHeight="1" x14ac:dyDescent="0.35">
      <c r="B220" s="13"/>
    </row>
    <row r="221" spans="2:2" ht="12.75" customHeight="1" x14ac:dyDescent="0.35">
      <c r="B221" s="13"/>
    </row>
    <row r="222" spans="2:2" ht="12.75" customHeight="1" x14ac:dyDescent="0.35">
      <c r="B222" s="13"/>
    </row>
    <row r="223" spans="2:2" ht="12.75" customHeight="1" x14ac:dyDescent="0.35">
      <c r="B223" s="13"/>
    </row>
    <row r="224" spans="2:2" ht="12.75" customHeight="1" x14ac:dyDescent="0.35">
      <c r="B224" s="13"/>
    </row>
    <row r="225" spans="2:2" ht="12.75" customHeight="1" x14ac:dyDescent="0.35">
      <c r="B225" s="13"/>
    </row>
    <row r="226" spans="2:2" ht="12.75" customHeight="1" x14ac:dyDescent="0.35">
      <c r="B226" s="13"/>
    </row>
    <row r="227" spans="2:2" ht="12.75" customHeight="1" x14ac:dyDescent="0.35">
      <c r="B227" s="13"/>
    </row>
    <row r="228" spans="2:2" ht="12.75" customHeight="1" x14ac:dyDescent="0.35">
      <c r="B228" s="13"/>
    </row>
    <row r="229" spans="2:2" ht="12.75" customHeight="1" x14ac:dyDescent="0.35">
      <c r="B229" s="13"/>
    </row>
    <row r="230" spans="2:2" ht="12.75" customHeight="1" x14ac:dyDescent="0.35">
      <c r="B230" s="13"/>
    </row>
    <row r="231" spans="2:2" ht="12.75" customHeight="1" x14ac:dyDescent="0.35">
      <c r="B231" s="13"/>
    </row>
    <row r="232" spans="2:2" ht="12.75" customHeight="1" x14ac:dyDescent="0.35">
      <c r="B232" s="13"/>
    </row>
    <row r="233" spans="2:2" ht="12.75" customHeight="1" x14ac:dyDescent="0.35">
      <c r="B233" s="13"/>
    </row>
    <row r="234" spans="2:2" ht="12.75" customHeight="1" x14ac:dyDescent="0.35">
      <c r="B234" s="13"/>
    </row>
    <row r="235" spans="2:2" ht="12.75" customHeight="1" x14ac:dyDescent="0.35">
      <c r="B235" s="13"/>
    </row>
    <row r="236" spans="2:2" ht="12.75" customHeight="1" x14ac:dyDescent="0.35">
      <c r="B236" s="13"/>
    </row>
    <row r="237" spans="2:2" ht="12.75" customHeight="1" x14ac:dyDescent="0.35">
      <c r="B237" s="13"/>
    </row>
    <row r="238" spans="2:2" ht="12.75" customHeight="1" x14ac:dyDescent="0.35">
      <c r="B238" s="13"/>
    </row>
    <row r="239" spans="2:2" ht="12.75" customHeight="1" x14ac:dyDescent="0.35">
      <c r="B239" s="13"/>
    </row>
    <row r="240" spans="2:2" ht="12.75" customHeight="1" x14ac:dyDescent="0.35">
      <c r="B240" s="13"/>
    </row>
    <row r="241" spans="2:2" ht="12.75" customHeight="1" x14ac:dyDescent="0.35">
      <c r="B241" s="13"/>
    </row>
    <row r="242" spans="2:2" ht="12.75" customHeight="1" x14ac:dyDescent="0.35">
      <c r="B242" s="13"/>
    </row>
    <row r="243" spans="2:2" ht="12.75" customHeight="1" x14ac:dyDescent="0.35">
      <c r="B243" s="13"/>
    </row>
    <row r="244" spans="2:2" ht="12.75" customHeight="1" x14ac:dyDescent="0.35">
      <c r="B244" s="13"/>
    </row>
    <row r="245" spans="2:2" ht="12.75" customHeight="1" x14ac:dyDescent="0.35">
      <c r="B245" s="13"/>
    </row>
    <row r="246" spans="2:2" ht="12.75" customHeight="1" x14ac:dyDescent="0.35">
      <c r="B246" s="13"/>
    </row>
    <row r="247" spans="2:2" ht="12.75" customHeight="1" x14ac:dyDescent="0.35">
      <c r="B247" s="13"/>
    </row>
    <row r="248" spans="2:2" ht="12.75" customHeight="1" x14ac:dyDescent="0.35">
      <c r="B248" s="13"/>
    </row>
    <row r="249" spans="2:2" ht="12.75" customHeight="1" x14ac:dyDescent="0.35">
      <c r="B249" s="13"/>
    </row>
    <row r="250" spans="2:2" ht="12.75" customHeight="1" x14ac:dyDescent="0.35">
      <c r="B250" s="13"/>
    </row>
    <row r="251" spans="2:2" ht="12.75" customHeight="1" x14ac:dyDescent="0.35">
      <c r="B251" s="13"/>
    </row>
    <row r="252" spans="2:2" ht="12.75" customHeight="1" x14ac:dyDescent="0.35">
      <c r="B252" s="13"/>
    </row>
    <row r="253" spans="2:2" ht="12.75" customHeight="1" x14ac:dyDescent="0.35">
      <c r="B253" s="13"/>
    </row>
    <row r="254" spans="2:2" ht="12.75" customHeight="1" x14ac:dyDescent="0.35">
      <c r="B254" s="13"/>
    </row>
    <row r="255" spans="2:2" ht="12.75" customHeight="1" x14ac:dyDescent="0.35">
      <c r="B255" s="13"/>
    </row>
    <row r="256" spans="2:2" ht="12.75" customHeight="1" x14ac:dyDescent="0.35">
      <c r="B256" s="13"/>
    </row>
    <row r="257" spans="2:2" ht="12.75" customHeight="1" x14ac:dyDescent="0.35">
      <c r="B257" s="13"/>
    </row>
    <row r="258" spans="2:2" ht="12.75" customHeight="1" x14ac:dyDescent="0.35">
      <c r="B258" s="13"/>
    </row>
    <row r="259" spans="2:2" ht="12.75" customHeight="1" x14ac:dyDescent="0.35">
      <c r="B259" s="13"/>
    </row>
    <row r="260" spans="2:2" ht="12.75" customHeight="1" x14ac:dyDescent="0.35">
      <c r="B260" s="13"/>
    </row>
    <row r="261" spans="2:2" ht="12.75" customHeight="1" x14ac:dyDescent="0.35">
      <c r="B261" s="13"/>
    </row>
    <row r="262" spans="2:2" ht="12.75" customHeight="1" x14ac:dyDescent="0.35">
      <c r="B262" s="13"/>
    </row>
    <row r="263" spans="2:2" ht="12.75" customHeight="1" x14ac:dyDescent="0.35">
      <c r="B263" s="13"/>
    </row>
    <row r="264" spans="2:2" ht="12.75" customHeight="1" x14ac:dyDescent="0.35">
      <c r="B264" s="13"/>
    </row>
    <row r="265" spans="2:2" ht="12.75" customHeight="1" x14ac:dyDescent="0.35">
      <c r="B265" s="13"/>
    </row>
    <row r="266" spans="2:2" ht="12.75" customHeight="1" x14ac:dyDescent="0.35">
      <c r="B266" s="13"/>
    </row>
    <row r="267" spans="2:2" ht="12.75" customHeight="1" x14ac:dyDescent="0.35">
      <c r="B267" s="13"/>
    </row>
    <row r="268" spans="2:2" ht="12.75" customHeight="1" x14ac:dyDescent="0.35">
      <c r="B268" s="13"/>
    </row>
    <row r="269" spans="2:2" ht="12.75" customHeight="1" x14ac:dyDescent="0.35">
      <c r="B269" s="13"/>
    </row>
    <row r="270" spans="2:2" ht="12.75" customHeight="1" x14ac:dyDescent="0.35">
      <c r="B270" s="13"/>
    </row>
    <row r="271" spans="2:2" ht="12.75" customHeight="1" x14ac:dyDescent="0.35">
      <c r="B271" s="13"/>
    </row>
    <row r="272" spans="2:2" ht="12.75" customHeight="1" x14ac:dyDescent="0.35">
      <c r="B272" s="13"/>
    </row>
    <row r="273" spans="2:2" ht="12.75" customHeight="1" x14ac:dyDescent="0.35">
      <c r="B273" s="13"/>
    </row>
    <row r="274" spans="2:2" ht="12.75" customHeight="1" x14ac:dyDescent="0.35">
      <c r="B274" s="13"/>
    </row>
    <row r="275" spans="2:2" ht="12.75" customHeight="1" x14ac:dyDescent="0.35">
      <c r="B275" s="13"/>
    </row>
    <row r="276" spans="2:2" ht="12.75" customHeight="1" x14ac:dyDescent="0.35">
      <c r="B276" s="13"/>
    </row>
    <row r="277" spans="2:2" ht="12.75" customHeight="1" x14ac:dyDescent="0.35">
      <c r="B277" s="13"/>
    </row>
    <row r="278" spans="2:2" ht="12.75" customHeight="1" x14ac:dyDescent="0.35">
      <c r="B278" s="13"/>
    </row>
    <row r="279" spans="2:2" ht="12.75" customHeight="1" x14ac:dyDescent="0.35">
      <c r="B279" s="13"/>
    </row>
    <row r="280" spans="2:2" ht="12.75" customHeight="1" x14ac:dyDescent="0.35">
      <c r="B280" s="13"/>
    </row>
    <row r="281" spans="2:2" ht="12.75" customHeight="1" x14ac:dyDescent="0.35">
      <c r="B281" s="13"/>
    </row>
    <row r="282" spans="2:2" ht="12.75" customHeight="1" x14ac:dyDescent="0.35">
      <c r="B282" s="13"/>
    </row>
    <row r="283" spans="2:2" ht="12.75" customHeight="1" x14ac:dyDescent="0.35">
      <c r="B283" s="13"/>
    </row>
    <row r="284" spans="2:2" ht="12.75" customHeight="1" x14ac:dyDescent="0.35">
      <c r="B284" s="13"/>
    </row>
    <row r="285" spans="2:2" ht="12.75" customHeight="1" x14ac:dyDescent="0.35">
      <c r="B285" s="13"/>
    </row>
  </sheetData>
  <mergeCells count="1">
    <mergeCell ref="K21:K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H27"/>
  <sheetViews>
    <sheetView zoomScale="115" zoomScaleNormal="115" workbookViewId="0">
      <selection activeCell="A31" sqref="A31"/>
    </sheetView>
  </sheetViews>
  <sheetFormatPr defaultColWidth="8.7265625" defaultRowHeight="14" x14ac:dyDescent="0.35"/>
  <cols>
    <col min="1" max="1" width="17.453125" style="17" bestFit="1" customWidth="1"/>
    <col min="2" max="2" width="9" style="17" bestFit="1" customWidth="1"/>
    <col min="3" max="13" width="8.7265625" style="17"/>
    <col min="14" max="14" width="17.453125" style="17" bestFit="1" customWidth="1"/>
    <col min="15" max="24" width="8.54296875" style="17" customWidth="1"/>
    <col min="25" max="16384" width="8.7265625" style="17"/>
  </cols>
  <sheetData>
    <row r="1" spans="1:34" ht="14.5" customHeight="1" x14ac:dyDescent="0.35">
      <c r="A1" s="36" t="s">
        <v>33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3"/>
      <c r="N1" s="36" t="s">
        <v>109</v>
      </c>
      <c r="O1" s="37"/>
      <c r="P1" s="37"/>
      <c r="Q1" s="37"/>
      <c r="R1" s="37"/>
      <c r="S1" s="37"/>
      <c r="T1" s="37"/>
      <c r="U1" s="37"/>
      <c r="V1" s="37"/>
      <c r="W1" s="37"/>
      <c r="X1" s="33"/>
    </row>
    <row r="2" spans="1:34" ht="14.5" customHeight="1" x14ac:dyDescent="0.35">
      <c r="A2" s="32" t="s">
        <v>0</v>
      </c>
      <c r="B2" s="34" t="s">
        <v>26</v>
      </c>
      <c r="C2" s="29" t="s">
        <v>32</v>
      </c>
      <c r="D2" s="30"/>
      <c r="E2" s="30"/>
      <c r="F2" s="30"/>
      <c r="G2" s="30"/>
      <c r="H2" s="30"/>
      <c r="I2" s="30"/>
      <c r="J2" s="30"/>
      <c r="K2" s="30"/>
      <c r="L2" s="31"/>
      <c r="N2" s="34" t="s">
        <v>0</v>
      </c>
      <c r="O2" s="29" t="s">
        <v>32</v>
      </c>
      <c r="P2" s="30"/>
      <c r="Q2" s="30"/>
      <c r="R2" s="30"/>
      <c r="S2" s="30"/>
      <c r="T2" s="30"/>
      <c r="U2" s="30"/>
      <c r="V2" s="30"/>
      <c r="W2" s="30"/>
      <c r="X2" s="31"/>
    </row>
    <row r="3" spans="1:34" ht="12" customHeight="1" x14ac:dyDescent="0.35">
      <c r="A3" s="33"/>
      <c r="B3" s="35"/>
      <c r="C3" s="18">
        <v>1010</v>
      </c>
      <c r="D3" s="18">
        <v>1106</v>
      </c>
      <c r="E3" s="18">
        <v>1509</v>
      </c>
      <c r="F3" s="18">
        <v>1604</v>
      </c>
      <c r="G3" s="18">
        <v>1905</v>
      </c>
      <c r="H3" s="18">
        <v>2104</v>
      </c>
      <c r="I3" s="18">
        <v>2412</v>
      </c>
      <c r="J3" s="18">
        <v>2703</v>
      </c>
      <c r="K3" s="18">
        <v>2710</v>
      </c>
      <c r="L3" s="18">
        <v>2807</v>
      </c>
      <c r="N3" s="35"/>
      <c r="O3" s="18">
        <v>1010</v>
      </c>
      <c r="P3" s="18">
        <v>1106</v>
      </c>
      <c r="Q3" s="18">
        <v>1509</v>
      </c>
      <c r="R3" s="18">
        <v>1604</v>
      </c>
      <c r="S3" s="18">
        <v>1905</v>
      </c>
      <c r="T3" s="18">
        <v>2104</v>
      </c>
      <c r="U3" s="18">
        <v>2412</v>
      </c>
      <c r="V3" s="18">
        <v>2703</v>
      </c>
      <c r="W3" s="18">
        <v>2710</v>
      </c>
      <c r="X3" s="18">
        <v>2807</v>
      </c>
    </row>
    <row r="4" spans="1:34" ht="12" customHeight="1" x14ac:dyDescent="0.3">
      <c r="A4" s="25" t="s">
        <v>121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N4" s="25" t="s">
        <v>121</v>
      </c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34" x14ac:dyDescent="0.3">
      <c r="A5" s="17" t="s">
        <v>110</v>
      </c>
      <c r="B5" s="22">
        <v>820</v>
      </c>
      <c r="C5" s="19">
        <v>819.55799999999999</v>
      </c>
      <c r="D5" s="19">
        <v>819.55799999999999</v>
      </c>
      <c r="E5" s="19">
        <v>819.55799999999999</v>
      </c>
      <c r="F5" s="19">
        <v>819.55799999999999</v>
      </c>
      <c r="G5" s="19">
        <v>819.55799999999999</v>
      </c>
      <c r="H5" s="19">
        <v>837.81</v>
      </c>
      <c r="I5" s="19">
        <v>819.55799999999999</v>
      </c>
      <c r="J5" s="19">
        <v>819.55799999999999</v>
      </c>
      <c r="K5" s="19">
        <v>821.11</v>
      </c>
      <c r="L5" s="19">
        <v>819.55799999999999</v>
      </c>
      <c r="M5" s="26"/>
      <c r="N5" s="17" t="s">
        <v>110</v>
      </c>
      <c r="O5" s="19">
        <v>19.015000000000001</v>
      </c>
      <c r="P5" s="19">
        <v>19.015999999999998</v>
      </c>
      <c r="Q5" s="19">
        <v>18.827000000000002</v>
      </c>
      <c r="R5" s="19">
        <v>18.937999999999999</v>
      </c>
      <c r="S5" s="19">
        <v>18.984000000000002</v>
      </c>
      <c r="T5" s="19">
        <v>19</v>
      </c>
      <c r="U5" s="19">
        <v>19.219000000000001</v>
      </c>
      <c r="V5" s="19">
        <v>19.140999999999998</v>
      </c>
      <c r="W5" s="19">
        <v>19.297000000000001</v>
      </c>
      <c r="X5" s="19">
        <v>19.375</v>
      </c>
      <c r="AH5" s="21"/>
    </row>
    <row r="6" spans="1:34" x14ac:dyDescent="0.3">
      <c r="A6" s="17" t="s">
        <v>111</v>
      </c>
      <c r="B6" s="22">
        <v>3055.23</v>
      </c>
      <c r="C6" s="19">
        <v>3188.06</v>
      </c>
      <c r="D6" s="19">
        <v>3076.86</v>
      </c>
      <c r="E6" s="19">
        <v>3059.54</v>
      </c>
      <c r="F6" s="19">
        <v>3063.73</v>
      </c>
      <c r="G6" s="19">
        <v>3093.56</v>
      </c>
      <c r="H6" s="19">
        <v>3146.92</v>
      </c>
      <c r="I6" s="19">
        <v>3232.37</v>
      </c>
      <c r="J6" s="19">
        <v>3175.25</v>
      </c>
      <c r="K6" s="19">
        <v>3084.16</v>
      </c>
      <c r="L6" s="19">
        <v>3182.24</v>
      </c>
      <c r="M6" s="26"/>
      <c r="N6" s="17" t="s">
        <v>111</v>
      </c>
      <c r="O6" s="19">
        <v>49.703000000000003</v>
      </c>
      <c r="P6" s="19">
        <v>49.140999999999998</v>
      </c>
      <c r="Q6" s="19">
        <v>48.874000000000002</v>
      </c>
      <c r="R6" s="19">
        <v>49.046999999999997</v>
      </c>
      <c r="S6" s="19">
        <v>49.781999999999996</v>
      </c>
      <c r="T6" s="19">
        <v>48.734000000000002</v>
      </c>
      <c r="U6" s="19">
        <v>48.734000000000002</v>
      </c>
      <c r="V6" s="19">
        <v>49.061999999999998</v>
      </c>
      <c r="W6" s="19">
        <v>49.045999999999999</v>
      </c>
      <c r="X6" s="19">
        <v>49.015999999999998</v>
      </c>
      <c r="AH6" s="21"/>
    </row>
    <row r="7" spans="1:34" x14ac:dyDescent="0.3">
      <c r="A7" s="17" t="s">
        <v>112</v>
      </c>
      <c r="B7" s="22">
        <v>1395.85</v>
      </c>
      <c r="C7" s="19">
        <v>1343.94</v>
      </c>
      <c r="D7" s="19">
        <v>1329.82</v>
      </c>
      <c r="E7" s="19">
        <v>1341.83</v>
      </c>
      <c r="F7" s="19">
        <v>1323.33</v>
      </c>
      <c r="G7" s="19">
        <v>1338.42</v>
      </c>
      <c r="H7" s="19">
        <v>1339.31</v>
      </c>
      <c r="I7" s="19">
        <v>1337.85</v>
      </c>
      <c r="J7" s="19">
        <v>1362.31</v>
      </c>
      <c r="K7" s="19">
        <v>1350.24</v>
      </c>
      <c r="L7" s="19">
        <v>1367.12</v>
      </c>
      <c r="M7" s="26"/>
      <c r="N7" s="17" t="s">
        <v>112</v>
      </c>
      <c r="O7" s="19">
        <v>81.828000000000003</v>
      </c>
      <c r="P7" s="19">
        <v>81.125</v>
      </c>
      <c r="Q7" s="19">
        <v>80.625</v>
      </c>
      <c r="R7" s="19">
        <v>80.858999999999995</v>
      </c>
      <c r="S7" s="19">
        <v>80.953000000000003</v>
      </c>
      <c r="T7" s="19">
        <v>81.781999999999996</v>
      </c>
      <c r="U7" s="19">
        <v>81.186999999999998</v>
      </c>
      <c r="V7" s="19">
        <v>81.423000000000002</v>
      </c>
      <c r="W7" s="19">
        <v>81.076999999999998</v>
      </c>
      <c r="X7" s="19">
        <v>80.656000000000006</v>
      </c>
      <c r="AH7" s="21"/>
    </row>
    <row r="8" spans="1:34" x14ac:dyDescent="0.3">
      <c r="A8" s="17" t="s">
        <v>113</v>
      </c>
      <c r="B8" s="22">
        <v>38684</v>
      </c>
      <c r="C8" s="19">
        <v>40113.5</v>
      </c>
      <c r="D8" s="19">
        <v>40253.9</v>
      </c>
      <c r="E8" s="19">
        <v>39834</v>
      </c>
      <c r="F8" s="19">
        <v>39885</v>
      </c>
      <c r="G8" s="19">
        <v>40217.199999999997</v>
      </c>
      <c r="H8" s="19">
        <v>39922.800000000003</v>
      </c>
      <c r="I8" s="19">
        <v>40283.1</v>
      </c>
      <c r="J8" s="19">
        <v>40164.9</v>
      </c>
      <c r="K8" s="19">
        <v>40229.4</v>
      </c>
      <c r="L8" s="19">
        <v>40026.9</v>
      </c>
      <c r="M8" s="26"/>
      <c r="N8" s="17" t="s">
        <v>113</v>
      </c>
      <c r="O8" s="19">
        <v>157.09299999999999</v>
      </c>
      <c r="P8" s="19">
        <v>155.43700000000001</v>
      </c>
      <c r="Q8" s="19">
        <v>161.10900000000001</v>
      </c>
      <c r="R8" s="19">
        <v>160.06200000000001</v>
      </c>
      <c r="S8" s="19">
        <v>159.39099999999999</v>
      </c>
      <c r="T8" s="19">
        <v>159.34399999999999</v>
      </c>
      <c r="U8" s="19">
        <v>159.13999999999999</v>
      </c>
      <c r="V8" s="19">
        <v>158.10900000000001</v>
      </c>
      <c r="W8" s="19">
        <v>157.23500000000001</v>
      </c>
      <c r="X8" s="19">
        <v>159.34299999999999</v>
      </c>
      <c r="AH8" s="21"/>
    </row>
    <row r="9" spans="1:34" x14ac:dyDescent="0.3">
      <c r="A9" s="17" t="s">
        <v>114</v>
      </c>
      <c r="B9" s="22">
        <v>21736</v>
      </c>
      <c r="C9" s="19">
        <v>22719.4</v>
      </c>
      <c r="D9" s="19">
        <v>23125.4</v>
      </c>
      <c r="E9" s="19">
        <v>23887.4</v>
      </c>
      <c r="F9" s="19">
        <v>22767</v>
      </c>
      <c r="G9" s="19">
        <v>22574.799999999999</v>
      </c>
      <c r="H9" s="19">
        <v>22598.3</v>
      </c>
      <c r="I9" s="19">
        <v>23002.2</v>
      </c>
      <c r="J9" s="19">
        <v>22590</v>
      </c>
      <c r="K9" s="19">
        <v>22573.9</v>
      </c>
      <c r="L9" s="19">
        <v>22706</v>
      </c>
      <c r="M9" s="26"/>
      <c r="N9" s="17" t="s">
        <v>114</v>
      </c>
      <c r="O9" s="19">
        <v>221.06299999999999</v>
      </c>
      <c r="P9" s="19">
        <v>224.59399999999999</v>
      </c>
      <c r="Q9" s="19">
        <v>221.875</v>
      </c>
      <c r="R9" s="19">
        <v>222.578</v>
      </c>
      <c r="S9" s="19">
        <v>219.92099999999999</v>
      </c>
      <c r="T9" s="19">
        <v>224.31299999999999</v>
      </c>
      <c r="U9" s="19">
        <v>221.65600000000001</v>
      </c>
      <c r="V9" s="19">
        <v>218.327</v>
      </c>
      <c r="W9" s="19">
        <v>220.828</v>
      </c>
      <c r="X9" s="19">
        <v>221.61</v>
      </c>
      <c r="AH9" s="21"/>
    </row>
    <row r="10" spans="1:34" x14ac:dyDescent="0.3">
      <c r="A10" s="25" t="s">
        <v>122</v>
      </c>
      <c r="B10" s="22"/>
      <c r="C10" s="19"/>
      <c r="D10" s="19"/>
      <c r="E10" s="19"/>
      <c r="F10" s="19"/>
      <c r="G10" s="19"/>
      <c r="H10" s="19"/>
      <c r="I10" s="19"/>
      <c r="J10" s="19"/>
      <c r="K10" s="19"/>
      <c r="L10" s="19"/>
      <c r="N10" s="25" t="s">
        <v>122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AH10" s="21"/>
    </row>
    <row r="11" spans="1:34" x14ac:dyDescent="0.3">
      <c r="A11" s="17" t="s">
        <v>115</v>
      </c>
      <c r="B11" s="22">
        <v>1645.79</v>
      </c>
      <c r="C11" s="19">
        <v>1650.8</v>
      </c>
      <c r="D11" s="19">
        <v>1644.55</v>
      </c>
      <c r="E11" s="19">
        <v>1642.88</v>
      </c>
      <c r="F11" s="19">
        <v>1647.73</v>
      </c>
      <c r="G11" s="19">
        <v>1644.05</v>
      </c>
      <c r="H11" s="19">
        <v>1644.25</v>
      </c>
      <c r="I11" s="19">
        <v>1642.88</v>
      </c>
      <c r="J11" s="19">
        <v>1652.17</v>
      </c>
      <c r="K11" s="19">
        <v>1643.18</v>
      </c>
      <c r="L11" s="19">
        <v>1652.17</v>
      </c>
      <c r="M11" s="26"/>
      <c r="N11" s="17" t="s">
        <v>115</v>
      </c>
      <c r="O11" s="19">
        <v>27.782</v>
      </c>
      <c r="P11" s="19">
        <v>27.515999999999998</v>
      </c>
      <c r="Q11" s="19">
        <v>27.562000000000001</v>
      </c>
      <c r="R11" s="19">
        <v>27.734999999999999</v>
      </c>
      <c r="S11" s="19">
        <v>27.452999999999999</v>
      </c>
      <c r="T11" s="19">
        <v>27.359000000000002</v>
      </c>
      <c r="U11" s="19">
        <v>27.5</v>
      </c>
      <c r="V11" s="19">
        <v>27.469000000000001</v>
      </c>
      <c r="W11" s="19">
        <v>27.748999999999999</v>
      </c>
      <c r="X11" s="19">
        <v>27.702000000000002</v>
      </c>
      <c r="AH11" s="21"/>
    </row>
    <row r="12" spans="1:34" x14ac:dyDescent="0.3">
      <c r="A12" s="17" t="s">
        <v>116</v>
      </c>
      <c r="B12" s="22">
        <v>1252.3699999999999</v>
      </c>
      <c r="C12" s="19">
        <v>1208.46</v>
      </c>
      <c r="D12" s="19">
        <v>1168.82</v>
      </c>
      <c r="E12" s="19">
        <v>1164.28</v>
      </c>
      <c r="F12" s="19">
        <v>1185.81</v>
      </c>
      <c r="G12" s="19">
        <v>1159.77</v>
      </c>
      <c r="H12" s="19">
        <v>1171.03</v>
      </c>
      <c r="I12" s="19">
        <v>1207.95</v>
      </c>
      <c r="J12" s="19">
        <v>1188.46</v>
      </c>
      <c r="K12" s="19">
        <v>1186.81</v>
      </c>
      <c r="L12" s="19">
        <v>1179.24</v>
      </c>
      <c r="M12" s="26"/>
      <c r="N12" s="17" t="s">
        <v>116</v>
      </c>
      <c r="O12" s="19">
        <v>74.734999999999999</v>
      </c>
      <c r="P12" s="19">
        <v>76.546999999999997</v>
      </c>
      <c r="Q12" s="19">
        <v>75.906999999999996</v>
      </c>
      <c r="R12" s="19">
        <v>79.858999999999995</v>
      </c>
      <c r="S12" s="19">
        <v>75.484999999999999</v>
      </c>
      <c r="T12" s="19">
        <v>73.748999999999995</v>
      </c>
      <c r="U12" s="19">
        <v>72.406000000000006</v>
      </c>
      <c r="V12" s="19">
        <v>66.561999999999998</v>
      </c>
      <c r="W12" s="19">
        <v>77.078999999999994</v>
      </c>
      <c r="X12" s="19">
        <v>76</v>
      </c>
      <c r="AH12" s="21"/>
    </row>
    <row r="13" spans="1:34" x14ac:dyDescent="0.3">
      <c r="A13" s="17" t="s">
        <v>117</v>
      </c>
      <c r="B13" s="22">
        <v>828.94</v>
      </c>
      <c r="C13" s="19">
        <v>828.93700000000001</v>
      </c>
      <c r="D13" s="19">
        <v>828.93700000000001</v>
      </c>
      <c r="E13" s="19">
        <v>828.93700000000001</v>
      </c>
      <c r="F13" s="19">
        <v>828.93700000000001</v>
      </c>
      <c r="G13" s="19">
        <v>828.93700000000001</v>
      </c>
      <c r="H13" s="19">
        <v>828.93700000000001</v>
      </c>
      <c r="I13" s="19">
        <v>828.93700000000001</v>
      </c>
      <c r="J13" s="19">
        <v>828.93700000000001</v>
      </c>
      <c r="K13" s="19">
        <v>828.93700000000001</v>
      </c>
      <c r="L13" s="19">
        <v>828.93700000000001</v>
      </c>
      <c r="M13" s="26"/>
      <c r="N13" s="17" t="s">
        <v>117</v>
      </c>
      <c r="O13" s="19">
        <v>38.578000000000003</v>
      </c>
      <c r="P13" s="19">
        <v>38.765999999999998</v>
      </c>
      <c r="Q13" s="19">
        <v>38.406999999999996</v>
      </c>
      <c r="R13" s="19">
        <v>38.734999999999999</v>
      </c>
      <c r="S13" s="19">
        <v>38.671999999999997</v>
      </c>
      <c r="T13" s="19">
        <v>38.390999999999998</v>
      </c>
      <c r="U13" s="19">
        <v>38.781999999999996</v>
      </c>
      <c r="V13" s="19">
        <v>38.406999999999996</v>
      </c>
      <c r="W13" s="19">
        <v>38.5</v>
      </c>
      <c r="X13" s="19">
        <v>38.624000000000002</v>
      </c>
      <c r="AH13" s="21"/>
    </row>
    <row r="14" spans="1:34" x14ac:dyDescent="0.3">
      <c r="A14" s="17" t="s">
        <v>118</v>
      </c>
      <c r="B14" s="22">
        <v>591.55999999999995</v>
      </c>
      <c r="C14" s="19">
        <v>591.55100000000004</v>
      </c>
      <c r="D14" s="19">
        <v>591.55100000000004</v>
      </c>
      <c r="E14" s="19">
        <v>591.55100000000004</v>
      </c>
      <c r="F14" s="19">
        <v>591.55100000000004</v>
      </c>
      <c r="G14" s="19">
        <v>591.55100000000004</v>
      </c>
      <c r="H14" s="19">
        <v>591.55100000000004</v>
      </c>
      <c r="I14" s="19">
        <v>591.55100000000004</v>
      </c>
      <c r="J14" s="19">
        <v>591.55100000000004</v>
      </c>
      <c r="K14" s="19">
        <v>591.55100000000004</v>
      </c>
      <c r="L14" s="19">
        <v>591.55100000000004</v>
      </c>
      <c r="M14" s="26"/>
      <c r="N14" s="17" t="s">
        <v>118</v>
      </c>
      <c r="O14" s="19">
        <v>166.65600000000001</v>
      </c>
      <c r="P14" s="19">
        <v>164.15600000000001</v>
      </c>
      <c r="Q14" s="19">
        <v>166.172</v>
      </c>
      <c r="R14" s="19">
        <v>165.34399999999999</v>
      </c>
      <c r="S14" s="19">
        <v>166.01599999999999</v>
      </c>
      <c r="T14" s="19">
        <v>166.51599999999999</v>
      </c>
      <c r="U14" s="19">
        <v>166.375</v>
      </c>
      <c r="V14" s="19">
        <v>165.56299999999999</v>
      </c>
      <c r="W14" s="19">
        <v>165.18799999999999</v>
      </c>
      <c r="X14" s="19">
        <v>165.93799999999999</v>
      </c>
      <c r="AH14" s="21"/>
    </row>
    <row r="15" spans="1:34" x14ac:dyDescent="0.3">
      <c r="A15" s="17" t="s">
        <v>119</v>
      </c>
      <c r="B15" s="22">
        <v>1696.94</v>
      </c>
      <c r="C15" s="19">
        <v>1660.91</v>
      </c>
      <c r="D15" s="19">
        <v>1670.83</v>
      </c>
      <c r="E15" s="19">
        <v>1646.17</v>
      </c>
      <c r="F15" s="19">
        <v>1652.36</v>
      </c>
      <c r="G15" s="19">
        <v>1652.21</v>
      </c>
      <c r="H15" s="19">
        <v>1652.21</v>
      </c>
      <c r="I15" s="19">
        <v>1667.52</v>
      </c>
      <c r="J15" s="19">
        <v>1660.91</v>
      </c>
      <c r="K15" s="19">
        <v>1653.44</v>
      </c>
      <c r="L15" s="19">
        <v>1667.34</v>
      </c>
      <c r="M15" s="26"/>
      <c r="N15" s="17" t="s">
        <v>119</v>
      </c>
      <c r="O15" s="19">
        <v>30.219000000000001</v>
      </c>
      <c r="P15" s="19">
        <v>29.405000000000001</v>
      </c>
      <c r="Q15" s="19">
        <v>29.407</v>
      </c>
      <c r="R15" s="19">
        <v>29.875</v>
      </c>
      <c r="S15" s="19">
        <v>29.437999999999999</v>
      </c>
      <c r="T15" s="19">
        <v>29.844000000000001</v>
      </c>
      <c r="U15" s="19">
        <v>29.795999999999999</v>
      </c>
      <c r="V15" s="19">
        <v>29.407</v>
      </c>
      <c r="W15" s="19">
        <v>29.719000000000001</v>
      </c>
      <c r="X15" s="19">
        <v>29.827999999999999</v>
      </c>
      <c r="AH15" s="21"/>
    </row>
    <row r="16" spans="1:34" x14ac:dyDescent="0.3">
      <c r="A16" s="17" t="s">
        <v>120</v>
      </c>
      <c r="B16" s="23">
        <v>1406.91</v>
      </c>
      <c r="C16" s="19">
        <v>1299.9000000000001</v>
      </c>
      <c r="D16" s="19">
        <v>1296.25</v>
      </c>
      <c r="E16" s="19">
        <v>1284.8699999999999</v>
      </c>
      <c r="F16" s="19">
        <v>1284.29</v>
      </c>
      <c r="G16" s="19">
        <v>1286.81</v>
      </c>
      <c r="H16" s="19">
        <v>1295.51</v>
      </c>
      <c r="I16" s="19">
        <v>1265.56</v>
      </c>
      <c r="J16" s="19">
        <v>1284.8699999999999</v>
      </c>
      <c r="K16" s="19">
        <v>1306.3</v>
      </c>
      <c r="L16" s="19">
        <v>1300.2</v>
      </c>
      <c r="M16" s="26"/>
      <c r="N16" s="17" t="s">
        <v>120</v>
      </c>
      <c r="O16" s="19">
        <v>61.545999999999999</v>
      </c>
      <c r="P16" s="19">
        <v>63.453000000000003</v>
      </c>
      <c r="Q16" s="19">
        <v>63.813000000000002</v>
      </c>
      <c r="R16" s="19">
        <v>70.843000000000004</v>
      </c>
      <c r="S16" s="19">
        <v>75.5</v>
      </c>
      <c r="T16" s="19">
        <v>64.483999999999995</v>
      </c>
      <c r="U16" s="19">
        <v>63.311999999999998</v>
      </c>
      <c r="V16" s="19">
        <v>64.701999999999998</v>
      </c>
      <c r="W16" s="19">
        <v>69.125</v>
      </c>
      <c r="X16" s="19">
        <v>68.001000000000005</v>
      </c>
    </row>
    <row r="17" spans="1:34" x14ac:dyDescent="0.3">
      <c r="A17" s="25" t="s">
        <v>123</v>
      </c>
      <c r="B17" s="22"/>
      <c r="C17" s="19"/>
      <c r="D17" s="19"/>
      <c r="E17" s="19"/>
      <c r="F17" s="19"/>
      <c r="G17" s="19"/>
      <c r="H17" s="19"/>
      <c r="I17" s="19"/>
      <c r="J17" s="19"/>
      <c r="K17" s="19"/>
      <c r="L17" s="19"/>
      <c r="N17" s="25" t="s">
        <v>123</v>
      </c>
    </row>
    <row r="18" spans="1:34" x14ac:dyDescent="0.35">
      <c r="A18" s="17" t="s">
        <v>15</v>
      </c>
      <c r="B18" s="19">
        <v>54793</v>
      </c>
      <c r="C18" s="19">
        <v>54778.400000000001</v>
      </c>
      <c r="D18" s="19">
        <v>55007.8</v>
      </c>
      <c r="E18" s="19">
        <v>54778.400000000001</v>
      </c>
      <c r="F18" s="19">
        <v>54778.400000000001</v>
      </c>
      <c r="G18" s="19">
        <v>54778.400000000001</v>
      </c>
      <c r="H18" s="19">
        <v>54778.400000000001</v>
      </c>
      <c r="I18" s="19">
        <v>55007.8</v>
      </c>
      <c r="J18" s="19">
        <v>54778.400000000001</v>
      </c>
      <c r="K18" s="19">
        <v>55007.8</v>
      </c>
      <c r="L18" s="19">
        <v>55007.8</v>
      </c>
      <c r="M18" s="26"/>
      <c r="N18" s="17" t="s">
        <v>15</v>
      </c>
      <c r="O18" s="20">
        <v>5.2649999999999997</v>
      </c>
      <c r="P18" s="20">
        <v>5.2809999999999997</v>
      </c>
      <c r="Q18" s="20">
        <v>5.1870000000000003</v>
      </c>
      <c r="R18" s="20">
        <v>5.1559999999999997</v>
      </c>
      <c r="S18" s="20">
        <v>5.1559999999999997</v>
      </c>
      <c r="T18" s="20">
        <v>5.2030000000000003</v>
      </c>
      <c r="U18" s="20">
        <v>5.141</v>
      </c>
      <c r="V18" s="20">
        <v>5.1719999999999997</v>
      </c>
      <c r="W18" s="20">
        <v>5.14</v>
      </c>
      <c r="X18" s="20">
        <v>5.1260000000000003</v>
      </c>
    </row>
    <row r="19" spans="1:34" x14ac:dyDescent="0.35">
      <c r="A19" s="17" t="s">
        <v>19</v>
      </c>
      <c r="B19" s="20">
        <v>460.4</v>
      </c>
      <c r="C19" s="19">
        <v>473.00900000000001</v>
      </c>
      <c r="D19" s="19">
        <v>463.91399999999999</v>
      </c>
      <c r="E19" s="19">
        <v>460.37400000000002</v>
      </c>
      <c r="F19" s="19">
        <v>460.37400000000002</v>
      </c>
      <c r="G19" s="19">
        <v>460.37400000000002</v>
      </c>
      <c r="H19" s="19">
        <v>473.00900000000001</v>
      </c>
      <c r="I19" s="19">
        <v>470.322</v>
      </c>
      <c r="J19" s="19">
        <v>470.21499999999997</v>
      </c>
      <c r="K19" s="19">
        <v>476.06200000000001</v>
      </c>
      <c r="L19" s="19">
        <v>463.91399999999999</v>
      </c>
      <c r="M19" s="26"/>
      <c r="N19" s="17" t="s">
        <v>19</v>
      </c>
      <c r="O19" s="20">
        <v>8.702</v>
      </c>
      <c r="P19" s="20">
        <v>8.734</v>
      </c>
      <c r="Q19" s="20">
        <v>8.766</v>
      </c>
      <c r="R19" s="20">
        <v>8.75</v>
      </c>
      <c r="S19" s="20">
        <v>8.6709999999999994</v>
      </c>
      <c r="T19" s="20">
        <v>8.798</v>
      </c>
      <c r="U19" s="20">
        <v>8.7200000000000006</v>
      </c>
      <c r="V19" s="20">
        <v>8.75</v>
      </c>
      <c r="W19" s="20">
        <v>8.7799999999999994</v>
      </c>
      <c r="X19" s="20">
        <v>8.734</v>
      </c>
    </row>
    <row r="20" spans="1:34" x14ac:dyDescent="0.35">
      <c r="A20" s="17" t="s">
        <v>16</v>
      </c>
      <c r="B20" s="20">
        <v>63242</v>
      </c>
      <c r="C20" s="19">
        <v>64119.1</v>
      </c>
      <c r="D20" s="19">
        <v>63215.199999999997</v>
      </c>
      <c r="E20" s="19">
        <v>63215.199999999997</v>
      </c>
      <c r="F20" s="19">
        <v>63215.199999999997</v>
      </c>
      <c r="G20" s="19">
        <v>63550.5</v>
      </c>
      <c r="H20" s="19">
        <v>63550.5</v>
      </c>
      <c r="I20" s="19">
        <v>65055.6</v>
      </c>
      <c r="J20" s="19">
        <v>63215.199999999997</v>
      </c>
      <c r="K20" s="19">
        <v>63765</v>
      </c>
      <c r="L20" s="19">
        <v>64319</v>
      </c>
      <c r="M20" s="26"/>
      <c r="N20" s="17" t="s">
        <v>16</v>
      </c>
      <c r="O20" s="20">
        <v>11.266</v>
      </c>
      <c r="P20" s="20">
        <v>11.093999999999999</v>
      </c>
      <c r="Q20" s="20">
        <v>10.86</v>
      </c>
      <c r="R20" s="20">
        <v>10.936999999999999</v>
      </c>
      <c r="S20" s="20">
        <v>10.750999999999999</v>
      </c>
      <c r="T20" s="20">
        <v>10.702999999999999</v>
      </c>
      <c r="U20" s="20">
        <v>10.734</v>
      </c>
      <c r="V20" s="20">
        <v>10.625</v>
      </c>
      <c r="W20" s="20">
        <v>11.204000000000001</v>
      </c>
      <c r="X20" s="20">
        <v>10.952999999999999</v>
      </c>
    </row>
    <row r="21" spans="1:34" ht="12" customHeight="1" x14ac:dyDescent="0.35">
      <c r="A21" s="17" t="s">
        <v>20</v>
      </c>
      <c r="B21" s="20">
        <v>355.8</v>
      </c>
      <c r="C21" s="19">
        <v>358.67899999999997</v>
      </c>
      <c r="D21" s="19">
        <v>356.37400000000002</v>
      </c>
      <c r="E21" s="19">
        <v>355.78399999999999</v>
      </c>
      <c r="F21" s="19">
        <v>356.02800000000002</v>
      </c>
      <c r="G21" s="19">
        <v>358.67899999999997</v>
      </c>
      <c r="H21" s="19">
        <v>367.15300000000002</v>
      </c>
      <c r="I21" s="19">
        <v>355.78399999999999</v>
      </c>
      <c r="J21" s="19">
        <v>358.20499999999998</v>
      </c>
      <c r="K21" s="19">
        <v>355.78399999999999</v>
      </c>
      <c r="L21" s="19">
        <v>355.78399999999999</v>
      </c>
      <c r="M21" s="26"/>
      <c r="N21" s="17" t="s">
        <v>20</v>
      </c>
      <c r="O21" s="20">
        <v>20.922000000000001</v>
      </c>
      <c r="P21" s="20">
        <v>20.86</v>
      </c>
      <c r="Q21" s="20">
        <v>20.952999999999999</v>
      </c>
      <c r="R21" s="20">
        <v>20.969000000000001</v>
      </c>
      <c r="S21" s="20">
        <v>20.86</v>
      </c>
      <c r="T21" s="20">
        <v>21.280999999999999</v>
      </c>
      <c r="U21" s="20">
        <v>20.827999999999999</v>
      </c>
      <c r="V21" s="20">
        <v>20.969000000000001</v>
      </c>
      <c r="W21" s="20">
        <v>20.86</v>
      </c>
      <c r="X21" s="20">
        <v>21.001000000000001</v>
      </c>
    </row>
    <row r="22" spans="1:34" x14ac:dyDescent="0.35">
      <c r="A22" s="17" t="s">
        <v>17</v>
      </c>
      <c r="B22" s="20">
        <v>195568</v>
      </c>
      <c r="C22" s="19">
        <v>197087</v>
      </c>
      <c r="D22" s="19">
        <v>194860</v>
      </c>
      <c r="E22" s="19">
        <v>195746</v>
      </c>
      <c r="F22" s="19">
        <v>195834</v>
      </c>
      <c r="G22" s="19">
        <v>195218</v>
      </c>
      <c r="H22" s="19">
        <v>196555</v>
      </c>
      <c r="I22" s="19">
        <v>197389</v>
      </c>
      <c r="J22" s="19">
        <v>195570</v>
      </c>
      <c r="K22" s="19">
        <v>196574</v>
      </c>
      <c r="L22" s="19">
        <v>194394</v>
      </c>
      <c r="M22" s="26"/>
      <c r="N22" s="17" t="s">
        <v>17</v>
      </c>
      <c r="O22" s="20">
        <v>24.670999999999999</v>
      </c>
      <c r="P22" s="20">
        <v>24.484000000000002</v>
      </c>
      <c r="Q22" s="20">
        <v>24.498999999999999</v>
      </c>
      <c r="R22" s="20">
        <v>24.530999999999999</v>
      </c>
      <c r="S22" s="20">
        <v>24.405999999999999</v>
      </c>
      <c r="T22" s="20">
        <v>24.625</v>
      </c>
      <c r="U22" s="20">
        <v>24.609000000000002</v>
      </c>
      <c r="V22" s="20">
        <v>24.577999999999999</v>
      </c>
      <c r="W22" s="20">
        <v>24.530999999999999</v>
      </c>
      <c r="X22" s="20">
        <v>24.375</v>
      </c>
    </row>
    <row r="23" spans="1:34" x14ac:dyDescent="0.35">
      <c r="A23" s="17" t="s">
        <v>18</v>
      </c>
      <c r="B23" s="20">
        <v>204335</v>
      </c>
      <c r="C23" s="19">
        <v>205012</v>
      </c>
      <c r="D23" s="19">
        <v>205218</v>
      </c>
      <c r="E23" s="19">
        <v>204336</v>
      </c>
      <c r="F23" s="19">
        <v>205051</v>
      </c>
      <c r="G23" s="19">
        <v>210779</v>
      </c>
      <c r="H23" s="19">
        <v>205012</v>
      </c>
      <c r="I23" s="19">
        <v>205012</v>
      </c>
      <c r="J23" s="19">
        <v>203945</v>
      </c>
      <c r="K23" s="19">
        <v>205051</v>
      </c>
      <c r="L23" s="19">
        <v>205012</v>
      </c>
      <c r="M23" s="26"/>
      <c r="N23" s="17" t="s">
        <v>18</v>
      </c>
      <c r="O23" s="20">
        <v>25.437000000000001</v>
      </c>
      <c r="P23" s="20">
        <v>25.344999999999999</v>
      </c>
      <c r="Q23" s="20">
        <v>25.75</v>
      </c>
      <c r="R23" s="20">
        <v>25.22</v>
      </c>
      <c r="S23" s="20">
        <v>25.5</v>
      </c>
      <c r="T23" s="20">
        <v>25.405999999999999</v>
      </c>
      <c r="U23" s="20">
        <v>25.484000000000002</v>
      </c>
      <c r="V23" s="20">
        <v>25.515000000000001</v>
      </c>
      <c r="W23" s="20">
        <v>25.577000000000002</v>
      </c>
      <c r="X23" s="20">
        <v>25.5</v>
      </c>
    </row>
    <row r="24" spans="1:34" x14ac:dyDescent="0.35">
      <c r="A24" s="17" t="s">
        <v>21</v>
      </c>
      <c r="B24" s="20">
        <v>842.9</v>
      </c>
      <c r="C24" s="19">
        <v>849.23500000000001</v>
      </c>
      <c r="D24" s="19">
        <v>842.26900000000001</v>
      </c>
      <c r="E24" s="19">
        <v>875.36800000000005</v>
      </c>
      <c r="F24" s="19">
        <v>842.26900000000001</v>
      </c>
      <c r="G24" s="19">
        <v>866.279</v>
      </c>
      <c r="H24" s="19">
        <v>853.56700000000001</v>
      </c>
      <c r="I24" s="19">
        <v>872.30499999999995</v>
      </c>
      <c r="J24" s="19">
        <v>836.67700000000002</v>
      </c>
      <c r="K24" s="19">
        <v>864.53099999999995</v>
      </c>
      <c r="L24" s="19">
        <v>847.68600000000004</v>
      </c>
      <c r="M24" s="26"/>
      <c r="N24" s="17" t="s">
        <v>21</v>
      </c>
      <c r="O24" s="20">
        <v>26.718</v>
      </c>
      <c r="P24" s="20">
        <v>26.922000000000001</v>
      </c>
      <c r="Q24" s="20">
        <v>26.672000000000001</v>
      </c>
      <c r="R24" s="20">
        <v>26.625</v>
      </c>
      <c r="S24" s="20">
        <v>28</v>
      </c>
      <c r="T24" s="20">
        <v>26.640999999999998</v>
      </c>
      <c r="U24" s="20">
        <v>27.094999999999999</v>
      </c>
      <c r="V24" s="20">
        <v>26.64</v>
      </c>
      <c r="W24" s="20">
        <v>26.765000000000001</v>
      </c>
      <c r="X24" s="20">
        <v>26.719000000000001</v>
      </c>
    </row>
    <row r="25" spans="1:34" x14ac:dyDescent="0.35">
      <c r="A25" s="17" t="s">
        <v>22</v>
      </c>
      <c r="B25" s="20">
        <v>5809</v>
      </c>
      <c r="C25" s="19">
        <v>6184.12</v>
      </c>
      <c r="D25" s="19">
        <v>5803.27</v>
      </c>
      <c r="E25" s="19">
        <v>5827.04</v>
      </c>
      <c r="F25" s="19">
        <v>5731.98</v>
      </c>
      <c r="G25" s="19">
        <v>5977.44</v>
      </c>
      <c r="H25" s="19">
        <v>5894.65</v>
      </c>
      <c r="I25" s="19">
        <v>6056.71</v>
      </c>
      <c r="J25" s="19">
        <v>5843.52</v>
      </c>
      <c r="K25" s="19">
        <v>5794.81</v>
      </c>
      <c r="L25" s="19">
        <v>5975.32</v>
      </c>
      <c r="M25" s="26"/>
      <c r="N25" s="17" t="s">
        <v>22</v>
      </c>
      <c r="O25" s="20">
        <v>44.267000000000003</v>
      </c>
      <c r="P25" s="20">
        <v>44.530999999999999</v>
      </c>
      <c r="Q25" s="20">
        <v>44.844000000000001</v>
      </c>
      <c r="R25" s="20">
        <v>45.280999999999999</v>
      </c>
      <c r="S25" s="20">
        <v>44.811999999999998</v>
      </c>
      <c r="T25" s="20">
        <v>44.688000000000002</v>
      </c>
      <c r="U25" s="20">
        <v>44.75</v>
      </c>
      <c r="V25" s="20">
        <v>44.531999999999996</v>
      </c>
      <c r="W25" s="20">
        <v>45.030999999999999</v>
      </c>
      <c r="X25" s="20">
        <v>44.530999999999999</v>
      </c>
    </row>
    <row r="26" spans="1:34" x14ac:dyDescent="0.35">
      <c r="A26" s="17" t="s">
        <v>24</v>
      </c>
      <c r="B26" s="20">
        <v>44011.7</v>
      </c>
      <c r="C26" s="19">
        <v>46303</v>
      </c>
      <c r="D26" s="19">
        <v>44004.9</v>
      </c>
      <c r="E26" s="19">
        <v>45092.1</v>
      </c>
      <c r="F26" s="19">
        <v>44941.4</v>
      </c>
      <c r="G26" s="19">
        <v>45416.9</v>
      </c>
      <c r="H26" s="19">
        <v>44545.9</v>
      </c>
      <c r="I26" s="19">
        <v>46564.9</v>
      </c>
      <c r="J26" s="19">
        <v>44797.599999999999</v>
      </c>
      <c r="K26" s="19">
        <v>46501.599999999999</v>
      </c>
      <c r="L26" s="19">
        <v>44905.1</v>
      </c>
      <c r="M26" s="26"/>
      <c r="N26" s="17" t="s">
        <v>24</v>
      </c>
      <c r="O26" s="20">
        <v>59.97</v>
      </c>
      <c r="P26" s="20">
        <v>59.780999999999999</v>
      </c>
      <c r="Q26" s="20">
        <v>60.078000000000003</v>
      </c>
      <c r="R26" s="20">
        <v>59.75</v>
      </c>
      <c r="S26" s="20">
        <v>60.61</v>
      </c>
      <c r="T26" s="20">
        <v>60.250999999999998</v>
      </c>
      <c r="U26" s="20">
        <v>59.703000000000003</v>
      </c>
      <c r="V26" s="20">
        <v>60.14</v>
      </c>
      <c r="W26" s="20">
        <v>59.89</v>
      </c>
      <c r="X26" s="20">
        <v>60</v>
      </c>
    </row>
    <row r="27" spans="1:34" x14ac:dyDescent="0.35">
      <c r="A27" s="17" t="s">
        <v>23</v>
      </c>
      <c r="B27" s="20">
        <v>476684</v>
      </c>
      <c r="C27" s="19">
        <v>476033</v>
      </c>
      <c r="D27" s="19">
        <v>481421</v>
      </c>
      <c r="E27" s="19">
        <v>477300</v>
      </c>
      <c r="F27" s="19">
        <v>484528</v>
      </c>
      <c r="G27" s="19">
        <v>484541</v>
      </c>
      <c r="H27" s="19">
        <v>478512</v>
      </c>
      <c r="I27" s="19">
        <v>479426</v>
      </c>
      <c r="J27" s="19">
        <v>476739</v>
      </c>
      <c r="K27" s="19">
        <v>481865</v>
      </c>
      <c r="L27" s="19">
        <v>482362</v>
      </c>
      <c r="M27" s="26"/>
      <c r="N27" s="17" t="s">
        <v>23</v>
      </c>
      <c r="O27" s="20">
        <v>119.98399999999999</v>
      </c>
      <c r="P27" s="20">
        <v>123.15600000000001</v>
      </c>
      <c r="Q27" s="20">
        <v>120.485</v>
      </c>
      <c r="R27" s="20">
        <v>123.999</v>
      </c>
      <c r="S27" s="20">
        <v>128.328</v>
      </c>
      <c r="T27" s="20">
        <v>120.03100000000001</v>
      </c>
      <c r="U27" s="20">
        <v>118.89100000000001</v>
      </c>
      <c r="V27" s="20">
        <v>123.782</v>
      </c>
      <c r="W27" s="20">
        <v>121.047</v>
      </c>
      <c r="X27" s="20">
        <v>124.98399999999999</v>
      </c>
      <c r="AH27" s="21"/>
    </row>
  </sheetData>
  <mergeCells count="7">
    <mergeCell ref="O2:X2"/>
    <mergeCell ref="A2:A3"/>
    <mergeCell ref="N2:N3"/>
    <mergeCell ref="A1:L1"/>
    <mergeCell ref="B2:B3"/>
    <mergeCell ref="C2:L2"/>
    <mergeCell ref="N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G27"/>
  <sheetViews>
    <sheetView workbookViewId="0">
      <selection activeCell="D21" sqref="D21"/>
    </sheetView>
  </sheetViews>
  <sheetFormatPr defaultColWidth="8.7265625" defaultRowHeight="14" x14ac:dyDescent="0.45"/>
  <cols>
    <col min="1" max="1" width="17.453125" style="5" customWidth="1"/>
    <col min="2" max="2" width="13.54296875" style="5" customWidth="1"/>
    <col min="3" max="6" width="10.54296875" style="5" customWidth="1"/>
    <col min="7" max="7" width="11.7265625" style="5" customWidth="1"/>
    <col min="8" max="16384" width="8.7265625" style="5"/>
  </cols>
  <sheetData>
    <row r="1" spans="1:7" x14ac:dyDescent="0.45">
      <c r="A1" s="38" t="s">
        <v>124</v>
      </c>
      <c r="B1" s="38"/>
      <c r="C1" s="38"/>
      <c r="D1" s="38"/>
      <c r="E1" s="38"/>
      <c r="F1" s="38"/>
      <c r="G1" s="39"/>
    </row>
    <row r="2" spans="1:7" ht="14.5" customHeight="1" x14ac:dyDescent="0.45">
      <c r="A2" s="40" t="s">
        <v>0</v>
      </c>
      <c r="B2" s="41" t="s">
        <v>85</v>
      </c>
      <c r="C2" s="41" t="s">
        <v>83</v>
      </c>
      <c r="D2" s="43" t="s">
        <v>1</v>
      </c>
      <c r="E2" s="38"/>
      <c r="F2" s="39"/>
      <c r="G2" s="41" t="s">
        <v>84</v>
      </c>
    </row>
    <row r="3" spans="1:7" ht="13" customHeight="1" x14ac:dyDescent="0.45">
      <c r="A3" s="33"/>
      <c r="B3" s="35"/>
      <c r="C3" s="42"/>
      <c r="D3" s="3" t="s">
        <v>27</v>
      </c>
      <c r="E3" s="3" t="s">
        <v>31</v>
      </c>
      <c r="F3" s="3" t="s">
        <v>28</v>
      </c>
      <c r="G3" s="35"/>
    </row>
    <row r="4" spans="1:7" x14ac:dyDescent="0.45">
      <c r="A4" s="25" t="s">
        <v>121</v>
      </c>
    </row>
    <row r="5" spans="1:7" x14ac:dyDescent="0.45">
      <c r="A5" s="17" t="s">
        <v>110</v>
      </c>
      <c r="B5" s="4">
        <v>102</v>
      </c>
      <c r="C5" s="2">
        <f>MAX(100, B5) * 50</f>
        <v>5100</v>
      </c>
      <c r="D5" s="6">
        <f>MIN(data!C5:L5) / data!B5 -1</f>
        <v>-5.3902439024389182E-4</v>
      </c>
      <c r="E5" s="6">
        <f>AVERAGE(data!C5:L5) / data!B5 -1</f>
        <v>1.8760975609757313E-3</v>
      </c>
      <c r="F5" s="6">
        <f>MAX(data!C5:L5) / data!B5 -1</f>
        <v>2.1719512195121915E-2</v>
      </c>
      <c r="G5" s="7">
        <f>AVERAGE(data!O5:X5)</f>
        <v>19.081199999999999</v>
      </c>
    </row>
    <row r="6" spans="1:7" x14ac:dyDescent="0.45">
      <c r="A6" s="17" t="s">
        <v>111</v>
      </c>
      <c r="B6" s="4">
        <v>151</v>
      </c>
      <c r="C6" s="2">
        <f t="shared" ref="C6:C9" si="0">MAX(100, B6) * 50</f>
        <v>7550</v>
      </c>
      <c r="D6" s="6">
        <f>MIN(data!C6:L6) / data!B6 -1</f>
        <v>1.4106957577662005E-3</v>
      </c>
      <c r="E6" s="6">
        <f>AVERAGE(data!C6:L6) / data!B6 -1</f>
        <v>2.4560835027150008E-2</v>
      </c>
      <c r="F6" s="6">
        <f>MAX(data!C6:L6) / data!B6 -1</f>
        <v>5.7979268336590062E-2</v>
      </c>
      <c r="G6" s="7">
        <f>AVERAGE(data!O6:X6)</f>
        <v>49.113899999999994</v>
      </c>
    </row>
    <row r="7" spans="1:7" x14ac:dyDescent="0.45">
      <c r="A7" s="17" t="s">
        <v>112</v>
      </c>
      <c r="B7" s="4">
        <v>201</v>
      </c>
      <c r="C7" s="2">
        <f t="shared" si="0"/>
        <v>10050</v>
      </c>
      <c r="D7" s="6">
        <f>MIN(data!C7:L7) / data!B7 -1</f>
        <v>-5.1954006519325135E-2</v>
      </c>
      <c r="E7" s="6">
        <f>AVERAGE(data!C7:L7) / data!B7 -1</f>
        <v>-3.7563491779202596E-2</v>
      </c>
      <c r="F7" s="6">
        <f>MAX(data!C7:L7) / data!B7 -1</f>
        <v>-2.0582440806676927E-2</v>
      </c>
      <c r="G7" s="7">
        <f>AVERAGE(data!O7:X7)</f>
        <v>81.151499999999984</v>
      </c>
    </row>
    <row r="8" spans="1:7" x14ac:dyDescent="0.45">
      <c r="A8" s="17" t="s">
        <v>113</v>
      </c>
      <c r="B8" s="4">
        <v>251</v>
      </c>
      <c r="C8" s="2">
        <f t="shared" si="0"/>
        <v>12550</v>
      </c>
      <c r="D8" s="6">
        <f>MIN(data!C8:L8) / data!B8 -1</f>
        <v>2.9728052941784711E-2</v>
      </c>
      <c r="E8" s="6">
        <f>AVERAGE(data!C8:L8) / data!B8 -1</f>
        <v>3.6425137007548347E-2</v>
      </c>
      <c r="F8" s="6">
        <f>MAX(data!C8:L8) / data!B8 -1</f>
        <v>4.1337503877572068E-2</v>
      </c>
      <c r="G8" s="7">
        <f>AVERAGE(data!O8:X8)</f>
        <v>158.62630000000001</v>
      </c>
    </row>
    <row r="9" spans="1:7" x14ac:dyDescent="0.45">
      <c r="A9" s="17" t="s">
        <v>114</v>
      </c>
      <c r="B9" s="4">
        <v>303</v>
      </c>
      <c r="C9" s="2">
        <f t="shared" si="0"/>
        <v>15150</v>
      </c>
      <c r="D9" s="6">
        <f>MIN(data!C9:L9) / data!B9 -1</f>
        <v>3.8548951048951174E-2</v>
      </c>
      <c r="E9" s="6">
        <f>AVERAGE(data!C9:L9) / data!B9 -1</f>
        <v>5.1455649613544541E-2</v>
      </c>
      <c r="F9" s="6">
        <f>MAX(data!C9:L9) / data!B9 -1</f>
        <v>9.8978652926021482E-2</v>
      </c>
      <c r="G9" s="7">
        <f>AVERAGE(data!O9:X9)</f>
        <v>221.67649999999998</v>
      </c>
    </row>
    <row r="10" spans="1:7" x14ac:dyDescent="0.45">
      <c r="A10" s="25" t="s">
        <v>122</v>
      </c>
    </row>
    <row r="11" spans="1:7" x14ac:dyDescent="0.45">
      <c r="A11" s="17" t="s">
        <v>115</v>
      </c>
      <c r="B11" s="24">
        <v>101</v>
      </c>
      <c r="C11" s="2">
        <f t="shared" ref="C11:C16" si="1">MAX(100, B11) * 50</f>
        <v>5050</v>
      </c>
      <c r="D11" s="6">
        <f>MIN(data!C11:L11) / data!B11 -1</f>
        <v>-1.7681478195881173E-3</v>
      </c>
      <c r="E11" s="6">
        <f>AVERAGE(data!C11:L11) / data!B11 -1</f>
        <v>4.1074499176674273E-4</v>
      </c>
      <c r="F11" s="6">
        <f>MAX(data!C11:L11) / data!B11 -1</f>
        <v>3.8765577625334835E-3</v>
      </c>
      <c r="G11" s="7">
        <f>AVERAGE(data!O11:X11)</f>
        <v>27.582699999999999</v>
      </c>
    </row>
    <row r="12" spans="1:7" x14ac:dyDescent="0.45">
      <c r="A12" s="17" t="s">
        <v>116</v>
      </c>
      <c r="B12" s="24">
        <v>101</v>
      </c>
      <c r="C12" s="2">
        <f t="shared" si="1"/>
        <v>5050</v>
      </c>
      <c r="D12" s="6">
        <f>MIN(data!C12:L12) / data!B12 -1</f>
        <v>-7.3939810120012384E-2</v>
      </c>
      <c r="E12" s="6">
        <f>AVERAGE(data!C12:L12) / data!B12 -1</f>
        <v>-5.613916015235132E-2</v>
      </c>
      <c r="F12" s="6">
        <f>MAX(data!C12:L12) / data!B12 -1</f>
        <v>-3.5061523351724966E-2</v>
      </c>
      <c r="G12" s="7">
        <f>AVERAGE(data!O12:X12)</f>
        <v>74.832899999999981</v>
      </c>
    </row>
    <row r="13" spans="1:7" x14ac:dyDescent="0.45">
      <c r="A13" s="17" t="s">
        <v>117</v>
      </c>
      <c r="B13" s="24">
        <v>101</v>
      </c>
      <c r="C13" s="2">
        <f t="shared" si="1"/>
        <v>5050</v>
      </c>
      <c r="D13" s="6">
        <f>MIN(data!C13:L13) / data!B13 -1</f>
        <v>-3.6190797887414305E-6</v>
      </c>
      <c r="E13" s="6">
        <f>AVERAGE(data!C13:L13) / data!B13 -1</f>
        <v>-3.6190797885193859E-6</v>
      </c>
      <c r="F13" s="6">
        <f>MAX(data!C13:L13) / data!B13 -1</f>
        <v>-3.6190797887414305E-6</v>
      </c>
      <c r="G13" s="7">
        <f>AVERAGE(data!O13:X13)</f>
        <v>38.586199999999998</v>
      </c>
    </row>
    <row r="14" spans="1:7" x14ac:dyDescent="0.45">
      <c r="A14" s="17" t="s">
        <v>118</v>
      </c>
      <c r="B14" s="24">
        <v>101</v>
      </c>
      <c r="C14" s="2">
        <f t="shared" si="1"/>
        <v>5050</v>
      </c>
      <c r="D14" s="6">
        <f>MIN(data!C14:L14) / data!B14 -1</f>
        <v>-1.5214010412933909E-5</v>
      </c>
      <c r="E14" s="6">
        <f>AVERAGE(data!C14:L14) / data!B14 -1</f>
        <v>-1.5214010412822887E-5</v>
      </c>
      <c r="F14" s="6">
        <f>MAX(data!C14:L14) / data!B14 -1</f>
        <v>-1.5214010412933909E-5</v>
      </c>
      <c r="G14" s="7">
        <f>AVERAGE(data!O14:X14)</f>
        <v>165.79239999999999</v>
      </c>
    </row>
    <row r="15" spans="1:7" x14ac:dyDescent="0.45">
      <c r="A15" s="17" t="s">
        <v>119</v>
      </c>
      <c r="B15" s="24">
        <v>101</v>
      </c>
      <c r="C15" s="2">
        <f t="shared" si="1"/>
        <v>5050</v>
      </c>
      <c r="D15" s="6">
        <f>MIN(data!C15:L15) / data!B15 -1</f>
        <v>-2.9918559289073277E-2</v>
      </c>
      <c r="E15" s="6">
        <f>AVERAGE(data!C15:L15) / data!B15 -1</f>
        <v>-2.2717361839546535E-2</v>
      </c>
      <c r="F15" s="6">
        <f>MAX(data!C15:L15) / data!B15 -1</f>
        <v>-1.5386519264087184E-2</v>
      </c>
      <c r="G15" s="7">
        <f>AVERAGE(data!O15:X15)</f>
        <v>29.6938</v>
      </c>
    </row>
    <row r="16" spans="1:7" x14ac:dyDescent="0.45">
      <c r="A16" s="17" t="s">
        <v>120</v>
      </c>
      <c r="B16" s="24">
        <v>101</v>
      </c>
      <c r="C16" s="2">
        <f t="shared" si="1"/>
        <v>5050</v>
      </c>
      <c r="D16" s="6">
        <f>MIN(data!C16:L16) / data!B16 -1</f>
        <v>-0.10046840238536947</v>
      </c>
      <c r="E16" s="6">
        <f>AVERAGE(data!C16:L16) / data!B16 -1</f>
        <v>-8.2772885259185358E-2</v>
      </c>
      <c r="F16" s="6">
        <f>MAX(data!C16:L16) / data!B16 -1</f>
        <v>-7.1511326239773743E-2</v>
      </c>
      <c r="G16" s="7">
        <f>AVERAGE(data!O16:X16)</f>
        <v>66.477900000000005</v>
      </c>
    </row>
    <row r="17" spans="1:7" ht="13" customHeight="1" x14ac:dyDescent="0.45">
      <c r="A17" s="25" t="s">
        <v>123</v>
      </c>
    </row>
    <row r="18" spans="1:7" ht="12" customHeight="1" x14ac:dyDescent="0.45">
      <c r="A18" s="4" t="s">
        <v>15</v>
      </c>
      <c r="B18" s="4">
        <v>25</v>
      </c>
      <c r="C18" s="2">
        <f t="shared" ref="C18:C27" si="2">MAX(100, B18) * 50</f>
        <v>5000</v>
      </c>
      <c r="D18" s="6">
        <f>MIN(data!C18:L18) / data!B18 -1</f>
        <v>-2.6645739419262071E-4</v>
      </c>
      <c r="E18" s="6">
        <f>AVERAGE(data!C18:L18) / data!B18 -1</f>
        <v>1.4082090778020362E-3</v>
      </c>
      <c r="F18" s="6">
        <f>MAX(data!C18:L18) / data!B18 -1</f>
        <v>3.9202087857939105E-3</v>
      </c>
      <c r="G18" s="7">
        <f>AVERAGE(data!O18:X18)</f>
        <v>5.1826999999999988</v>
      </c>
    </row>
    <row r="19" spans="1:7" x14ac:dyDescent="0.45">
      <c r="A19" s="4" t="s">
        <v>19</v>
      </c>
      <c r="B19" s="4">
        <v>41</v>
      </c>
      <c r="C19" s="2">
        <f t="shared" si="2"/>
        <v>5000</v>
      </c>
      <c r="D19" s="6">
        <f>MIN(data!C19:L19) / data!B19 -1</f>
        <v>-5.6472632493420605E-5</v>
      </c>
      <c r="E19" s="6">
        <f>AVERAGE(data!C19:L19) / data!B19 -1</f>
        <v>1.4675716768027813E-2</v>
      </c>
      <c r="F19" s="6">
        <f>MAX(data!C19:L19) / data!B19 -1</f>
        <v>3.4018245004344028E-2</v>
      </c>
      <c r="G19" s="7">
        <f>AVERAGE(data!O19:X19)</f>
        <v>8.740499999999999</v>
      </c>
    </row>
    <row r="20" spans="1:7" x14ac:dyDescent="0.45">
      <c r="A20" s="4" t="s">
        <v>16</v>
      </c>
      <c r="B20" s="4">
        <v>55</v>
      </c>
      <c r="C20" s="2">
        <f t="shared" si="2"/>
        <v>5000</v>
      </c>
      <c r="D20" s="6">
        <f>MIN(data!C20:L20) / data!B20 -1</f>
        <v>-4.2376901426266489E-4</v>
      </c>
      <c r="E20" s="6">
        <f>AVERAGE(data!C20:L20) / data!B20 -1</f>
        <v>7.5906834065968543E-3</v>
      </c>
      <c r="F20" s="6">
        <f>MAX(data!C20:L20) / data!B20 -1</f>
        <v>2.8677144935327803E-2</v>
      </c>
      <c r="G20" s="7">
        <f>AVERAGE(data!O20:X20)</f>
        <v>10.912699999999997</v>
      </c>
    </row>
    <row r="21" spans="1:7" x14ac:dyDescent="0.45">
      <c r="A21" s="4" t="s">
        <v>20</v>
      </c>
      <c r="B21" s="4">
        <v>96</v>
      </c>
      <c r="C21" s="2">
        <f t="shared" si="2"/>
        <v>5000</v>
      </c>
      <c r="D21" s="6">
        <f>MIN(data!C21:L21) / data!B21 -1</f>
        <v>-4.4969083754953232E-5</v>
      </c>
      <c r="E21" s="6">
        <f>AVERAGE(data!C21:L21) / data!B21 -1</f>
        <v>5.6925238898257735E-3</v>
      </c>
      <c r="F21" s="6">
        <f>MAX(data!C21:L21) / data!B21 -1</f>
        <v>3.1908375491849439E-2</v>
      </c>
      <c r="G21" s="7">
        <f>AVERAGE(data!O21:X21)</f>
        <v>20.950300000000002</v>
      </c>
    </row>
    <row r="22" spans="1:7" x14ac:dyDescent="0.45">
      <c r="A22" s="4" t="s">
        <v>17</v>
      </c>
      <c r="B22" s="4">
        <v>105</v>
      </c>
      <c r="C22" s="2">
        <f t="shared" si="2"/>
        <v>5250</v>
      </c>
      <c r="D22" s="6">
        <f>MIN(data!C22:L22) / data!B22 -1</f>
        <v>-6.0030270800949248E-3</v>
      </c>
      <c r="E22" s="6">
        <f>AVERAGE(data!C22:L22) / data!B22 -1</f>
        <v>1.8136914014563743E-3</v>
      </c>
      <c r="F22" s="6">
        <f>MAX(data!C22:L22) / data!B22 -1</f>
        <v>9.3113392784096582E-3</v>
      </c>
      <c r="G22" s="7">
        <f>AVERAGE(data!O22:X22)</f>
        <v>24.530900000000003</v>
      </c>
    </row>
    <row r="23" spans="1:7" x14ac:dyDescent="0.45">
      <c r="A23" s="4" t="s">
        <v>18</v>
      </c>
      <c r="B23" s="4">
        <v>110</v>
      </c>
      <c r="C23" s="2">
        <f t="shared" si="2"/>
        <v>5500</v>
      </c>
      <c r="D23" s="6">
        <f>MIN(data!C23:L23) / data!B23 -1</f>
        <v>-1.9086304353145289E-3</v>
      </c>
      <c r="E23" s="6">
        <f>AVERAGE(data!C23:L23) / data!B23 -1</f>
        <v>5.4214892211319476E-3</v>
      </c>
      <c r="F23" s="6">
        <f>MAX(data!C23:L23) / data!B23 -1</f>
        <v>3.1536447500428277E-2</v>
      </c>
      <c r="G23" s="7">
        <f>AVERAGE(data!O23:X23)</f>
        <v>25.473399999999998</v>
      </c>
    </row>
    <row r="24" spans="1:7" x14ac:dyDescent="0.45">
      <c r="A24" s="4" t="s">
        <v>21</v>
      </c>
      <c r="B24" s="4">
        <v>110</v>
      </c>
      <c r="C24" s="2">
        <f t="shared" si="2"/>
        <v>5500</v>
      </c>
      <c r="D24" s="6">
        <f>MIN(data!C24:L24) / data!B24 -1</f>
        <v>-7.3828449400877849E-3</v>
      </c>
      <c r="E24" s="6">
        <f>AVERAGE(data!C24:L24) / data!B24 -1</f>
        <v>1.4377268952426192E-2</v>
      </c>
      <c r="F24" s="6">
        <f>MAX(data!C24:L24) / data!B24 -1</f>
        <v>3.8519397318780513E-2</v>
      </c>
      <c r="G24" s="7">
        <f>AVERAGE(data!O24:X24)</f>
        <v>26.879699999999996</v>
      </c>
    </row>
    <row r="25" spans="1:7" x14ac:dyDescent="0.45">
      <c r="A25" s="4" t="s">
        <v>22</v>
      </c>
      <c r="B25" s="4">
        <v>142</v>
      </c>
      <c r="C25" s="2">
        <f t="shared" si="2"/>
        <v>7100</v>
      </c>
      <c r="D25" s="6">
        <f>MIN(data!C25:L25) / data!B25 -1</f>
        <v>-1.3258736443449881E-2</v>
      </c>
      <c r="E25" s="6">
        <f>AVERAGE(data!C25:L25) / data!B25 -1</f>
        <v>1.7195042175933706E-2</v>
      </c>
      <c r="F25" s="6">
        <f>MAX(data!C25:L25) / data!B25 -1</f>
        <v>6.4575658461008656E-2</v>
      </c>
      <c r="G25" s="7">
        <f>AVERAGE(data!O25:X25)</f>
        <v>44.726700000000001</v>
      </c>
    </row>
    <row r="26" spans="1:7" x14ac:dyDescent="0.45">
      <c r="A26" s="4" t="s">
        <v>24</v>
      </c>
      <c r="B26" s="4">
        <v>160</v>
      </c>
      <c r="C26" s="2">
        <f t="shared" si="2"/>
        <v>8000</v>
      </c>
      <c r="D26" s="6">
        <f>MIN(data!C26:L26) / data!B26 -1</f>
        <v>-1.5450437042863197E-4</v>
      </c>
      <c r="E26" s="6">
        <f>AVERAGE(data!C26:L26) / data!B26 -1</f>
        <v>2.9438535662108078E-2</v>
      </c>
      <c r="F26" s="6">
        <f>MAX(data!C26:L26) / data!B26 -1</f>
        <v>5.8011846849814974E-2</v>
      </c>
      <c r="G26" s="7">
        <f>AVERAGE(data!O26:X26)</f>
        <v>60.017299999999999</v>
      </c>
    </row>
    <row r="27" spans="1:7" x14ac:dyDescent="0.45">
      <c r="A27" s="8" t="s">
        <v>23</v>
      </c>
      <c r="B27" s="4">
        <v>210</v>
      </c>
      <c r="C27" s="2">
        <f t="shared" si="2"/>
        <v>10500</v>
      </c>
      <c r="D27" s="6">
        <f>MIN(data!C27:L27) / data!B27 -1</f>
        <v>-1.3656846044759474E-3</v>
      </c>
      <c r="E27" s="6">
        <f>AVERAGE(data!C27:L27) / data!B27 -1</f>
        <v>7.5284674962867726E-3</v>
      </c>
      <c r="F27" s="6">
        <f>MAX(data!C27:L27) / data!B27 -1</f>
        <v>1.6482617415310763E-2</v>
      </c>
      <c r="G27" s="7">
        <f>AVERAGE(data!O27:X27)</f>
        <v>122.46869999999998</v>
      </c>
    </row>
  </sheetData>
  <mergeCells count="6">
    <mergeCell ref="A1:G1"/>
    <mergeCell ref="A2:A3"/>
    <mergeCell ref="B2:B3"/>
    <mergeCell ref="C2:C3"/>
    <mergeCell ref="D2:F2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2023-12-24T05:12:46Z</dcterms:modified>
</cp:coreProperties>
</file>