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7D259415-C49F-4B4F-9A2F-FBD8094C7A65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<sst xmlns="http://schemas.openxmlformats.org/spreadsheetml/2006/main" count="138" uniqueCount="113">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</sst>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2" fontId="6" fillId="0" borderId="1" xfId="1" applyNumberFormat="1" applyFont="1" applyBorder="1"/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topLeftCell="A21" zoomScaleNormal="100" workbookViewId="0">
      <selection activeCell="A70" sqref="A70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110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108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3"/>
      <c r="L23" s="1"/>
      <c r="M23" s="1"/>
      <c r="N23" s="1"/>
      <c r="O23" s="1"/>
    </row>
    <row r="24" spans="1:22" ht="12.75" customHeight="1" x14ac:dyDescent="0.35">
      <c r="A24" s="1" t="s">
        <v>109</v>
      </c>
      <c r="B24" s="1"/>
      <c r="C24" s="1"/>
      <c r="D24" s="1"/>
      <c r="E24" s="1"/>
      <c r="F24" s="1" t="s">
        <v>97</v>
      </c>
      <c r="G24" s="1"/>
      <c r="H24" s="1"/>
      <c r="I24" s="1"/>
      <c r="K24" s="34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112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111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105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104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zoomScale="115" zoomScaleNormal="115" workbookViewId="0">
      <selection activeCell="A12" sqref="A12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5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N1" s="35" t="s">
        <v>106</v>
      </c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53" ht="14.5" customHeight="1" x14ac:dyDescent="0.35">
      <c r="A2" s="43" t="s">
        <v>0</v>
      </c>
      <c r="B2" s="41" t="s">
        <v>29</v>
      </c>
      <c r="C2" s="38" t="s">
        <v>35</v>
      </c>
      <c r="D2" s="39"/>
      <c r="E2" s="39"/>
      <c r="F2" s="39"/>
      <c r="G2" s="39"/>
      <c r="H2" s="39"/>
      <c r="I2" s="39"/>
      <c r="J2" s="39"/>
      <c r="K2" s="39"/>
      <c r="L2" s="40"/>
      <c r="N2" s="41" t="s">
        <v>0</v>
      </c>
      <c r="O2" s="36" t="s">
        <v>35</v>
      </c>
      <c r="P2" s="36"/>
      <c r="Q2" s="36"/>
      <c r="R2" s="36"/>
      <c r="S2" s="36"/>
      <c r="T2" s="36"/>
      <c r="U2" s="36"/>
      <c r="V2" s="36"/>
      <c r="W2" s="36"/>
      <c r="X2" s="37"/>
    </row>
    <row r="3" spans="1:53" ht="12" customHeight="1" x14ac:dyDescent="0.35">
      <c r="A3" s="44"/>
      <c r="B3" s="42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2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2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55007.8</v>
      </c>
      <c r="G4" s="26">
        <v>55007.8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1"/>
    </row>
    <row r="5" spans="1:53" x14ac:dyDescent="0.35">
      <c r="A5" s="32" t="s">
        <v>22</v>
      </c>
      <c r="B5" s="28">
        <v>460.4</v>
      </c>
      <c r="C5" s="26">
        <v>460.37400000000002</v>
      </c>
      <c r="D5" s="26">
        <v>476.12099999999998</v>
      </c>
      <c r="E5" s="26">
        <v>473.00900000000001</v>
      </c>
      <c r="F5" s="26">
        <v>460.37400000000002</v>
      </c>
      <c r="G5" s="26">
        <v>473.00900000000001</v>
      </c>
      <c r="H5" s="26">
        <v>460.37400000000002</v>
      </c>
      <c r="I5" s="26">
        <v>460.37400000000002</v>
      </c>
      <c r="J5" s="26">
        <v>460.37400000000002</v>
      </c>
      <c r="K5" s="26">
        <v>460.37400000000002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1"/>
    </row>
    <row r="6" spans="1:53" x14ac:dyDescent="0.35">
      <c r="A6" s="32" t="s">
        <v>19</v>
      </c>
      <c r="B6" s="28">
        <v>63242</v>
      </c>
      <c r="C6" s="26">
        <v>63915.199999999997</v>
      </c>
      <c r="D6" s="26">
        <v>63215.199999999997</v>
      </c>
      <c r="E6" s="26">
        <v>63215.199999999997</v>
      </c>
      <c r="F6" s="26">
        <v>63215.199999999997</v>
      </c>
      <c r="G6" s="26">
        <v>63215.199999999997</v>
      </c>
      <c r="H6" s="26">
        <v>63765</v>
      </c>
      <c r="I6" s="26">
        <v>65020.1</v>
      </c>
      <c r="J6" s="26">
        <v>64119.1</v>
      </c>
      <c r="K6" s="26">
        <v>64155</v>
      </c>
      <c r="L6" s="26">
        <v>64465.3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1"/>
    </row>
    <row r="7" spans="1:53" x14ac:dyDescent="0.35">
      <c r="A7" s="32" t="s">
        <v>23</v>
      </c>
      <c r="B7" s="28">
        <v>355.8</v>
      </c>
      <c r="C7" s="26">
        <v>355.78399999999999</v>
      </c>
      <c r="D7" s="26">
        <v>356.37400000000002</v>
      </c>
      <c r="E7" s="26">
        <v>355.78399999999999</v>
      </c>
      <c r="F7" s="26">
        <v>371.22899999999998</v>
      </c>
      <c r="G7" s="26">
        <v>355.78399999999999</v>
      </c>
      <c r="H7" s="26">
        <v>355.78399999999999</v>
      </c>
      <c r="I7" s="26">
        <v>355.78399999999999</v>
      </c>
      <c r="J7" s="26">
        <v>372.15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1"/>
    </row>
    <row r="8" spans="1:53" x14ac:dyDescent="0.35">
      <c r="A8" s="32" t="s">
        <v>20</v>
      </c>
      <c r="B8" s="28">
        <v>195568</v>
      </c>
      <c r="C8" s="26">
        <v>195572</v>
      </c>
      <c r="D8" s="26">
        <v>194681</v>
      </c>
      <c r="E8" s="26">
        <v>196613</v>
      </c>
      <c r="F8" s="26">
        <v>196138</v>
      </c>
      <c r="G8" s="26">
        <v>195166</v>
      </c>
      <c r="H8" s="26">
        <v>196248</v>
      </c>
      <c r="I8" s="26">
        <v>195350</v>
      </c>
      <c r="J8" s="26">
        <v>196638</v>
      </c>
      <c r="K8" s="26">
        <v>198133</v>
      </c>
      <c r="L8" s="26">
        <v>195546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1"/>
    </row>
    <row r="9" spans="1:53" x14ac:dyDescent="0.35">
      <c r="A9" s="32" t="s">
        <v>21</v>
      </c>
      <c r="B9" s="28">
        <v>204335</v>
      </c>
      <c r="C9" s="26">
        <v>206525</v>
      </c>
      <c r="D9" s="26">
        <v>205012</v>
      </c>
      <c r="E9" s="26">
        <v>205211</v>
      </c>
      <c r="F9" s="26">
        <v>205012</v>
      </c>
      <c r="G9" s="26">
        <v>205261</v>
      </c>
      <c r="H9" s="26">
        <v>205012</v>
      </c>
      <c r="I9" s="26">
        <v>205095</v>
      </c>
      <c r="J9" s="26">
        <v>206216</v>
      </c>
      <c r="K9" s="26">
        <v>205012</v>
      </c>
      <c r="L9" s="26">
        <v>205012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1"/>
    </row>
    <row r="10" spans="1:53" x14ac:dyDescent="0.35">
      <c r="A10" s="32" t="s">
        <v>24</v>
      </c>
      <c r="B10" s="28">
        <v>842.9</v>
      </c>
      <c r="C10" s="26">
        <v>852.19399999999996</v>
      </c>
      <c r="D10" s="26">
        <v>836.67700000000002</v>
      </c>
      <c r="E10" s="26">
        <v>897.44899999999996</v>
      </c>
      <c r="F10" s="26">
        <v>870.09299999999996</v>
      </c>
      <c r="G10" s="26">
        <v>878.024</v>
      </c>
      <c r="H10" s="26">
        <v>841.44100000000003</v>
      </c>
      <c r="I10" s="26">
        <v>846.37400000000002</v>
      </c>
      <c r="J10" s="26">
        <v>872.13199999999995</v>
      </c>
      <c r="K10" s="26">
        <v>882.12199999999996</v>
      </c>
      <c r="L10" s="26">
        <v>866.20100000000002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1"/>
    </row>
    <row r="11" spans="1:53" x14ac:dyDescent="0.35">
      <c r="A11" s="32" t="s">
        <v>25</v>
      </c>
      <c r="B11" s="28">
        <v>5809</v>
      </c>
      <c r="C11" s="26">
        <v>5906.08</v>
      </c>
      <c r="D11" s="26">
        <v>5982.6</v>
      </c>
      <c r="E11" s="26">
        <v>5846.14</v>
      </c>
      <c r="F11" s="26">
        <v>5732.77</v>
      </c>
      <c r="G11" s="26">
        <v>5900.29</v>
      </c>
      <c r="H11" s="26">
        <v>5853.78</v>
      </c>
      <c r="I11" s="26">
        <v>5910.95</v>
      </c>
      <c r="J11" s="26">
        <v>5719.49</v>
      </c>
      <c r="K11" s="26">
        <v>5832.26</v>
      </c>
      <c r="L11" s="26">
        <v>5951.5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1"/>
    </row>
    <row r="12" spans="1:53" x14ac:dyDescent="0.35">
      <c r="A12" s="32" t="s">
        <v>27</v>
      </c>
      <c r="B12" s="28">
        <v>44011.7</v>
      </c>
      <c r="C12" s="26">
        <v>44615</v>
      </c>
      <c r="D12" s="26">
        <v>46437</v>
      </c>
      <c r="E12" s="26">
        <v>44359.199999999997</v>
      </c>
      <c r="F12" s="26">
        <v>46857.1</v>
      </c>
      <c r="G12" s="26">
        <v>45010.5</v>
      </c>
      <c r="H12" s="26">
        <v>44279.6</v>
      </c>
      <c r="I12" s="26">
        <v>44541.5</v>
      </c>
      <c r="J12" s="26">
        <v>45213</v>
      </c>
      <c r="K12" s="26">
        <v>44725.7</v>
      </c>
      <c r="L12" s="26">
        <v>44478.8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1"/>
    </row>
    <row r="13" spans="1:53" x14ac:dyDescent="0.35">
      <c r="A13" s="32" t="s">
        <v>26</v>
      </c>
      <c r="B13" s="28">
        <v>476684</v>
      </c>
      <c r="C13" s="26">
        <v>478369</v>
      </c>
      <c r="D13" s="26">
        <v>476691</v>
      </c>
      <c r="E13" s="26">
        <v>477796</v>
      </c>
      <c r="F13" s="26">
        <v>478199</v>
      </c>
      <c r="G13" s="26">
        <v>479561</v>
      </c>
      <c r="H13" s="26">
        <v>479207</v>
      </c>
      <c r="I13" s="26">
        <v>478214</v>
      </c>
      <c r="J13" s="26">
        <v>476426</v>
      </c>
      <c r="K13" s="26">
        <v>476644</v>
      </c>
      <c r="L13" s="26">
        <v>480924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1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1"/>
    </row>
    <row r="15" spans="1:53" x14ac:dyDescent="0.35">
      <c r="B15" s="28"/>
      <c r="BA15" s="31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O27"/>
  <sheetViews>
    <sheetView tabSelected="1" workbookViewId="0">
      <selection activeCell="D7" sqref="D7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15" x14ac:dyDescent="0.45">
      <c r="A1" s="45" t="s">
        <v>37</v>
      </c>
      <c r="B1" s="46"/>
      <c r="C1" s="46"/>
      <c r="D1" s="46"/>
      <c r="E1" s="46"/>
      <c r="F1" s="46"/>
      <c r="G1" s="46"/>
      <c r="H1" s="47"/>
    </row>
    <row r="2" spans="1:15" ht="14.5" customHeight="1" x14ac:dyDescent="0.45">
      <c r="A2" s="48" t="s">
        <v>89</v>
      </c>
      <c r="B2" s="52" t="s">
        <v>0</v>
      </c>
      <c r="C2" s="50" t="s">
        <v>92</v>
      </c>
      <c r="D2" s="50" t="s">
        <v>90</v>
      </c>
      <c r="E2" s="45" t="s">
        <v>1</v>
      </c>
      <c r="F2" s="46"/>
      <c r="G2" s="47"/>
      <c r="H2" s="50" t="s">
        <v>91</v>
      </c>
    </row>
    <row r="3" spans="1:15" ht="13" customHeight="1" x14ac:dyDescent="0.45">
      <c r="A3" s="48"/>
      <c r="B3" s="37"/>
      <c r="C3" s="42"/>
      <c r="D3" s="51"/>
      <c r="E3" s="3" t="s">
        <v>30</v>
      </c>
      <c r="F3" s="3" t="s">
        <v>34</v>
      </c>
      <c r="G3" s="3" t="s">
        <v>31</v>
      </c>
      <c r="H3" s="42"/>
    </row>
    <row r="4" spans="1:15" x14ac:dyDescent="0.45">
      <c r="A4" s="48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5.7087584180481876E-4</v>
      </c>
      <c r="G4" s="7">
        <f>MAX(data!C4:L4) / data!B4 -1</f>
        <v>3.9202087857939105E-3</v>
      </c>
      <c r="H4" s="8">
        <f>AVERAGE(data!O4:X4)</f>
        <v>5.8734000000000002</v>
      </c>
      <c r="I4" s="7"/>
      <c r="J4" s="7"/>
      <c r="K4" s="7"/>
      <c r="L4" s="5"/>
      <c r="M4" s="29"/>
      <c r="N4" s="8"/>
      <c r="O4" s="5"/>
    </row>
    <row r="5" spans="1:15" x14ac:dyDescent="0.45">
      <c r="A5" s="48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1.0990008688097186E-2</v>
      </c>
      <c r="G5" s="7">
        <f>MAX(data!C5:L5) / data!B5 -1</f>
        <v>3.4146394439617644E-2</v>
      </c>
      <c r="H5" s="8">
        <f>AVERAGE(data!O5:X5)</f>
        <v>10.5608</v>
      </c>
      <c r="I5" s="7"/>
      <c r="J5" s="7"/>
      <c r="K5" s="7"/>
      <c r="N5" s="8"/>
      <c r="O5" s="5"/>
    </row>
    <row r="6" spans="1:15" x14ac:dyDescent="0.45">
      <c r="A6" s="48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9.2984092849688338E-3</v>
      </c>
      <c r="G6" s="7">
        <f>MAX(data!C6:L6) / data!B6 -1</f>
        <v>2.81158091141962E-2</v>
      </c>
      <c r="H6" s="8">
        <f>AVERAGE(data!O6:X6)</f>
        <v>13.529900000000001</v>
      </c>
      <c r="I6" s="7"/>
      <c r="J6" s="7"/>
      <c r="K6" s="7"/>
      <c r="N6" s="8"/>
      <c r="O6" s="5"/>
    </row>
    <row r="7" spans="1:15" x14ac:dyDescent="0.45">
      <c r="A7" s="48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9.061551433389603E-3</v>
      </c>
      <c r="G7" s="7">
        <f>MAX(data!C7:L7) / data!B7 -1</f>
        <v>4.595278246205714E-2</v>
      </c>
      <c r="H7" s="8">
        <f>AVERAGE(data!O7:X7)</f>
        <v>32.187599999999996</v>
      </c>
      <c r="I7" s="7"/>
      <c r="J7" s="7"/>
      <c r="K7" s="7"/>
      <c r="N7" s="8"/>
      <c r="O7" s="5"/>
    </row>
    <row r="8" spans="1:15" x14ac:dyDescent="0.45">
      <c r="A8" s="48"/>
      <c r="B8" s="4" t="s">
        <v>20</v>
      </c>
      <c r="C8" s="4">
        <v>105</v>
      </c>
      <c r="D8" s="2">
        <f t="shared" si="0"/>
        <v>5250</v>
      </c>
      <c r="E8" s="7">
        <f>MIN(data!C8:L8) / data!B8 -1</f>
        <v>-4.5355068313834845E-3</v>
      </c>
      <c r="F8" s="7">
        <f>AVERAGE(data!C8:L8) / data!B8 -1</f>
        <v>2.2524134827783815E-3</v>
      </c>
      <c r="G8" s="7">
        <f>MAX(data!C8:L8) / data!B8 -1</f>
        <v>1.3115642640922909E-2</v>
      </c>
      <c r="H8" s="8">
        <f>AVERAGE(data!O8:X8)</f>
        <v>34.118600000000001</v>
      </c>
      <c r="I8" s="7"/>
      <c r="J8" s="7"/>
      <c r="K8" s="7"/>
      <c r="N8" s="8"/>
      <c r="O8" s="7"/>
    </row>
    <row r="9" spans="1:15" x14ac:dyDescent="0.45">
      <c r="A9" s="48"/>
      <c r="B9" s="4" t="s">
        <v>21</v>
      </c>
      <c r="C9" s="4">
        <v>110</v>
      </c>
      <c r="D9" s="2">
        <f t="shared" si="0"/>
        <v>5500</v>
      </c>
      <c r="E9" s="7">
        <f>MIN(data!C9:L9) / data!B9 -1</f>
        <v>3.3131866787383668E-3</v>
      </c>
      <c r="F9" s="7">
        <f>AVERAGE(data!C9:L9) / data!B9 -1</f>
        <v>4.9027332566617954E-3</v>
      </c>
      <c r="G9" s="7">
        <f>MAX(data!C9:L9) / data!B9 -1</f>
        <v>1.0717693982920107E-2</v>
      </c>
      <c r="H9" s="8">
        <f>AVERAGE(data!O9:X9)</f>
        <v>36.936199999999999</v>
      </c>
      <c r="I9" s="7"/>
      <c r="J9" s="7"/>
      <c r="K9" s="7"/>
      <c r="N9" s="8"/>
      <c r="O9" s="7"/>
    </row>
    <row r="10" spans="1:15" x14ac:dyDescent="0.45">
      <c r="A10" s="48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2.5353778621425738E-2</v>
      </c>
      <c r="G10" s="7">
        <f>MAX(data!C10:L10) / data!B10 -1</f>
        <v>6.4715861905326744E-2</v>
      </c>
      <c r="H10" s="8">
        <f>AVERAGE(data!O10:X10)</f>
        <v>39.3001</v>
      </c>
      <c r="I10" s="7"/>
      <c r="J10" s="7"/>
      <c r="K10" s="7"/>
      <c r="N10" s="8"/>
      <c r="O10" s="7"/>
    </row>
    <row r="11" spans="1:15" x14ac:dyDescent="0.45">
      <c r="A11" s="48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-1.5408848338784642E-2</v>
      </c>
      <c r="F11" s="7">
        <f>AVERAGE(data!C11:L11) / data!B11 -1</f>
        <v>9.3967980719573685E-3</v>
      </c>
      <c r="G11" s="7">
        <f>MAX(data!C11:L11) / data!B11 -1</f>
        <v>2.9884661731795603E-2</v>
      </c>
      <c r="H11" s="8">
        <f>AVERAGE(data!O11:X11)</f>
        <v>78.040500000000009</v>
      </c>
      <c r="I11" s="7"/>
      <c r="J11" s="7"/>
      <c r="K11" s="7"/>
      <c r="N11" s="8"/>
    </row>
    <row r="12" spans="1:15" x14ac:dyDescent="0.45">
      <c r="A12" s="48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6.0870177702747608E-3</v>
      </c>
      <c r="F12" s="7">
        <f>AVERAGE(data!C12:L12) / data!B12 -1</f>
        <v>2.3630989032461969E-2</v>
      </c>
      <c r="G12" s="7">
        <f>MAX(data!C12:L12) / data!B12 -1</f>
        <v>6.4650990532063135E-2</v>
      </c>
      <c r="H12" s="8">
        <f>AVERAGE(data!O12:X12)</f>
        <v>114.82980000000001</v>
      </c>
      <c r="I12" s="7"/>
      <c r="J12" s="7"/>
      <c r="K12" s="7"/>
      <c r="N12" s="8"/>
    </row>
    <row r="13" spans="1:15" x14ac:dyDescent="0.45">
      <c r="A13" s="49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-5.4123905983838316E-4</v>
      </c>
      <c r="F13" s="7">
        <f>AVERAGE(data!C13:L13) / data!B13 -1</f>
        <v>3.1868071930249986E-3</v>
      </c>
      <c r="G13" s="7">
        <f>MAX(data!C13:L13) / data!B13 -1</f>
        <v>8.89478144850675E-3</v>
      </c>
      <c r="H13" s="8">
        <f>AVERAGE(data!O13:X13)</f>
        <v>222.34719999999999</v>
      </c>
      <c r="I13" s="7"/>
      <c r="J13" s="7"/>
      <c r="K13" s="7"/>
      <c r="N13" s="8"/>
    </row>
    <row r="16" spans="1:15" ht="13" customHeight="1" x14ac:dyDescent="0.45"/>
    <row r="17" spans="9:14" ht="12" customHeight="1" x14ac:dyDescent="0.45"/>
    <row r="18" spans="9:14" x14ac:dyDescent="0.45">
      <c r="I18" s="7"/>
      <c r="J18" s="7"/>
      <c r="K18" s="7"/>
      <c r="L18" s="30"/>
      <c r="N18" s="8"/>
    </row>
    <row r="19" spans="9:14" x14ac:dyDescent="0.45">
      <c r="I19" s="7"/>
      <c r="J19" s="7"/>
      <c r="K19" s="7"/>
      <c r="L19" s="30"/>
      <c r="N19" s="8"/>
    </row>
    <row r="20" spans="9:14" x14ac:dyDescent="0.45">
      <c r="I20" s="7"/>
      <c r="J20" s="7"/>
      <c r="K20" s="7"/>
      <c r="L20" s="5"/>
      <c r="N20" s="8"/>
    </row>
    <row r="21" spans="9:14" x14ac:dyDescent="0.45">
      <c r="I21" s="7"/>
      <c r="J21" s="7"/>
      <c r="K21" s="7"/>
      <c r="L21" s="30"/>
      <c r="N21" s="8"/>
    </row>
    <row r="22" spans="9:14" x14ac:dyDescent="0.45">
      <c r="I22" s="7"/>
      <c r="J22" s="7"/>
      <c r="K22" s="7"/>
      <c r="L22" s="30"/>
      <c r="N22" s="8"/>
    </row>
    <row r="23" spans="9:14" x14ac:dyDescent="0.45">
      <c r="I23" s="7"/>
      <c r="J23" s="7"/>
      <c r="K23" s="7"/>
      <c r="L23" s="30"/>
      <c r="N23" s="8"/>
    </row>
    <row r="24" spans="9:14" x14ac:dyDescent="0.45">
      <c r="I24" s="7"/>
      <c r="J24" s="7"/>
      <c r="K24" s="7"/>
      <c r="L24" s="30"/>
      <c r="N24" s="8"/>
    </row>
    <row r="25" spans="9:14" x14ac:dyDescent="0.45">
      <c r="I25" s="7"/>
      <c r="J25" s="7"/>
      <c r="K25" s="7"/>
      <c r="L25" s="30"/>
      <c r="N25" s="8"/>
    </row>
    <row r="26" spans="9:14" x14ac:dyDescent="0.45">
      <c r="I26" s="7"/>
      <c r="J26" s="7"/>
      <c r="K26" s="7"/>
      <c r="L26" s="30"/>
      <c r="N26" s="8"/>
    </row>
    <row r="27" spans="9:14" x14ac:dyDescent="0.45">
      <c r="I27" s="7"/>
      <c r="J27" s="7"/>
      <c r="K27" s="7"/>
      <c r="L27" s="30"/>
      <c r="N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2023-11-28T07:54:06Z</dcterms:modified>
</cp:coreProperties>
</file>