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842FED09-A8F6-47F1-9C2F-A8B052EDA56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LRP Benchmark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1" i="2" l="1"/>
  <c r="L81" i="2" s="1"/>
  <c r="J80" i="2"/>
  <c r="L80" i="2" s="1"/>
  <c r="J79" i="2"/>
  <c r="J78" i="2"/>
  <c r="L78" i="2" s="1"/>
  <c r="J77" i="2"/>
  <c r="J76" i="2"/>
  <c r="L76" i="2" s="1"/>
  <c r="J75" i="2"/>
  <c r="J74" i="2"/>
  <c r="J73" i="2"/>
  <c r="L79" i="2"/>
  <c r="L77" i="2"/>
  <c r="L75" i="2"/>
  <c r="J72" i="2"/>
  <c r="L73" i="2"/>
  <c r="I80" i="2"/>
  <c r="I79" i="2"/>
  <c r="I78" i="2"/>
  <c r="I75" i="2"/>
  <c r="I73" i="2"/>
  <c r="L74" i="2" l="1"/>
  <c r="L72" i="2"/>
  <c r="I81" i="2"/>
  <c r="I77" i="2"/>
  <c r="I76" i="2"/>
  <c r="I74" i="2"/>
  <c r="I72" i="2"/>
</calcChain>
</file>

<file path=xl/sharedStrings.xml><?xml version="1.0" encoding="utf-8"?>
<sst xmlns="http://schemas.openxmlformats.org/spreadsheetml/2006/main" count="97" uniqueCount="93">
  <si>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</si>
  <si>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</si>
  <si>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</si>
  <si>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</si>
  <si>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</si>
  <si>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</si>
  <si>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</si>
  <si>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</si>
  <si>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</si>
  <si>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</si>
  <si>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ω   =   0.05                    ,</t>
  </si>
  <si>
    <t>        τ   =   0.5    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</si>
  <si>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</si>
  <si>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</si>
  <si>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</si>
  <si>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</si>
  <si>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</si>
  <si>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</si>
  <si>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</si>
  <si>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</si>
  <si>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</si>
  <si>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</si>
  <si>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</si>
  <si>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</si>
  <si>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</si>
  <si>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</si>
  <si>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</si>
  <si>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</si>
  <si>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</si>
  <si>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</si>
  <si>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</si>
  <si>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</si>
  <si>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</si>
  <si>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</si>
  <si>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</si>
  <si>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</si>
  <si>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</si>
  <si>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</si>
  <si>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</si>
  <si>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    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</si>
  <si>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</si>
  <si>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</si>
  <si>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</si>
  <si>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</si>
  <si>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</si>
  <si>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</si>
  <si>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</si>
  <si>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</si>
  <si>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</si>
  <si>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</si>
  <si>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</si>
  <si>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</si>
  <si>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</si>
  <si>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</si>
  <si>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</si>
  <si>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</si>
  <si>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</si>
  <si>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</si>
  <si>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</si>
  <si>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</si>
  <si>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</si>
  <si>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</si>
  <si>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</si>
  <si>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</si>
  <si>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</si>
  <si>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</si>
  <si>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</si>
  <si>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</si>
  <si>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</si>
  <si>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</si>
  <si>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</si>
  <si>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</si>
  <si>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</si>
  <si>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</si>
  <si>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</si>
  <si>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</si>
  <si>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</si>
  <si>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</si>
  <si>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</si>
  <si>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</si>
  <si>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                    :swapcustomers! ,</t>
  </si>
  <si>
    <t>                    :swapdepots!</t>
  </si>
  <si>
    <t>    χ = ALNSParameters(</t>
  </si>
  <si>
    <t>    n = max(500, ceil(x, digits=-(length(digits(x))-1)))</t>
  </si>
  <si>
    <t>    x = length(N)</t>
  </si>
  <si>
    <t>                    :bestprecise!   ,</t>
  </si>
  <si>
    <t>                    :bestperturb!   ,</t>
  </si>
  <si>
    <t>                    :greedyprecise! ,</t>
  </si>
  <si>
    <t>                    :greedyperturb! ,</t>
  </si>
  <si>
    <t>:random</t>
  </si>
  <si>
    <t>MersenneTwister(1104); MersenneTwister(1234); MersenneTwister(1403)</t>
  </si>
  <si>
    <t>        𝜃   =   0.9975                  ,</t>
  </si>
  <si>
    <t>                    :move!          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</si>
</sst>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8"/>
  <sheetViews>
    <sheetView tabSelected="1" topLeftCell="A25" zoomScaleNormal="100" workbookViewId="0">
      <selection activeCell="J81" sqref="J81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10.453125" style="1" bestFit="1" customWidth="1"/>
    <col min="5" max="5" width="7.90625" style="1" bestFit="1" customWidth="1"/>
    <col min="6" max="6" width="9.453125" style="1" bestFit="1" customWidth="1"/>
    <col min="7" max="7" width="10.453125" style="1" bestFit="1" customWidth="1"/>
    <col min="8" max="8" width="9.453125" style="1" bestFit="1" customWidth="1"/>
    <col min="9" max="9" width="6.54296875" style="1" customWidth="1"/>
    <col min="10" max="10" width="11.1796875" style="1" bestFit="1" customWidth="1"/>
    <col min="11" max="11" width="7.81640625" style="1" bestFit="1" customWidth="1"/>
    <col min="12" max="12" width="9.54296875" style="1" bestFit="1" customWidth="1"/>
    <col min="13" max="16384" width="9.08984375" style="1"/>
  </cols>
  <sheetData>
    <row r="1" spans="1:8" ht="14.5" x14ac:dyDescent="0.35">
      <c r="A1" s="13" t="s">
        <v>58</v>
      </c>
      <c r="B1" s="14"/>
      <c r="C1" s="15"/>
      <c r="D1" s="15"/>
      <c r="E1" s="15"/>
      <c r="F1" s="15"/>
      <c r="G1" s="15"/>
      <c r="H1" s="15"/>
    </row>
    <row r="2" spans="1:8" ht="14.5" x14ac:dyDescent="0.35">
      <c r="A2" s="18"/>
      <c r="B2" s="19"/>
      <c r="C2" s="20"/>
      <c r="D2" s="20"/>
      <c r="E2" s="20"/>
      <c r="F2" s="20"/>
      <c r="G2" s="20"/>
      <c r="H2" s="20"/>
    </row>
    <row r="3" spans="1:8" x14ac:dyDescent="0.3">
      <c r="A3" s="21" t="s">
        <v>20</v>
      </c>
    </row>
    <row r="4" spans="1:8" x14ac:dyDescent="0.3">
      <c r="A4" s="1" t="s">
        <v>21</v>
      </c>
      <c r="B4" s="12"/>
      <c r="C4" s="1" t="s">
        <v>22</v>
      </c>
      <c r="D4" s="2"/>
      <c r="E4" s="2"/>
      <c r="F4" s="2"/>
      <c r="G4" s="2"/>
      <c r="H4" s="2"/>
    </row>
    <row r="5" spans="1:8" x14ac:dyDescent="0.3">
      <c r="A5" s="1" t="s">
        <v>23</v>
      </c>
      <c r="B5" s="12"/>
      <c r="C5" s="1" t="s">
        <v>26</v>
      </c>
      <c r="D5" s="2"/>
      <c r="E5" s="2"/>
      <c r="F5" s="2"/>
      <c r="G5" s="2"/>
      <c r="H5" s="2"/>
    </row>
    <row r="6" spans="1:8" s="8" customFormat="1" ht="12.75" customHeight="1" x14ac:dyDescent="0.35">
      <c r="A6" s="8" t="s">
        <v>24</v>
      </c>
      <c r="C6" s="8" t="s">
        <v>25</v>
      </c>
    </row>
    <row r="7" spans="1:8" s="8" customFormat="1" ht="12.75" customHeight="1" x14ac:dyDescent="0.35"/>
    <row r="8" spans="1:8" s="8" customFormat="1" ht="12.75" customHeight="1" x14ac:dyDescent="0.35">
      <c r="A8" s="22" t="s">
        <v>31</v>
      </c>
    </row>
    <row r="9" spans="1:8" s="8" customFormat="1" ht="12.75" customHeight="1" x14ac:dyDescent="0.3">
      <c r="A9" s="1" t="s">
        <v>27</v>
      </c>
      <c r="B9" s="1"/>
      <c r="C9" s="1" t="s">
        <v>28</v>
      </c>
      <c r="D9" s="1"/>
      <c r="E9" s="1"/>
      <c r="F9" s="1"/>
      <c r="G9" s="1"/>
      <c r="H9" s="1"/>
    </row>
    <row r="10" spans="1:8" s="8" customFormat="1" ht="12.75" customHeight="1" x14ac:dyDescent="0.3">
      <c r="A10" s="1" t="s">
        <v>29</v>
      </c>
      <c r="B10" s="1"/>
      <c r="C10" s="1" t="s">
        <v>30</v>
      </c>
      <c r="D10" s="1"/>
      <c r="E10" s="1"/>
      <c r="F10" s="1"/>
      <c r="G10" s="1"/>
      <c r="H10" s="1"/>
    </row>
    <row r="11" spans="1:8" s="8" customFormat="1" ht="12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s="8" customFormat="1" ht="12.75" customHeight="1" x14ac:dyDescent="0.3">
      <c r="A12" s="21" t="s">
        <v>36</v>
      </c>
      <c r="B12" s="1"/>
      <c r="C12" s="1"/>
      <c r="D12" s="1"/>
      <c r="E12" s="1"/>
      <c r="F12" s="1"/>
      <c r="G12" s="1"/>
      <c r="H12" s="1"/>
    </row>
    <row r="13" spans="1:8" s="8" customFormat="1" ht="12.75" customHeight="1" x14ac:dyDescent="0.3">
      <c r="A13" s="1" t="s">
        <v>34</v>
      </c>
      <c r="B13" s="1"/>
      <c r="C13" s="1" t="s">
        <v>35</v>
      </c>
      <c r="D13" s="1"/>
      <c r="E13" s="1"/>
      <c r="F13" s="1"/>
      <c r="G13" s="1"/>
      <c r="H13" s="1"/>
    </row>
    <row r="14" spans="1:8" s="8" customFormat="1" ht="12.75" customHeight="1" x14ac:dyDescent="0.3">
      <c r="A14" s="1" t="s">
        <v>33</v>
      </c>
      <c r="B14" s="1"/>
      <c r="C14" s="1" t="s">
        <v>32</v>
      </c>
      <c r="D14" s="1"/>
      <c r="E14" s="1"/>
      <c r="F14" s="1"/>
      <c r="G14" s="1"/>
      <c r="H14" s="1"/>
    </row>
    <row r="15" spans="1:8" s="8" customFormat="1" ht="12.75" customHeight="1" x14ac:dyDescent="0.3">
      <c r="A15" s="1" t="s">
        <v>38</v>
      </c>
      <c r="B15" s="1"/>
      <c r="C15" s="11" t="s">
        <v>90</v>
      </c>
      <c r="D15" s="11"/>
      <c r="E15" s="11"/>
      <c r="F15" s="11"/>
      <c r="G15" s="11"/>
      <c r="H15" s="1"/>
    </row>
    <row r="16" spans="1:8" s="8" customFormat="1" ht="12.75" customHeight="1" x14ac:dyDescent="0.35">
      <c r="A16" s="8" t="s">
        <v>37</v>
      </c>
      <c r="C16" s="11" t="s">
        <v>89</v>
      </c>
      <c r="D16" s="11"/>
      <c r="E16" s="11"/>
      <c r="F16" s="11"/>
      <c r="G16" s="11"/>
    </row>
    <row r="17" spans="1:24" s="8" customFormat="1" ht="12.75" customHeight="1" x14ac:dyDescent="0.35">
      <c r="B17" s="7"/>
    </row>
    <row r="18" spans="1:24" s="8" customFormat="1" ht="12.75" customHeight="1" x14ac:dyDescent="0.35">
      <c r="A18" s="9" t="s">
        <v>18</v>
      </c>
      <c r="B18" s="7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s="8" customFormat="1" ht="12.75" customHeight="1" x14ac:dyDescent="0.35">
      <c r="A19" s="11" t="s">
        <v>84</v>
      </c>
      <c r="B19" s="10"/>
      <c r="L19" s="11"/>
      <c r="W19" s="11"/>
      <c r="X19" s="11"/>
    </row>
    <row r="20" spans="1:24" s="8" customFormat="1" ht="12.75" customHeight="1" x14ac:dyDescent="0.35">
      <c r="A20" s="11" t="s">
        <v>83</v>
      </c>
      <c r="B20" s="10"/>
      <c r="L20" s="11"/>
      <c r="W20" s="11"/>
      <c r="X20" s="11"/>
    </row>
    <row r="21" spans="1:24" s="8" customFormat="1" ht="12.75" customHeight="1" x14ac:dyDescent="0.35">
      <c r="A21" s="11" t="s">
        <v>82</v>
      </c>
      <c r="B21" s="11"/>
      <c r="C21" s="11"/>
      <c r="D21" s="11"/>
      <c r="E21" s="11"/>
      <c r="F21" s="11"/>
      <c r="G21" s="11"/>
      <c r="H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s="8" customFormat="1" ht="12.75" customHeight="1" x14ac:dyDescent="0.35">
      <c r="A22" s="11" t="s">
        <v>40</v>
      </c>
      <c r="B22" s="11"/>
      <c r="C22" s="11"/>
      <c r="D22" s="11"/>
      <c r="E22" s="11"/>
      <c r="F22" s="11"/>
      <c r="G22" s="11"/>
      <c r="H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s="8" customFormat="1" ht="12.75" customHeight="1" x14ac:dyDescent="0.35">
      <c r="A23" s="11" t="s">
        <v>41</v>
      </c>
      <c r="B23" s="11"/>
      <c r="C23" s="11"/>
      <c r="D23" s="11"/>
      <c r="E23" s="11"/>
      <c r="F23" s="11"/>
      <c r="G23" s="11"/>
      <c r="H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s="8" customFormat="1" ht="12.75" customHeight="1" x14ac:dyDescent="0.35">
      <c r="A24" s="11" t="s">
        <v>42</v>
      </c>
      <c r="B24" s="11"/>
      <c r="C24" s="11"/>
      <c r="D24" s="11"/>
      <c r="E24" s="11"/>
      <c r="F24" s="11"/>
      <c r="G24" s="11"/>
      <c r="H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8" customFormat="1" ht="12.75" customHeight="1" x14ac:dyDescent="0.35">
      <c r="A25" s="11" t="s">
        <v>43</v>
      </c>
      <c r="B25" s="11"/>
      <c r="C25" s="11"/>
      <c r="D25" s="11"/>
      <c r="E25" s="11"/>
      <c r="F25" s="11"/>
      <c r="G25" s="11"/>
      <c r="H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8" customFormat="1" ht="12.75" customHeight="1" x14ac:dyDescent="0.35">
      <c r="A26" s="11" t="s">
        <v>8</v>
      </c>
      <c r="B26" s="11"/>
      <c r="C26" s="11"/>
      <c r="D26" s="11"/>
      <c r="E26" s="11"/>
      <c r="F26" s="11"/>
      <c r="G26" s="11"/>
      <c r="H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s="8" customFormat="1" ht="12.75" customHeight="1" x14ac:dyDescent="0.35">
      <c r="A27" s="11" t="s">
        <v>44</v>
      </c>
      <c r="B27" s="11"/>
      <c r="C27" s="11"/>
      <c r="D27" s="11"/>
      <c r="E27" s="11"/>
      <c r="F27" s="11"/>
      <c r="G27" s="11"/>
      <c r="H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s="8" customFormat="1" ht="12.75" customHeight="1" x14ac:dyDescent="0.35">
      <c r="A28" s="11" t="s">
        <v>45</v>
      </c>
      <c r="B28" s="11"/>
      <c r="C28" s="11"/>
      <c r="D28" s="11"/>
      <c r="E28" s="11"/>
      <c r="F28" s="11"/>
      <c r="G28" s="11"/>
      <c r="H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s="8" customFormat="1" ht="12.75" customHeight="1" x14ac:dyDescent="0.35">
      <c r="A29" s="11" t="s">
        <v>46</v>
      </c>
      <c r="B29" s="11"/>
      <c r="C29" s="11"/>
      <c r="D29" s="11"/>
      <c r="E29" s="11"/>
      <c r="F29" s="11"/>
      <c r="G29" s="11"/>
      <c r="H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s="8" customFormat="1" ht="12.75" customHeight="1" x14ac:dyDescent="0.35">
      <c r="A30" s="11" t="s">
        <v>59</v>
      </c>
      <c r="B30" s="11"/>
      <c r="C30" s="11"/>
      <c r="D30" s="11"/>
      <c r="E30" s="11"/>
      <c r="F30" s="11"/>
      <c r="G30" s="11"/>
      <c r="H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s="8" customFormat="1" ht="12.75" customHeight="1" x14ac:dyDescent="0.35">
      <c r="A31" s="11" t="s">
        <v>47</v>
      </c>
      <c r="B31" s="11"/>
      <c r="C31" s="11"/>
      <c r="D31" s="11"/>
      <c r="E31" s="11"/>
      <c r="F31" s="11"/>
      <c r="G31" s="11"/>
      <c r="H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s="8" customFormat="1" ht="12.75" customHeight="1" x14ac:dyDescent="0.35">
      <c r="A32" s="11" t="s">
        <v>48</v>
      </c>
      <c r="B32" s="11"/>
      <c r="C32" s="11"/>
      <c r="D32" s="11"/>
      <c r="E32" s="11"/>
      <c r="F32" s="11"/>
      <c r="G32" s="11"/>
      <c r="H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s="8" customFormat="1" ht="12.75" customHeight="1" x14ac:dyDescent="0.35">
      <c r="A33" s="11" t="s">
        <v>49</v>
      </c>
      <c r="B33" s="11"/>
      <c r="C33" s="11"/>
      <c r="D33" s="11"/>
      <c r="E33" s="11"/>
      <c r="F33" s="11"/>
      <c r="G33" s="11"/>
      <c r="H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s="8" customFormat="1" ht="12.75" customHeight="1" x14ac:dyDescent="0.35">
      <c r="A34" s="11" t="s">
        <v>60</v>
      </c>
      <c r="B34" s="11"/>
      <c r="C34" s="11"/>
      <c r="D34" s="11"/>
      <c r="E34" s="11"/>
      <c r="F34" s="11"/>
      <c r="G34" s="11"/>
      <c r="H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s="8" customFormat="1" ht="12.75" customHeight="1" x14ac:dyDescent="0.35">
      <c r="A35" s="11" t="s">
        <v>50</v>
      </c>
      <c r="B35" s="11"/>
      <c r="C35" s="11"/>
      <c r="D35" s="11"/>
      <c r="E35" s="11"/>
      <c r="F35" s="11"/>
      <c r="G35" s="11"/>
      <c r="H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s="8" customFormat="1" ht="12.75" customHeight="1" x14ac:dyDescent="0.35">
      <c r="A36" s="11" t="s">
        <v>51</v>
      </c>
      <c r="B36" s="11"/>
      <c r="C36" s="11"/>
      <c r="D36" s="11"/>
      <c r="E36" s="11"/>
      <c r="F36" s="11"/>
      <c r="G36" s="11"/>
      <c r="H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s="8" customFormat="1" ht="12.75" customHeight="1" x14ac:dyDescent="0.35">
      <c r="A37" s="11" t="s">
        <v>61</v>
      </c>
      <c r="B37" s="11"/>
      <c r="C37" s="11"/>
      <c r="D37" s="11"/>
      <c r="E37" s="11"/>
      <c r="F37" s="11"/>
      <c r="G37" s="11"/>
      <c r="H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s="8" customFormat="1" ht="12.75" customHeight="1" x14ac:dyDescent="0.35">
      <c r="A38" s="11" t="s">
        <v>62</v>
      </c>
      <c r="B38" s="11"/>
      <c r="C38" s="11"/>
      <c r="D38" s="11"/>
      <c r="E38" s="11"/>
      <c r="F38" s="11"/>
      <c r="G38" s="11"/>
      <c r="H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s="8" customFormat="1" ht="12.75" customHeight="1" x14ac:dyDescent="0.35">
      <c r="A39" s="11" t="s">
        <v>6</v>
      </c>
      <c r="B39" s="11"/>
      <c r="C39" s="11"/>
      <c r="D39" s="11"/>
      <c r="E39" s="11"/>
      <c r="F39" s="11"/>
      <c r="G39" s="11"/>
      <c r="H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s="8" customFormat="1" ht="12.75" customHeight="1" x14ac:dyDescent="0.35">
      <c r="A40" s="11" t="s">
        <v>9</v>
      </c>
      <c r="B40" s="11"/>
      <c r="C40" s="11"/>
      <c r="D40" s="11"/>
      <c r="E40" s="11"/>
      <c r="F40" s="11"/>
      <c r="G40" s="11"/>
      <c r="H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s="8" customFormat="1" ht="12.75" customHeight="1" x14ac:dyDescent="0.35">
      <c r="A41" s="11" t="s">
        <v>85</v>
      </c>
      <c r="B41" s="11"/>
      <c r="C41" s="11"/>
      <c r="D41" s="11"/>
      <c r="E41" s="11"/>
      <c r="F41" s="11"/>
      <c r="G41" s="11"/>
      <c r="H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s="8" customFormat="1" ht="12.75" customHeight="1" x14ac:dyDescent="0.35">
      <c r="A42" s="11" t="s">
        <v>86</v>
      </c>
      <c r="B42" s="11"/>
      <c r="C42" s="11"/>
      <c r="D42" s="11"/>
      <c r="E42" s="11"/>
      <c r="F42" s="11"/>
      <c r="G42" s="11"/>
      <c r="H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4" x14ac:dyDescent="0.3">
      <c r="A43" s="11" t="s">
        <v>87</v>
      </c>
      <c r="B43" s="11"/>
      <c r="C43" s="11"/>
      <c r="D43" s="11"/>
      <c r="E43" s="11"/>
      <c r="F43" s="11"/>
      <c r="G43" s="11"/>
      <c r="H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14" x14ac:dyDescent="0.3">
      <c r="A44" s="11" t="s">
        <v>88</v>
      </c>
      <c r="B44" s="11"/>
      <c r="C44" s="11"/>
      <c r="D44" s="11"/>
      <c r="E44" s="11"/>
      <c r="F44" s="11"/>
      <c r="G44" s="11"/>
      <c r="H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14" x14ac:dyDescent="0.3">
      <c r="A45" s="11" t="s">
        <v>52</v>
      </c>
      <c r="B45" s="11"/>
      <c r="C45" s="11"/>
      <c r="D45" s="11"/>
      <c r="E45" s="11"/>
      <c r="F45" s="11"/>
      <c r="G45" s="11"/>
      <c r="H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4" x14ac:dyDescent="0.3">
      <c r="A46" s="11" t="s">
        <v>53</v>
      </c>
      <c r="B46" s="11"/>
      <c r="C46" s="11"/>
      <c r="D46" s="11"/>
      <c r="E46" s="11"/>
      <c r="F46" s="11"/>
      <c r="G46" s="11"/>
      <c r="H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4" x14ac:dyDescent="0.3">
      <c r="A47" s="11" t="s">
        <v>7</v>
      </c>
      <c r="B47" s="11"/>
      <c r="C47" s="11"/>
      <c r="D47" s="11"/>
      <c r="E47" s="11"/>
      <c r="F47" s="11"/>
      <c r="G47" s="11"/>
      <c r="H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4" x14ac:dyDescent="0.3">
      <c r="A48" s="11" t="s">
        <v>15</v>
      </c>
      <c r="B48" s="11"/>
      <c r="C48" s="11"/>
      <c r="D48" s="11"/>
      <c r="E48" s="11"/>
      <c r="F48" s="11"/>
      <c r="G48" s="11"/>
      <c r="H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13.5" customHeight="1" x14ac:dyDescent="0.3">
      <c r="A49" s="11" t="s">
        <v>92</v>
      </c>
      <c r="B49" s="11"/>
      <c r="C49" s="11"/>
      <c r="D49" s="11"/>
      <c r="E49" s="11"/>
      <c r="F49" s="11"/>
      <c r="G49" s="11"/>
      <c r="H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14" x14ac:dyDescent="0.3">
      <c r="A50" s="11" t="s">
        <v>54</v>
      </c>
      <c r="B50" s="11"/>
      <c r="C50" s="11"/>
      <c r="D50" s="11"/>
      <c r="E50" s="11"/>
      <c r="F50" s="11"/>
      <c r="G50" s="11"/>
      <c r="H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14" x14ac:dyDescent="0.3">
      <c r="A51" s="11" t="s">
        <v>55</v>
      </c>
      <c r="B51" s="11"/>
      <c r="C51" s="11"/>
      <c r="D51" s="11"/>
      <c r="E51" s="11"/>
      <c r="F51" s="11"/>
      <c r="G51" s="11"/>
      <c r="H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14" x14ac:dyDescent="0.3">
      <c r="A52" s="11" t="s">
        <v>56</v>
      </c>
      <c r="B52" s="11"/>
      <c r="C52" s="11"/>
      <c r="D52" s="11"/>
      <c r="E52" s="11"/>
      <c r="F52" s="11"/>
      <c r="G52" s="11"/>
      <c r="H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4" x14ac:dyDescent="0.3">
      <c r="A53" s="11" t="s">
        <v>80</v>
      </c>
      <c r="B53" s="11"/>
      <c r="C53" s="11"/>
      <c r="D53" s="11"/>
      <c r="E53" s="11"/>
      <c r="F53" s="11"/>
      <c r="G53" s="11"/>
      <c r="H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14" x14ac:dyDescent="0.3">
      <c r="A54" s="11" t="s">
        <v>81</v>
      </c>
      <c r="B54" s="11"/>
      <c r="C54" s="11"/>
      <c r="D54" s="11"/>
      <c r="E54" s="11"/>
      <c r="F54" s="11"/>
      <c r="G54" s="11"/>
      <c r="H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14" x14ac:dyDescent="0.3">
      <c r="A55" s="11" t="s">
        <v>7</v>
      </c>
      <c r="B55" s="11"/>
      <c r="C55" s="11"/>
      <c r="D55" s="11"/>
      <c r="E55" s="11"/>
      <c r="F55" s="11"/>
      <c r="G55" s="11"/>
      <c r="H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4" x14ac:dyDescent="0.3">
      <c r="A56" s="11" t="s">
        <v>66</v>
      </c>
      <c r="B56" s="11"/>
      <c r="C56" s="11"/>
      <c r="D56" s="11"/>
      <c r="E56" s="11"/>
      <c r="F56" s="11"/>
      <c r="G56" s="11"/>
      <c r="H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14" x14ac:dyDescent="0.3">
      <c r="A57" s="11" t="s">
        <v>67</v>
      </c>
      <c r="B57" s="11"/>
      <c r="C57" s="11"/>
      <c r="D57" s="11"/>
      <c r="E57" s="11"/>
      <c r="F57" s="11"/>
      <c r="G57" s="11"/>
      <c r="H57" s="11"/>
      <c r="S57" s="11"/>
      <c r="T57" s="11"/>
      <c r="U57" s="11"/>
      <c r="V57" s="11"/>
      <c r="W57" s="11"/>
      <c r="X57" s="11"/>
    </row>
    <row r="58" spans="1:24" ht="14" x14ac:dyDescent="0.3">
      <c r="A58" s="11" t="s">
        <v>68</v>
      </c>
      <c r="B58" s="11"/>
      <c r="C58" s="11"/>
      <c r="D58" s="11"/>
      <c r="E58" s="11"/>
      <c r="F58" s="11"/>
      <c r="G58" s="11"/>
      <c r="H58" s="11"/>
      <c r="N58" s="3"/>
      <c r="O58" s="4"/>
      <c r="Q58" s="5"/>
      <c r="S58" s="11"/>
      <c r="T58" s="11"/>
      <c r="U58" s="11"/>
      <c r="V58" s="11"/>
      <c r="W58" s="11"/>
      <c r="X58" s="11"/>
    </row>
    <row r="59" spans="1:24" ht="14" x14ac:dyDescent="0.3">
      <c r="A59" s="11" t="s">
        <v>10</v>
      </c>
      <c r="B59" s="11"/>
      <c r="C59" s="11"/>
      <c r="D59" s="11"/>
      <c r="E59" s="11"/>
      <c r="F59" s="11"/>
      <c r="G59" s="11"/>
      <c r="H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14" x14ac:dyDescent="0.3">
      <c r="A60" s="11" t="s">
        <v>11</v>
      </c>
      <c r="B60" s="11"/>
      <c r="C60" s="11"/>
      <c r="D60" s="11"/>
      <c r="E60" s="11"/>
      <c r="F60" s="11"/>
      <c r="G60" s="11"/>
      <c r="H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14" x14ac:dyDescent="0.3">
      <c r="A61" s="11" t="s">
        <v>91</v>
      </c>
      <c r="B61" s="11"/>
      <c r="C61" s="11"/>
      <c r="D61" s="11"/>
      <c r="E61" s="11"/>
      <c r="F61" s="11"/>
      <c r="G61" s="11"/>
      <c r="H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4" x14ac:dyDescent="0.3">
      <c r="A62" s="11" t="s">
        <v>69</v>
      </c>
      <c r="B62" s="11"/>
      <c r="C62" s="11"/>
      <c r="D62" s="11"/>
      <c r="E62" s="11"/>
      <c r="F62" s="11"/>
      <c r="G62" s="11"/>
      <c r="H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14" x14ac:dyDescent="0.3">
      <c r="A63" s="11" t="s">
        <v>12</v>
      </c>
      <c r="B63" s="11"/>
      <c r="C63" s="11"/>
      <c r="D63" s="11"/>
      <c r="E63" s="11"/>
      <c r="F63" s="11"/>
      <c r="G63" s="11"/>
      <c r="H63" s="11"/>
      <c r="P63" s="11"/>
      <c r="Q63" s="11"/>
      <c r="R63" s="11"/>
      <c r="S63" s="11"/>
      <c r="T63" s="11"/>
      <c r="U63" s="11"/>
      <c r="V63" s="11"/>
    </row>
    <row r="64" spans="1:24" ht="14" x14ac:dyDescent="0.3">
      <c r="A64" s="11" t="s">
        <v>13</v>
      </c>
      <c r="B64" s="11"/>
      <c r="C64" s="11"/>
      <c r="D64" s="11"/>
      <c r="E64" s="11"/>
      <c r="F64" s="11"/>
      <c r="G64" s="11"/>
      <c r="H64" s="11"/>
      <c r="P64" s="11"/>
      <c r="Q64" s="11"/>
      <c r="R64" s="11"/>
      <c r="S64" s="11"/>
      <c r="T64" s="11"/>
      <c r="U64" s="11"/>
      <c r="V64" s="11"/>
    </row>
    <row r="65" spans="1:20" ht="14" x14ac:dyDescent="0.3">
      <c r="A65" s="11" t="s">
        <v>14</v>
      </c>
      <c r="B65" s="11"/>
      <c r="C65" s="11"/>
      <c r="D65" s="11"/>
      <c r="E65" s="11"/>
      <c r="F65" s="11"/>
      <c r="G65" s="11"/>
      <c r="H65" s="11"/>
      <c r="P65" s="11"/>
      <c r="Q65" s="11"/>
      <c r="R65" s="11"/>
      <c r="S65" s="11"/>
      <c r="T65" s="11"/>
    </row>
    <row r="66" spans="1:20" ht="14" x14ac:dyDescent="0.3">
      <c r="A66" s="11" t="s">
        <v>57</v>
      </c>
      <c r="B66" s="11"/>
      <c r="C66" s="11"/>
      <c r="D66" s="11"/>
      <c r="E66" s="11"/>
      <c r="F66" s="11"/>
      <c r="G66" s="11"/>
      <c r="H66" s="11"/>
      <c r="P66" s="11"/>
      <c r="Q66" s="11"/>
      <c r="R66" s="11"/>
      <c r="S66" s="11"/>
      <c r="T66" s="11"/>
    </row>
    <row r="67" spans="1:20" ht="14" x14ac:dyDescent="0.3">
      <c r="A67" s="11" t="s">
        <v>39</v>
      </c>
      <c r="B67" s="11"/>
      <c r="C67" s="11"/>
      <c r="D67" s="11"/>
      <c r="E67" s="11"/>
      <c r="F67" s="11"/>
      <c r="G67" s="11"/>
      <c r="H67" s="11"/>
      <c r="P67" s="11"/>
      <c r="Q67" s="11"/>
      <c r="R67" s="11"/>
      <c r="S67" s="11"/>
      <c r="T67" s="11"/>
    </row>
    <row r="68" spans="1:20" ht="14" x14ac:dyDescent="0.3"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14" x14ac:dyDescent="0.3">
      <c r="A69" s="16" t="s">
        <v>19</v>
      </c>
      <c r="B69" s="6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4" x14ac:dyDescent="0.3">
      <c r="A70" s="17" t="s">
        <v>2</v>
      </c>
      <c r="B70" s="17" t="s">
        <v>16</v>
      </c>
      <c r="C70" s="35" t="s">
        <v>0</v>
      </c>
      <c r="D70" s="36"/>
      <c r="E70" s="36"/>
      <c r="F70" s="36" t="s">
        <v>1</v>
      </c>
      <c r="G70" s="36"/>
      <c r="H70" s="36"/>
      <c r="I70" s="17" t="s">
        <v>3</v>
      </c>
      <c r="J70" s="17" t="s">
        <v>4</v>
      </c>
      <c r="K70" s="17" t="s">
        <v>17</v>
      </c>
      <c r="L70" s="17" t="s">
        <v>5</v>
      </c>
      <c r="N70" s="11"/>
      <c r="O70" s="11"/>
      <c r="P70" s="11"/>
      <c r="Q70" s="11"/>
      <c r="R70" s="11"/>
      <c r="S70" s="11"/>
      <c r="T70" s="11"/>
    </row>
    <row r="71" spans="1:20" ht="14" x14ac:dyDescent="0.3">
      <c r="A71" s="2"/>
      <c r="B71" s="2"/>
      <c r="C71" s="24" t="s">
        <v>64</v>
      </c>
      <c r="D71" s="24" t="s">
        <v>63</v>
      </c>
      <c r="E71" s="28" t="s">
        <v>65</v>
      </c>
      <c r="F71" s="25" t="s">
        <v>64</v>
      </c>
      <c r="G71" s="24" t="s">
        <v>63</v>
      </c>
      <c r="H71" s="24" t="s">
        <v>65</v>
      </c>
      <c r="L71" s="11"/>
      <c r="M71" s="11"/>
      <c r="N71" s="11"/>
      <c r="O71" s="11"/>
      <c r="P71" s="11"/>
      <c r="Q71" s="11"/>
      <c r="R71" s="11"/>
      <c r="S71" s="11"/>
      <c r="T71" s="11"/>
    </row>
    <row r="72" spans="1:20" ht="14" x14ac:dyDescent="0.3">
      <c r="A72" s="1" t="s">
        <v>70</v>
      </c>
      <c r="B72" s="2"/>
      <c r="C72" s="31">
        <v>3</v>
      </c>
      <c r="D72" s="31">
        <v>5</v>
      </c>
      <c r="E72" s="29">
        <v>54793</v>
      </c>
      <c r="F72" s="31">
        <v>3</v>
      </c>
      <c r="G72" s="31">
        <v>5</v>
      </c>
      <c r="H72" s="26">
        <v>54778.441645771403</v>
      </c>
      <c r="I72" s="33">
        <f>H72/E72-1</f>
        <v>-2.6569733777304094E-4</v>
      </c>
      <c r="J72" s="1">
        <f>0.33/1000</f>
        <v>3.3E-4</v>
      </c>
      <c r="K72" s="1">
        <v>5000</v>
      </c>
      <c r="L72" s="23">
        <f>K72*J72</f>
        <v>1.65</v>
      </c>
      <c r="M72" s="11"/>
      <c r="N72" s="11"/>
      <c r="O72" s="11"/>
      <c r="P72" s="11"/>
      <c r="Q72" s="11"/>
      <c r="R72" s="11"/>
      <c r="S72" s="11"/>
      <c r="T72" s="11"/>
    </row>
    <row r="73" spans="1:20" ht="14" x14ac:dyDescent="0.3">
      <c r="A73" s="2" t="s">
        <v>74</v>
      </c>
      <c r="B73" s="2"/>
      <c r="C73" s="32">
        <v>1</v>
      </c>
      <c r="D73" s="32">
        <v>4</v>
      </c>
      <c r="E73" s="29">
        <v>460.4</v>
      </c>
      <c r="F73" s="32">
        <v>1</v>
      </c>
      <c r="G73" s="32">
        <v>4</v>
      </c>
      <c r="H73" s="27">
        <v>460.37420333966799</v>
      </c>
      <c r="I73" s="33">
        <f>H73/E73-1</f>
        <v>-5.6030973788034899E-5</v>
      </c>
      <c r="J73" s="34">
        <f>0.67/1000</f>
        <v>6.7000000000000002E-4</v>
      </c>
      <c r="K73" s="1">
        <v>5000</v>
      </c>
      <c r="L73" s="23">
        <f>K73*J73</f>
        <v>3.35</v>
      </c>
      <c r="M73" s="11"/>
      <c r="N73" s="11"/>
      <c r="O73" s="11"/>
      <c r="P73" s="11"/>
      <c r="Q73" s="11"/>
      <c r="R73" s="11"/>
      <c r="S73" s="11"/>
      <c r="T73" s="11"/>
    </row>
    <row r="74" spans="1:20" ht="14" x14ac:dyDescent="0.3">
      <c r="A74" s="2" t="s">
        <v>71</v>
      </c>
      <c r="B74" s="2"/>
      <c r="C74" s="32">
        <v>2</v>
      </c>
      <c r="D74" s="32">
        <v>6</v>
      </c>
      <c r="E74" s="29">
        <v>63242</v>
      </c>
      <c r="F74" s="32">
        <v>2</v>
      </c>
      <c r="G74" s="32">
        <v>6</v>
      </c>
      <c r="H74" s="27">
        <v>63274.563449802801</v>
      </c>
      <c r="I74" s="33">
        <f>H74/E74-1</f>
        <v>5.1490227701211921E-4</v>
      </c>
      <c r="J74" s="34">
        <f>1.53/1000</f>
        <v>1.5300000000000001E-3</v>
      </c>
      <c r="K74" s="1">
        <v>5000</v>
      </c>
      <c r="L74" s="23">
        <f>K74*J74</f>
        <v>7.65</v>
      </c>
      <c r="M74" s="11"/>
      <c r="N74" s="11"/>
      <c r="O74" s="11"/>
      <c r="P74" s="11"/>
      <c r="Q74" s="11"/>
      <c r="R74" s="11"/>
      <c r="S74" s="11"/>
      <c r="T74" s="11"/>
    </row>
    <row r="75" spans="1:20" ht="14" x14ac:dyDescent="0.3">
      <c r="A75" s="2" t="s">
        <v>75</v>
      </c>
      <c r="B75" s="2"/>
      <c r="C75" s="32">
        <v>2</v>
      </c>
      <c r="D75" s="32">
        <v>7</v>
      </c>
      <c r="E75" s="29">
        <v>355.8</v>
      </c>
      <c r="F75" s="32">
        <v>2</v>
      </c>
      <c r="G75" s="32">
        <v>7</v>
      </c>
      <c r="H75" s="27">
        <v>360.943822920061</v>
      </c>
      <c r="I75" s="33">
        <f>H75/E75-1</f>
        <v>1.445706273204328E-2</v>
      </c>
      <c r="J75" s="34">
        <f>6/1000</f>
        <v>6.0000000000000001E-3</v>
      </c>
      <c r="K75" s="1">
        <v>5000</v>
      </c>
      <c r="L75" s="23">
        <f t="shared" ref="L75:L81" si="0">K75*J75</f>
        <v>30</v>
      </c>
      <c r="M75" s="11"/>
      <c r="N75" s="11"/>
      <c r="O75" s="11"/>
      <c r="P75" s="11"/>
      <c r="Q75" s="11"/>
      <c r="R75" s="11"/>
      <c r="S75" s="11"/>
      <c r="T75" s="11"/>
    </row>
    <row r="76" spans="1:20" x14ac:dyDescent="0.3">
      <c r="A76" s="2" t="s">
        <v>72</v>
      </c>
      <c r="B76" s="2"/>
      <c r="C76" s="32">
        <v>2</v>
      </c>
      <c r="D76" s="32">
        <v>24</v>
      </c>
      <c r="E76" s="29">
        <v>195568</v>
      </c>
      <c r="F76" s="32">
        <v>2</v>
      </c>
      <c r="G76" s="32">
        <v>23</v>
      </c>
      <c r="H76" s="27">
        <v>198076.10176990301</v>
      </c>
      <c r="I76" s="33">
        <f>H76/E76-1</f>
        <v>1.282470429673066E-2</v>
      </c>
      <c r="J76" s="1">
        <f>4.95/1000</f>
        <v>4.9500000000000004E-3</v>
      </c>
      <c r="K76" s="1">
        <v>5000</v>
      </c>
      <c r="L76" s="23">
        <f t="shared" si="0"/>
        <v>24.750000000000004</v>
      </c>
    </row>
    <row r="77" spans="1:20" x14ac:dyDescent="0.3">
      <c r="A77" s="2" t="s">
        <v>73</v>
      </c>
      <c r="B77" s="2"/>
      <c r="C77" s="32">
        <v>3</v>
      </c>
      <c r="D77" s="32">
        <v>11</v>
      </c>
      <c r="E77" s="29">
        <v>204335</v>
      </c>
      <c r="F77" s="32">
        <v>3</v>
      </c>
      <c r="G77" s="32">
        <v>11</v>
      </c>
      <c r="H77" s="27">
        <v>204311.38517527201</v>
      </c>
      <c r="I77" s="33">
        <f t="shared" ref="I77:I81" si="1">H77/E77-1</f>
        <v>-1.1556916205246459E-4</v>
      </c>
      <c r="J77" s="34">
        <f>7.78/1000</f>
        <v>7.7800000000000005E-3</v>
      </c>
      <c r="K77" s="1">
        <v>5000</v>
      </c>
      <c r="L77" s="23">
        <f t="shared" si="0"/>
        <v>38.900000000000006</v>
      </c>
    </row>
    <row r="78" spans="1:20" x14ac:dyDescent="0.3">
      <c r="A78" s="2" t="s">
        <v>76</v>
      </c>
      <c r="B78" s="2"/>
      <c r="C78" s="32">
        <v>2</v>
      </c>
      <c r="D78" s="32">
        <v>8</v>
      </c>
      <c r="E78" s="29">
        <v>842.9</v>
      </c>
      <c r="F78" s="32">
        <v>2</v>
      </c>
      <c r="G78" s="32">
        <v>8</v>
      </c>
      <c r="H78" s="27">
        <v>863.845014543415</v>
      </c>
      <c r="I78" s="33">
        <f t="shared" si="1"/>
        <v>2.4848753758945241E-2</v>
      </c>
      <c r="J78" s="34">
        <f>8.47/1000</f>
        <v>8.4700000000000001E-3</v>
      </c>
      <c r="K78" s="1">
        <v>5000</v>
      </c>
      <c r="L78" s="23">
        <f t="shared" si="0"/>
        <v>42.35</v>
      </c>
    </row>
    <row r="79" spans="1:20" x14ac:dyDescent="0.3">
      <c r="A79" s="2" t="s">
        <v>77</v>
      </c>
      <c r="B79" s="2"/>
      <c r="C79" s="32">
        <v>3</v>
      </c>
      <c r="D79" s="32">
        <v>11</v>
      </c>
      <c r="E79" s="29">
        <v>5809</v>
      </c>
      <c r="F79" s="32">
        <v>3</v>
      </c>
      <c r="G79" s="32">
        <v>11</v>
      </c>
      <c r="H79" s="27">
        <v>5712.9930253951197</v>
      </c>
      <c r="I79" s="33">
        <f t="shared" si="1"/>
        <v>-1.6527280875345163E-2</v>
      </c>
      <c r="J79" s="34">
        <f>16.91/1000</f>
        <v>1.6910000000000001E-2</v>
      </c>
      <c r="K79" s="1">
        <v>5000</v>
      </c>
      <c r="L79" s="23">
        <f t="shared" si="0"/>
        <v>84.550000000000011</v>
      </c>
    </row>
    <row r="80" spans="1:20" x14ac:dyDescent="0.3">
      <c r="A80" s="2" t="s">
        <v>79</v>
      </c>
      <c r="B80" s="2"/>
      <c r="C80" s="32">
        <v>3</v>
      </c>
      <c r="D80" s="32">
        <v>11</v>
      </c>
      <c r="E80" s="29">
        <v>44011.7</v>
      </c>
      <c r="F80" s="32">
        <v>3</v>
      </c>
      <c r="G80" s="32">
        <v>11</v>
      </c>
      <c r="H80" s="27">
        <v>45193.437758275497</v>
      </c>
      <c r="I80" s="33">
        <f t="shared" si="1"/>
        <v>2.6850536522686097E-2</v>
      </c>
      <c r="J80" s="34">
        <f>24.5/1000</f>
        <v>2.4500000000000001E-2</v>
      </c>
      <c r="K80" s="1">
        <v>5000</v>
      </c>
      <c r="L80" s="23">
        <f t="shared" si="0"/>
        <v>122.5</v>
      </c>
    </row>
    <row r="81" spans="1:12" x14ac:dyDescent="0.3">
      <c r="A81" s="1" t="s">
        <v>78</v>
      </c>
      <c r="B81" s="2"/>
      <c r="C81" s="31">
        <v>3</v>
      </c>
      <c r="D81" s="31">
        <v>47</v>
      </c>
      <c r="E81" s="30">
        <v>476684</v>
      </c>
      <c r="F81" s="31">
        <v>3</v>
      </c>
      <c r="G81" s="31">
        <v>47</v>
      </c>
      <c r="H81" s="26">
        <v>488842.09624820697</v>
      </c>
      <c r="I81" s="33">
        <f t="shared" si="1"/>
        <v>2.5505568150403501E-2</v>
      </c>
      <c r="J81" s="34">
        <f>22.65/1000</f>
        <v>2.265E-2</v>
      </c>
      <c r="K81" s="1">
        <v>5000</v>
      </c>
      <c r="L81" s="23">
        <f t="shared" si="0"/>
        <v>113.25</v>
      </c>
    </row>
    <row r="82" spans="1:12" x14ac:dyDescent="0.3">
      <c r="B82" s="6"/>
    </row>
    <row r="83" spans="1:12" x14ac:dyDescent="0.3">
      <c r="B83" s="6"/>
    </row>
    <row r="84" spans="1:12" x14ac:dyDescent="0.3">
      <c r="B84" s="6"/>
    </row>
    <row r="85" spans="1:12" x14ac:dyDescent="0.3">
      <c r="B85" s="6"/>
    </row>
    <row r="86" spans="1:12" x14ac:dyDescent="0.3">
      <c r="B86" s="6"/>
    </row>
    <row r="87" spans="1:12" x14ac:dyDescent="0.3">
      <c r="B87" s="6"/>
    </row>
    <row r="88" spans="1:12" x14ac:dyDescent="0.3">
      <c r="B88" s="6"/>
    </row>
    <row r="89" spans="1:12" x14ac:dyDescent="0.3">
      <c r="B89" s="6"/>
    </row>
    <row r="90" spans="1:12" x14ac:dyDescent="0.3">
      <c r="B90" s="6"/>
    </row>
    <row r="91" spans="1:12" x14ac:dyDescent="0.3">
      <c r="B91" s="6"/>
    </row>
    <row r="92" spans="1:12" x14ac:dyDescent="0.3">
      <c r="B92" s="6"/>
    </row>
    <row r="93" spans="1:12" x14ac:dyDescent="0.3">
      <c r="B93" s="6"/>
    </row>
    <row r="94" spans="1:12" x14ac:dyDescent="0.3">
      <c r="B94" s="6"/>
    </row>
    <row r="95" spans="1:12" x14ac:dyDescent="0.3">
      <c r="B95" s="6"/>
    </row>
    <row r="96" spans="1:1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</sheetData>
  <mergeCells count="2">
    <mergeCell ref="C70:E70"/>
    <mergeCell ref="F70:H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2022-10-30T06:06:14Z</dcterms:modified>
</cp:coreProperties>
</file>