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6BF83DF2-EA28-4BC2-9AE6-0E361FF2E89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5" i="4"/>
  <c r="E20" i="4"/>
  <c r="E13" i="4"/>
  <c r="E14" i="4"/>
  <c r="E15" i="4"/>
  <c r="E16" i="4"/>
  <c r="E17" i="4"/>
  <c r="E18" i="4"/>
  <c r="E19" i="4"/>
  <c r="E21" i="4"/>
  <c r="D13" i="4"/>
  <c r="D14" i="4"/>
  <c r="D15" i="4"/>
  <c r="D16" i="4"/>
  <c r="D17" i="4"/>
  <c r="D18" i="4"/>
  <c r="D19" i="4"/>
  <c r="D20" i="4"/>
  <c r="D21" i="4"/>
  <c r="E10" i="4"/>
  <c r="G13" i="4"/>
  <c r="G14" i="4"/>
  <c r="G15" i="4"/>
  <c r="G16" i="4"/>
  <c r="G17" i="4"/>
  <c r="G18" i="4"/>
  <c r="G19" i="4"/>
  <c r="G20" i="4"/>
  <c r="G21" i="4"/>
  <c r="G12" i="4"/>
  <c r="E12" i="4"/>
  <c r="D12" i="4"/>
  <c r="C18" i="4"/>
  <c r="C19" i="4"/>
  <c r="C20" i="4"/>
  <c r="C21" i="4"/>
  <c r="C17" i="4"/>
  <c r="C16" i="4"/>
  <c r="C15" i="4"/>
  <c r="C14" i="4"/>
  <c r="C13" i="4"/>
  <c r="C12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<sst xmlns="http://schemas.openxmlformats.org/spreadsheetml/2006/main" count="203" uniqueCount="120">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</sst>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tabSelected="1" topLeftCell="A11" zoomScaleNormal="100" workbookViewId="0">
      <selection activeCell="L13" sqref="L1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119</v>
      </c>
      <c r="K16" s="1"/>
    </row>
    <row r="17" spans="1:11" ht="12.75" customHeight="1" x14ac:dyDescent="0.35">
      <c r="A17" s="26" t="s">
        <v>101</v>
      </c>
      <c r="B17" s="1"/>
      <c r="C17" s="1"/>
      <c r="D17" s="1"/>
      <c r="E17" s="26" t="s">
        <v>102</v>
      </c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 t="s">
        <v>80</v>
      </c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 t="s">
        <v>47</v>
      </c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 t="s">
        <v>75</v>
      </c>
      <c r="G20" s="1"/>
      <c r="H20" s="1"/>
      <c r="I20" s="1"/>
      <c r="J20" s="1" t="s">
        <v>77</v>
      </c>
      <c r="K20" s="1"/>
    </row>
    <row r="21" spans="1:11" ht="12.75" customHeight="1" x14ac:dyDescent="0.35">
      <c r="A21" s="1" t="s">
        <v>86</v>
      </c>
      <c r="B21" s="1"/>
      <c r="C21" s="1"/>
      <c r="D21" s="1"/>
      <c r="E21" s="1" t="s">
        <v>86</v>
      </c>
      <c r="G21" s="1"/>
      <c r="H21" s="1"/>
      <c r="I21" s="1"/>
      <c r="J21" s="1" t="s">
        <v>76</v>
      </c>
      <c r="K21" s="1"/>
    </row>
    <row r="22" spans="1:11" ht="12.75" customHeight="1" x14ac:dyDescent="0.35">
      <c r="A22" s="1" t="s">
        <v>81</v>
      </c>
      <c r="B22" s="1"/>
      <c r="C22" s="1"/>
      <c r="D22" s="1"/>
      <c r="E22" s="1" t="s">
        <v>81</v>
      </c>
      <c r="G22" s="1"/>
      <c r="H22" s="1"/>
      <c r="I22" s="1"/>
      <c r="J22" s="1" t="s">
        <v>78</v>
      </c>
      <c r="K22" s="1"/>
    </row>
    <row r="23" spans="1:11" ht="12.75" customHeight="1" x14ac:dyDescent="0.35">
      <c r="A23" s="1" t="s">
        <v>87</v>
      </c>
      <c r="B23" s="1"/>
      <c r="C23" s="1"/>
      <c r="D23" s="1"/>
      <c r="E23" s="1" t="s">
        <v>87</v>
      </c>
      <c r="G23" s="1"/>
      <c r="H23" s="1"/>
      <c r="I23" s="1"/>
      <c r="J23" s="1" t="s">
        <v>79</v>
      </c>
      <c r="K23" s="1"/>
    </row>
    <row r="24" spans="1:11" ht="12.75" customHeight="1" x14ac:dyDescent="0.35">
      <c r="A24" s="1" t="s">
        <v>34</v>
      </c>
      <c r="B24" s="1"/>
      <c r="C24" s="1"/>
      <c r="D24" s="1"/>
      <c r="E24" s="1" t="s">
        <v>34</v>
      </c>
      <c r="G24" s="1"/>
      <c r="H24" s="1"/>
      <c r="I24" s="1"/>
      <c r="J24" s="1" t="s">
        <v>56</v>
      </c>
      <c r="K24" s="1"/>
    </row>
    <row r="25" spans="1:11" ht="12.75" customHeight="1" x14ac:dyDescent="0.35">
      <c r="A25" s="1" t="s">
        <v>35</v>
      </c>
      <c r="B25" s="1"/>
      <c r="C25" s="1"/>
      <c r="D25" s="1"/>
      <c r="E25" s="1" t="s">
        <v>35</v>
      </c>
      <c r="G25" s="1"/>
      <c r="H25" s="1"/>
      <c r="I25" s="1"/>
      <c r="K25" s="1"/>
    </row>
    <row r="26" spans="1:11" ht="12.75" customHeight="1" x14ac:dyDescent="0.35">
      <c r="A26" s="1" t="s">
        <v>110</v>
      </c>
      <c r="B26" s="1"/>
      <c r="C26" s="1"/>
      <c r="D26" s="1"/>
      <c r="E26" s="1" t="s">
        <v>110</v>
      </c>
      <c r="J26" s="1"/>
    </row>
    <row r="27" spans="1:11" ht="12.75" customHeight="1" x14ac:dyDescent="0.35">
      <c r="A27" s="1" t="s">
        <v>36</v>
      </c>
      <c r="B27" s="1"/>
      <c r="C27" s="1"/>
      <c r="D27" s="1"/>
      <c r="E27" s="1" t="s">
        <v>111</v>
      </c>
      <c r="G27" s="1"/>
      <c r="H27" s="1"/>
      <c r="I27" s="1"/>
      <c r="J27" s="1"/>
      <c r="K27" s="1"/>
    </row>
    <row r="28" spans="1:11" ht="12.75" customHeight="1" x14ac:dyDescent="0.35">
      <c r="A28" s="1" t="s">
        <v>112</v>
      </c>
      <c r="B28" s="1"/>
      <c r="C28" s="1"/>
      <c r="D28" s="1"/>
      <c r="E28" s="1" t="s">
        <v>36</v>
      </c>
      <c r="J28" s="1"/>
    </row>
    <row r="29" spans="1:11" ht="12.75" customHeight="1" x14ac:dyDescent="0.35">
      <c r="A29" s="1" t="s">
        <v>37</v>
      </c>
      <c r="B29" s="1"/>
      <c r="C29" s="1"/>
      <c r="D29" s="1"/>
      <c r="E29" s="1" t="s">
        <v>112</v>
      </c>
      <c r="J29" s="1"/>
    </row>
    <row r="30" spans="1:11" ht="12.75" customHeight="1" x14ac:dyDescent="0.35">
      <c r="A30" s="1" t="s">
        <v>118</v>
      </c>
      <c r="B30" s="1"/>
      <c r="C30" s="1"/>
      <c r="D30" s="1"/>
      <c r="E30" s="1" t="s">
        <v>113</v>
      </c>
      <c r="J30" s="1"/>
    </row>
    <row r="31" spans="1:11" ht="12.75" customHeight="1" x14ac:dyDescent="0.35">
      <c r="A31" s="1" t="s">
        <v>38</v>
      </c>
      <c r="B31" s="1"/>
      <c r="C31" s="1"/>
      <c r="D31" s="1"/>
      <c r="E31" s="1" t="s">
        <v>37</v>
      </c>
      <c r="G31" s="1"/>
      <c r="H31" s="1"/>
      <c r="I31" s="1"/>
      <c r="J31" s="1"/>
      <c r="K31" s="1"/>
    </row>
    <row r="32" spans="1:11" ht="12.75" customHeight="1" x14ac:dyDescent="0.35">
      <c r="D32" s="1"/>
      <c r="E32" s="1" t="s">
        <v>114</v>
      </c>
      <c r="G32" s="1"/>
      <c r="H32" s="1"/>
      <c r="I32" s="1"/>
      <c r="J32" s="1"/>
      <c r="K32" s="1"/>
    </row>
    <row r="33" spans="1:11" ht="12.75" customHeight="1" x14ac:dyDescent="0.35">
      <c r="D33" s="1"/>
      <c r="E33" s="1" t="s">
        <v>115</v>
      </c>
      <c r="G33" s="1"/>
      <c r="H33" s="1"/>
      <c r="I33" s="1"/>
      <c r="J33" s="1"/>
      <c r="K33" s="1"/>
    </row>
    <row r="34" spans="1:11" ht="12.75" customHeight="1" x14ac:dyDescent="0.35">
      <c r="D34" s="1"/>
      <c r="E34" s="1" t="s">
        <v>38</v>
      </c>
      <c r="G34" s="1"/>
      <c r="H34" s="1"/>
      <c r="I34" s="1"/>
      <c r="J34" s="1"/>
      <c r="K34" s="1"/>
    </row>
    <row r="35" spans="1:11" ht="12.75" customHeight="1" x14ac:dyDescent="0.35">
      <c r="A35" s="1" t="s">
        <v>39</v>
      </c>
      <c r="B35" s="1"/>
      <c r="C35" s="1"/>
      <c r="D35" s="1"/>
      <c r="E35" s="1" t="s">
        <v>39</v>
      </c>
      <c r="G35" s="1"/>
      <c r="H35" s="1"/>
      <c r="I35" s="1"/>
      <c r="J35" s="1" t="s">
        <v>57</v>
      </c>
      <c r="K35" s="1"/>
    </row>
    <row r="36" spans="1:11" ht="12.75" customHeight="1" x14ac:dyDescent="0.35">
      <c r="A36" s="1" t="s">
        <v>40</v>
      </c>
      <c r="B36" s="1"/>
      <c r="C36" s="1"/>
      <c r="D36" s="1"/>
      <c r="E36" s="1" t="s">
        <v>40</v>
      </c>
      <c r="G36" s="1"/>
      <c r="H36" s="1"/>
      <c r="I36" s="1"/>
      <c r="J36" s="1"/>
      <c r="K36" s="1"/>
    </row>
    <row r="37" spans="1:11" ht="12.75" customHeight="1" x14ac:dyDescent="0.35">
      <c r="A37" s="1" t="s">
        <v>41</v>
      </c>
      <c r="B37" s="1"/>
      <c r="C37" s="1"/>
      <c r="D37" s="1"/>
      <c r="E37" s="1" t="s">
        <v>41</v>
      </c>
      <c r="G37" s="1"/>
      <c r="H37" s="1"/>
      <c r="I37" s="1"/>
      <c r="J37" s="1"/>
      <c r="K37" s="1"/>
    </row>
    <row r="38" spans="1:11" ht="12.75" customHeight="1" x14ac:dyDescent="0.35">
      <c r="A38" s="1" t="s">
        <v>42</v>
      </c>
      <c r="B38" s="1"/>
      <c r="C38" s="1"/>
      <c r="D38" s="1"/>
      <c r="E38" s="1" t="s">
        <v>42</v>
      </c>
      <c r="G38" s="1"/>
      <c r="H38" s="1"/>
      <c r="I38" s="1"/>
      <c r="J38" s="1"/>
      <c r="K38" s="1"/>
    </row>
    <row r="39" spans="1:11" ht="12.75" customHeight="1" x14ac:dyDescent="0.35">
      <c r="A39" s="1" t="s">
        <v>43</v>
      </c>
      <c r="B39" s="1"/>
      <c r="C39" s="1"/>
      <c r="D39" s="1"/>
      <c r="E39" s="1" t="s">
        <v>43</v>
      </c>
      <c r="G39" s="1"/>
      <c r="H39" s="1"/>
      <c r="I39" s="1"/>
      <c r="J39" s="1"/>
      <c r="K39" s="1"/>
    </row>
    <row r="40" spans="1:11" ht="12.75" customHeight="1" x14ac:dyDescent="0.35">
      <c r="A40" s="1" t="s">
        <v>44</v>
      </c>
      <c r="B40" s="1"/>
      <c r="C40" s="1"/>
      <c r="D40" s="1"/>
      <c r="E40" s="1" t="s">
        <v>44</v>
      </c>
      <c r="G40" s="1"/>
      <c r="H40" s="1"/>
      <c r="I40" s="1"/>
      <c r="J40" s="1"/>
      <c r="K40" s="1"/>
    </row>
    <row r="41" spans="1:11" ht="12.75" customHeight="1" x14ac:dyDescent="0.35">
      <c r="A41" s="1" t="s">
        <v>38</v>
      </c>
      <c r="B41" s="1"/>
      <c r="C41" s="1"/>
      <c r="D41" s="1"/>
      <c r="E41" s="1" t="s">
        <v>38</v>
      </c>
      <c r="G41" s="1"/>
      <c r="H41" s="1"/>
      <c r="I41" s="1"/>
      <c r="J41" s="1"/>
      <c r="K41" s="1"/>
    </row>
    <row r="42" spans="1:11" ht="12.75" customHeight="1" x14ac:dyDescent="0.35">
      <c r="A42" s="1" t="s">
        <v>45</v>
      </c>
      <c r="B42" s="1"/>
      <c r="C42" s="1"/>
      <c r="D42" s="1"/>
      <c r="E42" s="1" t="s">
        <v>45</v>
      </c>
      <c r="G42" s="1"/>
      <c r="H42" s="1"/>
      <c r="I42" s="1"/>
      <c r="J42" s="1" t="s">
        <v>58</v>
      </c>
      <c r="K42" s="1"/>
    </row>
    <row r="43" spans="1:11" ht="12.75" customHeight="1" x14ac:dyDescent="0.35">
      <c r="A43" s="1" t="s">
        <v>104</v>
      </c>
      <c r="B43" s="1"/>
      <c r="C43" s="1"/>
      <c r="D43" s="1"/>
      <c r="E43" s="1" t="s">
        <v>104</v>
      </c>
      <c r="G43" s="1"/>
      <c r="H43" s="1"/>
      <c r="I43" s="1"/>
      <c r="J43" s="1"/>
      <c r="K43" s="1"/>
    </row>
    <row r="44" spans="1:11" ht="12.75" customHeight="1" x14ac:dyDescent="0.35">
      <c r="A44" s="1" t="s">
        <v>105</v>
      </c>
      <c r="B44" s="1"/>
      <c r="C44" s="1"/>
      <c r="D44" s="1"/>
      <c r="E44" s="1" t="s">
        <v>105</v>
      </c>
      <c r="G44" s="1"/>
      <c r="H44" s="1"/>
      <c r="I44" s="1"/>
      <c r="J44" s="1"/>
      <c r="K44" s="1"/>
    </row>
    <row r="45" spans="1:11" ht="12.75" customHeight="1" x14ac:dyDescent="0.35">
      <c r="A45" s="1" t="s">
        <v>46</v>
      </c>
      <c r="B45" s="1"/>
      <c r="C45" s="1"/>
      <c r="D45" s="1"/>
      <c r="E45" s="1" t="s">
        <v>46</v>
      </c>
      <c r="G45" s="1"/>
      <c r="H45" s="1"/>
      <c r="I45" s="1"/>
      <c r="J45" s="1"/>
      <c r="K45" s="1"/>
    </row>
    <row r="46" spans="1:11" ht="12.75" customHeight="1" x14ac:dyDescent="0.35">
      <c r="A46" s="1" t="s">
        <v>106</v>
      </c>
      <c r="B46" s="1"/>
      <c r="C46" s="1"/>
      <c r="D46" s="1"/>
      <c r="E46" s="1" t="s">
        <v>106</v>
      </c>
      <c r="G46" s="1"/>
      <c r="H46" s="1"/>
      <c r="I46" s="1"/>
      <c r="J46" s="1"/>
      <c r="K46" s="1"/>
    </row>
    <row r="47" spans="1:11" ht="12.75" customHeight="1" x14ac:dyDescent="0.35">
      <c r="A47" s="1" t="s">
        <v>107</v>
      </c>
      <c r="B47" s="1"/>
      <c r="C47" s="1"/>
      <c r="D47" s="1"/>
      <c r="E47" s="1" t="s">
        <v>107</v>
      </c>
      <c r="G47" s="1"/>
      <c r="H47" s="1"/>
      <c r="I47" s="1"/>
      <c r="J47" s="1"/>
      <c r="K47" s="1"/>
    </row>
    <row r="48" spans="1:11" ht="12.75" customHeight="1" x14ac:dyDescent="0.35">
      <c r="A48" s="1" t="s">
        <v>117</v>
      </c>
      <c r="B48" s="1"/>
      <c r="C48" s="1"/>
      <c r="D48" s="1"/>
      <c r="E48" s="1" t="s">
        <v>108</v>
      </c>
      <c r="G48" s="1"/>
      <c r="H48" s="1"/>
      <c r="I48" s="1"/>
      <c r="J48" s="1"/>
      <c r="K48" s="1"/>
    </row>
    <row r="49" spans="1:11" ht="12.75" customHeight="1" x14ac:dyDescent="0.35">
      <c r="A49" s="1" t="s">
        <v>38</v>
      </c>
      <c r="B49" s="1"/>
      <c r="C49" s="1"/>
      <c r="D49" s="1"/>
      <c r="E49" s="1" t="s">
        <v>116</v>
      </c>
      <c r="G49" s="1"/>
      <c r="H49" s="1"/>
      <c r="I49" s="1"/>
      <c r="J49" s="1"/>
      <c r="K49" s="1"/>
    </row>
    <row r="50" spans="1:11" ht="12.75" customHeight="1" x14ac:dyDescent="0.35">
      <c r="B50" s="1"/>
      <c r="C50" s="1"/>
      <c r="D50" s="1"/>
      <c r="E50" s="1" t="s">
        <v>38</v>
      </c>
      <c r="G50" s="1"/>
      <c r="H50" s="1"/>
      <c r="I50" s="1"/>
      <c r="J50" s="1"/>
      <c r="K50" s="1"/>
    </row>
    <row r="51" spans="1:11" ht="12.75" customHeight="1" x14ac:dyDescent="0.35">
      <c r="A51" s="16" t="s">
        <v>48</v>
      </c>
      <c r="B51" s="1"/>
      <c r="C51" s="1"/>
      <c r="D51" s="1"/>
      <c r="E51" s="16" t="s">
        <v>48</v>
      </c>
      <c r="G51" s="1"/>
      <c r="H51" s="1"/>
      <c r="I51" s="1"/>
      <c r="J51" s="1" t="s">
        <v>59</v>
      </c>
      <c r="K51" s="1"/>
    </row>
    <row r="52" spans="1:11" ht="12.75" customHeight="1" x14ac:dyDescent="0.35">
      <c r="A52" s="16" t="s">
        <v>49</v>
      </c>
      <c r="B52" s="1"/>
      <c r="C52" s="1"/>
      <c r="D52" s="1"/>
      <c r="E52" s="16" t="s">
        <v>49</v>
      </c>
      <c r="G52" s="1"/>
      <c r="H52" s="1"/>
      <c r="I52" s="1"/>
      <c r="J52" s="1" t="s">
        <v>60</v>
      </c>
      <c r="K52" s="1"/>
    </row>
    <row r="53" spans="1:11" ht="12.75" customHeight="1" x14ac:dyDescent="0.35">
      <c r="A53" s="16" t="s">
        <v>50</v>
      </c>
      <c r="B53" s="1"/>
      <c r="C53" s="1"/>
      <c r="D53" s="1"/>
      <c r="E53" s="16" t="s">
        <v>50</v>
      </c>
      <c r="G53" s="1"/>
      <c r="H53" s="1"/>
      <c r="I53" s="1"/>
      <c r="J53" s="1" t="s">
        <v>61</v>
      </c>
      <c r="K53" s="1"/>
    </row>
    <row r="54" spans="1:11" ht="12.75" customHeight="1" x14ac:dyDescent="0.35">
      <c r="A54" s="16" t="s">
        <v>53</v>
      </c>
      <c r="B54" s="1"/>
      <c r="C54" s="1"/>
      <c r="D54" s="1"/>
      <c r="E54" s="16" t="s">
        <v>53</v>
      </c>
      <c r="G54" s="1"/>
      <c r="H54" s="1"/>
      <c r="I54" s="1"/>
      <c r="J54" s="1" t="s">
        <v>67</v>
      </c>
      <c r="K54" s="1"/>
    </row>
    <row r="55" spans="1:11" ht="12.75" customHeight="1" x14ac:dyDescent="0.35">
      <c r="A55" s="16" t="s">
        <v>90</v>
      </c>
      <c r="B55" s="1"/>
      <c r="C55" s="1"/>
      <c r="D55" s="1"/>
      <c r="E55" s="16" t="s">
        <v>90</v>
      </c>
      <c r="G55" s="1"/>
      <c r="H55" s="1"/>
      <c r="I55" s="1"/>
      <c r="J55" s="1" t="s">
        <v>69</v>
      </c>
      <c r="K55" s="1"/>
    </row>
    <row r="56" spans="1:11" ht="12.75" customHeight="1" x14ac:dyDescent="0.35">
      <c r="A56" s="16" t="s">
        <v>54</v>
      </c>
      <c r="B56" s="1"/>
      <c r="C56" s="1"/>
      <c r="D56" s="1"/>
      <c r="E56" s="16" t="s">
        <v>54</v>
      </c>
      <c r="G56" s="1"/>
      <c r="H56" s="1"/>
      <c r="I56" s="1"/>
      <c r="J56" s="1" t="s">
        <v>71</v>
      </c>
      <c r="K56" s="1"/>
    </row>
    <row r="57" spans="1:11" ht="12.75" customHeight="1" x14ac:dyDescent="0.35">
      <c r="A57" s="16" t="s">
        <v>91</v>
      </c>
      <c r="B57" s="1"/>
      <c r="C57" s="1"/>
      <c r="D57" s="1"/>
      <c r="E57" s="16" t="s">
        <v>91</v>
      </c>
      <c r="G57" s="1"/>
      <c r="H57" s="1"/>
      <c r="I57" s="1"/>
      <c r="J57" s="1" t="s">
        <v>70</v>
      </c>
      <c r="K57" s="1"/>
    </row>
    <row r="58" spans="1:11" ht="12.75" customHeight="1" x14ac:dyDescent="0.35">
      <c r="A58" s="16" t="s">
        <v>85</v>
      </c>
      <c r="B58" s="1"/>
      <c r="C58" s="1"/>
      <c r="D58" s="1"/>
      <c r="E58" s="16" t="s">
        <v>85</v>
      </c>
      <c r="G58" s="1"/>
      <c r="H58" s="1"/>
      <c r="I58" s="1"/>
      <c r="J58" s="1" t="s">
        <v>62</v>
      </c>
      <c r="K58" s="1"/>
    </row>
    <row r="59" spans="1:11" ht="12.75" customHeight="1" x14ac:dyDescent="0.35">
      <c r="A59" s="16" t="s">
        <v>51</v>
      </c>
      <c r="B59" s="1"/>
      <c r="C59" s="1"/>
      <c r="D59" s="1"/>
      <c r="E59" s="16" t="s">
        <v>51</v>
      </c>
      <c r="G59" s="1"/>
      <c r="H59" s="1"/>
      <c r="I59" s="1"/>
      <c r="J59" s="1" t="s">
        <v>63</v>
      </c>
      <c r="K59" s="1"/>
    </row>
    <row r="60" spans="1:11" ht="12.75" customHeight="1" x14ac:dyDescent="0.35">
      <c r="A60" s="16" t="s">
        <v>52</v>
      </c>
      <c r="B60" s="1"/>
      <c r="C60" s="1"/>
      <c r="D60" s="1"/>
      <c r="E60" s="16" t="s">
        <v>52</v>
      </c>
      <c r="G60" s="1"/>
      <c r="H60" s="1"/>
      <c r="I60" s="1"/>
      <c r="J60" s="1" t="s">
        <v>64</v>
      </c>
      <c r="K60" s="1"/>
    </row>
    <row r="61" spans="1:11" ht="12.75" customHeight="1" x14ac:dyDescent="0.35">
      <c r="A61" s="16" t="s">
        <v>82</v>
      </c>
      <c r="B61" s="1"/>
      <c r="C61" s="1"/>
      <c r="E61" s="16" t="s">
        <v>82</v>
      </c>
      <c r="J61" s="1" t="s">
        <v>65</v>
      </c>
    </row>
    <row r="62" spans="1:11" ht="12.75" customHeight="1" x14ac:dyDescent="0.35">
      <c r="A62" s="16" t="s">
        <v>84</v>
      </c>
      <c r="B62" s="1"/>
      <c r="C62" s="1"/>
      <c r="E62" s="16" t="s">
        <v>84</v>
      </c>
      <c r="J62" s="1" t="s">
        <v>66</v>
      </c>
    </row>
    <row r="63" spans="1:11" ht="12.75" customHeight="1" x14ac:dyDescent="0.35">
      <c r="A63" s="16" t="s">
        <v>55</v>
      </c>
      <c r="B63" s="1"/>
      <c r="C63" s="1"/>
      <c r="D63" s="1"/>
      <c r="E63" s="16" t="s">
        <v>55</v>
      </c>
      <c r="J63" s="1" t="s">
        <v>68</v>
      </c>
    </row>
    <row r="64" spans="1:11" ht="12.75" customHeight="1" x14ac:dyDescent="0.35">
      <c r="B64" s="1"/>
      <c r="C64" s="1"/>
      <c r="D64" s="1"/>
      <c r="E64" s="1"/>
      <c r="J64" s="15"/>
    </row>
    <row r="65" spans="2:10" ht="12.75" customHeight="1" x14ac:dyDescent="0.35">
      <c r="B65" s="1"/>
      <c r="C65" s="1"/>
      <c r="D65" s="1"/>
      <c r="E65" s="1"/>
      <c r="J65" s="15"/>
    </row>
    <row r="66" spans="2:10" ht="12.75" customHeight="1" x14ac:dyDescent="0.35">
      <c r="B66" s="1"/>
      <c r="C66" s="1"/>
      <c r="D66" s="1"/>
      <c r="E66" s="1"/>
      <c r="J66" s="15"/>
    </row>
    <row r="67" spans="2:10" ht="12.75" customHeight="1" x14ac:dyDescent="0.35">
      <c r="B67" s="1"/>
      <c r="C67" s="1"/>
      <c r="D67" s="1"/>
      <c r="E67" s="1"/>
    </row>
    <row r="68" spans="2:10" ht="12.75" customHeight="1" x14ac:dyDescent="0.35">
      <c r="B68" s="1"/>
      <c r="C68" s="1"/>
      <c r="D68" s="1"/>
      <c r="E68" s="1"/>
      <c r="J68" s="15"/>
    </row>
    <row r="69" spans="2:10" ht="12.75" customHeight="1" x14ac:dyDescent="0.35">
      <c r="B69" s="1"/>
      <c r="C69" s="1"/>
      <c r="D69" s="1"/>
      <c r="E69" s="1"/>
      <c r="J69" s="15"/>
    </row>
    <row r="70" spans="2:10" ht="12.75" customHeight="1" x14ac:dyDescent="0.35">
      <c r="B70" s="1"/>
      <c r="C70" s="1"/>
      <c r="D70" s="1"/>
      <c r="E70" s="1"/>
      <c r="J70" s="15"/>
    </row>
    <row r="71" spans="2:10" ht="12.75" customHeight="1" x14ac:dyDescent="0.35">
      <c r="B71" s="1"/>
      <c r="C71" s="1"/>
      <c r="D71" s="1"/>
      <c r="E71" s="1"/>
    </row>
    <row r="72" spans="2:10" ht="12.75" customHeight="1" x14ac:dyDescent="0.35">
      <c r="B72" s="1"/>
      <c r="C72" s="1"/>
      <c r="D72" s="1"/>
      <c r="E72" s="1"/>
    </row>
    <row r="73" spans="2:10" ht="12.75" customHeight="1" x14ac:dyDescent="0.35">
      <c r="B73" s="1"/>
      <c r="C73" s="1"/>
      <c r="D73" s="1"/>
      <c r="E73" s="1"/>
    </row>
    <row r="74" spans="2:10" ht="12.75" customHeight="1" x14ac:dyDescent="0.35">
      <c r="B74" s="1"/>
      <c r="C74" s="1"/>
      <c r="D74" s="1"/>
      <c r="E74" s="1"/>
    </row>
    <row r="75" spans="2:10" ht="12.75" customHeight="1" x14ac:dyDescent="0.35">
      <c r="B75" s="1"/>
      <c r="C75" s="1"/>
      <c r="D75" s="1"/>
      <c r="E75" s="1"/>
    </row>
    <row r="76" spans="2:10" ht="12.75" customHeight="1" x14ac:dyDescent="0.35">
      <c r="B76" s="1"/>
      <c r="C76" s="1"/>
      <c r="D76" s="1"/>
      <c r="E76" s="1"/>
    </row>
    <row r="77" spans="2:10" ht="12.75" customHeight="1" x14ac:dyDescent="0.35">
      <c r="B77" s="1"/>
      <c r="C77" s="1"/>
      <c r="D77" s="1"/>
      <c r="E77" s="1"/>
    </row>
    <row r="78" spans="2:10" ht="12.75" customHeight="1" x14ac:dyDescent="0.35">
      <c r="B78" s="1"/>
      <c r="C78" s="1"/>
      <c r="D78" s="1"/>
      <c r="E78" s="1"/>
    </row>
    <row r="79" spans="2:10" ht="12.75" customHeight="1" x14ac:dyDescent="0.35">
      <c r="B79" s="1"/>
      <c r="C79" s="1"/>
      <c r="D79" s="1"/>
      <c r="E79" s="1"/>
    </row>
    <row r="80" spans="2:10" ht="12.75" customHeight="1" x14ac:dyDescent="0.35">
      <c r="B80" s="1"/>
      <c r="C80" s="1"/>
      <c r="D80" s="1"/>
      <c r="E80" s="1"/>
    </row>
    <row r="81" spans="2:5" ht="12.75" customHeight="1" x14ac:dyDescent="0.35">
      <c r="B81" s="1"/>
      <c r="C81" s="1"/>
      <c r="D81" s="1"/>
      <c r="E81" s="1"/>
    </row>
    <row r="82" spans="2:5" ht="12.75" customHeight="1" x14ac:dyDescent="0.35">
      <c r="B82" s="1"/>
      <c r="C82" s="1"/>
      <c r="D82" s="1"/>
      <c r="E82" s="1"/>
    </row>
    <row r="83" spans="2:5" ht="12.75" customHeight="1" x14ac:dyDescent="0.35">
      <c r="B83" s="1"/>
      <c r="C83" s="1"/>
      <c r="D83" s="1"/>
      <c r="E83" s="1"/>
    </row>
    <row r="84" spans="2:5" ht="12.75" customHeight="1" x14ac:dyDescent="0.35">
      <c r="B84" s="1"/>
      <c r="C84" s="1"/>
      <c r="D84" s="1"/>
      <c r="E84" s="1"/>
    </row>
    <row r="85" spans="2:5" ht="12.75" customHeight="1" x14ac:dyDescent="0.35">
      <c r="B85" s="1"/>
      <c r="C85" s="1"/>
      <c r="D85" s="1"/>
      <c r="E85" s="1"/>
    </row>
    <row r="86" spans="2:5" ht="12.75" customHeight="1" x14ac:dyDescent="0.35">
      <c r="B86" s="1"/>
      <c r="C86" s="1"/>
      <c r="D86" s="1"/>
      <c r="E86" s="1"/>
    </row>
    <row r="87" spans="2:5" ht="12.75" customHeight="1" x14ac:dyDescent="0.35">
      <c r="B87" s="1"/>
      <c r="C87" s="1"/>
      <c r="D87" s="1"/>
      <c r="E87" s="1"/>
    </row>
    <row r="88" spans="2:5" ht="12.75" customHeight="1" x14ac:dyDescent="0.35">
      <c r="B88" s="1"/>
      <c r="C88" s="1"/>
      <c r="D88" s="1"/>
      <c r="E88" s="1"/>
    </row>
    <row r="89" spans="2:5" ht="12.75" customHeight="1" x14ac:dyDescent="0.35">
      <c r="B89" s="1"/>
      <c r="C89" s="1"/>
      <c r="D89" s="1"/>
      <c r="E89" s="1"/>
    </row>
    <row r="90" spans="2:5" ht="12.75" customHeight="1" x14ac:dyDescent="0.35">
      <c r="B90" s="1"/>
      <c r="C90" s="1"/>
      <c r="D90" s="1"/>
      <c r="E90" s="1"/>
    </row>
    <row r="91" spans="2:5" ht="12.75" customHeight="1" x14ac:dyDescent="0.35">
      <c r="B91" s="1"/>
      <c r="C91" s="1"/>
      <c r="D91" s="1"/>
      <c r="E91" s="1"/>
    </row>
    <row r="92" spans="2:5" ht="12.75" customHeight="1" x14ac:dyDescent="0.35">
      <c r="B92" s="1"/>
      <c r="C92" s="1"/>
      <c r="D92" s="1"/>
      <c r="E92" s="1"/>
    </row>
    <row r="93" spans="2:5" ht="12.75" customHeight="1" x14ac:dyDescent="0.35">
      <c r="B93" s="1"/>
      <c r="C93" s="1"/>
      <c r="D93" s="1"/>
      <c r="E93" s="1"/>
    </row>
    <row r="94" spans="2:5" ht="12.75" customHeight="1" x14ac:dyDescent="0.35">
      <c r="B94" s="1"/>
      <c r="C94" s="1"/>
      <c r="D94" s="1"/>
      <c r="E94" s="1"/>
    </row>
    <row r="95" spans="2:5" ht="12.75" customHeight="1" x14ac:dyDescent="0.35">
      <c r="B95" s="1"/>
      <c r="C95" s="1"/>
      <c r="D95" s="1"/>
      <c r="E95" s="1"/>
    </row>
    <row r="96" spans="2:5" ht="12.75" customHeight="1" x14ac:dyDescent="0.35">
      <c r="B96" s="1"/>
      <c r="C96" s="1"/>
      <c r="D96" s="1"/>
      <c r="E96" s="1"/>
    </row>
    <row r="97" spans="2:5" ht="12.75" customHeight="1" x14ac:dyDescent="0.35">
      <c r="B97" s="1"/>
      <c r="C97" s="1"/>
      <c r="D97" s="1"/>
      <c r="E97" s="1"/>
    </row>
    <row r="98" spans="2:5" ht="12.75" customHeight="1" x14ac:dyDescent="0.35">
      <c r="B98" s="1"/>
      <c r="C98" s="1"/>
      <c r="D98" s="1"/>
      <c r="E98" s="1"/>
    </row>
    <row r="99" spans="2:5" ht="12.75" customHeight="1" x14ac:dyDescent="0.35">
      <c r="B99" s="1"/>
      <c r="C99" s="1"/>
      <c r="D99" s="1"/>
      <c r="E99" s="1"/>
    </row>
    <row r="100" spans="2:5" ht="12.75" customHeight="1" x14ac:dyDescent="0.35">
      <c r="B100" s="1"/>
      <c r="C100" s="1"/>
      <c r="D100" s="1"/>
      <c r="E100" s="1"/>
    </row>
    <row r="101" spans="2:5" ht="12.75" customHeight="1" x14ac:dyDescent="0.35">
      <c r="B101" s="1"/>
      <c r="C101" s="1"/>
      <c r="D101" s="1"/>
      <c r="E101" s="1"/>
    </row>
    <row r="102" spans="2:5" ht="12.75" customHeight="1" x14ac:dyDescent="0.35">
      <c r="B102" s="1"/>
      <c r="C102" s="1"/>
      <c r="D102" s="1"/>
      <c r="E102" s="1"/>
    </row>
    <row r="103" spans="2:5" ht="12.75" customHeight="1" x14ac:dyDescent="0.35">
      <c r="B103" s="1"/>
      <c r="C103" s="1"/>
      <c r="D103" s="1"/>
      <c r="E103" s="1"/>
    </row>
    <row r="104" spans="2:5" ht="12.75" customHeight="1" x14ac:dyDescent="0.35">
      <c r="B104" s="1"/>
      <c r="C104" s="1"/>
      <c r="D104" s="1"/>
      <c r="E104" s="1"/>
    </row>
    <row r="105" spans="2:5" ht="12.75" customHeight="1" x14ac:dyDescent="0.35">
      <c r="B105" s="1"/>
      <c r="C105" s="1"/>
      <c r="D105" s="1"/>
      <c r="E105" s="1"/>
    </row>
    <row r="106" spans="2:5" ht="12.75" customHeight="1" x14ac:dyDescent="0.35">
      <c r="B106" s="1"/>
      <c r="C106" s="1"/>
      <c r="D106" s="1"/>
      <c r="E106" s="1"/>
    </row>
    <row r="107" spans="2:5" ht="12.75" customHeight="1" x14ac:dyDescent="0.35">
      <c r="B107" s="1"/>
      <c r="C107" s="1"/>
      <c r="D107" s="1"/>
      <c r="E107" s="1"/>
    </row>
    <row r="108" spans="2:5" ht="12.75" customHeight="1" x14ac:dyDescent="0.35">
      <c r="B108" s="13"/>
    </row>
    <row r="109" spans="2:5" ht="12.75" customHeight="1" x14ac:dyDescent="0.35">
      <c r="B109" s="13"/>
    </row>
    <row r="110" spans="2:5" ht="12.75" customHeight="1" x14ac:dyDescent="0.35">
      <c r="B110" s="13"/>
    </row>
    <row r="111" spans="2:5" ht="12.75" customHeight="1" x14ac:dyDescent="0.35">
      <c r="B111" s="13"/>
    </row>
    <row r="112" spans="2:5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8"/>
  <sheetViews>
    <sheetView zoomScaleNormal="100" workbookViewId="0">
      <selection activeCell="M25" sqref="M25:AB39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4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1"/>
      <c r="M1" s="22"/>
      <c r="N1" s="34" t="s">
        <v>94</v>
      </c>
      <c r="O1" s="35"/>
      <c r="P1" s="35"/>
      <c r="Q1" s="35"/>
      <c r="R1" s="35"/>
      <c r="S1" s="35"/>
      <c r="T1" s="35"/>
      <c r="U1" s="35"/>
      <c r="V1" s="35"/>
      <c r="W1" s="35"/>
      <c r="X1" s="31"/>
    </row>
    <row r="2" spans="1:34" ht="14.5" customHeight="1" x14ac:dyDescent="0.3">
      <c r="A2" s="30" t="s">
        <v>0</v>
      </c>
      <c r="B2" s="32" t="s">
        <v>26</v>
      </c>
      <c r="C2" s="27" t="s">
        <v>32</v>
      </c>
      <c r="D2" s="28"/>
      <c r="E2" s="28"/>
      <c r="F2" s="28"/>
      <c r="G2" s="28"/>
      <c r="H2" s="28"/>
      <c r="I2" s="28"/>
      <c r="J2" s="28"/>
      <c r="K2" s="28"/>
      <c r="L2" s="29"/>
      <c r="M2" s="22"/>
      <c r="N2" s="32" t="s">
        <v>0</v>
      </c>
      <c r="O2" s="27" t="s">
        <v>32</v>
      </c>
      <c r="P2" s="28"/>
      <c r="Q2" s="28"/>
      <c r="R2" s="28"/>
      <c r="S2" s="28"/>
      <c r="T2" s="28"/>
      <c r="U2" s="28"/>
      <c r="V2" s="28"/>
      <c r="W2" s="28"/>
      <c r="X2" s="29"/>
    </row>
    <row r="3" spans="1:34" ht="12" customHeight="1" x14ac:dyDescent="0.3">
      <c r="A3" s="31"/>
      <c r="B3" s="33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2"/>
      <c r="N3" s="33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25" t="s">
        <v>101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N4" s="25" t="s">
        <v>101</v>
      </c>
      <c r="O4" s="22"/>
      <c r="P4" s="22"/>
      <c r="Q4" s="22"/>
      <c r="R4" s="22"/>
      <c r="S4" s="22"/>
      <c r="T4" s="22"/>
      <c r="U4" s="22"/>
      <c r="V4" s="22"/>
      <c r="W4" s="22"/>
      <c r="X4" s="22"/>
      <c r="AH4" s="21"/>
    </row>
    <row r="5" spans="1:34" x14ac:dyDescent="0.3">
      <c r="A5" s="17" t="s">
        <v>97</v>
      </c>
      <c r="B5" s="22">
        <v>828.7</v>
      </c>
      <c r="C5" s="22">
        <v>828.7</v>
      </c>
      <c r="D5" s="22">
        <v>828.7</v>
      </c>
      <c r="E5" s="22">
        <v>828.7</v>
      </c>
      <c r="F5" s="22">
        <v>828.7</v>
      </c>
      <c r="G5" s="22">
        <v>828.7</v>
      </c>
      <c r="H5" s="22">
        <v>828.7</v>
      </c>
      <c r="I5" s="22">
        <v>828.7</v>
      </c>
      <c r="J5" s="22">
        <v>828.7</v>
      </c>
      <c r="K5" s="22">
        <v>828.7</v>
      </c>
      <c r="L5" s="22">
        <v>828.7</v>
      </c>
      <c r="M5" s="19"/>
      <c r="N5" s="17" t="s">
        <v>97</v>
      </c>
      <c r="O5" s="22">
        <v>37.234000000000002</v>
      </c>
      <c r="P5" s="22">
        <v>37.125</v>
      </c>
      <c r="Q5" s="22">
        <v>36.875</v>
      </c>
      <c r="R5" s="22">
        <v>36.811999999999998</v>
      </c>
      <c r="S5" s="22">
        <v>37.203000000000003</v>
      </c>
      <c r="T5" s="22">
        <v>36.984000000000002</v>
      </c>
      <c r="U5" s="22">
        <v>36.984999999999999</v>
      </c>
      <c r="V5" s="22">
        <v>36.86</v>
      </c>
      <c r="W5" s="22">
        <v>37.109000000000002</v>
      </c>
      <c r="X5" s="22">
        <v>37.030999999999999</v>
      </c>
      <c r="AH5" s="21"/>
    </row>
    <row r="6" spans="1:34" x14ac:dyDescent="0.3">
      <c r="A6" s="17" t="s">
        <v>98</v>
      </c>
      <c r="B6" s="22">
        <v>591.6</v>
      </c>
      <c r="C6" s="22">
        <v>591.6</v>
      </c>
      <c r="D6" s="22">
        <v>591.6</v>
      </c>
      <c r="E6" s="22">
        <v>591.6</v>
      </c>
      <c r="F6" s="22">
        <v>591.6</v>
      </c>
      <c r="G6" s="22">
        <v>591.6</v>
      </c>
      <c r="H6" s="22">
        <v>591.6</v>
      </c>
      <c r="I6" s="22">
        <v>591.6</v>
      </c>
      <c r="J6" s="22">
        <v>591.6</v>
      </c>
      <c r="K6" s="22">
        <v>591.6</v>
      </c>
      <c r="L6" s="22">
        <v>591.6</v>
      </c>
      <c r="M6" s="19"/>
      <c r="N6" s="17" t="s">
        <v>98</v>
      </c>
      <c r="O6" s="22">
        <v>152.71799999999999</v>
      </c>
      <c r="P6" s="22">
        <v>149.78100000000001</v>
      </c>
      <c r="Q6" s="22">
        <v>154.297</v>
      </c>
      <c r="R6" s="22">
        <v>151.90700000000001</v>
      </c>
      <c r="S6" s="22">
        <v>154.53100000000001</v>
      </c>
      <c r="T6" s="22">
        <v>151.703</v>
      </c>
      <c r="U6" s="22">
        <v>153.60900000000001</v>
      </c>
      <c r="V6" s="22">
        <v>151.453</v>
      </c>
      <c r="W6" s="22">
        <v>152.798</v>
      </c>
      <c r="X6" s="22">
        <v>153.422</v>
      </c>
      <c r="AH6" s="21"/>
    </row>
    <row r="7" spans="1:34" x14ac:dyDescent="0.3">
      <c r="A7" s="17" t="s">
        <v>95</v>
      </c>
      <c r="B7" s="22">
        <v>1643</v>
      </c>
      <c r="C7" s="22">
        <v>1643.3</v>
      </c>
      <c r="D7" s="22">
        <v>1658.8</v>
      </c>
      <c r="E7" s="22">
        <v>1657.5</v>
      </c>
      <c r="F7" s="22">
        <v>1648.4</v>
      </c>
      <c r="G7" s="22">
        <v>1643</v>
      </c>
      <c r="H7" s="22">
        <v>1645.3</v>
      </c>
      <c r="I7" s="22">
        <v>1648.4</v>
      </c>
      <c r="J7" s="22">
        <v>1644.6</v>
      </c>
      <c r="K7" s="22">
        <v>1644.2</v>
      </c>
      <c r="L7" s="22">
        <v>1645.3</v>
      </c>
      <c r="M7" s="19"/>
      <c r="N7" s="17" t="s">
        <v>95</v>
      </c>
      <c r="O7" s="22">
        <v>26.530999999999999</v>
      </c>
      <c r="P7" s="22">
        <v>25.984999999999999</v>
      </c>
      <c r="Q7" s="22">
        <v>25.734000000000002</v>
      </c>
      <c r="R7" s="22">
        <v>25.984000000000002</v>
      </c>
      <c r="S7" s="22">
        <v>26.047999999999998</v>
      </c>
      <c r="T7" s="22">
        <v>26.172000000000001</v>
      </c>
      <c r="U7" s="22">
        <v>26</v>
      </c>
      <c r="V7" s="22">
        <v>25.891999999999999</v>
      </c>
      <c r="W7" s="22">
        <v>26.047000000000001</v>
      </c>
      <c r="X7" s="22">
        <v>25.859000000000002</v>
      </c>
      <c r="AH7" s="21"/>
    </row>
    <row r="8" spans="1:34" x14ac:dyDescent="0.3">
      <c r="A8" s="17" t="s">
        <v>96</v>
      </c>
      <c r="B8" s="22">
        <v>1147.8</v>
      </c>
      <c r="C8" s="22">
        <v>1178.2</v>
      </c>
      <c r="D8" s="22">
        <v>1153.2</v>
      </c>
      <c r="E8" s="22">
        <v>1182.7</v>
      </c>
      <c r="F8" s="22">
        <v>1170.5</v>
      </c>
      <c r="G8" s="22">
        <v>1171</v>
      </c>
      <c r="H8" s="22">
        <v>1155.0999999999999</v>
      </c>
      <c r="I8" s="22">
        <v>1185.7</v>
      </c>
      <c r="J8" s="22">
        <v>1172</v>
      </c>
      <c r="K8" s="22">
        <v>1178.9000000000001</v>
      </c>
      <c r="L8" s="22">
        <v>1170.0999999999999</v>
      </c>
      <c r="M8" s="19"/>
      <c r="N8" s="17" t="s">
        <v>96</v>
      </c>
      <c r="O8" s="22">
        <v>72.625</v>
      </c>
      <c r="P8" s="22">
        <v>63.701999999999998</v>
      </c>
      <c r="Q8" s="22">
        <v>76.423000000000002</v>
      </c>
      <c r="R8" s="22">
        <v>67.688000000000002</v>
      </c>
      <c r="S8" s="22">
        <v>67.656999999999996</v>
      </c>
      <c r="T8" s="22">
        <v>63.546999999999997</v>
      </c>
      <c r="U8" s="22">
        <v>72.266000000000005</v>
      </c>
      <c r="V8" s="22">
        <v>66.436999999999998</v>
      </c>
      <c r="W8" s="22">
        <v>71.608999999999995</v>
      </c>
      <c r="X8" s="22">
        <v>67.266000000000005</v>
      </c>
      <c r="AH8" s="21"/>
    </row>
    <row r="9" spans="1:34" x14ac:dyDescent="0.3">
      <c r="A9" s="17" t="s">
        <v>99</v>
      </c>
      <c r="B9" s="22">
        <v>1622.8999999999901</v>
      </c>
      <c r="C9" s="22">
        <v>1646</v>
      </c>
      <c r="D9" s="22">
        <v>1656.6</v>
      </c>
      <c r="E9" s="22">
        <v>1653.9</v>
      </c>
      <c r="F9" s="22">
        <v>1668.4</v>
      </c>
      <c r="G9" s="22">
        <v>1669.1</v>
      </c>
      <c r="H9" s="22">
        <v>1665.4</v>
      </c>
      <c r="I9" s="22">
        <v>1643.6</v>
      </c>
      <c r="J9" s="22">
        <v>1661.8</v>
      </c>
      <c r="K9" s="22">
        <v>1662.8</v>
      </c>
      <c r="L9" s="22">
        <v>1658.6</v>
      </c>
      <c r="M9" s="19"/>
      <c r="N9" s="17" t="s">
        <v>99</v>
      </c>
      <c r="O9" s="22">
        <v>28.640999999999998</v>
      </c>
      <c r="P9" s="22">
        <v>28.64</v>
      </c>
      <c r="Q9" s="22">
        <v>28.282</v>
      </c>
      <c r="R9" s="22">
        <v>27.829000000000001</v>
      </c>
      <c r="S9" s="22">
        <v>28.327999999999999</v>
      </c>
      <c r="T9" s="22">
        <v>28.032</v>
      </c>
      <c r="U9" s="22">
        <v>28.5</v>
      </c>
      <c r="V9" s="22">
        <v>28.702999999999999</v>
      </c>
      <c r="W9" s="22">
        <v>28.312000000000001</v>
      </c>
      <c r="X9" s="22">
        <v>28.140999999999998</v>
      </c>
      <c r="AH9" s="21"/>
    </row>
    <row r="10" spans="1:34" x14ac:dyDescent="0.3">
      <c r="A10" s="17" t="s">
        <v>100</v>
      </c>
      <c r="B10" s="23">
        <v>1265.5562782959901</v>
      </c>
      <c r="C10" s="22">
        <v>1270.55</v>
      </c>
      <c r="D10" s="22">
        <v>1279.6500000000001</v>
      </c>
      <c r="E10" s="22">
        <v>1293.56</v>
      </c>
      <c r="F10" s="22">
        <v>1286.19</v>
      </c>
      <c r="G10" s="22">
        <v>1282.3</v>
      </c>
      <c r="H10" s="22">
        <v>1293.6099999999999</v>
      </c>
      <c r="I10" s="22">
        <v>1286.81</v>
      </c>
      <c r="J10" s="22">
        <v>1293.3800000000001</v>
      </c>
      <c r="K10" s="22">
        <v>1293.56</v>
      </c>
      <c r="L10" s="22">
        <v>1267.95</v>
      </c>
      <c r="M10" s="19"/>
      <c r="N10" s="17" t="s">
        <v>100</v>
      </c>
      <c r="O10" s="22">
        <v>64.453000000000003</v>
      </c>
      <c r="P10" s="22">
        <v>64.218000000000004</v>
      </c>
      <c r="Q10" s="22">
        <v>61.905999999999999</v>
      </c>
      <c r="R10" s="22">
        <v>59.984000000000002</v>
      </c>
      <c r="S10" s="22">
        <v>62.670999999999999</v>
      </c>
      <c r="T10" s="22">
        <v>58.390999999999998</v>
      </c>
      <c r="U10" s="22">
        <v>68.016000000000005</v>
      </c>
      <c r="V10" s="22">
        <v>65.984999999999999</v>
      </c>
      <c r="W10" s="22">
        <v>64.141000000000005</v>
      </c>
      <c r="X10" s="22">
        <v>58.436999999999998</v>
      </c>
    </row>
    <row r="11" spans="1:34" x14ac:dyDescent="0.3">
      <c r="A11" s="25" t="s">
        <v>102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9"/>
      <c r="N11" s="25" t="s">
        <v>102</v>
      </c>
    </row>
    <row r="12" spans="1:34" x14ac:dyDescent="0.3">
      <c r="A12" s="17" t="s">
        <v>15</v>
      </c>
      <c r="B12" s="19">
        <v>54793</v>
      </c>
      <c r="C12" s="22">
        <v>54778.400000000001</v>
      </c>
      <c r="D12" s="22">
        <v>54778.400000000001</v>
      </c>
      <c r="E12" s="22">
        <v>54778.400000000001</v>
      </c>
      <c r="F12" s="22">
        <v>54778.400000000001</v>
      </c>
      <c r="G12" s="22">
        <v>54778.400000000001</v>
      </c>
      <c r="H12" s="22">
        <v>55007.8</v>
      </c>
      <c r="I12" s="22">
        <v>54778.400000000001</v>
      </c>
      <c r="J12" s="22">
        <v>54778.400000000001</v>
      </c>
      <c r="K12" s="22">
        <v>54778.400000000001</v>
      </c>
      <c r="L12" s="22">
        <v>54778.400000000001</v>
      </c>
      <c r="M12" s="19"/>
      <c r="N12" s="17" t="s">
        <v>15</v>
      </c>
      <c r="O12" s="22">
        <v>5.375</v>
      </c>
      <c r="P12" s="22">
        <v>5.3440000000000003</v>
      </c>
      <c r="Q12" s="22">
        <v>5.375</v>
      </c>
      <c r="R12" s="22">
        <v>5.3440000000000003</v>
      </c>
      <c r="S12" s="22">
        <v>5.2960000000000003</v>
      </c>
      <c r="T12" s="22">
        <v>5.3120000000000003</v>
      </c>
      <c r="U12" s="22">
        <v>5.3280000000000003</v>
      </c>
      <c r="V12" s="22">
        <v>5.3280000000000003</v>
      </c>
      <c r="W12" s="22">
        <v>5.343</v>
      </c>
      <c r="X12" s="22">
        <v>5.3280000000000003</v>
      </c>
    </row>
    <row r="13" spans="1:34" x14ac:dyDescent="0.3">
      <c r="A13" s="17" t="s">
        <v>19</v>
      </c>
      <c r="B13" s="20">
        <v>460.4</v>
      </c>
      <c r="C13" s="22">
        <v>460.37400000000002</v>
      </c>
      <c r="D13" s="22">
        <v>476.06200000000001</v>
      </c>
      <c r="E13" s="22">
        <v>473.00900000000001</v>
      </c>
      <c r="F13" s="22">
        <v>460.37400000000002</v>
      </c>
      <c r="G13" s="22">
        <v>460.37400000000002</v>
      </c>
      <c r="H13" s="22">
        <v>470.21499999999997</v>
      </c>
      <c r="I13" s="22">
        <v>473.00900000000001</v>
      </c>
      <c r="J13" s="22">
        <v>473.00900000000001</v>
      </c>
      <c r="K13" s="22">
        <v>473.00900000000001</v>
      </c>
      <c r="L13" s="22">
        <v>470.21499999999997</v>
      </c>
      <c r="M13" s="19"/>
      <c r="N13" s="17" t="s">
        <v>19</v>
      </c>
      <c r="O13" s="22">
        <v>8.8439999999999994</v>
      </c>
      <c r="P13" s="22">
        <v>8.8439999999999994</v>
      </c>
      <c r="Q13" s="22">
        <v>8.7810000000000006</v>
      </c>
      <c r="R13" s="22">
        <v>8.827</v>
      </c>
      <c r="S13" s="22">
        <v>8.8439999999999994</v>
      </c>
      <c r="T13" s="22">
        <v>8.7040000000000006</v>
      </c>
      <c r="U13" s="22">
        <v>8.7970000000000006</v>
      </c>
      <c r="V13" s="22">
        <v>8.734</v>
      </c>
      <c r="W13" s="22">
        <v>8.8130000000000006</v>
      </c>
      <c r="X13" s="22">
        <v>8.7970000000000006</v>
      </c>
    </row>
    <row r="14" spans="1:34" x14ac:dyDescent="0.3">
      <c r="A14" s="17" t="s">
        <v>16</v>
      </c>
      <c r="B14" s="20">
        <v>63242</v>
      </c>
      <c r="C14" s="22">
        <v>63215.199999999997</v>
      </c>
      <c r="D14" s="22">
        <v>65386.5</v>
      </c>
      <c r="E14" s="22">
        <v>63215.199999999997</v>
      </c>
      <c r="F14" s="22">
        <v>64221.3</v>
      </c>
      <c r="G14" s="22">
        <v>64243.3</v>
      </c>
      <c r="H14" s="22">
        <v>63215.199999999997</v>
      </c>
      <c r="I14" s="22">
        <v>63215.199999999997</v>
      </c>
      <c r="J14" s="22">
        <v>63215.199999999997</v>
      </c>
      <c r="K14" s="22">
        <v>63215.199999999997</v>
      </c>
      <c r="L14" s="22">
        <v>63215.199999999997</v>
      </c>
      <c r="M14" s="19"/>
      <c r="N14" s="17" t="s">
        <v>16</v>
      </c>
      <c r="O14" s="22">
        <v>10.75</v>
      </c>
      <c r="P14" s="22">
        <v>10.64</v>
      </c>
      <c r="Q14" s="22">
        <v>10.64</v>
      </c>
      <c r="R14" s="22">
        <v>10.641</v>
      </c>
      <c r="S14" s="22">
        <v>10.670999999999999</v>
      </c>
      <c r="T14" s="22">
        <v>10.577999999999999</v>
      </c>
      <c r="U14" s="22">
        <v>10.734999999999999</v>
      </c>
      <c r="V14" s="22">
        <v>10.781000000000001</v>
      </c>
      <c r="W14" s="22">
        <v>11.032</v>
      </c>
      <c r="X14" s="22">
        <v>10.673</v>
      </c>
    </row>
    <row r="15" spans="1:34" ht="12" customHeight="1" x14ac:dyDescent="0.3">
      <c r="A15" s="17" t="s">
        <v>20</v>
      </c>
      <c r="B15" s="20">
        <v>355.8</v>
      </c>
      <c r="C15" s="22">
        <v>355.78399999999999</v>
      </c>
      <c r="D15" s="22">
        <v>375.66399999999999</v>
      </c>
      <c r="E15" s="22">
        <v>355.78399999999999</v>
      </c>
      <c r="F15" s="22">
        <v>358.20499999999998</v>
      </c>
      <c r="G15" s="22">
        <v>355.78399999999999</v>
      </c>
      <c r="H15" s="22">
        <v>356.37400000000002</v>
      </c>
      <c r="I15" s="22">
        <v>355.78399999999999</v>
      </c>
      <c r="J15" s="22">
        <v>372.11700000000002</v>
      </c>
      <c r="K15" s="22">
        <v>355.78399999999999</v>
      </c>
      <c r="L15" s="22">
        <v>371.16500000000002</v>
      </c>
      <c r="M15" s="19"/>
      <c r="N15" s="17" t="s">
        <v>20</v>
      </c>
      <c r="O15" s="22">
        <v>20.843</v>
      </c>
      <c r="P15" s="22">
        <v>20.532</v>
      </c>
      <c r="Q15" s="22">
        <v>20.687000000000001</v>
      </c>
      <c r="R15" s="22">
        <v>20.765000000000001</v>
      </c>
      <c r="S15" s="22">
        <v>20.594000000000001</v>
      </c>
      <c r="T15" s="22">
        <v>20.751000000000001</v>
      </c>
      <c r="U15" s="22">
        <v>20.687999999999999</v>
      </c>
      <c r="V15" s="22">
        <v>20.593</v>
      </c>
      <c r="W15" s="22">
        <v>20.61</v>
      </c>
      <c r="X15" s="22">
        <v>20.704000000000001</v>
      </c>
    </row>
    <row r="16" spans="1:34" x14ac:dyDescent="0.3">
      <c r="A16" s="17" t="s">
        <v>17</v>
      </c>
      <c r="B16" s="20">
        <v>195568</v>
      </c>
      <c r="C16" s="22">
        <v>195040</v>
      </c>
      <c r="D16" s="22">
        <v>195549</v>
      </c>
      <c r="E16" s="22">
        <v>195834</v>
      </c>
      <c r="F16" s="22">
        <v>196337</v>
      </c>
      <c r="G16" s="22">
        <v>196385</v>
      </c>
      <c r="H16" s="22">
        <v>195792</v>
      </c>
      <c r="I16" s="22">
        <v>194956</v>
      </c>
      <c r="J16" s="22">
        <v>196955</v>
      </c>
      <c r="K16" s="22">
        <v>196224</v>
      </c>
      <c r="L16" s="22">
        <v>197093</v>
      </c>
      <c r="M16" s="19"/>
      <c r="N16" s="17" t="s">
        <v>17</v>
      </c>
      <c r="O16" s="22">
        <v>24.077999999999999</v>
      </c>
      <c r="P16" s="22">
        <v>24.234000000000002</v>
      </c>
      <c r="Q16" s="22">
        <v>24.14</v>
      </c>
      <c r="R16" s="22">
        <v>24.5</v>
      </c>
      <c r="S16" s="22">
        <v>24.484000000000002</v>
      </c>
      <c r="T16" s="22">
        <v>24</v>
      </c>
      <c r="U16" s="22">
        <v>24.25</v>
      </c>
      <c r="V16" s="22">
        <v>24.593</v>
      </c>
      <c r="W16" s="22">
        <v>24.39</v>
      </c>
      <c r="X16" s="22">
        <v>24.234000000000002</v>
      </c>
    </row>
    <row r="17" spans="1:34" x14ac:dyDescent="0.3">
      <c r="A17" s="17" t="s">
        <v>18</v>
      </c>
      <c r="B17" s="20">
        <v>204335</v>
      </c>
      <c r="C17" s="22">
        <v>205051</v>
      </c>
      <c r="D17" s="22">
        <v>205613</v>
      </c>
      <c r="E17" s="22">
        <v>204927</v>
      </c>
      <c r="F17" s="22">
        <v>205012</v>
      </c>
      <c r="G17" s="22">
        <v>205334</v>
      </c>
      <c r="H17" s="22">
        <v>205186</v>
      </c>
      <c r="I17" s="22">
        <v>205537</v>
      </c>
      <c r="J17" s="22">
        <v>204457</v>
      </c>
      <c r="K17" s="22">
        <v>205157</v>
      </c>
      <c r="L17" s="22">
        <v>206056</v>
      </c>
      <c r="M17" s="19"/>
      <c r="N17" s="17" t="s">
        <v>18</v>
      </c>
      <c r="O17" s="22">
        <v>25.390999999999998</v>
      </c>
      <c r="P17" s="22">
        <v>26.015000000000001</v>
      </c>
      <c r="Q17" s="22">
        <v>25.437999999999999</v>
      </c>
      <c r="R17" s="22">
        <v>25.625</v>
      </c>
      <c r="S17" s="22">
        <v>25.454000000000001</v>
      </c>
      <c r="T17" s="22">
        <v>25.327999999999999</v>
      </c>
      <c r="U17" s="22">
        <v>25.375</v>
      </c>
      <c r="V17" s="22">
        <v>25.547999999999998</v>
      </c>
      <c r="W17" s="22">
        <v>25.625</v>
      </c>
      <c r="X17" s="22">
        <v>25.687999999999999</v>
      </c>
    </row>
    <row r="18" spans="1:34" x14ac:dyDescent="0.3">
      <c r="A18" s="17" t="s">
        <v>21</v>
      </c>
      <c r="B18" s="20">
        <v>842.9</v>
      </c>
      <c r="C18" s="22">
        <v>870.27200000000005</v>
      </c>
      <c r="D18" s="22">
        <v>872.33100000000002</v>
      </c>
      <c r="E18" s="22">
        <v>868.99199999999996</v>
      </c>
      <c r="F18" s="22">
        <v>859.62400000000002</v>
      </c>
      <c r="G18" s="22">
        <v>836.67700000000002</v>
      </c>
      <c r="H18" s="22">
        <v>836.67700000000002</v>
      </c>
      <c r="I18" s="22">
        <v>849.19899999999996</v>
      </c>
      <c r="J18" s="22">
        <v>839.83500000000004</v>
      </c>
      <c r="K18" s="22">
        <v>848.798</v>
      </c>
      <c r="L18" s="22">
        <v>841.44100000000003</v>
      </c>
      <c r="M18" s="19"/>
      <c r="N18" s="17" t="s">
        <v>21</v>
      </c>
      <c r="O18" s="22">
        <v>26.734999999999999</v>
      </c>
      <c r="P18" s="22">
        <v>26.579000000000001</v>
      </c>
      <c r="Q18" s="22">
        <v>26.687000000000001</v>
      </c>
      <c r="R18" s="22">
        <v>26.907</v>
      </c>
      <c r="S18" s="22">
        <v>26.937999999999999</v>
      </c>
      <c r="T18" s="22">
        <v>26.562999999999999</v>
      </c>
      <c r="U18" s="22">
        <v>26.375</v>
      </c>
      <c r="V18" s="22">
        <v>26.077999999999999</v>
      </c>
      <c r="W18" s="22">
        <v>26.125</v>
      </c>
      <c r="X18" s="22">
        <v>26.234000000000002</v>
      </c>
    </row>
    <row r="19" spans="1:34" x14ac:dyDescent="0.3">
      <c r="A19" s="17" t="s">
        <v>22</v>
      </c>
      <c r="B19" s="20">
        <v>5809</v>
      </c>
      <c r="C19" s="22">
        <v>5732.77</v>
      </c>
      <c r="D19" s="22">
        <v>5709</v>
      </c>
      <c r="E19" s="22">
        <v>5843.52</v>
      </c>
      <c r="F19" s="22">
        <v>5734.08</v>
      </c>
      <c r="G19" s="22">
        <v>6042.25</v>
      </c>
      <c r="H19" s="22">
        <v>5952.55</v>
      </c>
      <c r="I19" s="22">
        <v>5986.08</v>
      </c>
      <c r="J19" s="22">
        <v>5711.49</v>
      </c>
      <c r="K19" s="22">
        <v>5962.4</v>
      </c>
      <c r="L19" s="22">
        <v>6094.63</v>
      </c>
      <c r="M19" s="19"/>
      <c r="N19" s="17" t="s">
        <v>22</v>
      </c>
      <c r="O19" s="22">
        <v>44.734000000000002</v>
      </c>
      <c r="P19" s="22">
        <v>44.155999999999999</v>
      </c>
      <c r="Q19" s="22">
        <v>44.093000000000004</v>
      </c>
      <c r="R19" s="22">
        <v>44.468000000000004</v>
      </c>
      <c r="S19" s="22">
        <v>44.781999999999996</v>
      </c>
      <c r="T19" s="22">
        <v>44.173000000000002</v>
      </c>
      <c r="U19" s="22">
        <v>44.515999999999998</v>
      </c>
      <c r="V19" s="22">
        <v>44.078000000000003</v>
      </c>
      <c r="W19" s="22">
        <v>44.39</v>
      </c>
      <c r="X19" s="22">
        <v>44.000999999999998</v>
      </c>
    </row>
    <row r="20" spans="1:34" x14ac:dyDescent="0.3">
      <c r="A20" s="17" t="s">
        <v>24</v>
      </c>
      <c r="B20" s="20">
        <v>44011.7</v>
      </c>
      <c r="C20" s="22">
        <v>45601.599999999999</v>
      </c>
      <c r="D20" s="22">
        <v>44261.9</v>
      </c>
      <c r="E20" s="22">
        <v>46396.6</v>
      </c>
      <c r="F20" s="22">
        <v>45718.6</v>
      </c>
      <c r="G20" s="22">
        <v>44064</v>
      </c>
      <c r="H20" s="22">
        <v>45977.2</v>
      </c>
      <c r="I20" s="22">
        <v>45057</v>
      </c>
      <c r="J20" s="22">
        <v>44575</v>
      </c>
      <c r="K20" s="22">
        <v>44323.1</v>
      </c>
      <c r="L20" s="22">
        <v>44580.9</v>
      </c>
      <c r="M20" s="19"/>
      <c r="N20" s="17" t="s">
        <v>24</v>
      </c>
      <c r="O20" s="22">
        <v>58.296999999999997</v>
      </c>
      <c r="P20" s="22">
        <v>59.14</v>
      </c>
      <c r="Q20" s="22">
        <v>59.375999999999998</v>
      </c>
      <c r="R20" s="22">
        <v>59.453000000000003</v>
      </c>
      <c r="S20" s="22">
        <v>58.89</v>
      </c>
      <c r="T20" s="22">
        <v>60.171999999999997</v>
      </c>
      <c r="U20" s="22">
        <v>59.375</v>
      </c>
      <c r="V20" s="22">
        <v>58.984000000000002</v>
      </c>
      <c r="W20" s="22">
        <v>58.655000000000001</v>
      </c>
      <c r="X20" s="22">
        <v>60</v>
      </c>
    </row>
    <row r="21" spans="1:34" x14ac:dyDescent="0.3">
      <c r="A21" s="17" t="s">
        <v>23</v>
      </c>
      <c r="B21" s="20">
        <v>476684</v>
      </c>
      <c r="C21" s="22">
        <v>475439</v>
      </c>
      <c r="D21" s="22">
        <v>478519</v>
      </c>
      <c r="E21" s="22">
        <v>481460</v>
      </c>
      <c r="F21" s="22">
        <v>479500</v>
      </c>
      <c r="G21" s="22">
        <v>480323</v>
      </c>
      <c r="H21" s="22">
        <v>476821</v>
      </c>
      <c r="I21" s="22">
        <v>478972</v>
      </c>
      <c r="J21" s="22">
        <v>477795</v>
      </c>
      <c r="K21" s="22">
        <v>480284</v>
      </c>
      <c r="L21" s="22">
        <v>481612</v>
      </c>
      <c r="M21" s="19"/>
      <c r="N21" s="17" t="s">
        <v>23</v>
      </c>
      <c r="O21" s="22">
        <v>122.14100000000001</v>
      </c>
      <c r="P21" s="22">
        <v>122.437</v>
      </c>
      <c r="Q21" s="22">
        <v>118.70399999999999</v>
      </c>
      <c r="R21" s="22">
        <v>122.89100000000001</v>
      </c>
      <c r="S21" s="22">
        <v>123.922</v>
      </c>
      <c r="T21" s="22">
        <v>118.125</v>
      </c>
      <c r="U21" s="22">
        <v>118.672</v>
      </c>
      <c r="V21" s="22">
        <v>115.845</v>
      </c>
      <c r="W21" s="22">
        <v>117.75</v>
      </c>
      <c r="X21" s="22">
        <v>123.062</v>
      </c>
      <c r="AH21" s="21"/>
    </row>
    <row r="25" spans="1:34" x14ac:dyDescent="0.3"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34" x14ac:dyDescent="0.3"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34" x14ac:dyDescent="0.3"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34" x14ac:dyDescent="0.3">
      <c r="O28" s="22"/>
      <c r="P28" s="22"/>
      <c r="Q28" s="22"/>
      <c r="R28" s="22"/>
      <c r="S28" s="22"/>
      <c r="T28" s="22"/>
      <c r="U28" s="22"/>
      <c r="V28" s="22"/>
      <c r="W28" s="22"/>
      <c r="X28" s="22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1"/>
  <sheetViews>
    <sheetView workbookViewId="0">
      <selection activeCell="C13" sqref="C13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8" t="s">
        <v>103</v>
      </c>
      <c r="B1" s="38"/>
      <c r="C1" s="38"/>
      <c r="D1" s="38"/>
      <c r="E1" s="38"/>
      <c r="F1" s="38"/>
      <c r="G1" s="39"/>
    </row>
    <row r="2" spans="1:7" ht="14.5" customHeight="1" x14ac:dyDescent="0.45">
      <c r="A2" s="40" t="s">
        <v>0</v>
      </c>
      <c r="B2" s="41" t="s">
        <v>74</v>
      </c>
      <c r="C2" s="41" t="s">
        <v>72</v>
      </c>
      <c r="D2" s="36" t="s">
        <v>1</v>
      </c>
      <c r="E2" s="37"/>
      <c r="F2" s="37"/>
      <c r="G2" s="41" t="s">
        <v>73</v>
      </c>
    </row>
    <row r="3" spans="1:7" ht="13" customHeight="1" x14ac:dyDescent="0.45">
      <c r="A3" s="31"/>
      <c r="B3" s="33"/>
      <c r="C3" s="42"/>
      <c r="D3" s="3" t="s">
        <v>27</v>
      </c>
      <c r="E3" s="3" t="s">
        <v>31</v>
      </c>
      <c r="F3" s="3" t="s">
        <v>28</v>
      </c>
      <c r="G3" s="33"/>
    </row>
    <row r="4" spans="1:7" x14ac:dyDescent="0.45">
      <c r="A4" s="25" t="s">
        <v>101</v>
      </c>
    </row>
    <row r="5" spans="1:7" x14ac:dyDescent="0.45">
      <c r="A5" s="17" t="s">
        <v>97</v>
      </c>
      <c r="B5" s="24">
        <v>101</v>
      </c>
      <c r="C5" s="2">
        <f t="shared" ref="C5:C10" si="0">MAX(100, B5) * 50</f>
        <v>5050</v>
      </c>
      <c r="D5" s="6">
        <f>MIN(data!C5:L5) / data!B5 -1</f>
        <v>0</v>
      </c>
      <c r="E5" s="6">
        <f>AVERAGE(data!C5:L5) / data!B5 -1</f>
        <v>0</v>
      </c>
      <c r="F5" s="6">
        <f>MAX(data!C5:L5) / data!B5 -1</f>
        <v>0</v>
      </c>
      <c r="G5" s="7">
        <f>AVERAGE(data!O5:X5)</f>
        <v>37.021799999999999</v>
      </c>
    </row>
    <row r="6" spans="1:7" x14ac:dyDescent="0.45">
      <c r="A6" s="17" t="s">
        <v>98</v>
      </c>
      <c r="B6" s="24">
        <v>101</v>
      </c>
      <c r="C6" s="2">
        <f t="shared" si="0"/>
        <v>5050</v>
      </c>
      <c r="D6" s="6">
        <f>MIN(data!C6:L6) / data!B6 -1</f>
        <v>0</v>
      </c>
      <c r="E6" s="6">
        <f>AVERAGE(data!C6:L6) / data!B6 -1</f>
        <v>0</v>
      </c>
      <c r="F6" s="6">
        <f>MAX(data!C6:L6) / data!B6 -1</f>
        <v>0</v>
      </c>
      <c r="G6" s="7">
        <f>AVERAGE(data!O6:X6)</f>
        <v>152.62190000000001</v>
      </c>
    </row>
    <row r="7" spans="1:7" x14ac:dyDescent="0.45">
      <c r="A7" s="17" t="s">
        <v>95</v>
      </c>
      <c r="B7" s="24">
        <v>101</v>
      </c>
      <c r="C7" s="2">
        <f t="shared" si="0"/>
        <v>5050</v>
      </c>
      <c r="D7" s="6">
        <f>MIN(data!C7:L7) / data!B7 -1</f>
        <v>0</v>
      </c>
      <c r="E7" s="6">
        <f>AVERAGE(data!C7:L7) / data!B7 -1</f>
        <v>2.9701765063907537E-3</v>
      </c>
      <c r="F7" s="6">
        <f>MAX(data!C7:L7) / data!B7 -1</f>
        <v>9.6165550821667445E-3</v>
      </c>
      <c r="G7" s="7">
        <f>AVERAGE(data!O7:X7)</f>
        <v>26.025200000000002</v>
      </c>
    </row>
    <row r="8" spans="1:7" x14ac:dyDescent="0.45">
      <c r="A8" s="17" t="s">
        <v>96</v>
      </c>
      <c r="B8" s="24">
        <v>101</v>
      </c>
      <c r="C8" s="2">
        <f t="shared" si="0"/>
        <v>5050</v>
      </c>
      <c r="D8" s="6">
        <f>MIN(data!C8:L8) / data!B8 -1</f>
        <v>4.7046523784632921E-3</v>
      </c>
      <c r="E8" s="6">
        <f>AVERAGE(data!C8:L8) / data!B8 -1</f>
        <v>2.0857292211186929E-2</v>
      </c>
      <c r="F8" s="6">
        <f>MAX(data!C8:L8) / data!B8 -1</f>
        <v>3.3019689841435884E-2</v>
      </c>
      <c r="G8" s="7">
        <f>AVERAGE(data!O8:X8)</f>
        <v>68.921999999999997</v>
      </c>
    </row>
    <row r="9" spans="1:7" x14ac:dyDescent="0.45">
      <c r="A9" s="17" t="s">
        <v>99</v>
      </c>
      <c r="B9" s="24">
        <v>101</v>
      </c>
      <c r="C9" s="2">
        <f t="shared" si="0"/>
        <v>5050</v>
      </c>
      <c r="D9" s="6">
        <f>MIN(data!C9:L9) / data!B9 -1</f>
        <v>1.275494485181472E-2</v>
      </c>
      <c r="E9" s="6">
        <f>AVERAGE(data!C9:L9) / data!B9 -1</f>
        <v>2.2009982130759553E-2</v>
      </c>
      <c r="F9" s="6">
        <f>MAX(data!C9:L9) / data!B9 -1</f>
        <v>2.8467558075057076E-2</v>
      </c>
      <c r="G9" s="7">
        <f>AVERAGE(data!O9:X9)</f>
        <v>28.340800000000002</v>
      </c>
    </row>
    <row r="10" spans="1:7" x14ac:dyDescent="0.45">
      <c r="A10" s="17" t="s">
        <v>100</v>
      </c>
      <c r="B10" s="24">
        <v>101</v>
      </c>
      <c r="C10" s="2">
        <f t="shared" si="0"/>
        <v>5050</v>
      </c>
      <c r="D10" s="6">
        <f>MIN(data!C10:L10) / data!B10 -1</f>
        <v>1.8914383698787063E-3</v>
      </c>
      <c r="E10" s="6">
        <f>AVERAGE(data!C10:L10) / data!B10 -1</f>
        <v>1.5170974245302782E-2</v>
      </c>
      <c r="F10" s="6">
        <f>MAX(data!C10:L10) / data!B10 -1</f>
        <v>2.2167107212160309E-2</v>
      </c>
      <c r="G10" s="7">
        <f>AVERAGE(data!O10:X10)</f>
        <v>62.820200000000014</v>
      </c>
    </row>
    <row r="11" spans="1:7" ht="13" customHeight="1" x14ac:dyDescent="0.45">
      <c r="A11" s="25" t="s">
        <v>102</v>
      </c>
      <c r="F11" s="6"/>
    </row>
    <row r="12" spans="1:7" ht="12" customHeight="1" x14ac:dyDescent="0.45">
      <c r="A12" s="4" t="s">
        <v>15</v>
      </c>
      <c r="B12" s="4">
        <v>25</v>
      </c>
      <c r="C12" s="2">
        <f t="shared" ref="C12:C21" si="1">MAX(100, B12) * 50</f>
        <v>5000</v>
      </c>
      <c r="D12" s="6">
        <f>MIN(data!C12:L12) / data!B12 -1</f>
        <v>-2.6645739419262071E-4</v>
      </c>
      <c r="E12" s="6">
        <f>AVERAGE(data!C12:L12) / data!B12 -1</f>
        <v>1.52209223805988E-4</v>
      </c>
      <c r="F12" s="6">
        <f>MAX(data!C12:L12) / data!B12 -1</f>
        <v>3.9202087857939105E-3</v>
      </c>
      <c r="G12" s="7">
        <f>AVERAGE(data!O12:X12)</f>
        <v>5.3373000000000008</v>
      </c>
    </row>
    <row r="13" spans="1:7" x14ac:dyDescent="0.45">
      <c r="A13" s="4" t="s">
        <v>19</v>
      </c>
      <c r="B13" s="4">
        <v>41</v>
      </c>
      <c r="C13" s="2">
        <f t="shared" si="1"/>
        <v>5000</v>
      </c>
      <c r="D13" s="6">
        <f>MIN(data!C13:L13) / data!B13 -1</f>
        <v>-5.6472632493420605E-5</v>
      </c>
      <c r="E13" s="6">
        <f>AVERAGE(data!C13:L13) / data!B13 -1</f>
        <v>1.8603388357949724E-2</v>
      </c>
      <c r="F13" s="6">
        <f>MAX(data!C13:L13) / data!B13 -1</f>
        <v>3.4018245004344028E-2</v>
      </c>
      <c r="G13" s="7">
        <f>AVERAGE(data!O13:X13)</f>
        <v>8.7985000000000007</v>
      </c>
    </row>
    <row r="14" spans="1:7" x14ac:dyDescent="0.45">
      <c r="A14" s="4" t="s">
        <v>16</v>
      </c>
      <c r="B14" s="4">
        <v>55</v>
      </c>
      <c r="C14" s="2">
        <f t="shared" si="1"/>
        <v>5000</v>
      </c>
      <c r="D14" s="6">
        <f>MIN(data!C14:L14) / data!B14 -1</f>
        <v>-4.2376901426266489E-4</v>
      </c>
      <c r="E14" s="6">
        <f>AVERAGE(data!C14:L14) / data!B14 -1</f>
        <v>6.2260839315644301E-3</v>
      </c>
      <c r="F14" s="6">
        <f>MAX(data!C14:L14) / data!B14 -1</f>
        <v>3.3909427279339655E-2</v>
      </c>
      <c r="G14" s="7">
        <f>AVERAGE(data!O14:X14)</f>
        <v>10.7141</v>
      </c>
    </row>
    <row r="15" spans="1:7" x14ac:dyDescent="0.45">
      <c r="A15" s="4" t="s">
        <v>20</v>
      </c>
      <c r="B15" s="4">
        <v>96</v>
      </c>
      <c r="C15" s="2">
        <f t="shared" si="1"/>
        <v>5000</v>
      </c>
      <c r="D15" s="6">
        <f>MIN(data!C15:L15) / data!B15 -1</f>
        <v>-4.4969083754953232E-5</v>
      </c>
      <c r="E15" s="6">
        <f>AVERAGE(data!C15:L15) / data!B15 -1</f>
        <v>1.5302136031478453E-2</v>
      </c>
      <c r="F15" s="6">
        <f>MAX(data!C15:L15) / data!B15 -1</f>
        <v>5.5829117481731139E-2</v>
      </c>
      <c r="G15" s="7">
        <f>AVERAGE(data!O15:X15)</f>
        <v>20.6767</v>
      </c>
    </row>
    <row r="16" spans="1:7" x14ac:dyDescent="0.45">
      <c r="A16" s="4" t="s">
        <v>17</v>
      </c>
      <c r="B16" s="4">
        <v>105</v>
      </c>
      <c r="C16" s="2">
        <f t="shared" si="1"/>
        <v>5250</v>
      </c>
      <c r="D16" s="6">
        <f>MIN(data!C16:L16) / data!B16 -1</f>
        <v>-3.1293463143254874E-3</v>
      </c>
      <c r="E16" s="6">
        <f>AVERAGE(data!C16:L16) / data!B16 -1</f>
        <v>2.2933199705472695E-3</v>
      </c>
      <c r="F16" s="6">
        <f>MAX(data!C16:L16) / data!B16 -1</f>
        <v>7.7977992309581357E-3</v>
      </c>
      <c r="G16" s="7">
        <f>AVERAGE(data!O16:X16)</f>
        <v>24.290299999999998</v>
      </c>
    </row>
    <row r="17" spans="1:7" x14ac:dyDescent="0.45">
      <c r="A17" s="4" t="s">
        <v>18</v>
      </c>
      <c r="B17" s="4">
        <v>110</v>
      </c>
      <c r="C17" s="2">
        <f t="shared" si="1"/>
        <v>5500</v>
      </c>
      <c r="D17" s="6">
        <f>MIN(data!C17:L17) / data!B17 -1</f>
        <v>5.9705875156002008E-4</v>
      </c>
      <c r="E17" s="6">
        <f>AVERAGE(data!C17:L17) / data!B17 -1</f>
        <v>4.394743925416611E-3</v>
      </c>
      <c r="F17" s="6">
        <f>MAX(data!C17:L17) / data!B17 -1</f>
        <v>8.4224435363495775E-3</v>
      </c>
      <c r="G17" s="7">
        <f>AVERAGE(data!O17:X17)</f>
        <v>25.5487</v>
      </c>
    </row>
    <row r="18" spans="1:7" x14ac:dyDescent="0.45">
      <c r="A18" s="4" t="s">
        <v>21</v>
      </c>
      <c r="B18" s="4">
        <v>110</v>
      </c>
      <c r="C18" s="2">
        <f t="shared" si="1"/>
        <v>5500</v>
      </c>
      <c r="D18" s="6">
        <f>MIN(data!C18:L18) / data!B18 -1</f>
        <v>-7.3828449400877849E-3</v>
      </c>
      <c r="E18" s="6">
        <f>AVERAGE(data!C18:L18) / data!B18 -1</f>
        <v>1.1252343101198159E-2</v>
      </c>
      <c r="F18" s="6">
        <f>MAX(data!C18:L18) / data!B18 -1</f>
        <v>3.491636018507549E-2</v>
      </c>
      <c r="G18" s="7">
        <f>AVERAGE(data!O18:X18)</f>
        <v>26.522100000000002</v>
      </c>
    </row>
    <row r="19" spans="1:7" x14ac:dyDescent="0.45">
      <c r="A19" s="4" t="s">
        <v>22</v>
      </c>
      <c r="B19" s="4">
        <v>142</v>
      </c>
      <c r="C19" s="2">
        <f t="shared" si="1"/>
        <v>7100</v>
      </c>
      <c r="D19" s="6">
        <f>MIN(data!C19:L19) / data!B19 -1</f>
        <v>-1.7214666896195552E-2</v>
      </c>
      <c r="E19" s="6">
        <f>AVERAGE(data!C19:L19) / data!B19 -1</f>
        <v>1.1684799449130701E-2</v>
      </c>
      <c r="F19" s="6">
        <f>MAX(data!C19:L19) / data!B19 -1</f>
        <v>4.9170253055603297E-2</v>
      </c>
      <c r="G19" s="7">
        <f>AVERAGE(data!O19:X19)</f>
        <v>44.339099999999995</v>
      </c>
    </row>
    <row r="20" spans="1:7" x14ac:dyDescent="0.45">
      <c r="A20" s="4" t="s">
        <v>24</v>
      </c>
      <c r="B20" s="4">
        <v>160</v>
      </c>
      <c r="C20" s="2">
        <f t="shared" si="1"/>
        <v>8000</v>
      </c>
      <c r="D20" s="6">
        <f>MIN(data!C20:L20) / data!B20 -1</f>
        <v>1.1883203784448515E-3</v>
      </c>
      <c r="E20" s="6">
        <f>AVERAGE(data!C20:L20) / data!B20 -1</f>
        <v>2.371846577160186E-2</v>
      </c>
      <c r="F20" s="6">
        <f>MAX(data!C20:L20) / data!B20 -1</f>
        <v>5.4187863681702808E-2</v>
      </c>
      <c r="G20" s="7">
        <f>AVERAGE(data!O20:X20)</f>
        <v>59.234200000000001</v>
      </c>
    </row>
    <row r="21" spans="1:7" x14ac:dyDescent="0.45">
      <c r="A21" s="8" t="s">
        <v>23</v>
      </c>
      <c r="B21" s="4">
        <v>210</v>
      </c>
      <c r="C21" s="2">
        <f t="shared" si="1"/>
        <v>10500</v>
      </c>
      <c r="D21" s="6">
        <f>MIN(data!C21:L21) / data!B21 -1</f>
        <v>-2.6117931375921888E-3</v>
      </c>
      <c r="E21" s="6">
        <f>AVERAGE(data!C21:L21) / data!B21 -1</f>
        <v>5.0106569551318092E-3</v>
      </c>
      <c r="F21" s="6">
        <f>MAX(data!C21:L21) / data!B21 -1</f>
        <v>1.0338085608075698E-2</v>
      </c>
      <c r="G21" s="7">
        <f>AVERAGE(data!O21:X21)</f>
        <v>120.3549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2024-01-06T03:15:53Z</dcterms:modified>
</cp:coreProperties>
</file>