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G:\My Drive\Academia\Research related\dev\LRP\"/>
    </mc:Choice>
  </mc:AlternateContent>
  <xr:revisionPtr revIDLastSave="0" documentId="13_ncr:1_{3438B00C-2328-4674-8E0E-F82579E04997}" xr6:coauthVersionLast="47" xr6:coauthVersionMax="47" xr10:uidLastSave="{00000000-0000-0000-0000-000000000000}"/>
  <bookViews>
    <workbookView xWindow="-113" yWindow="-113" windowWidth="48309" windowHeight="26546" activeTab="1" xr2:uid="{00000000-000D-0000-FFFF-FFFF00000000}"/>
  </bookViews>
  <sheets>
    <sheet name="VRPTW Benchmarking" sheetId="1" r:id="rId1"/>
    <sheet name="LRP Benchmark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2" i="2" l="1"/>
  <c r="J71" i="2"/>
  <c r="J70" i="2"/>
  <c r="J69" i="2"/>
  <c r="F69" i="1"/>
  <c r="F70" i="1"/>
  <c r="F68" i="1"/>
  <c r="F67" i="1"/>
  <c r="F66" i="1"/>
  <c r="F65" i="1"/>
  <c r="J73" i="2"/>
  <c r="H70" i="1" l="1"/>
  <c r="H68" i="1"/>
  <c r="H67" i="1"/>
  <c r="H66" i="1"/>
  <c r="H65" i="1"/>
  <c r="L73" i="2"/>
  <c r="L71" i="2"/>
  <c r="L70" i="2"/>
  <c r="H69" i="1"/>
  <c r="L72" i="2"/>
  <c r="L69" i="2"/>
  <c r="I73" i="2"/>
  <c r="K72" i="2"/>
  <c r="I72" i="2"/>
  <c r="K71" i="2"/>
  <c r="I71" i="2"/>
  <c r="I70" i="2"/>
  <c r="I69" i="2"/>
  <c r="E66" i="1"/>
  <c r="E67" i="1"/>
  <c r="E68" i="1"/>
  <c r="E69" i="1"/>
  <c r="E70" i="1"/>
  <c r="E65" i="1"/>
</calcChain>
</file>

<file path=xl/sharedStrings.xml><?xml version="1.0" encoding="utf-8"?>
<sst xmlns="http://schemas.openxmlformats.org/spreadsheetml/2006/main" count="170" uniqueCount="93">
  <si>
    <t>Best known</t>
  </si>
  <si>
    <t>Best found</t>
  </si>
  <si>
    <t>Instance</t>
  </si>
  <si>
    <t>Gap</t>
  </si>
  <si>
    <t>Run time (s/it)</t>
  </si>
  <si>
    <t>Run time (s)</t>
  </si>
  <si>
    <t xml:space="preserve">                ]                       , </t>
  </si>
  <si>
    <t>                ]                       ,</t>
  </si>
  <si>
    <t>        Ψᵣ  =   [</t>
  </si>
  <si>
    <t>        Ψᵢ  =   [</t>
  </si>
  <si>
    <t>                    :swap!</t>
  </si>
  <si>
    <t>        σ₁  =   33                      ,</t>
  </si>
  <si>
    <t>        σ₂  =   9                       ,</t>
  </si>
  <si>
    <t>        σ₃  =   13                      ,</t>
  </si>
  <si>
    <t>        ω   =   0.05                    ,</t>
  </si>
  <si>
    <t>        τ   =   0.5                     ,</t>
  </si>
  <si>
    <t>        𝜃   =   0.99975                 ,</t>
  </si>
  <si>
    <t>        C̲   =   30                      ,</t>
  </si>
  <si>
    <t>        C̅   =   60                      ,</t>
  </si>
  <si>
    <t>        μ̲   =   0.1                     ,</t>
  </si>
  <si>
    <t>        μ̅   =   0.4                     ,</t>
  </si>
  <si>
    <t>        Ψₗ  =   [</t>
  </si>
  <si>
    <t>                    :move!          ,</t>
  </si>
  <si>
    <t>Size</t>
  </si>
  <si>
    <t>Iterations</t>
  </si>
  <si>
    <t>ALNS parameters</t>
  </si>
  <si>
    <t>Benchmarking</t>
  </si>
  <si>
    <t>Machine</t>
  </si>
  <si>
    <t>Processor</t>
  </si>
  <si>
    <t>11th Gen Intel(R) Core(TM) i7-11800H @ 2.30GHz   2.30 GHz</t>
  </si>
  <si>
    <t>Installed RAM</t>
  </si>
  <si>
    <t>System type</t>
  </si>
  <si>
    <t>64-bit operating system, x64-based processor</t>
  </si>
  <si>
    <t>64.0 GB</t>
  </si>
  <si>
    <t>Edition</t>
  </si>
  <si>
    <t>Windows 11 Home</t>
  </si>
  <si>
    <t>Version</t>
  </si>
  <si>
    <t>21H2</t>
  </si>
  <si>
    <t>OS</t>
  </si>
  <si>
    <t>1.7.2</t>
  </si>
  <si>
    <t>Julia</t>
  </si>
  <si>
    <t>VSCode</t>
  </si>
  <si>
    <t>1.70.1</t>
  </si>
  <si>
    <t>Environment</t>
  </si>
  <si>
    <t>Initialization</t>
  </si>
  <si>
    <t>:cw_init</t>
  </si>
  <si>
    <t>rng</t>
  </si>
  <si>
    <t>MersenneTwister(1234)</t>
  </si>
  <si>
    <t>r101</t>
  </si>
  <si>
    <t>r201</t>
  </si>
  <si>
    <t>c101</t>
  </si>
  <si>
    <t>c201</t>
  </si>
  <si>
    <t>rc101</t>
  </si>
  <si>
    <t>rc201</t>
  </si>
  <si>
    <t>    );</t>
  </si>
  <si>
    <t>χ = ALNSParameters(</t>
  </si>
  <si>
    <t>        k̲   =   n ÷ 25                  ,</t>
  </si>
  <si>
    <t>        l̲   =   2n                      ,</t>
  </si>
  <si>
    <t>        l̅   =   5n                      ,</t>
  </si>
  <si>
    <t>        k̅   =   10n                     ,</t>
  </si>
  <si>
    <t xml:space="preserve">                    :randomnode!    , </t>
  </si>
  <si>
    <t>                    :randomroute!   ,</t>
  </si>
  <si>
    <t>                    :randomvehicle! ,</t>
  </si>
  <si>
    <t xml:space="preserve">                    :relatednode!   , </t>
  </si>
  <si>
    <t>                    :relatedroute!  ,  </t>
  </si>
  <si>
    <t>                    :relatedvehicle!,</t>
  </si>
  <si>
    <t>                    :worstnode!     ,</t>
  </si>
  <si>
    <t>                    :worstroute!    ,</t>
  </si>
  <si>
    <t>                    :worstvehicle!  </t>
  </si>
  <si>
    <t>                    :best!          ,</t>
  </si>
  <si>
    <t>                    :greedy!        ,</t>
  </si>
  <si>
    <t>                    :regret2!       ,</t>
  </si>
  <si>
    <t>                    :regret3!</t>
  </si>
  <si>
    <t>                    :intraopt!      ,</t>
  </si>
  <si>
    <t>                    :interopt!      ,</t>
  </si>
  <si>
    <t>                    :split!         ,</t>
  </si>
  <si>
    <t>        ρ   =   0.1</t>
  </si>
  <si>
    <t>x = length(N)</t>
  </si>
  <si>
    <t>n = ceil(x, digits=-(length(digits(x))-1))</t>
  </si>
  <si>
    <t>Vehicle Routing Problem with Time-Windows (VRPTW) Benchmarking</t>
  </si>
  <si>
    <t>Location Routing Problem (LRP) Benchmarking</t>
  </si>
  <si>
    <t>                    :randomdepot!   ,</t>
  </si>
  <si>
    <t>                    :relateddepot!  ,</t>
  </si>
  <si>
    <t>                    :worstvehicle!  ,</t>
  </si>
  <si>
    <t>                    :worstdepot!</t>
  </si>
  <si>
    <t>Num vehicles</t>
  </si>
  <si>
    <t>Num depots</t>
  </si>
  <si>
    <t>Total cost</t>
  </si>
  <si>
    <t>coord20-5-1</t>
  </si>
  <si>
    <t>coord50-5-1b</t>
  </si>
  <si>
    <t>coord100-5-2</t>
  </si>
  <si>
    <t>coord200-10-3</t>
  </si>
  <si>
    <t>coord100-10-2b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</si>
</sst>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JuliaMono"/>
      <family val="3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8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10" fontId="1" fillId="0" borderId="2" xfId="1" applyNumberFormat="1" applyFont="1" applyBorder="1"/>
    <xf numFmtId="165" fontId="1" fillId="0" borderId="1" xfId="0" applyNumberFormat="1" applyFont="1" applyBorder="1"/>
    <xf numFmtId="165" fontId="1" fillId="0" borderId="2" xfId="0" applyNumberFormat="1" applyFont="1" applyBorder="1"/>
    <xf numFmtId="164" fontId="1" fillId="0" borderId="2" xfId="0" applyNumberFormat="1" applyFont="1" applyBorder="1"/>
    <xf numFmtId="0" fontId="1" fillId="0" borderId="4" xfId="0" applyFont="1" applyBorder="1"/>
    <xf numFmtId="0" fontId="1" fillId="0" borderId="4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6" fillId="0" borderId="1" xfId="0" applyFont="1" applyBorder="1" applyAlignment="1">
      <alignment horizontal="left" vertical="top"/>
    </xf>
    <xf numFmtId="0" fontId="5" fillId="0" borderId="4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1" fillId="0" borderId="5" xfId="0" applyFont="1" applyBorder="1"/>
    <xf numFmtId="0" fontId="4" fillId="0" borderId="3" xfId="0" applyFont="1" applyBorder="1"/>
    <xf numFmtId="0" fontId="1" fillId="0" borderId="6" xfId="0" applyFont="1" applyBorder="1"/>
    <xf numFmtId="0" fontId="1" fillId="0" borderId="3" xfId="0" applyFont="1" applyBorder="1"/>
    <xf numFmtId="0" fontId="2" fillId="0" borderId="2" xfId="0" applyFont="1" applyBorder="1"/>
    <xf numFmtId="0" fontId="1" fillId="0" borderId="3" xfId="0" applyFont="1" applyBorder="1" applyAlignment="1">
      <alignment horizontal="center" vertical="center"/>
    </xf>
    <xf numFmtId="0" fontId="4" fillId="0" borderId="7" xfId="0" applyFont="1" applyBorder="1"/>
    <xf numFmtId="0" fontId="1" fillId="0" borderId="8" xfId="0" applyFont="1" applyBorder="1"/>
    <xf numFmtId="0" fontId="1" fillId="0" borderId="7" xfId="0" applyFont="1" applyBorder="1"/>
    <xf numFmtId="0" fontId="2" fillId="0" borderId="1" xfId="0" applyFont="1" applyBorder="1"/>
    <xf numFmtId="0" fontId="2" fillId="0" borderId="1" xfId="0" applyFont="1" applyBorder="1" applyAlignment="1">
      <alignment vertical="top"/>
    </xf>
    <xf numFmtId="164" fontId="1" fillId="0" borderId="1" xfId="0" applyNumberFormat="1" applyFont="1" applyBorder="1"/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64" fontId="1" fillId="0" borderId="4" xfId="0" applyNumberFormat="1" applyFont="1" applyBorder="1"/>
    <xf numFmtId="164" fontId="1" fillId="0" borderId="5" xfId="0" applyNumberFormat="1" applyFont="1" applyBorder="1"/>
    <xf numFmtId="0" fontId="1" fillId="0" borderId="14" xfId="0" applyFont="1" applyBorder="1" applyAlignment="1">
      <alignment horizontal="center" vertical="center"/>
    </xf>
    <xf numFmtId="164" fontId="1" fillId="0" borderId="15" xfId="0" applyNumberFormat="1" applyFont="1" applyBorder="1"/>
    <xf numFmtId="164" fontId="1" fillId="0" borderId="12" xfId="0" applyNumberFormat="1" applyFont="1" applyBorder="1"/>
    <xf numFmtId="1" fontId="1" fillId="0" borderId="1" xfId="0" applyNumberFormat="1" applyFont="1" applyBorder="1"/>
    <xf numFmtId="1" fontId="1" fillId="0" borderId="2" xfId="0" applyNumberFormat="1" applyFont="1" applyBorder="1"/>
    <xf numFmtId="10" fontId="1" fillId="0" borderId="1" xfId="1" applyNumberFormat="1" applyFont="1" applyBorder="1"/>
    <xf numFmtId="166" fontId="1" fillId="0" borderId="1" xfId="0" applyNumberFormat="1" applyFont="1" applyBorder="1"/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80"/>
  <sheetViews>
    <sheetView zoomScaleNormal="100" workbookViewId="0">
      <selection activeCell="F70" sqref="F70"/>
    </sheetView>
  </sheetViews>
  <sheetFormatPr defaultColWidth="9.109375" defaultRowHeight="13.15" x14ac:dyDescent="0.25"/>
  <cols>
    <col min="1" max="1" width="11" style="1" customWidth="1"/>
    <col min="2" max="2" width="4" style="1" bestFit="1" customWidth="1"/>
    <col min="3" max="3" width="9.88671875" style="1" bestFit="1" customWidth="1"/>
    <col min="4" max="4" width="9.33203125" style="1" bestFit="1" customWidth="1"/>
    <col min="5" max="5" width="8.33203125" style="1" bestFit="1" customWidth="1"/>
    <col min="6" max="6" width="12.109375" style="1" bestFit="1" customWidth="1"/>
    <col min="7" max="7" width="8.6640625" style="1" bestFit="1" customWidth="1"/>
    <col min="8" max="8" width="10.33203125" style="1" bestFit="1" customWidth="1"/>
    <col min="9" max="16384" width="9.109375" style="1"/>
  </cols>
  <sheetData>
    <row r="1" spans="1:6" ht="15.05" x14ac:dyDescent="0.3">
      <c r="A1" s="14" t="s">
        <v>79</v>
      </c>
      <c r="B1" s="15"/>
      <c r="C1" s="16"/>
      <c r="D1" s="16"/>
      <c r="E1" s="16"/>
      <c r="F1" s="16"/>
    </row>
    <row r="2" spans="1:6" ht="15.05" x14ac:dyDescent="0.3">
      <c r="A2" s="19"/>
      <c r="B2" s="20"/>
      <c r="C2" s="21"/>
      <c r="D2" s="21"/>
      <c r="E2" s="21"/>
      <c r="F2" s="2"/>
    </row>
    <row r="3" spans="1:6" x14ac:dyDescent="0.25">
      <c r="A3" s="22" t="s">
        <v>27</v>
      </c>
    </row>
    <row r="4" spans="1:6" x14ac:dyDescent="0.25">
      <c r="A4" s="1" t="s">
        <v>28</v>
      </c>
      <c r="B4" s="13"/>
      <c r="C4" s="1" t="s">
        <v>29</v>
      </c>
      <c r="D4" s="2"/>
      <c r="E4" s="2"/>
      <c r="F4" s="2"/>
    </row>
    <row r="5" spans="1:6" x14ac:dyDescent="0.25">
      <c r="A5" s="1" t="s">
        <v>30</v>
      </c>
      <c r="B5" s="13"/>
      <c r="C5" s="1" t="s">
        <v>33</v>
      </c>
      <c r="D5" s="2"/>
      <c r="E5" s="2"/>
      <c r="F5" s="2"/>
    </row>
    <row r="6" spans="1:6" s="9" customFormat="1" ht="12.7" customHeight="1" x14ac:dyDescent="0.3">
      <c r="A6" s="9" t="s">
        <v>31</v>
      </c>
      <c r="C6" s="9" t="s">
        <v>32</v>
      </c>
    </row>
    <row r="7" spans="1:6" s="9" customFormat="1" ht="12.7" customHeight="1" x14ac:dyDescent="0.3"/>
    <row r="8" spans="1:6" s="9" customFormat="1" ht="12.7" customHeight="1" x14ac:dyDescent="0.3">
      <c r="A8" s="23" t="s">
        <v>38</v>
      </c>
    </row>
    <row r="9" spans="1:6" s="9" customFormat="1" ht="12.7" customHeight="1" x14ac:dyDescent="0.25">
      <c r="A9" s="1" t="s">
        <v>34</v>
      </c>
      <c r="B9" s="1"/>
      <c r="C9" s="1" t="s">
        <v>35</v>
      </c>
      <c r="D9" s="1"/>
    </row>
    <row r="10" spans="1:6" s="9" customFormat="1" ht="12.7" customHeight="1" x14ac:dyDescent="0.25">
      <c r="A10" s="1" t="s">
        <v>36</v>
      </c>
      <c r="B10" s="1"/>
      <c r="C10" s="1" t="s">
        <v>37</v>
      </c>
      <c r="D10" s="1"/>
    </row>
    <row r="11" spans="1:6" s="9" customFormat="1" ht="12.7" customHeight="1" x14ac:dyDescent="0.25">
      <c r="A11" s="1"/>
      <c r="B11" s="1"/>
      <c r="C11" s="1"/>
      <c r="D11" s="1"/>
    </row>
    <row r="12" spans="1:6" s="9" customFormat="1" ht="12.7" customHeight="1" x14ac:dyDescent="0.25">
      <c r="A12" s="22" t="s">
        <v>43</v>
      </c>
      <c r="B12" s="1"/>
      <c r="C12" s="1"/>
      <c r="D12" s="1"/>
    </row>
    <row r="13" spans="1:6" s="9" customFormat="1" ht="12.7" customHeight="1" x14ac:dyDescent="0.25">
      <c r="A13" s="1" t="s">
        <v>41</v>
      </c>
      <c r="B13" s="1"/>
      <c r="C13" s="1" t="s">
        <v>42</v>
      </c>
      <c r="D13" s="1"/>
    </row>
    <row r="14" spans="1:6" s="9" customFormat="1" ht="12.7" customHeight="1" x14ac:dyDescent="0.25">
      <c r="A14" s="1" t="s">
        <v>40</v>
      </c>
      <c r="B14" s="1"/>
      <c r="C14" s="1" t="s">
        <v>39</v>
      </c>
      <c r="D14" s="1"/>
    </row>
    <row r="15" spans="1:6" s="9" customFormat="1" ht="12.7" customHeight="1" x14ac:dyDescent="0.25">
      <c r="A15" s="1" t="s">
        <v>46</v>
      </c>
      <c r="B15" s="1"/>
      <c r="C15" s="12" t="s">
        <v>47</v>
      </c>
      <c r="D15" s="1"/>
    </row>
    <row r="16" spans="1:6" s="9" customFormat="1" ht="12.7" customHeight="1" x14ac:dyDescent="0.3">
      <c r="A16" s="9" t="s">
        <v>44</v>
      </c>
      <c r="C16" s="12" t="s">
        <v>45</v>
      </c>
    </row>
    <row r="17" spans="1:24" s="9" customFormat="1" ht="12.7" customHeight="1" x14ac:dyDescent="0.3">
      <c r="B17" s="8"/>
    </row>
    <row r="18" spans="1:24" s="9" customFormat="1" ht="12.7" customHeight="1" x14ac:dyDescent="0.3">
      <c r="A18" s="10" t="s">
        <v>25</v>
      </c>
      <c r="B18" s="8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 spans="1:24" s="9" customFormat="1" ht="12.7" customHeight="1" x14ac:dyDescent="0.3">
      <c r="A19" s="12" t="s">
        <v>77</v>
      </c>
      <c r="B19" s="11"/>
      <c r="L19" s="12"/>
      <c r="W19" s="12"/>
      <c r="X19" s="12"/>
    </row>
    <row r="20" spans="1:24" s="9" customFormat="1" ht="12.7" customHeight="1" x14ac:dyDescent="0.3">
      <c r="A20" s="12" t="s">
        <v>78</v>
      </c>
      <c r="B20" s="11"/>
      <c r="L20" s="12"/>
      <c r="W20" s="12"/>
      <c r="X20" s="12"/>
    </row>
    <row r="21" spans="1:24" s="9" customFormat="1" ht="12.7" customHeight="1" x14ac:dyDescent="0.3">
      <c r="A21" s="12" t="s">
        <v>55</v>
      </c>
      <c r="B21" s="12"/>
      <c r="C21" s="12"/>
      <c r="D21" s="12"/>
      <c r="E21" s="12"/>
      <c r="F21" s="12"/>
      <c r="G21" s="12"/>
      <c r="H21" s="12"/>
      <c r="L21" s="12"/>
      <c r="U21" s="12"/>
      <c r="V21" s="12"/>
      <c r="W21" s="12"/>
      <c r="X21" s="12"/>
    </row>
    <row r="22" spans="1:24" s="9" customFormat="1" ht="12.7" customHeight="1" x14ac:dyDescent="0.3">
      <c r="A22" s="12" t="s">
        <v>56</v>
      </c>
      <c r="B22" s="12"/>
      <c r="C22" s="12"/>
      <c r="D22" s="12"/>
      <c r="E22" s="12"/>
      <c r="F22" s="12"/>
      <c r="G22" s="12"/>
      <c r="H22" s="12"/>
      <c r="L22" s="12"/>
      <c r="U22" s="12"/>
      <c r="V22" s="12"/>
      <c r="W22" s="12"/>
      <c r="X22" s="12"/>
    </row>
    <row r="23" spans="1:24" s="9" customFormat="1" ht="12.7" customHeight="1" x14ac:dyDescent="0.3">
      <c r="A23" s="12" t="s">
        <v>57</v>
      </c>
      <c r="B23" s="12"/>
      <c r="C23" s="12"/>
      <c r="D23" s="12"/>
      <c r="E23" s="12"/>
      <c r="F23" s="12"/>
      <c r="G23" s="12"/>
      <c r="H23" s="12"/>
      <c r="L23" s="12"/>
      <c r="U23" s="12"/>
      <c r="V23" s="12"/>
      <c r="W23" s="12"/>
      <c r="X23" s="12"/>
    </row>
    <row r="24" spans="1:24" s="9" customFormat="1" ht="12.7" customHeight="1" x14ac:dyDescent="0.3">
      <c r="A24" s="12" t="s">
        <v>58</v>
      </c>
      <c r="B24" s="12"/>
      <c r="C24" s="12"/>
      <c r="D24" s="12"/>
      <c r="E24" s="12"/>
      <c r="F24" s="12"/>
      <c r="G24" s="12"/>
      <c r="H24" s="12"/>
      <c r="L24" s="12"/>
      <c r="U24" s="12"/>
      <c r="V24" s="12"/>
      <c r="W24" s="12"/>
      <c r="X24" s="12"/>
    </row>
    <row r="25" spans="1:24" s="9" customFormat="1" ht="12.7" customHeight="1" x14ac:dyDescent="0.3">
      <c r="A25" s="12" t="s">
        <v>59</v>
      </c>
      <c r="B25" s="12"/>
      <c r="C25" s="12"/>
      <c r="D25" s="12"/>
      <c r="E25" s="12"/>
      <c r="F25" s="12"/>
      <c r="G25" s="12"/>
      <c r="H25" s="12"/>
      <c r="L25" s="12"/>
      <c r="U25" s="12"/>
      <c r="V25" s="12"/>
      <c r="W25" s="12"/>
      <c r="X25" s="12"/>
    </row>
    <row r="26" spans="1:24" s="9" customFormat="1" ht="12.7" customHeight="1" x14ac:dyDescent="0.3">
      <c r="A26" s="12" t="s">
        <v>8</v>
      </c>
      <c r="B26" s="12"/>
      <c r="C26" s="12"/>
      <c r="D26" s="12"/>
      <c r="E26" s="12"/>
      <c r="F26" s="12"/>
      <c r="G26" s="12"/>
      <c r="H26" s="12"/>
      <c r="L26" s="12"/>
      <c r="U26" s="12"/>
      <c r="V26" s="12"/>
      <c r="W26" s="12"/>
      <c r="X26" s="12"/>
    </row>
    <row r="27" spans="1:24" s="9" customFormat="1" ht="12.7" customHeight="1" x14ac:dyDescent="0.3">
      <c r="A27" s="12" t="s">
        <v>60</v>
      </c>
      <c r="B27" s="12"/>
      <c r="C27" s="12"/>
      <c r="D27" s="12"/>
      <c r="E27" s="12"/>
      <c r="F27" s="12"/>
      <c r="G27" s="12"/>
      <c r="H27" s="12"/>
      <c r="L27" s="12"/>
      <c r="U27" s="12"/>
      <c r="V27" s="12"/>
      <c r="W27" s="12"/>
      <c r="X27" s="12"/>
    </row>
    <row r="28" spans="1:24" s="9" customFormat="1" ht="12.7" customHeight="1" x14ac:dyDescent="0.3">
      <c r="A28" s="12" t="s">
        <v>61</v>
      </c>
      <c r="B28" s="12"/>
      <c r="C28" s="12"/>
      <c r="D28" s="12"/>
      <c r="E28" s="12"/>
      <c r="F28" s="12"/>
      <c r="G28" s="12"/>
      <c r="H28" s="12"/>
      <c r="L28" s="12"/>
      <c r="U28" s="12"/>
      <c r="V28" s="12"/>
      <c r="W28" s="12"/>
      <c r="X28" s="12"/>
    </row>
    <row r="29" spans="1:24" s="9" customFormat="1" ht="12.7" customHeight="1" x14ac:dyDescent="0.3">
      <c r="A29" s="12" t="s">
        <v>62</v>
      </c>
      <c r="B29" s="12"/>
      <c r="C29" s="12"/>
      <c r="D29" s="12"/>
      <c r="E29" s="12"/>
      <c r="F29" s="12"/>
      <c r="G29" s="12"/>
      <c r="H29" s="12"/>
      <c r="L29" s="12"/>
      <c r="U29" s="12"/>
      <c r="V29" s="12"/>
      <c r="W29" s="12"/>
      <c r="X29" s="12"/>
    </row>
    <row r="30" spans="1:24" s="9" customFormat="1" ht="12.7" customHeight="1" x14ac:dyDescent="0.3">
      <c r="A30" s="12" t="s">
        <v>63</v>
      </c>
      <c r="B30" s="12"/>
      <c r="C30" s="12"/>
      <c r="D30" s="12"/>
      <c r="E30" s="12"/>
      <c r="F30" s="12"/>
      <c r="G30" s="12"/>
      <c r="H30" s="12"/>
      <c r="L30" s="12"/>
      <c r="U30" s="12"/>
      <c r="V30" s="12"/>
      <c r="W30" s="12"/>
      <c r="X30" s="12"/>
    </row>
    <row r="31" spans="1:24" s="9" customFormat="1" ht="12.7" customHeight="1" x14ac:dyDescent="0.3">
      <c r="A31" s="12" t="s">
        <v>64</v>
      </c>
      <c r="B31" s="12"/>
      <c r="C31" s="12"/>
      <c r="D31" s="12"/>
      <c r="E31" s="12"/>
      <c r="F31" s="12"/>
      <c r="G31" s="12"/>
      <c r="H31" s="12"/>
      <c r="L31" s="12"/>
      <c r="U31" s="12"/>
      <c r="V31" s="12"/>
      <c r="W31" s="12"/>
      <c r="X31" s="12"/>
    </row>
    <row r="32" spans="1:24" s="9" customFormat="1" ht="12.7" customHeight="1" x14ac:dyDescent="0.3">
      <c r="A32" s="12" t="s">
        <v>65</v>
      </c>
      <c r="B32" s="12"/>
      <c r="C32" s="12"/>
      <c r="D32" s="12"/>
      <c r="E32" s="12"/>
      <c r="F32" s="12"/>
      <c r="G32" s="12"/>
      <c r="H32" s="12"/>
      <c r="L32" s="12"/>
      <c r="U32" s="12"/>
      <c r="V32" s="12"/>
      <c r="W32" s="12"/>
      <c r="X32" s="12"/>
    </row>
    <row r="33" spans="1:24" s="9" customFormat="1" ht="12.7" customHeight="1" x14ac:dyDescent="0.3">
      <c r="A33" s="12" t="s">
        <v>66</v>
      </c>
      <c r="B33" s="12"/>
      <c r="C33" s="12"/>
      <c r="D33" s="12"/>
      <c r="E33" s="12"/>
      <c r="F33" s="12"/>
      <c r="G33" s="12"/>
      <c r="H33" s="12"/>
      <c r="L33" s="12"/>
      <c r="U33" s="12"/>
      <c r="V33" s="12"/>
      <c r="W33" s="12"/>
      <c r="X33" s="12"/>
    </row>
    <row r="34" spans="1:24" s="9" customFormat="1" ht="12.7" customHeight="1" x14ac:dyDescent="0.3">
      <c r="A34" s="12" t="s">
        <v>67</v>
      </c>
      <c r="B34" s="12"/>
      <c r="C34" s="12"/>
      <c r="D34" s="12"/>
      <c r="E34" s="12"/>
      <c r="F34" s="12"/>
      <c r="G34" s="12"/>
      <c r="H34" s="12"/>
      <c r="L34" s="12"/>
      <c r="U34" s="12"/>
      <c r="V34" s="12"/>
      <c r="W34" s="12"/>
      <c r="X34" s="12"/>
    </row>
    <row r="35" spans="1:24" s="9" customFormat="1" ht="12.7" customHeight="1" x14ac:dyDescent="0.3">
      <c r="A35" s="12" t="s">
        <v>68</v>
      </c>
      <c r="B35" s="12"/>
      <c r="C35" s="12"/>
      <c r="D35" s="12"/>
      <c r="E35" s="12"/>
      <c r="F35" s="12"/>
      <c r="G35" s="12"/>
      <c r="H35" s="12"/>
      <c r="L35" s="12"/>
      <c r="U35" s="12"/>
      <c r="V35" s="12"/>
      <c r="W35" s="12"/>
      <c r="X35" s="12"/>
    </row>
    <row r="36" spans="1:24" s="9" customFormat="1" ht="12.7" customHeight="1" x14ac:dyDescent="0.3">
      <c r="A36" s="12" t="s">
        <v>6</v>
      </c>
      <c r="B36" s="12"/>
      <c r="C36" s="12"/>
      <c r="D36" s="12"/>
      <c r="E36" s="12"/>
      <c r="F36" s="12"/>
      <c r="G36" s="12"/>
      <c r="H36" s="12"/>
      <c r="L36" s="12"/>
      <c r="U36" s="12"/>
      <c r="V36" s="12"/>
      <c r="W36" s="12"/>
      <c r="X36" s="12"/>
    </row>
    <row r="37" spans="1:24" s="9" customFormat="1" ht="12.7" customHeight="1" x14ac:dyDescent="0.3">
      <c r="A37" s="12" t="s">
        <v>9</v>
      </c>
      <c r="B37" s="12"/>
      <c r="C37" s="12"/>
      <c r="D37" s="12"/>
      <c r="E37" s="12"/>
      <c r="F37" s="12"/>
      <c r="G37" s="12"/>
      <c r="H37" s="12"/>
      <c r="L37" s="12"/>
      <c r="U37" s="12"/>
      <c r="V37" s="12"/>
      <c r="W37" s="12"/>
      <c r="X37" s="12"/>
    </row>
    <row r="38" spans="1:24" s="9" customFormat="1" ht="12.7" customHeight="1" x14ac:dyDescent="0.3">
      <c r="A38" s="12" t="s">
        <v>69</v>
      </c>
      <c r="B38" s="12"/>
      <c r="C38" s="12"/>
      <c r="D38" s="12"/>
      <c r="E38" s="12"/>
      <c r="F38" s="12"/>
      <c r="G38" s="12"/>
      <c r="H38" s="12"/>
      <c r="L38" s="12"/>
      <c r="U38" s="12"/>
      <c r="V38" s="12"/>
      <c r="W38" s="12"/>
      <c r="X38" s="12"/>
    </row>
    <row r="39" spans="1:24" s="9" customFormat="1" ht="12.7" customHeight="1" x14ac:dyDescent="0.3">
      <c r="A39" s="12" t="s">
        <v>70</v>
      </c>
      <c r="B39" s="12"/>
      <c r="C39" s="12"/>
      <c r="D39" s="12"/>
      <c r="E39" s="12"/>
      <c r="F39" s="12"/>
      <c r="G39" s="12"/>
      <c r="H39" s="12"/>
      <c r="L39" s="12"/>
      <c r="U39" s="12"/>
      <c r="V39" s="12"/>
      <c r="W39" s="12"/>
      <c r="X39" s="12"/>
    </row>
    <row r="40" spans="1:24" s="9" customFormat="1" ht="12.7" customHeight="1" x14ac:dyDescent="0.3">
      <c r="A40" s="12" t="s">
        <v>71</v>
      </c>
      <c r="B40" s="12"/>
      <c r="C40" s="12"/>
      <c r="D40" s="12"/>
      <c r="E40" s="12"/>
      <c r="F40" s="12"/>
      <c r="G40" s="12"/>
      <c r="H40" s="12"/>
      <c r="L40" s="12"/>
      <c r="U40" s="12"/>
      <c r="V40" s="12"/>
      <c r="W40" s="12"/>
      <c r="X40" s="12"/>
    </row>
    <row r="41" spans="1:24" s="9" customFormat="1" ht="12.7" customHeight="1" x14ac:dyDescent="0.3">
      <c r="A41" s="12" t="s">
        <v>72</v>
      </c>
      <c r="B41" s="12"/>
      <c r="C41" s="12"/>
      <c r="D41" s="12"/>
      <c r="E41" s="12"/>
      <c r="F41" s="12"/>
      <c r="G41" s="12"/>
      <c r="H41" s="12"/>
      <c r="L41" s="12"/>
      <c r="U41" s="12"/>
      <c r="V41" s="12"/>
      <c r="W41" s="12"/>
      <c r="X41" s="12"/>
    </row>
    <row r="42" spans="1:24" ht="15.05" x14ac:dyDescent="0.25">
      <c r="A42" s="12" t="s">
        <v>7</v>
      </c>
      <c r="B42" s="12"/>
      <c r="C42" s="12"/>
      <c r="D42" s="12"/>
      <c r="E42" s="12"/>
      <c r="F42" s="12"/>
      <c r="G42" s="12"/>
      <c r="H42" s="12"/>
      <c r="L42" s="12"/>
      <c r="U42" s="12"/>
      <c r="V42" s="12"/>
      <c r="W42" s="12"/>
      <c r="X42" s="12"/>
    </row>
    <row r="43" spans="1:24" ht="15.05" x14ac:dyDescent="0.25">
      <c r="A43" s="12" t="s">
        <v>21</v>
      </c>
      <c r="B43" s="12"/>
      <c r="C43" s="12"/>
      <c r="D43" s="12"/>
      <c r="E43" s="12"/>
      <c r="F43" s="12"/>
      <c r="G43" s="12"/>
      <c r="H43" s="12"/>
      <c r="L43" s="12"/>
      <c r="U43" s="12"/>
      <c r="V43" s="12"/>
      <c r="W43" s="12"/>
      <c r="X43" s="12"/>
    </row>
    <row r="44" spans="1:24" ht="15.05" x14ac:dyDescent="0.25">
      <c r="A44" s="12" t="s">
        <v>22</v>
      </c>
      <c r="B44" s="12"/>
      <c r="C44" s="12"/>
      <c r="D44" s="12"/>
      <c r="E44" s="12"/>
      <c r="F44" s="12"/>
      <c r="G44" s="12"/>
      <c r="H44" s="12"/>
      <c r="L44" s="12"/>
      <c r="U44" s="12"/>
      <c r="V44" s="12"/>
      <c r="W44" s="12"/>
      <c r="X44" s="12"/>
    </row>
    <row r="45" spans="1:24" ht="15.05" x14ac:dyDescent="0.25">
      <c r="A45" s="12" t="s">
        <v>73</v>
      </c>
      <c r="B45" s="12"/>
      <c r="C45" s="12"/>
      <c r="D45" s="12"/>
      <c r="E45" s="12"/>
      <c r="F45" s="12"/>
      <c r="G45" s="12"/>
      <c r="H45" s="12"/>
      <c r="L45" s="12"/>
      <c r="U45" s="12"/>
      <c r="V45" s="12"/>
      <c r="W45" s="12"/>
      <c r="X45" s="12"/>
    </row>
    <row r="46" spans="1:24" ht="15.05" x14ac:dyDescent="0.25">
      <c r="A46" s="12" t="s">
        <v>74</v>
      </c>
      <c r="B46" s="12"/>
      <c r="C46" s="12"/>
      <c r="D46" s="12"/>
      <c r="E46" s="12"/>
      <c r="F46" s="12"/>
      <c r="G46" s="12"/>
      <c r="H46" s="12"/>
      <c r="L46" s="12"/>
      <c r="U46" s="12"/>
      <c r="V46" s="12"/>
      <c r="W46" s="12"/>
      <c r="X46" s="12"/>
    </row>
    <row r="47" spans="1:24" ht="15.05" x14ac:dyDescent="0.25">
      <c r="A47" s="12" t="s">
        <v>75</v>
      </c>
      <c r="B47" s="12"/>
      <c r="C47" s="12"/>
      <c r="D47" s="12"/>
      <c r="E47" s="12"/>
      <c r="F47" s="12"/>
      <c r="G47" s="12"/>
      <c r="H47" s="12"/>
      <c r="L47" s="12"/>
      <c r="U47" s="12"/>
      <c r="V47" s="12"/>
      <c r="W47" s="12"/>
      <c r="X47" s="12"/>
    </row>
    <row r="48" spans="1:24" ht="15.05" x14ac:dyDescent="0.25">
      <c r="A48" s="12" t="s">
        <v>10</v>
      </c>
      <c r="B48" s="12"/>
      <c r="C48" s="12"/>
      <c r="D48" s="12"/>
      <c r="E48" s="12"/>
      <c r="F48" s="12"/>
      <c r="G48" s="12"/>
      <c r="H48" s="12"/>
      <c r="L48" s="12"/>
      <c r="U48" s="12"/>
      <c r="V48" s="12"/>
      <c r="W48" s="12"/>
      <c r="X48" s="12"/>
    </row>
    <row r="49" spans="1:24" ht="15.05" x14ac:dyDescent="0.25">
      <c r="A49" s="12" t="s">
        <v>7</v>
      </c>
      <c r="B49" s="12"/>
      <c r="C49" s="12"/>
      <c r="D49" s="12"/>
      <c r="E49" s="12"/>
      <c r="F49" s="12"/>
      <c r="G49" s="12"/>
      <c r="H49" s="12"/>
      <c r="L49" s="12"/>
      <c r="U49" s="12"/>
      <c r="V49" s="12"/>
      <c r="W49" s="12"/>
      <c r="X49" s="12"/>
    </row>
    <row r="50" spans="1:24" ht="15.05" x14ac:dyDescent="0.25">
      <c r="A50" s="12" t="s">
        <v>11</v>
      </c>
      <c r="B50" s="12"/>
      <c r="C50" s="12"/>
      <c r="D50" s="12"/>
      <c r="E50" s="12"/>
      <c r="F50" s="12"/>
      <c r="G50" s="12"/>
      <c r="H50" s="12"/>
      <c r="L50" s="12"/>
      <c r="U50" s="12"/>
      <c r="V50" s="12"/>
      <c r="W50" s="12"/>
      <c r="X50" s="12"/>
    </row>
    <row r="51" spans="1:24" ht="15.05" x14ac:dyDescent="0.25">
      <c r="A51" s="12" t="s">
        <v>12</v>
      </c>
      <c r="B51" s="12"/>
      <c r="C51" s="12"/>
      <c r="D51" s="12"/>
      <c r="E51" s="12"/>
      <c r="F51" s="12"/>
      <c r="G51" s="12"/>
      <c r="H51" s="12"/>
      <c r="L51" s="12"/>
      <c r="U51" s="12"/>
      <c r="V51" s="12"/>
      <c r="W51" s="12"/>
      <c r="X51" s="12"/>
    </row>
    <row r="52" spans="1:24" ht="15.05" x14ac:dyDescent="0.25">
      <c r="A52" s="12" t="s">
        <v>13</v>
      </c>
      <c r="B52" s="12"/>
      <c r="C52" s="12"/>
      <c r="D52" s="12"/>
      <c r="E52" s="12"/>
      <c r="F52" s="12"/>
      <c r="G52" s="12"/>
      <c r="H52" s="12"/>
      <c r="L52" s="12"/>
      <c r="U52" s="12"/>
      <c r="V52" s="12"/>
      <c r="W52" s="12"/>
      <c r="X52" s="12"/>
    </row>
    <row r="53" spans="1:24" ht="15.05" x14ac:dyDescent="0.25">
      <c r="A53" s="12" t="s">
        <v>14</v>
      </c>
      <c r="B53" s="12"/>
      <c r="C53" s="12"/>
      <c r="D53" s="12"/>
      <c r="E53" s="12"/>
      <c r="F53" s="12"/>
      <c r="G53" s="12"/>
      <c r="H53" s="12"/>
      <c r="L53" s="12"/>
      <c r="U53" s="12"/>
      <c r="V53" s="12"/>
      <c r="W53" s="12"/>
      <c r="X53" s="12"/>
    </row>
    <row r="54" spans="1:24" ht="15.05" x14ac:dyDescent="0.25">
      <c r="A54" s="12" t="s">
        <v>15</v>
      </c>
      <c r="B54" s="12"/>
      <c r="C54" s="12"/>
      <c r="D54" s="12"/>
      <c r="E54" s="12"/>
      <c r="F54" s="12"/>
      <c r="G54" s="12"/>
      <c r="H54" s="12"/>
      <c r="L54" s="12"/>
      <c r="U54" s="12"/>
      <c r="V54" s="12"/>
      <c r="W54" s="12"/>
      <c r="X54" s="12"/>
    </row>
    <row r="55" spans="1:24" ht="15.05" x14ac:dyDescent="0.25">
      <c r="A55" s="12" t="s">
        <v>16</v>
      </c>
      <c r="B55" s="12"/>
      <c r="C55" s="12"/>
      <c r="D55" s="12"/>
      <c r="E55" s="12"/>
      <c r="F55" s="12"/>
      <c r="G55" s="12"/>
      <c r="H55" s="12"/>
      <c r="L55" s="12"/>
      <c r="U55" s="12"/>
      <c r="V55" s="12"/>
      <c r="W55" s="12"/>
      <c r="X55" s="12"/>
    </row>
    <row r="56" spans="1:24" ht="15.05" x14ac:dyDescent="0.25">
      <c r="A56" s="12" t="s">
        <v>17</v>
      </c>
      <c r="B56" s="12"/>
      <c r="C56" s="12"/>
      <c r="D56" s="12"/>
      <c r="E56" s="12"/>
      <c r="F56" s="12"/>
      <c r="G56" s="12"/>
      <c r="H56" s="12"/>
      <c r="L56" s="12"/>
      <c r="U56" s="12"/>
      <c r="V56" s="12"/>
      <c r="W56" s="12"/>
      <c r="X56" s="12"/>
    </row>
    <row r="57" spans="1:24" ht="15.05" x14ac:dyDescent="0.25">
      <c r="A57" s="12" t="s">
        <v>18</v>
      </c>
      <c r="B57" s="12"/>
      <c r="C57" s="12"/>
      <c r="D57" s="12"/>
      <c r="E57" s="12"/>
      <c r="F57" s="12"/>
      <c r="G57" s="12"/>
      <c r="H57" s="12"/>
      <c r="L57" s="12"/>
      <c r="U57" s="12"/>
      <c r="V57" s="12"/>
      <c r="W57" s="12"/>
      <c r="X57" s="12"/>
    </row>
    <row r="58" spans="1:24" ht="15.05" x14ac:dyDescent="0.25">
      <c r="A58" s="12" t="s">
        <v>19</v>
      </c>
      <c r="B58" s="12"/>
      <c r="C58" s="12"/>
      <c r="D58" s="12"/>
      <c r="E58" s="12"/>
      <c r="F58" s="12"/>
      <c r="G58" s="12"/>
      <c r="H58" s="12"/>
      <c r="L58" s="12"/>
      <c r="U58" s="12"/>
      <c r="V58" s="12"/>
      <c r="W58" s="12"/>
      <c r="X58" s="12"/>
    </row>
    <row r="59" spans="1:24" ht="15.05" x14ac:dyDescent="0.25">
      <c r="A59" s="12" t="s">
        <v>20</v>
      </c>
      <c r="B59" s="12"/>
      <c r="C59" s="12"/>
      <c r="D59" s="12"/>
      <c r="E59" s="12"/>
      <c r="F59" s="12"/>
      <c r="G59" s="12"/>
      <c r="H59" s="12"/>
      <c r="L59" s="12"/>
      <c r="U59" s="12"/>
      <c r="V59" s="12"/>
      <c r="W59" s="12"/>
      <c r="X59" s="12"/>
    </row>
    <row r="60" spans="1:24" ht="15.05" x14ac:dyDescent="0.25">
      <c r="A60" s="12" t="s">
        <v>76</v>
      </c>
      <c r="B60" s="12"/>
      <c r="C60" s="12"/>
      <c r="D60" s="12"/>
      <c r="E60" s="12"/>
      <c r="F60" s="12"/>
      <c r="G60" s="12"/>
      <c r="H60" s="12"/>
      <c r="U60" s="12"/>
      <c r="V60" s="12"/>
    </row>
    <row r="61" spans="1:24" ht="15.05" x14ac:dyDescent="0.25">
      <c r="A61" s="12" t="s">
        <v>54</v>
      </c>
      <c r="B61" s="12"/>
      <c r="C61" s="12"/>
      <c r="D61" s="12"/>
      <c r="E61" s="12"/>
      <c r="F61" s="12"/>
      <c r="G61" s="12"/>
      <c r="H61" s="12"/>
      <c r="U61" s="12"/>
      <c r="V61" s="12"/>
    </row>
    <row r="63" spans="1:24" x14ac:dyDescent="0.25">
      <c r="A63" s="17" t="s">
        <v>26</v>
      </c>
      <c r="B63" s="7"/>
    </row>
    <row r="64" spans="1:24" x14ac:dyDescent="0.25">
      <c r="A64" s="18" t="s">
        <v>2</v>
      </c>
      <c r="B64" s="18" t="s">
        <v>23</v>
      </c>
      <c r="C64" s="18" t="s">
        <v>0</v>
      </c>
      <c r="D64" s="18" t="s">
        <v>1</v>
      </c>
      <c r="E64" s="18" t="s">
        <v>3</v>
      </c>
      <c r="F64" s="18" t="s">
        <v>4</v>
      </c>
      <c r="G64" s="18" t="s">
        <v>24</v>
      </c>
      <c r="H64" s="18" t="s">
        <v>5</v>
      </c>
    </row>
    <row r="65" spans="1:8" x14ac:dyDescent="0.25">
      <c r="A65" s="2" t="s">
        <v>48</v>
      </c>
      <c r="B65" s="2">
        <v>100</v>
      </c>
      <c r="C65" s="6">
        <v>1645.79</v>
      </c>
      <c r="D65" s="6">
        <v>1643.0888648786899</v>
      </c>
      <c r="E65" s="3">
        <f>D65/C65-1</f>
        <v>-1.6412392354492322E-3</v>
      </c>
      <c r="F65" s="5">
        <f>4.84/1000</f>
        <v>4.8399999999999997E-3</v>
      </c>
      <c r="G65" s="1">
        <v>2000</v>
      </c>
      <c r="H65" s="6">
        <f>F65 * G65</f>
        <v>9.68</v>
      </c>
    </row>
    <row r="66" spans="1:8" x14ac:dyDescent="0.25">
      <c r="A66" s="1" t="s">
        <v>49</v>
      </c>
      <c r="B66" s="2">
        <v>100</v>
      </c>
      <c r="C66" s="24">
        <v>1252.3699999999999</v>
      </c>
      <c r="D66" s="24">
        <v>1196.2386137594799</v>
      </c>
      <c r="E66" s="3">
        <f t="shared" ref="E66:E70" si="0">D66/C66-1</f>
        <v>-4.4820130025886917E-2</v>
      </c>
      <c r="F66" s="4">
        <f>12.52/1000</f>
        <v>1.252E-2</v>
      </c>
      <c r="G66" s="1">
        <v>2000</v>
      </c>
      <c r="H66" s="6">
        <f t="shared" ref="H66:H70" si="1">F66 * G66</f>
        <v>25.04</v>
      </c>
    </row>
    <row r="67" spans="1:8" x14ac:dyDescent="0.25">
      <c r="A67" s="2" t="s">
        <v>50</v>
      </c>
      <c r="B67" s="2">
        <v>100</v>
      </c>
      <c r="C67" s="6">
        <v>828.94</v>
      </c>
      <c r="D67" s="6">
        <v>828.93686694224698</v>
      </c>
      <c r="E67" s="3">
        <f t="shared" si="0"/>
        <v>-3.7795953302666163E-6</v>
      </c>
      <c r="F67" s="4">
        <f>6.69/1000</f>
        <v>6.6900000000000006E-3</v>
      </c>
      <c r="G67" s="1">
        <v>2000</v>
      </c>
      <c r="H67" s="6">
        <f t="shared" si="1"/>
        <v>13.38</v>
      </c>
    </row>
    <row r="68" spans="1:8" x14ac:dyDescent="0.25">
      <c r="A68" s="2" t="s">
        <v>51</v>
      </c>
      <c r="B68" s="2">
        <v>100</v>
      </c>
      <c r="C68" s="6">
        <v>591.55999999999995</v>
      </c>
      <c r="D68" s="6">
        <v>591.55655666872997</v>
      </c>
      <c r="E68" s="3">
        <f t="shared" si="0"/>
        <v>-5.8207641997487514E-6</v>
      </c>
      <c r="F68" s="4">
        <f>22.87/1000</f>
        <v>2.2870000000000001E-2</v>
      </c>
      <c r="G68" s="1">
        <v>2000</v>
      </c>
      <c r="H68" s="6">
        <f t="shared" si="1"/>
        <v>45.74</v>
      </c>
    </row>
    <row r="69" spans="1:8" x14ac:dyDescent="0.25">
      <c r="A69" s="2" t="s">
        <v>52</v>
      </c>
      <c r="B69" s="2">
        <v>100</v>
      </c>
      <c r="C69" s="6">
        <v>1696.94</v>
      </c>
      <c r="D69" s="6">
        <v>1670.2230616634599</v>
      </c>
      <c r="E69" s="3">
        <f t="shared" si="0"/>
        <v>-1.57441856144237E-2</v>
      </c>
      <c r="F69" s="4">
        <f>5.33/1000</f>
        <v>5.3299999999999997E-3</v>
      </c>
      <c r="G69" s="1">
        <v>2000</v>
      </c>
      <c r="H69" s="6">
        <f t="shared" si="1"/>
        <v>10.66</v>
      </c>
    </row>
    <row r="70" spans="1:8" x14ac:dyDescent="0.25">
      <c r="A70" s="1" t="s">
        <v>53</v>
      </c>
      <c r="B70" s="2">
        <v>100</v>
      </c>
      <c r="C70" s="24">
        <v>1406.91</v>
      </c>
      <c r="D70" s="24">
        <v>1297.91070367663</v>
      </c>
      <c r="E70" s="3">
        <f t="shared" si="0"/>
        <v>-7.7474249471089163E-2</v>
      </c>
      <c r="F70" s="4">
        <f>12.36/1000</f>
        <v>1.2359999999999999E-2</v>
      </c>
      <c r="G70" s="1">
        <v>2000</v>
      </c>
      <c r="H70" s="6">
        <f t="shared" si="1"/>
        <v>24.72</v>
      </c>
    </row>
    <row r="71" spans="1:8" x14ac:dyDescent="0.25">
      <c r="B71" s="7"/>
    </row>
    <row r="72" spans="1:8" x14ac:dyDescent="0.25">
      <c r="B72" s="7"/>
    </row>
    <row r="73" spans="1:8" x14ac:dyDescent="0.25">
      <c r="B73" s="7"/>
    </row>
    <row r="74" spans="1:8" x14ac:dyDescent="0.25">
      <c r="B74" s="7"/>
    </row>
    <row r="75" spans="1:8" x14ac:dyDescent="0.25">
      <c r="B75" s="7"/>
    </row>
    <row r="76" spans="1:8" x14ac:dyDescent="0.25">
      <c r="B76" s="7"/>
    </row>
    <row r="77" spans="1:8" x14ac:dyDescent="0.25">
      <c r="B77" s="7"/>
    </row>
    <row r="78" spans="1:8" x14ac:dyDescent="0.25">
      <c r="B78" s="7"/>
    </row>
    <row r="79" spans="1:8" x14ac:dyDescent="0.25">
      <c r="B79" s="7"/>
    </row>
    <row r="80" spans="1:8" x14ac:dyDescent="0.25">
      <c r="B80" s="7"/>
    </row>
    <row r="81" spans="2:2" x14ac:dyDescent="0.25">
      <c r="B81" s="7"/>
    </row>
    <row r="82" spans="2:2" x14ac:dyDescent="0.25">
      <c r="B82" s="7"/>
    </row>
    <row r="83" spans="2:2" x14ac:dyDescent="0.25">
      <c r="B83" s="7"/>
    </row>
    <row r="84" spans="2:2" x14ac:dyDescent="0.25">
      <c r="B84" s="7"/>
    </row>
    <row r="85" spans="2:2" x14ac:dyDescent="0.25">
      <c r="B85" s="7"/>
    </row>
    <row r="86" spans="2:2" x14ac:dyDescent="0.25">
      <c r="B86" s="7"/>
    </row>
    <row r="87" spans="2:2" x14ac:dyDescent="0.25">
      <c r="B87" s="7"/>
    </row>
    <row r="88" spans="2:2" x14ac:dyDescent="0.25">
      <c r="B88" s="7"/>
    </row>
    <row r="89" spans="2:2" x14ac:dyDescent="0.25">
      <c r="B89" s="7"/>
    </row>
    <row r="90" spans="2:2" x14ac:dyDescent="0.25">
      <c r="B90" s="7"/>
    </row>
    <row r="91" spans="2:2" x14ac:dyDescent="0.25">
      <c r="B91" s="7"/>
    </row>
    <row r="92" spans="2:2" x14ac:dyDescent="0.25">
      <c r="B92" s="7"/>
    </row>
    <row r="93" spans="2:2" x14ac:dyDescent="0.25">
      <c r="B93" s="7"/>
    </row>
    <row r="94" spans="2:2" x14ac:dyDescent="0.25">
      <c r="B94" s="7"/>
    </row>
    <row r="95" spans="2:2" x14ac:dyDescent="0.25">
      <c r="B95" s="7"/>
    </row>
    <row r="96" spans="2:2" x14ac:dyDescent="0.25">
      <c r="B96" s="7"/>
    </row>
    <row r="97" spans="2:2" x14ac:dyDescent="0.25">
      <c r="B97" s="7"/>
    </row>
    <row r="98" spans="2:2" x14ac:dyDescent="0.25">
      <c r="B98" s="7"/>
    </row>
    <row r="99" spans="2:2" x14ac:dyDescent="0.25">
      <c r="B99" s="7"/>
    </row>
    <row r="100" spans="2:2" x14ac:dyDescent="0.25">
      <c r="B100" s="7"/>
    </row>
    <row r="101" spans="2:2" x14ac:dyDescent="0.25">
      <c r="B101" s="7"/>
    </row>
    <row r="102" spans="2:2" x14ac:dyDescent="0.25">
      <c r="B102" s="7"/>
    </row>
    <row r="103" spans="2:2" x14ac:dyDescent="0.25">
      <c r="B103" s="7"/>
    </row>
    <row r="104" spans="2:2" x14ac:dyDescent="0.25">
      <c r="B104" s="7"/>
    </row>
    <row r="105" spans="2:2" x14ac:dyDescent="0.25">
      <c r="B105" s="7"/>
    </row>
    <row r="106" spans="2:2" x14ac:dyDescent="0.25">
      <c r="B106" s="7"/>
    </row>
    <row r="107" spans="2:2" x14ac:dyDescent="0.25">
      <c r="B107" s="7"/>
    </row>
    <row r="108" spans="2:2" x14ac:dyDescent="0.25">
      <c r="B108" s="7"/>
    </row>
    <row r="109" spans="2:2" x14ac:dyDescent="0.25">
      <c r="B109" s="7"/>
    </row>
    <row r="110" spans="2:2" x14ac:dyDescent="0.25">
      <c r="B110" s="7"/>
    </row>
    <row r="111" spans="2:2" x14ac:dyDescent="0.25">
      <c r="B111" s="7"/>
    </row>
    <row r="112" spans="2:2" x14ac:dyDescent="0.25">
      <c r="B112" s="7"/>
    </row>
    <row r="113" spans="2:2" x14ac:dyDescent="0.25">
      <c r="B113" s="7"/>
    </row>
    <row r="114" spans="2:2" x14ac:dyDescent="0.25">
      <c r="B114" s="7"/>
    </row>
    <row r="115" spans="2:2" x14ac:dyDescent="0.25">
      <c r="B115" s="7"/>
    </row>
    <row r="116" spans="2:2" x14ac:dyDescent="0.25">
      <c r="B116" s="7"/>
    </row>
    <row r="117" spans="2:2" x14ac:dyDescent="0.25">
      <c r="B117" s="7"/>
    </row>
    <row r="118" spans="2:2" x14ac:dyDescent="0.25">
      <c r="B118" s="7"/>
    </row>
    <row r="119" spans="2:2" x14ac:dyDescent="0.25">
      <c r="B119" s="7"/>
    </row>
    <row r="120" spans="2:2" x14ac:dyDescent="0.25">
      <c r="B120" s="7"/>
    </row>
    <row r="121" spans="2:2" x14ac:dyDescent="0.25">
      <c r="B121" s="7"/>
    </row>
    <row r="122" spans="2:2" x14ac:dyDescent="0.25">
      <c r="B122" s="7"/>
    </row>
    <row r="123" spans="2:2" x14ac:dyDescent="0.25">
      <c r="B123" s="7"/>
    </row>
    <row r="124" spans="2:2" x14ac:dyDescent="0.25">
      <c r="B124" s="7"/>
    </row>
    <row r="125" spans="2:2" x14ac:dyDescent="0.25">
      <c r="B125" s="7"/>
    </row>
    <row r="126" spans="2:2" x14ac:dyDescent="0.25">
      <c r="B126" s="7"/>
    </row>
    <row r="127" spans="2:2" x14ac:dyDescent="0.25">
      <c r="B127" s="7"/>
    </row>
    <row r="128" spans="2:2" x14ac:dyDescent="0.25">
      <c r="B128" s="7"/>
    </row>
    <row r="129" spans="2:2" x14ac:dyDescent="0.25">
      <c r="B129" s="7"/>
    </row>
    <row r="130" spans="2:2" x14ac:dyDescent="0.25">
      <c r="B130" s="7"/>
    </row>
    <row r="131" spans="2:2" x14ac:dyDescent="0.25">
      <c r="B131" s="7"/>
    </row>
    <row r="132" spans="2:2" x14ac:dyDescent="0.25">
      <c r="B132" s="7"/>
    </row>
    <row r="133" spans="2:2" x14ac:dyDescent="0.25">
      <c r="B133" s="7"/>
    </row>
    <row r="134" spans="2:2" x14ac:dyDescent="0.25">
      <c r="B134" s="7"/>
    </row>
    <row r="135" spans="2:2" x14ac:dyDescent="0.25">
      <c r="B135" s="7"/>
    </row>
    <row r="136" spans="2:2" x14ac:dyDescent="0.25">
      <c r="B136" s="7"/>
    </row>
    <row r="137" spans="2:2" x14ac:dyDescent="0.25">
      <c r="B137" s="7"/>
    </row>
    <row r="138" spans="2:2" x14ac:dyDescent="0.25">
      <c r="B138" s="7"/>
    </row>
    <row r="139" spans="2:2" x14ac:dyDescent="0.25">
      <c r="B139" s="7"/>
    </row>
    <row r="140" spans="2:2" x14ac:dyDescent="0.25">
      <c r="B140" s="7"/>
    </row>
    <row r="141" spans="2:2" x14ac:dyDescent="0.25">
      <c r="B141" s="7"/>
    </row>
    <row r="142" spans="2:2" x14ac:dyDescent="0.25">
      <c r="B142" s="7"/>
    </row>
    <row r="143" spans="2:2" x14ac:dyDescent="0.25">
      <c r="B143" s="7"/>
    </row>
    <row r="144" spans="2:2" x14ac:dyDescent="0.25">
      <c r="B144" s="7"/>
    </row>
    <row r="145" spans="2:2" x14ac:dyDescent="0.25">
      <c r="B145" s="7"/>
    </row>
    <row r="146" spans="2:2" x14ac:dyDescent="0.25">
      <c r="B146" s="7"/>
    </row>
    <row r="147" spans="2:2" x14ac:dyDescent="0.25">
      <c r="B147" s="7"/>
    </row>
    <row r="148" spans="2:2" x14ac:dyDescent="0.25">
      <c r="B148" s="7"/>
    </row>
    <row r="149" spans="2:2" x14ac:dyDescent="0.25">
      <c r="B149" s="7"/>
    </row>
    <row r="150" spans="2:2" x14ac:dyDescent="0.25">
      <c r="B150" s="7"/>
    </row>
    <row r="151" spans="2:2" x14ac:dyDescent="0.25">
      <c r="B151" s="7"/>
    </row>
    <row r="152" spans="2:2" x14ac:dyDescent="0.25">
      <c r="B152" s="7"/>
    </row>
    <row r="153" spans="2:2" x14ac:dyDescent="0.25">
      <c r="B153" s="7"/>
    </row>
    <row r="154" spans="2:2" x14ac:dyDescent="0.25">
      <c r="B154" s="7"/>
    </row>
    <row r="155" spans="2:2" x14ac:dyDescent="0.25">
      <c r="B155" s="7"/>
    </row>
    <row r="156" spans="2:2" x14ac:dyDescent="0.25">
      <c r="B156" s="7"/>
    </row>
    <row r="157" spans="2:2" x14ac:dyDescent="0.25">
      <c r="B157" s="7"/>
    </row>
    <row r="158" spans="2:2" x14ac:dyDescent="0.25">
      <c r="B158" s="7"/>
    </row>
    <row r="159" spans="2:2" x14ac:dyDescent="0.25">
      <c r="B159" s="7"/>
    </row>
    <row r="160" spans="2:2" x14ac:dyDescent="0.25">
      <c r="B160" s="7"/>
    </row>
    <row r="161" spans="2:2" x14ac:dyDescent="0.25">
      <c r="B161" s="7"/>
    </row>
    <row r="162" spans="2:2" x14ac:dyDescent="0.25">
      <c r="B162" s="7"/>
    </row>
    <row r="163" spans="2:2" x14ac:dyDescent="0.25">
      <c r="B163" s="7"/>
    </row>
    <row r="164" spans="2:2" x14ac:dyDescent="0.25">
      <c r="B164" s="7"/>
    </row>
    <row r="165" spans="2:2" x14ac:dyDescent="0.25">
      <c r="B165" s="7"/>
    </row>
    <row r="166" spans="2:2" x14ac:dyDescent="0.25">
      <c r="B166" s="7"/>
    </row>
    <row r="167" spans="2:2" x14ac:dyDescent="0.25">
      <c r="B167" s="7"/>
    </row>
    <row r="168" spans="2:2" x14ac:dyDescent="0.25">
      <c r="B168" s="7"/>
    </row>
    <row r="169" spans="2:2" x14ac:dyDescent="0.25">
      <c r="B169" s="7"/>
    </row>
    <row r="170" spans="2:2" x14ac:dyDescent="0.25">
      <c r="B170" s="7"/>
    </row>
    <row r="171" spans="2:2" x14ac:dyDescent="0.25">
      <c r="B171" s="7"/>
    </row>
    <row r="172" spans="2:2" x14ac:dyDescent="0.25">
      <c r="B172" s="7"/>
    </row>
    <row r="173" spans="2:2" x14ac:dyDescent="0.25">
      <c r="B173" s="7"/>
    </row>
    <row r="174" spans="2:2" x14ac:dyDescent="0.25">
      <c r="B174" s="7"/>
    </row>
    <row r="175" spans="2:2" x14ac:dyDescent="0.25">
      <c r="B175" s="7"/>
    </row>
    <row r="176" spans="2:2" x14ac:dyDescent="0.25">
      <c r="B176" s="7"/>
    </row>
    <row r="177" spans="2:2" x14ac:dyDescent="0.25">
      <c r="B177" s="7"/>
    </row>
    <row r="178" spans="2:2" x14ac:dyDescent="0.25">
      <c r="B178" s="7"/>
    </row>
    <row r="179" spans="2:2" x14ac:dyDescent="0.25">
      <c r="B179" s="7"/>
    </row>
    <row r="180" spans="2:2" x14ac:dyDescent="0.25">
      <c r="B180" s="7"/>
    </row>
    <row r="181" spans="2:2" x14ac:dyDescent="0.25">
      <c r="B181" s="7"/>
    </row>
    <row r="182" spans="2:2" x14ac:dyDescent="0.25">
      <c r="B182" s="7"/>
    </row>
    <row r="183" spans="2:2" x14ac:dyDescent="0.25">
      <c r="B183" s="7"/>
    </row>
    <row r="184" spans="2:2" x14ac:dyDescent="0.25">
      <c r="B184" s="7"/>
    </row>
    <row r="185" spans="2:2" x14ac:dyDescent="0.25">
      <c r="B185" s="7"/>
    </row>
    <row r="186" spans="2:2" x14ac:dyDescent="0.25">
      <c r="B186" s="7"/>
    </row>
    <row r="187" spans="2:2" x14ac:dyDescent="0.25">
      <c r="B187" s="7"/>
    </row>
    <row r="188" spans="2:2" x14ac:dyDescent="0.25">
      <c r="B188" s="7"/>
    </row>
    <row r="189" spans="2:2" x14ac:dyDescent="0.25">
      <c r="B189" s="7"/>
    </row>
    <row r="190" spans="2:2" x14ac:dyDescent="0.25">
      <c r="B190" s="7"/>
    </row>
    <row r="191" spans="2:2" x14ac:dyDescent="0.25">
      <c r="B191" s="7"/>
    </row>
    <row r="192" spans="2:2" x14ac:dyDescent="0.25">
      <c r="B192" s="7"/>
    </row>
    <row r="193" spans="2:2" x14ac:dyDescent="0.25">
      <c r="B193" s="7"/>
    </row>
    <row r="194" spans="2:2" x14ac:dyDescent="0.25">
      <c r="B194" s="7"/>
    </row>
    <row r="195" spans="2:2" x14ac:dyDescent="0.25">
      <c r="B195" s="7"/>
    </row>
    <row r="196" spans="2:2" x14ac:dyDescent="0.25">
      <c r="B196" s="7"/>
    </row>
    <row r="197" spans="2:2" x14ac:dyDescent="0.25">
      <c r="B197" s="7"/>
    </row>
    <row r="198" spans="2:2" x14ac:dyDescent="0.25">
      <c r="B198" s="7"/>
    </row>
    <row r="199" spans="2:2" x14ac:dyDescent="0.25">
      <c r="B199" s="7"/>
    </row>
    <row r="200" spans="2:2" x14ac:dyDescent="0.25">
      <c r="B200" s="7"/>
    </row>
    <row r="201" spans="2:2" x14ac:dyDescent="0.25">
      <c r="B201" s="7"/>
    </row>
    <row r="202" spans="2:2" x14ac:dyDescent="0.25">
      <c r="B202" s="7"/>
    </row>
    <row r="203" spans="2:2" x14ac:dyDescent="0.25">
      <c r="B203" s="7"/>
    </row>
    <row r="204" spans="2:2" x14ac:dyDescent="0.25">
      <c r="B204" s="7"/>
    </row>
    <row r="205" spans="2:2" x14ac:dyDescent="0.25">
      <c r="B205" s="7"/>
    </row>
    <row r="206" spans="2:2" x14ac:dyDescent="0.25">
      <c r="B206" s="7"/>
    </row>
    <row r="207" spans="2:2" x14ac:dyDescent="0.25">
      <c r="B207" s="7"/>
    </row>
    <row r="208" spans="2:2" x14ac:dyDescent="0.25">
      <c r="B208" s="7"/>
    </row>
    <row r="209" spans="2:2" x14ac:dyDescent="0.25">
      <c r="B209" s="7"/>
    </row>
    <row r="210" spans="2:2" x14ac:dyDescent="0.25">
      <c r="B210" s="7"/>
    </row>
    <row r="211" spans="2:2" x14ac:dyDescent="0.25">
      <c r="B211" s="7"/>
    </row>
    <row r="212" spans="2:2" x14ac:dyDescent="0.25">
      <c r="B212" s="7"/>
    </row>
    <row r="213" spans="2:2" x14ac:dyDescent="0.25">
      <c r="B213" s="7"/>
    </row>
    <row r="214" spans="2:2" x14ac:dyDescent="0.25">
      <c r="B214" s="7"/>
    </row>
    <row r="215" spans="2:2" x14ac:dyDescent="0.25">
      <c r="B215" s="7"/>
    </row>
    <row r="216" spans="2:2" x14ac:dyDescent="0.25">
      <c r="B216" s="7"/>
    </row>
    <row r="217" spans="2:2" x14ac:dyDescent="0.25">
      <c r="B217" s="7"/>
    </row>
    <row r="218" spans="2:2" x14ac:dyDescent="0.25">
      <c r="B218" s="7"/>
    </row>
    <row r="219" spans="2:2" x14ac:dyDescent="0.25">
      <c r="B219" s="7"/>
    </row>
    <row r="220" spans="2:2" x14ac:dyDescent="0.25">
      <c r="B220" s="7"/>
    </row>
    <row r="221" spans="2:2" x14ac:dyDescent="0.25">
      <c r="B221" s="7"/>
    </row>
    <row r="222" spans="2:2" x14ac:dyDescent="0.25">
      <c r="B222" s="7"/>
    </row>
    <row r="223" spans="2:2" x14ac:dyDescent="0.25">
      <c r="B223" s="7"/>
    </row>
    <row r="224" spans="2:2" x14ac:dyDescent="0.25">
      <c r="B224" s="7"/>
    </row>
    <row r="225" spans="2:2" x14ac:dyDescent="0.25">
      <c r="B225" s="7"/>
    </row>
    <row r="226" spans="2:2" x14ac:dyDescent="0.25">
      <c r="B226" s="7"/>
    </row>
    <row r="227" spans="2:2" x14ac:dyDescent="0.25">
      <c r="B227" s="7"/>
    </row>
    <row r="228" spans="2:2" x14ac:dyDescent="0.25">
      <c r="B228" s="7"/>
    </row>
    <row r="229" spans="2:2" x14ac:dyDescent="0.25">
      <c r="B229" s="7"/>
    </row>
    <row r="230" spans="2:2" x14ac:dyDescent="0.25">
      <c r="B230" s="7"/>
    </row>
    <row r="231" spans="2:2" x14ac:dyDescent="0.25">
      <c r="B231" s="7"/>
    </row>
    <row r="232" spans="2:2" x14ac:dyDescent="0.25">
      <c r="B232" s="7"/>
    </row>
    <row r="233" spans="2:2" x14ac:dyDescent="0.25">
      <c r="B233" s="7"/>
    </row>
    <row r="234" spans="2:2" x14ac:dyDescent="0.25">
      <c r="B234" s="7"/>
    </row>
    <row r="235" spans="2:2" x14ac:dyDescent="0.25">
      <c r="B235" s="7"/>
    </row>
    <row r="236" spans="2:2" x14ac:dyDescent="0.25">
      <c r="B236" s="7"/>
    </row>
    <row r="237" spans="2:2" x14ac:dyDescent="0.25">
      <c r="B237" s="7"/>
    </row>
    <row r="238" spans="2:2" x14ac:dyDescent="0.25">
      <c r="B238" s="7"/>
    </row>
    <row r="239" spans="2:2" x14ac:dyDescent="0.25">
      <c r="B239" s="7"/>
    </row>
    <row r="240" spans="2:2" x14ac:dyDescent="0.25">
      <c r="B240" s="7"/>
    </row>
    <row r="241" spans="2:2" x14ac:dyDescent="0.25">
      <c r="B241" s="7"/>
    </row>
    <row r="242" spans="2:2" x14ac:dyDescent="0.25">
      <c r="B242" s="7"/>
    </row>
    <row r="243" spans="2:2" x14ac:dyDescent="0.25">
      <c r="B243" s="7"/>
    </row>
    <row r="244" spans="2:2" x14ac:dyDescent="0.25">
      <c r="B244" s="7"/>
    </row>
    <row r="245" spans="2:2" x14ac:dyDescent="0.25">
      <c r="B245" s="7"/>
    </row>
    <row r="246" spans="2:2" x14ac:dyDescent="0.25">
      <c r="B246" s="7"/>
    </row>
    <row r="247" spans="2:2" x14ac:dyDescent="0.25">
      <c r="B247" s="7"/>
    </row>
    <row r="248" spans="2:2" x14ac:dyDescent="0.25">
      <c r="B248" s="7"/>
    </row>
    <row r="249" spans="2:2" x14ac:dyDescent="0.25">
      <c r="B249" s="7"/>
    </row>
    <row r="250" spans="2:2" x14ac:dyDescent="0.25">
      <c r="B250" s="7"/>
    </row>
    <row r="251" spans="2:2" x14ac:dyDescent="0.25">
      <c r="B251" s="7"/>
    </row>
    <row r="252" spans="2:2" x14ac:dyDescent="0.25">
      <c r="B252" s="7"/>
    </row>
    <row r="253" spans="2:2" x14ac:dyDescent="0.25">
      <c r="B253" s="7"/>
    </row>
    <row r="254" spans="2:2" x14ac:dyDescent="0.25">
      <c r="B254" s="7"/>
    </row>
    <row r="255" spans="2:2" x14ac:dyDescent="0.25">
      <c r="B255" s="7"/>
    </row>
    <row r="256" spans="2:2" x14ac:dyDescent="0.25">
      <c r="B256" s="7"/>
    </row>
    <row r="257" spans="2:2" x14ac:dyDescent="0.25">
      <c r="B257" s="7"/>
    </row>
    <row r="258" spans="2:2" x14ac:dyDescent="0.25">
      <c r="B258" s="7"/>
    </row>
    <row r="259" spans="2:2" x14ac:dyDescent="0.25">
      <c r="B259" s="7"/>
    </row>
    <row r="260" spans="2:2" x14ac:dyDescent="0.25">
      <c r="B260" s="7"/>
    </row>
    <row r="261" spans="2:2" x14ac:dyDescent="0.25">
      <c r="B261" s="7"/>
    </row>
    <row r="262" spans="2:2" x14ac:dyDescent="0.25">
      <c r="B262" s="7"/>
    </row>
    <row r="263" spans="2:2" x14ac:dyDescent="0.25">
      <c r="B263" s="7"/>
    </row>
    <row r="264" spans="2:2" x14ac:dyDescent="0.25">
      <c r="B264" s="7"/>
    </row>
    <row r="265" spans="2:2" x14ac:dyDescent="0.25">
      <c r="B265" s="7"/>
    </row>
    <row r="266" spans="2:2" x14ac:dyDescent="0.25">
      <c r="B266" s="7"/>
    </row>
    <row r="267" spans="2:2" x14ac:dyDescent="0.25">
      <c r="B267" s="7"/>
    </row>
    <row r="268" spans="2:2" x14ac:dyDescent="0.25">
      <c r="B268" s="7"/>
    </row>
    <row r="269" spans="2:2" x14ac:dyDescent="0.25">
      <c r="B269" s="7"/>
    </row>
    <row r="270" spans="2:2" x14ac:dyDescent="0.25">
      <c r="B270" s="7"/>
    </row>
    <row r="271" spans="2:2" x14ac:dyDescent="0.25">
      <c r="B271" s="7"/>
    </row>
    <row r="272" spans="2:2" x14ac:dyDescent="0.25">
      <c r="B272" s="7"/>
    </row>
    <row r="273" spans="2:2" x14ac:dyDescent="0.25">
      <c r="B273" s="7"/>
    </row>
    <row r="274" spans="2:2" x14ac:dyDescent="0.25">
      <c r="B274" s="7"/>
    </row>
    <row r="275" spans="2:2" x14ac:dyDescent="0.25">
      <c r="B275" s="7"/>
    </row>
    <row r="276" spans="2:2" x14ac:dyDescent="0.25">
      <c r="B276" s="7"/>
    </row>
    <row r="277" spans="2:2" x14ac:dyDescent="0.25">
      <c r="B277" s="7"/>
    </row>
    <row r="278" spans="2:2" x14ac:dyDescent="0.25">
      <c r="B278" s="7"/>
    </row>
    <row r="279" spans="2:2" x14ac:dyDescent="0.25">
      <c r="B279" s="7"/>
    </row>
    <row r="280" spans="2:2" x14ac:dyDescent="0.25">
      <c r="B280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1421D-4FE7-47B7-A546-15E7A05240A9}">
  <dimension ref="A1:X280"/>
  <sheetViews>
    <sheetView tabSelected="1" topLeftCell="A13" zoomScaleNormal="100" workbookViewId="0">
      <selection activeCell="J71" sqref="J71"/>
    </sheetView>
  </sheetViews>
  <sheetFormatPr defaultColWidth="9.109375" defaultRowHeight="13.15" x14ac:dyDescent="0.25"/>
  <cols>
    <col min="1" max="1" width="11" style="1" customWidth="1"/>
    <col min="2" max="2" width="4" style="1" bestFit="1" customWidth="1"/>
    <col min="3" max="3" width="9.88671875" style="1" bestFit="1" customWidth="1"/>
    <col min="4" max="4" width="10.44140625" style="1" bestFit="1" customWidth="1"/>
    <col min="5" max="5" width="7.88671875" style="1" bestFit="1" customWidth="1"/>
    <col min="6" max="6" width="9.44140625" style="1" bestFit="1" customWidth="1"/>
    <col min="7" max="7" width="10.44140625" style="1" bestFit="1" customWidth="1"/>
    <col min="8" max="8" width="9.44140625" style="1" bestFit="1" customWidth="1"/>
    <col min="9" max="9" width="6.5546875" style="1" customWidth="1"/>
    <col min="10" max="10" width="11.21875" style="1" bestFit="1" customWidth="1"/>
    <col min="11" max="11" width="7.77734375" style="1" bestFit="1" customWidth="1"/>
    <col min="12" max="12" width="9.5546875" style="1" bestFit="1" customWidth="1"/>
    <col min="13" max="16384" width="9.109375" style="1"/>
  </cols>
  <sheetData>
    <row r="1" spans="1:8" ht="15.05" x14ac:dyDescent="0.3">
      <c r="A1" s="14" t="s">
        <v>80</v>
      </c>
      <c r="B1" s="15"/>
      <c r="C1" s="16"/>
      <c r="D1" s="16"/>
      <c r="E1" s="16"/>
      <c r="F1" s="16"/>
      <c r="G1" s="16"/>
      <c r="H1" s="16"/>
    </row>
    <row r="2" spans="1:8" ht="15.05" x14ac:dyDescent="0.3">
      <c r="A2" s="19"/>
      <c r="B2" s="20"/>
      <c r="C2" s="21"/>
      <c r="D2" s="21"/>
      <c r="E2" s="21"/>
      <c r="F2" s="21"/>
      <c r="G2" s="21"/>
      <c r="H2" s="21"/>
    </row>
    <row r="3" spans="1:8" x14ac:dyDescent="0.25">
      <c r="A3" s="22" t="s">
        <v>27</v>
      </c>
    </row>
    <row r="4" spans="1:8" x14ac:dyDescent="0.25">
      <c r="A4" s="1" t="s">
        <v>28</v>
      </c>
      <c r="B4" s="13"/>
      <c r="C4" s="1" t="s">
        <v>29</v>
      </c>
      <c r="D4" s="2"/>
      <c r="E4" s="2"/>
      <c r="F4" s="2"/>
      <c r="G4" s="2"/>
      <c r="H4" s="2"/>
    </row>
    <row r="5" spans="1:8" x14ac:dyDescent="0.25">
      <c r="A5" s="1" t="s">
        <v>30</v>
      </c>
      <c r="B5" s="13"/>
      <c r="C5" s="1" t="s">
        <v>33</v>
      </c>
      <c r="D5" s="2"/>
      <c r="E5" s="2"/>
      <c r="F5" s="2"/>
      <c r="G5" s="2"/>
      <c r="H5" s="2"/>
    </row>
    <row r="6" spans="1:8" s="9" customFormat="1" ht="12.7" customHeight="1" x14ac:dyDescent="0.3">
      <c r="A6" s="9" t="s">
        <v>31</v>
      </c>
      <c r="C6" s="9" t="s">
        <v>32</v>
      </c>
    </row>
    <row r="7" spans="1:8" s="9" customFormat="1" ht="12.7" customHeight="1" x14ac:dyDescent="0.3"/>
    <row r="8" spans="1:8" s="9" customFormat="1" ht="12.7" customHeight="1" x14ac:dyDescent="0.3">
      <c r="A8" s="23" t="s">
        <v>38</v>
      </c>
    </row>
    <row r="9" spans="1:8" s="9" customFormat="1" ht="12.7" customHeight="1" x14ac:dyDescent="0.25">
      <c r="A9" s="1" t="s">
        <v>34</v>
      </c>
      <c r="B9" s="1"/>
      <c r="C9" s="1" t="s">
        <v>35</v>
      </c>
      <c r="D9" s="1"/>
      <c r="E9" s="1"/>
      <c r="F9" s="1"/>
      <c r="G9" s="1"/>
      <c r="H9" s="1"/>
    </row>
    <row r="10" spans="1:8" s="9" customFormat="1" ht="12.7" customHeight="1" x14ac:dyDescent="0.25">
      <c r="A10" s="1" t="s">
        <v>36</v>
      </c>
      <c r="B10" s="1"/>
      <c r="C10" s="1" t="s">
        <v>37</v>
      </c>
      <c r="D10" s="1"/>
      <c r="E10" s="1"/>
      <c r="F10" s="1"/>
      <c r="G10" s="1"/>
      <c r="H10" s="1"/>
    </row>
    <row r="11" spans="1:8" s="9" customFormat="1" ht="12.7" customHeight="1" x14ac:dyDescent="0.25">
      <c r="A11" s="1"/>
      <c r="B11" s="1"/>
      <c r="C11" s="1"/>
      <c r="D11" s="1"/>
      <c r="E11" s="1"/>
      <c r="F11" s="1"/>
      <c r="G11" s="1"/>
      <c r="H11" s="1"/>
    </row>
    <row r="12" spans="1:8" s="9" customFormat="1" ht="12.7" customHeight="1" x14ac:dyDescent="0.25">
      <c r="A12" s="22" t="s">
        <v>43</v>
      </c>
      <c r="B12" s="1"/>
      <c r="C12" s="1"/>
      <c r="D12" s="1"/>
      <c r="E12" s="1"/>
      <c r="F12" s="1"/>
      <c r="G12" s="1"/>
      <c r="H12" s="1"/>
    </row>
    <row r="13" spans="1:8" s="9" customFormat="1" ht="12.7" customHeight="1" x14ac:dyDescent="0.25">
      <c r="A13" s="1" t="s">
        <v>41</v>
      </c>
      <c r="B13" s="1"/>
      <c r="C13" s="1" t="s">
        <v>42</v>
      </c>
      <c r="D13" s="1"/>
      <c r="E13" s="1"/>
      <c r="F13" s="1"/>
      <c r="G13" s="1"/>
      <c r="H13" s="1"/>
    </row>
    <row r="14" spans="1:8" s="9" customFormat="1" ht="12.7" customHeight="1" x14ac:dyDescent="0.25">
      <c r="A14" s="1" t="s">
        <v>40</v>
      </c>
      <c r="B14" s="1"/>
      <c r="C14" s="1" t="s">
        <v>39</v>
      </c>
      <c r="D14" s="1"/>
      <c r="E14" s="1"/>
      <c r="F14" s="1"/>
      <c r="G14" s="1"/>
      <c r="H14" s="1"/>
    </row>
    <row r="15" spans="1:8" s="9" customFormat="1" ht="12.7" customHeight="1" x14ac:dyDescent="0.25">
      <c r="A15" s="1" t="s">
        <v>46</v>
      </c>
      <c r="B15" s="1"/>
      <c r="C15" s="12" t="s">
        <v>47</v>
      </c>
      <c r="D15" s="12"/>
      <c r="E15" s="12"/>
      <c r="F15" s="12"/>
      <c r="G15" s="12"/>
      <c r="H15" s="1"/>
    </row>
    <row r="16" spans="1:8" s="9" customFormat="1" ht="12.7" customHeight="1" x14ac:dyDescent="0.3">
      <c r="A16" s="9" t="s">
        <v>44</v>
      </c>
      <c r="C16" s="12" t="s">
        <v>45</v>
      </c>
      <c r="D16" s="12"/>
      <c r="E16" s="12"/>
      <c r="F16" s="12"/>
      <c r="G16" s="12"/>
    </row>
    <row r="17" spans="1:24" s="9" customFormat="1" ht="12.7" customHeight="1" x14ac:dyDescent="0.3">
      <c r="B17" s="8"/>
    </row>
    <row r="18" spans="1:24" s="9" customFormat="1" ht="12.7" customHeight="1" x14ac:dyDescent="0.3">
      <c r="A18" s="10" t="s">
        <v>25</v>
      </c>
      <c r="B18" s="8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 spans="1:24" s="9" customFormat="1" ht="12.7" customHeight="1" x14ac:dyDescent="0.3">
      <c r="A19" s="12" t="s">
        <v>77</v>
      </c>
      <c r="B19" s="11"/>
      <c r="L19" s="12"/>
      <c r="W19" s="12"/>
      <c r="X19" s="12"/>
    </row>
    <row r="20" spans="1:24" s="9" customFormat="1" ht="12.7" customHeight="1" x14ac:dyDescent="0.3">
      <c r="A20" s="12" t="s">
        <v>78</v>
      </c>
      <c r="B20" s="11"/>
      <c r="L20" s="12"/>
      <c r="W20" s="12"/>
      <c r="X20" s="12"/>
    </row>
    <row r="21" spans="1:24" s="9" customFormat="1" ht="12.7" customHeight="1" x14ac:dyDescent="0.3">
      <c r="A21" s="12" t="s">
        <v>55</v>
      </c>
      <c r="B21" s="12"/>
      <c r="C21" s="12"/>
      <c r="D21" s="12"/>
      <c r="E21" s="12"/>
      <c r="F21" s="12"/>
      <c r="G21" s="12"/>
      <c r="H21" s="12"/>
      <c r="P21" s="12"/>
      <c r="Q21" s="12"/>
      <c r="R21" s="12"/>
      <c r="S21" s="12"/>
      <c r="T21" s="12"/>
      <c r="U21" s="12"/>
      <c r="V21" s="12"/>
      <c r="W21" s="12"/>
      <c r="X21" s="12"/>
    </row>
    <row r="22" spans="1:24" s="9" customFormat="1" ht="12.7" customHeight="1" x14ac:dyDescent="0.3">
      <c r="A22" s="12" t="s">
        <v>56</v>
      </c>
      <c r="B22" s="12"/>
      <c r="C22" s="12"/>
      <c r="D22" s="12"/>
      <c r="E22" s="12"/>
      <c r="F22" s="12"/>
      <c r="G22" s="12"/>
      <c r="H22" s="12"/>
      <c r="P22" s="12"/>
      <c r="Q22" s="12"/>
      <c r="R22" s="12"/>
      <c r="S22" s="12"/>
      <c r="T22" s="12"/>
      <c r="U22" s="12"/>
      <c r="V22" s="12"/>
      <c r="W22" s="12"/>
      <c r="X22" s="12"/>
    </row>
    <row r="23" spans="1:24" s="9" customFormat="1" ht="12.7" customHeight="1" x14ac:dyDescent="0.3">
      <c r="A23" s="12" t="s">
        <v>57</v>
      </c>
      <c r="B23" s="12"/>
      <c r="C23" s="12"/>
      <c r="D23" s="12"/>
      <c r="E23" s="12"/>
      <c r="F23" s="12"/>
      <c r="G23" s="12"/>
      <c r="H23" s="12"/>
      <c r="P23" s="12"/>
      <c r="Q23" s="12"/>
      <c r="R23" s="12"/>
      <c r="S23" s="12"/>
      <c r="T23" s="12"/>
      <c r="U23" s="12"/>
      <c r="V23" s="12"/>
      <c r="W23" s="12"/>
      <c r="X23" s="12"/>
    </row>
    <row r="24" spans="1:24" s="9" customFormat="1" ht="12.7" customHeight="1" x14ac:dyDescent="0.3">
      <c r="A24" s="12" t="s">
        <v>58</v>
      </c>
      <c r="B24" s="12"/>
      <c r="C24" s="12"/>
      <c r="D24" s="12"/>
      <c r="E24" s="12"/>
      <c r="F24" s="12"/>
      <c r="G24" s="12"/>
      <c r="H24" s="12"/>
      <c r="P24" s="12"/>
      <c r="Q24" s="12"/>
      <c r="R24" s="12"/>
      <c r="S24" s="12"/>
      <c r="T24" s="12"/>
      <c r="U24" s="12"/>
      <c r="V24" s="12"/>
      <c r="W24" s="12"/>
      <c r="X24" s="12"/>
    </row>
    <row r="25" spans="1:24" s="9" customFormat="1" ht="12.7" customHeight="1" x14ac:dyDescent="0.3">
      <c r="A25" s="12" t="s">
        <v>59</v>
      </c>
      <c r="B25" s="12"/>
      <c r="C25" s="12"/>
      <c r="D25" s="12"/>
      <c r="E25" s="12"/>
      <c r="F25" s="12"/>
      <c r="G25" s="12"/>
      <c r="H25" s="12"/>
      <c r="P25" s="12"/>
      <c r="Q25" s="12"/>
      <c r="R25" s="12"/>
      <c r="S25" s="12"/>
      <c r="T25" s="12"/>
      <c r="U25" s="12"/>
      <c r="V25" s="12"/>
      <c r="W25" s="12"/>
      <c r="X25" s="12"/>
    </row>
    <row r="26" spans="1:24" s="9" customFormat="1" ht="12.7" customHeight="1" x14ac:dyDescent="0.3">
      <c r="A26" s="12" t="s">
        <v>8</v>
      </c>
      <c r="B26" s="12"/>
      <c r="C26" s="12"/>
      <c r="D26" s="12"/>
      <c r="E26" s="12"/>
      <c r="F26" s="12"/>
      <c r="G26" s="12"/>
      <c r="H26" s="12"/>
      <c r="P26" s="12"/>
      <c r="Q26" s="12"/>
      <c r="R26" s="12"/>
      <c r="S26" s="12"/>
      <c r="T26" s="12"/>
      <c r="U26" s="12"/>
      <c r="V26" s="12"/>
      <c r="W26" s="12"/>
      <c r="X26" s="12"/>
    </row>
    <row r="27" spans="1:24" s="9" customFormat="1" ht="12.7" customHeight="1" x14ac:dyDescent="0.3">
      <c r="A27" s="12" t="s">
        <v>60</v>
      </c>
      <c r="B27" s="12"/>
      <c r="C27" s="12"/>
      <c r="D27" s="12"/>
      <c r="E27" s="12"/>
      <c r="F27" s="12"/>
      <c r="G27" s="12"/>
      <c r="H27" s="12"/>
      <c r="P27" s="12"/>
      <c r="Q27" s="12"/>
      <c r="R27" s="12"/>
      <c r="S27" s="12"/>
      <c r="T27" s="12"/>
      <c r="U27" s="12"/>
      <c r="V27" s="12"/>
      <c r="W27" s="12"/>
      <c r="X27" s="12"/>
    </row>
    <row r="28" spans="1:24" s="9" customFormat="1" ht="12.7" customHeight="1" x14ac:dyDescent="0.3">
      <c r="A28" s="12" t="s">
        <v>61</v>
      </c>
      <c r="B28" s="12"/>
      <c r="C28" s="12"/>
      <c r="D28" s="12"/>
      <c r="E28" s="12"/>
      <c r="F28" s="12"/>
      <c r="G28" s="12"/>
      <c r="H28" s="12"/>
      <c r="P28" s="12"/>
      <c r="Q28" s="12"/>
      <c r="R28" s="12"/>
      <c r="S28" s="12"/>
      <c r="T28" s="12"/>
      <c r="U28" s="12"/>
      <c r="V28" s="12"/>
      <c r="W28" s="12"/>
      <c r="X28" s="12"/>
    </row>
    <row r="29" spans="1:24" s="9" customFormat="1" ht="12.7" customHeight="1" x14ac:dyDescent="0.3">
      <c r="A29" s="12" t="s">
        <v>62</v>
      </c>
      <c r="B29" s="12"/>
      <c r="C29" s="12"/>
      <c r="D29" s="12"/>
      <c r="E29" s="12"/>
      <c r="F29" s="12"/>
      <c r="G29" s="12"/>
      <c r="H29" s="12"/>
      <c r="P29" s="12"/>
      <c r="Q29" s="12"/>
      <c r="R29" s="12"/>
      <c r="S29" s="12"/>
      <c r="T29" s="12"/>
      <c r="U29" s="12"/>
      <c r="V29" s="12"/>
      <c r="W29" s="12"/>
      <c r="X29" s="12"/>
    </row>
    <row r="30" spans="1:24" s="9" customFormat="1" ht="12.7" customHeight="1" x14ac:dyDescent="0.3">
      <c r="A30" s="12" t="s">
        <v>81</v>
      </c>
      <c r="B30" s="12"/>
      <c r="C30" s="12"/>
      <c r="D30" s="12"/>
      <c r="E30" s="12"/>
      <c r="F30" s="12"/>
      <c r="G30" s="12"/>
      <c r="H30" s="12"/>
      <c r="P30" s="12"/>
      <c r="Q30" s="12"/>
      <c r="R30" s="12"/>
      <c r="S30" s="12"/>
      <c r="T30" s="12"/>
      <c r="U30" s="12"/>
      <c r="V30" s="12"/>
      <c r="W30" s="12"/>
      <c r="X30" s="12"/>
    </row>
    <row r="31" spans="1:24" s="9" customFormat="1" ht="12.7" customHeight="1" x14ac:dyDescent="0.3">
      <c r="A31" s="12" t="s">
        <v>63</v>
      </c>
      <c r="B31" s="12"/>
      <c r="C31" s="12"/>
      <c r="D31" s="12"/>
      <c r="E31" s="12"/>
      <c r="F31" s="12"/>
      <c r="G31" s="12"/>
      <c r="H31" s="12"/>
      <c r="P31" s="12"/>
      <c r="Q31" s="12"/>
      <c r="R31" s="12"/>
      <c r="S31" s="12"/>
      <c r="T31" s="12"/>
      <c r="U31" s="12"/>
      <c r="V31" s="12"/>
      <c r="W31" s="12"/>
      <c r="X31" s="12"/>
    </row>
    <row r="32" spans="1:24" s="9" customFormat="1" ht="12.7" customHeight="1" x14ac:dyDescent="0.3">
      <c r="A32" s="12" t="s">
        <v>64</v>
      </c>
      <c r="B32" s="12"/>
      <c r="C32" s="12"/>
      <c r="D32" s="12"/>
      <c r="E32" s="12"/>
      <c r="F32" s="12"/>
      <c r="G32" s="12"/>
      <c r="H32" s="12"/>
      <c r="P32" s="12"/>
      <c r="Q32" s="12"/>
      <c r="R32" s="12"/>
      <c r="S32" s="12"/>
      <c r="T32" s="12"/>
      <c r="U32" s="12"/>
      <c r="V32" s="12"/>
      <c r="W32" s="12"/>
      <c r="X32" s="12"/>
    </row>
    <row r="33" spans="1:24" s="9" customFormat="1" ht="12.7" customHeight="1" x14ac:dyDescent="0.3">
      <c r="A33" s="12" t="s">
        <v>65</v>
      </c>
      <c r="B33" s="12"/>
      <c r="C33" s="12"/>
      <c r="D33" s="12"/>
      <c r="E33" s="12"/>
      <c r="F33" s="12"/>
      <c r="G33" s="12"/>
      <c r="H33" s="12"/>
      <c r="P33" s="12"/>
      <c r="Q33" s="12"/>
      <c r="R33" s="12"/>
      <c r="S33" s="12"/>
      <c r="T33" s="12"/>
      <c r="U33" s="12"/>
      <c r="V33" s="12"/>
      <c r="W33" s="12"/>
      <c r="X33" s="12"/>
    </row>
    <row r="34" spans="1:24" s="9" customFormat="1" ht="12.7" customHeight="1" x14ac:dyDescent="0.3">
      <c r="A34" s="12" t="s">
        <v>82</v>
      </c>
      <c r="B34" s="12"/>
      <c r="C34" s="12"/>
      <c r="D34" s="12"/>
      <c r="E34" s="12"/>
      <c r="F34" s="12"/>
      <c r="G34" s="12"/>
      <c r="H34" s="12"/>
      <c r="P34" s="12"/>
      <c r="Q34" s="12"/>
      <c r="R34" s="12"/>
      <c r="S34" s="12"/>
      <c r="T34" s="12"/>
      <c r="U34" s="12"/>
      <c r="V34" s="12"/>
      <c r="W34" s="12"/>
      <c r="X34" s="12"/>
    </row>
    <row r="35" spans="1:24" s="9" customFormat="1" ht="12.7" customHeight="1" x14ac:dyDescent="0.3">
      <c r="A35" s="12" t="s">
        <v>66</v>
      </c>
      <c r="B35" s="12"/>
      <c r="C35" s="12"/>
      <c r="D35" s="12"/>
      <c r="E35" s="12"/>
      <c r="F35" s="12"/>
      <c r="G35" s="12"/>
      <c r="H35" s="12"/>
      <c r="P35" s="12"/>
      <c r="Q35" s="12"/>
      <c r="R35" s="12"/>
      <c r="S35" s="12"/>
      <c r="T35" s="12"/>
      <c r="U35" s="12"/>
      <c r="V35" s="12"/>
      <c r="W35" s="12"/>
      <c r="X35" s="12"/>
    </row>
    <row r="36" spans="1:24" s="9" customFormat="1" ht="12.7" customHeight="1" x14ac:dyDescent="0.3">
      <c r="A36" s="12" t="s">
        <v>67</v>
      </c>
      <c r="B36" s="12"/>
      <c r="C36" s="12"/>
      <c r="D36" s="12"/>
      <c r="E36" s="12"/>
      <c r="F36" s="12"/>
      <c r="G36" s="12"/>
      <c r="H36" s="12"/>
      <c r="P36" s="12"/>
      <c r="Q36" s="12"/>
      <c r="R36" s="12"/>
      <c r="S36" s="12"/>
      <c r="T36" s="12"/>
      <c r="U36" s="12"/>
      <c r="V36" s="12"/>
      <c r="W36" s="12"/>
      <c r="X36" s="12"/>
    </row>
    <row r="37" spans="1:24" s="9" customFormat="1" ht="12.7" customHeight="1" x14ac:dyDescent="0.3">
      <c r="A37" s="12" t="s">
        <v>83</v>
      </c>
      <c r="B37" s="12"/>
      <c r="C37" s="12"/>
      <c r="D37" s="12"/>
      <c r="E37" s="12"/>
      <c r="F37" s="12"/>
      <c r="G37" s="12"/>
      <c r="H37" s="12"/>
      <c r="P37" s="12"/>
      <c r="Q37" s="12"/>
      <c r="R37" s="12"/>
      <c r="S37" s="12"/>
      <c r="T37" s="12"/>
      <c r="U37" s="12"/>
      <c r="V37" s="12"/>
      <c r="W37" s="12"/>
      <c r="X37" s="12"/>
    </row>
    <row r="38" spans="1:24" s="9" customFormat="1" ht="12.7" customHeight="1" x14ac:dyDescent="0.3">
      <c r="A38" s="12" t="s">
        <v>84</v>
      </c>
      <c r="B38" s="12"/>
      <c r="C38" s="12"/>
      <c r="D38" s="12"/>
      <c r="E38" s="12"/>
      <c r="F38" s="12"/>
      <c r="G38" s="12"/>
      <c r="H38" s="12"/>
      <c r="P38" s="12"/>
      <c r="Q38" s="12"/>
      <c r="R38" s="12"/>
      <c r="S38" s="12"/>
      <c r="T38" s="12"/>
      <c r="U38" s="12"/>
      <c r="V38" s="12"/>
      <c r="W38" s="12"/>
      <c r="X38" s="12"/>
    </row>
    <row r="39" spans="1:24" s="9" customFormat="1" ht="12.7" customHeight="1" x14ac:dyDescent="0.3">
      <c r="A39" s="12" t="s">
        <v>6</v>
      </c>
      <c r="B39" s="12"/>
      <c r="C39" s="12"/>
      <c r="D39" s="12"/>
      <c r="E39" s="12"/>
      <c r="F39" s="12"/>
      <c r="G39" s="12"/>
      <c r="H39" s="12"/>
      <c r="P39" s="12"/>
      <c r="Q39" s="12"/>
      <c r="R39" s="12"/>
      <c r="S39" s="12"/>
      <c r="T39" s="12"/>
      <c r="U39" s="12"/>
      <c r="V39" s="12"/>
      <c r="W39" s="12"/>
      <c r="X39" s="12"/>
    </row>
    <row r="40" spans="1:24" s="9" customFormat="1" ht="12.7" customHeight="1" x14ac:dyDescent="0.3">
      <c r="A40" s="12" t="s">
        <v>9</v>
      </c>
      <c r="B40" s="12"/>
      <c r="C40" s="12"/>
      <c r="D40" s="12"/>
      <c r="E40" s="12"/>
      <c r="F40" s="12"/>
      <c r="G40" s="12"/>
      <c r="H40" s="12"/>
      <c r="P40" s="12"/>
      <c r="Q40" s="12"/>
      <c r="R40" s="12"/>
      <c r="S40" s="12"/>
      <c r="T40" s="12"/>
      <c r="U40" s="12"/>
      <c r="V40" s="12"/>
      <c r="W40" s="12"/>
      <c r="X40" s="12"/>
    </row>
    <row r="41" spans="1:24" s="9" customFormat="1" ht="12.7" customHeight="1" x14ac:dyDescent="0.3">
      <c r="A41" s="12" t="s">
        <v>69</v>
      </c>
      <c r="B41" s="12"/>
      <c r="C41" s="12"/>
      <c r="D41" s="12"/>
      <c r="E41" s="12"/>
      <c r="F41" s="12"/>
      <c r="G41" s="12"/>
      <c r="H41" s="12"/>
      <c r="P41" s="12"/>
      <c r="Q41" s="12"/>
      <c r="R41" s="12"/>
      <c r="S41" s="12"/>
      <c r="T41" s="12"/>
      <c r="U41" s="12"/>
      <c r="V41" s="12"/>
      <c r="W41" s="12"/>
      <c r="X41" s="12"/>
    </row>
    <row r="42" spans="1:24" ht="15.05" x14ac:dyDescent="0.25">
      <c r="A42" s="12" t="s">
        <v>70</v>
      </c>
      <c r="B42" s="12"/>
      <c r="C42" s="12"/>
      <c r="D42" s="12"/>
      <c r="E42" s="12"/>
      <c r="F42" s="12"/>
      <c r="G42" s="12"/>
      <c r="H42" s="12"/>
      <c r="P42" s="12"/>
      <c r="Q42" s="12"/>
      <c r="R42" s="12"/>
      <c r="S42" s="12"/>
      <c r="T42" s="12"/>
      <c r="U42" s="12"/>
      <c r="V42" s="12"/>
      <c r="W42" s="12"/>
      <c r="X42" s="12"/>
    </row>
    <row r="43" spans="1:24" ht="15.05" x14ac:dyDescent="0.25">
      <c r="A43" s="12" t="s">
        <v>71</v>
      </c>
      <c r="B43" s="12"/>
      <c r="C43" s="12"/>
      <c r="D43" s="12"/>
      <c r="E43" s="12"/>
      <c r="F43" s="12"/>
      <c r="G43" s="12"/>
      <c r="H43" s="12"/>
      <c r="P43" s="12"/>
      <c r="Q43" s="12"/>
      <c r="R43" s="12"/>
      <c r="S43" s="12"/>
      <c r="T43" s="12"/>
      <c r="U43" s="12"/>
      <c r="V43" s="12"/>
      <c r="W43" s="12"/>
      <c r="X43" s="12"/>
    </row>
    <row r="44" spans="1:24" ht="15.05" x14ac:dyDescent="0.25">
      <c r="A44" s="12" t="s">
        <v>72</v>
      </c>
      <c r="B44" s="12"/>
      <c r="C44" s="12"/>
      <c r="D44" s="12"/>
      <c r="E44" s="12"/>
      <c r="F44" s="12"/>
      <c r="G44" s="12"/>
      <c r="H44" s="12"/>
      <c r="P44" s="12"/>
      <c r="Q44" s="12"/>
      <c r="R44" s="12"/>
      <c r="S44" s="12"/>
      <c r="T44" s="12"/>
      <c r="U44" s="12"/>
      <c r="V44" s="12"/>
      <c r="W44" s="12"/>
      <c r="X44" s="12"/>
    </row>
    <row r="45" spans="1:24" ht="15.05" x14ac:dyDescent="0.25">
      <c r="A45" s="12" t="s">
        <v>7</v>
      </c>
      <c r="B45" s="12"/>
      <c r="C45" s="12"/>
      <c r="D45" s="12"/>
      <c r="E45" s="12"/>
      <c r="F45" s="12"/>
      <c r="G45" s="12"/>
      <c r="H45" s="12"/>
      <c r="P45" s="12"/>
      <c r="Q45" s="12"/>
      <c r="R45" s="12"/>
      <c r="S45" s="12"/>
      <c r="T45" s="12"/>
      <c r="U45" s="12"/>
      <c r="V45" s="12"/>
      <c r="W45" s="12"/>
      <c r="X45" s="12"/>
    </row>
    <row r="46" spans="1:24" ht="15.05" x14ac:dyDescent="0.25">
      <c r="A46" s="12" t="s">
        <v>21</v>
      </c>
      <c r="B46" s="12"/>
      <c r="C46" s="12"/>
      <c r="D46" s="12"/>
      <c r="E46" s="12"/>
      <c r="F46" s="12"/>
      <c r="G46" s="12"/>
      <c r="H46" s="12"/>
      <c r="P46" s="12"/>
      <c r="Q46" s="12"/>
      <c r="R46" s="12"/>
      <c r="S46" s="12"/>
      <c r="T46" s="12"/>
      <c r="U46" s="12"/>
      <c r="V46" s="12"/>
      <c r="W46" s="12"/>
      <c r="X46" s="12"/>
    </row>
    <row r="47" spans="1:24" ht="15.05" x14ac:dyDescent="0.25">
      <c r="A47" s="12" t="s">
        <v>22</v>
      </c>
      <c r="B47" s="12"/>
      <c r="C47" s="12"/>
      <c r="D47" s="12"/>
      <c r="E47" s="12"/>
      <c r="F47" s="12"/>
      <c r="G47" s="12"/>
      <c r="H47" s="12"/>
      <c r="P47" s="12"/>
      <c r="Q47" s="12"/>
      <c r="R47" s="12"/>
      <c r="S47" s="12"/>
      <c r="T47" s="12"/>
      <c r="U47" s="12"/>
      <c r="V47" s="12"/>
      <c r="W47" s="12"/>
      <c r="X47" s="12"/>
    </row>
    <row r="48" spans="1:24" ht="15.05" x14ac:dyDescent="0.25">
      <c r="A48" s="12" t="s">
        <v>73</v>
      </c>
      <c r="B48" s="12"/>
      <c r="C48" s="12"/>
      <c r="D48" s="12"/>
      <c r="E48" s="12"/>
      <c r="F48" s="12"/>
      <c r="G48" s="12"/>
      <c r="H48" s="12"/>
      <c r="P48" s="12"/>
      <c r="Q48" s="12"/>
      <c r="R48" s="12"/>
      <c r="S48" s="12"/>
      <c r="T48" s="12"/>
      <c r="U48" s="12"/>
      <c r="V48" s="12"/>
      <c r="W48" s="12"/>
      <c r="X48" s="12"/>
    </row>
    <row r="49" spans="1:24" ht="15.05" x14ac:dyDescent="0.25">
      <c r="A49" s="12" t="s">
        <v>74</v>
      </c>
      <c r="B49" s="12"/>
      <c r="C49" s="12"/>
      <c r="D49" s="12"/>
      <c r="E49" s="12"/>
      <c r="F49" s="12"/>
      <c r="G49" s="12"/>
      <c r="H49" s="12"/>
      <c r="P49" s="12"/>
      <c r="Q49" s="12"/>
      <c r="R49" s="12"/>
      <c r="S49" s="12"/>
      <c r="T49" s="12"/>
      <c r="U49" s="12"/>
      <c r="V49" s="12"/>
      <c r="W49" s="12"/>
      <c r="X49" s="12"/>
    </row>
    <row r="50" spans="1:24" ht="15.05" x14ac:dyDescent="0.25">
      <c r="A50" s="12" t="s">
        <v>75</v>
      </c>
      <c r="B50" s="12"/>
      <c r="C50" s="12"/>
      <c r="D50" s="12"/>
      <c r="E50" s="12"/>
      <c r="F50" s="12"/>
      <c r="G50" s="12"/>
      <c r="H50" s="12"/>
      <c r="P50" s="12"/>
      <c r="Q50" s="12"/>
      <c r="R50" s="12"/>
      <c r="S50" s="12"/>
      <c r="T50" s="12"/>
      <c r="U50" s="12"/>
      <c r="V50" s="12"/>
      <c r="W50" s="12"/>
      <c r="X50" s="12"/>
    </row>
    <row r="51" spans="1:24" ht="15.05" x14ac:dyDescent="0.25">
      <c r="A51" s="12" t="s">
        <v>10</v>
      </c>
      <c r="B51" s="12"/>
      <c r="C51" s="12"/>
      <c r="D51" s="12"/>
      <c r="E51" s="12"/>
      <c r="F51" s="12"/>
      <c r="G51" s="12"/>
      <c r="H51" s="12"/>
      <c r="P51" s="12"/>
      <c r="Q51" s="12"/>
      <c r="R51" s="12"/>
      <c r="S51" s="12"/>
      <c r="T51" s="12"/>
      <c r="U51" s="12"/>
      <c r="V51" s="12"/>
      <c r="W51" s="12"/>
      <c r="X51" s="12"/>
    </row>
    <row r="52" spans="1:24" ht="15.05" x14ac:dyDescent="0.25">
      <c r="A52" s="12" t="s">
        <v>7</v>
      </c>
      <c r="B52" s="12"/>
      <c r="C52" s="12"/>
      <c r="D52" s="12"/>
      <c r="E52" s="12"/>
      <c r="F52" s="12"/>
      <c r="G52" s="12"/>
      <c r="H52" s="12"/>
      <c r="P52" s="12"/>
      <c r="Q52" s="12"/>
      <c r="R52" s="12"/>
      <c r="S52" s="12"/>
      <c r="T52" s="12"/>
      <c r="U52" s="12"/>
      <c r="V52" s="12"/>
      <c r="W52" s="12"/>
      <c r="X52" s="12"/>
    </row>
    <row r="53" spans="1:24" ht="15.05" x14ac:dyDescent="0.25">
      <c r="A53" s="12" t="s">
        <v>11</v>
      </c>
      <c r="B53" s="12"/>
      <c r="C53" s="12"/>
      <c r="D53" s="12"/>
      <c r="E53" s="12"/>
      <c r="F53" s="12"/>
      <c r="G53" s="12"/>
      <c r="H53" s="12"/>
      <c r="P53" s="12"/>
      <c r="Q53" s="12"/>
      <c r="R53" s="12"/>
      <c r="S53" s="12"/>
      <c r="T53" s="12"/>
      <c r="U53" s="12"/>
      <c r="V53" s="12"/>
      <c r="W53" s="12"/>
      <c r="X53" s="12"/>
    </row>
    <row r="54" spans="1:24" ht="15.05" x14ac:dyDescent="0.25">
      <c r="A54" s="12" t="s">
        <v>12</v>
      </c>
      <c r="B54" s="12"/>
      <c r="C54" s="12"/>
      <c r="D54" s="12"/>
      <c r="E54" s="12"/>
      <c r="F54" s="12"/>
      <c r="G54" s="12"/>
      <c r="H54" s="12"/>
      <c r="S54" s="12"/>
      <c r="T54" s="12"/>
      <c r="U54" s="12"/>
      <c r="V54" s="12"/>
      <c r="W54" s="12"/>
      <c r="X54" s="12"/>
    </row>
    <row r="55" spans="1:24" ht="15.05" x14ac:dyDescent="0.25">
      <c r="A55" s="12" t="s">
        <v>13</v>
      </c>
      <c r="B55" s="12"/>
      <c r="C55" s="12"/>
      <c r="D55" s="12"/>
      <c r="E55" s="12"/>
      <c r="F55" s="12"/>
      <c r="G55" s="12"/>
      <c r="H55" s="12"/>
      <c r="N55" s="3"/>
      <c r="O55" s="5"/>
      <c r="Q55" s="6"/>
      <c r="S55" s="12"/>
      <c r="T55" s="12"/>
      <c r="U55" s="12"/>
      <c r="V55" s="12"/>
      <c r="W55" s="12"/>
      <c r="X55" s="12"/>
    </row>
    <row r="56" spans="1:24" ht="15.05" x14ac:dyDescent="0.25">
      <c r="A56" s="12" t="s">
        <v>14</v>
      </c>
      <c r="B56" s="12"/>
      <c r="C56" s="12"/>
      <c r="D56" s="12"/>
      <c r="E56" s="12"/>
      <c r="F56" s="12"/>
      <c r="G56" s="12"/>
      <c r="H56" s="12"/>
      <c r="P56" s="12"/>
      <c r="Q56" s="12"/>
      <c r="R56" s="12"/>
      <c r="S56" s="12"/>
      <c r="T56" s="12"/>
      <c r="U56" s="12"/>
      <c r="V56" s="12"/>
      <c r="W56" s="12"/>
      <c r="X56" s="12"/>
    </row>
    <row r="57" spans="1:24" ht="15.05" x14ac:dyDescent="0.25">
      <c r="A57" s="12" t="s">
        <v>15</v>
      </c>
      <c r="B57" s="12"/>
      <c r="C57" s="12"/>
      <c r="D57" s="12"/>
      <c r="E57" s="12"/>
      <c r="F57" s="12"/>
      <c r="G57" s="12"/>
      <c r="H57" s="12"/>
      <c r="P57" s="12"/>
      <c r="Q57" s="12"/>
      <c r="R57" s="12"/>
      <c r="S57" s="12"/>
      <c r="T57" s="12"/>
      <c r="U57" s="12"/>
      <c r="V57" s="12"/>
      <c r="W57" s="12"/>
      <c r="X57" s="12"/>
    </row>
    <row r="58" spans="1:24" ht="15.05" x14ac:dyDescent="0.25">
      <c r="A58" s="12" t="s">
        <v>16</v>
      </c>
      <c r="B58" s="12"/>
      <c r="C58" s="12"/>
      <c r="D58" s="12"/>
      <c r="E58" s="12"/>
      <c r="F58" s="12"/>
      <c r="G58" s="12"/>
      <c r="H58" s="12"/>
      <c r="P58" s="12"/>
      <c r="Q58" s="12"/>
      <c r="R58" s="12"/>
      <c r="S58" s="12"/>
      <c r="T58" s="12"/>
      <c r="U58" s="12"/>
      <c r="V58" s="12"/>
      <c r="W58" s="12"/>
      <c r="X58" s="12"/>
    </row>
    <row r="59" spans="1:24" ht="15.05" x14ac:dyDescent="0.25">
      <c r="A59" s="12" t="s">
        <v>17</v>
      </c>
      <c r="B59" s="12"/>
      <c r="C59" s="12"/>
      <c r="D59" s="12"/>
      <c r="E59" s="12"/>
      <c r="F59" s="12"/>
      <c r="G59" s="12"/>
      <c r="H59" s="12"/>
      <c r="P59" s="12"/>
      <c r="Q59" s="12"/>
      <c r="R59" s="12"/>
      <c r="S59" s="12"/>
      <c r="T59" s="12"/>
      <c r="U59" s="12"/>
      <c r="V59" s="12"/>
      <c r="W59" s="12"/>
      <c r="X59" s="12"/>
    </row>
    <row r="60" spans="1:24" ht="15.05" x14ac:dyDescent="0.25">
      <c r="A60" s="12" t="s">
        <v>18</v>
      </c>
      <c r="B60" s="12"/>
      <c r="C60" s="12"/>
      <c r="D60" s="12"/>
      <c r="E60" s="12"/>
      <c r="F60" s="12"/>
      <c r="G60" s="12"/>
      <c r="H60" s="12"/>
      <c r="P60" s="12"/>
      <c r="Q60" s="12"/>
      <c r="R60" s="12"/>
      <c r="S60" s="12"/>
      <c r="T60" s="12"/>
      <c r="U60" s="12"/>
      <c r="V60" s="12"/>
    </row>
    <row r="61" spans="1:24" ht="15.05" x14ac:dyDescent="0.25">
      <c r="A61" s="12" t="s">
        <v>19</v>
      </c>
      <c r="B61" s="12"/>
      <c r="C61" s="12"/>
      <c r="D61" s="12"/>
      <c r="E61" s="12"/>
      <c r="F61" s="12"/>
      <c r="G61" s="12"/>
      <c r="H61" s="12"/>
      <c r="P61" s="12"/>
      <c r="Q61" s="12"/>
      <c r="R61" s="12"/>
      <c r="S61" s="12"/>
      <c r="T61" s="12"/>
      <c r="U61" s="12"/>
      <c r="V61" s="12"/>
    </row>
    <row r="62" spans="1:24" ht="15.05" x14ac:dyDescent="0.25">
      <c r="A62" s="12" t="s">
        <v>20</v>
      </c>
      <c r="B62" s="12"/>
      <c r="C62" s="12"/>
      <c r="D62" s="12"/>
      <c r="E62" s="12"/>
      <c r="F62" s="12"/>
      <c r="G62" s="12"/>
      <c r="H62" s="12"/>
      <c r="P62" s="12"/>
      <c r="Q62" s="12"/>
      <c r="R62" s="12"/>
      <c r="S62" s="12"/>
      <c r="T62" s="12"/>
    </row>
    <row r="63" spans="1:24" ht="15.05" x14ac:dyDescent="0.25">
      <c r="A63" s="12" t="s">
        <v>76</v>
      </c>
      <c r="B63" s="12"/>
      <c r="C63" s="12"/>
      <c r="D63" s="12"/>
      <c r="E63" s="12"/>
      <c r="F63" s="12"/>
      <c r="G63" s="12"/>
      <c r="H63" s="12"/>
      <c r="P63" s="12"/>
      <c r="Q63" s="12"/>
      <c r="R63" s="12"/>
      <c r="S63" s="12"/>
      <c r="T63" s="12"/>
    </row>
    <row r="64" spans="1:24" ht="15.05" x14ac:dyDescent="0.25">
      <c r="A64" s="12" t="s">
        <v>54</v>
      </c>
      <c r="B64" s="12"/>
      <c r="C64" s="12"/>
      <c r="D64" s="12"/>
      <c r="E64" s="12"/>
      <c r="F64" s="12"/>
      <c r="G64" s="12"/>
      <c r="H64" s="12"/>
      <c r="P64" s="12"/>
      <c r="Q64" s="12"/>
      <c r="R64" s="12"/>
      <c r="S64" s="12"/>
      <c r="T64" s="12"/>
    </row>
    <row r="65" spans="1:20" ht="15.05" x14ac:dyDescent="0.25">
      <c r="L65" s="12"/>
      <c r="M65" s="12"/>
      <c r="N65" s="12"/>
      <c r="O65" s="12"/>
      <c r="P65" s="12"/>
      <c r="Q65" s="12"/>
      <c r="R65" s="12"/>
      <c r="S65" s="12"/>
      <c r="T65" s="12"/>
    </row>
    <row r="66" spans="1:20" ht="15.05" x14ac:dyDescent="0.25">
      <c r="A66" s="17" t="s">
        <v>26</v>
      </c>
      <c r="B66" s="7"/>
      <c r="L66" s="12"/>
      <c r="M66" s="12"/>
      <c r="N66" s="12"/>
      <c r="O66" s="12"/>
      <c r="P66" s="12"/>
      <c r="Q66" s="12"/>
      <c r="R66" s="12"/>
      <c r="S66" s="12"/>
      <c r="T66" s="12"/>
    </row>
    <row r="67" spans="1:20" ht="15.05" x14ac:dyDescent="0.25">
      <c r="A67" s="18" t="s">
        <v>2</v>
      </c>
      <c r="B67" s="18" t="s">
        <v>23</v>
      </c>
      <c r="C67" s="36" t="s">
        <v>0</v>
      </c>
      <c r="D67" s="37"/>
      <c r="E67" s="37"/>
      <c r="F67" s="37" t="s">
        <v>1</v>
      </c>
      <c r="G67" s="37"/>
      <c r="H67" s="37"/>
      <c r="I67" s="18" t="s">
        <v>3</v>
      </c>
      <c r="J67" s="18" t="s">
        <v>4</v>
      </c>
      <c r="K67" s="18" t="s">
        <v>24</v>
      </c>
      <c r="L67" s="18" t="s">
        <v>5</v>
      </c>
      <c r="N67" s="12"/>
      <c r="O67" s="12"/>
      <c r="P67" s="12"/>
      <c r="Q67" s="12"/>
      <c r="R67" s="12"/>
      <c r="S67" s="12"/>
      <c r="T67" s="12"/>
    </row>
    <row r="68" spans="1:20" ht="15.05" x14ac:dyDescent="0.25">
      <c r="A68" s="2"/>
      <c r="B68" s="2"/>
      <c r="C68" s="25" t="s">
        <v>86</v>
      </c>
      <c r="D68" s="25" t="s">
        <v>85</v>
      </c>
      <c r="E68" s="29" t="s">
        <v>87</v>
      </c>
      <c r="F68" s="26" t="s">
        <v>86</v>
      </c>
      <c r="G68" s="25" t="s">
        <v>85</v>
      </c>
      <c r="H68" s="25" t="s">
        <v>87</v>
      </c>
      <c r="L68" s="12"/>
      <c r="M68" s="12"/>
      <c r="N68" s="12"/>
      <c r="O68" s="12"/>
      <c r="P68" s="12"/>
      <c r="Q68" s="12"/>
      <c r="R68" s="12"/>
      <c r="S68" s="12"/>
      <c r="T68" s="12"/>
    </row>
    <row r="69" spans="1:20" ht="15.05" x14ac:dyDescent="0.25">
      <c r="A69" s="1" t="s">
        <v>88</v>
      </c>
      <c r="B69" s="2"/>
      <c r="C69" s="32">
        <v>3</v>
      </c>
      <c r="D69" s="32">
        <v>5</v>
      </c>
      <c r="E69" s="30">
        <v>54793</v>
      </c>
      <c r="F69" s="32">
        <v>3</v>
      </c>
      <c r="G69" s="32">
        <v>5</v>
      </c>
      <c r="H69" s="27">
        <v>55873.872100158202</v>
      </c>
      <c r="I69" s="34">
        <f>H69/E69-1</f>
        <v>1.9726463237242031E-2</v>
      </c>
      <c r="J69" s="1">
        <f>0.41/1000</f>
        <v>4.0999999999999999E-4</v>
      </c>
      <c r="K69" s="1">
        <v>2000</v>
      </c>
      <c r="L69" s="24">
        <f>K69*J69</f>
        <v>0.82</v>
      </c>
      <c r="M69" s="12"/>
      <c r="N69" s="12"/>
      <c r="O69" s="12"/>
      <c r="P69" s="12"/>
      <c r="Q69" s="12"/>
      <c r="R69" s="12"/>
      <c r="S69" s="12"/>
      <c r="T69" s="12"/>
    </row>
    <row r="70" spans="1:20" ht="15.05" x14ac:dyDescent="0.25">
      <c r="A70" s="2" t="s">
        <v>89</v>
      </c>
      <c r="B70" s="2"/>
      <c r="C70" s="33">
        <v>2</v>
      </c>
      <c r="D70" s="33">
        <v>6</v>
      </c>
      <c r="E70" s="30">
        <v>63242</v>
      </c>
      <c r="F70" s="33">
        <v>2</v>
      </c>
      <c r="G70" s="33">
        <v>6</v>
      </c>
      <c r="H70" s="28">
        <v>69830.631383596206</v>
      </c>
      <c r="I70" s="34">
        <f>H70/E70-1</f>
        <v>0.10418126219278645</v>
      </c>
      <c r="J70" s="35">
        <f>2.5/1000</f>
        <v>2.5000000000000001E-3</v>
      </c>
      <c r="K70" s="1">
        <v>2000</v>
      </c>
      <c r="L70" s="24">
        <f>K70*J70</f>
        <v>5</v>
      </c>
      <c r="M70" s="12"/>
      <c r="N70" s="12"/>
      <c r="O70" s="12"/>
      <c r="P70" s="12"/>
      <c r="Q70" s="12"/>
      <c r="R70" s="12"/>
      <c r="S70" s="12"/>
      <c r="T70" s="12"/>
    </row>
    <row r="71" spans="1:20" x14ac:dyDescent="0.25">
      <c r="A71" s="2" t="s">
        <v>90</v>
      </c>
      <c r="B71" s="2"/>
      <c r="C71" s="33">
        <v>2</v>
      </c>
      <c r="D71" s="33">
        <v>24</v>
      </c>
      <c r="E71" s="30">
        <v>195568</v>
      </c>
      <c r="F71" s="33">
        <v>2</v>
      </c>
      <c r="G71" s="33">
        <v>23</v>
      </c>
      <c r="H71" s="28">
        <v>220723.237851224</v>
      </c>
      <c r="I71" s="34">
        <f>H71/E71-1</f>
        <v>0.12862655368579734</v>
      </c>
      <c r="J71" s="1">
        <f>8/1000</f>
        <v>8.0000000000000002E-3</v>
      </c>
      <c r="K71" s="1">
        <f>200 * 10</f>
        <v>2000</v>
      </c>
      <c r="L71" s="24">
        <f>K71*J71</f>
        <v>16</v>
      </c>
    </row>
    <row r="72" spans="1:20" x14ac:dyDescent="0.25">
      <c r="A72" s="2" t="s">
        <v>92</v>
      </c>
      <c r="B72" s="2"/>
      <c r="C72" s="33">
        <v>3</v>
      </c>
      <c r="D72" s="33">
        <v>11</v>
      </c>
      <c r="E72" s="30">
        <v>204335</v>
      </c>
      <c r="F72" s="33">
        <v>3</v>
      </c>
      <c r="G72" s="33">
        <v>12</v>
      </c>
      <c r="H72" s="28">
        <v>233794.908861206</v>
      </c>
      <c r="I72" s="34">
        <f t="shared" ref="I72:I73" si="0">H72/E72-1</f>
        <v>0.14417456070279688</v>
      </c>
      <c r="J72" s="35">
        <f>14.58/1000</f>
        <v>1.4579999999999999E-2</v>
      </c>
      <c r="K72" s="1">
        <f>200 * 10</f>
        <v>2000</v>
      </c>
      <c r="L72" s="24">
        <f t="shared" ref="L72:L73" si="1">K72*J72</f>
        <v>29.16</v>
      </c>
    </row>
    <row r="73" spans="1:20" x14ac:dyDescent="0.25">
      <c r="A73" s="1" t="s">
        <v>91</v>
      </c>
      <c r="B73" s="2"/>
      <c r="C73" s="32">
        <v>3</v>
      </c>
      <c r="D73" s="32">
        <v>47</v>
      </c>
      <c r="E73" s="31">
        <v>476684</v>
      </c>
      <c r="F73" s="32">
        <v>3</v>
      </c>
      <c r="G73" s="32">
        <v>47</v>
      </c>
      <c r="H73" s="27">
        <v>544705.99201381905</v>
      </c>
      <c r="I73" s="34">
        <f t="shared" si="0"/>
        <v>0.14269829072051721</v>
      </c>
      <c r="J73" s="35">
        <f>44.21/1000</f>
        <v>4.4209999999999999E-2</v>
      </c>
      <c r="K73" s="1">
        <v>3000</v>
      </c>
      <c r="L73" s="24">
        <f t="shared" si="1"/>
        <v>132.63</v>
      </c>
    </row>
    <row r="74" spans="1:20" x14ac:dyDescent="0.25">
      <c r="B74" s="7"/>
    </row>
    <row r="75" spans="1:20" x14ac:dyDescent="0.25">
      <c r="B75" s="7"/>
    </row>
    <row r="76" spans="1:20" x14ac:dyDescent="0.25">
      <c r="B76" s="7"/>
    </row>
    <row r="77" spans="1:20" x14ac:dyDescent="0.25">
      <c r="B77" s="7"/>
    </row>
    <row r="78" spans="1:20" x14ac:dyDescent="0.25">
      <c r="B78" s="7"/>
    </row>
    <row r="79" spans="1:20" x14ac:dyDescent="0.25">
      <c r="B79" s="7"/>
    </row>
    <row r="80" spans="1:20" x14ac:dyDescent="0.25">
      <c r="B80" s="7"/>
    </row>
    <row r="81" spans="2:2" x14ac:dyDescent="0.25">
      <c r="B81" s="7"/>
    </row>
    <row r="82" spans="2:2" x14ac:dyDescent="0.25">
      <c r="B82" s="7"/>
    </row>
    <row r="83" spans="2:2" x14ac:dyDescent="0.25">
      <c r="B83" s="7"/>
    </row>
    <row r="84" spans="2:2" x14ac:dyDescent="0.25">
      <c r="B84" s="7"/>
    </row>
    <row r="85" spans="2:2" x14ac:dyDescent="0.25">
      <c r="B85" s="7"/>
    </row>
    <row r="86" spans="2:2" x14ac:dyDescent="0.25">
      <c r="B86" s="7"/>
    </row>
    <row r="87" spans="2:2" x14ac:dyDescent="0.25">
      <c r="B87" s="7"/>
    </row>
    <row r="88" spans="2:2" x14ac:dyDescent="0.25">
      <c r="B88" s="7"/>
    </row>
    <row r="89" spans="2:2" x14ac:dyDescent="0.25">
      <c r="B89" s="7"/>
    </row>
    <row r="90" spans="2:2" x14ac:dyDescent="0.25">
      <c r="B90" s="7"/>
    </row>
    <row r="91" spans="2:2" x14ac:dyDescent="0.25">
      <c r="B91" s="7"/>
    </row>
    <row r="92" spans="2:2" x14ac:dyDescent="0.25">
      <c r="B92" s="7"/>
    </row>
    <row r="93" spans="2:2" x14ac:dyDescent="0.25">
      <c r="B93" s="7"/>
    </row>
    <row r="94" spans="2:2" x14ac:dyDescent="0.25">
      <c r="B94" s="7"/>
    </row>
    <row r="95" spans="2:2" x14ac:dyDescent="0.25">
      <c r="B95" s="7"/>
    </row>
    <row r="96" spans="2:2" x14ac:dyDescent="0.25">
      <c r="B96" s="7"/>
    </row>
    <row r="97" spans="2:2" x14ac:dyDescent="0.25">
      <c r="B97" s="7"/>
    </row>
    <row r="98" spans="2:2" x14ac:dyDescent="0.25">
      <c r="B98" s="7"/>
    </row>
    <row r="99" spans="2:2" x14ac:dyDescent="0.25">
      <c r="B99" s="7"/>
    </row>
    <row r="100" spans="2:2" x14ac:dyDescent="0.25">
      <c r="B100" s="7"/>
    </row>
    <row r="101" spans="2:2" x14ac:dyDescent="0.25">
      <c r="B101" s="7"/>
    </row>
    <row r="102" spans="2:2" x14ac:dyDescent="0.25">
      <c r="B102" s="7"/>
    </row>
    <row r="103" spans="2:2" x14ac:dyDescent="0.25">
      <c r="B103" s="7"/>
    </row>
    <row r="104" spans="2:2" x14ac:dyDescent="0.25">
      <c r="B104" s="7"/>
    </row>
    <row r="105" spans="2:2" x14ac:dyDescent="0.25">
      <c r="B105" s="7"/>
    </row>
    <row r="106" spans="2:2" x14ac:dyDescent="0.25">
      <c r="B106" s="7"/>
    </row>
    <row r="107" spans="2:2" x14ac:dyDescent="0.25">
      <c r="B107" s="7"/>
    </row>
    <row r="108" spans="2:2" x14ac:dyDescent="0.25">
      <c r="B108" s="7"/>
    </row>
    <row r="109" spans="2:2" x14ac:dyDescent="0.25">
      <c r="B109" s="7"/>
    </row>
    <row r="110" spans="2:2" x14ac:dyDescent="0.25">
      <c r="B110" s="7"/>
    </row>
    <row r="111" spans="2:2" x14ac:dyDescent="0.25">
      <c r="B111" s="7"/>
    </row>
    <row r="112" spans="2:2" x14ac:dyDescent="0.25">
      <c r="B112" s="7"/>
    </row>
    <row r="113" spans="2:2" x14ac:dyDescent="0.25">
      <c r="B113" s="7"/>
    </row>
    <row r="114" spans="2:2" x14ac:dyDescent="0.25">
      <c r="B114" s="7"/>
    </row>
    <row r="115" spans="2:2" x14ac:dyDescent="0.25">
      <c r="B115" s="7"/>
    </row>
    <row r="116" spans="2:2" x14ac:dyDescent="0.25">
      <c r="B116" s="7"/>
    </row>
    <row r="117" spans="2:2" x14ac:dyDescent="0.25">
      <c r="B117" s="7"/>
    </row>
    <row r="118" spans="2:2" x14ac:dyDescent="0.25">
      <c r="B118" s="7"/>
    </row>
    <row r="119" spans="2:2" x14ac:dyDescent="0.25">
      <c r="B119" s="7"/>
    </row>
    <row r="120" spans="2:2" x14ac:dyDescent="0.25">
      <c r="B120" s="7"/>
    </row>
    <row r="121" spans="2:2" x14ac:dyDescent="0.25">
      <c r="B121" s="7"/>
    </row>
    <row r="122" spans="2:2" x14ac:dyDescent="0.25">
      <c r="B122" s="7"/>
    </row>
    <row r="123" spans="2:2" x14ac:dyDescent="0.25">
      <c r="B123" s="7"/>
    </row>
    <row r="124" spans="2:2" x14ac:dyDescent="0.25">
      <c r="B124" s="7"/>
    </row>
    <row r="125" spans="2:2" x14ac:dyDescent="0.25">
      <c r="B125" s="7"/>
    </row>
    <row r="126" spans="2:2" x14ac:dyDescent="0.25">
      <c r="B126" s="7"/>
    </row>
    <row r="127" spans="2:2" x14ac:dyDescent="0.25">
      <c r="B127" s="7"/>
    </row>
    <row r="128" spans="2:2" x14ac:dyDescent="0.25">
      <c r="B128" s="7"/>
    </row>
    <row r="129" spans="2:2" x14ac:dyDescent="0.25">
      <c r="B129" s="7"/>
    </row>
    <row r="130" spans="2:2" x14ac:dyDescent="0.25">
      <c r="B130" s="7"/>
    </row>
    <row r="131" spans="2:2" x14ac:dyDescent="0.25">
      <c r="B131" s="7"/>
    </row>
    <row r="132" spans="2:2" x14ac:dyDescent="0.25">
      <c r="B132" s="7"/>
    </row>
    <row r="133" spans="2:2" x14ac:dyDescent="0.25">
      <c r="B133" s="7"/>
    </row>
    <row r="134" spans="2:2" x14ac:dyDescent="0.25">
      <c r="B134" s="7"/>
    </row>
    <row r="135" spans="2:2" x14ac:dyDescent="0.25">
      <c r="B135" s="7"/>
    </row>
    <row r="136" spans="2:2" x14ac:dyDescent="0.25">
      <c r="B136" s="7"/>
    </row>
    <row r="137" spans="2:2" x14ac:dyDescent="0.25">
      <c r="B137" s="7"/>
    </row>
    <row r="138" spans="2:2" x14ac:dyDescent="0.25">
      <c r="B138" s="7"/>
    </row>
    <row r="139" spans="2:2" x14ac:dyDescent="0.25">
      <c r="B139" s="7"/>
    </row>
    <row r="140" spans="2:2" x14ac:dyDescent="0.25">
      <c r="B140" s="7"/>
    </row>
    <row r="141" spans="2:2" x14ac:dyDescent="0.25">
      <c r="B141" s="7"/>
    </row>
    <row r="142" spans="2:2" x14ac:dyDescent="0.25">
      <c r="B142" s="7"/>
    </row>
    <row r="143" spans="2:2" x14ac:dyDescent="0.25">
      <c r="B143" s="7"/>
    </row>
    <row r="144" spans="2:2" x14ac:dyDescent="0.25">
      <c r="B144" s="7"/>
    </row>
    <row r="145" spans="2:2" x14ac:dyDescent="0.25">
      <c r="B145" s="7"/>
    </row>
    <row r="146" spans="2:2" x14ac:dyDescent="0.25">
      <c r="B146" s="7"/>
    </row>
    <row r="147" spans="2:2" x14ac:dyDescent="0.25">
      <c r="B147" s="7"/>
    </row>
    <row r="148" spans="2:2" x14ac:dyDescent="0.25">
      <c r="B148" s="7"/>
    </row>
    <row r="149" spans="2:2" x14ac:dyDescent="0.25">
      <c r="B149" s="7"/>
    </row>
    <row r="150" spans="2:2" x14ac:dyDescent="0.25">
      <c r="B150" s="7"/>
    </row>
    <row r="151" spans="2:2" x14ac:dyDescent="0.25">
      <c r="B151" s="7"/>
    </row>
    <row r="152" spans="2:2" x14ac:dyDescent="0.25">
      <c r="B152" s="7"/>
    </row>
    <row r="153" spans="2:2" x14ac:dyDescent="0.25">
      <c r="B153" s="7"/>
    </row>
    <row r="154" spans="2:2" x14ac:dyDescent="0.25">
      <c r="B154" s="7"/>
    </row>
    <row r="155" spans="2:2" x14ac:dyDescent="0.25">
      <c r="B155" s="7"/>
    </row>
    <row r="156" spans="2:2" x14ac:dyDescent="0.25">
      <c r="B156" s="7"/>
    </row>
    <row r="157" spans="2:2" x14ac:dyDescent="0.25">
      <c r="B157" s="7"/>
    </row>
    <row r="158" spans="2:2" x14ac:dyDescent="0.25">
      <c r="B158" s="7"/>
    </row>
    <row r="159" spans="2:2" x14ac:dyDescent="0.25">
      <c r="B159" s="7"/>
    </row>
    <row r="160" spans="2:2" x14ac:dyDescent="0.25">
      <c r="B160" s="7"/>
    </row>
    <row r="161" spans="2:2" x14ac:dyDescent="0.25">
      <c r="B161" s="7"/>
    </row>
    <row r="162" spans="2:2" x14ac:dyDescent="0.25">
      <c r="B162" s="7"/>
    </row>
    <row r="163" spans="2:2" x14ac:dyDescent="0.25">
      <c r="B163" s="7"/>
    </row>
    <row r="164" spans="2:2" x14ac:dyDescent="0.25">
      <c r="B164" s="7"/>
    </row>
    <row r="165" spans="2:2" x14ac:dyDescent="0.25">
      <c r="B165" s="7"/>
    </row>
    <row r="166" spans="2:2" x14ac:dyDescent="0.25">
      <c r="B166" s="7"/>
    </row>
    <row r="167" spans="2:2" x14ac:dyDescent="0.25">
      <c r="B167" s="7"/>
    </row>
    <row r="168" spans="2:2" x14ac:dyDescent="0.25">
      <c r="B168" s="7"/>
    </row>
    <row r="169" spans="2:2" x14ac:dyDescent="0.25">
      <c r="B169" s="7"/>
    </row>
    <row r="170" spans="2:2" x14ac:dyDescent="0.25">
      <c r="B170" s="7"/>
    </row>
    <row r="171" spans="2:2" x14ac:dyDescent="0.25">
      <c r="B171" s="7"/>
    </row>
    <row r="172" spans="2:2" x14ac:dyDescent="0.25">
      <c r="B172" s="7"/>
    </row>
    <row r="173" spans="2:2" x14ac:dyDescent="0.25">
      <c r="B173" s="7"/>
    </row>
    <row r="174" spans="2:2" x14ac:dyDescent="0.25">
      <c r="B174" s="7"/>
    </row>
    <row r="175" spans="2:2" x14ac:dyDescent="0.25">
      <c r="B175" s="7"/>
    </row>
    <row r="176" spans="2:2" x14ac:dyDescent="0.25">
      <c r="B176" s="7"/>
    </row>
    <row r="177" spans="2:2" x14ac:dyDescent="0.25">
      <c r="B177" s="7"/>
    </row>
    <row r="178" spans="2:2" x14ac:dyDescent="0.25">
      <c r="B178" s="7"/>
    </row>
    <row r="179" spans="2:2" x14ac:dyDescent="0.25">
      <c r="B179" s="7"/>
    </row>
    <row r="180" spans="2:2" x14ac:dyDescent="0.25">
      <c r="B180" s="7"/>
    </row>
    <row r="181" spans="2:2" x14ac:dyDescent="0.25">
      <c r="B181" s="7"/>
    </row>
    <row r="182" spans="2:2" x14ac:dyDescent="0.25">
      <c r="B182" s="7"/>
    </row>
    <row r="183" spans="2:2" x14ac:dyDescent="0.25">
      <c r="B183" s="7"/>
    </row>
    <row r="184" spans="2:2" x14ac:dyDescent="0.25">
      <c r="B184" s="7"/>
    </row>
    <row r="185" spans="2:2" x14ac:dyDescent="0.25">
      <c r="B185" s="7"/>
    </row>
    <row r="186" spans="2:2" x14ac:dyDescent="0.25">
      <c r="B186" s="7"/>
    </row>
    <row r="187" spans="2:2" x14ac:dyDescent="0.25">
      <c r="B187" s="7"/>
    </row>
    <row r="188" spans="2:2" x14ac:dyDescent="0.25">
      <c r="B188" s="7"/>
    </row>
    <row r="189" spans="2:2" x14ac:dyDescent="0.25">
      <c r="B189" s="7"/>
    </row>
    <row r="190" spans="2:2" x14ac:dyDescent="0.25">
      <c r="B190" s="7"/>
    </row>
    <row r="191" spans="2:2" x14ac:dyDescent="0.25">
      <c r="B191" s="7"/>
    </row>
    <row r="192" spans="2:2" x14ac:dyDescent="0.25">
      <c r="B192" s="7"/>
    </row>
    <row r="193" spans="2:2" x14ac:dyDescent="0.25">
      <c r="B193" s="7"/>
    </row>
    <row r="194" spans="2:2" x14ac:dyDescent="0.25">
      <c r="B194" s="7"/>
    </row>
    <row r="195" spans="2:2" x14ac:dyDescent="0.25">
      <c r="B195" s="7"/>
    </row>
    <row r="196" spans="2:2" x14ac:dyDescent="0.25">
      <c r="B196" s="7"/>
    </row>
    <row r="197" spans="2:2" x14ac:dyDescent="0.25">
      <c r="B197" s="7"/>
    </row>
    <row r="198" spans="2:2" x14ac:dyDescent="0.25">
      <c r="B198" s="7"/>
    </row>
    <row r="199" spans="2:2" x14ac:dyDescent="0.25">
      <c r="B199" s="7"/>
    </row>
    <row r="200" spans="2:2" x14ac:dyDescent="0.25">
      <c r="B200" s="7"/>
    </row>
    <row r="201" spans="2:2" x14ac:dyDescent="0.25">
      <c r="B201" s="7"/>
    </row>
    <row r="202" spans="2:2" x14ac:dyDescent="0.25">
      <c r="B202" s="7"/>
    </row>
    <row r="203" spans="2:2" x14ac:dyDescent="0.25">
      <c r="B203" s="7"/>
    </row>
    <row r="204" spans="2:2" x14ac:dyDescent="0.25">
      <c r="B204" s="7"/>
    </row>
    <row r="205" spans="2:2" x14ac:dyDescent="0.25">
      <c r="B205" s="7"/>
    </row>
    <row r="206" spans="2:2" x14ac:dyDescent="0.25">
      <c r="B206" s="7"/>
    </row>
    <row r="207" spans="2:2" x14ac:dyDescent="0.25">
      <c r="B207" s="7"/>
    </row>
    <row r="208" spans="2:2" x14ac:dyDescent="0.25">
      <c r="B208" s="7"/>
    </row>
    <row r="209" spans="2:2" x14ac:dyDescent="0.25">
      <c r="B209" s="7"/>
    </row>
    <row r="210" spans="2:2" x14ac:dyDescent="0.25">
      <c r="B210" s="7"/>
    </row>
    <row r="211" spans="2:2" x14ac:dyDescent="0.25">
      <c r="B211" s="7"/>
    </row>
    <row r="212" spans="2:2" x14ac:dyDescent="0.25">
      <c r="B212" s="7"/>
    </row>
    <row r="213" spans="2:2" x14ac:dyDescent="0.25">
      <c r="B213" s="7"/>
    </row>
    <row r="214" spans="2:2" x14ac:dyDescent="0.25">
      <c r="B214" s="7"/>
    </row>
    <row r="215" spans="2:2" x14ac:dyDescent="0.25">
      <c r="B215" s="7"/>
    </row>
    <row r="216" spans="2:2" x14ac:dyDescent="0.25">
      <c r="B216" s="7"/>
    </row>
    <row r="217" spans="2:2" x14ac:dyDescent="0.25">
      <c r="B217" s="7"/>
    </row>
    <row r="218" spans="2:2" x14ac:dyDescent="0.25">
      <c r="B218" s="7"/>
    </row>
    <row r="219" spans="2:2" x14ac:dyDescent="0.25">
      <c r="B219" s="7"/>
    </row>
    <row r="220" spans="2:2" x14ac:dyDescent="0.25">
      <c r="B220" s="7"/>
    </row>
    <row r="221" spans="2:2" x14ac:dyDescent="0.25">
      <c r="B221" s="7"/>
    </row>
    <row r="222" spans="2:2" x14ac:dyDescent="0.25">
      <c r="B222" s="7"/>
    </row>
    <row r="223" spans="2:2" x14ac:dyDescent="0.25">
      <c r="B223" s="7"/>
    </row>
    <row r="224" spans="2:2" x14ac:dyDescent="0.25">
      <c r="B224" s="7"/>
    </row>
    <row r="225" spans="2:2" x14ac:dyDescent="0.25">
      <c r="B225" s="7"/>
    </row>
    <row r="226" spans="2:2" x14ac:dyDescent="0.25">
      <c r="B226" s="7"/>
    </row>
    <row r="227" spans="2:2" x14ac:dyDescent="0.25">
      <c r="B227" s="7"/>
    </row>
    <row r="228" spans="2:2" x14ac:dyDescent="0.25">
      <c r="B228" s="7"/>
    </row>
    <row r="229" spans="2:2" x14ac:dyDescent="0.25">
      <c r="B229" s="7"/>
    </row>
    <row r="230" spans="2:2" x14ac:dyDescent="0.25">
      <c r="B230" s="7"/>
    </row>
    <row r="231" spans="2:2" x14ac:dyDescent="0.25">
      <c r="B231" s="7"/>
    </row>
    <row r="232" spans="2:2" x14ac:dyDescent="0.25">
      <c r="B232" s="7"/>
    </row>
    <row r="233" spans="2:2" x14ac:dyDescent="0.25">
      <c r="B233" s="7"/>
    </row>
    <row r="234" spans="2:2" x14ac:dyDescent="0.25">
      <c r="B234" s="7"/>
    </row>
    <row r="235" spans="2:2" x14ac:dyDescent="0.25">
      <c r="B235" s="7"/>
    </row>
    <row r="236" spans="2:2" x14ac:dyDescent="0.25">
      <c r="B236" s="7"/>
    </row>
    <row r="237" spans="2:2" x14ac:dyDescent="0.25">
      <c r="B237" s="7"/>
    </row>
    <row r="238" spans="2:2" x14ac:dyDescent="0.25">
      <c r="B238" s="7"/>
    </row>
    <row r="239" spans="2:2" x14ac:dyDescent="0.25">
      <c r="B239" s="7"/>
    </row>
    <row r="240" spans="2:2" x14ac:dyDescent="0.25">
      <c r="B240" s="7"/>
    </row>
    <row r="241" spans="2:2" x14ac:dyDescent="0.25">
      <c r="B241" s="7"/>
    </row>
    <row r="242" spans="2:2" x14ac:dyDescent="0.25">
      <c r="B242" s="7"/>
    </row>
    <row r="243" spans="2:2" x14ac:dyDescent="0.25">
      <c r="B243" s="7"/>
    </row>
    <row r="244" spans="2:2" x14ac:dyDescent="0.25">
      <c r="B244" s="7"/>
    </row>
    <row r="245" spans="2:2" x14ac:dyDescent="0.25">
      <c r="B245" s="7"/>
    </row>
    <row r="246" spans="2:2" x14ac:dyDescent="0.25">
      <c r="B246" s="7"/>
    </row>
    <row r="247" spans="2:2" x14ac:dyDescent="0.25">
      <c r="B247" s="7"/>
    </row>
    <row r="248" spans="2:2" x14ac:dyDescent="0.25">
      <c r="B248" s="7"/>
    </row>
    <row r="249" spans="2:2" x14ac:dyDescent="0.25">
      <c r="B249" s="7"/>
    </row>
    <row r="250" spans="2:2" x14ac:dyDescent="0.25">
      <c r="B250" s="7"/>
    </row>
    <row r="251" spans="2:2" x14ac:dyDescent="0.25">
      <c r="B251" s="7"/>
    </row>
    <row r="252" spans="2:2" x14ac:dyDescent="0.25">
      <c r="B252" s="7"/>
    </row>
    <row r="253" spans="2:2" x14ac:dyDescent="0.25">
      <c r="B253" s="7"/>
    </row>
    <row r="254" spans="2:2" x14ac:dyDescent="0.25">
      <c r="B254" s="7"/>
    </row>
    <row r="255" spans="2:2" x14ac:dyDescent="0.25">
      <c r="B255" s="7"/>
    </row>
    <row r="256" spans="2:2" x14ac:dyDescent="0.25">
      <c r="B256" s="7"/>
    </row>
    <row r="257" spans="2:2" x14ac:dyDescent="0.25">
      <c r="B257" s="7"/>
    </row>
    <row r="258" spans="2:2" x14ac:dyDescent="0.25">
      <c r="B258" s="7"/>
    </row>
    <row r="259" spans="2:2" x14ac:dyDescent="0.25">
      <c r="B259" s="7"/>
    </row>
    <row r="260" spans="2:2" x14ac:dyDescent="0.25">
      <c r="B260" s="7"/>
    </row>
    <row r="261" spans="2:2" x14ac:dyDescent="0.25">
      <c r="B261" s="7"/>
    </row>
    <row r="262" spans="2:2" x14ac:dyDescent="0.25">
      <c r="B262" s="7"/>
    </row>
    <row r="263" spans="2:2" x14ac:dyDescent="0.25">
      <c r="B263" s="7"/>
    </row>
    <row r="264" spans="2:2" x14ac:dyDescent="0.25">
      <c r="B264" s="7"/>
    </row>
    <row r="265" spans="2:2" x14ac:dyDescent="0.25">
      <c r="B265" s="7"/>
    </row>
    <row r="266" spans="2:2" x14ac:dyDescent="0.25">
      <c r="B266" s="7"/>
    </row>
    <row r="267" spans="2:2" x14ac:dyDescent="0.25">
      <c r="B267" s="7"/>
    </row>
    <row r="268" spans="2:2" x14ac:dyDescent="0.25">
      <c r="B268" s="7"/>
    </row>
    <row r="269" spans="2:2" x14ac:dyDescent="0.25">
      <c r="B269" s="7"/>
    </row>
    <row r="270" spans="2:2" x14ac:dyDescent="0.25">
      <c r="B270" s="7"/>
    </row>
    <row r="271" spans="2:2" x14ac:dyDescent="0.25">
      <c r="B271" s="7"/>
    </row>
    <row r="272" spans="2:2" x14ac:dyDescent="0.25">
      <c r="B272" s="7"/>
    </row>
    <row r="273" spans="2:2" x14ac:dyDescent="0.25">
      <c r="B273" s="7"/>
    </row>
    <row r="274" spans="2:2" x14ac:dyDescent="0.25">
      <c r="B274" s="7"/>
    </row>
    <row r="275" spans="2:2" x14ac:dyDescent="0.25">
      <c r="B275" s="7"/>
    </row>
    <row r="276" spans="2:2" x14ac:dyDescent="0.25">
      <c r="B276" s="7"/>
    </row>
    <row r="277" spans="2:2" x14ac:dyDescent="0.25">
      <c r="B277" s="7"/>
    </row>
    <row r="278" spans="2:2" x14ac:dyDescent="0.25">
      <c r="B278" s="7"/>
    </row>
    <row r="279" spans="2:2" x14ac:dyDescent="0.25">
      <c r="B279" s="7"/>
    </row>
    <row r="280" spans="2:2" x14ac:dyDescent="0.25">
      <c r="B280" s="7"/>
    </row>
  </sheetData>
  <mergeCells count="2">
    <mergeCell ref="C67:E67"/>
    <mergeCell ref="F67:H6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VRPTW Benchmarking</vt:lpstr>
      <vt:lpstr>LRP Benchmarking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2022-09-22T02:38:37Z</dcterms:modified>
</cp:coreProperties>
</file>