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6FDBE43F-5D57-4BAD-BA72-DAB4D8F855CB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VRPTW Benchmarking" sheetId="1" r:id="rId1"/>
    <sheet name="LRP Benchma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0" i="2" l="1"/>
  <c r="J71" i="2"/>
  <c r="L71" i="2" s="1"/>
  <c r="J72" i="2"/>
  <c r="J74" i="2"/>
  <c r="L74" i="2" s="1"/>
  <c r="J73" i="2"/>
  <c r="L73" i="2" s="1"/>
  <c r="J75" i="2"/>
  <c r="L75" i="2" s="1"/>
  <c r="J76" i="2"/>
  <c r="J77" i="2"/>
  <c r="L77" i="2" s="1"/>
  <c r="J78" i="2"/>
  <c r="L78" i="2" s="1"/>
  <c r="J79" i="2"/>
  <c r="L79" i="2" s="1"/>
  <c r="L76" i="2"/>
  <c r="I78" i="2"/>
  <c r="I77" i="2"/>
  <c r="I76" i="2"/>
  <c r="I73" i="2"/>
  <c r="I71" i="2"/>
  <c r="F69" i="1"/>
  <c r="F70" i="1"/>
  <c r="F68" i="1"/>
  <c r="F67" i="1"/>
  <c r="F66" i="1"/>
  <c r="F65" i="1"/>
  <c r="H70" i="1" l="1"/>
  <c r="H68" i="1"/>
  <c r="H67" i="1"/>
  <c r="H66" i="1"/>
  <c r="H65" i="1"/>
  <c r="L72" i="2"/>
  <c r="H69" i="1"/>
  <c r="L70" i="2"/>
  <c r="I79" i="2"/>
  <c r="I75" i="2"/>
  <c r="I74" i="2"/>
  <c r="I72" i="2"/>
  <c r="I70" i="2"/>
  <c r="E66" i="1"/>
  <c r="E67" i="1"/>
  <c r="E68" i="1"/>
  <c r="E69" i="1"/>
  <c r="E70" i="1"/>
  <c r="E65" i="1"/>
</calcChain>
</file>

<file path=xl/sharedStrings.xml><?xml version="1.0" encoding="utf-8"?>
<sst xmlns="http://schemas.openxmlformats.org/spreadsheetml/2006/main" count="176" uniqueCount="101">
  <si>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</si>
  <si>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</si>
  <si>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</si>
  <si>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</si>
  <si>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</si>
  <si>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</si>
  <si>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</si>
  <si>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</si>
  <si>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</si>
  <si>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</si>
  <si>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</si>
  <si>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</si>
  <si>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</si>
  <si>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</si>
  <si>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</si>
  <si>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</si>
  <si>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</si>
  <si>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                    :move!          ,</t>
  </si>
  <si>
    <t>Size</t>
  </si>
  <si>
    <t>Iterations</t>
  </si>
  <si>
    <t>ALNS parameters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</si>
  <si>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</si>
  <si>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</si>
  <si>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</si>
  <si>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</si>
  <si>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</si>
  <si>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</si>
  <si>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</si>
  <si>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</si>
  <si>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</si>
  <si>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</si>
  <si>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</si>
  <si>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</si>
  <si>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</si>
  <si>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</si>
  <si>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</si>
  <si>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</si>
  <si>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</si>
  <si>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</si>
  <si>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</si>
  <si>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</si>
  <si>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</si>
  <si>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</si>
  <si>
    <t>r101</t>
  </si>
  <si>
    <t>r201</t>
  </si>
  <si>
    <t>c101</t>
  </si>
  <si>
    <t>c201</t>
  </si>
  <si>
    <t>rc101</t>
  </si>
  <si>
    <t>rc201</t>
  </si>
  <si>
    <t>    );</t>
  </si>
  <si>
    <t>χ = ALNSParameters(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</si>
  <si>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</si>
  <si>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</si>
  <si>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</si>
  <si>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</si>
  <si>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</si>
  <si>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</si>
  <si>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</si>
  <si>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</si>
  <si>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</si>
  <si>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</si>
  <si>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</si>
  <si>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</si>
  <si>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:worstvehicle!  </t>
  </si>
  <si>
    <t>                    :best!          ,</t>
  </si>
  <si>
    <t>                    :greedy!    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</si>
  <si>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</si>
  <si>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</si>
  <si>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</si>
  <si>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</si>
  <si>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</si>
  <si>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</si>
  <si>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x = length(N)</t>
  </si>
  <si>
    <t>Vehicle Routing Problem with Time-Windows (VRPTW) Benchmarking</t>
  </si>
  <si>
    <t>Location Routing Problem (LRP) Benchmarking</t>
  </si>
  <si>
    <t>                    :randomdepot!   ,</t>
  </si>
  <si>
    <t>                    :relateddepot!  ,</t>
  </si>
  <si>
    <t>                    :worstvehicle!  ,</t>
  </si>
  <si>
    <t>                    :worstdepot!</t>
  </si>
  <si>
    <t>Num vehicles</t>
  </si>
  <si>
    <t>Num depots</t>
  </si>
  <si>
    <t>Total cost</t>
  </si>
  <si>
    <t>n = max(200, ceil(x, digits=-(length(digits(x))-1)))</t>
  </si>
  <si>
    <t>n = max(500, ceil(x, digits=-(length(digits(x))-1)))</t>
  </si>
  <si>
    <t>        σ₁  =   15                      ,</t>
  </si>
  <si>
    <t>        σ₂  =   10                      ,</t>
  </si>
  <si>
    <t>        σ₃  =   3                       ,</t>
  </si>
  <si>
    <t>        C̲   =   4                       ,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</si>
  <si>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</si>
  <si>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</si>
  <si>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</si>
  <si>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</si>
  <si>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</si>
  <si>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</si>
  <si>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</si>
  <si>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</si>
  <si>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</si>
  <si>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</si>
  <si>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                    :swapcustomers! ,</t>
  </si>
  <si>
    <t>                    :swapdepots!</t>
  </si>
  <si>
    <t>                    :swapcustomers!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</si>
</sst>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/>
    <xf numFmtId="164" fontId="1" fillId="0" borderId="12" xfId="0" applyNumberFormat="1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0" fontId="1" fillId="0" borderId="1" xfId="1" applyNumberFormat="1" applyFont="1" applyBorder="1"/>
    <xf numFmtId="166" fontId="1" fillId="0" borderId="1" xfId="0" applyNumberFormat="1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topLeftCell="A19" zoomScaleNormal="100" workbookViewId="0">
      <selection activeCell="I32" sqref="I32"/>
    </sheetView>
  </sheetViews>
  <sheetFormatPr defaultColWidth="9.08984375" defaultRowHeight="13" x14ac:dyDescent="0.3"/>
  <cols>
    <col min="1" max="1" width="11" style="1" customWidth="1"/>
    <col min="2" max="2" width="4" style="1" bestFit="1" customWidth="1"/>
    <col min="3" max="3" width="9.90625" style="1" bestFit="1" customWidth="1"/>
    <col min="4" max="4" width="9.36328125" style="1" bestFit="1" customWidth="1"/>
    <col min="5" max="5" width="8.36328125" style="1" bestFit="1" customWidth="1"/>
    <col min="6" max="6" width="12.08984375" style="1" bestFit="1" customWidth="1"/>
    <col min="7" max="7" width="8.6328125" style="1" bestFit="1" customWidth="1"/>
    <col min="8" max="8" width="10.36328125" style="1" bestFit="1" customWidth="1"/>
    <col min="9" max="16384" width="9.08984375" style="1"/>
  </cols>
  <sheetData>
    <row r="1" spans="1:6" ht="14.5" x14ac:dyDescent="0.35">
      <c r="A1" s="14" t="s">
        <v>73</v>
      </c>
      <c r="B1" s="15"/>
      <c r="C1" s="16"/>
      <c r="D1" s="16"/>
      <c r="E1" s="16"/>
      <c r="F1" s="16"/>
    </row>
    <row r="2" spans="1:6" ht="14.5" x14ac:dyDescent="0.35">
      <c r="A2" s="19"/>
      <c r="B2" s="20"/>
      <c r="C2" s="21"/>
      <c r="D2" s="21"/>
      <c r="E2" s="21"/>
      <c r="F2" s="2"/>
    </row>
    <row r="3" spans="1:6" x14ac:dyDescent="0.3">
      <c r="A3" s="22" t="s">
        <v>22</v>
      </c>
    </row>
    <row r="4" spans="1:6" x14ac:dyDescent="0.3">
      <c r="A4" s="1" t="s">
        <v>23</v>
      </c>
      <c r="B4" s="13"/>
      <c r="C4" s="1" t="s">
        <v>24</v>
      </c>
      <c r="D4" s="2"/>
      <c r="E4" s="2"/>
      <c r="F4" s="2"/>
    </row>
    <row r="5" spans="1:6" x14ac:dyDescent="0.3">
      <c r="A5" s="1" t="s">
        <v>25</v>
      </c>
      <c r="B5" s="13"/>
      <c r="C5" s="1" t="s">
        <v>28</v>
      </c>
      <c r="D5" s="2"/>
      <c r="E5" s="2"/>
      <c r="F5" s="2"/>
    </row>
    <row r="6" spans="1:6" s="9" customFormat="1" ht="12.75" customHeight="1" x14ac:dyDescent="0.35">
      <c r="A6" s="9" t="s">
        <v>26</v>
      </c>
      <c r="C6" s="9" t="s">
        <v>27</v>
      </c>
    </row>
    <row r="7" spans="1:6" s="9" customFormat="1" ht="12.75" customHeight="1" x14ac:dyDescent="0.35"/>
    <row r="8" spans="1:6" s="9" customFormat="1" ht="12.75" customHeight="1" x14ac:dyDescent="0.35">
      <c r="A8" s="23" t="s">
        <v>33</v>
      </c>
    </row>
    <row r="9" spans="1:6" s="9" customFormat="1" ht="12.75" customHeight="1" x14ac:dyDescent="0.3">
      <c r="A9" s="1" t="s">
        <v>29</v>
      </c>
      <c r="B9" s="1"/>
      <c r="C9" s="1" t="s">
        <v>30</v>
      </c>
      <c r="D9" s="1"/>
    </row>
    <row r="10" spans="1:6" s="9" customFormat="1" ht="12.75" customHeight="1" x14ac:dyDescent="0.3">
      <c r="A10" s="1" t="s">
        <v>31</v>
      </c>
      <c r="B10" s="1"/>
      <c r="C10" s="1" t="s">
        <v>32</v>
      </c>
      <c r="D10" s="1"/>
    </row>
    <row r="11" spans="1:6" s="9" customFormat="1" ht="12.75" customHeight="1" x14ac:dyDescent="0.3">
      <c r="A11" s="1"/>
      <c r="B11" s="1"/>
      <c r="C11" s="1"/>
      <c r="D11" s="1"/>
    </row>
    <row r="12" spans="1:6" s="9" customFormat="1" ht="12.75" customHeight="1" x14ac:dyDescent="0.3">
      <c r="A12" s="22" t="s">
        <v>38</v>
      </c>
      <c r="B12" s="1"/>
      <c r="C12" s="1"/>
      <c r="D12" s="1"/>
    </row>
    <row r="13" spans="1:6" s="9" customFormat="1" ht="12.75" customHeight="1" x14ac:dyDescent="0.3">
      <c r="A13" s="1" t="s">
        <v>36</v>
      </c>
      <c r="B13" s="1"/>
      <c r="C13" s="1" t="s">
        <v>37</v>
      </c>
      <c r="D13" s="1"/>
    </row>
    <row r="14" spans="1:6" s="9" customFormat="1" ht="12.75" customHeight="1" x14ac:dyDescent="0.3">
      <c r="A14" s="1" t="s">
        <v>35</v>
      </c>
      <c r="B14" s="1"/>
      <c r="C14" s="1" t="s">
        <v>34</v>
      </c>
      <c r="D14" s="1"/>
    </row>
    <row r="15" spans="1:6" s="9" customFormat="1" ht="12.75" customHeight="1" x14ac:dyDescent="0.3">
      <c r="A15" s="1" t="s">
        <v>41</v>
      </c>
      <c r="B15" s="1"/>
      <c r="C15" s="12" t="s">
        <v>42</v>
      </c>
      <c r="D15" s="1"/>
    </row>
    <row r="16" spans="1:6" s="9" customFormat="1" ht="12.75" customHeight="1" x14ac:dyDescent="0.35">
      <c r="A16" s="9" t="s">
        <v>39</v>
      </c>
      <c r="C16" s="12" t="s">
        <v>40</v>
      </c>
    </row>
    <row r="17" spans="1:24" s="9" customFormat="1" ht="12.75" customHeight="1" x14ac:dyDescent="0.35">
      <c r="B17" s="8"/>
    </row>
    <row r="18" spans="1:24" s="9" customFormat="1" ht="12.75" customHeight="1" x14ac:dyDescent="0.35">
      <c r="A18" s="10" t="s">
        <v>20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5" customHeight="1" x14ac:dyDescent="0.35">
      <c r="A19" s="12" t="s">
        <v>72</v>
      </c>
      <c r="B19" s="11"/>
      <c r="L19" s="12"/>
      <c r="W19" s="12"/>
      <c r="X19" s="12"/>
    </row>
    <row r="20" spans="1:24" s="9" customFormat="1" ht="12.75" customHeight="1" x14ac:dyDescent="0.35">
      <c r="A20" s="12" t="s">
        <v>82</v>
      </c>
      <c r="B20" s="11"/>
      <c r="L20" s="12"/>
      <c r="W20" s="12"/>
      <c r="X20" s="12"/>
    </row>
    <row r="21" spans="1:24" s="9" customFormat="1" ht="12.75" customHeight="1" x14ac:dyDescent="0.35">
      <c r="A21" s="12" t="s">
        <v>50</v>
      </c>
      <c r="B21" s="12"/>
      <c r="C21" s="12"/>
      <c r="D21" s="12"/>
      <c r="E21" s="12"/>
      <c r="F21" s="12"/>
      <c r="G21" s="12"/>
      <c r="H21" s="12"/>
      <c r="L21" s="12"/>
      <c r="U21" s="12"/>
      <c r="V21" s="12"/>
      <c r="W21" s="12"/>
      <c r="X21" s="12"/>
    </row>
    <row r="22" spans="1:24" s="9" customFormat="1" ht="12.75" customHeight="1" x14ac:dyDescent="0.35">
      <c r="A22" s="12" t="s">
        <v>51</v>
      </c>
      <c r="B22" s="12"/>
      <c r="C22" s="12"/>
      <c r="D22" s="12"/>
      <c r="E22" s="12"/>
      <c r="F22" s="12"/>
      <c r="G22" s="12"/>
      <c r="H22" s="12"/>
      <c r="L22" s="12"/>
      <c r="U22" s="12"/>
      <c r="V22" s="12"/>
      <c r="W22" s="12"/>
      <c r="X22" s="12"/>
    </row>
    <row r="23" spans="1:24" s="9" customFormat="1" ht="12.75" customHeight="1" x14ac:dyDescent="0.35">
      <c r="A23" s="12" t="s">
        <v>52</v>
      </c>
      <c r="B23" s="12"/>
      <c r="C23" s="12"/>
      <c r="D23" s="12"/>
      <c r="E23" s="12"/>
      <c r="F23" s="12"/>
      <c r="G23" s="12"/>
      <c r="H23" s="12"/>
      <c r="L23" s="12"/>
      <c r="U23" s="12"/>
      <c r="V23" s="12"/>
      <c r="W23" s="12"/>
      <c r="X23" s="12"/>
    </row>
    <row r="24" spans="1:24" s="9" customFormat="1" ht="12.75" customHeight="1" x14ac:dyDescent="0.35">
      <c r="A24" s="12" t="s">
        <v>53</v>
      </c>
      <c r="B24" s="12"/>
      <c r="C24" s="12"/>
      <c r="D24" s="12"/>
      <c r="E24" s="12"/>
      <c r="F24" s="12"/>
      <c r="G24" s="12"/>
      <c r="H24" s="12"/>
      <c r="L24" s="12"/>
      <c r="U24" s="12"/>
      <c r="V24" s="12"/>
      <c r="W24" s="12"/>
      <c r="X24" s="12"/>
    </row>
    <row r="25" spans="1:24" s="9" customFormat="1" ht="12.75" customHeight="1" x14ac:dyDescent="0.35">
      <c r="A25" s="12" t="s">
        <v>54</v>
      </c>
      <c r="B25" s="12"/>
      <c r="C25" s="12"/>
      <c r="D25" s="12"/>
      <c r="E25" s="12"/>
      <c r="F25" s="12"/>
      <c r="G25" s="12"/>
      <c r="H25" s="12"/>
      <c r="L25" s="12"/>
      <c r="U25" s="12"/>
      <c r="V25" s="12"/>
      <c r="W25" s="12"/>
      <c r="X25" s="12"/>
    </row>
    <row r="26" spans="1:24" s="9" customFormat="1" ht="12.75" customHeight="1" x14ac:dyDescent="0.35">
      <c r="A26" s="12" t="s">
        <v>8</v>
      </c>
      <c r="B26" s="12"/>
      <c r="C26" s="12"/>
      <c r="D26" s="12"/>
      <c r="E26" s="12"/>
      <c r="F26" s="12"/>
      <c r="G26" s="12"/>
      <c r="H26" s="12"/>
      <c r="L26" s="12"/>
      <c r="U26" s="12"/>
      <c r="V26" s="12"/>
      <c r="W26" s="12"/>
      <c r="X26" s="12"/>
    </row>
    <row r="27" spans="1:24" s="9" customFormat="1" ht="12.75" customHeight="1" x14ac:dyDescent="0.35">
      <c r="A27" s="12" t="s">
        <v>55</v>
      </c>
      <c r="B27" s="12"/>
      <c r="C27" s="12"/>
      <c r="D27" s="12"/>
      <c r="E27" s="12"/>
      <c r="F27" s="12"/>
      <c r="G27" s="12"/>
      <c r="H27" s="12"/>
      <c r="L27" s="12"/>
      <c r="U27" s="12"/>
      <c r="V27" s="12"/>
      <c r="W27" s="12"/>
      <c r="X27" s="12"/>
    </row>
    <row r="28" spans="1:24" s="9" customFormat="1" ht="12.75" customHeight="1" x14ac:dyDescent="0.35">
      <c r="A28" s="12" t="s">
        <v>56</v>
      </c>
      <c r="B28" s="12"/>
      <c r="C28" s="12"/>
      <c r="D28" s="12"/>
      <c r="E28" s="12"/>
      <c r="F28" s="12"/>
      <c r="G28" s="12"/>
      <c r="H28" s="12"/>
      <c r="L28" s="12"/>
      <c r="U28" s="12"/>
      <c r="V28" s="12"/>
      <c r="W28" s="12"/>
      <c r="X28" s="12"/>
    </row>
    <row r="29" spans="1:24" s="9" customFormat="1" ht="12.75" customHeight="1" x14ac:dyDescent="0.35">
      <c r="A29" s="12" t="s">
        <v>57</v>
      </c>
      <c r="B29" s="12"/>
      <c r="C29" s="12"/>
      <c r="D29" s="12"/>
      <c r="E29" s="12"/>
      <c r="F29" s="12"/>
      <c r="G29" s="12"/>
      <c r="H29" s="12"/>
      <c r="L29" s="12"/>
      <c r="U29" s="12"/>
      <c r="V29" s="12"/>
      <c r="W29" s="12"/>
      <c r="X29" s="12"/>
    </row>
    <row r="30" spans="1:24" s="9" customFormat="1" ht="12.75" customHeight="1" x14ac:dyDescent="0.35">
      <c r="A30" s="12" t="s">
        <v>58</v>
      </c>
      <c r="B30" s="12"/>
      <c r="C30" s="12"/>
      <c r="D30" s="12"/>
      <c r="E30" s="12"/>
      <c r="F30" s="12"/>
      <c r="G30" s="12"/>
      <c r="H30" s="12"/>
      <c r="L30" s="12"/>
      <c r="U30" s="12"/>
      <c r="V30" s="12"/>
      <c r="W30" s="12"/>
      <c r="X30" s="12"/>
    </row>
    <row r="31" spans="1:24" s="9" customFormat="1" ht="12.75" customHeight="1" x14ac:dyDescent="0.35">
      <c r="A31" s="12" t="s">
        <v>59</v>
      </c>
      <c r="B31" s="12"/>
      <c r="C31" s="12"/>
      <c r="D31" s="12"/>
      <c r="E31" s="12"/>
      <c r="F31" s="12"/>
      <c r="G31" s="12"/>
      <c r="H31" s="12"/>
      <c r="L31" s="12"/>
      <c r="U31" s="12"/>
      <c r="V31" s="12"/>
      <c r="W31" s="12"/>
      <c r="X31" s="12"/>
    </row>
    <row r="32" spans="1:24" s="9" customFormat="1" ht="12.75" customHeight="1" x14ac:dyDescent="0.35">
      <c r="A32" s="12" t="s">
        <v>60</v>
      </c>
      <c r="B32" s="12"/>
      <c r="C32" s="12"/>
      <c r="D32" s="12"/>
      <c r="E32" s="12"/>
      <c r="F32" s="12"/>
      <c r="G32" s="12"/>
      <c r="H32" s="12"/>
      <c r="L32" s="12"/>
      <c r="U32" s="12"/>
      <c r="V32" s="12"/>
      <c r="W32" s="12"/>
      <c r="X32" s="12"/>
    </row>
    <row r="33" spans="1:24" s="9" customFormat="1" ht="12.75" customHeight="1" x14ac:dyDescent="0.35">
      <c r="A33" s="12" t="s">
        <v>61</v>
      </c>
      <c r="B33" s="12"/>
      <c r="C33" s="12"/>
      <c r="D33" s="12"/>
      <c r="E33" s="12"/>
      <c r="F33" s="12"/>
      <c r="G33" s="12"/>
      <c r="H33" s="12"/>
      <c r="L33" s="12"/>
      <c r="U33" s="12"/>
      <c r="V33" s="12"/>
      <c r="W33" s="12"/>
      <c r="X33" s="12"/>
    </row>
    <row r="34" spans="1:24" s="9" customFormat="1" ht="12.75" customHeight="1" x14ac:dyDescent="0.35">
      <c r="A34" s="12" t="s">
        <v>62</v>
      </c>
      <c r="B34" s="12"/>
      <c r="C34" s="12"/>
      <c r="D34" s="12"/>
      <c r="E34" s="12"/>
      <c r="F34" s="12"/>
      <c r="G34" s="12"/>
      <c r="H34" s="12"/>
      <c r="L34" s="12"/>
      <c r="U34" s="12"/>
      <c r="V34" s="12"/>
      <c r="W34" s="12"/>
      <c r="X34" s="12"/>
    </row>
    <row r="35" spans="1:24" s="9" customFormat="1" ht="12.75" customHeight="1" x14ac:dyDescent="0.35">
      <c r="A35" s="12" t="s">
        <v>63</v>
      </c>
      <c r="B35" s="12"/>
      <c r="C35" s="12"/>
      <c r="D35" s="12"/>
      <c r="E35" s="12"/>
      <c r="F35" s="12"/>
      <c r="G35" s="12"/>
      <c r="H35" s="12"/>
      <c r="L35" s="12"/>
      <c r="U35" s="12"/>
      <c r="V35" s="12"/>
      <c r="W35" s="12"/>
      <c r="X35" s="12"/>
    </row>
    <row r="36" spans="1:24" s="9" customFormat="1" ht="12.75" customHeight="1" x14ac:dyDescent="0.35">
      <c r="A36" s="12" t="s">
        <v>6</v>
      </c>
      <c r="B36" s="12"/>
      <c r="C36" s="12"/>
      <c r="D36" s="12"/>
      <c r="E36" s="12"/>
      <c r="F36" s="12"/>
      <c r="G36" s="12"/>
      <c r="H36" s="12"/>
      <c r="L36" s="12"/>
      <c r="U36" s="12"/>
      <c r="V36" s="12"/>
      <c r="W36" s="12"/>
      <c r="X36" s="12"/>
    </row>
    <row r="37" spans="1:24" s="9" customFormat="1" ht="12.75" customHeight="1" x14ac:dyDescent="0.35">
      <c r="A37" s="12" t="s">
        <v>9</v>
      </c>
      <c r="B37" s="12"/>
      <c r="C37" s="12"/>
      <c r="D37" s="12"/>
      <c r="E37" s="12"/>
      <c r="F37" s="12"/>
      <c r="G37" s="12"/>
      <c r="H37" s="12"/>
      <c r="L37" s="12"/>
      <c r="U37" s="12"/>
      <c r="V37" s="12"/>
      <c r="W37" s="12"/>
      <c r="X37" s="12"/>
    </row>
    <row r="38" spans="1:24" s="9" customFormat="1" ht="12.75" customHeight="1" x14ac:dyDescent="0.35">
      <c r="A38" s="12" t="s">
        <v>64</v>
      </c>
      <c r="B38" s="12"/>
      <c r="C38" s="12"/>
      <c r="D38" s="12"/>
      <c r="E38" s="12"/>
      <c r="F38" s="12"/>
      <c r="G38" s="12"/>
      <c r="H38" s="12"/>
      <c r="L38" s="12"/>
      <c r="U38" s="12"/>
      <c r="V38" s="12"/>
      <c r="W38" s="12"/>
      <c r="X38" s="12"/>
    </row>
    <row r="39" spans="1:24" s="9" customFormat="1" ht="12.75" customHeight="1" x14ac:dyDescent="0.35">
      <c r="A39" s="12" t="s">
        <v>65</v>
      </c>
      <c r="B39" s="12"/>
      <c r="C39" s="12"/>
      <c r="D39" s="12"/>
      <c r="E39" s="12"/>
      <c r="F39" s="12"/>
      <c r="G39" s="12"/>
      <c r="H39" s="12"/>
      <c r="L39" s="12"/>
      <c r="U39" s="12"/>
      <c r="V39" s="12"/>
      <c r="W39" s="12"/>
      <c r="X39" s="12"/>
    </row>
    <row r="40" spans="1:24" s="9" customFormat="1" ht="12.75" customHeight="1" x14ac:dyDescent="0.35">
      <c r="A40" s="12" t="s">
        <v>66</v>
      </c>
      <c r="B40" s="12"/>
      <c r="C40" s="12"/>
      <c r="D40" s="12"/>
      <c r="E40" s="12"/>
      <c r="F40" s="12"/>
      <c r="G40" s="12"/>
      <c r="H40" s="12"/>
      <c r="L40" s="12"/>
      <c r="U40" s="12"/>
      <c r="V40" s="12"/>
      <c r="W40" s="12"/>
      <c r="X40" s="12"/>
    </row>
    <row r="41" spans="1:24" s="9" customFormat="1" ht="12.75" customHeight="1" x14ac:dyDescent="0.35">
      <c r="A41" s="12" t="s">
        <v>67</v>
      </c>
      <c r="B41" s="12"/>
      <c r="C41" s="12"/>
      <c r="D41" s="12"/>
      <c r="E41" s="12"/>
      <c r="F41" s="12"/>
      <c r="G41" s="12"/>
      <c r="H41" s="12"/>
      <c r="L41" s="12"/>
      <c r="U41" s="12"/>
      <c r="V41" s="12"/>
      <c r="W41" s="12"/>
      <c r="X41" s="12"/>
    </row>
    <row r="42" spans="1:24" ht="14" x14ac:dyDescent="0.3">
      <c r="A42" s="12" t="s">
        <v>7</v>
      </c>
      <c r="B42" s="12"/>
      <c r="C42" s="12"/>
      <c r="D42" s="12"/>
      <c r="E42" s="12"/>
      <c r="F42" s="12"/>
      <c r="G42" s="12"/>
      <c r="H42" s="12"/>
      <c r="L42" s="12"/>
      <c r="U42" s="12"/>
      <c r="V42" s="12"/>
      <c r="W42" s="12"/>
      <c r="X42" s="12"/>
    </row>
    <row r="43" spans="1:24" ht="14" x14ac:dyDescent="0.3">
      <c r="A43" s="12" t="s">
        <v>16</v>
      </c>
      <c r="B43" s="12"/>
      <c r="C43" s="12"/>
      <c r="D43" s="12"/>
      <c r="E43" s="12"/>
      <c r="F43" s="12"/>
      <c r="G43" s="12"/>
      <c r="H43" s="12"/>
      <c r="L43" s="12"/>
      <c r="U43" s="12"/>
      <c r="V43" s="12"/>
      <c r="W43" s="12"/>
      <c r="X43" s="12"/>
    </row>
    <row r="44" spans="1:24" ht="14" x14ac:dyDescent="0.3">
      <c r="A44" s="12" t="s">
        <v>17</v>
      </c>
      <c r="B44" s="12"/>
      <c r="C44" s="12"/>
      <c r="D44" s="12"/>
      <c r="E44" s="12"/>
      <c r="F44" s="12"/>
      <c r="G44" s="12"/>
      <c r="H44" s="12"/>
      <c r="L44" s="12"/>
      <c r="U44" s="12"/>
      <c r="V44" s="12"/>
      <c r="W44" s="12"/>
      <c r="X44" s="12"/>
    </row>
    <row r="45" spans="1:24" ht="14" x14ac:dyDescent="0.3">
      <c r="A45" s="12" t="s">
        <v>68</v>
      </c>
      <c r="B45" s="12"/>
      <c r="C45" s="12"/>
      <c r="D45" s="12"/>
      <c r="E45" s="12"/>
      <c r="F45" s="12"/>
      <c r="G45" s="12"/>
      <c r="H45" s="12"/>
      <c r="L45" s="12"/>
      <c r="U45" s="12"/>
      <c r="V45" s="12"/>
      <c r="W45" s="12"/>
      <c r="X45" s="12"/>
    </row>
    <row r="46" spans="1:24" ht="14" x14ac:dyDescent="0.3">
      <c r="A46" s="12" t="s">
        <v>69</v>
      </c>
      <c r="B46" s="12"/>
      <c r="C46" s="12"/>
      <c r="D46" s="12"/>
      <c r="E46" s="12"/>
      <c r="F46" s="12"/>
      <c r="G46" s="12"/>
      <c r="H46" s="12"/>
      <c r="L46" s="12"/>
      <c r="U46" s="12"/>
      <c r="V46" s="12"/>
      <c r="W46" s="12"/>
      <c r="X46" s="12"/>
    </row>
    <row r="47" spans="1:24" ht="14" x14ac:dyDescent="0.3">
      <c r="A47" s="12" t="s">
        <v>70</v>
      </c>
      <c r="B47" s="12"/>
      <c r="C47" s="12"/>
      <c r="D47" s="12"/>
      <c r="E47" s="12"/>
      <c r="F47" s="12"/>
      <c r="G47" s="12"/>
      <c r="H47" s="12"/>
      <c r="L47" s="12"/>
      <c r="U47" s="12"/>
      <c r="V47" s="12"/>
      <c r="W47" s="12"/>
      <c r="X47" s="12"/>
    </row>
    <row r="48" spans="1:24" ht="14" x14ac:dyDescent="0.3">
      <c r="A48" s="12" t="s">
        <v>100</v>
      </c>
      <c r="B48" s="12"/>
      <c r="C48" s="12"/>
      <c r="D48" s="12"/>
      <c r="E48" s="12"/>
      <c r="F48" s="12"/>
      <c r="G48" s="12"/>
      <c r="H48" s="12"/>
      <c r="L48" s="12"/>
      <c r="U48" s="12"/>
      <c r="V48" s="12"/>
      <c r="W48" s="12"/>
      <c r="X48" s="12"/>
    </row>
    <row r="49" spans="1:24" ht="14" x14ac:dyDescent="0.3">
      <c r="A49" s="12" t="s">
        <v>7</v>
      </c>
      <c r="B49" s="12"/>
      <c r="C49" s="12"/>
      <c r="D49" s="12"/>
      <c r="E49" s="12"/>
      <c r="F49" s="12"/>
      <c r="G49" s="12"/>
      <c r="H49" s="12"/>
      <c r="L49" s="12"/>
      <c r="U49" s="12"/>
      <c r="V49" s="12"/>
      <c r="W49" s="12"/>
      <c r="X49" s="12"/>
    </row>
    <row r="50" spans="1:24" ht="14" x14ac:dyDescent="0.3">
      <c r="A50" s="12" t="s">
        <v>84</v>
      </c>
      <c r="B50" s="12"/>
      <c r="C50" s="12"/>
      <c r="D50" s="12"/>
      <c r="E50" s="12"/>
      <c r="F50" s="12"/>
      <c r="G50" s="12"/>
      <c r="H50" s="12"/>
      <c r="L50" s="12"/>
      <c r="U50" s="12"/>
      <c r="V50" s="12"/>
      <c r="W50" s="12"/>
      <c r="X50" s="12"/>
    </row>
    <row r="51" spans="1:24" ht="14" x14ac:dyDescent="0.3">
      <c r="A51" s="12" t="s">
        <v>85</v>
      </c>
      <c r="B51" s="12"/>
      <c r="C51" s="12"/>
      <c r="D51" s="12"/>
      <c r="E51" s="12"/>
      <c r="F51" s="12"/>
      <c r="G51" s="12"/>
      <c r="H51" s="12"/>
      <c r="L51" s="12"/>
      <c r="U51" s="12"/>
      <c r="V51" s="12"/>
      <c r="W51" s="12"/>
      <c r="X51" s="12"/>
    </row>
    <row r="52" spans="1:24" ht="14" x14ac:dyDescent="0.3">
      <c r="A52" s="12" t="s">
        <v>86</v>
      </c>
      <c r="B52" s="12"/>
      <c r="C52" s="12"/>
      <c r="D52" s="12"/>
      <c r="E52" s="12"/>
      <c r="F52" s="12"/>
      <c r="G52" s="12"/>
      <c r="H52" s="12"/>
      <c r="L52" s="12"/>
      <c r="U52" s="12"/>
      <c r="V52" s="12"/>
      <c r="W52" s="12"/>
      <c r="X52" s="12"/>
    </row>
    <row r="53" spans="1:24" ht="14" x14ac:dyDescent="0.3">
      <c r="A53" s="12" t="s">
        <v>10</v>
      </c>
      <c r="B53" s="12"/>
      <c r="C53" s="12"/>
      <c r="D53" s="12"/>
      <c r="E53" s="12"/>
      <c r="F53" s="12"/>
      <c r="G53" s="12"/>
      <c r="H53" s="12"/>
      <c r="L53" s="12"/>
      <c r="U53" s="12"/>
      <c r="V53" s="12"/>
      <c r="W53" s="12"/>
      <c r="X53" s="12"/>
    </row>
    <row r="54" spans="1:24" ht="14" x14ac:dyDescent="0.3">
      <c r="A54" s="12" t="s">
        <v>11</v>
      </c>
      <c r="B54" s="12"/>
      <c r="C54" s="12"/>
      <c r="D54" s="12"/>
      <c r="E54" s="12"/>
      <c r="F54" s="12"/>
      <c r="G54" s="12"/>
      <c r="H54" s="12"/>
      <c r="L54" s="12"/>
      <c r="U54" s="12"/>
      <c r="V54" s="12"/>
      <c r="W54" s="12"/>
      <c r="X54" s="12"/>
    </row>
    <row r="55" spans="1:24" ht="14" x14ac:dyDescent="0.3">
      <c r="A55" s="12" t="s">
        <v>12</v>
      </c>
      <c r="B55" s="12"/>
      <c r="C55" s="12"/>
      <c r="D55" s="12"/>
      <c r="E55" s="12"/>
      <c r="F55" s="12"/>
      <c r="G55" s="12"/>
      <c r="H55" s="12"/>
      <c r="L55" s="12"/>
      <c r="U55" s="12"/>
      <c r="V55" s="12"/>
      <c r="W55" s="12"/>
      <c r="X55" s="12"/>
    </row>
    <row r="56" spans="1:24" ht="14" x14ac:dyDescent="0.3">
      <c r="A56" s="12" t="s">
        <v>87</v>
      </c>
      <c r="B56" s="12"/>
      <c r="C56" s="12"/>
      <c r="D56" s="12"/>
      <c r="E56" s="12"/>
      <c r="F56" s="12"/>
      <c r="G56" s="12"/>
      <c r="H56" s="12"/>
      <c r="L56" s="12"/>
      <c r="U56" s="12"/>
      <c r="V56" s="12"/>
      <c r="W56" s="12"/>
      <c r="X56" s="12"/>
    </row>
    <row r="57" spans="1:24" ht="14" x14ac:dyDescent="0.3">
      <c r="A57" s="12" t="s">
        <v>13</v>
      </c>
      <c r="B57" s="12"/>
      <c r="C57" s="12"/>
      <c r="D57" s="12"/>
      <c r="E57" s="12"/>
      <c r="F57" s="12"/>
      <c r="G57" s="12"/>
      <c r="H57" s="12"/>
      <c r="L57" s="12"/>
      <c r="U57" s="12"/>
      <c r="V57" s="12"/>
      <c r="W57" s="12"/>
      <c r="X57" s="12"/>
    </row>
    <row r="58" spans="1:24" ht="14" x14ac:dyDescent="0.3">
      <c r="A58" s="12" t="s">
        <v>14</v>
      </c>
      <c r="B58" s="12"/>
      <c r="C58" s="12"/>
      <c r="D58" s="12"/>
      <c r="E58" s="12"/>
      <c r="F58" s="12"/>
      <c r="G58" s="12"/>
      <c r="H58" s="12"/>
      <c r="L58" s="12"/>
      <c r="U58" s="12"/>
      <c r="V58" s="12"/>
      <c r="W58" s="12"/>
      <c r="X58" s="12"/>
    </row>
    <row r="59" spans="1:24" ht="14" x14ac:dyDescent="0.3">
      <c r="A59" s="12" t="s">
        <v>15</v>
      </c>
      <c r="B59" s="12"/>
      <c r="C59" s="12"/>
      <c r="D59" s="12"/>
      <c r="E59" s="12"/>
      <c r="F59" s="12"/>
      <c r="G59" s="12"/>
      <c r="H59" s="12"/>
      <c r="L59" s="12"/>
      <c r="U59" s="12"/>
      <c r="V59" s="12"/>
      <c r="W59" s="12"/>
      <c r="X59" s="12"/>
    </row>
    <row r="60" spans="1:24" ht="14" x14ac:dyDescent="0.3">
      <c r="A60" s="12" t="s">
        <v>71</v>
      </c>
      <c r="B60" s="12"/>
      <c r="C60" s="12"/>
      <c r="D60" s="12"/>
      <c r="E60" s="12"/>
      <c r="F60" s="12"/>
      <c r="G60" s="12"/>
      <c r="H60" s="12"/>
      <c r="U60" s="12"/>
      <c r="V60" s="12"/>
    </row>
    <row r="61" spans="1:24" ht="14" x14ac:dyDescent="0.3">
      <c r="A61" s="12" t="s">
        <v>49</v>
      </c>
      <c r="B61" s="12"/>
      <c r="C61" s="12"/>
      <c r="D61" s="12"/>
      <c r="E61" s="12"/>
      <c r="F61" s="12"/>
      <c r="G61" s="12"/>
      <c r="H61" s="12"/>
      <c r="U61" s="12"/>
      <c r="V61" s="12"/>
    </row>
    <row r="63" spans="1:24" x14ac:dyDescent="0.3">
      <c r="A63" s="17" t="s">
        <v>21</v>
      </c>
      <c r="B63" s="7"/>
    </row>
    <row r="64" spans="1:24" x14ac:dyDescent="0.3">
      <c r="A64" s="18" t="s">
        <v>2</v>
      </c>
      <c r="B64" s="18" t="s">
        <v>18</v>
      </c>
      <c r="C64" s="18" t="s">
        <v>0</v>
      </c>
      <c r="D64" s="18" t="s">
        <v>1</v>
      </c>
      <c r="E64" s="18" t="s">
        <v>3</v>
      </c>
      <c r="F64" s="18" t="s">
        <v>4</v>
      </c>
      <c r="G64" s="18" t="s">
        <v>19</v>
      </c>
      <c r="H64" s="18" t="s">
        <v>5</v>
      </c>
    </row>
    <row r="65" spans="1:8" x14ac:dyDescent="0.3">
      <c r="A65" s="2" t="s">
        <v>43</v>
      </c>
      <c r="B65" s="2">
        <v>100</v>
      </c>
      <c r="C65" s="6">
        <v>1645.79</v>
      </c>
      <c r="D65" s="6">
        <v>1648.5486688763999</v>
      </c>
      <c r="E65" s="3">
        <f>D65/C65-1</f>
        <v>1.6761973741485914E-3</v>
      </c>
      <c r="F65" s="5">
        <f>4.05/1000</f>
        <v>4.0499999999999998E-3</v>
      </c>
      <c r="G65" s="1">
        <v>5000</v>
      </c>
      <c r="H65" s="6">
        <f>F65 * G65</f>
        <v>20.25</v>
      </c>
    </row>
    <row r="66" spans="1:8" x14ac:dyDescent="0.3">
      <c r="A66" s="1" t="s">
        <v>44</v>
      </c>
      <c r="B66" s="2">
        <v>100</v>
      </c>
      <c r="C66" s="24">
        <v>1252.3699999999999</v>
      </c>
      <c r="D66" s="24">
        <v>1200.2202193455701</v>
      </c>
      <c r="E66" s="3">
        <f t="shared" ref="E66:E70" si="0">D66/C66-1</f>
        <v>-4.1640873427525316E-2</v>
      </c>
      <c r="F66" s="4">
        <f>10.75/1000</f>
        <v>1.0749999999999999E-2</v>
      </c>
      <c r="G66" s="1">
        <v>5000</v>
      </c>
      <c r="H66" s="6">
        <f t="shared" ref="H66:H70" si="1">F66 * G66</f>
        <v>53.749999999999993</v>
      </c>
    </row>
    <row r="67" spans="1:8" x14ac:dyDescent="0.3">
      <c r="A67" s="2" t="s">
        <v>45</v>
      </c>
      <c r="B67" s="2">
        <v>100</v>
      </c>
      <c r="C67" s="6">
        <v>828.94</v>
      </c>
      <c r="D67" s="6">
        <v>828.93686694236601</v>
      </c>
      <c r="E67" s="3">
        <f t="shared" si="0"/>
        <v>-3.7795951867147792E-6</v>
      </c>
      <c r="F67" s="4">
        <f>5.3/1000</f>
        <v>5.3E-3</v>
      </c>
      <c r="G67" s="1">
        <v>5000</v>
      </c>
      <c r="H67" s="6">
        <f t="shared" si="1"/>
        <v>26.5</v>
      </c>
    </row>
    <row r="68" spans="1:8" x14ac:dyDescent="0.3">
      <c r="A68" s="2" t="s">
        <v>46</v>
      </c>
      <c r="B68" s="2">
        <v>100</v>
      </c>
      <c r="C68" s="6">
        <v>591.55999999999995</v>
      </c>
      <c r="D68" s="6">
        <v>591.55655666872997</v>
      </c>
      <c r="E68" s="3">
        <f t="shared" si="0"/>
        <v>-5.8207641997487514E-6</v>
      </c>
      <c r="F68" s="4">
        <f>17.59/1000</f>
        <v>1.7590000000000001E-2</v>
      </c>
      <c r="G68" s="1">
        <v>5000</v>
      </c>
      <c r="H68" s="6">
        <f t="shared" si="1"/>
        <v>87.95</v>
      </c>
    </row>
    <row r="69" spans="1:8" x14ac:dyDescent="0.3">
      <c r="A69" s="2" t="s">
        <v>47</v>
      </c>
      <c r="B69" s="2">
        <v>100</v>
      </c>
      <c r="C69" s="6">
        <v>1696.94</v>
      </c>
      <c r="D69" s="6">
        <v>1663.9923050791599</v>
      </c>
      <c r="E69" s="3">
        <f t="shared" si="0"/>
        <v>-1.941594571454508E-2</v>
      </c>
      <c r="F69" s="4">
        <f>4.42/1000</f>
        <v>4.4200000000000003E-3</v>
      </c>
      <c r="G69" s="1">
        <v>5000</v>
      </c>
      <c r="H69" s="6">
        <f t="shared" si="1"/>
        <v>22.1</v>
      </c>
    </row>
    <row r="70" spans="1:8" x14ac:dyDescent="0.3">
      <c r="A70" s="1" t="s">
        <v>48</v>
      </c>
      <c r="B70" s="2">
        <v>100</v>
      </c>
      <c r="C70" s="24">
        <v>1406.91</v>
      </c>
      <c r="D70" s="24">
        <v>1305.8353114469801</v>
      </c>
      <c r="E70" s="3">
        <f t="shared" si="0"/>
        <v>-7.1841616416842613E-2</v>
      </c>
      <c r="F70" s="4">
        <f>8.81/1000</f>
        <v>8.8100000000000001E-3</v>
      </c>
      <c r="G70" s="1">
        <v>5000</v>
      </c>
      <c r="H70" s="6">
        <f t="shared" si="1"/>
        <v>44.05</v>
      </c>
    </row>
    <row r="71" spans="1:8" x14ac:dyDescent="0.3">
      <c r="B71" s="7"/>
    </row>
    <row r="72" spans="1:8" x14ac:dyDescent="0.3">
      <c r="B72" s="7"/>
    </row>
    <row r="73" spans="1:8" x14ac:dyDescent="0.3">
      <c r="B73" s="7"/>
    </row>
    <row r="74" spans="1:8" x14ac:dyDescent="0.3">
      <c r="B74" s="7"/>
    </row>
    <row r="75" spans="1:8" x14ac:dyDescent="0.3">
      <c r="B75" s="7"/>
    </row>
    <row r="76" spans="1:8" x14ac:dyDescent="0.3">
      <c r="B76" s="7"/>
    </row>
    <row r="77" spans="1:8" x14ac:dyDescent="0.3">
      <c r="B77" s="7"/>
    </row>
    <row r="78" spans="1:8" x14ac:dyDescent="0.3">
      <c r="B78" s="7"/>
    </row>
    <row r="79" spans="1:8" x14ac:dyDescent="0.3">
      <c r="B79" s="7"/>
    </row>
    <row r="80" spans="1:8" x14ac:dyDescent="0.3">
      <c r="B80" s="7"/>
    </row>
    <row r="81" spans="2:2" x14ac:dyDescent="0.3">
      <c r="B81" s="7"/>
    </row>
    <row r="82" spans="2:2" x14ac:dyDescent="0.3">
      <c r="B82" s="7"/>
    </row>
    <row r="83" spans="2:2" x14ac:dyDescent="0.3">
      <c r="B83" s="7"/>
    </row>
    <row r="84" spans="2:2" x14ac:dyDescent="0.3">
      <c r="B84" s="7"/>
    </row>
    <row r="85" spans="2:2" x14ac:dyDescent="0.3">
      <c r="B85" s="7"/>
    </row>
    <row r="86" spans="2:2" x14ac:dyDescent="0.3">
      <c r="B86" s="7"/>
    </row>
    <row r="87" spans="2:2" x14ac:dyDescent="0.3">
      <c r="B87" s="7"/>
    </row>
    <row r="88" spans="2:2" x14ac:dyDescent="0.3">
      <c r="B88" s="7"/>
    </row>
    <row r="89" spans="2:2" x14ac:dyDescent="0.3">
      <c r="B89" s="7"/>
    </row>
    <row r="90" spans="2:2" x14ac:dyDescent="0.3">
      <c r="B90" s="7"/>
    </row>
    <row r="91" spans="2:2" x14ac:dyDescent="0.3">
      <c r="B91" s="7"/>
    </row>
    <row r="92" spans="2:2" x14ac:dyDescent="0.3">
      <c r="B92" s="7"/>
    </row>
    <row r="93" spans="2:2" x14ac:dyDescent="0.3">
      <c r="B93" s="7"/>
    </row>
    <row r="94" spans="2:2" x14ac:dyDescent="0.3">
      <c r="B94" s="7"/>
    </row>
    <row r="95" spans="2:2" x14ac:dyDescent="0.3">
      <c r="B95" s="7"/>
    </row>
    <row r="96" spans="2:2" x14ac:dyDescent="0.3">
      <c r="B96" s="7"/>
    </row>
    <row r="97" spans="2:2" x14ac:dyDescent="0.3">
      <c r="B97" s="7"/>
    </row>
    <row r="98" spans="2:2" x14ac:dyDescent="0.3">
      <c r="B98" s="7"/>
    </row>
    <row r="99" spans="2:2" x14ac:dyDescent="0.3">
      <c r="B99" s="7"/>
    </row>
    <row r="100" spans="2:2" x14ac:dyDescent="0.3">
      <c r="B100" s="7"/>
    </row>
    <row r="101" spans="2:2" x14ac:dyDescent="0.3">
      <c r="B101" s="7"/>
    </row>
    <row r="102" spans="2:2" x14ac:dyDescent="0.3">
      <c r="B102" s="7"/>
    </row>
    <row r="103" spans="2:2" x14ac:dyDescent="0.3">
      <c r="B103" s="7"/>
    </row>
    <row r="104" spans="2:2" x14ac:dyDescent="0.3">
      <c r="B104" s="7"/>
    </row>
    <row r="105" spans="2:2" x14ac:dyDescent="0.3">
      <c r="B105" s="7"/>
    </row>
    <row r="106" spans="2:2" x14ac:dyDescent="0.3">
      <c r="B106" s="7"/>
    </row>
    <row r="107" spans="2:2" x14ac:dyDescent="0.3">
      <c r="B107" s="7"/>
    </row>
    <row r="108" spans="2:2" x14ac:dyDescent="0.3">
      <c r="B108" s="7"/>
    </row>
    <row r="109" spans="2:2" x14ac:dyDescent="0.3">
      <c r="B109" s="7"/>
    </row>
    <row r="110" spans="2:2" x14ac:dyDescent="0.3">
      <c r="B110" s="7"/>
    </row>
    <row r="111" spans="2:2" x14ac:dyDescent="0.3">
      <c r="B111" s="7"/>
    </row>
    <row r="112" spans="2:2" x14ac:dyDescent="0.3">
      <c r="B112" s="7"/>
    </row>
    <row r="113" spans="2:2" x14ac:dyDescent="0.3">
      <c r="B113" s="7"/>
    </row>
    <row r="114" spans="2:2" x14ac:dyDescent="0.3">
      <c r="B114" s="7"/>
    </row>
    <row r="115" spans="2:2" x14ac:dyDescent="0.3">
      <c r="B115" s="7"/>
    </row>
    <row r="116" spans="2:2" x14ac:dyDescent="0.3">
      <c r="B116" s="7"/>
    </row>
    <row r="117" spans="2:2" x14ac:dyDescent="0.3">
      <c r="B117" s="7"/>
    </row>
    <row r="118" spans="2:2" x14ac:dyDescent="0.3">
      <c r="B118" s="7"/>
    </row>
    <row r="119" spans="2:2" x14ac:dyDescent="0.3">
      <c r="B119" s="7"/>
    </row>
    <row r="120" spans="2:2" x14ac:dyDescent="0.3">
      <c r="B120" s="7"/>
    </row>
    <row r="121" spans="2:2" x14ac:dyDescent="0.3">
      <c r="B121" s="7"/>
    </row>
    <row r="122" spans="2:2" x14ac:dyDescent="0.3">
      <c r="B122" s="7"/>
    </row>
    <row r="123" spans="2:2" x14ac:dyDescent="0.3">
      <c r="B123" s="7"/>
    </row>
    <row r="124" spans="2:2" x14ac:dyDescent="0.3">
      <c r="B124" s="7"/>
    </row>
    <row r="125" spans="2:2" x14ac:dyDescent="0.3">
      <c r="B125" s="7"/>
    </row>
    <row r="126" spans="2:2" x14ac:dyDescent="0.3">
      <c r="B126" s="7"/>
    </row>
    <row r="127" spans="2:2" x14ac:dyDescent="0.3">
      <c r="B127" s="7"/>
    </row>
    <row r="128" spans="2:2" x14ac:dyDescent="0.3">
      <c r="B128" s="7"/>
    </row>
    <row r="129" spans="2:2" x14ac:dyDescent="0.3">
      <c r="B129" s="7"/>
    </row>
    <row r="130" spans="2:2" x14ac:dyDescent="0.3">
      <c r="B130" s="7"/>
    </row>
    <row r="131" spans="2:2" x14ac:dyDescent="0.3">
      <c r="B131" s="7"/>
    </row>
    <row r="132" spans="2:2" x14ac:dyDescent="0.3">
      <c r="B132" s="7"/>
    </row>
    <row r="133" spans="2:2" x14ac:dyDescent="0.3">
      <c r="B133" s="7"/>
    </row>
    <row r="134" spans="2:2" x14ac:dyDescent="0.3">
      <c r="B134" s="7"/>
    </row>
    <row r="135" spans="2:2" x14ac:dyDescent="0.3">
      <c r="B135" s="7"/>
    </row>
    <row r="136" spans="2:2" x14ac:dyDescent="0.3">
      <c r="B136" s="7"/>
    </row>
    <row r="137" spans="2:2" x14ac:dyDescent="0.3">
      <c r="B137" s="7"/>
    </row>
    <row r="138" spans="2:2" x14ac:dyDescent="0.3">
      <c r="B138" s="7"/>
    </row>
    <row r="139" spans="2:2" x14ac:dyDescent="0.3">
      <c r="B139" s="7"/>
    </row>
    <row r="140" spans="2:2" x14ac:dyDescent="0.3">
      <c r="B140" s="7"/>
    </row>
    <row r="141" spans="2:2" x14ac:dyDescent="0.3">
      <c r="B141" s="7"/>
    </row>
    <row r="142" spans="2:2" x14ac:dyDescent="0.3">
      <c r="B142" s="7"/>
    </row>
    <row r="143" spans="2:2" x14ac:dyDescent="0.3">
      <c r="B143" s="7"/>
    </row>
    <row r="144" spans="2:2" x14ac:dyDescent="0.3">
      <c r="B144" s="7"/>
    </row>
    <row r="145" spans="2:2" x14ac:dyDescent="0.3">
      <c r="B145" s="7"/>
    </row>
    <row r="146" spans="2:2" x14ac:dyDescent="0.3">
      <c r="B146" s="7"/>
    </row>
    <row r="147" spans="2:2" x14ac:dyDescent="0.3">
      <c r="B147" s="7"/>
    </row>
    <row r="148" spans="2:2" x14ac:dyDescent="0.3">
      <c r="B148" s="7"/>
    </row>
    <row r="149" spans="2:2" x14ac:dyDescent="0.3">
      <c r="B149" s="7"/>
    </row>
    <row r="150" spans="2:2" x14ac:dyDescent="0.3">
      <c r="B150" s="7"/>
    </row>
    <row r="151" spans="2:2" x14ac:dyDescent="0.3">
      <c r="B151" s="7"/>
    </row>
    <row r="152" spans="2:2" x14ac:dyDescent="0.3">
      <c r="B152" s="7"/>
    </row>
    <row r="153" spans="2:2" x14ac:dyDescent="0.3">
      <c r="B153" s="7"/>
    </row>
    <row r="154" spans="2:2" x14ac:dyDescent="0.3">
      <c r="B154" s="7"/>
    </row>
    <row r="155" spans="2:2" x14ac:dyDescent="0.3">
      <c r="B155" s="7"/>
    </row>
    <row r="156" spans="2:2" x14ac:dyDescent="0.3">
      <c r="B156" s="7"/>
    </row>
    <row r="157" spans="2:2" x14ac:dyDescent="0.3">
      <c r="B157" s="7"/>
    </row>
    <row r="158" spans="2:2" x14ac:dyDescent="0.3">
      <c r="B158" s="7"/>
    </row>
    <row r="159" spans="2:2" x14ac:dyDescent="0.3">
      <c r="B159" s="7"/>
    </row>
    <row r="160" spans="2:2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X286"/>
  <sheetViews>
    <sheetView tabSelected="1" topLeftCell="A25" zoomScaleNormal="100" workbookViewId="0">
      <selection activeCell="G63" sqref="G63"/>
    </sheetView>
  </sheetViews>
  <sheetFormatPr defaultColWidth="9.08984375" defaultRowHeight="13" x14ac:dyDescent="0.3"/>
  <cols>
    <col min="1" max="1" width="11" style="1" customWidth="1"/>
    <col min="2" max="2" width="4" style="1" bestFit="1" customWidth="1"/>
    <col min="3" max="3" width="9.90625" style="1" bestFit="1" customWidth="1"/>
    <col min="4" max="4" width="10.453125" style="1" bestFit="1" customWidth="1"/>
    <col min="5" max="5" width="7.90625" style="1" bestFit="1" customWidth="1"/>
    <col min="6" max="6" width="9.453125" style="1" bestFit="1" customWidth="1"/>
    <col min="7" max="7" width="10.453125" style="1" bestFit="1" customWidth="1"/>
    <col min="8" max="8" width="9.453125" style="1" bestFit="1" customWidth="1"/>
    <col min="9" max="9" width="6.54296875" style="1" customWidth="1"/>
    <col min="10" max="10" width="11.1796875" style="1" bestFit="1" customWidth="1"/>
    <col min="11" max="11" width="7.81640625" style="1" bestFit="1" customWidth="1"/>
    <col min="12" max="12" width="9.54296875" style="1" bestFit="1" customWidth="1"/>
    <col min="13" max="16384" width="9.08984375" style="1"/>
  </cols>
  <sheetData>
    <row r="1" spans="1:8" ht="14.5" x14ac:dyDescent="0.35">
      <c r="A1" s="14" t="s">
        <v>74</v>
      </c>
      <c r="B1" s="15"/>
      <c r="C1" s="16"/>
      <c r="D1" s="16"/>
      <c r="E1" s="16"/>
      <c r="F1" s="16"/>
      <c r="G1" s="16"/>
      <c r="H1" s="16"/>
    </row>
    <row r="2" spans="1:8" ht="14.5" x14ac:dyDescent="0.35">
      <c r="A2" s="19"/>
      <c r="B2" s="20"/>
      <c r="C2" s="21"/>
      <c r="D2" s="21"/>
      <c r="E2" s="21"/>
      <c r="F2" s="21"/>
      <c r="G2" s="21"/>
      <c r="H2" s="21"/>
    </row>
    <row r="3" spans="1:8" x14ac:dyDescent="0.3">
      <c r="A3" s="22" t="s">
        <v>22</v>
      </c>
    </row>
    <row r="4" spans="1:8" x14ac:dyDescent="0.3">
      <c r="A4" s="1" t="s">
        <v>23</v>
      </c>
      <c r="B4" s="13"/>
      <c r="C4" s="1" t="s">
        <v>24</v>
      </c>
      <c r="D4" s="2"/>
      <c r="E4" s="2"/>
      <c r="F4" s="2"/>
      <c r="G4" s="2"/>
      <c r="H4" s="2"/>
    </row>
    <row r="5" spans="1:8" x14ac:dyDescent="0.3">
      <c r="A5" s="1" t="s">
        <v>25</v>
      </c>
      <c r="B5" s="13"/>
      <c r="C5" s="1" t="s">
        <v>28</v>
      </c>
      <c r="D5" s="2"/>
      <c r="E5" s="2"/>
      <c r="F5" s="2"/>
      <c r="G5" s="2"/>
      <c r="H5" s="2"/>
    </row>
    <row r="6" spans="1:8" s="9" customFormat="1" ht="12.75" customHeight="1" x14ac:dyDescent="0.35">
      <c r="A6" s="9" t="s">
        <v>26</v>
      </c>
      <c r="C6" s="9" t="s">
        <v>27</v>
      </c>
    </row>
    <row r="7" spans="1:8" s="9" customFormat="1" ht="12.75" customHeight="1" x14ac:dyDescent="0.35"/>
    <row r="8" spans="1:8" s="9" customFormat="1" ht="12.75" customHeight="1" x14ac:dyDescent="0.35">
      <c r="A8" s="23" t="s">
        <v>33</v>
      </c>
    </row>
    <row r="9" spans="1:8" s="9" customFormat="1" ht="12.75" customHeight="1" x14ac:dyDescent="0.3">
      <c r="A9" s="1" t="s">
        <v>29</v>
      </c>
      <c r="B9" s="1"/>
      <c r="C9" s="1" t="s">
        <v>30</v>
      </c>
      <c r="D9" s="1"/>
      <c r="E9" s="1"/>
      <c r="F9" s="1"/>
      <c r="G9" s="1"/>
      <c r="H9" s="1"/>
    </row>
    <row r="10" spans="1:8" s="9" customFormat="1" ht="12.75" customHeight="1" x14ac:dyDescent="0.3">
      <c r="A10" s="1" t="s">
        <v>31</v>
      </c>
      <c r="B10" s="1"/>
      <c r="C10" s="1" t="s">
        <v>32</v>
      </c>
      <c r="D10" s="1"/>
      <c r="E10" s="1"/>
      <c r="F10" s="1"/>
      <c r="G10" s="1"/>
      <c r="H10" s="1"/>
    </row>
    <row r="11" spans="1:8" s="9" customFormat="1" ht="12.7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s="9" customFormat="1" ht="12.75" customHeight="1" x14ac:dyDescent="0.3">
      <c r="A12" s="22" t="s">
        <v>38</v>
      </c>
      <c r="B12" s="1"/>
      <c r="C12" s="1"/>
      <c r="D12" s="1"/>
      <c r="E12" s="1"/>
      <c r="F12" s="1"/>
      <c r="G12" s="1"/>
      <c r="H12" s="1"/>
    </row>
    <row r="13" spans="1:8" s="9" customFormat="1" ht="12.75" customHeight="1" x14ac:dyDescent="0.3">
      <c r="A13" s="1" t="s">
        <v>36</v>
      </c>
      <c r="B13" s="1"/>
      <c r="C13" s="1" t="s">
        <v>37</v>
      </c>
      <c r="D13" s="1"/>
      <c r="E13" s="1"/>
      <c r="F13" s="1"/>
      <c r="G13" s="1"/>
      <c r="H13" s="1"/>
    </row>
    <row r="14" spans="1:8" s="9" customFormat="1" ht="12.75" customHeight="1" x14ac:dyDescent="0.3">
      <c r="A14" s="1" t="s">
        <v>35</v>
      </c>
      <c r="B14" s="1"/>
      <c r="C14" s="1" t="s">
        <v>34</v>
      </c>
      <c r="D14" s="1"/>
      <c r="E14" s="1"/>
      <c r="F14" s="1"/>
      <c r="G14" s="1"/>
      <c r="H14" s="1"/>
    </row>
    <row r="15" spans="1:8" s="9" customFormat="1" ht="12.75" customHeight="1" x14ac:dyDescent="0.3">
      <c r="A15" s="1" t="s">
        <v>41</v>
      </c>
      <c r="B15" s="1"/>
      <c r="C15" s="12" t="s">
        <v>42</v>
      </c>
      <c r="D15" s="12"/>
      <c r="E15" s="12"/>
      <c r="F15" s="12"/>
      <c r="G15" s="12"/>
      <c r="H15" s="1"/>
    </row>
    <row r="16" spans="1:8" s="9" customFormat="1" ht="12.75" customHeight="1" x14ac:dyDescent="0.35">
      <c r="A16" s="9" t="s">
        <v>39</v>
      </c>
      <c r="C16" s="12" t="s">
        <v>40</v>
      </c>
      <c r="D16" s="12"/>
      <c r="E16" s="12"/>
      <c r="F16" s="12"/>
      <c r="G16" s="12"/>
    </row>
    <row r="17" spans="1:24" s="9" customFormat="1" ht="12.75" customHeight="1" x14ac:dyDescent="0.35">
      <c r="B17" s="8"/>
    </row>
    <row r="18" spans="1:24" s="9" customFormat="1" ht="12.75" customHeight="1" x14ac:dyDescent="0.35">
      <c r="A18" s="10" t="s">
        <v>20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5" customHeight="1" x14ac:dyDescent="0.35">
      <c r="A19" s="12" t="s">
        <v>72</v>
      </c>
      <c r="B19" s="11"/>
      <c r="L19" s="12"/>
      <c r="W19" s="12"/>
      <c r="X19" s="12"/>
    </row>
    <row r="20" spans="1:24" s="9" customFormat="1" ht="12.75" customHeight="1" x14ac:dyDescent="0.35">
      <c r="A20" s="12" t="s">
        <v>83</v>
      </c>
      <c r="B20" s="11"/>
      <c r="L20" s="12"/>
      <c r="W20" s="12"/>
      <c r="X20" s="12"/>
    </row>
    <row r="21" spans="1:24" s="9" customFormat="1" ht="12.75" customHeight="1" x14ac:dyDescent="0.35">
      <c r="A21" s="12" t="s">
        <v>50</v>
      </c>
      <c r="B21" s="12"/>
      <c r="C21" s="12"/>
      <c r="D21" s="12"/>
      <c r="E21" s="12"/>
      <c r="F21" s="12"/>
      <c r="G21" s="12"/>
      <c r="H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s="9" customFormat="1" ht="12.75" customHeight="1" x14ac:dyDescent="0.35">
      <c r="A22" s="12" t="s">
        <v>51</v>
      </c>
      <c r="B22" s="12"/>
      <c r="C22" s="12"/>
      <c r="D22" s="12"/>
      <c r="E22" s="12"/>
      <c r="F22" s="12"/>
      <c r="G22" s="12"/>
      <c r="H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s="9" customFormat="1" ht="12.75" customHeight="1" x14ac:dyDescent="0.35">
      <c r="A23" s="12" t="s">
        <v>52</v>
      </c>
      <c r="B23" s="12"/>
      <c r="C23" s="12"/>
      <c r="D23" s="12"/>
      <c r="E23" s="12"/>
      <c r="F23" s="12"/>
      <c r="G23" s="12"/>
      <c r="H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s="9" customFormat="1" ht="12.75" customHeight="1" x14ac:dyDescent="0.35">
      <c r="A24" s="12" t="s">
        <v>53</v>
      </c>
      <c r="B24" s="12"/>
      <c r="C24" s="12"/>
      <c r="D24" s="12"/>
      <c r="E24" s="12"/>
      <c r="F24" s="12"/>
      <c r="G24" s="12"/>
      <c r="H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 s="9" customFormat="1" ht="12.75" customHeight="1" x14ac:dyDescent="0.35">
      <c r="A25" s="12" t="s">
        <v>54</v>
      </c>
      <c r="B25" s="12"/>
      <c r="C25" s="12"/>
      <c r="D25" s="12"/>
      <c r="E25" s="12"/>
      <c r="F25" s="12"/>
      <c r="G25" s="12"/>
      <c r="H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 s="9" customFormat="1" ht="12.75" customHeight="1" x14ac:dyDescent="0.35">
      <c r="A26" s="12" t="s">
        <v>8</v>
      </c>
      <c r="B26" s="12"/>
      <c r="C26" s="12"/>
      <c r="D26" s="12"/>
      <c r="E26" s="12"/>
      <c r="F26" s="12"/>
      <c r="G26" s="12"/>
      <c r="H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 s="9" customFormat="1" ht="12.75" customHeight="1" x14ac:dyDescent="0.35">
      <c r="A27" s="12" t="s">
        <v>55</v>
      </c>
      <c r="B27" s="12"/>
      <c r="C27" s="12"/>
      <c r="D27" s="12"/>
      <c r="E27" s="12"/>
      <c r="F27" s="12"/>
      <c r="G27" s="12"/>
      <c r="H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s="9" customFormat="1" ht="12.75" customHeight="1" x14ac:dyDescent="0.35">
      <c r="A28" s="12" t="s">
        <v>56</v>
      </c>
      <c r="B28" s="12"/>
      <c r="C28" s="12"/>
      <c r="D28" s="12"/>
      <c r="E28" s="12"/>
      <c r="F28" s="12"/>
      <c r="G28" s="12"/>
      <c r="H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24" s="9" customFormat="1" ht="12.75" customHeight="1" x14ac:dyDescent="0.35">
      <c r="A29" s="12" t="s">
        <v>57</v>
      </c>
      <c r="B29" s="12"/>
      <c r="C29" s="12"/>
      <c r="D29" s="12"/>
      <c r="E29" s="12"/>
      <c r="F29" s="12"/>
      <c r="G29" s="12"/>
      <c r="H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s="9" customFormat="1" ht="12.75" customHeight="1" x14ac:dyDescent="0.35">
      <c r="A30" s="12" t="s">
        <v>75</v>
      </c>
      <c r="B30" s="12"/>
      <c r="C30" s="12"/>
      <c r="D30" s="12"/>
      <c r="E30" s="12"/>
      <c r="F30" s="12"/>
      <c r="G30" s="12"/>
      <c r="H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 s="9" customFormat="1" ht="12.75" customHeight="1" x14ac:dyDescent="0.35">
      <c r="A31" s="12" t="s">
        <v>58</v>
      </c>
      <c r="B31" s="12"/>
      <c r="C31" s="12"/>
      <c r="D31" s="12"/>
      <c r="E31" s="12"/>
      <c r="F31" s="12"/>
      <c r="G31" s="12"/>
      <c r="H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s="9" customFormat="1" ht="12.75" customHeight="1" x14ac:dyDescent="0.35">
      <c r="A32" s="12" t="s">
        <v>59</v>
      </c>
      <c r="B32" s="12"/>
      <c r="C32" s="12"/>
      <c r="D32" s="12"/>
      <c r="E32" s="12"/>
      <c r="F32" s="12"/>
      <c r="G32" s="12"/>
      <c r="H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s="9" customFormat="1" ht="12.75" customHeight="1" x14ac:dyDescent="0.35">
      <c r="A33" s="12" t="s">
        <v>60</v>
      </c>
      <c r="B33" s="12"/>
      <c r="C33" s="12"/>
      <c r="D33" s="12"/>
      <c r="E33" s="12"/>
      <c r="F33" s="12"/>
      <c r="G33" s="12"/>
      <c r="H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s="9" customFormat="1" ht="12.75" customHeight="1" x14ac:dyDescent="0.35">
      <c r="A34" s="12" t="s">
        <v>76</v>
      </c>
      <c r="B34" s="12"/>
      <c r="C34" s="12"/>
      <c r="D34" s="12"/>
      <c r="E34" s="12"/>
      <c r="F34" s="12"/>
      <c r="G34" s="12"/>
      <c r="H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s="9" customFormat="1" ht="12.75" customHeight="1" x14ac:dyDescent="0.35">
      <c r="A35" s="12" t="s">
        <v>61</v>
      </c>
      <c r="B35" s="12"/>
      <c r="C35" s="12"/>
      <c r="D35" s="12"/>
      <c r="E35" s="12"/>
      <c r="F35" s="12"/>
      <c r="G35" s="12"/>
      <c r="H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s="9" customFormat="1" ht="12.75" customHeight="1" x14ac:dyDescent="0.35">
      <c r="A36" s="12" t="s">
        <v>62</v>
      </c>
      <c r="B36" s="12"/>
      <c r="C36" s="12"/>
      <c r="D36" s="12"/>
      <c r="E36" s="12"/>
      <c r="F36" s="12"/>
      <c r="G36" s="12"/>
      <c r="H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s="9" customFormat="1" ht="12.75" customHeight="1" x14ac:dyDescent="0.35">
      <c r="A37" s="12" t="s">
        <v>77</v>
      </c>
      <c r="B37" s="12"/>
      <c r="C37" s="12"/>
      <c r="D37" s="12"/>
      <c r="E37" s="12"/>
      <c r="F37" s="12"/>
      <c r="G37" s="12"/>
      <c r="H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s="9" customFormat="1" ht="12.75" customHeight="1" x14ac:dyDescent="0.35">
      <c r="A38" s="12" t="s">
        <v>78</v>
      </c>
      <c r="B38" s="12"/>
      <c r="C38" s="12"/>
      <c r="D38" s="12"/>
      <c r="E38" s="12"/>
      <c r="F38" s="12"/>
      <c r="G38" s="12"/>
      <c r="H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s="9" customFormat="1" ht="12.75" customHeight="1" x14ac:dyDescent="0.35">
      <c r="A39" s="12" t="s">
        <v>6</v>
      </c>
      <c r="B39" s="12"/>
      <c r="C39" s="12"/>
      <c r="D39" s="12"/>
      <c r="E39" s="12"/>
      <c r="F39" s="12"/>
      <c r="G39" s="12"/>
      <c r="H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s="9" customFormat="1" ht="12.75" customHeight="1" x14ac:dyDescent="0.35">
      <c r="A40" s="12" t="s">
        <v>9</v>
      </c>
      <c r="B40" s="12"/>
      <c r="C40" s="12"/>
      <c r="D40" s="12"/>
      <c r="E40" s="12"/>
      <c r="F40" s="12"/>
      <c r="G40" s="12"/>
      <c r="H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s="9" customFormat="1" ht="12.75" customHeight="1" x14ac:dyDescent="0.35">
      <c r="A41" s="12" t="s">
        <v>64</v>
      </c>
      <c r="B41" s="12"/>
      <c r="C41" s="12"/>
      <c r="D41" s="12"/>
      <c r="E41" s="12"/>
      <c r="F41" s="12"/>
      <c r="G41" s="12"/>
      <c r="H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ht="14" x14ac:dyDescent="0.3">
      <c r="A42" s="12" t="s">
        <v>65</v>
      </c>
      <c r="B42" s="12"/>
      <c r="C42" s="12"/>
      <c r="D42" s="12"/>
      <c r="E42" s="12"/>
      <c r="F42" s="12"/>
      <c r="G42" s="12"/>
      <c r="H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4" ht="14" x14ac:dyDescent="0.3">
      <c r="A43" s="12" t="s">
        <v>66</v>
      </c>
      <c r="B43" s="12"/>
      <c r="C43" s="12"/>
      <c r="D43" s="12"/>
      <c r="E43" s="12"/>
      <c r="F43" s="12"/>
      <c r="G43" s="12"/>
      <c r="H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ht="14" x14ac:dyDescent="0.3">
      <c r="A44" s="12" t="s">
        <v>67</v>
      </c>
      <c r="B44" s="12"/>
      <c r="C44" s="12"/>
      <c r="D44" s="12"/>
      <c r="E44" s="12"/>
      <c r="F44" s="12"/>
      <c r="G44" s="12"/>
      <c r="H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 ht="14" x14ac:dyDescent="0.3">
      <c r="A45" s="12" t="s">
        <v>7</v>
      </c>
      <c r="B45" s="12"/>
      <c r="C45" s="12"/>
      <c r="D45" s="12"/>
      <c r="E45" s="12"/>
      <c r="F45" s="12"/>
      <c r="G45" s="12"/>
      <c r="H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ht="14" x14ac:dyDescent="0.3">
      <c r="A46" s="12" t="s">
        <v>16</v>
      </c>
      <c r="B46" s="12"/>
      <c r="C46" s="12"/>
      <c r="D46" s="12"/>
      <c r="E46" s="12"/>
      <c r="F46" s="12"/>
      <c r="G46" s="12"/>
      <c r="H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ht="14" x14ac:dyDescent="0.3">
      <c r="A47" s="12" t="s">
        <v>17</v>
      </c>
      <c r="B47" s="12"/>
      <c r="C47" s="12"/>
      <c r="D47" s="12"/>
      <c r="E47" s="12"/>
      <c r="F47" s="12"/>
      <c r="G47" s="12"/>
      <c r="H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 ht="14" x14ac:dyDescent="0.3">
      <c r="A48" s="12" t="s">
        <v>68</v>
      </c>
      <c r="B48" s="12"/>
      <c r="C48" s="12"/>
      <c r="D48" s="12"/>
      <c r="E48" s="12"/>
      <c r="F48" s="12"/>
      <c r="G48" s="12"/>
      <c r="H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 ht="14" x14ac:dyDescent="0.3">
      <c r="A49" s="12" t="s">
        <v>69</v>
      </c>
      <c r="B49" s="12"/>
      <c r="C49" s="12"/>
      <c r="D49" s="12"/>
      <c r="E49" s="12"/>
      <c r="F49" s="12"/>
      <c r="G49" s="12"/>
      <c r="H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 ht="14" x14ac:dyDescent="0.3">
      <c r="A50" s="12" t="s">
        <v>70</v>
      </c>
      <c r="B50" s="12"/>
      <c r="C50" s="12"/>
      <c r="D50" s="12"/>
      <c r="E50" s="12"/>
      <c r="F50" s="12"/>
      <c r="G50" s="12"/>
      <c r="H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 ht="14" x14ac:dyDescent="0.3">
      <c r="A51" s="12" t="s">
        <v>98</v>
      </c>
      <c r="B51" s="12"/>
      <c r="C51" s="12"/>
      <c r="D51" s="12"/>
      <c r="E51" s="12"/>
      <c r="F51" s="12"/>
      <c r="G51" s="12"/>
      <c r="H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ht="14" x14ac:dyDescent="0.3">
      <c r="A52" s="12" t="s">
        <v>99</v>
      </c>
      <c r="B52" s="12"/>
      <c r="C52" s="12"/>
      <c r="D52" s="12"/>
      <c r="E52" s="12"/>
      <c r="F52" s="12"/>
      <c r="G52" s="12"/>
      <c r="H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 ht="14" x14ac:dyDescent="0.3">
      <c r="A53" s="12" t="s">
        <v>7</v>
      </c>
      <c r="B53" s="12"/>
      <c r="C53" s="12"/>
      <c r="D53" s="12"/>
      <c r="E53" s="12"/>
      <c r="F53" s="12"/>
      <c r="G53" s="12"/>
      <c r="H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4" x14ac:dyDescent="0.3">
      <c r="A54" s="12" t="s">
        <v>84</v>
      </c>
      <c r="B54" s="12"/>
      <c r="C54" s="12"/>
      <c r="D54" s="12"/>
      <c r="E54" s="12"/>
      <c r="F54" s="12"/>
      <c r="G54" s="12"/>
      <c r="H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14" x14ac:dyDescent="0.3">
      <c r="A55" s="12" t="s">
        <v>85</v>
      </c>
      <c r="B55" s="12"/>
      <c r="C55" s="12"/>
      <c r="D55" s="12"/>
      <c r="E55" s="12"/>
      <c r="F55" s="12"/>
      <c r="G55" s="12"/>
      <c r="H55" s="12"/>
      <c r="S55" s="12"/>
      <c r="T55" s="12"/>
      <c r="U55" s="12"/>
      <c r="V55" s="12"/>
      <c r="W55" s="12"/>
      <c r="X55" s="12"/>
    </row>
    <row r="56" spans="1:24" ht="14" x14ac:dyDescent="0.3">
      <c r="A56" s="12" t="s">
        <v>86</v>
      </c>
      <c r="B56" s="12"/>
      <c r="C56" s="12"/>
      <c r="D56" s="12"/>
      <c r="E56" s="12"/>
      <c r="F56" s="12"/>
      <c r="G56" s="12"/>
      <c r="H56" s="12"/>
      <c r="N56" s="3"/>
      <c r="O56" s="5"/>
      <c r="Q56" s="6"/>
      <c r="S56" s="12"/>
      <c r="T56" s="12"/>
      <c r="U56" s="12"/>
      <c r="V56" s="12"/>
      <c r="W56" s="12"/>
      <c r="X56" s="12"/>
    </row>
    <row r="57" spans="1:24" ht="14" x14ac:dyDescent="0.3">
      <c r="A57" s="12" t="s">
        <v>10</v>
      </c>
      <c r="B57" s="12"/>
      <c r="C57" s="12"/>
      <c r="D57" s="12"/>
      <c r="E57" s="12"/>
      <c r="F57" s="12"/>
      <c r="G57" s="12"/>
      <c r="H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 ht="14" x14ac:dyDescent="0.3">
      <c r="A58" s="12" t="s">
        <v>11</v>
      </c>
      <c r="B58" s="12"/>
      <c r="C58" s="12"/>
      <c r="D58" s="12"/>
      <c r="E58" s="12"/>
      <c r="F58" s="12"/>
      <c r="G58" s="12"/>
      <c r="H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24" ht="14" x14ac:dyDescent="0.3">
      <c r="A59" s="12" t="s">
        <v>12</v>
      </c>
      <c r="B59" s="12"/>
      <c r="C59" s="12"/>
      <c r="D59" s="12"/>
      <c r="E59" s="12"/>
      <c r="F59" s="12"/>
      <c r="G59" s="12"/>
      <c r="H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 ht="14" x14ac:dyDescent="0.3">
      <c r="A60" s="12" t="s">
        <v>87</v>
      </c>
      <c r="B60" s="12"/>
      <c r="C60" s="12"/>
      <c r="D60" s="12"/>
      <c r="E60" s="12"/>
      <c r="F60" s="12"/>
      <c r="G60" s="12"/>
      <c r="H60" s="12"/>
      <c r="P60" s="12"/>
      <c r="Q60" s="12"/>
      <c r="R60" s="12"/>
      <c r="S60" s="12"/>
      <c r="T60" s="12"/>
      <c r="U60" s="12"/>
      <c r="V60" s="12"/>
      <c r="W60" s="12"/>
      <c r="X60" s="12"/>
    </row>
    <row r="61" spans="1:24" ht="14" x14ac:dyDescent="0.3">
      <c r="A61" s="12" t="s">
        <v>13</v>
      </c>
      <c r="B61" s="12"/>
      <c r="C61" s="12"/>
      <c r="D61" s="12"/>
      <c r="E61" s="12"/>
      <c r="F61" s="12"/>
      <c r="G61" s="12"/>
      <c r="H61" s="12"/>
      <c r="P61" s="12"/>
      <c r="Q61" s="12"/>
      <c r="R61" s="12"/>
      <c r="S61" s="12"/>
      <c r="T61" s="12"/>
      <c r="U61" s="12"/>
      <c r="V61" s="12"/>
    </row>
    <row r="62" spans="1:24" ht="14" x14ac:dyDescent="0.3">
      <c r="A62" s="12" t="s">
        <v>14</v>
      </c>
      <c r="B62" s="12"/>
      <c r="C62" s="12"/>
      <c r="D62" s="12"/>
      <c r="E62" s="12"/>
      <c r="F62" s="12"/>
      <c r="G62" s="12"/>
      <c r="H62" s="12"/>
      <c r="P62" s="12"/>
      <c r="Q62" s="12"/>
      <c r="R62" s="12"/>
      <c r="S62" s="12"/>
      <c r="T62" s="12"/>
      <c r="U62" s="12"/>
      <c r="V62" s="12"/>
    </row>
    <row r="63" spans="1:24" ht="14" x14ac:dyDescent="0.3">
      <c r="A63" s="12" t="s">
        <v>15</v>
      </c>
      <c r="B63" s="12"/>
      <c r="C63" s="12"/>
      <c r="D63" s="12"/>
      <c r="E63" s="12"/>
      <c r="F63" s="12"/>
      <c r="G63" s="12"/>
      <c r="H63" s="12"/>
      <c r="P63" s="12"/>
      <c r="Q63" s="12"/>
      <c r="R63" s="12"/>
      <c r="S63" s="12"/>
      <c r="T63" s="12"/>
    </row>
    <row r="64" spans="1:24" ht="14" x14ac:dyDescent="0.3">
      <c r="A64" s="12" t="s">
        <v>71</v>
      </c>
      <c r="B64" s="12"/>
      <c r="C64" s="12"/>
      <c r="D64" s="12"/>
      <c r="E64" s="12"/>
      <c r="F64" s="12"/>
      <c r="G64" s="12"/>
      <c r="H64" s="12"/>
      <c r="P64" s="12"/>
      <c r="Q64" s="12"/>
      <c r="R64" s="12"/>
      <c r="S64" s="12"/>
      <c r="T64" s="12"/>
    </row>
    <row r="65" spans="1:20" ht="14" x14ac:dyDescent="0.3">
      <c r="A65" s="12" t="s">
        <v>49</v>
      </c>
      <c r="B65" s="12"/>
      <c r="C65" s="12"/>
      <c r="D65" s="12"/>
      <c r="E65" s="12"/>
      <c r="F65" s="12"/>
      <c r="G65" s="12"/>
      <c r="H65" s="12"/>
      <c r="P65" s="12"/>
      <c r="Q65" s="12"/>
      <c r="R65" s="12"/>
      <c r="S65" s="12"/>
      <c r="T65" s="12"/>
    </row>
    <row r="66" spans="1:20" ht="14" x14ac:dyDescent="0.3"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14" x14ac:dyDescent="0.3">
      <c r="A67" s="17" t="s">
        <v>21</v>
      </c>
      <c r="B67" s="7"/>
      <c r="L67" s="12"/>
      <c r="M67" s="12"/>
      <c r="N67" s="12"/>
      <c r="O67" s="12"/>
      <c r="P67" s="12"/>
      <c r="Q67" s="12"/>
      <c r="R67" s="12"/>
      <c r="S67" s="12"/>
      <c r="T67" s="12"/>
    </row>
    <row r="68" spans="1:20" ht="14" x14ac:dyDescent="0.3">
      <c r="A68" s="18" t="s">
        <v>2</v>
      </c>
      <c r="B68" s="18" t="s">
        <v>18</v>
      </c>
      <c r="C68" s="36" t="s">
        <v>0</v>
      </c>
      <c r="D68" s="37"/>
      <c r="E68" s="37"/>
      <c r="F68" s="37" t="s">
        <v>1</v>
      </c>
      <c r="G68" s="37"/>
      <c r="H68" s="37"/>
      <c r="I68" s="18" t="s">
        <v>3</v>
      </c>
      <c r="J68" s="18" t="s">
        <v>4</v>
      </c>
      <c r="K68" s="18" t="s">
        <v>19</v>
      </c>
      <c r="L68" s="18" t="s">
        <v>5</v>
      </c>
      <c r="N68" s="12"/>
      <c r="O68" s="12"/>
      <c r="P68" s="12"/>
      <c r="Q68" s="12"/>
      <c r="R68" s="12"/>
      <c r="S68" s="12"/>
      <c r="T68" s="12"/>
    </row>
    <row r="69" spans="1:20" ht="14" x14ac:dyDescent="0.3">
      <c r="A69" s="2"/>
      <c r="B69" s="2"/>
      <c r="C69" s="25" t="s">
        <v>80</v>
      </c>
      <c r="D69" s="25" t="s">
        <v>79</v>
      </c>
      <c r="E69" s="29" t="s">
        <v>81</v>
      </c>
      <c r="F69" s="26" t="s">
        <v>80</v>
      </c>
      <c r="G69" s="25" t="s">
        <v>79</v>
      </c>
      <c r="H69" s="25" t="s">
        <v>81</v>
      </c>
      <c r="L69" s="12"/>
      <c r="M69" s="12"/>
      <c r="N69" s="12"/>
      <c r="O69" s="12"/>
      <c r="P69" s="12"/>
      <c r="Q69" s="12"/>
      <c r="R69" s="12"/>
      <c r="S69" s="12"/>
      <c r="T69" s="12"/>
    </row>
    <row r="70" spans="1:20" ht="14" x14ac:dyDescent="0.3">
      <c r="A70" s="1" t="s">
        <v>88</v>
      </c>
      <c r="B70" s="2"/>
      <c r="C70" s="32">
        <v>3</v>
      </c>
      <c r="D70" s="32">
        <v>5</v>
      </c>
      <c r="E70" s="30">
        <v>54793</v>
      </c>
      <c r="F70" s="32">
        <v>3</v>
      </c>
      <c r="G70" s="32">
        <v>5</v>
      </c>
      <c r="H70" s="27">
        <v>55007.766132012497</v>
      </c>
      <c r="I70" s="34">
        <f>H70/E70-1</f>
        <v>3.9195906778692891E-3</v>
      </c>
      <c r="J70" s="1">
        <f>0.31/1000</f>
        <v>3.1E-4</v>
      </c>
      <c r="K70" s="1">
        <v>5000</v>
      </c>
      <c r="L70" s="24">
        <f>K70*J70</f>
        <v>1.55</v>
      </c>
      <c r="M70" s="12"/>
      <c r="N70" s="12"/>
      <c r="O70" s="12"/>
      <c r="P70" s="12"/>
      <c r="Q70" s="12"/>
      <c r="R70" s="12"/>
      <c r="S70" s="12"/>
      <c r="T70" s="12"/>
    </row>
    <row r="71" spans="1:20" ht="14" x14ac:dyDescent="0.3">
      <c r="A71" s="2" t="s">
        <v>92</v>
      </c>
      <c r="B71" s="2"/>
      <c r="C71" s="33">
        <v>1</v>
      </c>
      <c r="D71" s="33">
        <v>4</v>
      </c>
      <c r="E71" s="30">
        <v>460.4</v>
      </c>
      <c r="F71" s="33">
        <v>2</v>
      </c>
      <c r="G71" s="33">
        <v>4</v>
      </c>
      <c r="H71" s="28">
        <v>485.90589128488801</v>
      </c>
      <c r="I71" s="34">
        <f>H71/E71-1</f>
        <v>5.5399416344239949E-2</v>
      </c>
      <c r="J71" s="35">
        <f>0.64/1000</f>
        <v>6.4000000000000005E-4</v>
      </c>
      <c r="K71" s="1">
        <v>5000</v>
      </c>
      <c r="L71" s="24">
        <f>K71*J71</f>
        <v>3.2</v>
      </c>
      <c r="M71" s="12"/>
      <c r="N71" s="12"/>
      <c r="O71" s="12"/>
      <c r="P71" s="12"/>
      <c r="Q71" s="12"/>
      <c r="R71" s="12"/>
      <c r="S71" s="12"/>
      <c r="T71" s="12"/>
    </row>
    <row r="72" spans="1:20" ht="14" x14ac:dyDescent="0.3">
      <c r="A72" s="2" t="s">
        <v>89</v>
      </c>
      <c r="B72" s="2"/>
      <c r="C72" s="33">
        <v>2</v>
      </c>
      <c r="D72" s="33">
        <v>6</v>
      </c>
      <c r="E72" s="30">
        <v>63242</v>
      </c>
      <c r="F72" s="33">
        <v>2</v>
      </c>
      <c r="G72" s="33">
        <v>6</v>
      </c>
      <c r="H72" s="28">
        <v>63606.987886679999</v>
      </c>
      <c r="I72" s="34">
        <f>H72/E72-1</f>
        <v>5.7712894386641178E-3</v>
      </c>
      <c r="J72" s="35">
        <f>1.28/1000</f>
        <v>1.2800000000000001E-3</v>
      </c>
      <c r="K72" s="1">
        <v>5000</v>
      </c>
      <c r="L72" s="24">
        <f>K72*J72</f>
        <v>6.4</v>
      </c>
      <c r="M72" s="12"/>
      <c r="N72" s="12"/>
      <c r="O72" s="12"/>
      <c r="P72" s="12"/>
      <c r="Q72" s="12"/>
      <c r="R72" s="12"/>
      <c r="S72" s="12"/>
      <c r="T72" s="12"/>
    </row>
    <row r="73" spans="1:20" ht="14" x14ac:dyDescent="0.3">
      <c r="A73" s="2" t="s">
        <v>93</v>
      </c>
      <c r="B73" s="2"/>
      <c r="C73" s="33">
        <v>2</v>
      </c>
      <c r="D73" s="33">
        <v>7</v>
      </c>
      <c r="E73" s="30">
        <v>355.8</v>
      </c>
      <c r="F73" s="33">
        <v>2</v>
      </c>
      <c r="G73" s="33">
        <v>6</v>
      </c>
      <c r="H73" s="28">
        <v>358.70408766371099</v>
      </c>
      <c r="I73" s="34">
        <f>H73/E73-1</f>
        <v>8.1621350863152475E-3</v>
      </c>
      <c r="J73" s="35">
        <f>4.16/1000</f>
        <v>4.1600000000000005E-3</v>
      </c>
      <c r="K73" s="1">
        <v>5000</v>
      </c>
      <c r="L73" s="24">
        <f t="shared" ref="L73:L79" si="0">K73*J73</f>
        <v>20.800000000000004</v>
      </c>
      <c r="M73" s="12"/>
      <c r="N73" s="12"/>
      <c r="O73" s="12"/>
      <c r="P73" s="12"/>
      <c r="Q73" s="12"/>
      <c r="R73" s="12"/>
      <c r="S73" s="12"/>
      <c r="T73" s="12"/>
    </row>
    <row r="74" spans="1:20" x14ac:dyDescent="0.3">
      <c r="A74" s="2" t="s">
        <v>90</v>
      </c>
      <c r="B74" s="2"/>
      <c r="C74" s="33">
        <v>2</v>
      </c>
      <c r="D74" s="33">
        <v>24</v>
      </c>
      <c r="E74" s="30">
        <v>195568</v>
      </c>
      <c r="F74" s="33">
        <v>2</v>
      </c>
      <c r="G74" s="33">
        <v>24</v>
      </c>
      <c r="H74" s="28">
        <v>202035.12170642801</v>
      </c>
      <c r="I74" s="34">
        <f>H74/E74-1</f>
        <v>3.30684043730467E-2</v>
      </c>
      <c r="J74" s="1">
        <f>4.02/1000</f>
        <v>4.0199999999999993E-3</v>
      </c>
      <c r="K74" s="1">
        <v>5000</v>
      </c>
      <c r="L74" s="24">
        <f t="shared" si="0"/>
        <v>20.099999999999998</v>
      </c>
    </row>
    <row r="75" spans="1:20" x14ac:dyDescent="0.3">
      <c r="A75" s="2" t="s">
        <v>91</v>
      </c>
      <c r="B75" s="2"/>
      <c r="C75" s="33">
        <v>3</v>
      </c>
      <c r="D75" s="33">
        <v>11</v>
      </c>
      <c r="E75" s="30">
        <v>204335</v>
      </c>
      <c r="F75" s="33">
        <v>3</v>
      </c>
      <c r="G75" s="33">
        <v>12</v>
      </c>
      <c r="H75" s="28">
        <v>224500.96823680701</v>
      </c>
      <c r="I75" s="34">
        <f t="shared" ref="I75:I79" si="1">H75/E75-1</f>
        <v>9.8690719831683316E-2</v>
      </c>
      <c r="J75" s="35">
        <f>5.87/1000</f>
        <v>5.8700000000000002E-3</v>
      </c>
      <c r="K75" s="1">
        <v>5000</v>
      </c>
      <c r="L75" s="24">
        <f t="shared" si="0"/>
        <v>29.35</v>
      </c>
    </row>
    <row r="76" spans="1:20" x14ac:dyDescent="0.3">
      <c r="A76" s="2" t="s">
        <v>94</v>
      </c>
      <c r="B76" s="2"/>
      <c r="C76" s="33">
        <v>2</v>
      </c>
      <c r="D76" s="33">
        <v>8</v>
      </c>
      <c r="E76" s="30">
        <v>842.9</v>
      </c>
      <c r="F76" s="33">
        <v>2</v>
      </c>
      <c r="G76" s="33">
        <v>8</v>
      </c>
      <c r="H76" s="28">
        <v>850.35803267888002</v>
      </c>
      <c r="I76" s="34">
        <f t="shared" si="1"/>
        <v>8.8480634462926311E-3</v>
      </c>
      <c r="J76" s="35">
        <f>5.79/1000</f>
        <v>5.79E-3</v>
      </c>
      <c r="K76" s="1">
        <v>5000</v>
      </c>
      <c r="L76" s="24">
        <f t="shared" si="0"/>
        <v>28.95</v>
      </c>
    </row>
    <row r="77" spans="1:20" x14ac:dyDescent="0.3">
      <c r="A77" s="2" t="s">
        <v>95</v>
      </c>
      <c r="B77" s="2"/>
      <c r="C77" s="33">
        <v>3</v>
      </c>
      <c r="D77" s="33">
        <v>11</v>
      </c>
      <c r="E77" s="30">
        <v>5809</v>
      </c>
      <c r="F77" s="33">
        <v>4</v>
      </c>
      <c r="G77" s="33">
        <v>10</v>
      </c>
      <c r="H77" s="28">
        <v>5972.2595954935696</v>
      </c>
      <c r="I77" s="34">
        <f t="shared" si="1"/>
        <v>2.8104595540294319E-2</v>
      </c>
      <c r="J77" s="35">
        <f>13.19/1000</f>
        <v>1.319E-2</v>
      </c>
      <c r="K77" s="1">
        <v>5000</v>
      </c>
      <c r="L77" s="24">
        <f t="shared" si="0"/>
        <v>65.95</v>
      </c>
    </row>
    <row r="78" spans="1:20" x14ac:dyDescent="0.3">
      <c r="A78" s="2" t="s">
        <v>97</v>
      </c>
      <c r="B78" s="2"/>
      <c r="C78" s="33">
        <v>3</v>
      </c>
      <c r="D78" s="33">
        <v>11</v>
      </c>
      <c r="E78" s="30">
        <v>44011.7</v>
      </c>
      <c r="F78" s="33">
        <v>3</v>
      </c>
      <c r="G78" s="33">
        <v>11</v>
      </c>
      <c r="H78" s="28">
        <v>45286.813972350697</v>
      </c>
      <c r="I78" s="34">
        <f t="shared" si="1"/>
        <v>2.8972159047496504E-2</v>
      </c>
      <c r="J78" s="35">
        <f>16.35/1000</f>
        <v>1.635E-2</v>
      </c>
      <c r="K78" s="1">
        <v>5000</v>
      </c>
      <c r="L78" s="24">
        <f t="shared" si="0"/>
        <v>81.75</v>
      </c>
    </row>
    <row r="79" spans="1:20" x14ac:dyDescent="0.3">
      <c r="A79" s="1" t="s">
        <v>96</v>
      </c>
      <c r="B79" s="2"/>
      <c r="C79" s="32">
        <v>3</v>
      </c>
      <c r="D79" s="32">
        <v>47</v>
      </c>
      <c r="E79" s="31">
        <v>476684</v>
      </c>
      <c r="F79" s="32">
        <v>3</v>
      </c>
      <c r="G79" s="32">
        <v>47</v>
      </c>
      <c r="H79" s="27">
        <v>524605.52387429203</v>
      </c>
      <c r="I79" s="34">
        <f t="shared" si="1"/>
        <v>0.10053100979745921</v>
      </c>
      <c r="J79" s="35">
        <f>16.74/1000</f>
        <v>1.6739999999999998E-2</v>
      </c>
      <c r="K79" s="1">
        <v>5000</v>
      </c>
      <c r="L79" s="24">
        <f t="shared" si="0"/>
        <v>83.699999999999989</v>
      </c>
    </row>
    <row r="80" spans="1:20" x14ac:dyDescent="0.3">
      <c r="B80" s="7"/>
    </row>
    <row r="81" spans="2:2" x14ac:dyDescent="0.3">
      <c r="B81" s="7"/>
    </row>
    <row r="82" spans="2:2" x14ac:dyDescent="0.3">
      <c r="B82" s="7"/>
    </row>
    <row r="83" spans="2:2" x14ac:dyDescent="0.3">
      <c r="B83" s="7"/>
    </row>
    <row r="84" spans="2:2" x14ac:dyDescent="0.3">
      <c r="B84" s="7"/>
    </row>
    <row r="85" spans="2:2" x14ac:dyDescent="0.3">
      <c r="B85" s="7"/>
    </row>
    <row r="86" spans="2:2" x14ac:dyDescent="0.3">
      <c r="B86" s="7"/>
    </row>
    <row r="87" spans="2:2" x14ac:dyDescent="0.3">
      <c r="B87" s="7"/>
    </row>
    <row r="88" spans="2:2" x14ac:dyDescent="0.3">
      <c r="B88" s="7"/>
    </row>
    <row r="89" spans="2:2" x14ac:dyDescent="0.3">
      <c r="B89" s="7"/>
    </row>
    <row r="90" spans="2:2" x14ac:dyDescent="0.3">
      <c r="B90" s="7"/>
    </row>
    <row r="91" spans="2:2" x14ac:dyDescent="0.3">
      <c r="B91" s="7"/>
    </row>
    <row r="92" spans="2:2" x14ac:dyDescent="0.3">
      <c r="B92" s="7"/>
    </row>
    <row r="93" spans="2:2" x14ac:dyDescent="0.3">
      <c r="B93" s="7"/>
    </row>
    <row r="94" spans="2:2" x14ac:dyDescent="0.3">
      <c r="B94" s="7"/>
    </row>
    <row r="95" spans="2:2" x14ac:dyDescent="0.3">
      <c r="B95" s="7"/>
    </row>
    <row r="96" spans="2:2" x14ac:dyDescent="0.3">
      <c r="B96" s="7"/>
    </row>
    <row r="97" spans="2:2" x14ac:dyDescent="0.3">
      <c r="B97" s="7"/>
    </row>
    <row r="98" spans="2:2" x14ac:dyDescent="0.3">
      <c r="B98" s="7"/>
    </row>
    <row r="99" spans="2:2" x14ac:dyDescent="0.3">
      <c r="B99" s="7"/>
    </row>
    <row r="100" spans="2:2" x14ac:dyDescent="0.3">
      <c r="B100" s="7"/>
    </row>
    <row r="101" spans="2:2" x14ac:dyDescent="0.3">
      <c r="B101" s="7"/>
    </row>
    <row r="102" spans="2:2" x14ac:dyDescent="0.3">
      <c r="B102" s="7"/>
    </row>
    <row r="103" spans="2:2" x14ac:dyDescent="0.3">
      <c r="B103" s="7"/>
    </row>
    <row r="104" spans="2:2" x14ac:dyDescent="0.3">
      <c r="B104" s="7"/>
    </row>
    <row r="105" spans="2:2" x14ac:dyDescent="0.3">
      <c r="B105" s="7"/>
    </row>
    <row r="106" spans="2:2" x14ac:dyDescent="0.3">
      <c r="B106" s="7"/>
    </row>
    <row r="107" spans="2:2" x14ac:dyDescent="0.3">
      <c r="B107" s="7"/>
    </row>
    <row r="108" spans="2:2" x14ac:dyDescent="0.3">
      <c r="B108" s="7"/>
    </row>
    <row r="109" spans="2:2" x14ac:dyDescent="0.3">
      <c r="B109" s="7"/>
    </row>
    <row r="110" spans="2:2" x14ac:dyDescent="0.3">
      <c r="B110" s="7"/>
    </row>
    <row r="111" spans="2:2" x14ac:dyDescent="0.3">
      <c r="B111" s="7"/>
    </row>
    <row r="112" spans="2:2" x14ac:dyDescent="0.3">
      <c r="B112" s="7"/>
    </row>
    <row r="113" spans="2:2" x14ac:dyDescent="0.3">
      <c r="B113" s="7"/>
    </row>
    <row r="114" spans="2:2" x14ac:dyDescent="0.3">
      <c r="B114" s="7"/>
    </row>
    <row r="115" spans="2:2" x14ac:dyDescent="0.3">
      <c r="B115" s="7"/>
    </row>
    <row r="116" spans="2:2" x14ac:dyDescent="0.3">
      <c r="B116" s="7"/>
    </row>
    <row r="117" spans="2:2" x14ac:dyDescent="0.3">
      <c r="B117" s="7"/>
    </row>
    <row r="118" spans="2:2" x14ac:dyDescent="0.3">
      <c r="B118" s="7"/>
    </row>
    <row r="119" spans="2:2" x14ac:dyDescent="0.3">
      <c r="B119" s="7"/>
    </row>
    <row r="120" spans="2:2" x14ac:dyDescent="0.3">
      <c r="B120" s="7"/>
    </row>
    <row r="121" spans="2:2" x14ac:dyDescent="0.3">
      <c r="B121" s="7"/>
    </row>
    <row r="122" spans="2:2" x14ac:dyDescent="0.3">
      <c r="B122" s="7"/>
    </row>
    <row r="123" spans="2:2" x14ac:dyDescent="0.3">
      <c r="B123" s="7"/>
    </row>
    <row r="124" spans="2:2" x14ac:dyDescent="0.3">
      <c r="B124" s="7"/>
    </row>
    <row r="125" spans="2:2" x14ac:dyDescent="0.3">
      <c r="B125" s="7"/>
    </row>
    <row r="126" spans="2:2" x14ac:dyDescent="0.3">
      <c r="B126" s="7"/>
    </row>
    <row r="127" spans="2:2" x14ac:dyDescent="0.3">
      <c r="B127" s="7"/>
    </row>
    <row r="128" spans="2:2" x14ac:dyDescent="0.3">
      <c r="B128" s="7"/>
    </row>
    <row r="129" spans="2:2" x14ac:dyDescent="0.3">
      <c r="B129" s="7"/>
    </row>
    <row r="130" spans="2:2" x14ac:dyDescent="0.3">
      <c r="B130" s="7"/>
    </row>
    <row r="131" spans="2:2" x14ac:dyDescent="0.3">
      <c r="B131" s="7"/>
    </row>
    <row r="132" spans="2:2" x14ac:dyDescent="0.3">
      <c r="B132" s="7"/>
    </row>
    <row r="133" spans="2:2" x14ac:dyDescent="0.3">
      <c r="B133" s="7"/>
    </row>
    <row r="134" spans="2:2" x14ac:dyDescent="0.3">
      <c r="B134" s="7"/>
    </row>
    <row r="135" spans="2:2" x14ac:dyDescent="0.3">
      <c r="B135" s="7"/>
    </row>
    <row r="136" spans="2:2" x14ac:dyDescent="0.3">
      <c r="B136" s="7"/>
    </row>
    <row r="137" spans="2:2" x14ac:dyDescent="0.3">
      <c r="B137" s="7"/>
    </row>
    <row r="138" spans="2:2" x14ac:dyDescent="0.3">
      <c r="B138" s="7"/>
    </row>
    <row r="139" spans="2:2" x14ac:dyDescent="0.3">
      <c r="B139" s="7"/>
    </row>
    <row r="140" spans="2:2" x14ac:dyDescent="0.3">
      <c r="B140" s="7"/>
    </row>
    <row r="141" spans="2:2" x14ac:dyDescent="0.3">
      <c r="B141" s="7"/>
    </row>
    <row r="142" spans="2:2" x14ac:dyDescent="0.3">
      <c r="B142" s="7"/>
    </row>
    <row r="143" spans="2:2" x14ac:dyDescent="0.3">
      <c r="B143" s="7"/>
    </row>
    <row r="144" spans="2:2" x14ac:dyDescent="0.3">
      <c r="B144" s="7"/>
    </row>
    <row r="145" spans="2:2" x14ac:dyDescent="0.3">
      <c r="B145" s="7"/>
    </row>
    <row r="146" spans="2:2" x14ac:dyDescent="0.3">
      <c r="B146" s="7"/>
    </row>
    <row r="147" spans="2:2" x14ac:dyDescent="0.3">
      <c r="B147" s="7"/>
    </row>
    <row r="148" spans="2:2" x14ac:dyDescent="0.3">
      <c r="B148" s="7"/>
    </row>
    <row r="149" spans="2:2" x14ac:dyDescent="0.3">
      <c r="B149" s="7"/>
    </row>
    <row r="150" spans="2:2" x14ac:dyDescent="0.3">
      <c r="B150" s="7"/>
    </row>
    <row r="151" spans="2:2" x14ac:dyDescent="0.3">
      <c r="B151" s="7"/>
    </row>
    <row r="152" spans="2:2" x14ac:dyDescent="0.3">
      <c r="B152" s="7"/>
    </row>
    <row r="153" spans="2:2" x14ac:dyDescent="0.3">
      <c r="B153" s="7"/>
    </row>
    <row r="154" spans="2:2" x14ac:dyDescent="0.3">
      <c r="B154" s="7"/>
    </row>
    <row r="155" spans="2:2" x14ac:dyDescent="0.3">
      <c r="B155" s="7"/>
    </row>
    <row r="156" spans="2:2" x14ac:dyDescent="0.3">
      <c r="B156" s="7"/>
    </row>
    <row r="157" spans="2:2" x14ac:dyDescent="0.3">
      <c r="B157" s="7"/>
    </row>
    <row r="158" spans="2:2" x14ac:dyDescent="0.3">
      <c r="B158" s="7"/>
    </row>
    <row r="159" spans="2:2" x14ac:dyDescent="0.3">
      <c r="B159" s="7"/>
    </row>
    <row r="160" spans="2:2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</sheetData>
  <mergeCells count="2">
    <mergeCell ref="C68:E68"/>
    <mergeCell ref="F68:H6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VRPTW Benchmarking</vt:lpstr>
      <vt:lpstr>LRP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2022-09-25T22:57:11Z</dcterms:modified>
</cp:coreProperties>
</file>