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4A743883-01CC-41E8-AED2-DD6C519AFD6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5" i="4"/>
  <c r="E20" i="4"/>
  <c r="E13" i="4"/>
  <c r="E14" i="4"/>
  <c r="E15" i="4"/>
  <c r="E16" i="4"/>
  <c r="E17" i="4"/>
  <c r="E18" i="4"/>
  <c r="E19" i="4"/>
  <c r="E21" i="4"/>
  <c r="D13" i="4"/>
  <c r="D14" i="4"/>
  <c r="D15" i="4"/>
  <c r="D16" i="4"/>
  <c r="D17" i="4"/>
  <c r="D18" i="4"/>
  <c r="D19" i="4"/>
  <c r="D20" i="4"/>
  <c r="D21" i="4"/>
  <c r="E10" i="4"/>
  <c r="G13" i="4"/>
  <c r="G14" i="4"/>
  <c r="G15" i="4"/>
  <c r="G16" i="4"/>
  <c r="G17" i="4"/>
  <c r="G18" i="4"/>
  <c r="G19" i="4"/>
  <c r="G20" i="4"/>
  <c r="G21" i="4"/>
  <c r="G12" i="4"/>
  <c r="E12" i="4"/>
  <c r="D12" i="4"/>
  <c r="C18" i="4"/>
  <c r="C19" i="4"/>
  <c r="C20" i="4"/>
  <c r="C21" i="4"/>
  <c r="C17" i="4"/>
  <c r="C16" i="4"/>
  <c r="C15" i="4"/>
  <c r="C14" i="4"/>
  <c r="C13" i="4"/>
  <c r="C12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<sst xmlns="http://schemas.openxmlformats.org/spreadsheetml/2006/main" count="425" uniqueCount="143">
  <si>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</si>
  <si>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</si>
  <si>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</si>
  <si>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</si>
  <si>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</si>
  <si>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</si>
  <si>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</si>
  <si>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</si>
  <si>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</si>
  <si>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</si>
  <si>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</si>
  <si>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</si>
  <si>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</si>
  <si>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</si>
  <si>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</si>
  <si>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</si>
  <si>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</si>
  <si>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</si>
  <si>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</si>
  <si>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</si>
  <si>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</si>
  <si>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</si>
  <si>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</si>
  <si>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</si>
  <si>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</si>
  <si>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</si>
  <si>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</si>
  <si>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</si>
  <si>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</si>
  <si>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</si>
  <si>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</si>
  <si>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</si>
  <si>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</si>
  <si>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</si>
  <si>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</si>
  <si>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</si>
  <si>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</si>
  <si>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</si>
  <si>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</si>
  <si>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</si>
  <si>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</si>
  <si>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</si>
  <si>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</si>
  <si>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</si>
  <si>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</si>
  <si>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</si>
  <si>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</si>
  <si>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</si>
  <si>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</si>
  <si>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</si>
  <si>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</si>
  <si>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</si>
  <si>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</si>
  <si>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</si>
  <si>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</si>
  <si>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</si>
  <si>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</si>
  <si>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</si>
  <si>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</si>
  <si>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</si>
  <si>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</si>
  <si>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</si>
  <si>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</si>
  <si>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</si>
  <si>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</si>
  <si>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</si>
  <si>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</si>
  <si>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</si>
  <si>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</si>
  <si>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</si>
  <si>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</si>
  <si>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</si>
  <si>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</si>
  <si>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</si>
  <si>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</si>
  <si>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</si>
  <si>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</si>
  <si>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</si>
  <si>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</si>
  <si>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</si>
  <si>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</si>
  <si>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</si>
  <si>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</si>
  <si>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</si>
  <si>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</si>
  <si>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</si>
  <si>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</si>
  <si>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</si>
  <si>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</si>
  <si>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</si>
  <si>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</si>
  <si>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</si>
  <si>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</si>
  <si>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</si>
  <si>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</si>
  <si>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</si>
  <si>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</si>
  <si>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</si>
  <si>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</si>
  <si>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</si>
  <si>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</si>
  <si>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</si>
  <si>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</si>
  <si>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</si>
  <si>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</si>
  <si>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</si>
  <si>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</si>
  <si>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</si>
  <si>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</si>
  <si>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</si>
  <si>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</si>
  <si>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</si>
  <si>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</si>
  <si>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</si>
  <si>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</si>
  <si>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</si>
  <si>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</si>
  <si>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</si>
  <si>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</si>
  <si>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</si>
  <si>
    <t>*</t>
  </si>
  <si>
    <t>1 | 19</t>
  </si>
  <si>
    <t>1 | 4</t>
  </si>
  <si>
    <t>1 | 10</t>
  </si>
  <si>
    <t>1 | 3</t>
  </si>
  <si>
    <t>1 | 14</t>
  </si>
  <si>
    <t>3 | 10</t>
  </si>
  <si>
    <t>4 | 10</t>
  </si>
  <si>
    <t>1 | 15</t>
  </si>
  <si>
    <t>3 | 5</t>
  </si>
  <si>
    <t>2 | 6</t>
  </si>
  <si>
    <t>3 | 11</t>
  </si>
  <si>
    <t>4 | 11</t>
  </si>
  <si>
    <t>2 | 24</t>
  </si>
  <si>
    <t>2 | 23</t>
  </si>
  <si>
    <t>2 | 8</t>
  </si>
  <si>
    <t>2 | 9</t>
  </si>
  <si>
    <t>Number of Operational Depots | Number of Operational Vehicles</t>
  </si>
  <si>
    <t>* The previous best solution for VRPTW instances were developed in a hierarchical manner, i.e., first the total fleet size was minimized and thereafter total cost was minimized.</t>
  </si>
  <si>
    <t>* For appropriate comparison of VRPTW solutions with the previous best known, compare total cost as well as the fleet size.</t>
  </si>
  <si>
    <t>* Note, the total cost in VRPTW instances only encompass operational cost. The fixed costs in the instance files are artificial.</t>
  </si>
  <si>
    <t>3 | 47</t>
  </si>
  <si>
    <t>3 |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</si>
</sst>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tabSelected="1" zoomScaleNormal="100" workbookViewId="0">
      <selection activeCell="C23" sqref="C2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109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119</v>
      </c>
      <c r="K16" s="1"/>
    </row>
    <row r="17" spans="1:11" ht="12.75" customHeight="1" x14ac:dyDescent="0.35">
      <c r="A17" s="26" t="s">
        <v>101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/>
      <c r="F20" s="1" t="s">
        <v>77</v>
      </c>
      <c r="G20" s="1"/>
      <c r="H20" s="1"/>
      <c r="I20" s="1"/>
      <c r="J20" s="1"/>
      <c r="K20" s="1"/>
    </row>
    <row r="21" spans="1:11" ht="12.75" customHeight="1" x14ac:dyDescent="0.35">
      <c r="A21" s="1" t="s">
        <v>86</v>
      </c>
      <c r="B21" s="1"/>
      <c r="C21" s="1"/>
      <c r="D21" s="1"/>
      <c r="E21" s="1"/>
      <c r="F21" s="1" t="s">
        <v>76</v>
      </c>
      <c r="G21" s="1"/>
      <c r="H21" s="1"/>
      <c r="I21" s="1"/>
      <c r="J21" s="1"/>
      <c r="K21" s="1"/>
    </row>
    <row r="22" spans="1:11" ht="12.75" customHeight="1" x14ac:dyDescent="0.35">
      <c r="A22" s="1" t="s">
        <v>81</v>
      </c>
      <c r="B22" s="1"/>
      <c r="C22" s="1"/>
      <c r="D22" s="1"/>
      <c r="E22" s="1"/>
      <c r="F22" s="1" t="s">
        <v>78</v>
      </c>
      <c r="G22" s="1"/>
      <c r="H22" s="1"/>
      <c r="I22" s="1"/>
      <c r="J22" s="1"/>
      <c r="K22" s="1"/>
    </row>
    <row r="23" spans="1:11" ht="12.75" customHeight="1" x14ac:dyDescent="0.35">
      <c r="A23" s="1" t="s">
        <v>87</v>
      </c>
      <c r="B23" s="1"/>
      <c r="C23" s="1"/>
      <c r="D23" s="1"/>
      <c r="E23" s="1"/>
      <c r="F23" s="1" t="s">
        <v>79</v>
      </c>
      <c r="G23" s="1"/>
      <c r="H23" s="1"/>
      <c r="I23" s="1"/>
      <c r="J23" s="1"/>
      <c r="K23" s="1"/>
    </row>
    <row r="24" spans="1:11" ht="12.75" customHeight="1" x14ac:dyDescent="0.35">
      <c r="A24" s="1" t="s">
        <v>34</v>
      </c>
      <c r="B24" s="1"/>
      <c r="C24" s="1"/>
      <c r="D24" s="1"/>
      <c r="E24" s="1"/>
      <c r="F24" s="1" t="s">
        <v>56</v>
      </c>
      <c r="G24" s="1"/>
      <c r="H24" s="1"/>
      <c r="I24" s="1"/>
      <c r="J24" s="1"/>
      <c r="K24" s="1"/>
    </row>
    <row r="25" spans="1:11" ht="12.75" customHeight="1" x14ac:dyDescent="0.35">
      <c r="A25" s="1" t="s">
        <v>35</v>
      </c>
      <c r="B25" s="1"/>
      <c r="C25" s="1"/>
      <c r="D25" s="1"/>
      <c r="E25" s="1"/>
      <c r="G25" s="1"/>
      <c r="H25" s="1"/>
      <c r="I25" s="1"/>
      <c r="J25" s="1"/>
      <c r="K25" s="1"/>
    </row>
    <row r="26" spans="1:11" ht="12.75" customHeight="1" x14ac:dyDescent="0.35">
      <c r="A26" s="1" t="s">
        <v>110</v>
      </c>
      <c r="B26" s="1"/>
      <c r="C26" s="1"/>
      <c r="D26" s="1"/>
      <c r="E26" s="1"/>
      <c r="F26" s="1"/>
      <c r="J26" s="15"/>
    </row>
    <row r="27" spans="1:11" ht="12.75" customHeight="1" x14ac:dyDescent="0.35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2.75" customHeight="1" x14ac:dyDescent="0.35">
      <c r="A28" s="1" t="s">
        <v>112</v>
      </c>
      <c r="B28" s="1"/>
      <c r="C28" s="1"/>
      <c r="D28" s="1"/>
      <c r="E28" s="1"/>
      <c r="F28" s="1"/>
    </row>
    <row r="29" spans="1:11" ht="12.75" customHeight="1" x14ac:dyDescent="0.35">
      <c r="A29" s="1" t="s">
        <v>37</v>
      </c>
      <c r="B29" s="1"/>
      <c r="C29" s="1"/>
      <c r="D29" s="1"/>
      <c r="E29" s="1"/>
      <c r="F29" s="1"/>
    </row>
    <row r="30" spans="1:11" ht="12.75" customHeight="1" x14ac:dyDescent="0.35">
      <c r="A30" s="1" t="s">
        <v>118</v>
      </c>
      <c r="B30" s="1"/>
      <c r="C30" s="1"/>
      <c r="D30" s="1"/>
      <c r="E30" s="1"/>
      <c r="F30" s="1"/>
    </row>
    <row r="31" spans="1:11" ht="12.75" customHeight="1" x14ac:dyDescent="0.35">
      <c r="A31" s="1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2.75" customHeight="1" x14ac:dyDescent="0.35">
      <c r="A32" s="1" t="s">
        <v>39</v>
      </c>
      <c r="B32" s="1"/>
      <c r="C32" s="1"/>
      <c r="D32" s="1"/>
      <c r="E32" s="1"/>
      <c r="F32" s="1" t="s">
        <v>57</v>
      </c>
      <c r="G32" s="1"/>
      <c r="H32" s="1"/>
      <c r="I32" s="1"/>
      <c r="J32" s="1"/>
      <c r="K32" s="1"/>
    </row>
    <row r="33" spans="1:11" ht="12.75" customHeight="1" x14ac:dyDescent="0.35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2.75" customHeight="1" x14ac:dyDescent="0.35">
      <c r="A34" s="1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2.75" customHeight="1" x14ac:dyDescent="0.35">
      <c r="A35" s="1" t="s">
        <v>42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2.75" customHeight="1" x14ac:dyDescent="0.35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2.75" customHeight="1" x14ac:dyDescent="0.35">
      <c r="A37" s="1" t="s">
        <v>44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2.75" customHeight="1" x14ac:dyDescent="0.35">
      <c r="A38" s="1" t="s">
        <v>38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2.75" customHeight="1" x14ac:dyDescent="0.35">
      <c r="A39" s="1" t="s">
        <v>45</v>
      </c>
      <c r="B39" s="1"/>
      <c r="C39" s="1"/>
      <c r="D39" s="1"/>
      <c r="E39" s="1"/>
      <c r="F39" s="1" t="s">
        <v>58</v>
      </c>
      <c r="G39" s="1"/>
      <c r="H39" s="1"/>
      <c r="I39" s="1"/>
      <c r="J39" s="1"/>
      <c r="K39" s="1"/>
    </row>
    <row r="40" spans="1:11" ht="12.75" customHeight="1" x14ac:dyDescent="0.35">
      <c r="A40" s="1" t="s">
        <v>104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2.75" customHeight="1" x14ac:dyDescent="0.35">
      <c r="A41" s="1" t="s">
        <v>105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2.75" customHeight="1" x14ac:dyDescent="0.35">
      <c r="A42" s="1" t="s">
        <v>46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2.75" customHeight="1" x14ac:dyDescent="0.35">
      <c r="A43" s="1" t="s">
        <v>106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2.75" customHeight="1" x14ac:dyDescent="0.35">
      <c r="A44" s="1" t="s">
        <v>107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2.75" customHeight="1" x14ac:dyDescent="0.35">
      <c r="A45" s="1" t="s">
        <v>117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2.75" customHeight="1" x14ac:dyDescent="0.35">
      <c r="A46" s="1" t="s">
        <v>38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2.75" customHeight="1" x14ac:dyDescent="0.35">
      <c r="A47" s="16" t="s">
        <v>48</v>
      </c>
      <c r="B47" s="1"/>
      <c r="C47" s="1"/>
      <c r="D47" s="1"/>
      <c r="E47" s="1"/>
      <c r="F47" s="1" t="s">
        <v>59</v>
      </c>
      <c r="G47" s="1"/>
      <c r="H47" s="1"/>
      <c r="I47" s="1"/>
      <c r="J47" s="1"/>
      <c r="K47" s="1"/>
    </row>
    <row r="48" spans="1:11" ht="12.75" customHeight="1" x14ac:dyDescent="0.35">
      <c r="A48" s="16" t="s">
        <v>49</v>
      </c>
      <c r="B48" s="1"/>
      <c r="C48" s="1"/>
      <c r="D48" s="1"/>
      <c r="E48" s="1"/>
      <c r="F48" s="1" t="s">
        <v>60</v>
      </c>
      <c r="G48" s="1"/>
      <c r="H48" s="1"/>
      <c r="I48" s="1"/>
      <c r="J48" s="1"/>
      <c r="K48" s="1"/>
    </row>
    <row r="49" spans="1:11" ht="12.75" customHeight="1" x14ac:dyDescent="0.35">
      <c r="A49" s="16" t="s">
        <v>50</v>
      </c>
      <c r="B49" s="1"/>
      <c r="C49" s="1"/>
      <c r="D49" s="1"/>
      <c r="E49" s="1"/>
      <c r="F49" s="1" t="s">
        <v>61</v>
      </c>
      <c r="G49" s="1"/>
      <c r="H49" s="1"/>
      <c r="I49" s="1"/>
      <c r="J49" s="1"/>
      <c r="K49" s="1"/>
    </row>
    <row r="50" spans="1:11" ht="12.75" customHeight="1" x14ac:dyDescent="0.35">
      <c r="A50" s="16" t="s">
        <v>53</v>
      </c>
      <c r="B50" s="1"/>
      <c r="C50" s="1"/>
      <c r="D50" s="1"/>
      <c r="E50" s="1"/>
      <c r="F50" s="1" t="s">
        <v>67</v>
      </c>
      <c r="G50" s="1"/>
      <c r="H50" s="1"/>
      <c r="I50" s="1"/>
      <c r="J50" s="1"/>
      <c r="K50" s="1"/>
    </row>
    <row r="51" spans="1:11" ht="12.75" customHeight="1" x14ac:dyDescent="0.35">
      <c r="A51" s="16" t="s">
        <v>90</v>
      </c>
      <c r="B51" s="1"/>
      <c r="C51" s="1"/>
      <c r="D51" s="1"/>
      <c r="E51" s="1"/>
      <c r="F51" s="1" t="s">
        <v>69</v>
      </c>
      <c r="G51" s="1"/>
      <c r="H51" s="1"/>
      <c r="I51" s="1"/>
      <c r="J51" s="1"/>
      <c r="K51" s="1"/>
    </row>
    <row r="52" spans="1:11" ht="12.75" customHeight="1" x14ac:dyDescent="0.35">
      <c r="A52" s="16" t="s">
        <v>54</v>
      </c>
      <c r="B52" s="1"/>
      <c r="C52" s="1"/>
      <c r="D52" s="1"/>
      <c r="E52" s="1"/>
      <c r="F52" s="1" t="s">
        <v>71</v>
      </c>
      <c r="G52" s="1"/>
      <c r="H52" s="1"/>
      <c r="I52" s="1"/>
      <c r="J52" s="1"/>
      <c r="K52" s="1"/>
    </row>
    <row r="53" spans="1:11" ht="12.75" customHeight="1" x14ac:dyDescent="0.35">
      <c r="A53" s="16" t="s">
        <v>91</v>
      </c>
      <c r="B53" s="1"/>
      <c r="C53" s="1"/>
      <c r="D53" s="1"/>
      <c r="E53" s="1"/>
      <c r="F53" s="1" t="s">
        <v>70</v>
      </c>
      <c r="G53" s="1"/>
      <c r="H53" s="1"/>
      <c r="I53" s="1"/>
      <c r="J53" s="1"/>
      <c r="K53" s="1"/>
    </row>
    <row r="54" spans="1:11" ht="12.75" customHeight="1" x14ac:dyDescent="0.35">
      <c r="A54" s="16" t="s">
        <v>85</v>
      </c>
      <c r="B54" s="1"/>
      <c r="C54" s="1"/>
      <c r="D54" s="1"/>
      <c r="E54" s="1"/>
      <c r="F54" s="1" t="s">
        <v>62</v>
      </c>
      <c r="G54" s="1"/>
      <c r="H54" s="1"/>
      <c r="I54" s="1"/>
      <c r="J54" s="1"/>
      <c r="K54" s="1"/>
    </row>
    <row r="55" spans="1:11" ht="12.75" customHeight="1" x14ac:dyDescent="0.35">
      <c r="A55" s="16" t="s">
        <v>51</v>
      </c>
      <c r="B55" s="1"/>
      <c r="C55" s="1"/>
      <c r="D55" s="1"/>
      <c r="E55" s="1"/>
      <c r="F55" s="1" t="s">
        <v>63</v>
      </c>
      <c r="G55" s="1"/>
      <c r="H55" s="1"/>
      <c r="I55" s="1"/>
      <c r="J55" s="1"/>
      <c r="K55" s="1"/>
    </row>
    <row r="56" spans="1:11" ht="12.75" customHeight="1" x14ac:dyDescent="0.35">
      <c r="A56" s="16" t="s">
        <v>52</v>
      </c>
      <c r="B56" s="1"/>
      <c r="C56" s="1"/>
      <c r="D56" s="1"/>
      <c r="E56" s="1"/>
      <c r="F56" s="1" t="s">
        <v>64</v>
      </c>
      <c r="G56" s="1"/>
      <c r="H56" s="1"/>
      <c r="I56" s="1"/>
      <c r="J56" s="1"/>
      <c r="K56" s="1"/>
    </row>
    <row r="57" spans="1:11" ht="12.75" customHeight="1" x14ac:dyDescent="0.35">
      <c r="A57" s="16" t="s">
        <v>82</v>
      </c>
      <c r="B57" s="1"/>
      <c r="C57" s="1"/>
      <c r="D57" s="1"/>
      <c r="E57" s="1"/>
      <c r="F57" s="1" t="s">
        <v>65</v>
      </c>
      <c r="G57" s="1"/>
      <c r="H57" s="1"/>
      <c r="I57" s="1"/>
      <c r="J57" s="1"/>
      <c r="K57" s="1"/>
    </row>
    <row r="58" spans="1:11" ht="12.75" customHeight="1" x14ac:dyDescent="0.35">
      <c r="A58" s="16" t="s">
        <v>84</v>
      </c>
      <c r="B58" s="1"/>
      <c r="C58" s="1"/>
      <c r="D58" s="1"/>
      <c r="E58" s="1"/>
      <c r="F58" s="1" t="s">
        <v>66</v>
      </c>
      <c r="G58" s="1"/>
      <c r="H58" s="1"/>
      <c r="I58" s="1"/>
      <c r="J58" s="1"/>
      <c r="K58" s="1"/>
    </row>
    <row r="59" spans="1:11" ht="12.75" customHeight="1" x14ac:dyDescent="0.35">
      <c r="A59" s="16" t="s">
        <v>55</v>
      </c>
      <c r="B59" s="1"/>
      <c r="C59" s="1"/>
      <c r="D59" s="1"/>
      <c r="E59" s="1"/>
      <c r="F59" s="1" t="s">
        <v>68</v>
      </c>
      <c r="G59" s="1"/>
      <c r="H59" s="1"/>
      <c r="I59" s="1"/>
      <c r="J59" s="1"/>
      <c r="K59" s="1"/>
    </row>
    <row r="60" spans="1:11" ht="12.75" customHeight="1" x14ac:dyDescent="0.3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2.75" customHeight="1" x14ac:dyDescent="0.35">
      <c r="A61" s="26" t="s">
        <v>102</v>
      </c>
      <c r="J61" s="15"/>
    </row>
    <row r="62" spans="1:11" ht="12.75" customHeight="1" x14ac:dyDescent="0.35">
      <c r="A62" s="1" t="s">
        <v>80</v>
      </c>
      <c r="B62" s="13"/>
    </row>
    <row r="63" spans="1:11" ht="12.75" customHeight="1" x14ac:dyDescent="0.35">
      <c r="A63" s="1" t="s">
        <v>47</v>
      </c>
      <c r="B63" s="1"/>
      <c r="C63" s="1"/>
      <c r="D63" s="1"/>
      <c r="E63" s="1"/>
      <c r="F63" s="1"/>
      <c r="J63" s="15"/>
    </row>
    <row r="64" spans="1:11" ht="12.75" customHeight="1" x14ac:dyDescent="0.35">
      <c r="A64" s="1" t="s">
        <v>75</v>
      </c>
      <c r="B64" s="1"/>
      <c r="C64" s="1"/>
      <c r="D64" s="1"/>
      <c r="E64" s="1"/>
      <c r="F64" s="1" t="s">
        <v>77</v>
      </c>
      <c r="J64" s="15"/>
    </row>
    <row r="65" spans="1:10" ht="12.75" customHeight="1" x14ac:dyDescent="0.35">
      <c r="A65" s="1" t="s">
        <v>86</v>
      </c>
      <c r="B65" s="1"/>
      <c r="C65" s="1"/>
      <c r="D65" s="1"/>
      <c r="E65" s="1"/>
      <c r="F65" s="1" t="s">
        <v>76</v>
      </c>
      <c r="J65" s="15"/>
    </row>
    <row r="66" spans="1:10" ht="12.75" customHeight="1" x14ac:dyDescent="0.35">
      <c r="A66" s="1" t="s">
        <v>81</v>
      </c>
      <c r="B66" s="1"/>
      <c r="C66" s="1"/>
      <c r="D66" s="1"/>
      <c r="E66" s="1"/>
      <c r="F66" s="1" t="s">
        <v>78</v>
      </c>
      <c r="J66" s="15"/>
    </row>
    <row r="67" spans="1:10" ht="12.75" customHeight="1" x14ac:dyDescent="0.35">
      <c r="A67" s="1" t="s">
        <v>87</v>
      </c>
      <c r="B67" s="1"/>
      <c r="C67" s="1"/>
      <c r="D67" s="1"/>
      <c r="E67" s="1"/>
      <c r="F67" s="1" t="s">
        <v>79</v>
      </c>
    </row>
    <row r="68" spans="1:10" ht="12.75" customHeight="1" x14ac:dyDescent="0.35">
      <c r="A68" s="1" t="s">
        <v>34</v>
      </c>
      <c r="B68" s="1"/>
      <c r="C68" s="1"/>
      <c r="D68" s="1"/>
      <c r="E68" s="1"/>
      <c r="F68" s="1" t="s">
        <v>56</v>
      </c>
      <c r="J68" s="15"/>
    </row>
    <row r="69" spans="1:10" ht="12.75" customHeight="1" x14ac:dyDescent="0.35">
      <c r="A69" s="1" t="s">
        <v>35</v>
      </c>
      <c r="B69" s="1"/>
      <c r="C69" s="1"/>
      <c r="D69" s="1"/>
      <c r="E69" s="1"/>
      <c r="J69" s="15"/>
    </row>
    <row r="70" spans="1:10" ht="12.75" customHeight="1" x14ac:dyDescent="0.35">
      <c r="A70" s="1" t="s">
        <v>110</v>
      </c>
      <c r="B70" s="1"/>
      <c r="C70" s="1"/>
      <c r="D70" s="1"/>
      <c r="E70" s="1"/>
      <c r="F70" s="1"/>
      <c r="J70" s="15"/>
    </row>
    <row r="71" spans="1:10" ht="12.75" customHeight="1" x14ac:dyDescent="0.35">
      <c r="A71" s="1" t="s">
        <v>111</v>
      </c>
      <c r="B71" s="1"/>
      <c r="C71" s="1"/>
      <c r="D71" s="1"/>
      <c r="E71" s="1"/>
      <c r="F71" s="1"/>
    </row>
    <row r="72" spans="1:10" ht="12.75" customHeight="1" x14ac:dyDescent="0.35">
      <c r="A72" s="1" t="s">
        <v>36</v>
      </c>
      <c r="B72" s="1"/>
      <c r="C72" s="1"/>
      <c r="D72" s="1"/>
      <c r="E72" s="1"/>
      <c r="F72" s="1"/>
    </row>
    <row r="73" spans="1:10" ht="12.75" customHeight="1" x14ac:dyDescent="0.35">
      <c r="A73" s="1" t="s">
        <v>112</v>
      </c>
      <c r="B73" s="1"/>
      <c r="C73" s="1"/>
      <c r="D73" s="1"/>
      <c r="E73" s="1"/>
      <c r="F73" s="1"/>
    </row>
    <row r="74" spans="1:10" ht="12.75" customHeight="1" x14ac:dyDescent="0.35">
      <c r="A74" s="1" t="s">
        <v>113</v>
      </c>
      <c r="B74" s="1"/>
      <c r="C74" s="1"/>
      <c r="D74" s="1"/>
      <c r="E74" s="1"/>
      <c r="F74" s="1"/>
    </row>
    <row r="75" spans="1:10" ht="12.75" customHeight="1" x14ac:dyDescent="0.35">
      <c r="A75" s="1" t="s">
        <v>37</v>
      </c>
      <c r="B75" s="1"/>
      <c r="C75" s="1"/>
      <c r="D75" s="1"/>
      <c r="E75" s="1"/>
      <c r="F75" s="1"/>
    </row>
    <row r="76" spans="1:10" ht="12.75" customHeight="1" x14ac:dyDescent="0.35">
      <c r="A76" s="1" t="s">
        <v>114</v>
      </c>
      <c r="B76" s="1"/>
      <c r="C76" s="1"/>
      <c r="D76" s="1"/>
      <c r="E76" s="1"/>
      <c r="F76" s="1"/>
    </row>
    <row r="77" spans="1:10" ht="12.75" customHeight="1" x14ac:dyDescent="0.35">
      <c r="A77" s="1" t="s">
        <v>115</v>
      </c>
      <c r="B77" s="1"/>
      <c r="C77" s="1"/>
      <c r="D77" s="1"/>
      <c r="E77" s="1"/>
      <c r="F77" s="1"/>
    </row>
    <row r="78" spans="1:10" ht="12.75" customHeight="1" x14ac:dyDescent="0.35">
      <c r="A78" s="1" t="s">
        <v>38</v>
      </c>
      <c r="B78" s="1"/>
      <c r="C78" s="1"/>
      <c r="D78" s="1"/>
      <c r="E78" s="1"/>
      <c r="F78" s="1"/>
    </row>
    <row r="79" spans="1:10" ht="12.75" customHeight="1" x14ac:dyDescent="0.35">
      <c r="A79" s="1" t="s">
        <v>39</v>
      </c>
      <c r="B79" s="1"/>
      <c r="C79" s="1"/>
      <c r="D79" s="1"/>
      <c r="E79" s="1"/>
      <c r="F79" s="1" t="s">
        <v>57</v>
      </c>
    </row>
    <row r="80" spans="1:10" ht="12.75" customHeight="1" x14ac:dyDescent="0.35">
      <c r="A80" s="1" t="s">
        <v>40</v>
      </c>
      <c r="B80" s="1"/>
      <c r="C80" s="1"/>
      <c r="D80" s="1"/>
      <c r="E80" s="1"/>
      <c r="F80" s="1"/>
    </row>
    <row r="81" spans="1:6" ht="12.75" customHeight="1" x14ac:dyDescent="0.35">
      <c r="A81" s="1" t="s">
        <v>41</v>
      </c>
      <c r="B81" s="1"/>
      <c r="C81" s="1"/>
      <c r="D81" s="1"/>
      <c r="E81" s="1"/>
      <c r="F81" s="1"/>
    </row>
    <row r="82" spans="1:6" ht="12.75" customHeight="1" x14ac:dyDescent="0.35">
      <c r="A82" s="1" t="s">
        <v>42</v>
      </c>
      <c r="B82" s="1"/>
      <c r="C82" s="1"/>
      <c r="D82" s="1"/>
      <c r="E82" s="1"/>
      <c r="F82" s="1"/>
    </row>
    <row r="83" spans="1:6" ht="12.75" customHeight="1" x14ac:dyDescent="0.35">
      <c r="A83" s="1" t="s">
        <v>43</v>
      </c>
      <c r="B83" s="1"/>
      <c r="C83" s="1"/>
      <c r="D83" s="1"/>
      <c r="E83" s="1"/>
      <c r="F83" s="1"/>
    </row>
    <row r="84" spans="1:6" ht="12.75" customHeight="1" x14ac:dyDescent="0.35">
      <c r="A84" s="1" t="s">
        <v>44</v>
      </c>
      <c r="B84" s="1"/>
      <c r="C84" s="1"/>
      <c r="D84" s="1"/>
      <c r="E84" s="1"/>
      <c r="F84" s="1"/>
    </row>
    <row r="85" spans="1:6" ht="12.75" customHeight="1" x14ac:dyDescent="0.35">
      <c r="A85" s="1" t="s">
        <v>38</v>
      </c>
      <c r="B85" s="1"/>
      <c r="C85" s="1"/>
      <c r="D85" s="1"/>
      <c r="E85" s="1"/>
      <c r="F85" s="1"/>
    </row>
    <row r="86" spans="1:6" ht="12.75" customHeight="1" x14ac:dyDescent="0.35">
      <c r="A86" s="1" t="s">
        <v>45</v>
      </c>
      <c r="B86" s="1"/>
      <c r="C86" s="1"/>
      <c r="D86" s="1"/>
      <c r="E86" s="1"/>
      <c r="F86" s="1" t="s">
        <v>58</v>
      </c>
    </row>
    <row r="87" spans="1:6" ht="12.75" customHeight="1" x14ac:dyDescent="0.35">
      <c r="A87" s="1" t="s">
        <v>104</v>
      </c>
      <c r="B87" s="1"/>
      <c r="C87" s="1"/>
      <c r="D87" s="1"/>
      <c r="E87" s="1"/>
      <c r="F87" s="1"/>
    </row>
    <row r="88" spans="1:6" ht="12.75" customHeight="1" x14ac:dyDescent="0.35">
      <c r="A88" s="1" t="s">
        <v>105</v>
      </c>
      <c r="B88" s="1"/>
      <c r="C88" s="1"/>
      <c r="D88" s="1"/>
      <c r="E88" s="1"/>
      <c r="F88" s="1"/>
    </row>
    <row r="89" spans="1:6" ht="12.75" customHeight="1" x14ac:dyDescent="0.35">
      <c r="A89" s="1" t="s">
        <v>46</v>
      </c>
      <c r="B89" s="1"/>
      <c r="C89" s="1"/>
      <c r="D89" s="1"/>
      <c r="E89" s="1"/>
      <c r="F89" s="1"/>
    </row>
    <row r="90" spans="1:6" ht="12.75" customHeight="1" x14ac:dyDescent="0.35">
      <c r="A90" s="1" t="s">
        <v>106</v>
      </c>
      <c r="B90" s="1"/>
      <c r="C90" s="1"/>
      <c r="D90" s="1"/>
      <c r="E90" s="1"/>
      <c r="F90" s="1"/>
    </row>
    <row r="91" spans="1:6" ht="12.75" customHeight="1" x14ac:dyDescent="0.35">
      <c r="A91" s="1" t="s">
        <v>107</v>
      </c>
      <c r="B91" s="1"/>
      <c r="C91" s="1"/>
      <c r="D91" s="1"/>
      <c r="E91" s="1"/>
      <c r="F91" s="1"/>
    </row>
    <row r="92" spans="1:6" ht="12.75" customHeight="1" x14ac:dyDescent="0.35">
      <c r="A92" s="1" t="s">
        <v>108</v>
      </c>
      <c r="B92" s="1"/>
      <c r="C92" s="1"/>
      <c r="D92" s="1"/>
      <c r="E92" s="1"/>
      <c r="F92" s="1"/>
    </row>
    <row r="93" spans="1:6" ht="12.75" customHeight="1" x14ac:dyDescent="0.35">
      <c r="A93" s="1" t="s">
        <v>116</v>
      </c>
      <c r="B93" s="1"/>
      <c r="C93" s="1"/>
      <c r="D93" s="1"/>
      <c r="E93" s="1"/>
      <c r="F93" s="1"/>
    </row>
    <row r="94" spans="1:6" ht="12.75" customHeight="1" x14ac:dyDescent="0.35">
      <c r="A94" s="1" t="s">
        <v>38</v>
      </c>
      <c r="B94" s="1"/>
      <c r="C94" s="1"/>
      <c r="D94" s="1"/>
      <c r="E94" s="1"/>
      <c r="F94" s="1"/>
    </row>
    <row r="95" spans="1:6" ht="12.75" customHeight="1" x14ac:dyDescent="0.35">
      <c r="A95" s="16" t="s">
        <v>48</v>
      </c>
      <c r="B95" s="1"/>
      <c r="C95" s="1"/>
      <c r="D95" s="1"/>
      <c r="E95" s="1"/>
      <c r="F95" s="1" t="s">
        <v>59</v>
      </c>
    </row>
    <row r="96" spans="1:6" ht="12.75" customHeight="1" x14ac:dyDescent="0.35">
      <c r="A96" s="16" t="s">
        <v>49</v>
      </c>
      <c r="B96" s="1"/>
      <c r="C96" s="1"/>
      <c r="D96" s="1"/>
      <c r="E96" s="1"/>
      <c r="F96" s="1" t="s">
        <v>60</v>
      </c>
    </row>
    <row r="97" spans="1:6" ht="12.75" customHeight="1" x14ac:dyDescent="0.35">
      <c r="A97" s="16" t="s">
        <v>50</v>
      </c>
      <c r="B97" s="1"/>
      <c r="C97" s="1"/>
      <c r="D97" s="1"/>
      <c r="E97" s="1"/>
      <c r="F97" s="1" t="s">
        <v>61</v>
      </c>
    </row>
    <row r="98" spans="1:6" ht="12.75" customHeight="1" x14ac:dyDescent="0.35">
      <c r="A98" s="16" t="s">
        <v>53</v>
      </c>
      <c r="B98" s="1"/>
      <c r="C98" s="1"/>
      <c r="D98" s="1"/>
      <c r="E98" s="1"/>
      <c r="F98" s="1" t="s">
        <v>67</v>
      </c>
    </row>
    <row r="99" spans="1:6" ht="12.75" customHeight="1" x14ac:dyDescent="0.35">
      <c r="A99" s="16" t="s">
        <v>90</v>
      </c>
      <c r="B99" s="1"/>
      <c r="C99" s="1"/>
      <c r="D99" s="1"/>
      <c r="E99" s="1"/>
      <c r="F99" s="1" t="s">
        <v>69</v>
      </c>
    </row>
    <row r="100" spans="1:6" ht="12.75" customHeight="1" x14ac:dyDescent="0.35">
      <c r="A100" s="16" t="s">
        <v>54</v>
      </c>
      <c r="B100" s="1"/>
      <c r="C100" s="1"/>
      <c r="D100" s="1"/>
      <c r="E100" s="1"/>
      <c r="F100" s="1" t="s">
        <v>71</v>
      </c>
    </row>
    <row r="101" spans="1:6" ht="12.75" customHeight="1" x14ac:dyDescent="0.35">
      <c r="A101" s="16" t="s">
        <v>91</v>
      </c>
      <c r="B101" s="1"/>
      <c r="C101" s="1"/>
      <c r="D101" s="1"/>
      <c r="E101" s="1"/>
      <c r="F101" s="1" t="s">
        <v>70</v>
      </c>
    </row>
    <row r="102" spans="1:6" ht="12.75" customHeight="1" x14ac:dyDescent="0.35">
      <c r="A102" s="16" t="s">
        <v>85</v>
      </c>
      <c r="B102" s="1"/>
      <c r="C102" s="1"/>
      <c r="D102" s="1"/>
      <c r="E102" s="1"/>
      <c r="F102" s="1" t="s">
        <v>62</v>
      </c>
    </row>
    <row r="103" spans="1:6" ht="12.75" customHeight="1" x14ac:dyDescent="0.35">
      <c r="A103" s="16" t="s">
        <v>51</v>
      </c>
      <c r="B103" s="1"/>
      <c r="C103" s="1"/>
      <c r="D103" s="1"/>
      <c r="E103" s="1"/>
      <c r="F103" s="1" t="s">
        <v>63</v>
      </c>
    </row>
    <row r="104" spans="1:6" ht="12.75" customHeight="1" x14ac:dyDescent="0.35">
      <c r="A104" s="16" t="s">
        <v>52</v>
      </c>
      <c r="B104" s="1"/>
      <c r="C104" s="1"/>
      <c r="D104" s="1"/>
      <c r="E104" s="1"/>
      <c r="F104" s="1" t="s">
        <v>64</v>
      </c>
    </row>
    <row r="105" spans="1:6" ht="12.75" customHeight="1" x14ac:dyDescent="0.35">
      <c r="A105" s="16" t="s">
        <v>82</v>
      </c>
      <c r="B105" s="1"/>
      <c r="C105" s="1"/>
      <c r="D105" s="1"/>
      <c r="E105" s="1"/>
      <c r="F105" s="1" t="s">
        <v>65</v>
      </c>
    </row>
    <row r="106" spans="1:6" ht="12.75" customHeight="1" x14ac:dyDescent="0.35">
      <c r="A106" s="16" t="s">
        <v>84</v>
      </c>
      <c r="B106" s="1"/>
      <c r="C106" s="1"/>
      <c r="D106" s="1"/>
      <c r="E106" s="1"/>
      <c r="F106" s="1" t="s">
        <v>66</v>
      </c>
    </row>
    <row r="107" spans="1:6" ht="12.75" customHeight="1" x14ac:dyDescent="0.35">
      <c r="A107" s="16" t="s">
        <v>55</v>
      </c>
      <c r="B107" s="1"/>
      <c r="C107" s="1"/>
      <c r="D107" s="1"/>
      <c r="E107" s="1"/>
      <c r="F107" s="1" t="s">
        <v>68</v>
      </c>
    </row>
    <row r="108" spans="1:6" ht="12.75" customHeight="1" x14ac:dyDescent="0.35">
      <c r="B108" s="13"/>
    </row>
    <row r="109" spans="1:6" ht="12.75" customHeight="1" x14ac:dyDescent="0.35">
      <c r="B109" s="13"/>
    </row>
    <row r="110" spans="1:6" ht="12.75" customHeight="1" x14ac:dyDescent="0.35">
      <c r="B110" s="13"/>
    </row>
    <row r="111" spans="1:6" ht="12.75" customHeight="1" x14ac:dyDescent="0.35">
      <c r="B111" s="13"/>
    </row>
    <row r="112" spans="1:6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V25"/>
  <sheetViews>
    <sheetView zoomScaleNormal="100" workbookViewId="0">
      <selection activeCell="P19" sqref="P19"/>
    </sheetView>
  </sheetViews>
  <sheetFormatPr defaultColWidth="8.7265625" defaultRowHeight="14" x14ac:dyDescent="0.35"/>
  <cols>
    <col min="1" max="1" width="17.453125" style="17" bestFit="1" customWidth="1"/>
    <col min="2" max="2" width="2.453125" style="17" customWidth="1"/>
    <col min="3" max="3" width="9" style="17" bestFit="1" customWidth="1"/>
    <col min="4" max="14" width="8.7265625" style="17"/>
    <col min="15" max="15" width="19.26953125" style="17" bestFit="1" customWidth="1"/>
    <col min="16" max="16" width="9" style="17" bestFit="1" customWidth="1"/>
    <col min="17" max="27" width="8.7265625" style="17"/>
    <col min="28" max="28" width="19.26953125" style="17" bestFit="1" customWidth="1"/>
    <col min="29" max="16384" width="8.7265625" style="17"/>
  </cols>
  <sheetData>
    <row r="1" spans="1:48" ht="14.5" customHeight="1" x14ac:dyDescent="0.3">
      <c r="A1" s="35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2"/>
      <c r="N1" s="22"/>
      <c r="O1" s="35" t="s">
        <v>137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2"/>
      <c r="AA1" s="22"/>
      <c r="AB1" s="35" t="s">
        <v>94</v>
      </c>
      <c r="AC1" s="36"/>
      <c r="AD1" s="36"/>
      <c r="AE1" s="36"/>
      <c r="AF1" s="36"/>
      <c r="AG1" s="36"/>
      <c r="AH1" s="36"/>
      <c r="AI1" s="36"/>
      <c r="AJ1" s="36"/>
      <c r="AK1" s="36"/>
      <c r="AL1" s="32"/>
    </row>
    <row r="2" spans="1:48" ht="14.5" customHeight="1" x14ac:dyDescent="0.3">
      <c r="A2" s="31" t="s">
        <v>0</v>
      </c>
      <c r="B2" s="31"/>
      <c r="C2" s="33" t="s">
        <v>26</v>
      </c>
      <c r="D2" s="28" t="s">
        <v>32</v>
      </c>
      <c r="E2" s="29"/>
      <c r="F2" s="29"/>
      <c r="G2" s="29"/>
      <c r="H2" s="29"/>
      <c r="I2" s="29"/>
      <c r="J2" s="29"/>
      <c r="K2" s="29"/>
      <c r="L2" s="29"/>
      <c r="M2" s="30"/>
      <c r="N2" s="22"/>
      <c r="O2" s="33" t="s">
        <v>0</v>
      </c>
      <c r="P2" s="33" t="s">
        <v>26</v>
      </c>
      <c r="Q2" s="28" t="s">
        <v>32</v>
      </c>
      <c r="R2" s="29"/>
      <c r="S2" s="29"/>
      <c r="T2" s="29"/>
      <c r="U2" s="29"/>
      <c r="V2" s="29"/>
      <c r="W2" s="29"/>
      <c r="X2" s="29"/>
      <c r="Y2" s="29"/>
      <c r="Z2" s="30"/>
      <c r="AA2" s="22"/>
      <c r="AB2" s="33" t="s">
        <v>0</v>
      </c>
      <c r="AC2" s="28" t="s">
        <v>32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48" ht="12" customHeight="1" x14ac:dyDescent="0.3">
      <c r="A3" s="32"/>
      <c r="B3" s="32"/>
      <c r="C3" s="34"/>
      <c r="D3" s="18">
        <v>1010</v>
      </c>
      <c r="E3" s="18">
        <v>1106</v>
      </c>
      <c r="F3" s="18">
        <v>1509</v>
      </c>
      <c r="G3" s="18">
        <v>1604</v>
      </c>
      <c r="H3" s="18">
        <v>1905</v>
      </c>
      <c r="I3" s="18">
        <v>2104</v>
      </c>
      <c r="J3" s="18">
        <v>2412</v>
      </c>
      <c r="K3" s="18">
        <v>2703</v>
      </c>
      <c r="L3" s="18">
        <v>2710</v>
      </c>
      <c r="M3" s="18">
        <v>2807</v>
      </c>
      <c r="N3" s="22"/>
      <c r="O3" s="34"/>
      <c r="P3" s="34"/>
      <c r="Q3" s="18">
        <v>1010</v>
      </c>
      <c r="R3" s="18">
        <v>1106</v>
      </c>
      <c r="S3" s="18">
        <v>1509</v>
      </c>
      <c r="T3" s="18">
        <v>1604</v>
      </c>
      <c r="U3" s="18">
        <v>1905</v>
      </c>
      <c r="V3" s="18">
        <v>2104</v>
      </c>
      <c r="W3" s="18">
        <v>2412</v>
      </c>
      <c r="X3" s="18">
        <v>2703</v>
      </c>
      <c r="Y3" s="18">
        <v>2710</v>
      </c>
      <c r="Z3" s="18">
        <v>2807</v>
      </c>
      <c r="AA3" s="22"/>
      <c r="AB3" s="34"/>
      <c r="AC3" s="18">
        <v>1010</v>
      </c>
      <c r="AD3" s="18">
        <v>1106</v>
      </c>
      <c r="AE3" s="18">
        <v>1509</v>
      </c>
      <c r="AF3" s="18">
        <v>1604</v>
      </c>
      <c r="AG3" s="18">
        <v>1905</v>
      </c>
      <c r="AH3" s="18">
        <v>2104</v>
      </c>
      <c r="AI3" s="18">
        <v>2412</v>
      </c>
      <c r="AJ3" s="18">
        <v>2703</v>
      </c>
      <c r="AK3" s="18">
        <v>2710</v>
      </c>
      <c r="AL3" s="18">
        <v>2807</v>
      </c>
    </row>
    <row r="4" spans="1:48" x14ac:dyDescent="0.3">
      <c r="A4" s="25" t="s">
        <v>101</v>
      </c>
      <c r="B4" s="27" t="s">
        <v>120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19"/>
      <c r="O4" s="25" t="s">
        <v>101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19"/>
      <c r="AB4" s="25" t="s">
        <v>101</v>
      </c>
      <c r="AC4" s="22"/>
      <c r="AD4" s="22"/>
      <c r="AE4" s="22"/>
      <c r="AF4" s="22"/>
      <c r="AG4" s="22"/>
      <c r="AH4" s="22"/>
      <c r="AI4" s="22"/>
      <c r="AJ4" s="22"/>
      <c r="AK4" s="22"/>
      <c r="AL4" s="22"/>
      <c r="AV4" s="21"/>
    </row>
    <row r="5" spans="1:48" x14ac:dyDescent="0.3">
      <c r="A5" s="17" t="s">
        <v>95</v>
      </c>
      <c r="B5" s="27"/>
      <c r="C5" s="22">
        <v>1645.79</v>
      </c>
      <c r="D5" s="22">
        <v>1652</v>
      </c>
      <c r="E5" s="22">
        <v>1656</v>
      </c>
      <c r="F5" s="22">
        <v>1655</v>
      </c>
      <c r="G5" s="22">
        <v>1666.2999999999993</v>
      </c>
      <c r="H5" s="22">
        <v>1655.7999999999993</v>
      </c>
      <c r="I5" s="22">
        <v>1655</v>
      </c>
      <c r="J5" s="22">
        <v>1653.7999999999993</v>
      </c>
      <c r="K5" s="22">
        <v>1669.0999999999985</v>
      </c>
      <c r="L5" s="22">
        <v>1657.9000000000015</v>
      </c>
      <c r="M5" s="22">
        <v>1655.2000000000007</v>
      </c>
      <c r="N5" s="19"/>
      <c r="O5" s="17" t="s">
        <v>95</v>
      </c>
      <c r="P5" s="42" t="s">
        <v>121</v>
      </c>
      <c r="Q5" s="42" t="s">
        <v>121</v>
      </c>
      <c r="R5" s="42" t="s">
        <v>121</v>
      </c>
      <c r="S5" s="42" t="s">
        <v>121</v>
      </c>
      <c r="T5" s="42" t="s">
        <v>121</v>
      </c>
      <c r="U5" s="42" t="s">
        <v>121</v>
      </c>
      <c r="V5" s="42" t="s">
        <v>121</v>
      </c>
      <c r="W5" s="42" t="s">
        <v>121</v>
      </c>
      <c r="X5" s="42" t="s">
        <v>121</v>
      </c>
      <c r="Y5" s="42" t="s">
        <v>121</v>
      </c>
      <c r="Z5" s="42" t="s">
        <v>121</v>
      </c>
      <c r="AA5" s="19"/>
      <c r="AB5" s="17" t="s">
        <v>95</v>
      </c>
      <c r="AC5" s="22">
        <v>27.718</v>
      </c>
      <c r="AD5" s="22">
        <v>27.547000000000001</v>
      </c>
      <c r="AE5" s="22">
        <v>27.015000000000001</v>
      </c>
      <c r="AF5" s="22">
        <v>26.484000000000002</v>
      </c>
      <c r="AG5" s="22">
        <v>26.780999999999999</v>
      </c>
      <c r="AH5" s="22">
        <v>26.984999999999999</v>
      </c>
      <c r="AI5" s="22">
        <v>26.984999999999999</v>
      </c>
      <c r="AJ5" s="22">
        <v>26.969000000000001</v>
      </c>
      <c r="AK5" s="22">
        <v>26.547000000000001</v>
      </c>
      <c r="AL5" s="22">
        <v>27.108000000000001</v>
      </c>
      <c r="AV5" s="21"/>
    </row>
    <row r="6" spans="1:48" x14ac:dyDescent="0.3">
      <c r="A6" s="17" t="s">
        <v>96</v>
      </c>
      <c r="B6" s="27"/>
      <c r="C6" s="22">
        <v>1252.3699999999999</v>
      </c>
      <c r="D6" s="22">
        <v>1253.6899999999996</v>
      </c>
      <c r="E6" s="22">
        <v>1263.4899999999998</v>
      </c>
      <c r="F6" s="22">
        <v>1264.8199999999997</v>
      </c>
      <c r="G6" s="22">
        <v>1270.8400000000001</v>
      </c>
      <c r="H6" s="22">
        <v>1261.6499999999996</v>
      </c>
      <c r="I6" s="22">
        <v>1261.58</v>
      </c>
      <c r="J6" s="22">
        <v>1274.4499999999998</v>
      </c>
      <c r="K6" s="22">
        <v>1253.2299999999996</v>
      </c>
      <c r="L6" s="22">
        <v>1254.5299999999997</v>
      </c>
      <c r="M6" s="22">
        <v>1253.2299999999996</v>
      </c>
      <c r="N6" s="19"/>
      <c r="O6" s="17" t="s">
        <v>96</v>
      </c>
      <c r="P6" s="42" t="s">
        <v>122</v>
      </c>
      <c r="Q6" s="42" t="s">
        <v>122</v>
      </c>
      <c r="R6" s="42" t="s">
        <v>122</v>
      </c>
      <c r="S6" s="42" t="s">
        <v>122</v>
      </c>
      <c r="T6" s="42" t="s">
        <v>122</v>
      </c>
      <c r="U6" s="42" t="s">
        <v>122</v>
      </c>
      <c r="V6" s="42" t="s">
        <v>122</v>
      </c>
      <c r="W6" s="42" t="s">
        <v>122</v>
      </c>
      <c r="X6" s="42" t="s">
        <v>122</v>
      </c>
      <c r="Y6" s="42" t="s">
        <v>122</v>
      </c>
      <c r="Z6" s="42" t="s">
        <v>122</v>
      </c>
      <c r="AA6" s="19"/>
      <c r="AB6" s="17" t="s">
        <v>96</v>
      </c>
      <c r="AC6" s="22">
        <v>112.03100000000001</v>
      </c>
      <c r="AD6" s="22">
        <v>110.828</v>
      </c>
      <c r="AE6" s="22">
        <v>110.75</v>
      </c>
      <c r="AF6" s="22">
        <v>113.20399999999999</v>
      </c>
      <c r="AG6" s="22">
        <v>117.922</v>
      </c>
      <c r="AH6" s="22">
        <v>111.21899999999999</v>
      </c>
      <c r="AI6" s="22">
        <v>109.108</v>
      </c>
      <c r="AJ6" s="22">
        <v>109.22</v>
      </c>
      <c r="AK6" s="22">
        <v>109.438</v>
      </c>
      <c r="AL6" s="22">
        <v>110.578</v>
      </c>
      <c r="AV6" s="21"/>
    </row>
    <row r="7" spans="1:48" x14ac:dyDescent="0.3">
      <c r="A7" s="17" t="s">
        <v>97</v>
      </c>
      <c r="B7" s="27"/>
      <c r="C7" s="22">
        <v>828.94</v>
      </c>
      <c r="D7" s="22">
        <v>828.94</v>
      </c>
      <c r="E7" s="22">
        <v>828.94</v>
      </c>
      <c r="F7" s="22">
        <v>828.94</v>
      </c>
      <c r="G7" s="22">
        <v>828.94</v>
      </c>
      <c r="H7" s="22">
        <v>828.94</v>
      </c>
      <c r="I7" s="22">
        <v>828.94</v>
      </c>
      <c r="J7" s="22">
        <v>828.94</v>
      </c>
      <c r="K7" s="22">
        <v>828.94</v>
      </c>
      <c r="L7" s="22">
        <v>828.94</v>
      </c>
      <c r="M7" s="22">
        <v>828.94</v>
      </c>
      <c r="N7" s="19"/>
      <c r="O7" s="17" t="s">
        <v>97</v>
      </c>
      <c r="P7" s="42" t="s">
        <v>123</v>
      </c>
      <c r="Q7" s="42" t="s">
        <v>123</v>
      </c>
      <c r="R7" s="42" t="s">
        <v>123</v>
      </c>
      <c r="S7" s="42" t="s">
        <v>123</v>
      </c>
      <c r="T7" s="42" t="s">
        <v>123</v>
      </c>
      <c r="U7" s="42" t="s">
        <v>123</v>
      </c>
      <c r="V7" s="42" t="s">
        <v>123</v>
      </c>
      <c r="W7" s="42" t="s">
        <v>123</v>
      </c>
      <c r="X7" s="42" t="s">
        <v>123</v>
      </c>
      <c r="Y7" s="42" t="s">
        <v>123</v>
      </c>
      <c r="Z7" s="42" t="s">
        <v>123</v>
      </c>
      <c r="AA7" s="19"/>
      <c r="AB7" s="17" t="s">
        <v>97</v>
      </c>
      <c r="AC7" s="22">
        <v>37.436999999999998</v>
      </c>
      <c r="AD7" s="22">
        <v>37.36</v>
      </c>
      <c r="AE7" s="22">
        <v>37.609000000000002</v>
      </c>
      <c r="AF7" s="22">
        <v>37.530999999999999</v>
      </c>
      <c r="AG7" s="22">
        <v>37.453000000000003</v>
      </c>
      <c r="AH7" s="22">
        <v>37.61</v>
      </c>
      <c r="AI7" s="22">
        <v>37.484999999999999</v>
      </c>
      <c r="AJ7" s="22">
        <v>37.405999999999999</v>
      </c>
      <c r="AK7" s="22">
        <v>37.656999999999996</v>
      </c>
      <c r="AL7" s="22">
        <v>37.594000000000001</v>
      </c>
      <c r="AV7" s="21"/>
    </row>
    <row r="8" spans="1:48" x14ac:dyDescent="0.3">
      <c r="A8" s="17" t="s">
        <v>98</v>
      </c>
      <c r="B8" s="27"/>
      <c r="C8" s="22">
        <v>591.55999999999995</v>
      </c>
      <c r="D8" s="22">
        <v>591.55200000000002</v>
      </c>
      <c r="E8" s="22">
        <v>591.553</v>
      </c>
      <c r="F8" s="22">
        <v>591.55200000000002</v>
      </c>
      <c r="G8" s="22">
        <v>591.553</v>
      </c>
      <c r="H8" s="22">
        <v>591.553</v>
      </c>
      <c r="I8" s="22">
        <v>591.55200000000002</v>
      </c>
      <c r="J8" s="22">
        <v>591.55200000000002</v>
      </c>
      <c r="K8" s="22">
        <v>591.553</v>
      </c>
      <c r="L8" s="22">
        <v>591.553</v>
      </c>
      <c r="M8" s="22">
        <v>591.55200000000002</v>
      </c>
      <c r="N8" s="19"/>
      <c r="O8" s="17" t="s">
        <v>98</v>
      </c>
      <c r="P8" s="42" t="s">
        <v>124</v>
      </c>
      <c r="Q8" s="42" t="s">
        <v>124</v>
      </c>
      <c r="R8" s="42" t="s">
        <v>124</v>
      </c>
      <c r="S8" s="42" t="s">
        <v>124</v>
      </c>
      <c r="T8" s="42" t="s">
        <v>124</v>
      </c>
      <c r="U8" s="42" t="s">
        <v>124</v>
      </c>
      <c r="V8" s="42" t="s">
        <v>124</v>
      </c>
      <c r="W8" s="42" t="s">
        <v>124</v>
      </c>
      <c r="X8" s="42" t="s">
        <v>124</v>
      </c>
      <c r="Y8" s="42" t="s">
        <v>124</v>
      </c>
      <c r="Z8" s="42" t="s">
        <v>124</v>
      </c>
      <c r="AA8" s="19"/>
      <c r="AB8" s="17" t="s">
        <v>98</v>
      </c>
      <c r="AC8" s="22">
        <v>159.47</v>
      </c>
      <c r="AD8" s="22">
        <v>159.5</v>
      </c>
      <c r="AE8" s="22">
        <v>159.18799999999999</v>
      </c>
      <c r="AF8" s="22">
        <v>160.82900000000001</v>
      </c>
      <c r="AG8" s="22">
        <v>159.999</v>
      </c>
      <c r="AH8" s="22">
        <v>158.595</v>
      </c>
      <c r="AI8" s="22">
        <v>158.84299999999999</v>
      </c>
      <c r="AJ8" s="22">
        <v>157.88999999999999</v>
      </c>
      <c r="AK8" s="22">
        <v>159.36000000000001</v>
      </c>
      <c r="AL8" s="22">
        <v>158.98400000000001</v>
      </c>
      <c r="AV8" s="21"/>
    </row>
    <row r="9" spans="1:48" x14ac:dyDescent="0.3">
      <c r="A9" s="17" t="s">
        <v>99</v>
      </c>
      <c r="B9" s="27"/>
      <c r="C9" s="22">
        <v>1696.94</v>
      </c>
      <c r="D9" s="22">
        <v>1666.5</v>
      </c>
      <c r="E9" s="22">
        <v>1658.2000000000007</v>
      </c>
      <c r="F9" s="22">
        <v>1673.5999999999985</v>
      </c>
      <c r="G9" s="22">
        <v>1645.9000000000015</v>
      </c>
      <c r="H9" s="22">
        <v>1646.7999999999993</v>
      </c>
      <c r="I9" s="22">
        <v>1651</v>
      </c>
      <c r="J9" s="22">
        <v>1664.2999999999993</v>
      </c>
      <c r="K9" s="22">
        <v>1646.7999999999993</v>
      </c>
      <c r="L9" s="22">
        <v>1644.7000000000007</v>
      </c>
      <c r="M9" s="22">
        <v>1697.0999999999985</v>
      </c>
      <c r="N9" s="19"/>
      <c r="O9" s="17" t="s">
        <v>99</v>
      </c>
      <c r="P9" s="42" t="s">
        <v>125</v>
      </c>
      <c r="Q9" s="42" t="s">
        <v>128</v>
      </c>
      <c r="R9" s="42" t="s">
        <v>128</v>
      </c>
      <c r="S9" s="42" t="s">
        <v>128</v>
      </c>
      <c r="T9" s="42" t="s">
        <v>128</v>
      </c>
      <c r="U9" s="42" t="s">
        <v>128</v>
      </c>
      <c r="V9" s="42" t="s">
        <v>128</v>
      </c>
      <c r="W9" s="42" t="s">
        <v>128</v>
      </c>
      <c r="X9" s="42" t="s">
        <v>128</v>
      </c>
      <c r="Y9" s="42" t="s">
        <v>128</v>
      </c>
      <c r="Z9" s="42" t="s">
        <v>128</v>
      </c>
      <c r="AA9" s="19"/>
      <c r="AB9" s="17" t="s">
        <v>99</v>
      </c>
      <c r="AC9" s="22">
        <v>29.140999999999998</v>
      </c>
      <c r="AD9" s="22">
        <v>29.234000000000002</v>
      </c>
      <c r="AE9" s="22">
        <v>29.015999999999998</v>
      </c>
      <c r="AF9" s="22">
        <v>29.219000000000001</v>
      </c>
      <c r="AG9" s="22">
        <v>29.079000000000001</v>
      </c>
      <c r="AH9" s="22">
        <v>29.064</v>
      </c>
      <c r="AI9" s="22">
        <v>28.905999999999999</v>
      </c>
      <c r="AJ9" s="22">
        <v>29.079000000000001</v>
      </c>
      <c r="AK9" s="22">
        <v>28.890999999999998</v>
      </c>
      <c r="AL9" s="22">
        <v>29.172000000000001</v>
      </c>
      <c r="AV9" s="21"/>
    </row>
    <row r="10" spans="1:48" x14ac:dyDescent="0.3">
      <c r="A10" s="17" t="s">
        <v>100</v>
      </c>
      <c r="B10" s="27"/>
      <c r="C10" s="23">
        <v>1406.91</v>
      </c>
      <c r="D10" s="22">
        <v>1435.6999999999998</v>
      </c>
      <c r="E10" s="22">
        <v>1466.08</v>
      </c>
      <c r="F10" s="22">
        <v>1417.9899999999998</v>
      </c>
      <c r="G10" s="22">
        <v>1441</v>
      </c>
      <c r="H10" s="22">
        <v>1440.17</v>
      </c>
      <c r="I10" s="22">
        <v>1442.37</v>
      </c>
      <c r="J10" s="22">
        <v>1446.4499999999998</v>
      </c>
      <c r="K10" s="22">
        <v>1425.87</v>
      </c>
      <c r="L10" s="22">
        <v>1429.4099999999999</v>
      </c>
      <c r="M10" s="22">
        <v>1458.0200000000004</v>
      </c>
      <c r="N10" s="19"/>
      <c r="O10" s="17" t="s">
        <v>100</v>
      </c>
      <c r="P10" s="45" t="s">
        <v>122</v>
      </c>
      <c r="Q10" s="45" t="s">
        <v>122</v>
      </c>
      <c r="R10" s="45" t="s">
        <v>122</v>
      </c>
      <c r="S10" s="45" t="s">
        <v>122</v>
      </c>
      <c r="T10" s="45" t="s">
        <v>122</v>
      </c>
      <c r="U10" s="45" t="s">
        <v>122</v>
      </c>
      <c r="V10" s="45" t="s">
        <v>122</v>
      </c>
      <c r="W10" s="45" t="s">
        <v>122</v>
      </c>
      <c r="X10" s="45" t="s">
        <v>122</v>
      </c>
      <c r="Y10" s="45" t="s">
        <v>122</v>
      </c>
      <c r="Z10" s="45" t="s">
        <v>122</v>
      </c>
      <c r="AA10" s="19"/>
      <c r="AB10" s="17" t="s">
        <v>100</v>
      </c>
      <c r="AC10" s="22">
        <v>108.21899999999999</v>
      </c>
      <c r="AD10" s="22">
        <v>107.813</v>
      </c>
      <c r="AE10" s="22">
        <v>109.735</v>
      </c>
      <c r="AF10" s="22">
        <v>107.188</v>
      </c>
      <c r="AG10" s="22">
        <v>108.343</v>
      </c>
      <c r="AH10" s="22">
        <v>108.968</v>
      </c>
      <c r="AI10" s="22">
        <v>109.10899999999999</v>
      </c>
      <c r="AJ10" s="22">
        <v>107.703</v>
      </c>
      <c r="AK10" s="22">
        <v>110.59399999999999</v>
      </c>
      <c r="AL10" s="22">
        <v>109.70399999999999</v>
      </c>
    </row>
    <row r="11" spans="1:48" x14ac:dyDescent="0.3">
      <c r="A11" s="25" t="s">
        <v>102</v>
      </c>
      <c r="B11" s="2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19"/>
      <c r="O11" s="25" t="s">
        <v>102</v>
      </c>
      <c r="P11" s="42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19"/>
      <c r="AB11" s="25" t="s">
        <v>102</v>
      </c>
    </row>
    <row r="12" spans="1:48" x14ac:dyDescent="0.3">
      <c r="A12" s="17" t="s">
        <v>15</v>
      </c>
      <c r="C12" s="19">
        <v>54793</v>
      </c>
      <c r="D12" s="22">
        <v>54778.400000000001</v>
      </c>
      <c r="E12" s="22">
        <v>54778.400000000001</v>
      </c>
      <c r="F12" s="22">
        <v>54778.400000000001</v>
      </c>
      <c r="G12" s="22">
        <v>54778.400000000001</v>
      </c>
      <c r="H12" s="22">
        <v>54778.400000000001</v>
      </c>
      <c r="I12" s="22">
        <v>55007.8</v>
      </c>
      <c r="J12" s="22">
        <v>54778.400000000001</v>
      </c>
      <c r="K12" s="22">
        <v>54778.400000000001</v>
      </c>
      <c r="L12" s="22">
        <v>54778.400000000001</v>
      </c>
      <c r="M12" s="22">
        <v>54778.400000000001</v>
      </c>
      <c r="N12" s="19"/>
      <c r="O12" s="17" t="s">
        <v>15</v>
      </c>
      <c r="P12" s="42" t="s">
        <v>129</v>
      </c>
      <c r="Q12" s="42" t="s">
        <v>129</v>
      </c>
      <c r="R12" s="42" t="s">
        <v>129</v>
      </c>
      <c r="S12" s="42" t="s">
        <v>129</v>
      </c>
      <c r="T12" s="42" t="s">
        <v>129</v>
      </c>
      <c r="U12" s="42" t="s">
        <v>129</v>
      </c>
      <c r="V12" s="42" t="s">
        <v>129</v>
      </c>
      <c r="W12" s="42" t="s">
        <v>129</v>
      </c>
      <c r="X12" s="42" t="s">
        <v>129</v>
      </c>
      <c r="Y12" s="42" t="s">
        <v>129</v>
      </c>
      <c r="Z12" s="42" t="s">
        <v>129</v>
      </c>
      <c r="AA12" s="19"/>
      <c r="AB12" s="17" t="s">
        <v>15</v>
      </c>
      <c r="AC12" s="22">
        <v>5.7039999999999997</v>
      </c>
      <c r="AD12" s="22">
        <v>5.5780000000000003</v>
      </c>
      <c r="AE12" s="22">
        <v>5.5789999999999997</v>
      </c>
      <c r="AF12" s="22">
        <v>5.5629999999999997</v>
      </c>
      <c r="AG12" s="22">
        <v>5.516</v>
      </c>
      <c r="AH12" s="22">
        <v>5.516</v>
      </c>
      <c r="AI12" s="22">
        <v>5.4539999999999997</v>
      </c>
      <c r="AJ12" s="22">
        <v>5.4219999999999997</v>
      </c>
      <c r="AK12" s="22">
        <v>5.4219999999999997</v>
      </c>
      <c r="AL12" s="22">
        <v>5.4379999999999997</v>
      </c>
    </row>
    <row r="13" spans="1:48" x14ac:dyDescent="0.3">
      <c r="A13" s="17" t="s">
        <v>19</v>
      </c>
      <c r="C13" s="20">
        <v>460.4</v>
      </c>
      <c r="D13" s="22">
        <v>460.37400000000002</v>
      </c>
      <c r="E13" s="22">
        <v>476.06200000000001</v>
      </c>
      <c r="F13" s="22">
        <v>473.00900000000001</v>
      </c>
      <c r="G13" s="22">
        <v>460.37400000000002</v>
      </c>
      <c r="H13" s="22">
        <v>460.37400000000002</v>
      </c>
      <c r="I13" s="22">
        <v>470.21499999999997</v>
      </c>
      <c r="J13" s="22">
        <v>473.00900000000001</v>
      </c>
      <c r="K13" s="22">
        <v>473.00900000000001</v>
      </c>
      <c r="L13" s="22">
        <v>473.00900000000001</v>
      </c>
      <c r="M13" s="22">
        <v>470.21499999999997</v>
      </c>
      <c r="N13" s="19"/>
      <c r="O13" s="17" t="s">
        <v>19</v>
      </c>
      <c r="P13" s="42" t="s">
        <v>122</v>
      </c>
      <c r="Q13" s="42" t="s">
        <v>122</v>
      </c>
      <c r="R13" s="42" t="s">
        <v>122</v>
      </c>
      <c r="S13" s="42" t="s">
        <v>122</v>
      </c>
      <c r="T13" s="42" t="s">
        <v>122</v>
      </c>
      <c r="U13" s="42" t="s">
        <v>122</v>
      </c>
      <c r="V13" s="42" t="s">
        <v>122</v>
      </c>
      <c r="W13" s="42" t="s">
        <v>122</v>
      </c>
      <c r="X13" s="42" t="s">
        <v>122</v>
      </c>
      <c r="Y13" s="42" t="s">
        <v>122</v>
      </c>
      <c r="Z13" s="42" t="s">
        <v>122</v>
      </c>
      <c r="AA13" s="19"/>
      <c r="AB13" s="17" t="s">
        <v>19</v>
      </c>
      <c r="AC13" s="22">
        <v>9.1880000000000006</v>
      </c>
      <c r="AD13" s="22">
        <v>9.141</v>
      </c>
      <c r="AE13" s="22">
        <v>9.1560000000000006</v>
      </c>
      <c r="AF13" s="22">
        <v>9.1880000000000006</v>
      </c>
      <c r="AG13" s="22">
        <v>9.141</v>
      </c>
      <c r="AH13" s="22">
        <v>9.1709999999999994</v>
      </c>
      <c r="AI13" s="22">
        <v>9.1869999999999994</v>
      </c>
      <c r="AJ13" s="22">
        <v>9.14</v>
      </c>
      <c r="AK13" s="22">
        <v>9.1720000000000006</v>
      </c>
      <c r="AL13" s="22">
        <v>9.109</v>
      </c>
    </row>
    <row r="14" spans="1:48" x14ac:dyDescent="0.3">
      <c r="A14" s="17" t="s">
        <v>16</v>
      </c>
      <c r="C14" s="20">
        <v>63242</v>
      </c>
      <c r="D14" s="22">
        <v>63215.199999999997</v>
      </c>
      <c r="E14" s="22">
        <v>65386.5</v>
      </c>
      <c r="F14" s="22">
        <v>63215.199999999997</v>
      </c>
      <c r="G14" s="22">
        <v>64221.3</v>
      </c>
      <c r="H14" s="22">
        <v>64243.3</v>
      </c>
      <c r="I14" s="22">
        <v>63215.199999999997</v>
      </c>
      <c r="J14" s="22">
        <v>63215.199999999997</v>
      </c>
      <c r="K14" s="22">
        <v>63215.199999999997</v>
      </c>
      <c r="L14" s="22">
        <v>63215.199999999997</v>
      </c>
      <c r="M14" s="22">
        <v>63215.199999999997</v>
      </c>
      <c r="N14" s="19"/>
      <c r="O14" s="17" t="s">
        <v>16</v>
      </c>
      <c r="P14" s="42" t="s">
        <v>130</v>
      </c>
      <c r="Q14" s="42" t="s">
        <v>130</v>
      </c>
      <c r="R14" s="42" t="s">
        <v>130</v>
      </c>
      <c r="S14" s="42" t="s">
        <v>130</v>
      </c>
      <c r="T14" s="42" t="s">
        <v>130</v>
      </c>
      <c r="U14" s="42" t="s">
        <v>130</v>
      </c>
      <c r="V14" s="42" t="s">
        <v>130</v>
      </c>
      <c r="W14" s="42" t="s">
        <v>130</v>
      </c>
      <c r="X14" s="42" t="s">
        <v>130</v>
      </c>
      <c r="Y14" s="42" t="s">
        <v>130</v>
      </c>
      <c r="Z14" s="42" t="s">
        <v>130</v>
      </c>
      <c r="AA14" s="19"/>
      <c r="AB14" s="17" t="s">
        <v>16</v>
      </c>
      <c r="AC14" s="22">
        <v>11.484</v>
      </c>
      <c r="AD14" s="22">
        <v>11.39</v>
      </c>
      <c r="AE14" s="22">
        <v>11.422000000000001</v>
      </c>
      <c r="AF14" s="22">
        <v>11.202999999999999</v>
      </c>
      <c r="AG14" s="22">
        <v>11.188000000000001</v>
      </c>
      <c r="AH14" s="22">
        <v>11.188000000000001</v>
      </c>
      <c r="AI14" s="22">
        <v>11.202</v>
      </c>
      <c r="AJ14" s="22">
        <v>11.218999999999999</v>
      </c>
      <c r="AK14" s="22">
        <v>11.141</v>
      </c>
      <c r="AL14" s="22">
        <v>11.109</v>
      </c>
    </row>
    <row r="15" spans="1:48" ht="12" customHeight="1" x14ac:dyDescent="0.3">
      <c r="A15" s="17" t="s">
        <v>20</v>
      </c>
      <c r="C15" s="20">
        <v>355.8</v>
      </c>
      <c r="D15" s="22">
        <v>355.78399999999999</v>
      </c>
      <c r="E15" s="22">
        <v>375.66399999999999</v>
      </c>
      <c r="F15" s="22">
        <v>355.78399999999999</v>
      </c>
      <c r="G15" s="22">
        <v>358.20499999999998</v>
      </c>
      <c r="H15" s="22">
        <v>355.78399999999999</v>
      </c>
      <c r="I15" s="22">
        <v>356.37400000000002</v>
      </c>
      <c r="J15" s="22">
        <v>355.78399999999999</v>
      </c>
      <c r="K15" s="22">
        <v>372.11700000000002</v>
      </c>
      <c r="L15" s="22">
        <v>355.78399999999999</v>
      </c>
      <c r="M15" s="22">
        <v>371.16500000000002</v>
      </c>
      <c r="N15" s="19"/>
      <c r="O15" s="17" t="s">
        <v>20</v>
      </c>
      <c r="P15" s="42" t="s">
        <v>130</v>
      </c>
      <c r="Q15" s="42" t="s">
        <v>130</v>
      </c>
      <c r="R15" s="42" t="s">
        <v>130</v>
      </c>
      <c r="S15" s="42" t="s">
        <v>130</v>
      </c>
      <c r="T15" s="42" t="s">
        <v>130</v>
      </c>
      <c r="U15" s="42" t="s">
        <v>130</v>
      </c>
      <c r="V15" s="42" t="s">
        <v>130</v>
      </c>
      <c r="W15" s="42" t="s">
        <v>130</v>
      </c>
      <c r="X15" s="42" t="s">
        <v>130</v>
      </c>
      <c r="Y15" s="42" t="s">
        <v>130</v>
      </c>
      <c r="Z15" s="42" t="s">
        <v>130</v>
      </c>
      <c r="AA15" s="19"/>
      <c r="AB15" s="17" t="s">
        <v>20</v>
      </c>
      <c r="AC15" s="22">
        <v>21.687999999999999</v>
      </c>
      <c r="AD15" s="22">
        <v>21.64</v>
      </c>
      <c r="AE15" s="22">
        <v>21.640999999999998</v>
      </c>
      <c r="AF15" s="22">
        <v>21.484999999999999</v>
      </c>
      <c r="AG15" s="22">
        <v>21.530999999999999</v>
      </c>
      <c r="AH15" s="22">
        <v>21.594000000000001</v>
      </c>
      <c r="AI15" s="22">
        <v>21.61</v>
      </c>
      <c r="AJ15" s="22">
        <v>21.484999999999999</v>
      </c>
      <c r="AK15" s="22">
        <v>21.437999999999999</v>
      </c>
      <c r="AL15" s="22">
        <v>21.469000000000001</v>
      </c>
    </row>
    <row r="16" spans="1:48" x14ac:dyDescent="0.3">
      <c r="A16" s="17" t="s">
        <v>17</v>
      </c>
      <c r="C16" s="20">
        <v>195568</v>
      </c>
      <c r="D16" s="22">
        <v>195040</v>
      </c>
      <c r="E16" s="22">
        <v>195549</v>
      </c>
      <c r="F16" s="22">
        <v>195834</v>
      </c>
      <c r="G16" s="22">
        <v>196337</v>
      </c>
      <c r="H16" s="22">
        <v>196385</v>
      </c>
      <c r="I16" s="22">
        <v>195792</v>
      </c>
      <c r="J16" s="22">
        <v>194956</v>
      </c>
      <c r="K16" s="22">
        <v>196955</v>
      </c>
      <c r="L16" s="22">
        <v>196224</v>
      </c>
      <c r="M16" s="22">
        <v>197093</v>
      </c>
      <c r="N16" s="19"/>
      <c r="O16" s="17" t="s">
        <v>17</v>
      </c>
      <c r="P16" s="42" t="s">
        <v>133</v>
      </c>
      <c r="Q16" s="42" t="s">
        <v>133</v>
      </c>
      <c r="R16" s="42" t="s">
        <v>133</v>
      </c>
      <c r="S16" s="42" t="s">
        <v>134</v>
      </c>
      <c r="T16" s="42" t="s">
        <v>133</v>
      </c>
      <c r="U16" s="42" t="s">
        <v>133</v>
      </c>
      <c r="V16" s="42" t="s">
        <v>134</v>
      </c>
      <c r="W16" s="42" t="s">
        <v>134</v>
      </c>
      <c r="X16" s="42" t="s">
        <v>133</v>
      </c>
      <c r="Y16" s="42" t="s">
        <v>133</v>
      </c>
      <c r="Z16" s="42" t="s">
        <v>134</v>
      </c>
      <c r="AA16" s="19"/>
      <c r="AB16" s="17" t="s">
        <v>17</v>
      </c>
      <c r="AC16" s="22">
        <v>25.5</v>
      </c>
      <c r="AD16" s="22">
        <v>25.547999999999998</v>
      </c>
      <c r="AE16" s="22">
        <v>25.452999999999999</v>
      </c>
      <c r="AF16" s="22">
        <v>25.670999999999999</v>
      </c>
      <c r="AG16" s="22">
        <v>25.390999999999998</v>
      </c>
      <c r="AH16" s="22">
        <v>26.077999999999999</v>
      </c>
      <c r="AI16" s="22">
        <v>25.484000000000002</v>
      </c>
      <c r="AJ16" s="22">
        <v>25.640999999999998</v>
      </c>
      <c r="AK16" s="22">
        <v>25.530999999999999</v>
      </c>
      <c r="AL16" s="22">
        <v>25.545999999999999</v>
      </c>
    </row>
    <row r="17" spans="1:48" x14ac:dyDescent="0.3">
      <c r="A17" s="17" t="s">
        <v>18</v>
      </c>
      <c r="C17" s="20">
        <v>204335</v>
      </c>
      <c r="D17" s="22">
        <v>205051</v>
      </c>
      <c r="E17" s="22">
        <v>205613</v>
      </c>
      <c r="F17" s="22">
        <v>204927</v>
      </c>
      <c r="G17" s="22">
        <v>205012</v>
      </c>
      <c r="H17" s="22">
        <v>205334</v>
      </c>
      <c r="I17" s="22">
        <v>205186</v>
      </c>
      <c r="J17" s="22">
        <v>205537</v>
      </c>
      <c r="K17" s="22">
        <v>204457</v>
      </c>
      <c r="L17" s="22">
        <v>205157</v>
      </c>
      <c r="M17" s="22">
        <v>206056</v>
      </c>
      <c r="N17" s="19"/>
      <c r="O17" s="17" t="s">
        <v>18</v>
      </c>
      <c r="P17" s="42" t="s">
        <v>131</v>
      </c>
      <c r="Q17" s="42" t="s">
        <v>131</v>
      </c>
      <c r="R17" s="42" t="s">
        <v>131</v>
      </c>
      <c r="S17" s="42" t="s">
        <v>131</v>
      </c>
      <c r="T17" s="42" t="s">
        <v>131</v>
      </c>
      <c r="U17" s="42" t="s">
        <v>131</v>
      </c>
      <c r="V17" s="42" t="s">
        <v>131</v>
      </c>
      <c r="W17" s="42" t="s">
        <v>131</v>
      </c>
      <c r="X17" s="42" t="s">
        <v>131</v>
      </c>
      <c r="Y17" s="42" t="s">
        <v>131</v>
      </c>
      <c r="Z17" s="42" t="s">
        <v>131</v>
      </c>
      <c r="AA17" s="19"/>
      <c r="AB17" s="17" t="s">
        <v>18</v>
      </c>
      <c r="AC17" s="22">
        <v>26.64</v>
      </c>
      <c r="AD17" s="22">
        <v>26.594000000000001</v>
      </c>
      <c r="AE17" s="22">
        <v>26.719000000000001</v>
      </c>
      <c r="AF17" s="22">
        <v>26.827999999999999</v>
      </c>
      <c r="AG17" s="22">
        <v>26.72</v>
      </c>
      <c r="AH17" s="22">
        <v>26.532</v>
      </c>
      <c r="AI17" s="22">
        <v>26.765000000000001</v>
      </c>
      <c r="AJ17" s="22">
        <v>26.687000000000001</v>
      </c>
      <c r="AK17" s="22">
        <v>26.702999999999999</v>
      </c>
      <c r="AL17" s="22">
        <v>26.515999999999998</v>
      </c>
    </row>
    <row r="18" spans="1:48" x14ac:dyDescent="0.3">
      <c r="A18" s="17" t="s">
        <v>21</v>
      </c>
      <c r="C18" s="20">
        <v>842.9</v>
      </c>
      <c r="D18" s="22">
        <v>870.27200000000005</v>
      </c>
      <c r="E18" s="22">
        <v>872.33100000000002</v>
      </c>
      <c r="F18" s="22">
        <v>868.99199999999996</v>
      </c>
      <c r="G18" s="22">
        <v>859.62400000000002</v>
      </c>
      <c r="H18" s="22">
        <v>836.67700000000002</v>
      </c>
      <c r="I18" s="22">
        <v>836.67700000000002</v>
      </c>
      <c r="J18" s="22">
        <v>849.19899999999996</v>
      </c>
      <c r="K18" s="22">
        <v>839.83500000000004</v>
      </c>
      <c r="L18" s="22">
        <v>848.798</v>
      </c>
      <c r="M18" s="22">
        <v>841.44100000000003</v>
      </c>
      <c r="N18" s="19"/>
      <c r="O18" s="17" t="s">
        <v>21</v>
      </c>
      <c r="P18" s="42" t="s">
        <v>135</v>
      </c>
      <c r="Q18" s="42" t="s">
        <v>135</v>
      </c>
      <c r="R18" s="42" t="s">
        <v>135</v>
      </c>
      <c r="S18" s="42" t="s">
        <v>135</v>
      </c>
      <c r="T18" s="42" t="s">
        <v>136</v>
      </c>
      <c r="U18" s="42" t="s">
        <v>135</v>
      </c>
      <c r="V18" s="42" t="s">
        <v>135</v>
      </c>
      <c r="W18" s="42" t="s">
        <v>135</v>
      </c>
      <c r="X18" s="42" t="s">
        <v>135</v>
      </c>
      <c r="Y18" s="42" t="s">
        <v>135</v>
      </c>
      <c r="Z18" s="42" t="s">
        <v>135</v>
      </c>
      <c r="AA18" s="19"/>
      <c r="AB18" s="17" t="s">
        <v>21</v>
      </c>
      <c r="AC18" s="22">
        <v>27.861000000000001</v>
      </c>
      <c r="AD18" s="22">
        <v>27.295999999999999</v>
      </c>
      <c r="AE18" s="22">
        <v>27.297000000000001</v>
      </c>
      <c r="AF18" s="22">
        <v>27.202999999999999</v>
      </c>
      <c r="AG18" s="22">
        <v>27.625</v>
      </c>
      <c r="AH18" s="22">
        <v>27.577999999999999</v>
      </c>
      <c r="AI18" s="22">
        <v>27.437999999999999</v>
      </c>
      <c r="AJ18" s="22">
        <v>27.218</v>
      </c>
      <c r="AK18" s="22">
        <v>27.405999999999999</v>
      </c>
      <c r="AL18" s="22">
        <v>27.422000000000001</v>
      </c>
    </row>
    <row r="19" spans="1:48" x14ac:dyDescent="0.3">
      <c r="A19" s="17" t="s">
        <v>22</v>
      </c>
      <c r="C19" s="20">
        <v>5809</v>
      </c>
      <c r="D19" s="22">
        <v>5732.77</v>
      </c>
      <c r="E19" s="22">
        <v>5709</v>
      </c>
      <c r="F19" s="22">
        <v>5843.52</v>
      </c>
      <c r="G19" s="22">
        <v>5734.08</v>
      </c>
      <c r="H19" s="22">
        <v>6042.25</v>
      </c>
      <c r="I19" s="22">
        <v>5952.55</v>
      </c>
      <c r="J19" s="22">
        <v>5986.08</v>
      </c>
      <c r="K19" s="22">
        <v>5711.49</v>
      </c>
      <c r="L19" s="22">
        <v>5962.4</v>
      </c>
      <c r="M19" s="22">
        <v>6094.63</v>
      </c>
      <c r="N19" s="19"/>
      <c r="O19" s="17" t="s">
        <v>22</v>
      </c>
      <c r="P19" s="42" t="s">
        <v>127</v>
      </c>
      <c r="Q19" s="42" t="s">
        <v>126</v>
      </c>
      <c r="R19" s="42" t="s">
        <v>131</v>
      </c>
      <c r="S19" s="42" t="s">
        <v>127</v>
      </c>
      <c r="T19" s="42" t="s">
        <v>126</v>
      </c>
      <c r="U19" s="42" t="s">
        <v>127</v>
      </c>
      <c r="V19" s="42" t="s">
        <v>132</v>
      </c>
      <c r="W19" s="42" t="s">
        <v>127</v>
      </c>
      <c r="X19" s="42" t="s">
        <v>131</v>
      </c>
      <c r="Y19" s="42" t="s">
        <v>127</v>
      </c>
      <c r="Z19" s="42" t="s">
        <v>127</v>
      </c>
      <c r="AA19" s="19"/>
      <c r="AB19" s="17" t="s">
        <v>22</v>
      </c>
      <c r="AC19" s="22">
        <v>46</v>
      </c>
      <c r="AD19" s="22">
        <v>45.329000000000001</v>
      </c>
      <c r="AE19" s="22">
        <v>45.75</v>
      </c>
      <c r="AF19" s="22">
        <v>45.750999999999998</v>
      </c>
      <c r="AG19" s="22">
        <v>45.421999999999997</v>
      </c>
      <c r="AH19" s="22">
        <v>45.795999999999999</v>
      </c>
      <c r="AI19" s="22">
        <v>45.298000000000002</v>
      </c>
      <c r="AJ19" s="22">
        <v>45.719000000000001</v>
      </c>
      <c r="AK19" s="22">
        <v>44.906999999999996</v>
      </c>
      <c r="AL19" s="22">
        <v>45.359000000000002</v>
      </c>
    </row>
    <row r="20" spans="1:48" x14ac:dyDescent="0.3">
      <c r="A20" s="17" t="s">
        <v>24</v>
      </c>
      <c r="C20" s="20">
        <v>44011.7</v>
      </c>
      <c r="D20" s="22">
        <v>45601.599999999999</v>
      </c>
      <c r="E20" s="22">
        <v>44261.9</v>
      </c>
      <c r="F20" s="22">
        <v>46396.6</v>
      </c>
      <c r="G20" s="22">
        <v>45718.6</v>
      </c>
      <c r="H20" s="22">
        <v>44064</v>
      </c>
      <c r="I20" s="22">
        <v>45977.2</v>
      </c>
      <c r="J20" s="22">
        <v>45057</v>
      </c>
      <c r="K20" s="22">
        <v>44575</v>
      </c>
      <c r="L20" s="22">
        <v>44323.1</v>
      </c>
      <c r="M20" s="22">
        <v>44580.9</v>
      </c>
      <c r="N20" s="19"/>
      <c r="O20" s="17" t="s">
        <v>24</v>
      </c>
      <c r="P20" s="42" t="s">
        <v>131</v>
      </c>
      <c r="Q20" s="42" t="s">
        <v>131</v>
      </c>
      <c r="R20" s="42" t="s">
        <v>131</v>
      </c>
      <c r="S20" s="42" t="s">
        <v>131</v>
      </c>
      <c r="T20" s="42" t="s">
        <v>131</v>
      </c>
      <c r="U20" s="42" t="s">
        <v>131</v>
      </c>
      <c r="V20" s="42" t="s">
        <v>131</v>
      </c>
      <c r="W20" s="42" t="s">
        <v>131</v>
      </c>
      <c r="X20" s="42" t="s">
        <v>131</v>
      </c>
      <c r="Y20" s="42" t="s">
        <v>131</v>
      </c>
      <c r="Z20" s="42" t="s">
        <v>131</v>
      </c>
      <c r="AA20" s="19"/>
      <c r="AB20" s="17" t="s">
        <v>24</v>
      </c>
      <c r="AC20" s="22">
        <v>60.219000000000001</v>
      </c>
      <c r="AD20" s="22">
        <v>61.109000000000002</v>
      </c>
      <c r="AE20" s="22">
        <v>60.671999999999997</v>
      </c>
      <c r="AF20" s="22">
        <v>61.548000000000002</v>
      </c>
      <c r="AG20" s="22">
        <v>62.188000000000002</v>
      </c>
      <c r="AH20" s="22">
        <v>63.030999999999999</v>
      </c>
      <c r="AI20" s="22">
        <v>63.061999999999998</v>
      </c>
      <c r="AJ20" s="22">
        <v>63.063000000000002</v>
      </c>
      <c r="AK20" s="22">
        <v>63.109000000000002</v>
      </c>
      <c r="AL20" s="22">
        <v>62.234999999999999</v>
      </c>
    </row>
    <row r="21" spans="1:48" x14ac:dyDescent="0.3">
      <c r="A21" s="17" t="s">
        <v>23</v>
      </c>
      <c r="C21" s="20">
        <v>476684</v>
      </c>
      <c r="D21" s="22">
        <v>475439</v>
      </c>
      <c r="E21" s="22">
        <v>478519</v>
      </c>
      <c r="F21" s="22">
        <v>481460</v>
      </c>
      <c r="G21" s="22">
        <v>479500</v>
      </c>
      <c r="H21" s="22">
        <v>480323</v>
      </c>
      <c r="I21" s="22">
        <v>476821</v>
      </c>
      <c r="J21" s="22">
        <v>478972</v>
      </c>
      <c r="K21" s="22">
        <v>477795</v>
      </c>
      <c r="L21" s="22">
        <v>480284</v>
      </c>
      <c r="M21" s="22">
        <v>481612</v>
      </c>
      <c r="N21" s="19"/>
      <c r="O21" s="17" t="s">
        <v>23</v>
      </c>
      <c r="P21" s="42" t="s">
        <v>141</v>
      </c>
      <c r="Q21" s="42" t="s">
        <v>142</v>
      </c>
      <c r="R21" s="42" t="s">
        <v>141</v>
      </c>
      <c r="S21" s="42" t="s">
        <v>142</v>
      </c>
      <c r="T21" s="42" t="s">
        <v>141</v>
      </c>
      <c r="U21" s="42" t="s">
        <v>142</v>
      </c>
      <c r="V21" s="42" t="s">
        <v>141</v>
      </c>
      <c r="W21" s="42" t="s">
        <v>141</v>
      </c>
      <c r="X21" s="42" t="s">
        <v>141</v>
      </c>
      <c r="Y21" s="42" t="s">
        <v>141</v>
      </c>
      <c r="Z21" s="42" t="s">
        <v>141</v>
      </c>
      <c r="AA21" s="19"/>
      <c r="AB21" s="17" t="s">
        <v>23</v>
      </c>
      <c r="AC21" s="22">
        <v>124.93600000000001</v>
      </c>
      <c r="AD21" s="22">
        <v>127.718</v>
      </c>
      <c r="AE21" s="22">
        <v>121.35899999999999</v>
      </c>
      <c r="AF21" s="22">
        <v>130.06299999999999</v>
      </c>
      <c r="AG21" s="22">
        <v>126.75</v>
      </c>
      <c r="AH21" s="22">
        <v>125.328</v>
      </c>
      <c r="AI21" s="22">
        <v>132.15700000000001</v>
      </c>
      <c r="AJ21" s="22">
        <v>126.953</v>
      </c>
      <c r="AK21" s="22">
        <v>122.233</v>
      </c>
      <c r="AL21" s="22">
        <v>122.843</v>
      </c>
      <c r="AV21" s="21"/>
    </row>
    <row r="22" spans="1:48" x14ac:dyDescent="0.35">
      <c r="B22" s="27"/>
    </row>
    <row r="23" spans="1:48" x14ac:dyDescent="0.35">
      <c r="A23" s="17" t="s">
        <v>138</v>
      </c>
    </row>
    <row r="24" spans="1:48" x14ac:dyDescent="0.35">
      <c r="A24" s="17" t="s">
        <v>139</v>
      </c>
    </row>
    <row r="25" spans="1:48" x14ac:dyDescent="0.35">
      <c r="A25" s="17" t="s">
        <v>140</v>
      </c>
    </row>
  </sheetData>
  <mergeCells count="12">
    <mergeCell ref="AC2:AL2"/>
    <mergeCell ref="A2:A3"/>
    <mergeCell ref="AB2:AB3"/>
    <mergeCell ref="A1:M1"/>
    <mergeCell ref="C2:C3"/>
    <mergeCell ref="D2:M2"/>
    <mergeCell ref="AB1:AL1"/>
    <mergeCell ref="B2:B3"/>
    <mergeCell ref="O1:Z1"/>
    <mergeCell ref="O2:O3"/>
    <mergeCell ref="Q2:Z2"/>
    <mergeCell ref="P2:P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1"/>
  <sheetViews>
    <sheetView workbookViewId="0">
      <selection activeCell="I14" sqref="I14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7" t="s">
        <v>103</v>
      </c>
      <c r="B1" s="37"/>
      <c r="C1" s="37"/>
      <c r="D1" s="37"/>
      <c r="E1" s="37"/>
      <c r="F1" s="37"/>
      <c r="G1" s="38"/>
    </row>
    <row r="2" spans="1:7" ht="14.5" customHeight="1" x14ac:dyDescent="0.45">
      <c r="A2" s="39" t="s">
        <v>0</v>
      </c>
      <c r="B2" s="40" t="s">
        <v>74</v>
      </c>
      <c r="C2" s="40" t="s">
        <v>72</v>
      </c>
      <c r="D2" s="43" t="s">
        <v>1</v>
      </c>
      <c r="E2" s="44"/>
      <c r="F2" s="44"/>
      <c r="G2" s="40" t="s">
        <v>73</v>
      </c>
    </row>
    <row r="3" spans="1:7" ht="13" customHeight="1" x14ac:dyDescent="0.45">
      <c r="A3" s="32"/>
      <c r="B3" s="34"/>
      <c r="C3" s="41"/>
      <c r="D3" s="3" t="s">
        <v>27</v>
      </c>
      <c r="E3" s="3" t="s">
        <v>31</v>
      </c>
      <c r="F3" s="3" t="s">
        <v>28</v>
      </c>
      <c r="G3" s="34"/>
    </row>
    <row r="4" spans="1:7" x14ac:dyDescent="0.45">
      <c r="A4" s="25" t="s">
        <v>101</v>
      </c>
    </row>
    <row r="5" spans="1:7" x14ac:dyDescent="0.45">
      <c r="A5" s="17" t="s">
        <v>95</v>
      </c>
      <c r="B5" s="24">
        <v>101</v>
      </c>
      <c r="C5" s="2">
        <f t="shared" ref="C5:C10" si="0">MAX(100, B5) * 50</f>
        <v>5050</v>
      </c>
      <c r="D5" s="6">
        <f>MIN(data!D5:M5) / data!C5 -1</f>
        <v>3.7732639036571758E-3</v>
      </c>
      <c r="E5" s="6">
        <f>AVERAGE(data!D5:M5) / data!C5 -1</f>
        <v>7.1819612465746641E-3</v>
      </c>
      <c r="F5" s="6">
        <f>MAX(data!D5:M5) / data!C5 -1</f>
        <v>1.416341088474149E-2</v>
      </c>
      <c r="G5" s="7">
        <f>AVERAGE(data!AC5:AL5)</f>
        <v>27.0139</v>
      </c>
    </row>
    <row r="6" spans="1:7" x14ac:dyDescent="0.45">
      <c r="A6" s="17" t="s">
        <v>96</v>
      </c>
      <c r="B6" s="24">
        <v>101</v>
      </c>
      <c r="C6" s="2">
        <f t="shared" si="0"/>
        <v>5050</v>
      </c>
      <c r="D6" s="6">
        <f>MIN(data!D6:M6) / data!C6 -1</f>
        <v>6.8669802055287832E-4</v>
      </c>
      <c r="E6" s="6">
        <f>AVERAGE(data!D6:M6) / data!C6 -1</f>
        <v>7.0115061842745963E-3</v>
      </c>
      <c r="F6" s="6">
        <f>MAX(data!D6:M6) / data!C6 -1</f>
        <v>1.7630572434663927E-2</v>
      </c>
      <c r="G6" s="7">
        <f>AVERAGE(data!AC6:AL6)</f>
        <v>111.4298</v>
      </c>
    </row>
    <row r="7" spans="1:7" x14ac:dyDescent="0.45">
      <c r="A7" s="17" t="s">
        <v>97</v>
      </c>
      <c r="B7" s="24">
        <v>101</v>
      </c>
      <c r="C7" s="2">
        <f t="shared" si="0"/>
        <v>5050</v>
      </c>
      <c r="D7" s="6">
        <f>MIN(data!D7:M7) / data!C7 -1</f>
        <v>0</v>
      </c>
      <c r="E7" s="6">
        <f>AVERAGE(data!D7:M7) / data!C7 -1</f>
        <v>0</v>
      </c>
      <c r="F7" s="6">
        <f>MAX(data!D7:M7) / data!C7 -1</f>
        <v>0</v>
      </c>
      <c r="G7" s="7">
        <f>AVERAGE(data!AC7:AL7)</f>
        <v>37.514200000000002</v>
      </c>
    </row>
    <row r="8" spans="1:7" x14ac:dyDescent="0.45">
      <c r="A8" s="17" t="s">
        <v>98</v>
      </c>
      <c r="B8" s="24">
        <v>101</v>
      </c>
      <c r="C8" s="2">
        <f t="shared" si="0"/>
        <v>5050</v>
      </c>
      <c r="D8" s="6">
        <f>MIN(data!D8:M8) / data!C8 -1</f>
        <v>-1.3523564811546152E-5</v>
      </c>
      <c r="E8" s="6">
        <f>AVERAGE(data!D8:M8) / data!C8 -1</f>
        <v>-1.2678342010796761E-5</v>
      </c>
      <c r="F8" s="6">
        <f>MAX(data!D8:M8) / data!C8 -1</f>
        <v>-1.1833119210158394E-5</v>
      </c>
      <c r="G8" s="7">
        <f>AVERAGE(data!AC8:AL8)</f>
        <v>159.26580000000004</v>
      </c>
    </row>
    <row r="9" spans="1:7" x14ac:dyDescent="0.45">
      <c r="A9" s="17" t="s">
        <v>99</v>
      </c>
      <c r="B9" s="24">
        <v>101</v>
      </c>
      <c r="C9" s="2">
        <f t="shared" si="0"/>
        <v>5050</v>
      </c>
      <c r="D9" s="6">
        <f>MIN(data!D9:M9) / data!C9 -1</f>
        <v>-3.0784824448713222E-2</v>
      </c>
      <c r="E9" s="6">
        <f>AVERAGE(data!D9:M9) / data!C9 -1</f>
        <v>-2.2069136209883822E-2</v>
      </c>
      <c r="F9" s="6">
        <f>MAX(data!D9:M9) / data!C9 -1</f>
        <v>9.4287364313716537E-5</v>
      </c>
      <c r="G9" s="7">
        <f>AVERAGE(data!AC9:AL9)</f>
        <v>29.080100000000005</v>
      </c>
    </row>
    <row r="10" spans="1:7" x14ac:dyDescent="0.45">
      <c r="A10" s="17" t="s">
        <v>100</v>
      </c>
      <c r="B10" s="24">
        <v>101</v>
      </c>
      <c r="C10" s="2">
        <f t="shared" si="0"/>
        <v>5050</v>
      </c>
      <c r="D10" s="6">
        <f>MIN(data!D10:M10) / data!C10 -1</f>
        <v>7.8754149163768883E-3</v>
      </c>
      <c r="E10" s="6">
        <f>AVERAGE(data!D10:M10) / data!C10 -1</f>
        <v>2.3737126042177259E-2</v>
      </c>
      <c r="F10" s="6">
        <f>MAX(data!D10:M10) / data!C10 -1</f>
        <v>4.2056705830507912E-2</v>
      </c>
      <c r="G10" s="7">
        <f>AVERAGE(data!AC10:AL10)</f>
        <v>108.7376</v>
      </c>
    </row>
    <row r="11" spans="1:7" ht="13" customHeight="1" x14ac:dyDescent="0.45">
      <c r="A11" s="25" t="s">
        <v>102</v>
      </c>
      <c r="F11" s="6"/>
    </row>
    <row r="12" spans="1:7" ht="12" customHeight="1" x14ac:dyDescent="0.45">
      <c r="A12" s="4" t="s">
        <v>15</v>
      </c>
      <c r="B12" s="4">
        <v>25</v>
      </c>
      <c r="C12" s="2">
        <f t="shared" ref="C12:C21" si="1">MAX(100, B12) * 50</f>
        <v>5000</v>
      </c>
      <c r="D12" s="6">
        <f>MIN(data!D12:M12) / data!C12 -1</f>
        <v>-2.6645739419262071E-4</v>
      </c>
      <c r="E12" s="6">
        <f>AVERAGE(data!D12:M12) / data!C12 -1</f>
        <v>1.52209223805988E-4</v>
      </c>
      <c r="F12" s="6">
        <f>MAX(data!D12:M12) / data!C12 -1</f>
        <v>3.9202087857939105E-3</v>
      </c>
      <c r="G12" s="7">
        <f>AVERAGE(data!AC12:AL12)</f>
        <v>5.5191999999999997</v>
      </c>
    </row>
    <row r="13" spans="1:7" x14ac:dyDescent="0.45">
      <c r="A13" s="4" t="s">
        <v>19</v>
      </c>
      <c r="B13" s="4">
        <v>41</v>
      </c>
      <c r="C13" s="2">
        <f t="shared" si="1"/>
        <v>5000</v>
      </c>
      <c r="D13" s="6">
        <f>MIN(data!D13:M13) / data!C13 -1</f>
        <v>-5.6472632493420605E-5</v>
      </c>
      <c r="E13" s="6">
        <f>AVERAGE(data!D13:M13) / data!C13 -1</f>
        <v>1.8603388357949724E-2</v>
      </c>
      <c r="F13" s="6">
        <f>MAX(data!D13:M13) / data!C13 -1</f>
        <v>3.4018245004344028E-2</v>
      </c>
      <c r="G13" s="7">
        <f>AVERAGE(data!AC13:AL13)</f>
        <v>9.1592999999999982</v>
      </c>
    </row>
    <row r="14" spans="1:7" x14ac:dyDescent="0.45">
      <c r="A14" s="4" t="s">
        <v>16</v>
      </c>
      <c r="B14" s="4">
        <v>55</v>
      </c>
      <c r="C14" s="2">
        <f t="shared" si="1"/>
        <v>5000</v>
      </c>
      <c r="D14" s="6">
        <f>MIN(data!D14:M14) / data!C14 -1</f>
        <v>-4.2376901426266489E-4</v>
      </c>
      <c r="E14" s="6">
        <f>AVERAGE(data!D14:M14) / data!C14 -1</f>
        <v>6.2260839315644301E-3</v>
      </c>
      <c r="F14" s="6">
        <f>MAX(data!D14:M14) / data!C14 -1</f>
        <v>3.3909427279339655E-2</v>
      </c>
      <c r="G14" s="7">
        <f>AVERAGE(data!AC14:AL14)</f>
        <v>11.2546</v>
      </c>
    </row>
    <row r="15" spans="1:7" x14ac:dyDescent="0.45">
      <c r="A15" s="4" t="s">
        <v>20</v>
      </c>
      <c r="B15" s="4">
        <v>96</v>
      </c>
      <c r="C15" s="2">
        <f t="shared" si="1"/>
        <v>5000</v>
      </c>
      <c r="D15" s="6">
        <f>MIN(data!D15:M15) / data!C15 -1</f>
        <v>-4.4969083754953232E-5</v>
      </c>
      <c r="E15" s="6">
        <f>AVERAGE(data!D15:M15) / data!C15 -1</f>
        <v>1.5302136031478453E-2</v>
      </c>
      <c r="F15" s="6">
        <f>MAX(data!D15:M15) / data!C15 -1</f>
        <v>5.5829117481731139E-2</v>
      </c>
      <c r="G15" s="7">
        <f>AVERAGE(data!AC15:AL15)</f>
        <v>21.558099999999996</v>
      </c>
    </row>
    <row r="16" spans="1:7" x14ac:dyDescent="0.45">
      <c r="A16" s="4" t="s">
        <v>17</v>
      </c>
      <c r="B16" s="4">
        <v>105</v>
      </c>
      <c r="C16" s="2">
        <f t="shared" si="1"/>
        <v>5250</v>
      </c>
      <c r="D16" s="6">
        <f>MIN(data!D16:M16) / data!C16 -1</f>
        <v>-3.1293463143254874E-3</v>
      </c>
      <c r="E16" s="6">
        <f>AVERAGE(data!D16:M16) / data!C16 -1</f>
        <v>2.2933199705472695E-3</v>
      </c>
      <c r="F16" s="6">
        <f>MAX(data!D16:M16) / data!C16 -1</f>
        <v>7.7977992309581357E-3</v>
      </c>
      <c r="G16" s="7">
        <f>AVERAGE(data!AC16:AL16)</f>
        <v>25.584299999999999</v>
      </c>
    </row>
    <row r="17" spans="1:7" x14ac:dyDescent="0.45">
      <c r="A17" s="4" t="s">
        <v>18</v>
      </c>
      <c r="B17" s="4">
        <v>110</v>
      </c>
      <c r="C17" s="2">
        <f t="shared" si="1"/>
        <v>5500</v>
      </c>
      <c r="D17" s="6">
        <f>MIN(data!D17:M17) / data!C17 -1</f>
        <v>5.9705875156002008E-4</v>
      </c>
      <c r="E17" s="6">
        <f>AVERAGE(data!D17:M17) / data!C17 -1</f>
        <v>4.394743925416611E-3</v>
      </c>
      <c r="F17" s="6">
        <f>MAX(data!D17:M17) / data!C17 -1</f>
        <v>8.4224435363495775E-3</v>
      </c>
      <c r="G17" s="7">
        <f>AVERAGE(data!AC17:AL17)</f>
        <v>26.670400000000001</v>
      </c>
    </row>
    <row r="18" spans="1:7" x14ac:dyDescent="0.45">
      <c r="A18" s="4" t="s">
        <v>21</v>
      </c>
      <c r="B18" s="4">
        <v>110</v>
      </c>
      <c r="C18" s="2">
        <f t="shared" si="1"/>
        <v>5500</v>
      </c>
      <c r="D18" s="6">
        <f>MIN(data!D18:M18) / data!C18 -1</f>
        <v>-7.3828449400877849E-3</v>
      </c>
      <c r="E18" s="6">
        <f>AVERAGE(data!D18:M18) / data!C18 -1</f>
        <v>1.1252343101198159E-2</v>
      </c>
      <c r="F18" s="6">
        <f>MAX(data!D18:M18) / data!C18 -1</f>
        <v>3.491636018507549E-2</v>
      </c>
      <c r="G18" s="7">
        <f>AVERAGE(data!AC18:AL18)</f>
        <v>27.4344</v>
      </c>
    </row>
    <row r="19" spans="1:7" x14ac:dyDescent="0.45">
      <c r="A19" s="4" t="s">
        <v>22</v>
      </c>
      <c r="B19" s="4">
        <v>142</v>
      </c>
      <c r="C19" s="2">
        <f t="shared" si="1"/>
        <v>7100</v>
      </c>
      <c r="D19" s="6">
        <f>MIN(data!D19:M19) / data!C19 -1</f>
        <v>-1.7214666896195552E-2</v>
      </c>
      <c r="E19" s="6">
        <f>AVERAGE(data!D19:M19) / data!C19 -1</f>
        <v>1.1684799449130701E-2</v>
      </c>
      <c r="F19" s="6">
        <f>MAX(data!D19:M19) / data!C19 -1</f>
        <v>4.9170253055603297E-2</v>
      </c>
      <c r="G19" s="7">
        <f>AVERAGE(data!AC19:AL19)</f>
        <v>45.533099999999997</v>
      </c>
    </row>
    <row r="20" spans="1:7" x14ac:dyDescent="0.45">
      <c r="A20" s="4" t="s">
        <v>24</v>
      </c>
      <c r="B20" s="4">
        <v>160</v>
      </c>
      <c r="C20" s="2">
        <f t="shared" si="1"/>
        <v>8000</v>
      </c>
      <c r="D20" s="6">
        <f>MIN(data!D20:M20) / data!C20 -1</f>
        <v>1.1883203784448515E-3</v>
      </c>
      <c r="E20" s="6">
        <f>AVERAGE(data!D20:M20) / data!C20 -1</f>
        <v>2.371846577160186E-2</v>
      </c>
      <c r="F20" s="6">
        <f>MAX(data!D20:M20) / data!C20 -1</f>
        <v>5.4187863681702808E-2</v>
      </c>
      <c r="G20" s="7">
        <f>AVERAGE(data!AC20:AL20)</f>
        <v>62.023600000000002</v>
      </c>
    </row>
    <row r="21" spans="1:7" x14ac:dyDescent="0.45">
      <c r="A21" s="8" t="s">
        <v>23</v>
      </c>
      <c r="B21" s="4">
        <v>210</v>
      </c>
      <c r="C21" s="2">
        <f t="shared" si="1"/>
        <v>10500</v>
      </c>
      <c r="D21" s="6">
        <f>MIN(data!D21:M21) / data!C21 -1</f>
        <v>-2.6117931375921888E-3</v>
      </c>
      <c r="E21" s="6">
        <f>AVERAGE(data!D21:M21) / data!C21 -1</f>
        <v>5.0106569551318092E-3</v>
      </c>
      <c r="F21" s="6">
        <f>MAX(data!D21:M21) / data!C21 -1</f>
        <v>1.0338085608075698E-2</v>
      </c>
      <c r="G21" s="7">
        <f>AVERAGE(data!AC21:AL21)</f>
        <v>126.03400000000002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2024-01-04T05:04:56Z</dcterms:modified>
</cp:coreProperties>
</file>