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A2F06298-7D8A-42B6-A191-5811FAFB037D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" i="2" l="1"/>
  <c r="J72" i="2"/>
  <c r="J71" i="2"/>
  <c r="J69" i="2"/>
  <c r="J70" i="2"/>
  <c r="F70" i="1"/>
  <c r="F69" i="1"/>
  <c r="F67" i="1"/>
  <c r="F66" i="1"/>
  <c r="F65" i="1"/>
  <c r="F68" i="1"/>
  <c r="H70" i="1" l="1"/>
  <c r="H68" i="1"/>
  <c r="H67" i="1"/>
  <c r="H66" i="1"/>
  <c r="H65" i="1"/>
  <c r="L73" i="2"/>
  <c r="L71" i="2"/>
  <c r="L70" i="2"/>
  <c r="H69" i="1"/>
  <c r="L72" i="2"/>
  <c r="L69" i="2"/>
  <c r="I73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<sst xmlns="http://schemas.openxmlformats.org/spreadsheetml/2006/main" count="170" uniqueCount="94">
  <si>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</si>
  <si>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</si>
  <si>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</si>
  <si>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</si>
  <si>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</si>
  <si>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</si>
  <si>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</si>
  <si>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</si>
  <si>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</si>
  <si>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</si>
  <si>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</si>
  <si>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</si>
  <si>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</si>
  <si>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</si>
  <si>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</si>
  <si>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</si>
  <si>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</si>
  <si>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</si>
  <si>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</si>
  <si>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</si>
  <si>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</si>
  <si>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</si>
  <si>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</si>
  <si>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</si>
  <si>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</si>
  <si>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</si>
  <si>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</si>
  <si>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</si>
  <si>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</si>
  <si>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</si>
  <si>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</si>
  <si>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</si>
  <si>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</si>
  <si>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</si>
  <si>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</si>
  <si>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</si>
  <si>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</si>
  <si>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</si>
  <si>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</si>
  <si>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</si>
  <si>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</si>
  <si>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</si>
  <si>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</si>
  <si>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</si>
  <si>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</si>
  <si>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</si>
  <si>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</si>
  <si>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</si>
  <si>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</si>
  <si>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</si>
  <si>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</si>
  <si>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</si>
  <si>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</si>
  <si>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</si>
  <si>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</si>
  <si>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</si>
  <si>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</si>
  <si>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</si>
  <si>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</si>
  <si>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</si>
  <si>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</si>
  <si>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</si>
  <si>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</si>
  <si>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</si>
  <si>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</si>
  <si>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</si>
  <si>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</si>
  <si>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</si>
  <si>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</si>
  <si>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</si>
  <si>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</si>
  <si>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</si>
  <si>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</si>
  <si>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</si>
  <si>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</si>
  <si>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</si>
  <si>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</si>
  <si>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</si>
  <si>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</si>
  <si>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</si>
  <si>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</si>
  <si>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</si>
  <si>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</si>
  <si>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</si>
  <si>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</si>
  <si>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</si>
  <si>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</si>
  <si>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</si>
  <si>
    <t>n = max(200, ceil(x, digits=-(length(digits(x))-1)))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</si>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</sst>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A50" sqref="A50:A60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74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23</v>
      </c>
    </row>
    <row r="4" spans="1:6" x14ac:dyDescent="0.25">
      <c r="A4" s="1" t="s">
        <v>24</v>
      </c>
      <c r="B4" s="13"/>
      <c r="C4" s="1" t="s">
        <v>25</v>
      </c>
      <c r="D4" s="2"/>
      <c r="E4" s="2"/>
      <c r="F4" s="2"/>
    </row>
    <row r="5" spans="1:6" x14ac:dyDescent="0.25">
      <c r="A5" s="1" t="s">
        <v>26</v>
      </c>
      <c r="B5" s="13"/>
      <c r="C5" s="1" t="s">
        <v>29</v>
      </c>
      <c r="D5" s="2"/>
      <c r="E5" s="2"/>
      <c r="F5" s="2"/>
    </row>
    <row r="6" spans="1:6" s="9" customFormat="1" ht="12.7" customHeight="1" x14ac:dyDescent="0.3">
      <c r="A6" s="9" t="s">
        <v>27</v>
      </c>
      <c r="C6" s="9" t="s">
        <v>28</v>
      </c>
    </row>
    <row r="7" spans="1:6" s="9" customFormat="1" ht="12.7" customHeight="1" x14ac:dyDescent="0.3"/>
    <row r="8" spans="1:6" s="9" customFormat="1" ht="12.7" customHeight="1" x14ac:dyDescent="0.3">
      <c r="A8" s="23" t="s">
        <v>34</v>
      </c>
    </row>
    <row r="9" spans="1:6" s="9" customFormat="1" ht="12.7" customHeight="1" x14ac:dyDescent="0.25">
      <c r="A9" s="1" t="s">
        <v>30</v>
      </c>
      <c r="B9" s="1"/>
      <c r="C9" s="1" t="s">
        <v>31</v>
      </c>
      <c r="D9" s="1"/>
    </row>
    <row r="10" spans="1:6" s="9" customFormat="1" ht="12.7" customHeight="1" x14ac:dyDescent="0.25">
      <c r="A10" s="1" t="s">
        <v>32</v>
      </c>
      <c r="B10" s="1"/>
      <c r="C10" s="1" t="s">
        <v>33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39</v>
      </c>
      <c r="B12" s="1"/>
      <c r="C12" s="1"/>
      <c r="D12" s="1"/>
    </row>
    <row r="13" spans="1:6" s="9" customFormat="1" ht="12.7" customHeight="1" x14ac:dyDescent="0.25">
      <c r="A13" s="1" t="s">
        <v>37</v>
      </c>
      <c r="B13" s="1"/>
      <c r="C13" s="1" t="s">
        <v>38</v>
      </c>
      <c r="D13" s="1"/>
    </row>
    <row r="14" spans="1:6" s="9" customFormat="1" ht="12.7" customHeight="1" x14ac:dyDescent="0.25">
      <c r="A14" s="1" t="s">
        <v>36</v>
      </c>
      <c r="B14" s="1"/>
      <c r="C14" s="1" t="s">
        <v>35</v>
      </c>
      <c r="D14" s="1"/>
    </row>
    <row r="15" spans="1:6" s="9" customFormat="1" ht="12.7" customHeight="1" x14ac:dyDescent="0.25">
      <c r="A15" s="1" t="s">
        <v>42</v>
      </c>
      <c r="B15" s="1"/>
      <c r="C15" s="12" t="s">
        <v>43</v>
      </c>
      <c r="D15" s="1"/>
    </row>
    <row r="16" spans="1:6" s="9" customFormat="1" ht="12.7" customHeight="1" x14ac:dyDescent="0.3">
      <c r="A16" s="9" t="s">
        <v>40</v>
      </c>
      <c r="C16" s="12" t="s">
        <v>41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73</v>
      </c>
      <c r="B19" s="11"/>
      <c r="L19" s="12"/>
      <c r="W19" s="12"/>
      <c r="X19" s="12"/>
    </row>
    <row r="20" spans="1:24" s="9" customFormat="1" ht="12.7" customHeight="1" x14ac:dyDescent="0.3">
      <c r="A20" s="12" t="s">
        <v>88</v>
      </c>
      <c r="B20" s="11"/>
      <c r="L20" s="12"/>
      <c r="W20" s="12"/>
      <c r="X20" s="12"/>
    </row>
    <row r="21" spans="1:24" s="9" customFormat="1" ht="12.7" customHeight="1" x14ac:dyDescent="0.3">
      <c r="A21" s="12" t="s">
        <v>51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52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53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54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55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56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57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58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59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60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61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62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63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64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65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66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67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68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17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18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69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70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71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90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91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92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93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14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15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16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72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50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22</v>
      </c>
      <c r="B63" s="7"/>
    </row>
    <row r="64" spans="1:24" x14ac:dyDescent="0.25">
      <c r="A64" s="18" t="s">
        <v>2</v>
      </c>
      <c r="B64" s="18" t="s">
        <v>19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20</v>
      </c>
      <c r="H64" s="18" t="s">
        <v>5</v>
      </c>
    </row>
    <row r="65" spans="1:8" x14ac:dyDescent="0.25">
      <c r="A65" s="2" t="s">
        <v>44</v>
      </c>
      <c r="B65" s="2">
        <v>100</v>
      </c>
      <c r="C65" s="6">
        <v>1645.79</v>
      </c>
      <c r="D65" s="6">
        <v>1648.98876590539</v>
      </c>
      <c r="E65" s="3">
        <f>D65/C65-1</f>
        <v>1.9436051412331512E-3</v>
      </c>
      <c r="F65" s="5">
        <f>4.27/1000</f>
        <v>4.2699999999999995E-3</v>
      </c>
      <c r="G65" s="1">
        <v>2000</v>
      </c>
      <c r="H65" s="6">
        <f>F65 * G65</f>
        <v>8.5399999999999991</v>
      </c>
    </row>
    <row r="66" spans="1:8" x14ac:dyDescent="0.25">
      <c r="A66" s="1" t="s">
        <v>45</v>
      </c>
      <c r="B66" s="2">
        <v>100</v>
      </c>
      <c r="C66" s="24">
        <v>1252.3699999999999</v>
      </c>
      <c r="D66" s="24">
        <v>1191.9670339746301</v>
      </c>
      <c r="E66" s="3">
        <f t="shared" ref="E66:E70" si="0">D66/C66-1</f>
        <v>-4.8230926982736566E-2</v>
      </c>
      <c r="F66" s="4">
        <f>11.13/1000</f>
        <v>1.1130000000000001E-2</v>
      </c>
      <c r="G66" s="1">
        <v>2000</v>
      </c>
      <c r="H66" s="6">
        <f t="shared" ref="H66:H70" si="1">F66 * G66</f>
        <v>22.26</v>
      </c>
    </row>
    <row r="67" spans="1:8" x14ac:dyDescent="0.25">
      <c r="A67" s="2" t="s">
        <v>46</v>
      </c>
      <c r="B67" s="2">
        <v>100</v>
      </c>
      <c r="C67" s="6">
        <v>828.94</v>
      </c>
      <c r="D67" s="6">
        <v>828.93686694236601</v>
      </c>
      <c r="E67" s="3">
        <f t="shared" si="0"/>
        <v>-3.7795951867147792E-6</v>
      </c>
      <c r="F67" s="4">
        <f>5.61/1000</f>
        <v>5.6100000000000004E-3</v>
      </c>
      <c r="G67" s="1">
        <v>2000</v>
      </c>
      <c r="H67" s="6">
        <f t="shared" si="1"/>
        <v>11.22</v>
      </c>
    </row>
    <row r="68" spans="1:8" x14ac:dyDescent="0.25">
      <c r="A68" s="2" t="s">
        <v>47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22.87/1000</f>
        <v>2.2870000000000001E-2</v>
      </c>
      <c r="G68" s="1">
        <v>2000</v>
      </c>
      <c r="H68" s="6">
        <f t="shared" si="1"/>
        <v>45.74</v>
      </c>
    </row>
    <row r="69" spans="1:8" x14ac:dyDescent="0.25">
      <c r="A69" s="2" t="s">
        <v>48</v>
      </c>
      <c r="B69" s="2">
        <v>100</v>
      </c>
      <c r="C69" s="6">
        <v>1696.94</v>
      </c>
      <c r="D69" s="6">
        <v>1669.34791567869</v>
      </c>
      <c r="E69" s="3">
        <f t="shared" si="0"/>
        <v>-1.6259905666264007E-2</v>
      </c>
      <c r="F69" s="4">
        <f>4.58/1000</f>
        <v>4.5799999999999999E-3</v>
      </c>
      <c r="G69" s="1">
        <v>2000</v>
      </c>
      <c r="H69" s="6">
        <f t="shared" si="1"/>
        <v>9.16</v>
      </c>
    </row>
    <row r="70" spans="1:8" x14ac:dyDescent="0.25">
      <c r="A70" s="1" t="s">
        <v>49</v>
      </c>
      <c r="B70" s="2">
        <v>100</v>
      </c>
      <c r="C70" s="24">
        <v>1406.91</v>
      </c>
      <c r="D70" s="24">
        <v>1295.0013013222199</v>
      </c>
      <c r="E70" s="3">
        <f t="shared" si="0"/>
        <v>-7.9542187259867503E-2</v>
      </c>
      <c r="F70" s="4">
        <f>8.29/1000</f>
        <v>8.2899999999999988E-3</v>
      </c>
      <c r="G70" s="1">
        <v>2000</v>
      </c>
      <c r="H70" s="6">
        <f t="shared" si="1"/>
        <v>16.579999999999998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13" zoomScaleNormal="100" workbookViewId="0">
      <selection activeCell="A53" sqref="A53:A63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75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23</v>
      </c>
    </row>
    <row r="4" spans="1:8" x14ac:dyDescent="0.25">
      <c r="A4" s="1" t="s">
        <v>24</v>
      </c>
      <c r="B4" s="13"/>
      <c r="C4" s="1" t="s">
        <v>25</v>
      </c>
      <c r="D4" s="2"/>
      <c r="E4" s="2"/>
      <c r="F4" s="2"/>
      <c r="G4" s="2"/>
      <c r="H4" s="2"/>
    </row>
    <row r="5" spans="1:8" x14ac:dyDescent="0.25">
      <c r="A5" s="1" t="s">
        <v>26</v>
      </c>
      <c r="B5" s="13"/>
      <c r="C5" s="1" t="s">
        <v>29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27</v>
      </c>
      <c r="C6" s="9" t="s">
        <v>28</v>
      </c>
    </row>
    <row r="7" spans="1:8" s="9" customFormat="1" ht="12.7" customHeight="1" x14ac:dyDescent="0.3"/>
    <row r="8" spans="1:8" s="9" customFormat="1" ht="12.7" customHeight="1" x14ac:dyDescent="0.3">
      <c r="A8" s="23" t="s">
        <v>34</v>
      </c>
    </row>
    <row r="9" spans="1:8" s="9" customFormat="1" ht="12.7" customHeight="1" x14ac:dyDescent="0.25">
      <c r="A9" s="1" t="s">
        <v>30</v>
      </c>
      <c r="B9" s="1"/>
      <c r="C9" s="1" t="s">
        <v>31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32</v>
      </c>
      <c r="B10" s="1"/>
      <c r="C10" s="1" t="s">
        <v>33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39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37</v>
      </c>
      <c r="B13" s="1"/>
      <c r="C13" s="1" t="s">
        <v>38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36</v>
      </c>
      <c r="B14" s="1"/>
      <c r="C14" s="1" t="s">
        <v>35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42</v>
      </c>
      <c r="B15" s="1"/>
      <c r="C15" s="12" t="s">
        <v>43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40</v>
      </c>
      <c r="C16" s="12" t="s">
        <v>41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73</v>
      </c>
      <c r="B19" s="11"/>
      <c r="L19" s="12"/>
      <c r="W19" s="12"/>
      <c r="X19" s="12"/>
    </row>
    <row r="20" spans="1:24" s="9" customFormat="1" ht="12.7" customHeight="1" x14ac:dyDescent="0.3">
      <c r="A20" s="12" t="s">
        <v>89</v>
      </c>
      <c r="B20" s="11"/>
      <c r="L20" s="12"/>
      <c r="W20" s="12"/>
      <c r="X20" s="12"/>
    </row>
    <row r="21" spans="1:24" s="9" customFormat="1" ht="12.7" customHeight="1" x14ac:dyDescent="0.3">
      <c r="A21" s="12" t="s">
        <v>51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52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53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54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55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56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57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58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76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59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60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61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77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62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63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78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79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65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66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67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68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17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18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69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70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71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90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91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92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11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12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13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93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14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15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16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72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50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22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19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20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81</v>
      </c>
      <c r="D68" s="25" t="s">
        <v>80</v>
      </c>
      <c r="E68" s="29" t="s">
        <v>82</v>
      </c>
      <c r="F68" s="26" t="s">
        <v>81</v>
      </c>
      <c r="G68" s="25" t="s">
        <v>80</v>
      </c>
      <c r="H68" s="25" t="s">
        <v>82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83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55034.228168332796</v>
      </c>
      <c r="I69" s="34">
        <f>H69/E69-1</f>
        <v>4.4025362424542358E-3</v>
      </c>
      <c r="J69" s="1">
        <f>0.35/1000</f>
        <v>3.5E-4</v>
      </c>
      <c r="K69" s="1">
        <v>5000</v>
      </c>
      <c r="L69" s="24">
        <f>K69*J69</f>
        <v>1.75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84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66423.384898165401</v>
      </c>
      <c r="I70" s="34">
        <f>H70/E70-1</f>
        <v>5.0304938144989153E-2</v>
      </c>
      <c r="J70" s="35">
        <f>1.37/1000</f>
        <v>1.3700000000000001E-3</v>
      </c>
      <c r="K70" s="1">
        <v>5000</v>
      </c>
      <c r="L70" s="24">
        <f>K70*J70</f>
        <v>6.8500000000000005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85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24</v>
      </c>
      <c r="H71" s="28">
        <v>204630.99665072499</v>
      </c>
      <c r="I71" s="34">
        <f>H71/E71-1</f>
        <v>4.6341920205376086E-2</v>
      </c>
      <c r="J71" s="1">
        <f>5.32/1000</f>
        <v>5.3200000000000001E-3</v>
      </c>
      <c r="K71" s="1">
        <f>200 * 10</f>
        <v>2000</v>
      </c>
      <c r="L71" s="24">
        <f>K71*J71</f>
        <v>10.64</v>
      </c>
    </row>
    <row r="72" spans="1:20" x14ac:dyDescent="0.25">
      <c r="A72" s="2" t="s">
        <v>87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12</v>
      </c>
      <c r="H72" s="28">
        <v>227835.96029704899</v>
      </c>
      <c r="I72" s="34">
        <f t="shared" ref="I72:I73" si="0">H72/E72-1</f>
        <v>0.11501191815914558</v>
      </c>
      <c r="J72" s="35">
        <f>7.22/1000</f>
        <v>7.2199999999999999E-3</v>
      </c>
      <c r="K72" s="1">
        <v>5000</v>
      </c>
      <c r="L72" s="24">
        <f t="shared" ref="L72:L73" si="1">K72*J72</f>
        <v>36.1</v>
      </c>
    </row>
    <row r="73" spans="1:20" x14ac:dyDescent="0.25">
      <c r="A73" s="1" t="s">
        <v>86</v>
      </c>
      <c r="B73" s="2"/>
      <c r="C73" s="32">
        <v>3</v>
      </c>
      <c r="D73" s="32">
        <v>47</v>
      </c>
      <c r="E73" s="31">
        <v>476684</v>
      </c>
      <c r="F73" s="32">
        <v>3</v>
      </c>
      <c r="G73" s="32">
        <v>47</v>
      </c>
      <c r="H73" s="27">
        <v>537694.95265082305</v>
      </c>
      <c r="I73" s="34">
        <f t="shared" si="0"/>
        <v>0.12799035136657211</v>
      </c>
      <c r="J73" s="35">
        <f>28.65/1000</f>
        <v>2.8649999999999998E-2</v>
      </c>
      <c r="K73" s="1">
        <v>3000</v>
      </c>
      <c r="L73" s="24">
        <f t="shared" si="1"/>
        <v>85.949999999999989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2022-09-23T00:33:37Z</dcterms:modified>
</cp:coreProperties>
</file>