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4C5F1F33-F12C-46AF-B772-43DA3196A4A0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4" l="1"/>
  <c r="E26" i="4"/>
  <c r="F19" i="4"/>
  <c r="F20" i="4"/>
  <c r="F21" i="4"/>
  <c r="F22" i="4"/>
  <c r="F23" i="4"/>
  <c r="F24" i="4"/>
  <c r="F25" i="4"/>
  <c r="F27" i="4"/>
  <c r="E19" i="4"/>
  <c r="E20" i="4"/>
  <c r="E21" i="4"/>
  <c r="E22" i="4"/>
  <c r="E23" i="4"/>
  <c r="E24" i="4"/>
  <c r="E25" i="4"/>
  <c r="E27" i="4"/>
  <c r="D19" i="4"/>
  <c r="D20" i="4"/>
  <c r="D21" i="4"/>
  <c r="D22" i="4"/>
  <c r="D23" i="4"/>
  <c r="D24" i="4"/>
  <c r="D25" i="4"/>
  <c r="D26" i="4"/>
  <c r="D27" i="4"/>
  <c r="E16" i="4"/>
  <c r="G19" i="4"/>
  <c r="G20" i="4"/>
  <c r="G21" i="4"/>
  <c r="G22" i="4"/>
  <c r="G23" i="4"/>
  <c r="G24" i="4"/>
  <c r="G25" i="4"/>
  <c r="G26" i="4"/>
  <c r="G27" i="4"/>
  <c r="G18" i="4"/>
  <c r="F18" i="4"/>
  <c r="E18" i="4"/>
  <c r="D18" i="4"/>
  <c r="C24" i="4"/>
  <c r="C25" i="4"/>
  <c r="C26" i="4"/>
  <c r="C27" i="4"/>
  <c r="C23" i="4"/>
  <c r="C22" i="4"/>
  <c r="C21" i="4"/>
  <c r="C20" i="4"/>
  <c r="C19" i="4"/>
  <c r="C18" i="4"/>
  <c r="C15" i="4"/>
  <c r="C16" i="4"/>
  <c r="D16" i="4"/>
  <c r="F16" i="4"/>
  <c r="G16" i="4"/>
  <c r="G6" i="4"/>
  <c r="G7" i="4"/>
  <c r="G8" i="4"/>
  <c r="G9" i="4"/>
  <c r="G11" i="4"/>
  <c r="G12" i="4"/>
  <c r="G13" i="4"/>
  <c r="G14" i="4"/>
  <c r="G15" i="4"/>
  <c r="G5" i="4"/>
  <c r="F6" i="4"/>
  <c r="F7" i="4"/>
  <c r="F8" i="4"/>
  <c r="F9" i="4"/>
  <c r="F11" i="4"/>
  <c r="F12" i="4"/>
  <c r="F13" i="4"/>
  <c r="F14" i="4"/>
  <c r="F15" i="4"/>
  <c r="F5" i="4"/>
  <c r="E6" i="4"/>
  <c r="E7" i="4"/>
  <c r="E8" i="4"/>
  <c r="E9" i="4"/>
  <c r="E11" i="4"/>
  <c r="E12" i="4"/>
  <c r="E13" i="4"/>
  <c r="E14" i="4"/>
  <c r="E15" i="4"/>
  <c r="E5" i="4"/>
  <c r="D6" i="4"/>
  <c r="D7" i="4"/>
  <c r="D8" i="4"/>
  <c r="D9" i="4"/>
  <c r="D11" i="4"/>
  <c r="D12" i="4"/>
  <c r="D13" i="4"/>
  <c r="D14" i="4"/>
  <c r="D15" i="4"/>
  <c r="D5" i="4"/>
  <c r="C14" i="4"/>
  <c r="C13" i="4"/>
  <c r="C12" i="4"/>
  <c r="C11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<sst xmlns="http://schemas.openxmlformats.org/spreadsheetml/2006/main" count="305" uniqueCount="127">
  <si>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</si>
  <si>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</si>
  <si>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</si>
  <si>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</si>
  <si>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</si>
  <si>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</si>
  <si>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</si>
  <si>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</si>
  <si>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</si>
  <si>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</si>
  <si>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</si>
  <si>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</si>
  <si>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</si>
  <si>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</si>
  <si>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</si>
  <si>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</si>
  <si>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</si>
  <si>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</si>
  <si>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</si>
  <si>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</si>
  <si>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</si>
  <si>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</si>
  <si>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</si>
  <si>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</si>
  <si>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</si>
  <si>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</si>
  <si>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</si>
  <si>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</si>
  <si>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</si>
  <si>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</si>
  <si>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</si>
  <si>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</si>
  <si>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</si>
  <si>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</si>
  <si>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</si>
  <si>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</si>
  <si>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</si>
  <si>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</si>
  <si>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</si>
  <si>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</si>
  <si>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</si>
  <si>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</si>
  <si>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</si>
  <si>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</si>
  <si>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</si>
  <si>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</si>
  <si>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</si>
  <si>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</si>
  <si>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</si>
  <si>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</si>
  <si>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</si>
  <si>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</si>
  <si>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</si>
  <si>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</si>
  <si>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</si>
  <si>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</si>
  <si>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</si>
  <si>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</si>
  <si>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</si>
  <si>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</si>
  <si>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</si>
  <si>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</si>
  <si>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</si>
  <si>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</si>
  <si>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</si>
  <si>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</si>
  <si>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</si>
  <si>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</si>
  <si>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</si>
  <si>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</si>
  <si>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</si>
  <si>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</si>
  <si>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</si>
  <si>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</si>
  <si>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</si>
  <si>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</si>
  <si>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</si>
  <si>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</si>
  <si>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</si>
  <si>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</si>
  <si>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</si>
  <si>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</si>
  <si>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</si>
  <si>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</si>
  <si>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</si>
  <si>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</si>
  <si>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</si>
  <si>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</si>
  <si>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</si>
  <si>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</si>
  <si>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</si>
  <si>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</si>
  <si>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</si>
  <si>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</si>
  <si>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</si>
  <si>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m-n101-k10</t>
  </si>
  <si>
    <t>tai150a</t>
  </si>
  <si>
    <t>cmt10</t>
  </si>
  <si>
    <t>x-n251-k28</t>
  </si>
  <si>
    <t>x-n303-k21</t>
  </si>
  <si>
    <t>r101</t>
  </si>
  <si>
    <t>r201</t>
  </si>
  <si>
    <t>c101</t>
  </si>
  <si>
    <t>c201</t>
  </si>
  <si>
    <t>rc101</t>
  </si>
  <si>
    <t>rc201</t>
  </si>
  <si>
    <t>VRP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</si>
  <si>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</si>
  <si>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</si>
  <si>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</si>
  <si>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</si>
  <si>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</si>
  <si>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</si>
  <si>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</si>
  <si>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</si>
  <si>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</si>
  <si>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</si>
  <si>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</si>
  <si>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</si>
  <si>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</si>
  <si>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</si>
  <si>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</si>
  <si>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</si>
  <si>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</si>
  <si>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</si>
  <si>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 .</t>
  </si>
  <si>
    <t>Note : Since none of the instance employed for benchmarking encompass multi-route vehicle operations, vehicle-related removal operators have not been deployed in benchmarking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</si>
</sst>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6" fillId="0" borderId="2" xfId="0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321"/>
  <sheetViews>
    <sheetView topLeftCell="A58" zoomScaleNormal="100" workbookViewId="0">
      <selection activeCell="C146" sqref="C146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115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126</v>
      </c>
      <c r="K16" s="1"/>
    </row>
    <row r="17" spans="1:14" ht="12.75" customHeight="1" x14ac:dyDescent="0.35">
      <c r="A17" s="26" t="s">
        <v>106</v>
      </c>
      <c r="B17" s="13"/>
      <c r="K17" s="1"/>
    </row>
    <row r="18" spans="1:14" ht="12.75" customHeight="1" x14ac:dyDescent="0.35">
      <c r="A18" s="1" t="s">
        <v>80</v>
      </c>
      <c r="B18" s="13"/>
      <c r="K18" s="1"/>
    </row>
    <row r="19" spans="1:14" ht="12.75" customHeight="1" x14ac:dyDescent="0.35">
      <c r="A19" s="1" t="s">
        <v>47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4" ht="12.75" customHeight="1" x14ac:dyDescent="0.35">
      <c r="A20" s="1" t="s">
        <v>75</v>
      </c>
      <c r="B20" s="1"/>
      <c r="C20" s="1"/>
      <c r="D20" s="1"/>
      <c r="E20" s="1"/>
      <c r="F20" s="1" t="s">
        <v>77</v>
      </c>
      <c r="G20" s="1"/>
      <c r="H20" s="1"/>
      <c r="I20" s="1"/>
      <c r="J20" s="1"/>
      <c r="L20" s="1"/>
    </row>
    <row r="21" spans="1:14" ht="12.75" customHeight="1" x14ac:dyDescent="0.35">
      <c r="A21" s="1" t="s">
        <v>86</v>
      </c>
      <c r="B21" s="1"/>
      <c r="C21" s="1"/>
      <c r="D21" s="1"/>
      <c r="E21" s="1"/>
      <c r="F21" s="1" t="s">
        <v>76</v>
      </c>
      <c r="G21" s="1"/>
      <c r="H21" s="1"/>
      <c r="I21" s="1"/>
      <c r="L21" s="1"/>
    </row>
    <row r="22" spans="1:14" ht="12.75" customHeight="1" x14ac:dyDescent="0.35">
      <c r="A22" s="1" t="s">
        <v>81</v>
      </c>
      <c r="B22" s="1"/>
      <c r="C22" s="1"/>
      <c r="D22" s="1"/>
      <c r="E22" s="1"/>
      <c r="F22" s="1" t="s">
        <v>78</v>
      </c>
      <c r="G22" s="1"/>
      <c r="H22" s="1"/>
      <c r="I22" s="1"/>
      <c r="K22" s="28"/>
      <c r="L22" s="1"/>
    </row>
    <row r="23" spans="1:14" ht="12.75" customHeight="1" x14ac:dyDescent="0.35">
      <c r="A23" s="1" t="s">
        <v>87</v>
      </c>
      <c r="B23" s="1"/>
      <c r="C23" s="1"/>
      <c r="D23" s="1"/>
      <c r="E23" s="1"/>
      <c r="F23" s="1" t="s">
        <v>79</v>
      </c>
      <c r="G23" s="1"/>
      <c r="H23" s="1"/>
      <c r="I23" s="1"/>
      <c r="K23" s="29"/>
      <c r="L23" s="1"/>
    </row>
    <row r="24" spans="1:14" ht="12.75" customHeight="1" x14ac:dyDescent="0.35">
      <c r="A24" s="1" t="s">
        <v>34</v>
      </c>
      <c r="B24" s="1"/>
      <c r="C24" s="1"/>
      <c r="D24" s="1"/>
      <c r="E24" s="1"/>
      <c r="F24" s="1" t="s">
        <v>56</v>
      </c>
      <c r="G24" s="1"/>
      <c r="H24" s="1"/>
      <c r="I24" s="1"/>
      <c r="K24" s="1"/>
      <c r="L24" s="1"/>
    </row>
    <row r="25" spans="1:14" ht="12.75" customHeight="1" x14ac:dyDescent="0.35">
      <c r="A25" s="1" t="s">
        <v>35</v>
      </c>
      <c r="B25" s="1"/>
      <c r="C25" s="1"/>
      <c r="D25" s="1"/>
      <c r="E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116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</row>
    <row r="27" spans="1:14" ht="12.75" customHeight="1" x14ac:dyDescent="0.35">
      <c r="A27" s="1" t="s">
        <v>36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118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37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124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38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</row>
    <row r="32" spans="1:14" ht="12.75" customHeight="1" x14ac:dyDescent="0.35">
      <c r="A32" s="1" t="s">
        <v>39</v>
      </c>
      <c r="B32" s="1"/>
      <c r="C32" s="1"/>
      <c r="D32" s="1"/>
      <c r="E32" s="1"/>
      <c r="F32" s="1" t="s">
        <v>57</v>
      </c>
      <c r="G32" s="1"/>
      <c r="H32" s="1"/>
      <c r="I32" s="1"/>
      <c r="K32" s="1"/>
      <c r="L32" s="1"/>
      <c r="M32" s="1"/>
      <c r="N32" s="1"/>
    </row>
    <row r="33" spans="1:14" ht="12.75" customHeight="1" x14ac:dyDescent="0.35">
      <c r="A33" s="1" t="s">
        <v>40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</row>
    <row r="34" spans="1:14" ht="12.75" customHeight="1" x14ac:dyDescent="0.35">
      <c r="A34" s="1" t="s">
        <v>41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</row>
    <row r="35" spans="1:14" ht="12.75" customHeight="1" x14ac:dyDescent="0.35">
      <c r="A35" s="1" t="s">
        <v>42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</row>
    <row r="36" spans="1:14" ht="12.75" customHeight="1" x14ac:dyDescent="0.35">
      <c r="A36" s="1" t="s">
        <v>43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</row>
    <row r="37" spans="1:14" ht="12.75" customHeight="1" x14ac:dyDescent="0.35">
      <c r="A37" s="1" t="s">
        <v>44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38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</row>
    <row r="39" spans="1:14" ht="12.75" customHeight="1" x14ac:dyDescent="0.35">
      <c r="A39" s="1" t="s">
        <v>45</v>
      </c>
      <c r="B39" s="1"/>
      <c r="C39" s="1"/>
      <c r="D39" s="1"/>
      <c r="E39" s="1"/>
      <c r="F39" s="1" t="s">
        <v>58</v>
      </c>
      <c r="G39" s="1"/>
      <c r="H39" s="1"/>
      <c r="I39" s="1"/>
      <c r="K39" s="1"/>
      <c r="L39" s="1"/>
    </row>
    <row r="40" spans="1:14" ht="12.75" customHeight="1" x14ac:dyDescent="0.35">
      <c r="A40" s="1" t="s">
        <v>110</v>
      </c>
      <c r="B40" s="1"/>
      <c r="C40" s="1"/>
      <c r="D40" s="1"/>
      <c r="E40" s="1"/>
      <c r="F40" s="1"/>
      <c r="G40" s="1"/>
      <c r="H40" s="1"/>
      <c r="I40" s="1"/>
      <c r="K40" s="1"/>
      <c r="L40" s="1"/>
    </row>
    <row r="41" spans="1:14" ht="12.75" customHeight="1" x14ac:dyDescent="0.35">
      <c r="A41" s="1" t="s">
        <v>111</v>
      </c>
      <c r="B41" s="1"/>
      <c r="C41" s="1"/>
      <c r="D41" s="1"/>
      <c r="E41" s="1"/>
      <c r="F41" s="1"/>
      <c r="G41" s="1"/>
      <c r="H41" s="1"/>
      <c r="I41" s="1"/>
      <c r="K41" s="1"/>
      <c r="L41" s="1"/>
    </row>
    <row r="42" spans="1:14" ht="12.75" customHeight="1" x14ac:dyDescent="0.35">
      <c r="A42" s="1" t="s">
        <v>46</v>
      </c>
      <c r="B42" s="1"/>
      <c r="C42" s="1"/>
      <c r="D42" s="1"/>
      <c r="E42" s="1"/>
      <c r="F42" s="1"/>
      <c r="G42" s="1"/>
      <c r="H42" s="1"/>
      <c r="I42" s="1"/>
      <c r="K42" s="1"/>
      <c r="L42" s="1"/>
    </row>
    <row r="43" spans="1:14" ht="12.75" customHeight="1" x14ac:dyDescent="0.35">
      <c r="A43" s="1" t="s">
        <v>112</v>
      </c>
      <c r="B43" s="1"/>
      <c r="C43" s="1"/>
      <c r="D43" s="1"/>
      <c r="E43" s="1"/>
      <c r="F43" s="1"/>
      <c r="G43" s="1"/>
      <c r="H43" s="1"/>
      <c r="I43" s="1"/>
      <c r="K43" s="1"/>
      <c r="L43" s="1"/>
    </row>
    <row r="44" spans="1:14" ht="12.75" customHeight="1" x14ac:dyDescent="0.35">
      <c r="A44" s="1" t="s">
        <v>113</v>
      </c>
      <c r="B44" s="1"/>
      <c r="C44" s="1"/>
      <c r="D44" s="1"/>
      <c r="E44" s="1"/>
      <c r="F44" s="1"/>
      <c r="G44" s="1"/>
      <c r="H44" s="1"/>
      <c r="I44" s="1"/>
      <c r="K44" s="1"/>
      <c r="L44" s="1"/>
    </row>
    <row r="45" spans="1:14" ht="12.75" customHeight="1" x14ac:dyDescent="0.35">
      <c r="A45" s="1" t="s">
        <v>123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" t="s">
        <v>38</v>
      </c>
      <c r="B46" s="1"/>
      <c r="C46" s="1"/>
      <c r="D46" s="1"/>
      <c r="E46" s="1"/>
      <c r="F46" s="1"/>
      <c r="G46" s="1"/>
      <c r="H46" s="1"/>
      <c r="I46" s="1"/>
      <c r="K46" s="1"/>
      <c r="L46" s="1"/>
    </row>
    <row r="47" spans="1:14" ht="12.75" customHeight="1" x14ac:dyDescent="0.35">
      <c r="A47" s="16" t="s">
        <v>48</v>
      </c>
      <c r="B47" s="1"/>
      <c r="C47" s="1"/>
      <c r="D47" s="1"/>
      <c r="E47" s="1"/>
      <c r="F47" s="1" t="s">
        <v>59</v>
      </c>
      <c r="G47" s="1"/>
      <c r="H47" s="1"/>
      <c r="I47" s="1"/>
      <c r="K47" s="1"/>
      <c r="L47" s="1"/>
    </row>
    <row r="48" spans="1:14" ht="12.75" customHeight="1" x14ac:dyDescent="0.35">
      <c r="A48" s="16" t="s">
        <v>49</v>
      </c>
      <c r="B48" s="1"/>
      <c r="C48" s="1"/>
      <c r="D48" s="1"/>
      <c r="E48" s="1"/>
      <c r="F48" s="1" t="s">
        <v>60</v>
      </c>
      <c r="G48" s="1"/>
      <c r="H48" s="1"/>
      <c r="I48" s="1"/>
      <c r="K48" s="1"/>
      <c r="L48" s="1"/>
    </row>
    <row r="49" spans="1:12" ht="12.75" customHeight="1" x14ac:dyDescent="0.35">
      <c r="A49" s="16" t="s">
        <v>50</v>
      </c>
      <c r="B49" s="1"/>
      <c r="C49" s="1"/>
      <c r="D49" s="1"/>
      <c r="E49" s="1"/>
      <c r="F49" s="1" t="s">
        <v>61</v>
      </c>
      <c r="G49" s="1"/>
      <c r="H49" s="1"/>
      <c r="I49" s="1"/>
      <c r="L49" s="1"/>
    </row>
    <row r="50" spans="1:12" ht="12.75" customHeight="1" x14ac:dyDescent="0.35">
      <c r="A50" s="16" t="s">
        <v>53</v>
      </c>
      <c r="B50" s="1"/>
      <c r="C50" s="1"/>
      <c r="D50" s="1"/>
      <c r="E50" s="1"/>
      <c r="F50" s="1" t="s">
        <v>67</v>
      </c>
      <c r="G50" s="1"/>
      <c r="H50" s="1"/>
      <c r="I50" s="1"/>
      <c r="L50" s="1"/>
    </row>
    <row r="51" spans="1:12" ht="12.75" customHeight="1" x14ac:dyDescent="0.35">
      <c r="A51" s="16" t="s">
        <v>90</v>
      </c>
      <c r="B51" s="1"/>
      <c r="C51" s="1"/>
      <c r="D51" s="1"/>
      <c r="E51" s="1"/>
      <c r="F51" s="1" t="s">
        <v>69</v>
      </c>
      <c r="G51" s="1"/>
      <c r="H51" s="1"/>
      <c r="I51" s="1"/>
      <c r="L51" s="1"/>
    </row>
    <row r="52" spans="1:12" ht="12.75" customHeight="1" x14ac:dyDescent="0.35">
      <c r="A52" s="16" t="s">
        <v>54</v>
      </c>
      <c r="B52" s="1"/>
      <c r="C52" s="1"/>
      <c r="D52" s="1"/>
      <c r="E52" s="1"/>
      <c r="F52" s="1" t="s">
        <v>71</v>
      </c>
      <c r="G52" s="1"/>
      <c r="H52" s="1"/>
      <c r="I52" s="1"/>
      <c r="L52" s="1"/>
    </row>
    <row r="53" spans="1:12" ht="12.75" customHeight="1" x14ac:dyDescent="0.35">
      <c r="A53" s="16" t="s">
        <v>91</v>
      </c>
      <c r="B53" s="1"/>
      <c r="C53" s="1"/>
      <c r="D53" s="1"/>
      <c r="E53" s="1"/>
      <c r="F53" s="1" t="s">
        <v>70</v>
      </c>
      <c r="G53" s="1"/>
      <c r="H53" s="1"/>
      <c r="I53" s="1"/>
      <c r="L53" s="1"/>
    </row>
    <row r="54" spans="1:12" ht="12.75" customHeight="1" x14ac:dyDescent="0.35">
      <c r="A54" s="16" t="s">
        <v>85</v>
      </c>
      <c r="B54" s="1"/>
      <c r="C54" s="1"/>
      <c r="D54" s="1"/>
      <c r="E54" s="1"/>
      <c r="F54" s="1" t="s">
        <v>62</v>
      </c>
      <c r="G54" s="1"/>
      <c r="H54" s="1"/>
      <c r="I54" s="1"/>
    </row>
    <row r="55" spans="1:12" ht="12.75" customHeight="1" x14ac:dyDescent="0.35">
      <c r="A55" s="16" t="s">
        <v>51</v>
      </c>
      <c r="B55" s="1"/>
      <c r="C55" s="1"/>
      <c r="D55" s="1"/>
      <c r="E55" s="1"/>
      <c r="F55" s="1" t="s">
        <v>63</v>
      </c>
      <c r="G55" s="1"/>
      <c r="H55" s="1"/>
      <c r="I55" s="1"/>
    </row>
    <row r="56" spans="1:12" ht="12.75" customHeight="1" x14ac:dyDescent="0.35">
      <c r="A56" s="16" t="s">
        <v>52</v>
      </c>
      <c r="B56" s="1"/>
      <c r="C56" s="1"/>
      <c r="D56" s="1"/>
      <c r="E56" s="1"/>
      <c r="F56" s="1" t="s">
        <v>64</v>
      </c>
      <c r="G56" s="1"/>
      <c r="H56" s="1"/>
    </row>
    <row r="57" spans="1:12" ht="12.75" customHeight="1" x14ac:dyDescent="0.35">
      <c r="A57" s="16" t="s">
        <v>82</v>
      </c>
      <c r="B57" s="1"/>
      <c r="C57" s="1"/>
      <c r="D57" s="1"/>
      <c r="E57" s="1"/>
      <c r="F57" s="1" t="s">
        <v>65</v>
      </c>
      <c r="G57" s="1"/>
      <c r="H57" s="1"/>
      <c r="L57" s="1"/>
    </row>
    <row r="58" spans="1:12" ht="12.75" customHeight="1" x14ac:dyDescent="0.35">
      <c r="A58" s="16" t="s">
        <v>84</v>
      </c>
      <c r="B58" s="1"/>
      <c r="C58" s="1"/>
      <c r="D58" s="1"/>
      <c r="E58" s="1"/>
      <c r="F58" s="1" t="s">
        <v>66</v>
      </c>
      <c r="G58" s="1"/>
      <c r="H58" s="1"/>
      <c r="J58" s="1"/>
    </row>
    <row r="59" spans="1:12" ht="12.75" customHeight="1" x14ac:dyDescent="0.35">
      <c r="A59" s="16" t="s">
        <v>55</v>
      </c>
      <c r="B59" s="1"/>
      <c r="C59" s="1"/>
      <c r="D59" s="1"/>
      <c r="E59" s="1"/>
      <c r="F59" s="1" t="s">
        <v>68</v>
      </c>
      <c r="G59" s="1"/>
      <c r="H59" s="1"/>
      <c r="I59" s="1"/>
      <c r="J59" s="1"/>
      <c r="K59" s="1"/>
    </row>
    <row r="60" spans="1:12" ht="12.75" customHeight="1" x14ac:dyDescent="0.3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2.75" customHeight="1" x14ac:dyDescent="0.35">
      <c r="A61" s="26" t="s">
        <v>107</v>
      </c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2.75" customHeight="1" x14ac:dyDescent="0.35">
      <c r="A62" s="1" t="s">
        <v>80</v>
      </c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2.75" customHeight="1" x14ac:dyDescent="0.35">
      <c r="A63" s="1" t="s">
        <v>47</v>
      </c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2" ht="12.75" customHeight="1" x14ac:dyDescent="0.35">
      <c r="A64" s="1" t="s">
        <v>75</v>
      </c>
      <c r="B64" s="1"/>
      <c r="C64" s="1"/>
      <c r="D64" s="1"/>
      <c r="E64" s="1"/>
      <c r="F64" s="1" t="s">
        <v>77</v>
      </c>
      <c r="G64" s="1"/>
      <c r="H64" s="1"/>
      <c r="I64" s="1"/>
      <c r="J64" s="1"/>
      <c r="K64" s="1"/>
    </row>
    <row r="65" spans="1:11" ht="12.75" customHeight="1" x14ac:dyDescent="0.35">
      <c r="A65" s="1" t="s">
        <v>86</v>
      </c>
      <c r="B65" s="1"/>
      <c r="C65" s="1"/>
      <c r="D65" s="1"/>
      <c r="E65" s="1"/>
      <c r="F65" s="1" t="s">
        <v>76</v>
      </c>
      <c r="G65" s="1"/>
      <c r="H65" s="1"/>
      <c r="I65" s="1"/>
      <c r="J65" s="1"/>
      <c r="K65" s="1"/>
    </row>
    <row r="66" spans="1:11" ht="12.75" customHeight="1" x14ac:dyDescent="0.35">
      <c r="A66" s="1" t="s">
        <v>81</v>
      </c>
      <c r="B66" s="1"/>
      <c r="C66" s="1"/>
      <c r="D66" s="1"/>
      <c r="E66" s="1"/>
      <c r="F66" s="1" t="s">
        <v>78</v>
      </c>
      <c r="G66" s="1"/>
      <c r="H66" s="1"/>
      <c r="I66" s="1"/>
      <c r="J66" s="1"/>
      <c r="K66" s="1"/>
    </row>
    <row r="67" spans="1:11" ht="12.75" customHeight="1" x14ac:dyDescent="0.35">
      <c r="A67" s="1" t="s">
        <v>87</v>
      </c>
      <c r="B67" s="1"/>
      <c r="C67" s="1"/>
      <c r="D67" s="1"/>
      <c r="E67" s="1"/>
      <c r="F67" s="1" t="s">
        <v>79</v>
      </c>
      <c r="G67" s="1"/>
      <c r="H67" s="1"/>
      <c r="I67" s="1"/>
      <c r="J67" s="1"/>
      <c r="K67" s="1"/>
    </row>
    <row r="68" spans="1:11" ht="12.75" customHeight="1" x14ac:dyDescent="0.35">
      <c r="A68" s="1" t="s">
        <v>34</v>
      </c>
      <c r="B68" s="1"/>
      <c r="C68" s="1"/>
      <c r="D68" s="1"/>
      <c r="E68" s="1"/>
      <c r="F68" s="1" t="s">
        <v>56</v>
      </c>
      <c r="G68" s="1"/>
      <c r="H68" s="1"/>
      <c r="I68" s="1"/>
      <c r="J68" s="1"/>
      <c r="K68" s="1"/>
    </row>
    <row r="69" spans="1:11" ht="12.75" customHeight="1" x14ac:dyDescent="0.35">
      <c r="A69" s="1" t="s">
        <v>35</v>
      </c>
      <c r="B69" s="1"/>
      <c r="C69" s="1"/>
      <c r="D69" s="1"/>
      <c r="E69" s="1"/>
      <c r="G69" s="1"/>
      <c r="H69" s="1"/>
      <c r="I69" s="1"/>
      <c r="J69" s="1"/>
      <c r="K69" s="1"/>
    </row>
    <row r="70" spans="1:11" ht="12.75" customHeight="1" x14ac:dyDescent="0.35">
      <c r="A70" s="1" t="s">
        <v>116</v>
      </c>
      <c r="B70" s="1"/>
      <c r="C70" s="1"/>
      <c r="D70" s="1"/>
      <c r="E70" s="1"/>
      <c r="F70" s="1"/>
      <c r="J70" s="15"/>
    </row>
    <row r="71" spans="1:11" ht="12.75" customHeight="1" x14ac:dyDescent="0.35">
      <c r="A71" s="1" t="s">
        <v>36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2.75" customHeight="1" x14ac:dyDescent="0.35">
      <c r="A72" s="1" t="s">
        <v>118</v>
      </c>
      <c r="B72" s="1"/>
      <c r="C72" s="1"/>
      <c r="D72" s="1"/>
      <c r="E72" s="1"/>
      <c r="F72" s="1"/>
    </row>
    <row r="73" spans="1:11" ht="12.75" customHeight="1" x14ac:dyDescent="0.35">
      <c r="A73" s="1" t="s">
        <v>37</v>
      </c>
      <c r="B73" s="1"/>
      <c r="C73" s="1"/>
      <c r="D73" s="1"/>
      <c r="E73" s="1"/>
      <c r="F73" s="1"/>
    </row>
    <row r="74" spans="1:11" ht="12.75" customHeight="1" x14ac:dyDescent="0.35">
      <c r="A74" s="1" t="s">
        <v>124</v>
      </c>
      <c r="B74" s="1"/>
      <c r="C74" s="1"/>
      <c r="D74" s="1"/>
      <c r="E74" s="1"/>
      <c r="F74" s="1"/>
    </row>
    <row r="75" spans="1:11" ht="12.75" customHeight="1" x14ac:dyDescent="0.35">
      <c r="A75" s="1" t="s">
        <v>38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2.75" customHeight="1" x14ac:dyDescent="0.35">
      <c r="A76" s="1" t="s">
        <v>39</v>
      </c>
      <c r="B76" s="1"/>
      <c r="C76" s="1"/>
      <c r="D76" s="1"/>
      <c r="E76" s="1"/>
      <c r="F76" s="1" t="s">
        <v>57</v>
      </c>
      <c r="G76" s="1"/>
      <c r="H76" s="1"/>
      <c r="I76" s="1"/>
      <c r="J76" s="1"/>
      <c r="K76" s="1"/>
    </row>
    <row r="77" spans="1:11" ht="12.75" customHeight="1" x14ac:dyDescent="0.35">
      <c r="A77" s="1" t="s">
        <v>40</v>
      </c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2.75" customHeight="1" x14ac:dyDescent="0.35">
      <c r="A78" s="1" t="s">
        <v>41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2.75" customHeight="1" x14ac:dyDescent="0.35">
      <c r="A79" s="1" t="s">
        <v>42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2.75" customHeight="1" x14ac:dyDescent="0.35">
      <c r="A80" s="1" t="s">
        <v>43</v>
      </c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2.75" customHeight="1" x14ac:dyDescent="0.35">
      <c r="A81" s="1" t="s">
        <v>44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2.75" customHeight="1" x14ac:dyDescent="0.35">
      <c r="A82" s="1" t="s">
        <v>38</v>
      </c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2.75" customHeight="1" x14ac:dyDescent="0.35">
      <c r="A83" s="1" t="s">
        <v>45</v>
      </c>
      <c r="B83" s="1"/>
      <c r="C83" s="1"/>
      <c r="D83" s="1"/>
      <c r="E83" s="1"/>
      <c r="F83" s="1" t="s">
        <v>58</v>
      </c>
      <c r="G83" s="1"/>
      <c r="H83" s="1"/>
      <c r="I83" s="1"/>
      <c r="J83" s="1"/>
      <c r="K83" s="1"/>
    </row>
    <row r="84" spans="1:11" ht="12.75" customHeight="1" x14ac:dyDescent="0.35">
      <c r="A84" s="1" t="s">
        <v>110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2.75" customHeight="1" x14ac:dyDescent="0.35">
      <c r="A85" s="1" t="s">
        <v>111</v>
      </c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2.75" customHeight="1" x14ac:dyDescent="0.35">
      <c r="A86" s="1" t="s">
        <v>46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2.75" customHeight="1" x14ac:dyDescent="0.35">
      <c r="A87" s="1" t="s">
        <v>112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2.75" customHeight="1" x14ac:dyDescent="0.35">
      <c r="A88" s="1" t="s">
        <v>113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2.75" customHeight="1" x14ac:dyDescent="0.35">
      <c r="A89" s="1" t="s">
        <v>123</v>
      </c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2.75" customHeight="1" x14ac:dyDescent="0.35">
      <c r="A90" s="1" t="s">
        <v>38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2.75" customHeight="1" x14ac:dyDescent="0.35">
      <c r="A91" s="16" t="s">
        <v>48</v>
      </c>
      <c r="B91" s="1"/>
      <c r="C91" s="1"/>
      <c r="D91" s="1"/>
      <c r="E91" s="1"/>
      <c r="F91" s="1" t="s">
        <v>59</v>
      </c>
      <c r="G91" s="1"/>
      <c r="H91" s="1"/>
      <c r="I91" s="1"/>
      <c r="J91" s="1"/>
      <c r="K91" s="1"/>
    </row>
    <row r="92" spans="1:11" ht="12.75" customHeight="1" x14ac:dyDescent="0.35">
      <c r="A92" s="16" t="s">
        <v>49</v>
      </c>
      <c r="B92" s="1"/>
      <c r="C92" s="1"/>
      <c r="D92" s="1"/>
      <c r="E92" s="1"/>
      <c r="F92" s="1" t="s">
        <v>60</v>
      </c>
      <c r="G92" s="1"/>
      <c r="H92" s="1"/>
      <c r="I92" s="1"/>
      <c r="J92" s="1"/>
      <c r="K92" s="1"/>
    </row>
    <row r="93" spans="1:11" ht="12.75" customHeight="1" x14ac:dyDescent="0.35">
      <c r="A93" s="16" t="s">
        <v>50</v>
      </c>
      <c r="B93" s="1"/>
      <c r="C93" s="1"/>
      <c r="D93" s="1"/>
      <c r="E93" s="1"/>
      <c r="F93" s="1" t="s">
        <v>61</v>
      </c>
      <c r="G93" s="1"/>
      <c r="H93" s="1"/>
      <c r="I93" s="1"/>
      <c r="J93" s="1"/>
      <c r="K93" s="1"/>
    </row>
    <row r="94" spans="1:11" ht="12.75" customHeight="1" x14ac:dyDescent="0.35">
      <c r="A94" s="16" t="s">
        <v>53</v>
      </c>
      <c r="B94" s="1"/>
      <c r="C94" s="1"/>
      <c r="D94" s="1"/>
      <c r="E94" s="1"/>
      <c r="F94" s="1" t="s">
        <v>67</v>
      </c>
      <c r="G94" s="1"/>
      <c r="H94" s="1"/>
      <c r="I94" s="1"/>
      <c r="J94" s="1"/>
      <c r="K94" s="1"/>
    </row>
    <row r="95" spans="1:11" ht="12.75" customHeight="1" x14ac:dyDescent="0.35">
      <c r="A95" s="16" t="s">
        <v>90</v>
      </c>
      <c r="B95" s="1"/>
      <c r="C95" s="1"/>
      <c r="D95" s="1"/>
      <c r="E95" s="1"/>
      <c r="F95" s="1" t="s">
        <v>69</v>
      </c>
      <c r="G95" s="1"/>
      <c r="H95" s="1"/>
      <c r="I95" s="1"/>
      <c r="J95" s="1"/>
      <c r="K95" s="1"/>
    </row>
    <row r="96" spans="1:11" ht="12.75" customHeight="1" x14ac:dyDescent="0.35">
      <c r="A96" s="16" t="s">
        <v>54</v>
      </c>
      <c r="B96" s="1"/>
      <c r="C96" s="1"/>
      <c r="D96" s="1"/>
      <c r="E96" s="1"/>
      <c r="F96" s="1" t="s">
        <v>71</v>
      </c>
      <c r="G96" s="1"/>
      <c r="H96" s="1"/>
      <c r="I96" s="1"/>
      <c r="J96" s="1"/>
      <c r="K96" s="1"/>
    </row>
    <row r="97" spans="1:11" ht="12.75" customHeight="1" x14ac:dyDescent="0.35">
      <c r="A97" s="16" t="s">
        <v>91</v>
      </c>
      <c r="B97" s="1"/>
      <c r="C97" s="1"/>
      <c r="D97" s="1"/>
      <c r="E97" s="1"/>
      <c r="F97" s="1" t="s">
        <v>70</v>
      </c>
      <c r="G97" s="1"/>
      <c r="H97" s="1"/>
      <c r="I97" s="1"/>
      <c r="J97" s="1"/>
      <c r="K97" s="1"/>
    </row>
    <row r="98" spans="1:11" ht="12.75" customHeight="1" x14ac:dyDescent="0.35">
      <c r="A98" s="16" t="s">
        <v>85</v>
      </c>
      <c r="B98" s="1"/>
      <c r="C98" s="1"/>
      <c r="D98" s="1"/>
      <c r="E98" s="1"/>
      <c r="F98" s="1" t="s">
        <v>62</v>
      </c>
      <c r="G98" s="1"/>
      <c r="H98" s="1"/>
      <c r="I98" s="1"/>
      <c r="J98" s="1"/>
      <c r="K98" s="1"/>
    </row>
    <row r="99" spans="1:11" ht="12.75" customHeight="1" x14ac:dyDescent="0.35">
      <c r="A99" s="16" t="s">
        <v>51</v>
      </c>
      <c r="B99" s="1"/>
      <c r="C99" s="1"/>
      <c r="D99" s="1"/>
      <c r="E99" s="1"/>
      <c r="F99" s="1" t="s">
        <v>63</v>
      </c>
      <c r="G99" s="1"/>
      <c r="H99" s="1"/>
      <c r="I99" s="1"/>
      <c r="J99" s="1"/>
      <c r="K99" s="1"/>
    </row>
    <row r="100" spans="1:11" ht="12.75" customHeight="1" x14ac:dyDescent="0.35">
      <c r="A100" s="16" t="s">
        <v>52</v>
      </c>
      <c r="B100" s="1"/>
      <c r="C100" s="1"/>
      <c r="D100" s="1"/>
      <c r="E100" s="1"/>
      <c r="F100" s="1" t="s">
        <v>64</v>
      </c>
      <c r="G100" s="1"/>
      <c r="H100" s="1"/>
      <c r="I100" s="1"/>
      <c r="J100" s="1"/>
      <c r="K100" s="1"/>
    </row>
    <row r="101" spans="1:11" ht="12.75" customHeight="1" x14ac:dyDescent="0.35">
      <c r="A101" s="16" t="s">
        <v>82</v>
      </c>
      <c r="B101" s="1"/>
      <c r="C101" s="1"/>
      <c r="D101" s="1"/>
      <c r="E101" s="1"/>
      <c r="F101" s="1" t="s">
        <v>65</v>
      </c>
      <c r="G101" s="1"/>
      <c r="H101" s="1"/>
      <c r="I101" s="1"/>
      <c r="J101" s="1"/>
      <c r="K101" s="1"/>
    </row>
    <row r="102" spans="1:11" ht="12.75" customHeight="1" x14ac:dyDescent="0.35">
      <c r="A102" s="16" t="s">
        <v>84</v>
      </c>
      <c r="B102" s="1"/>
      <c r="C102" s="1"/>
      <c r="D102" s="1"/>
      <c r="E102" s="1"/>
      <c r="F102" s="1" t="s">
        <v>66</v>
      </c>
      <c r="G102" s="1"/>
      <c r="H102" s="1"/>
      <c r="I102" s="1"/>
      <c r="J102" s="1"/>
      <c r="K102" s="1"/>
    </row>
    <row r="103" spans="1:11" ht="12.75" customHeight="1" x14ac:dyDescent="0.35">
      <c r="A103" s="16" t="s">
        <v>55</v>
      </c>
      <c r="B103" s="1"/>
      <c r="C103" s="1"/>
      <c r="D103" s="1"/>
      <c r="E103" s="1"/>
      <c r="F103" s="1" t="s">
        <v>68</v>
      </c>
      <c r="G103" s="1"/>
      <c r="H103" s="1"/>
      <c r="I103" s="1"/>
      <c r="J103" s="1"/>
      <c r="K103" s="1"/>
    </row>
    <row r="104" spans="1:11" ht="12.75" customHeight="1" x14ac:dyDescent="0.35">
      <c r="A104" s="16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2.75" customHeight="1" x14ac:dyDescent="0.35">
      <c r="A105" s="26" t="s">
        <v>108</v>
      </c>
      <c r="J105" s="15"/>
    </row>
    <row r="106" spans="1:11" ht="12.75" customHeight="1" x14ac:dyDescent="0.35">
      <c r="A106" s="1" t="s">
        <v>80</v>
      </c>
      <c r="B106" s="13"/>
    </row>
    <row r="107" spans="1:11" ht="12.75" customHeight="1" x14ac:dyDescent="0.35">
      <c r="A107" s="1" t="s">
        <v>47</v>
      </c>
      <c r="B107" s="1"/>
      <c r="C107" s="1"/>
      <c r="D107" s="1"/>
      <c r="E107" s="1"/>
      <c r="F107" s="1"/>
      <c r="J107" s="15"/>
    </row>
    <row r="108" spans="1:11" ht="12.75" customHeight="1" x14ac:dyDescent="0.35">
      <c r="A108" s="1" t="s">
        <v>75</v>
      </c>
      <c r="B108" s="1"/>
      <c r="C108" s="1"/>
      <c r="D108" s="1"/>
      <c r="E108" s="1"/>
      <c r="F108" s="1" t="s">
        <v>77</v>
      </c>
      <c r="J108" s="15"/>
    </row>
    <row r="109" spans="1:11" ht="12.75" customHeight="1" x14ac:dyDescent="0.35">
      <c r="A109" s="1" t="s">
        <v>86</v>
      </c>
      <c r="B109" s="1"/>
      <c r="C109" s="1"/>
      <c r="D109" s="1"/>
      <c r="E109" s="1"/>
      <c r="F109" s="1" t="s">
        <v>76</v>
      </c>
      <c r="J109" s="15"/>
    </row>
    <row r="110" spans="1:11" ht="12.75" customHeight="1" x14ac:dyDescent="0.35">
      <c r="A110" s="1" t="s">
        <v>81</v>
      </c>
      <c r="B110" s="1"/>
      <c r="C110" s="1"/>
      <c r="D110" s="1"/>
      <c r="E110" s="1"/>
      <c r="F110" s="1" t="s">
        <v>78</v>
      </c>
      <c r="J110" s="15"/>
    </row>
    <row r="111" spans="1:11" ht="12.75" customHeight="1" x14ac:dyDescent="0.35">
      <c r="A111" s="1" t="s">
        <v>87</v>
      </c>
      <c r="B111" s="1"/>
      <c r="C111" s="1"/>
      <c r="D111" s="1"/>
      <c r="E111" s="1"/>
      <c r="F111" s="1" t="s">
        <v>79</v>
      </c>
    </row>
    <row r="112" spans="1:11" ht="12.75" customHeight="1" x14ac:dyDescent="0.35">
      <c r="A112" s="1" t="s">
        <v>34</v>
      </c>
      <c r="B112" s="1"/>
      <c r="C112" s="1"/>
      <c r="D112" s="1"/>
      <c r="E112" s="1"/>
      <c r="F112" s="1" t="s">
        <v>56</v>
      </c>
      <c r="J112" s="15"/>
    </row>
    <row r="113" spans="1:10" ht="12.75" customHeight="1" x14ac:dyDescent="0.35">
      <c r="A113" s="1" t="s">
        <v>35</v>
      </c>
      <c r="B113" s="1"/>
      <c r="C113" s="1"/>
      <c r="D113" s="1"/>
      <c r="E113" s="1"/>
      <c r="J113" s="15"/>
    </row>
    <row r="114" spans="1:10" ht="12.75" customHeight="1" x14ac:dyDescent="0.35">
      <c r="A114" s="1" t="s">
        <v>116</v>
      </c>
      <c r="B114" s="1"/>
      <c r="C114" s="1"/>
      <c r="D114" s="1"/>
      <c r="E114" s="1"/>
      <c r="F114" s="1"/>
      <c r="J114" s="15"/>
    </row>
    <row r="115" spans="1:10" ht="12.75" customHeight="1" x14ac:dyDescent="0.35">
      <c r="A115" s="1" t="s">
        <v>117</v>
      </c>
      <c r="B115" s="1"/>
      <c r="C115" s="1"/>
      <c r="D115" s="1"/>
      <c r="E115" s="1"/>
      <c r="F115" s="1"/>
    </row>
    <row r="116" spans="1:10" ht="12.75" customHeight="1" x14ac:dyDescent="0.35">
      <c r="A116" s="1" t="s">
        <v>36</v>
      </c>
      <c r="B116" s="1"/>
      <c r="C116" s="1"/>
      <c r="D116" s="1"/>
      <c r="E116" s="1"/>
      <c r="F116" s="1"/>
    </row>
    <row r="117" spans="1:10" ht="12.75" customHeight="1" x14ac:dyDescent="0.35">
      <c r="A117" s="1" t="s">
        <v>118</v>
      </c>
      <c r="B117" s="1"/>
      <c r="C117" s="1"/>
      <c r="D117" s="1"/>
      <c r="E117" s="1"/>
      <c r="F117" s="1"/>
    </row>
    <row r="118" spans="1:10" ht="12.75" customHeight="1" x14ac:dyDescent="0.35">
      <c r="A118" s="1" t="s">
        <v>119</v>
      </c>
      <c r="B118" s="1"/>
      <c r="C118" s="1"/>
      <c r="D118" s="1"/>
      <c r="E118" s="1"/>
      <c r="F118" s="1"/>
    </row>
    <row r="119" spans="1:10" ht="12.75" customHeight="1" x14ac:dyDescent="0.35">
      <c r="A119" s="1" t="s">
        <v>37</v>
      </c>
      <c r="B119" s="1"/>
      <c r="C119" s="1"/>
      <c r="D119" s="1"/>
      <c r="E119" s="1"/>
      <c r="F119" s="1"/>
    </row>
    <row r="120" spans="1:10" ht="12.75" customHeight="1" x14ac:dyDescent="0.35">
      <c r="A120" s="1" t="s">
        <v>120</v>
      </c>
      <c r="B120" s="1"/>
      <c r="C120" s="1"/>
      <c r="D120" s="1"/>
      <c r="E120" s="1"/>
      <c r="F120" s="1"/>
    </row>
    <row r="121" spans="1:10" ht="12.75" customHeight="1" x14ac:dyDescent="0.35">
      <c r="A121" s="1" t="s">
        <v>121</v>
      </c>
      <c r="B121" s="1"/>
      <c r="C121" s="1"/>
      <c r="D121" s="1"/>
      <c r="E121" s="1"/>
      <c r="F121" s="1"/>
    </row>
    <row r="122" spans="1:10" ht="12.75" customHeight="1" x14ac:dyDescent="0.35">
      <c r="A122" s="1" t="s">
        <v>38</v>
      </c>
      <c r="B122" s="1"/>
      <c r="C122" s="1"/>
      <c r="D122" s="1"/>
      <c r="E122" s="1"/>
      <c r="F122" s="1"/>
    </row>
    <row r="123" spans="1:10" ht="12.75" customHeight="1" x14ac:dyDescent="0.35">
      <c r="A123" s="1" t="s">
        <v>39</v>
      </c>
      <c r="B123" s="1"/>
      <c r="C123" s="1"/>
      <c r="D123" s="1"/>
      <c r="E123" s="1"/>
      <c r="F123" s="1" t="s">
        <v>57</v>
      </c>
    </row>
    <row r="124" spans="1:10" ht="12.75" customHeight="1" x14ac:dyDescent="0.35">
      <c r="A124" s="1" t="s">
        <v>40</v>
      </c>
      <c r="B124" s="1"/>
      <c r="C124" s="1"/>
      <c r="D124" s="1"/>
      <c r="E124" s="1"/>
      <c r="F124" s="1"/>
    </row>
    <row r="125" spans="1:10" ht="12.75" customHeight="1" x14ac:dyDescent="0.35">
      <c r="A125" s="1" t="s">
        <v>41</v>
      </c>
      <c r="B125" s="1"/>
      <c r="C125" s="1"/>
      <c r="D125" s="1"/>
      <c r="E125" s="1"/>
      <c r="F125" s="1"/>
    </row>
    <row r="126" spans="1:10" ht="12.75" customHeight="1" x14ac:dyDescent="0.35">
      <c r="A126" s="1" t="s">
        <v>42</v>
      </c>
      <c r="B126" s="1"/>
      <c r="C126" s="1"/>
      <c r="D126" s="1"/>
      <c r="E126" s="1"/>
      <c r="F126" s="1"/>
    </row>
    <row r="127" spans="1:10" ht="12.75" customHeight="1" x14ac:dyDescent="0.35">
      <c r="A127" s="1" t="s">
        <v>43</v>
      </c>
      <c r="B127" s="1"/>
      <c r="C127" s="1"/>
      <c r="D127" s="1"/>
      <c r="E127" s="1"/>
      <c r="F127" s="1"/>
    </row>
    <row r="128" spans="1:10" ht="12.75" customHeight="1" x14ac:dyDescent="0.35">
      <c r="A128" s="1" t="s">
        <v>44</v>
      </c>
      <c r="B128" s="1"/>
      <c r="C128" s="1"/>
      <c r="D128" s="1"/>
      <c r="E128" s="1"/>
      <c r="F128" s="1"/>
    </row>
    <row r="129" spans="1:6" ht="12.75" customHeight="1" x14ac:dyDescent="0.35">
      <c r="A129" s="1" t="s">
        <v>38</v>
      </c>
      <c r="B129" s="1"/>
      <c r="C129" s="1"/>
      <c r="D129" s="1"/>
      <c r="E129" s="1"/>
      <c r="F129" s="1"/>
    </row>
    <row r="130" spans="1:6" ht="12.75" customHeight="1" x14ac:dyDescent="0.35">
      <c r="A130" s="1" t="s">
        <v>45</v>
      </c>
      <c r="B130" s="1"/>
      <c r="C130" s="1"/>
      <c r="D130" s="1"/>
      <c r="E130" s="1"/>
      <c r="F130" s="1" t="s">
        <v>58</v>
      </c>
    </row>
    <row r="131" spans="1:6" ht="12.75" customHeight="1" x14ac:dyDescent="0.35">
      <c r="A131" s="1" t="s">
        <v>110</v>
      </c>
      <c r="B131" s="1"/>
      <c r="C131" s="1"/>
      <c r="D131" s="1"/>
      <c r="E131" s="1"/>
      <c r="F131" s="1"/>
    </row>
    <row r="132" spans="1:6" ht="12.75" customHeight="1" x14ac:dyDescent="0.35">
      <c r="A132" s="1" t="s">
        <v>111</v>
      </c>
      <c r="B132" s="1"/>
      <c r="C132" s="1"/>
      <c r="D132" s="1"/>
      <c r="E132" s="1"/>
      <c r="F132" s="1"/>
    </row>
    <row r="133" spans="1:6" ht="12.75" customHeight="1" x14ac:dyDescent="0.35">
      <c r="A133" s="1" t="s">
        <v>46</v>
      </c>
      <c r="B133" s="1"/>
      <c r="C133" s="1"/>
      <c r="D133" s="1"/>
      <c r="E133" s="1"/>
      <c r="F133" s="1"/>
    </row>
    <row r="134" spans="1:6" ht="12.75" customHeight="1" x14ac:dyDescent="0.35">
      <c r="A134" s="1" t="s">
        <v>112</v>
      </c>
      <c r="B134" s="1"/>
      <c r="C134" s="1"/>
      <c r="D134" s="1"/>
      <c r="E134" s="1"/>
      <c r="F134" s="1"/>
    </row>
    <row r="135" spans="1:6" ht="12.75" customHeight="1" x14ac:dyDescent="0.35">
      <c r="A135" s="1" t="s">
        <v>113</v>
      </c>
      <c r="B135" s="1"/>
      <c r="C135" s="1"/>
      <c r="D135" s="1"/>
      <c r="E135" s="1"/>
      <c r="F135" s="1"/>
    </row>
    <row r="136" spans="1:6" ht="12.75" customHeight="1" x14ac:dyDescent="0.35">
      <c r="A136" s="1" t="s">
        <v>114</v>
      </c>
      <c r="B136" s="1"/>
      <c r="C136" s="1"/>
      <c r="D136" s="1"/>
      <c r="E136" s="1"/>
      <c r="F136" s="1"/>
    </row>
    <row r="137" spans="1:6" ht="12.75" customHeight="1" x14ac:dyDescent="0.35">
      <c r="A137" s="1" t="s">
        <v>122</v>
      </c>
      <c r="B137" s="1"/>
      <c r="C137" s="1"/>
      <c r="D137" s="1"/>
      <c r="E137" s="1"/>
      <c r="F137" s="1"/>
    </row>
    <row r="138" spans="1:6" ht="12.75" customHeight="1" x14ac:dyDescent="0.35">
      <c r="A138" s="1" t="s">
        <v>38</v>
      </c>
      <c r="B138" s="1"/>
      <c r="C138" s="1"/>
      <c r="D138" s="1"/>
      <c r="E138" s="1"/>
      <c r="F138" s="1"/>
    </row>
    <row r="139" spans="1:6" ht="12.75" customHeight="1" x14ac:dyDescent="0.35">
      <c r="A139" s="16" t="s">
        <v>48</v>
      </c>
      <c r="B139" s="1"/>
      <c r="C139" s="1"/>
      <c r="D139" s="1"/>
      <c r="E139" s="1"/>
      <c r="F139" s="1" t="s">
        <v>59</v>
      </c>
    </row>
    <row r="140" spans="1:6" ht="12.75" customHeight="1" x14ac:dyDescent="0.35">
      <c r="A140" s="16" t="s">
        <v>49</v>
      </c>
      <c r="B140" s="1"/>
      <c r="C140" s="1"/>
      <c r="D140" s="1"/>
      <c r="E140" s="1"/>
      <c r="F140" s="1" t="s">
        <v>60</v>
      </c>
    </row>
    <row r="141" spans="1:6" ht="12.75" customHeight="1" x14ac:dyDescent="0.35">
      <c r="A141" s="16" t="s">
        <v>50</v>
      </c>
      <c r="B141" s="1"/>
      <c r="C141" s="1"/>
      <c r="D141" s="1"/>
      <c r="E141" s="1"/>
      <c r="F141" s="1" t="s">
        <v>61</v>
      </c>
    </row>
    <row r="142" spans="1:6" ht="12.75" customHeight="1" x14ac:dyDescent="0.35">
      <c r="A142" s="16" t="s">
        <v>53</v>
      </c>
      <c r="B142" s="1"/>
      <c r="C142" s="1"/>
      <c r="D142" s="1"/>
      <c r="E142" s="1"/>
      <c r="F142" s="1" t="s">
        <v>67</v>
      </c>
    </row>
    <row r="143" spans="1:6" ht="12.75" customHeight="1" x14ac:dyDescent="0.35">
      <c r="A143" s="16" t="s">
        <v>90</v>
      </c>
      <c r="B143" s="1"/>
      <c r="C143" s="1"/>
      <c r="D143" s="1"/>
      <c r="E143" s="1"/>
      <c r="F143" s="1" t="s">
        <v>69</v>
      </c>
    </row>
    <row r="144" spans="1:6" ht="12.75" customHeight="1" x14ac:dyDescent="0.35">
      <c r="A144" s="16" t="s">
        <v>54</v>
      </c>
      <c r="B144" s="1"/>
      <c r="C144" s="1"/>
      <c r="D144" s="1"/>
      <c r="E144" s="1"/>
      <c r="F144" s="1" t="s">
        <v>71</v>
      </c>
    </row>
    <row r="145" spans="1:6" ht="12.75" customHeight="1" x14ac:dyDescent="0.35">
      <c r="A145" s="16" t="s">
        <v>91</v>
      </c>
      <c r="B145" s="1"/>
      <c r="C145" s="1"/>
      <c r="D145" s="1"/>
      <c r="E145" s="1"/>
      <c r="F145" s="1" t="s">
        <v>70</v>
      </c>
    </row>
    <row r="146" spans="1:6" ht="12.75" customHeight="1" x14ac:dyDescent="0.35">
      <c r="A146" s="16" t="s">
        <v>85</v>
      </c>
      <c r="B146" s="1"/>
      <c r="C146" s="1"/>
      <c r="D146" s="1"/>
      <c r="E146" s="1"/>
      <c r="F146" s="1" t="s">
        <v>62</v>
      </c>
    </row>
    <row r="147" spans="1:6" ht="12.75" customHeight="1" x14ac:dyDescent="0.35">
      <c r="A147" s="16" t="s">
        <v>51</v>
      </c>
      <c r="B147" s="1"/>
      <c r="C147" s="1"/>
      <c r="D147" s="1"/>
      <c r="E147" s="1"/>
      <c r="F147" s="1" t="s">
        <v>63</v>
      </c>
    </row>
    <row r="148" spans="1:6" ht="12.75" customHeight="1" x14ac:dyDescent="0.35">
      <c r="A148" s="16" t="s">
        <v>52</v>
      </c>
      <c r="B148" s="1"/>
      <c r="C148" s="1"/>
      <c r="D148" s="1"/>
      <c r="E148" s="1"/>
      <c r="F148" s="1" t="s">
        <v>64</v>
      </c>
    </row>
    <row r="149" spans="1:6" ht="12.75" customHeight="1" x14ac:dyDescent="0.35">
      <c r="A149" s="16" t="s">
        <v>82</v>
      </c>
      <c r="B149" s="1"/>
      <c r="C149" s="1"/>
      <c r="D149" s="1"/>
      <c r="E149" s="1"/>
      <c r="F149" s="1" t="s">
        <v>65</v>
      </c>
    </row>
    <row r="150" spans="1:6" ht="12.75" customHeight="1" x14ac:dyDescent="0.35">
      <c r="A150" s="16" t="s">
        <v>84</v>
      </c>
      <c r="B150" s="1"/>
      <c r="C150" s="1"/>
      <c r="D150" s="1"/>
      <c r="E150" s="1"/>
      <c r="F150" s="1" t="s">
        <v>66</v>
      </c>
    </row>
    <row r="151" spans="1:6" ht="12.75" customHeight="1" x14ac:dyDescent="0.35">
      <c r="A151" s="16" t="s">
        <v>55</v>
      </c>
      <c r="B151" s="1"/>
      <c r="C151" s="1"/>
      <c r="D151" s="1"/>
      <c r="E151" s="1"/>
      <c r="F151" s="1" t="s">
        <v>68</v>
      </c>
    </row>
    <row r="152" spans="1:6" ht="12.75" customHeight="1" x14ac:dyDescent="0.35">
      <c r="B152" s="13"/>
    </row>
    <row r="153" spans="1:6" ht="12.75" customHeight="1" x14ac:dyDescent="0.35">
      <c r="A153" s="1" t="s">
        <v>125</v>
      </c>
    </row>
    <row r="154" spans="1:6" ht="12.75" customHeight="1" x14ac:dyDescent="0.35">
      <c r="B154" s="13"/>
    </row>
    <row r="155" spans="1:6" ht="12.75" customHeight="1" x14ac:dyDescent="0.35">
      <c r="B155" s="13"/>
    </row>
    <row r="156" spans="1:6" ht="12.75" customHeight="1" x14ac:dyDescent="0.35">
      <c r="B156" s="13"/>
    </row>
    <row r="157" spans="1:6" ht="12.75" customHeight="1" x14ac:dyDescent="0.35">
      <c r="B157" s="13"/>
    </row>
    <row r="158" spans="1:6" ht="12.75" customHeight="1" x14ac:dyDescent="0.35">
      <c r="B158" s="13"/>
    </row>
    <row r="159" spans="1:6" ht="12.75" customHeight="1" x14ac:dyDescent="0.35">
      <c r="B159" s="13"/>
    </row>
    <row r="160" spans="1:6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  <row r="280" spans="2:2" ht="12.75" customHeight="1" x14ac:dyDescent="0.35">
      <c r="B280" s="13"/>
    </row>
    <row r="281" spans="2:2" ht="12.75" customHeight="1" x14ac:dyDescent="0.35">
      <c r="B281" s="13"/>
    </row>
    <row r="282" spans="2:2" ht="12.75" customHeight="1" x14ac:dyDescent="0.35">
      <c r="B282" s="13"/>
    </row>
    <row r="283" spans="2:2" ht="12.75" customHeight="1" x14ac:dyDescent="0.35">
      <c r="B283" s="13"/>
    </row>
    <row r="284" spans="2:2" ht="12.75" customHeight="1" x14ac:dyDescent="0.35">
      <c r="B284" s="13"/>
    </row>
    <row r="285" spans="2:2" ht="12.75" customHeight="1" x14ac:dyDescent="0.35">
      <c r="B285" s="13"/>
    </row>
    <row r="286" spans="2:2" ht="12.75" customHeight="1" x14ac:dyDescent="0.35">
      <c r="B286" s="13"/>
    </row>
    <row r="287" spans="2:2" ht="12.75" customHeight="1" x14ac:dyDescent="0.35">
      <c r="B287" s="13"/>
    </row>
    <row r="288" spans="2:2" ht="12.75" customHeight="1" x14ac:dyDescent="0.35">
      <c r="B288" s="13"/>
    </row>
    <row r="289" spans="2:2" ht="12.75" customHeight="1" x14ac:dyDescent="0.35">
      <c r="B289" s="13"/>
    </row>
    <row r="290" spans="2:2" ht="12.75" customHeight="1" x14ac:dyDescent="0.35">
      <c r="B290" s="13"/>
    </row>
    <row r="291" spans="2:2" ht="12.75" customHeight="1" x14ac:dyDescent="0.35">
      <c r="B291" s="13"/>
    </row>
    <row r="292" spans="2:2" ht="12.75" customHeight="1" x14ac:dyDescent="0.35">
      <c r="B292" s="13"/>
    </row>
    <row r="293" spans="2:2" ht="12.75" customHeight="1" x14ac:dyDescent="0.35">
      <c r="B293" s="13"/>
    </row>
    <row r="294" spans="2:2" ht="12.75" customHeight="1" x14ac:dyDescent="0.35">
      <c r="B294" s="13"/>
    </row>
    <row r="295" spans="2:2" ht="12.75" customHeight="1" x14ac:dyDescent="0.35">
      <c r="B295" s="13"/>
    </row>
    <row r="296" spans="2:2" ht="12.75" customHeight="1" x14ac:dyDescent="0.35">
      <c r="B296" s="13"/>
    </row>
    <row r="297" spans="2:2" ht="12.75" customHeight="1" x14ac:dyDescent="0.35">
      <c r="B297" s="13"/>
    </row>
    <row r="298" spans="2:2" ht="12.75" customHeight="1" x14ac:dyDescent="0.35">
      <c r="B298" s="13"/>
    </row>
    <row r="299" spans="2:2" ht="12.75" customHeight="1" x14ac:dyDescent="0.35">
      <c r="B299" s="13"/>
    </row>
    <row r="300" spans="2:2" ht="12.75" customHeight="1" x14ac:dyDescent="0.35">
      <c r="B300" s="13"/>
    </row>
    <row r="301" spans="2:2" ht="12.75" customHeight="1" x14ac:dyDescent="0.35">
      <c r="B301" s="13"/>
    </row>
    <row r="302" spans="2:2" ht="12.75" customHeight="1" x14ac:dyDescent="0.35">
      <c r="B302" s="13"/>
    </row>
    <row r="303" spans="2:2" ht="12.75" customHeight="1" x14ac:dyDescent="0.35">
      <c r="B303" s="13"/>
    </row>
    <row r="304" spans="2:2" ht="12.75" customHeight="1" x14ac:dyDescent="0.35">
      <c r="B304" s="13"/>
    </row>
    <row r="305" spans="2:2" ht="12.75" customHeight="1" x14ac:dyDescent="0.35">
      <c r="B305" s="13"/>
    </row>
    <row r="306" spans="2:2" ht="12.75" customHeight="1" x14ac:dyDescent="0.35">
      <c r="B306" s="13"/>
    </row>
    <row r="307" spans="2:2" ht="12.75" customHeight="1" x14ac:dyDescent="0.35">
      <c r="B307" s="13"/>
    </row>
    <row r="308" spans="2:2" ht="12.75" customHeight="1" x14ac:dyDescent="0.35">
      <c r="B308" s="13"/>
    </row>
    <row r="309" spans="2:2" ht="12.75" customHeight="1" x14ac:dyDescent="0.35">
      <c r="B309" s="13"/>
    </row>
    <row r="310" spans="2:2" ht="12.75" customHeight="1" x14ac:dyDescent="0.35">
      <c r="B310" s="13"/>
    </row>
    <row r="311" spans="2:2" ht="12.75" customHeight="1" x14ac:dyDescent="0.35">
      <c r="B311" s="13"/>
    </row>
    <row r="312" spans="2:2" ht="12.75" customHeight="1" x14ac:dyDescent="0.35">
      <c r="B312" s="13"/>
    </row>
    <row r="313" spans="2:2" ht="12.75" customHeight="1" x14ac:dyDescent="0.35">
      <c r="B313" s="13"/>
    </row>
    <row r="314" spans="2:2" ht="12.75" customHeight="1" x14ac:dyDescent="0.35">
      <c r="B314" s="13"/>
    </row>
    <row r="315" spans="2:2" ht="12.75" customHeight="1" x14ac:dyDescent="0.35">
      <c r="B315" s="13"/>
    </row>
    <row r="316" spans="2:2" ht="12.75" customHeight="1" x14ac:dyDescent="0.35">
      <c r="B316" s="13"/>
    </row>
    <row r="317" spans="2:2" ht="12.75" customHeight="1" x14ac:dyDescent="0.35">
      <c r="B317" s="13"/>
    </row>
    <row r="318" spans="2:2" ht="12.75" customHeight="1" x14ac:dyDescent="0.35">
      <c r="B318" s="13"/>
    </row>
    <row r="319" spans="2:2" ht="12.75" customHeight="1" x14ac:dyDescent="0.35">
      <c r="B319" s="13"/>
    </row>
    <row r="320" spans="2:2" ht="12.75" customHeight="1" x14ac:dyDescent="0.35">
      <c r="B320" s="13"/>
    </row>
    <row r="321" spans="2:2" ht="12.75" customHeight="1" x14ac:dyDescent="0.35">
      <c r="B321" s="13"/>
    </row>
  </sheetData>
  <mergeCells count="1">
    <mergeCell ref="K22:K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80"/>
  <sheetViews>
    <sheetView tabSelected="1" zoomScale="115" zoomScaleNormal="115" workbookViewId="0">
      <selection activeCell="I13" sqref="I13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">
      <c r="A1" s="37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4"/>
      <c r="M1" s="22"/>
      <c r="N1" s="37" t="s">
        <v>94</v>
      </c>
      <c r="O1" s="38"/>
      <c r="P1" s="38"/>
      <c r="Q1" s="38"/>
      <c r="R1" s="38"/>
      <c r="S1" s="38"/>
      <c r="T1" s="38"/>
      <c r="U1" s="38"/>
      <c r="V1" s="38"/>
      <c r="W1" s="38"/>
      <c r="X1" s="34"/>
    </row>
    <row r="2" spans="1:34" ht="14.5" customHeight="1" x14ac:dyDescent="0.3">
      <c r="A2" s="33" t="s">
        <v>0</v>
      </c>
      <c r="B2" s="35" t="s">
        <v>26</v>
      </c>
      <c r="C2" s="30" t="s">
        <v>32</v>
      </c>
      <c r="D2" s="31"/>
      <c r="E2" s="31"/>
      <c r="F2" s="31"/>
      <c r="G2" s="31"/>
      <c r="H2" s="31"/>
      <c r="I2" s="31"/>
      <c r="J2" s="31"/>
      <c r="K2" s="31"/>
      <c r="L2" s="32"/>
      <c r="M2" s="22"/>
      <c r="N2" s="35" t="s">
        <v>0</v>
      </c>
      <c r="O2" s="30" t="s">
        <v>32</v>
      </c>
      <c r="P2" s="31"/>
      <c r="Q2" s="31"/>
      <c r="R2" s="31"/>
      <c r="S2" s="31"/>
      <c r="T2" s="31"/>
      <c r="U2" s="31"/>
      <c r="V2" s="31"/>
      <c r="W2" s="31"/>
      <c r="X2" s="32"/>
    </row>
    <row r="3" spans="1:34" ht="12" customHeight="1" x14ac:dyDescent="0.3">
      <c r="A3" s="34"/>
      <c r="B3" s="36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22"/>
      <c r="N3" s="36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ht="12" customHeight="1" x14ac:dyDescent="0.3">
      <c r="A4" s="25" t="s">
        <v>106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5" t="s">
        <v>106</v>
      </c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34" x14ac:dyDescent="0.3">
      <c r="A5" s="17" t="s">
        <v>95</v>
      </c>
      <c r="B5" s="22">
        <v>820</v>
      </c>
      <c r="C5" s="22">
        <v>819.55799999999999</v>
      </c>
      <c r="D5" s="22">
        <v>824.77700000000004</v>
      </c>
      <c r="E5" s="22">
        <v>819.55799999999999</v>
      </c>
      <c r="F5" s="22">
        <v>819.55799999999999</v>
      </c>
      <c r="G5" s="22">
        <v>819.55799999999999</v>
      </c>
      <c r="H5" s="22">
        <v>843.86800000000005</v>
      </c>
      <c r="I5" s="22">
        <v>819.55799999999999</v>
      </c>
      <c r="J5" s="22">
        <v>819.55799999999999</v>
      </c>
      <c r="K5" s="22">
        <v>825.95500000000004</v>
      </c>
      <c r="L5" s="22">
        <v>819.55799999999999</v>
      </c>
      <c r="M5" s="22"/>
      <c r="N5" s="17" t="s">
        <v>95</v>
      </c>
      <c r="O5" s="22">
        <v>19.5</v>
      </c>
      <c r="P5" s="22">
        <v>19.780999999999999</v>
      </c>
      <c r="Q5" s="22">
        <v>19.343</v>
      </c>
      <c r="R5" s="22">
        <v>19</v>
      </c>
      <c r="S5" s="22">
        <v>19.047000000000001</v>
      </c>
      <c r="T5" s="22">
        <v>18.920999999999999</v>
      </c>
      <c r="U5" s="22">
        <v>19.094999999999999</v>
      </c>
      <c r="V5" s="22">
        <v>19.045999999999999</v>
      </c>
      <c r="W5" s="22">
        <v>19.218</v>
      </c>
      <c r="X5" s="22">
        <v>19.062000000000001</v>
      </c>
      <c r="AH5" s="21"/>
    </row>
    <row r="6" spans="1:34" x14ac:dyDescent="0.3">
      <c r="A6" s="17" t="s">
        <v>96</v>
      </c>
      <c r="B6" s="22">
        <v>3055.23</v>
      </c>
      <c r="C6" s="22">
        <v>3177.49</v>
      </c>
      <c r="D6" s="22">
        <v>3072.74</v>
      </c>
      <c r="E6" s="22">
        <v>3194.58</v>
      </c>
      <c r="F6" s="22">
        <v>3182.97</v>
      </c>
      <c r="G6" s="22">
        <v>3075.17</v>
      </c>
      <c r="H6" s="22">
        <v>3148.59</v>
      </c>
      <c r="I6" s="22">
        <v>3075.16</v>
      </c>
      <c r="J6" s="22">
        <v>3081.71</v>
      </c>
      <c r="K6" s="22">
        <v>3182.16</v>
      </c>
      <c r="L6" s="22">
        <v>3192.29</v>
      </c>
      <c r="M6" s="22"/>
      <c r="N6" s="17" t="s">
        <v>96</v>
      </c>
      <c r="O6" s="22">
        <v>49.063000000000002</v>
      </c>
      <c r="P6" s="22">
        <v>49.203000000000003</v>
      </c>
      <c r="Q6" s="22">
        <v>49.642000000000003</v>
      </c>
      <c r="R6" s="22">
        <v>49.188000000000002</v>
      </c>
      <c r="S6" s="22">
        <v>49.61</v>
      </c>
      <c r="T6" s="22">
        <v>49.61</v>
      </c>
      <c r="U6" s="22">
        <v>49.25</v>
      </c>
      <c r="V6" s="22">
        <v>49.203000000000003</v>
      </c>
      <c r="W6" s="22">
        <v>49.170999999999999</v>
      </c>
      <c r="X6" s="22">
        <v>49.030999999999999</v>
      </c>
      <c r="AH6" s="21"/>
    </row>
    <row r="7" spans="1:34" x14ac:dyDescent="0.3">
      <c r="A7" s="17" t="s">
        <v>97</v>
      </c>
      <c r="B7" s="22">
        <v>1395.85</v>
      </c>
      <c r="C7" s="22">
        <v>1353.77</v>
      </c>
      <c r="D7" s="22">
        <v>1318.28</v>
      </c>
      <c r="E7" s="22">
        <v>1353.08</v>
      </c>
      <c r="F7" s="22">
        <v>1327.91</v>
      </c>
      <c r="G7" s="22">
        <v>1321.65</v>
      </c>
      <c r="H7" s="22">
        <v>1324.66</v>
      </c>
      <c r="I7" s="22">
        <v>1343.64</v>
      </c>
      <c r="J7" s="22">
        <v>1326.43</v>
      </c>
      <c r="K7" s="22">
        <v>1327.24</v>
      </c>
      <c r="L7" s="22">
        <v>1341.39</v>
      </c>
      <c r="M7" s="19"/>
      <c r="N7" s="17" t="s">
        <v>97</v>
      </c>
      <c r="O7" s="22">
        <v>81.61</v>
      </c>
      <c r="P7" s="22">
        <v>81.828000000000003</v>
      </c>
      <c r="Q7" s="22">
        <v>80.89</v>
      </c>
      <c r="R7" s="22">
        <v>81.031000000000006</v>
      </c>
      <c r="S7" s="22">
        <v>81.046000000000006</v>
      </c>
      <c r="T7" s="22">
        <v>81.843000000000004</v>
      </c>
      <c r="U7" s="22">
        <v>81.626000000000005</v>
      </c>
      <c r="V7" s="22">
        <v>80.858000000000004</v>
      </c>
      <c r="W7" s="22">
        <v>81.015000000000001</v>
      </c>
      <c r="X7" s="22">
        <v>81.625</v>
      </c>
      <c r="AH7" s="21"/>
    </row>
    <row r="8" spans="1:34" x14ac:dyDescent="0.3">
      <c r="A8" s="17" t="s">
        <v>98</v>
      </c>
      <c r="B8" s="22">
        <v>38684</v>
      </c>
      <c r="C8" s="22">
        <v>39747.1</v>
      </c>
      <c r="D8" s="22">
        <v>39985.4</v>
      </c>
      <c r="E8" s="22">
        <v>39845.699999999997</v>
      </c>
      <c r="F8" s="22">
        <v>39822.699999999997</v>
      </c>
      <c r="G8" s="22">
        <v>40156.800000000003</v>
      </c>
      <c r="H8" s="22">
        <v>39810.400000000001</v>
      </c>
      <c r="I8" s="22">
        <v>40350.800000000003</v>
      </c>
      <c r="J8" s="22">
        <v>39842.9</v>
      </c>
      <c r="K8" s="22">
        <v>40022.800000000003</v>
      </c>
      <c r="L8" s="22">
        <v>40255.800000000003</v>
      </c>
      <c r="M8" s="19"/>
      <c r="N8" s="17" t="s">
        <v>98</v>
      </c>
      <c r="O8" s="22">
        <v>156.06200000000001</v>
      </c>
      <c r="P8" s="22">
        <v>154.93799999999999</v>
      </c>
      <c r="Q8" s="22">
        <v>156.29599999999999</v>
      </c>
      <c r="R8" s="22">
        <v>162.32900000000001</v>
      </c>
      <c r="S8" s="22">
        <v>155.28200000000001</v>
      </c>
      <c r="T8" s="22">
        <v>155.96899999999999</v>
      </c>
      <c r="U8" s="22">
        <v>161.26599999999999</v>
      </c>
      <c r="V8" s="22">
        <v>155.047</v>
      </c>
      <c r="W8" s="22">
        <v>161.26599999999999</v>
      </c>
      <c r="X8" s="22">
        <v>157.17099999999999</v>
      </c>
      <c r="AH8" s="21"/>
    </row>
    <row r="9" spans="1:34" x14ac:dyDescent="0.3">
      <c r="A9" s="17" t="s">
        <v>99</v>
      </c>
      <c r="B9" s="22">
        <v>21736</v>
      </c>
      <c r="C9" s="22">
        <v>22547.9</v>
      </c>
      <c r="D9" s="22">
        <v>22491.1</v>
      </c>
      <c r="E9" s="22">
        <v>23079.3</v>
      </c>
      <c r="F9" s="22">
        <v>22620.3</v>
      </c>
      <c r="G9" s="22">
        <v>22645.4</v>
      </c>
      <c r="H9" s="22">
        <v>22742.6</v>
      </c>
      <c r="I9" s="22">
        <v>23014.6</v>
      </c>
      <c r="J9" s="22">
        <v>23276.3</v>
      </c>
      <c r="K9" s="22">
        <v>22742.400000000001</v>
      </c>
      <c r="L9" s="22">
        <v>22504.7</v>
      </c>
      <c r="M9" s="19"/>
      <c r="N9" s="17" t="s">
        <v>99</v>
      </c>
      <c r="O9" s="22">
        <v>219.93799999999999</v>
      </c>
      <c r="P9" s="22">
        <v>219.89</v>
      </c>
      <c r="Q9" s="22">
        <v>220.60900000000001</v>
      </c>
      <c r="R9" s="22">
        <v>222.59399999999999</v>
      </c>
      <c r="S9" s="22">
        <v>219.11</v>
      </c>
      <c r="T9" s="22">
        <v>219.203</v>
      </c>
      <c r="U9" s="22">
        <v>218.78200000000001</v>
      </c>
      <c r="V9" s="22">
        <v>225.79599999999999</v>
      </c>
      <c r="W9" s="22">
        <v>220.03100000000001</v>
      </c>
      <c r="X9" s="22">
        <v>217.98400000000001</v>
      </c>
      <c r="AH9" s="21"/>
    </row>
    <row r="10" spans="1:34" x14ac:dyDescent="0.3">
      <c r="A10" s="25" t="s">
        <v>107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9"/>
      <c r="N10" s="25" t="s">
        <v>107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AH10" s="21"/>
    </row>
    <row r="11" spans="1:34" x14ac:dyDescent="0.3">
      <c r="A11" s="17" t="s">
        <v>100</v>
      </c>
      <c r="B11" s="22">
        <v>1645.79</v>
      </c>
      <c r="C11" s="22">
        <v>1642.88</v>
      </c>
      <c r="D11" s="22">
        <v>1642.88</v>
      </c>
      <c r="E11" s="22">
        <v>1645.16</v>
      </c>
      <c r="F11" s="22">
        <v>1645.03</v>
      </c>
      <c r="G11" s="22">
        <v>1646.34</v>
      </c>
      <c r="H11" s="22">
        <v>1646.7</v>
      </c>
      <c r="I11" s="22">
        <v>1644.05</v>
      </c>
      <c r="J11" s="22">
        <v>1652.17</v>
      </c>
      <c r="K11" s="22">
        <v>1644.25</v>
      </c>
      <c r="L11" s="22">
        <v>1642.88</v>
      </c>
      <c r="M11" s="19"/>
      <c r="N11" s="17" t="s">
        <v>100</v>
      </c>
      <c r="O11" s="22">
        <v>27.484000000000002</v>
      </c>
      <c r="P11" s="22">
        <v>27.11</v>
      </c>
      <c r="Q11" s="22">
        <v>27.530999999999999</v>
      </c>
      <c r="R11" s="22">
        <v>27.5</v>
      </c>
      <c r="S11" s="22">
        <v>27.594000000000001</v>
      </c>
      <c r="T11" s="22">
        <v>27.422000000000001</v>
      </c>
      <c r="U11" s="22">
        <v>27.202000000000002</v>
      </c>
      <c r="V11" s="22">
        <v>27.687000000000001</v>
      </c>
      <c r="W11" s="22">
        <v>27.405999999999999</v>
      </c>
      <c r="X11" s="22">
        <v>27.234000000000002</v>
      </c>
      <c r="AH11" s="21"/>
    </row>
    <row r="12" spans="1:34" x14ac:dyDescent="0.3">
      <c r="A12" s="17" t="s">
        <v>101</v>
      </c>
      <c r="B12" s="22">
        <v>1252.3699999999999</v>
      </c>
      <c r="C12" s="22">
        <v>1156.1600000000001</v>
      </c>
      <c r="D12" s="22">
        <v>1159.8800000000001</v>
      </c>
      <c r="E12" s="22">
        <v>1161.24</v>
      </c>
      <c r="F12" s="22">
        <v>1169.43</v>
      </c>
      <c r="G12" s="22">
        <v>1176.45</v>
      </c>
      <c r="H12" s="22">
        <v>1169.92</v>
      </c>
      <c r="I12" s="22">
        <v>1182.1600000000001</v>
      </c>
      <c r="J12" s="22">
        <v>1178.1500000000001</v>
      </c>
      <c r="K12" s="22">
        <v>1178.93</v>
      </c>
      <c r="L12" s="22">
        <v>1179.32</v>
      </c>
      <c r="M12" s="19"/>
      <c r="N12" s="17" t="s">
        <v>101</v>
      </c>
      <c r="O12" s="22">
        <v>63.421999999999997</v>
      </c>
      <c r="P12" s="22">
        <v>69.313000000000002</v>
      </c>
      <c r="Q12" s="22">
        <v>62.311999999999998</v>
      </c>
      <c r="R12" s="22">
        <v>71.671999999999997</v>
      </c>
      <c r="S12" s="22">
        <v>70.25</v>
      </c>
      <c r="T12" s="22">
        <v>67.218000000000004</v>
      </c>
      <c r="U12" s="22">
        <v>81.733999999999995</v>
      </c>
      <c r="V12" s="22">
        <v>73.953000000000003</v>
      </c>
      <c r="W12" s="22">
        <v>73.14</v>
      </c>
      <c r="X12" s="22">
        <v>76.438000000000002</v>
      </c>
      <c r="AH12" s="21"/>
    </row>
    <row r="13" spans="1:34" x14ac:dyDescent="0.3">
      <c r="A13" s="17" t="s">
        <v>102</v>
      </c>
      <c r="B13" s="22">
        <v>828.94</v>
      </c>
      <c r="C13" s="22">
        <v>828.93700000000001</v>
      </c>
      <c r="D13" s="22">
        <v>828.93700000000001</v>
      </c>
      <c r="E13" s="22">
        <v>828.93700000000001</v>
      </c>
      <c r="F13" s="22">
        <v>828.93700000000001</v>
      </c>
      <c r="G13" s="22">
        <v>828.93700000000001</v>
      </c>
      <c r="H13" s="22">
        <v>828.93700000000001</v>
      </c>
      <c r="I13" s="22">
        <v>828.93700000000001</v>
      </c>
      <c r="J13" s="22">
        <v>828.93700000000001</v>
      </c>
      <c r="K13" s="22">
        <v>828.93700000000001</v>
      </c>
      <c r="L13" s="22">
        <v>828.93700000000001</v>
      </c>
      <c r="M13" s="19"/>
      <c r="N13" s="17" t="s">
        <v>102</v>
      </c>
      <c r="O13" s="22">
        <v>38.311999999999998</v>
      </c>
      <c r="P13" s="22">
        <v>38.094000000000001</v>
      </c>
      <c r="Q13" s="22">
        <v>38.421999999999997</v>
      </c>
      <c r="R13" s="22">
        <v>38.329000000000001</v>
      </c>
      <c r="S13" s="22">
        <v>38.375</v>
      </c>
      <c r="T13" s="22">
        <v>38.030999999999999</v>
      </c>
      <c r="U13" s="22">
        <v>38.203000000000003</v>
      </c>
      <c r="V13" s="22">
        <v>38.14</v>
      </c>
      <c r="W13" s="22">
        <v>38.219000000000001</v>
      </c>
      <c r="X13" s="22">
        <v>38.313000000000002</v>
      </c>
      <c r="AH13" s="21"/>
    </row>
    <row r="14" spans="1:34" x14ac:dyDescent="0.3">
      <c r="A14" s="17" t="s">
        <v>103</v>
      </c>
      <c r="B14" s="22">
        <v>591.55999999999995</v>
      </c>
      <c r="C14" s="22">
        <v>591.553</v>
      </c>
      <c r="D14" s="22">
        <v>591.55200000000002</v>
      </c>
      <c r="E14" s="22">
        <v>591.55200000000002</v>
      </c>
      <c r="F14" s="22">
        <v>591.553</v>
      </c>
      <c r="G14" s="22">
        <v>591.553</v>
      </c>
      <c r="H14" s="22">
        <v>591.55200000000002</v>
      </c>
      <c r="I14" s="22">
        <v>591.55200000000002</v>
      </c>
      <c r="J14" s="22">
        <v>591.55200000000002</v>
      </c>
      <c r="K14" s="22">
        <v>591.553</v>
      </c>
      <c r="L14" s="22">
        <v>591.55200000000002</v>
      </c>
      <c r="M14" s="19"/>
      <c r="N14" s="17" t="s">
        <v>103</v>
      </c>
      <c r="O14" s="22">
        <v>161.624</v>
      </c>
      <c r="P14" s="22">
        <v>160.92099999999999</v>
      </c>
      <c r="Q14" s="22">
        <v>159.73500000000001</v>
      </c>
      <c r="R14" s="22">
        <v>159.38999999999999</v>
      </c>
      <c r="S14" s="22">
        <v>159.84399999999999</v>
      </c>
      <c r="T14" s="22">
        <v>160.04599999999999</v>
      </c>
      <c r="U14" s="22">
        <v>159.03100000000001</v>
      </c>
      <c r="V14" s="22">
        <v>159.60900000000001</v>
      </c>
      <c r="W14" s="22">
        <v>160.578</v>
      </c>
      <c r="X14" s="22">
        <v>160.09299999999999</v>
      </c>
      <c r="AH14" s="21"/>
    </row>
    <row r="15" spans="1:34" x14ac:dyDescent="0.3">
      <c r="A15" s="17" t="s">
        <v>104</v>
      </c>
      <c r="B15" s="22">
        <v>1696.94</v>
      </c>
      <c r="C15" s="22">
        <v>1648.81</v>
      </c>
      <c r="D15" s="22">
        <v>1658.44</v>
      </c>
      <c r="E15" s="22">
        <v>1665.13</v>
      </c>
      <c r="F15" s="22">
        <v>1644.78</v>
      </c>
      <c r="G15" s="22">
        <v>1667.59</v>
      </c>
      <c r="H15" s="22">
        <v>1658.99</v>
      </c>
      <c r="I15" s="22">
        <v>1663.64</v>
      </c>
      <c r="J15" s="22">
        <v>1660.91</v>
      </c>
      <c r="K15" s="22">
        <v>1667.57</v>
      </c>
      <c r="L15" s="22">
        <v>1644.45</v>
      </c>
      <c r="M15" s="19"/>
      <c r="N15" s="17" t="s">
        <v>104</v>
      </c>
      <c r="O15" s="22">
        <v>29.25</v>
      </c>
      <c r="P15" s="22">
        <v>29.797000000000001</v>
      </c>
      <c r="Q15" s="22">
        <v>29.265000000000001</v>
      </c>
      <c r="R15" s="22">
        <v>29.797000000000001</v>
      </c>
      <c r="S15" s="22">
        <v>28.875</v>
      </c>
      <c r="T15" s="22">
        <v>29.265999999999998</v>
      </c>
      <c r="U15" s="22">
        <v>29.422000000000001</v>
      </c>
      <c r="V15" s="22">
        <v>29.515000000000001</v>
      </c>
      <c r="W15" s="22">
        <v>29.5</v>
      </c>
      <c r="X15" s="22">
        <v>29.545999999999999</v>
      </c>
      <c r="AH15" s="21"/>
    </row>
    <row r="16" spans="1:34" x14ac:dyDescent="0.3">
      <c r="A16" s="17" t="s">
        <v>105</v>
      </c>
      <c r="B16" s="23">
        <v>1406.91</v>
      </c>
      <c r="C16" s="22">
        <v>1279.9100000000001</v>
      </c>
      <c r="D16" s="22">
        <v>1279.52</v>
      </c>
      <c r="E16" s="22">
        <v>1300.7</v>
      </c>
      <c r="F16" s="22">
        <v>1291.75</v>
      </c>
      <c r="G16" s="22">
        <v>1281.19</v>
      </c>
      <c r="H16" s="22">
        <v>1284.17</v>
      </c>
      <c r="I16" s="22">
        <v>1277.46</v>
      </c>
      <c r="J16" s="22">
        <v>1277.6600000000001</v>
      </c>
      <c r="K16" s="22">
        <v>1286.93</v>
      </c>
      <c r="L16" s="22">
        <v>1267.95</v>
      </c>
      <c r="M16" s="19"/>
      <c r="N16" s="17" t="s">
        <v>105</v>
      </c>
      <c r="O16" s="22">
        <v>59.094000000000001</v>
      </c>
      <c r="P16" s="22">
        <v>60.515999999999998</v>
      </c>
      <c r="Q16" s="22">
        <v>64.188000000000002</v>
      </c>
      <c r="R16" s="22">
        <v>60.859000000000002</v>
      </c>
      <c r="S16" s="22">
        <v>65.251000000000005</v>
      </c>
      <c r="T16" s="22">
        <v>64.328999999999994</v>
      </c>
      <c r="U16" s="22">
        <v>56.765000000000001</v>
      </c>
      <c r="V16" s="22">
        <v>62.704000000000001</v>
      </c>
      <c r="W16" s="22">
        <v>67.123999999999995</v>
      </c>
      <c r="X16" s="22">
        <v>59.625</v>
      </c>
    </row>
    <row r="17" spans="1:34" x14ac:dyDescent="0.3">
      <c r="A17" s="25" t="s">
        <v>108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9"/>
      <c r="N17" s="25" t="s">
        <v>108</v>
      </c>
    </row>
    <row r="18" spans="1:34" x14ac:dyDescent="0.3">
      <c r="A18" s="17" t="s">
        <v>15</v>
      </c>
      <c r="B18" s="19">
        <v>54793</v>
      </c>
      <c r="C18" s="22">
        <v>54778.400000000001</v>
      </c>
      <c r="D18" s="22">
        <v>54778.400000000001</v>
      </c>
      <c r="E18" s="22">
        <v>54778.400000000001</v>
      </c>
      <c r="F18" s="22">
        <v>54778.400000000001</v>
      </c>
      <c r="G18" s="22">
        <v>55007.8</v>
      </c>
      <c r="H18" s="22">
        <v>55007.8</v>
      </c>
      <c r="I18" s="22">
        <v>54778.400000000001</v>
      </c>
      <c r="J18" s="22">
        <v>54778.400000000001</v>
      </c>
      <c r="K18" s="22">
        <v>55007.8</v>
      </c>
      <c r="L18" s="22">
        <v>54778.400000000001</v>
      </c>
      <c r="M18" s="19"/>
      <c r="N18" s="17" t="s">
        <v>15</v>
      </c>
      <c r="O18" s="22">
        <v>5.7039999999999997</v>
      </c>
      <c r="P18" s="22">
        <v>5.5780000000000003</v>
      </c>
      <c r="Q18" s="22">
        <v>5.5789999999999997</v>
      </c>
      <c r="R18" s="22">
        <v>5.5629999999999997</v>
      </c>
      <c r="S18" s="22">
        <v>5.516</v>
      </c>
      <c r="T18" s="22">
        <v>5.516</v>
      </c>
      <c r="U18" s="22">
        <v>5.4539999999999997</v>
      </c>
      <c r="V18" s="22">
        <v>5.4219999999999997</v>
      </c>
      <c r="W18" s="22">
        <v>5.4219999999999997</v>
      </c>
      <c r="X18" s="22">
        <v>5.4379999999999997</v>
      </c>
    </row>
    <row r="19" spans="1:34" x14ac:dyDescent="0.3">
      <c r="A19" s="17" t="s">
        <v>19</v>
      </c>
      <c r="B19" s="20">
        <v>460.4</v>
      </c>
      <c r="C19" s="22">
        <v>460.37400000000002</v>
      </c>
      <c r="D19" s="22">
        <v>470.21499999999997</v>
      </c>
      <c r="E19" s="22">
        <v>473.00900000000001</v>
      </c>
      <c r="F19" s="22">
        <v>460.37400000000002</v>
      </c>
      <c r="G19" s="22">
        <v>463.91399999999999</v>
      </c>
      <c r="H19" s="22">
        <v>473.00900000000001</v>
      </c>
      <c r="I19" s="22">
        <v>470.21499999999997</v>
      </c>
      <c r="J19" s="22">
        <v>460.37400000000002</v>
      </c>
      <c r="K19" s="22">
        <v>470.322</v>
      </c>
      <c r="L19" s="22">
        <v>460.37400000000002</v>
      </c>
      <c r="M19" s="19"/>
      <c r="N19" s="17" t="s">
        <v>19</v>
      </c>
      <c r="O19" s="22">
        <v>9.1880000000000006</v>
      </c>
      <c r="P19" s="22">
        <v>9.141</v>
      </c>
      <c r="Q19" s="22">
        <v>9.1560000000000006</v>
      </c>
      <c r="R19" s="22">
        <v>9.1880000000000006</v>
      </c>
      <c r="S19" s="22">
        <v>9.141</v>
      </c>
      <c r="T19" s="22">
        <v>9.1709999999999994</v>
      </c>
      <c r="U19" s="22">
        <v>9.1869999999999994</v>
      </c>
      <c r="V19" s="22">
        <v>9.14</v>
      </c>
      <c r="W19" s="22">
        <v>9.1720000000000006</v>
      </c>
      <c r="X19" s="22">
        <v>9.109</v>
      </c>
    </row>
    <row r="20" spans="1:34" x14ac:dyDescent="0.3">
      <c r="A20" s="17" t="s">
        <v>16</v>
      </c>
      <c r="B20" s="20">
        <v>63242</v>
      </c>
      <c r="C20" s="22">
        <v>63215.199999999997</v>
      </c>
      <c r="D20" s="22">
        <v>63215.199999999997</v>
      </c>
      <c r="E20" s="22">
        <v>63215.199999999997</v>
      </c>
      <c r="F20" s="22">
        <v>64046.5</v>
      </c>
      <c r="G20" s="22">
        <v>63550.5</v>
      </c>
      <c r="H20" s="22">
        <v>63215.199999999997</v>
      </c>
      <c r="I20" s="22">
        <v>63550.5</v>
      </c>
      <c r="J20" s="22">
        <v>64654.8</v>
      </c>
      <c r="K20" s="22">
        <v>64155</v>
      </c>
      <c r="L20" s="22">
        <v>64119.1</v>
      </c>
      <c r="M20" s="19"/>
      <c r="N20" s="17" t="s">
        <v>16</v>
      </c>
      <c r="O20" s="22">
        <v>11.484</v>
      </c>
      <c r="P20" s="22">
        <v>11.39</v>
      </c>
      <c r="Q20" s="22">
        <v>11.422000000000001</v>
      </c>
      <c r="R20" s="22">
        <v>11.202999999999999</v>
      </c>
      <c r="S20" s="22">
        <v>11.188000000000001</v>
      </c>
      <c r="T20" s="22">
        <v>11.188000000000001</v>
      </c>
      <c r="U20" s="22">
        <v>11.202</v>
      </c>
      <c r="V20" s="22">
        <v>11.218999999999999</v>
      </c>
      <c r="W20" s="22">
        <v>11.141</v>
      </c>
      <c r="X20" s="22">
        <v>11.109</v>
      </c>
    </row>
    <row r="21" spans="1:34" ht="12" customHeight="1" x14ac:dyDescent="0.3">
      <c r="A21" s="17" t="s">
        <v>20</v>
      </c>
      <c r="B21" s="20">
        <v>355.8</v>
      </c>
      <c r="C21" s="22">
        <v>355.78399999999999</v>
      </c>
      <c r="D21" s="22">
        <v>358.67899999999997</v>
      </c>
      <c r="E21" s="22">
        <v>355.78399999999999</v>
      </c>
      <c r="F21" s="22">
        <v>355.78399999999999</v>
      </c>
      <c r="G21" s="22">
        <v>355.78399999999999</v>
      </c>
      <c r="H21" s="22">
        <v>355.78399999999999</v>
      </c>
      <c r="I21" s="22">
        <v>355.78399999999999</v>
      </c>
      <c r="J21" s="22">
        <v>356.37400000000002</v>
      </c>
      <c r="K21" s="22">
        <v>372.952</v>
      </c>
      <c r="L21" s="22">
        <v>356.37400000000002</v>
      </c>
      <c r="M21" s="19"/>
      <c r="N21" s="17" t="s">
        <v>20</v>
      </c>
      <c r="O21" s="22">
        <v>21.687999999999999</v>
      </c>
      <c r="P21" s="22">
        <v>21.64</v>
      </c>
      <c r="Q21" s="22">
        <v>21.640999999999998</v>
      </c>
      <c r="R21" s="22">
        <v>21.484999999999999</v>
      </c>
      <c r="S21" s="22">
        <v>21.530999999999999</v>
      </c>
      <c r="T21" s="22">
        <v>21.594000000000001</v>
      </c>
      <c r="U21" s="22">
        <v>21.61</v>
      </c>
      <c r="V21" s="22">
        <v>21.484999999999999</v>
      </c>
      <c r="W21" s="22">
        <v>21.437999999999999</v>
      </c>
      <c r="X21" s="22">
        <v>21.469000000000001</v>
      </c>
    </row>
    <row r="22" spans="1:34" x14ac:dyDescent="0.3">
      <c r="A22" s="17" t="s">
        <v>17</v>
      </c>
      <c r="B22" s="20">
        <v>195568</v>
      </c>
      <c r="C22" s="22">
        <v>195090</v>
      </c>
      <c r="D22" s="22">
        <v>194685</v>
      </c>
      <c r="E22" s="22">
        <v>194123</v>
      </c>
      <c r="F22" s="22">
        <v>197697</v>
      </c>
      <c r="G22" s="22">
        <v>196863</v>
      </c>
      <c r="H22" s="22">
        <v>194529</v>
      </c>
      <c r="I22" s="22">
        <v>197022</v>
      </c>
      <c r="J22" s="22">
        <v>196124</v>
      </c>
      <c r="K22" s="22">
        <v>196410</v>
      </c>
      <c r="L22" s="22">
        <v>196665</v>
      </c>
      <c r="M22" s="19"/>
      <c r="N22" s="17" t="s">
        <v>17</v>
      </c>
      <c r="O22" s="22">
        <v>25.5</v>
      </c>
      <c r="P22" s="22">
        <v>25.547999999999998</v>
      </c>
      <c r="Q22" s="22">
        <v>25.452999999999999</v>
      </c>
      <c r="R22" s="22">
        <v>25.670999999999999</v>
      </c>
      <c r="S22" s="22">
        <v>25.390999999999998</v>
      </c>
      <c r="T22" s="22">
        <v>26.077999999999999</v>
      </c>
      <c r="U22" s="22">
        <v>25.484000000000002</v>
      </c>
      <c r="V22" s="22">
        <v>25.640999999999998</v>
      </c>
      <c r="W22" s="22">
        <v>25.530999999999999</v>
      </c>
      <c r="X22" s="22">
        <v>25.545999999999999</v>
      </c>
    </row>
    <row r="23" spans="1:34" x14ac:dyDescent="0.3">
      <c r="A23" s="17" t="s">
        <v>18</v>
      </c>
      <c r="B23" s="20">
        <v>204335</v>
      </c>
      <c r="C23" s="22">
        <v>206037</v>
      </c>
      <c r="D23" s="22">
        <v>204400</v>
      </c>
      <c r="E23" s="22">
        <v>205051</v>
      </c>
      <c r="F23" s="22">
        <v>205051</v>
      </c>
      <c r="G23" s="22">
        <v>205256</v>
      </c>
      <c r="H23" s="22">
        <v>205316</v>
      </c>
      <c r="I23" s="22">
        <v>209972</v>
      </c>
      <c r="J23" s="22">
        <v>205395</v>
      </c>
      <c r="K23" s="22">
        <v>205012</v>
      </c>
      <c r="L23" s="22">
        <v>210777</v>
      </c>
      <c r="M23" s="19"/>
      <c r="N23" s="17" t="s">
        <v>18</v>
      </c>
      <c r="O23" s="22">
        <v>26.64</v>
      </c>
      <c r="P23" s="22">
        <v>26.594000000000001</v>
      </c>
      <c r="Q23" s="22">
        <v>26.719000000000001</v>
      </c>
      <c r="R23" s="22">
        <v>26.827999999999999</v>
      </c>
      <c r="S23" s="22">
        <v>26.72</v>
      </c>
      <c r="T23" s="22">
        <v>26.532</v>
      </c>
      <c r="U23" s="22">
        <v>26.765000000000001</v>
      </c>
      <c r="V23" s="22">
        <v>26.687000000000001</v>
      </c>
      <c r="W23" s="22">
        <v>26.702999999999999</v>
      </c>
      <c r="X23" s="22">
        <v>26.515999999999998</v>
      </c>
    </row>
    <row r="24" spans="1:34" x14ac:dyDescent="0.3">
      <c r="A24" s="17" t="s">
        <v>21</v>
      </c>
      <c r="B24" s="20">
        <v>842.9</v>
      </c>
      <c r="C24" s="22">
        <v>869.95399999999995</v>
      </c>
      <c r="D24" s="22">
        <v>846.68</v>
      </c>
      <c r="E24" s="22">
        <v>888.48800000000006</v>
      </c>
      <c r="F24" s="22">
        <v>863.9</v>
      </c>
      <c r="G24" s="22">
        <v>867.67899999999997</v>
      </c>
      <c r="H24" s="22">
        <v>876.95299999999997</v>
      </c>
      <c r="I24" s="22">
        <v>841.89</v>
      </c>
      <c r="J24" s="22">
        <v>878.37300000000005</v>
      </c>
      <c r="K24" s="22">
        <v>866.875</v>
      </c>
      <c r="L24" s="22">
        <v>841.53899999999999</v>
      </c>
      <c r="M24" s="19"/>
      <c r="N24" s="17" t="s">
        <v>21</v>
      </c>
      <c r="O24" s="22">
        <v>27.861000000000001</v>
      </c>
      <c r="P24" s="22">
        <v>27.295999999999999</v>
      </c>
      <c r="Q24" s="22">
        <v>27.297000000000001</v>
      </c>
      <c r="R24" s="22">
        <v>27.202999999999999</v>
      </c>
      <c r="S24" s="22">
        <v>27.625</v>
      </c>
      <c r="T24" s="22">
        <v>27.577999999999999</v>
      </c>
      <c r="U24" s="22">
        <v>27.437999999999999</v>
      </c>
      <c r="V24" s="22">
        <v>27.218</v>
      </c>
      <c r="W24" s="22">
        <v>27.405999999999999</v>
      </c>
      <c r="X24" s="22">
        <v>27.422000000000001</v>
      </c>
    </row>
    <row r="25" spans="1:34" x14ac:dyDescent="0.3">
      <c r="A25" s="17" t="s">
        <v>22</v>
      </c>
      <c r="B25" s="20">
        <v>5809</v>
      </c>
      <c r="C25" s="22">
        <v>6015.95</v>
      </c>
      <c r="D25" s="22">
        <v>5975.51</v>
      </c>
      <c r="E25" s="22">
        <v>5792.67</v>
      </c>
      <c r="F25" s="22">
        <v>5896.73</v>
      </c>
      <c r="G25" s="22">
        <v>5709.77</v>
      </c>
      <c r="H25" s="22">
        <v>5990.55</v>
      </c>
      <c r="I25" s="22">
        <v>5930.6</v>
      </c>
      <c r="J25" s="22">
        <v>5941.04</v>
      </c>
      <c r="K25" s="22">
        <v>6029.89</v>
      </c>
      <c r="L25" s="22">
        <v>5912.68</v>
      </c>
      <c r="M25" s="19"/>
      <c r="N25" s="17" t="s">
        <v>22</v>
      </c>
      <c r="O25" s="22">
        <v>46</v>
      </c>
      <c r="P25" s="22">
        <v>45.329000000000001</v>
      </c>
      <c r="Q25" s="22">
        <v>45.75</v>
      </c>
      <c r="R25" s="22">
        <v>45.750999999999998</v>
      </c>
      <c r="S25" s="22">
        <v>45.421999999999997</v>
      </c>
      <c r="T25" s="22">
        <v>45.795999999999999</v>
      </c>
      <c r="U25" s="22">
        <v>45.298000000000002</v>
      </c>
      <c r="V25" s="22">
        <v>45.719000000000001</v>
      </c>
      <c r="W25" s="22">
        <v>44.906999999999996</v>
      </c>
      <c r="X25" s="22">
        <v>45.359000000000002</v>
      </c>
    </row>
    <row r="26" spans="1:34" x14ac:dyDescent="0.3">
      <c r="A26" s="17" t="s">
        <v>24</v>
      </c>
      <c r="B26" s="20">
        <v>44011.7</v>
      </c>
      <c r="C26" s="22">
        <v>44261.7</v>
      </c>
      <c r="D26" s="22">
        <v>44244</v>
      </c>
      <c r="E26" s="22">
        <v>44252.9</v>
      </c>
      <c r="F26" s="22">
        <v>44720.2</v>
      </c>
      <c r="G26" s="22">
        <v>44357.7</v>
      </c>
      <c r="H26" s="22">
        <v>44779.6</v>
      </c>
      <c r="I26" s="22">
        <v>44669.7</v>
      </c>
      <c r="J26" s="22">
        <v>44814.1</v>
      </c>
      <c r="K26" s="22">
        <v>45806.8</v>
      </c>
      <c r="L26" s="22">
        <v>45055.199999999997</v>
      </c>
      <c r="M26" s="19"/>
      <c r="N26" s="17" t="s">
        <v>24</v>
      </c>
      <c r="O26" s="22">
        <v>60.219000000000001</v>
      </c>
      <c r="P26" s="22">
        <v>61.109000000000002</v>
      </c>
      <c r="Q26" s="22">
        <v>60.671999999999997</v>
      </c>
      <c r="R26" s="22">
        <v>61.548000000000002</v>
      </c>
      <c r="S26" s="22">
        <v>62.188000000000002</v>
      </c>
      <c r="T26" s="22">
        <v>63.030999999999999</v>
      </c>
      <c r="U26" s="22">
        <v>63.061999999999998</v>
      </c>
      <c r="V26" s="22">
        <v>63.063000000000002</v>
      </c>
      <c r="W26" s="22">
        <v>63.109000000000002</v>
      </c>
      <c r="X26" s="22">
        <v>62.234999999999999</v>
      </c>
    </row>
    <row r="27" spans="1:34" x14ac:dyDescent="0.3">
      <c r="A27" s="17" t="s">
        <v>23</v>
      </c>
      <c r="B27" s="20">
        <v>476684</v>
      </c>
      <c r="C27" s="22">
        <v>479462</v>
      </c>
      <c r="D27" s="22">
        <v>483382</v>
      </c>
      <c r="E27" s="22">
        <v>477290</v>
      </c>
      <c r="F27" s="22">
        <v>482505</v>
      </c>
      <c r="G27" s="22">
        <v>485542</v>
      </c>
      <c r="H27" s="22">
        <v>479491</v>
      </c>
      <c r="I27" s="22">
        <v>481003</v>
      </c>
      <c r="J27" s="22">
        <v>483629</v>
      </c>
      <c r="K27" s="22">
        <v>484641</v>
      </c>
      <c r="L27" s="22">
        <v>479387</v>
      </c>
      <c r="M27" s="19"/>
      <c r="N27" s="17" t="s">
        <v>23</v>
      </c>
      <c r="O27" s="22">
        <v>124.93600000000001</v>
      </c>
      <c r="P27" s="22">
        <v>127.718</v>
      </c>
      <c r="Q27" s="22">
        <v>121.35899999999999</v>
      </c>
      <c r="R27" s="22">
        <v>130.06299999999999</v>
      </c>
      <c r="S27" s="22">
        <v>126.75</v>
      </c>
      <c r="T27" s="22">
        <v>125.328</v>
      </c>
      <c r="U27" s="22">
        <v>132.15700000000001</v>
      </c>
      <c r="V27" s="22">
        <v>126.953</v>
      </c>
      <c r="W27" s="22">
        <v>122.233</v>
      </c>
      <c r="X27" s="22">
        <v>122.843</v>
      </c>
      <c r="AH27" s="21"/>
    </row>
    <row r="43" spans="1:10" x14ac:dyDescent="0.35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spans="1:10" x14ac:dyDescent="0.35">
      <c r="A44" s="19"/>
      <c r="B44" s="19"/>
      <c r="C44" s="19"/>
      <c r="D44" s="19"/>
      <c r="E44" s="19"/>
      <c r="F44" s="19"/>
      <c r="G44" s="19"/>
      <c r="H44" s="19"/>
      <c r="I44" s="19"/>
      <c r="J44" s="19"/>
    </row>
    <row r="45" spans="1:10" x14ac:dyDescent="0.35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 spans="1:10" x14ac:dyDescent="0.35">
      <c r="A46" s="19"/>
      <c r="B46" s="19"/>
      <c r="C46" s="19"/>
      <c r="D46" s="19"/>
      <c r="E46" s="19"/>
      <c r="F46" s="19"/>
      <c r="G46" s="19"/>
      <c r="H46" s="19"/>
      <c r="I46" s="19"/>
      <c r="J46" s="19"/>
    </row>
    <row r="47" spans="1:10" x14ac:dyDescent="0.35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8" spans="1:10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 spans="1:10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 spans="1:10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 spans="1:10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 spans="1:10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</row>
    <row r="75" spans="2:12" x14ac:dyDescent="0.35">
      <c r="B75" s="27"/>
      <c r="C75" s="27"/>
      <c r="D75" s="27"/>
      <c r="E75" s="27"/>
      <c r="G75" s="27"/>
      <c r="H75" s="27"/>
      <c r="I75" s="27"/>
      <c r="J75" s="27"/>
      <c r="K75" s="27"/>
    </row>
    <row r="76" spans="2:12" x14ac:dyDescent="0.35">
      <c r="B76" s="27"/>
      <c r="F76" s="27"/>
      <c r="G76" s="27"/>
      <c r="H76" s="27"/>
      <c r="I76" s="27"/>
      <c r="J76" s="27"/>
      <c r="K76" s="27"/>
    </row>
    <row r="80" spans="2:12" x14ac:dyDescent="0.35">
      <c r="C80" s="27"/>
      <c r="D80" s="27"/>
      <c r="E80" s="27"/>
      <c r="F80" s="27"/>
      <c r="G80" s="27"/>
      <c r="H80" s="27"/>
      <c r="I80" s="27"/>
      <c r="J80" s="27"/>
      <c r="K80" s="27"/>
      <c r="L80" s="27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7"/>
  <sheetViews>
    <sheetView workbookViewId="0">
      <selection activeCell="D5" sqref="D5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9" t="s">
        <v>109</v>
      </c>
      <c r="B1" s="39"/>
      <c r="C1" s="39"/>
      <c r="D1" s="39"/>
      <c r="E1" s="39"/>
      <c r="F1" s="39"/>
      <c r="G1" s="40"/>
    </row>
    <row r="2" spans="1:7" ht="14.5" customHeight="1" x14ac:dyDescent="0.45">
      <c r="A2" s="41" t="s">
        <v>0</v>
      </c>
      <c r="B2" s="42" t="s">
        <v>74</v>
      </c>
      <c r="C2" s="42" t="s">
        <v>72</v>
      </c>
      <c r="D2" s="44" t="s">
        <v>1</v>
      </c>
      <c r="E2" s="39"/>
      <c r="F2" s="40"/>
      <c r="G2" s="42" t="s">
        <v>73</v>
      </c>
    </row>
    <row r="3" spans="1:7" ht="13" customHeight="1" x14ac:dyDescent="0.45">
      <c r="A3" s="34"/>
      <c r="B3" s="36"/>
      <c r="C3" s="43"/>
      <c r="D3" s="3" t="s">
        <v>27</v>
      </c>
      <c r="E3" s="3" t="s">
        <v>31</v>
      </c>
      <c r="F3" s="3" t="s">
        <v>28</v>
      </c>
      <c r="G3" s="36"/>
    </row>
    <row r="4" spans="1:7" x14ac:dyDescent="0.45">
      <c r="A4" s="25" t="s">
        <v>106</v>
      </c>
    </row>
    <row r="5" spans="1:7" x14ac:dyDescent="0.45">
      <c r="A5" s="17" t="s">
        <v>95</v>
      </c>
      <c r="B5" s="4">
        <v>102</v>
      </c>
      <c r="C5" s="2">
        <f>MAX(100, B5) * 50</f>
        <v>5100</v>
      </c>
      <c r="D5" s="6">
        <f>MIN(data!C5:L5) / data!B5 -1</f>
        <v>-5.3902439024389182E-4</v>
      </c>
      <c r="E5" s="6">
        <f>AVERAGE(data!C5:L5) / data!B5 -1</f>
        <v>3.8421951219513861E-3</v>
      </c>
      <c r="F5" s="6">
        <f>MAX(data!C5:L5) / data!B5 -1</f>
        <v>2.9107317073170824E-2</v>
      </c>
      <c r="G5" s="7">
        <f>AVERAGE(data!O5:X5)</f>
        <v>19.201299999999996</v>
      </c>
    </row>
    <row r="6" spans="1:7" x14ac:dyDescent="0.45">
      <c r="A6" s="17" t="s">
        <v>96</v>
      </c>
      <c r="B6" s="4">
        <v>151</v>
      </c>
      <c r="C6" s="2">
        <f t="shared" ref="C6:C9" si="0">MAX(100, B6) * 50</f>
        <v>7550</v>
      </c>
      <c r="D6" s="6">
        <f>MIN(data!C6:L6) / data!B6 -1</f>
        <v>5.731156083175426E-3</v>
      </c>
      <c r="E6" s="6">
        <f>AVERAGE(data!C6:L6) / data!B6 -1</f>
        <v>2.7184860059635385E-2</v>
      </c>
      <c r="F6" s="6">
        <f>MAX(data!C6:L6) / data!B6 -1</f>
        <v>4.5610314117104034E-2</v>
      </c>
      <c r="G6" s="7">
        <f>AVERAGE(data!O6:X6)</f>
        <v>49.2971</v>
      </c>
    </row>
    <row r="7" spans="1:7" x14ac:dyDescent="0.45">
      <c r="A7" s="17" t="s">
        <v>97</v>
      </c>
      <c r="B7" s="4">
        <v>201</v>
      </c>
      <c r="C7" s="2">
        <f t="shared" si="0"/>
        <v>10050</v>
      </c>
      <c r="D7" s="6">
        <f>MIN(data!C7:L7) / data!B7 -1</f>
        <v>-5.5571873768671343E-2</v>
      </c>
      <c r="E7" s="6">
        <f>AVERAGE(data!C7:L7) / data!B7 -1</f>
        <v>-4.4449618512017786E-2</v>
      </c>
      <c r="F7" s="6">
        <f>MAX(data!C7:L7) / data!B7 -1</f>
        <v>-3.0146505713364524E-2</v>
      </c>
      <c r="G7" s="7">
        <f>AVERAGE(data!O7:X7)</f>
        <v>81.337199999999996</v>
      </c>
    </row>
    <row r="8" spans="1:7" x14ac:dyDescent="0.45">
      <c r="A8" s="17" t="s">
        <v>98</v>
      </c>
      <c r="B8" s="4">
        <v>251</v>
      </c>
      <c r="C8" s="2">
        <f t="shared" si="0"/>
        <v>12550</v>
      </c>
      <c r="D8" s="6">
        <f>MIN(data!C8:L8) / data!B8 -1</f>
        <v>2.7481646158618478E-2</v>
      </c>
      <c r="E8" s="6">
        <f>AVERAGE(data!C8:L8) / data!B8 -1</f>
        <v>3.360665908385907E-2</v>
      </c>
      <c r="F8" s="6">
        <f>MAX(data!C8:L8) / data!B8 -1</f>
        <v>4.3087581429014588E-2</v>
      </c>
      <c r="G8" s="7">
        <f>AVERAGE(data!O8:X8)</f>
        <v>157.56260000000003</v>
      </c>
    </row>
    <row r="9" spans="1:7" x14ac:dyDescent="0.45">
      <c r="A9" s="17" t="s">
        <v>99</v>
      </c>
      <c r="B9" s="4">
        <v>303</v>
      </c>
      <c r="C9" s="2">
        <f t="shared" si="0"/>
        <v>15150</v>
      </c>
      <c r="D9" s="6">
        <f>MIN(data!C9:L9) / data!B9 -1</f>
        <v>3.4739602502760425E-2</v>
      </c>
      <c r="E9" s="6">
        <f>AVERAGE(data!C9:L9) / data!B9 -1</f>
        <v>4.7407986750092057E-2</v>
      </c>
      <c r="F9" s="6">
        <f>MAX(data!C9:L9) / data!B9 -1</f>
        <v>7.0864004416635984E-2</v>
      </c>
      <c r="G9" s="7">
        <f>AVERAGE(data!O9:X9)</f>
        <v>220.3937</v>
      </c>
    </row>
    <row r="10" spans="1:7" x14ac:dyDescent="0.45">
      <c r="A10" s="25" t="s">
        <v>107</v>
      </c>
    </row>
    <row r="11" spans="1:7" x14ac:dyDescent="0.45">
      <c r="A11" s="17" t="s">
        <v>100</v>
      </c>
      <c r="B11" s="24">
        <v>101</v>
      </c>
      <c r="C11" s="2">
        <f t="shared" ref="C11:C16" si="1">MAX(100, B11) * 50</f>
        <v>5050</v>
      </c>
      <c r="D11" s="6">
        <f>MIN(data!C11:L11) / data!B11 -1</f>
        <v>-1.7681478195881173E-3</v>
      </c>
      <c r="E11" s="6">
        <f>AVERAGE(data!C11:L11) / data!B11 -1</f>
        <v>-3.3783167961898286E-4</v>
      </c>
      <c r="F11" s="6">
        <f>MAX(data!C11:L11) / data!B11 -1</f>
        <v>3.8765577625334835E-3</v>
      </c>
      <c r="G11" s="7">
        <f>AVERAGE(data!O11:X11)</f>
        <v>27.417000000000002</v>
      </c>
    </row>
    <row r="12" spans="1:7" x14ac:dyDescent="0.45">
      <c r="A12" s="17" t="s">
        <v>101</v>
      </c>
      <c r="B12" s="24">
        <v>101</v>
      </c>
      <c r="C12" s="2">
        <f t="shared" si="1"/>
        <v>5050</v>
      </c>
      <c r="D12" s="6">
        <f>MIN(data!C12:L12) / data!B12 -1</f>
        <v>-7.6822344834194256E-2</v>
      </c>
      <c r="E12" s="6">
        <f>AVERAGE(data!C12:L12) / data!B12 -1</f>
        <v>-6.4841859833755122E-2</v>
      </c>
      <c r="F12" s="6">
        <f>MAX(data!C12:L12) / data!B12 -1</f>
        <v>-5.60617070035212E-2</v>
      </c>
      <c r="G12" s="7">
        <f>AVERAGE(data!O12:X12)</f>
        <v>70.9452</v>
      </c>
    </row>
    <row r="13" spans="1:7" x14ac:dyDescent="0.45">
      <c r="A13" s="17" t="s">
        <v>102</v>
      </c>
      <c r="B13" s="24">
        <v>101</v>
      </c>
      <c r="C13" s="2">
        <f t="shared" si="1"/>
        <v>5050</v>
      </c>
      <c r="D13" s="6">
        <f>MIN(data!C13:L13) / data!B13 -1</f>
        <v>-3.6190797887414305E-6</v>
      </c>
      <c r="E13" s="6">
        <f>AVERAGE(data!C13:L13) / data!B13 -1</f>
        <v>-3.6190797885193859E-6</v>
      </c>
      <c r="F13" s="6">
        <f>MAX(data!C13:L13) / data!B13 -1</f>
        <v>-3.6190797887414305E-6</v>
      </c>
      <c r="G13" s="7">
        <f>AVERAGE(data!O13:X13)</f>
        <v>38.2438</v>
      </c>
    </row>
    <row r="14" spans="1:7" x14ac:dyDescent="0.45">
      <c r="A14" s="17" t="s">
        <v>103</v>
      </c>
      <c r="B14" s="24">
        <v>101</v>
      </c>
      <c r="C14" s="2">
        <f t="shared" si="1"/>
        <v>5050</v>
      </c>
      <c r="D14" s="6">
        <f>MIN(data!C14:L14) / data!B14 -1</f>
        <v>-1.3523564811546152E-5</v>
      </c>
      <c r="E14" s="6">
        <f>AVERAGE(data!C14:L14) / data!B14 -1</f>
        <v>-1.284738657114648E-5</v>
      </c>
      <c r="F14" s="6">
        <f>MAX(data!C14:L14) / data!B14 -1</f>
        <v>-1.1833119210158394E-5</v>
      </c>
      <c r="G14" s="7">
        <f>AVERAGE(data!O14:X14)</f>
        <v>160.08709999999999</v>
      </c>
    </row>
    <row r="15" spans="1:7" x14ac:dyDescent="0.45">
      <c r="A15" s="17" t="s">
        <v>104</v>
      </c>
      <c r="B15" s="24">
        <v>101</v>
      </c>
      <c r="C15" s="2">
        <f t="shared" si="1"/>
        <v>5050</v>
      </c>
      <c r="D15" s="6">
        <f>MIN(data!C15:L15) / data!B15 -1</f>
        <v>-3.0932148455455111E-2</v>
      </c>
      <c r="E15" s="6">
        <f>AVERAGE(data!C15:L15) / data!B15 -1</f>
        <v>-2.2928919113227586E-2</v>
      </c>
      <c r="F15" s="6">
        <f>MAX(data!C15:L15) / data!B15 -1</f>
        <v>-1.7295838391457652E-2</v>
      </c>
      <c r="G15" s="7">
        <f>AVERAGE(data!O15:X15)</f>
        <v>29.423299999999994</v>
      </c>
    </row>
    <row r="16" spans="1:7" x14ac:dyDescent="0.45">
      <c r="A16" s="17" t="s">
        <v>105</v>
      </c>
      <c r="B16" s="24">
        <v>101</v>
      </c>
      <c r="C16" s="2">
        <f t="shared" si="1"/>
        <v>5050</v>
      </c>
      <c r="D16" s="6">
        <f>MIN(data!C16:L16) / data!B16 -1</f>
        <v>-9.8769644113696042E-2</v>
      </c>
      <c r="E16" s="6">
        <f>AVERAGE(data!C16:L16) / data!B16 -1</f>
        <v>-8.8268617040180186E-2</v>
      </c>
      <c r="F16" s="6">
        <f>MAX(data!C16:L16) / data!B16 -1</f>
        <v>-7.5491680349133894E-2</v>
      </c>
      <c r="G16" s="7">
        <f>AVERAGE(data!O16:X16)</f>
        <v>62.045500000000004</v>
      </c>
    </row>
    <row r="17" spans="1:7" ht="13" customHeight="1" x14ac:dyDescent="0.45">
      <c r="A17" s="25" t="s">
        <v>108</v>
      </c>
    </row>
    <row r="18" spans="1:7" ht="12" customHeight="1" x14ac:dyDescent="0.45">
      <c r="A18" s="4" t="s">
        <v>15</v>
      </c>
      <c r="B18" s="4">
        <v>25</v>
      </c>
      <c r="C18" s="2">
        <f t="shared" ref="C18:C27" si="2">MAX(100, B18) * 50</f>
        <v>5000</v>
      </c>
      <c r="D18" s="6">
        <f>MIN(data!C18:L18) / data!B18 -1</f>
        <v>-2.6645739419262071E-4</v>
      </c>
      <c r="E18" s="6">
        <f>AVERAGE(data!C18:L18) / data!B18 -1</f>
        <v>9.8954245980342748E-4</v>
      </c>
      <c r="F18" s="6">
        <f>MAX(data!C18:L18) / data!B18 -1</f>
        <v>3.9202087857939105E-3</v>
      </c>
      <c r="G18" s="7">
        <f>AVERAGE(data!O18:X18)</f>
        <v>5.5191999999999997</v>
      </c>
    </row>
    <row r="19" spans="1:7" x14ac:dyDescent="0.45">
      <c r="A19" s="4" t="s">
        <v>19</v>
      </c>
      <c r="B19" s="4">
        <v>41</v>
      </c>
      <c r="C19" s="2">
        <f t="shared" si="2"/>
        <v>5000</v>
      </c>
      <c r="D19" s="6">
        <f>MIN(data!C19:L19) / data!B19 -1</f>
        <v>-5.6472632493420605E-5</v>
      </c>
      <c r="E19" s="6">
        <f>AVERAGE(data!C19:L19) / data!B19 -1</f>
        <v>1.2636837532580492E-2</v>
      </c>
      <c r="F19" s="6">
        <f>MAX(data!C19:L19) / data!B19 -1</f>
        <v>2.7387054735013017E-2</v>
      </c>
      <c r="G19" s="7">
        <f>AVERAGE(data!O19:X19)</f>
        <v>9.1592999999999982</v>
      </c>
    </row>
    <row r="20" spans="1:7" x14ac:dyDescent="0.45">
      <c r="A20" s="4" t="s">
        <v>16</v>
      </c>
      <c r="B20" s="4">
        <v>55</v>
      </c>
      <c r="C20" s="2">
        <f t="shared" si="2"/>
        <v>5000</v>
      </c>
      <c r="D20" s="6">
        <f>MIN(data!C20:L20) / data!B20 -1</f>
        <v>-4.2376901426266489E-4</v>
      </c>
      <c r="E20" s="6">
        <f>AVERAGE(data!C20:L20) / data!B20 -1</f>
        <v>7.1427216090571566E-3</v>
      </c>
      <c r="F20" s="6">
        <f>MAX(data!C20:L20) / data!B20 -1</f>
        <v>2.2339584453369588E-2</v>
      </c>
      <c r="G20" s="7">
        <f>AVERAGE(data!O20:X20)</f>
        <v>11.2546</v>
      </c>
    </row>
    <row r="21" spans="1:7" x14ac:dyDescent="0.45">
      <c r="A21" s="4" t="s">
        <v>20</v>
      </c>
      <c r="B21" s="4">
        <v>96</v>
      </c>
      <c r="C21" s="2">
        <f t="shared" si="2"/>
        <v>5000</v>
      </c>
      <c r="D21" s="6">
        <f>MIN(data!C21:L21) / data!B21 -1</f>
        <v>-4.4969083754953232E-5</v>
      </c>
      <c r="E21" s="6">
        <f>AVERAGE(data!C21:L21) / data!B21 -1</f>
        <v>5.9255199550309889E-3</v>
      </c>
      <c r="F21" s="6">
        <f>MAX(data!C21:L21) / data!B21 -1</f>
        <v>4.8206857785272561E-2</v>
      </c>
      <c r="G21" s="7">
        <f>AVERAGE(data!O21:X21)</f>
        <v>21.558099999999996</v>
      </c>
    </row>
    <row r="22" spans="1:7" x14ac:dyDescent="0.45">
      <c r="A22" s="4" t="s">
        <v>17</v>
      </c>
      <c r="B22" s="4">
        <v>105</v>
      </c>
      <c r="C22" s="2">
        <f t="shared" si="2"/>
        <v>5250</v>
      </c>
      <c r="D22" s="6">
        <f>MIN(data!C22:L22) / data!B22 -1</f>
        <v>-7.3887343532684779E-3</v>
      </c>
      <c r="E22" s="6">
        <f>AVERAGE(data!C22:L22) / data!B22 -1</f>
        <v>1.8039761106110053E-3</v>
      </c>
      <c r="F22" s="6">
        <f>MAX(data!C22:L22) / data!B22 -1</f>
        <v>1.0886239057514624E-2</v>
      </c>
      <c r="G22" s="7">
        <f>AVERAGE(data!O22:X22)</f>
        <v>25.584299999999999</v>
      </c>
    </row>
    <row r="23" spans="1:7" x14ac:dyDescent="0.45">
      <c r="A23" s="4" t="s">
        <v>18</v>
      </c>
      <c r="B23" s="4">
        <v>110</v>
      </c>
      <c r="C23" s="2">
        <f t="shared" si="2"/>
        <v>5500</v>
      </c>
      <c r="D23" s="6">
        <f>MIN(data!C23:L23) / data!B23 -1</f>
        <v>3.18105072552477E-4</v>
      </c>
      <c r="E23" s="6">
        <f>AVERAGE(data!C23:L23) / data!B23 -1</f>
        <v>9.2578363961142163E-3</v>
      </c>
      <c r="F23" s="6">
        <f>MAX(data!C23:L23) / data!B23 -1</f>
        <v>3.1526659652042044E-2</v>
      </c>
      <c r="G23" s="7">
        <f>AVERAGE(data!O23:X23)</f>
        <v>26.670400000000001</v>
      </c>
    </row>
    <row r="24" spans="1:7" x14ac:dyDescent="0.45">
      <c r="A24" s="4" t="s">
        <v>21</v>
      </c>
      <c r="B24" s="4">
        <v>110</v>
      </c>
      <c r="C24" s="2">
        <f t="shared" si="2"/>
        <v>5500</v>
      </c>
      <c r="D24" s="6">
        <f>MIN(data!C24:L24) / data!B24 -1</f>
        <v>-1.6146636611698018E-3</v>
      </c>
      <c r="E24" s="6">
        <f>AVERAGE(data!C24:L24) / data!B24 -1</f>
        <v>2.5309170720133167E-2</v>
      </c>
      <c r="F24" s="6">
        <f>MAX(data!C24:L24) / data!B24 -1</f>
        <v>5.4084707557243039E-2</v>
      </c>
      <c r="G24" s="7">
        <f>AVERAGE(data!O24:X24)</f>
        <v>27.4344</v>
      </c>
    </row>
    <row r="25" spans="1:7" x14ac:dyDescent="0.45">
      <c r="A25" s="4" t="s">
        <v>22</v>
      </c>
      <c r="B25" s="4">
        <v>142</v>
      </c>
      <c r="C25" s="2">
        <f t="shared" si="2"/>
        <v>7100</v>
      </c>
      <c r="D25" s="6">
        <f>MIN(data!C25:L25) / data!B25 -1</f>
        <v>-1.7082113961094825E-2</v>
      </c>
      <c r="E25" s="6">
        <f>AVERAGE(data!C25:L25) / data!B25 -1</f>
        <v>1.9028920640385527E-2</v>
      </c>
      <c r="F25" s="6">
        <f>MAX(data!C25:L25) / data!B25 -1</f>
        <v>3.8025477707006372E-2</v>
      </c>
      <c r="G25" s="7">
        <f>AVERAGE(data!O25:X25)</f>
        <v>45.533099999999997</v>
      </c>
    </row>
    <row r="26" spans="1:7" x14ac:dyDescent="0.45">
      <c r="A26" s="4" t="s">
        <v>24</v>
      </c>
      <c r="B26" s="4">
        <v>160</v>
      </c>
      <c r="C26" s="2">
        <f t="shared" si="2"/>
        <v>8000</v>
      </c>
      <c r="D26" s="6">
        <f>MIN(data!C26:L26) / data!B26 -1</f>
        <v>5.278141948618309E-3</v>
      </c>
      <c r="E26" s="6">
        <f>AVERAGE(data!C26:L26) / data!B26 -1</f>
        <v>1.5552455369822082E-2</v>
      </c>
      <c r="F26" s="6">
        <f>MAX(data!C26:L26) / data!B26 -1</f>
        <v>4.0786881670101582E-2</v>
      </c>
      <c r="G26" s="7">
        <f>AVERAGE(data!O26:X26)</f>
        <v>62.023600000000002</v>
      </c>
    </row>
    <row r="27" spans="1:7" x14ac:dyDescent="0.45">
      <c r="A27" s="8" t="s">
        <v>23</v>
      </c>
      <c r="B27" s="4">
        <v>210</v>
      </c>
      <c r="C27" s="2">
        <f t="shared" si="2"/>
        <v>10500</v>
      </c>
      <c r="D27" s="6">
        <f>MIN(data!C27:L27) / data!B27 -1</f>
        <v>1.2712824428762204E-3</v>
      </c>
      <c r="E27" s="6">
        <f>AVERAGE(data!C27:L27) / data!B27 -1</f>
        <v>1.0382559515318412E-2</v>
      </c>
      <c r="F27" s="6">
        <f>MAX(data!C27:L27) / data!B27 -1</f>
        <v>1.8582541054451118E-2</v>
      </c>
      <c r="G27" s="7">
        <f>AVERAGE(data!O27:X27)</f>
        <v>126.03400000000002</v>
      </c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2024-01-01T03:14:58Z</dcterms:modified>
</cp:coreProperties>
</file>