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EB8A1599-2299-45A1-9397-D55B2B047499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4" l="1"/>
  <c r="C14" i="4"/>
  <c r="D14" i="4"/>
  <c r="E14" i="4"/>
  <c r="F14" i="4"/>
  <c r="G14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D5" i="4"/>
  <c r="D6" i="4"/>
  <c r="D7" i="4"/>
  <c r="D8" i="4"/>
  <c r="D9" i="4"/>
  <c r="D10" i="4"/>
  <c r="D11" i="4"/>
  <c r="D12" i="4"/>
  <c r="D13" i="4"/>
  <c r="D4" i="4"/>
  <c r="C12" i="4"/>
  <c r="C11" i="4"/>
  <c r="C10" i="4"/>
  <c r="C9" i="4"/>
  <c r="C8" i="4"/>
  <c r="C7" i="4"/>
  <c r="C6" i="4"/>
  <c r="C5" i="4"/>
  <c r="C4" i="4"/>
  <c r="Q5" i="4" l="1"/>
  <c r="Q6" i="4"/>
  <c r="Q7" i="4"/>
  <c r="Q8" i="4"/>
  <c r="Q9" i="4"/>
  <c r="Q10" i="4"/>
  <c r="Q11" i="4"/>
  <c r="Q12" i="4"/>
  <c r="Q13" i="4"/>
  <c r="Q4" i="4"/>
  <c r="M5" i="4"/>
  <c r="M6" i="4"/>
  <c r="M7" i="4"/>
  <c r="M8" i="4"/>
  <c r="M9" i="4"/>
  <c r="M10" i="4"/>
  <c r="M11" i="4"/>
  <c r="M12" i="4"/>
  <c r="M13" i="4"/>
  <c r="M4" i="4"/>
  <c r="P5" i="4" l="1"/>
  <c r="P6" i="4"/>
  <c r="P7" i="4"/>
  <c r="P8" i="4"/>
  <c r="P9" i="4"/>
  <c r="P10" i="4"/>
  <c r="P11" i="4"/>
  <c r="P12" i="4"/>
  <c r="P13" i="4"/>
  <c r="P4" i="4"/>
  <c r="O5" i="4"/>
  <c r="O6" i="4"/>
  <c r="O7" i="4"/>
  <c r="O8" i="4"/>
  <c r="O9" i="4"/>
  <c r="O10" i="4"/>
  <c r="O11" i="4"/>
  <c r="O12" i="4"/>
  <c r="O13" i="4"/>
  <c r="O4" i="4"/>
  <c r="N5" i="4"/>
  <c r="N6" i="4"/>
  <c r="N7" i="4"/>
  <c r="N8" i="4"/>
  <c r="N9" i="4"/>
  <c r="N10" i="4"/>
  <c r="N11" i="4"/>
  <c r="N12" i="4"/>
  <c r="N13" i="4"/>
  <c r="N4" i="4"/>
</calcChain>
</file>

<file path=xl/sharedStrings.xml><?xml version="1.0" encoding="utf-8"?>
<sst xmlns="http://schemas.openxmlformats.org/spreadsheetml/2006/main" count="277" uniqueCount="133">
  <si>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</si>
  <si>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</si>
  <si>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</si>
  <si>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</si>
  <si>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</si>
  <si>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</si>
  <si>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</si>
  <si>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</si>
  <si>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</si>
  <si>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</si>
  <si>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</si>
  <si>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</si>
  <si>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</si>
  <si>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</si>
  <si>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</si>
  <si>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Location Routing Problem (LRP) Benchmarking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</si>
  <si>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</si>
  <si>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</si>
  <si>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</si>
  <si>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</si>
  <si>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</si>
  <si>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</si>
  <si>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</si>
  <si>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</si>
  <si>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</si>
  <si>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</si>
  <si>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</si>
  <si>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</si>
  <si>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</si>
  <si>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</si>
  <si>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</si>
  <si>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</si>
  <si>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</si>
  <si>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</si>
  <si>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</si>
  <si>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</si>
  <si>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</si>
  <si>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</si>
  <si>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</si>
  <si>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</si>
  <si>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</si>
  <si>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</si>
  <si>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</si>
  <si>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</si>
  <si>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</si>
  <si>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</si>
  <si>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</si>
  <si>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</si>
  <si>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</si>
  <si>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</si>
  <si>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</si>
  <si>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</si>
  <si>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</si>
  <si>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</si>
  <si>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</si>
  <si>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</si>
  <si>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</si>
  <si>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</si>
  <si>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</si>
  <si>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</si>
  <si>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</si>
  <si>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</si>
  <si>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</si>
  <si>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</si>
  <si>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</si>
  <si>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</si>
  <si>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</si>
  <si>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</si>
  <si>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</si>
  <si>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</si>
  <si>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</si>
  <si>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</si>
  <si>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</si>
  <si>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</si>
  <si>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</si>
  <si>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</si>
  <si>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</si>
  <si>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</si>
  <si>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</si>
  <si>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</si>
  <si>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</si>
  <si>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</si>
  <si>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</si>
  <si>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</si>
  <si>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</si>
  <si>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</si>
  <si>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</si>
  <si>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</si>
  <si>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</si>
  <si>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</si>
  <si>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</si>
  <si>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</si>
  <si>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</si>
  <si>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</si>
  <si>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</si>
  <si>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</si>
  <si>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</si>
  <si>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</si>
  <si>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</si>
  <si>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</si>
  <si>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</si>
  <si>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</si>
  <si>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                        :interopt!          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</si>
  <si>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</si>
  <si>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</si>
  <si>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</si>
  <si>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</si>
  <si>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[1010, 1106, 1509, 1604, 1905, 2104, 2412, 2703, 2710, 2807]</t>
  </si>
  <si>
    <t>1.9.4</t>
  </si>
  <si>
    <t>1.84.2</t>
  </si>
  <si>
    <t>Vehicle Routing Problem (VRP) Benchmarking</t>
  </si>
  <si>
    <t>                        :worstvehicle!</t>
  </si>
  <si>
    <t>                        :intramove!         ,</t>
  </si>
  <si>
    <t>                        :intraswap!         ,</t>
  </si>
  <si>
    <t>                        :intraopt!          ,</t>
  </si>
  <si>
    <t>                        :intermove!         ,</t>
  </si>
  <si>
    <t>                        :interswap!         ,</t>
  </si>
  <si>
    <t>                        :interopt!          ,</t>
  </si>
  <si>
    <t xml:space="preserve">                        ]   </t>
  </si>
  <si>
    <t>CPU Run Time (s)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</si>
  <si>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</si>
  <si>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</si>
  <si>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</si>
  <si>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</si>
  <si>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</si>
  <si>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</si>
  <si>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</si>
  <si>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</si>
  <si>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</si>
  <si>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</si>
  <si>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</si>
  <si>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LRP Benchmarking</t>
  </si>
  <si>
    <t>VRP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</si>
</sst>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4" xfId="0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" fontId="10" fillId="0" borderId="2" xfId="0" applyNumberFormat="1" applyFont="1" applyBorder="1"/>
    <xf numFmtId="1" fontId="10" fillId="0" borderId="1" xfId="0" applyNumberFormat="1" applyFont="1" applyBorder="1"/>
    <xf numFmtId="0" fontId="6" fillId="0" borderId="18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10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Y287"/>
  <sheetViews>
    <sheetView zoomScaleNormal="100" workbookViewId="0">
      <selection activeCell="W10" sqref="W10"/>
    </sheetView>
  </sheetViews>
  <sheetFormatPr defaultColWidth="9.1796875" defaultRowHeight="12.75" customHeight="1" x14ac:dyDescent="0.35"/>
  <cols>
    <col min="1" max="1" width="18.54296875" style="11" customWidth="1"/>
    <col min="2" max="11" width="9.1796875" style="11"/>
    <col min="12" max="12" width="18.54296875" style="11" customWidth="1"/>
    <col min="13" max="22" width="9.1796875" style="11" customWidth="1"/>
    <col min="23" max="16384" width="9.1796875" style="11"/>
  </cols>
  <sheetData>
    <row r="1" spans="1:19" ht="12.75" customHeight="1" x14ac:dyDescent="0.35">
      <c r="A1" s="22" t="s">
        <v>110</v>
      </c>
      <c r="B1" s="9"/>
      <c r="C1" s="10"/>
      <c r="D1" s="10"/>
      <c r="E1" s="10"/>
      <c r="F1" s="10"/>
      <c r="G1" s="10"/>
      <c r="H1" s="10"/>
      <c r="L1" s="22" t="s">
        <v>15</v>
      </c>
      <c r="M1" s="9"/>
      <c r="N1" s="10"/>
      <c r="O1" s="10"/>
      <c r="P1" s="10"/>
      <c r="Q1" s="10"/>
      <c r="R1" s="10"/>
      <c r="S1" s="10"/>
    </row>
    <row r="2" spans="1:19" ht="12.75" customHeight="1" x14ac:dyDescent="0.35">
      <c r="A2" s="12"/>
      <c r="B2" s="13"/>
      <c r="C2" s="14"/>
      <c r="D2" s="14"/>
      <c r="E2" s="14"/>
      <c r="F2" s="14"/>
      <c r="G2" s="14"/>
      <c r="H2" s="14"/>
      <c r="L2" s="12"/>
      <c r="M2" s="13"/>
      <c r="N2" s="14"/>
      <c r="O2" s="14"/>
      <c r="P2" s="14"/>
      <c r="Q2" s="14"/>
      <c r="R2" s="14"/>
      <c r="S2" s="14"/>
    </row>
    <row r="3" spans="1:19" ht="12.75" customHeight="1" x14ac:dyDescent="0.35">
      <c r="A3" s="15" t="s">
        <v>3</v>
      </c>
      <c r="B3" s="16"/>
      <c r="C3" s="16"/>
      <c r="L3" s="15" t="s">
        <v>3</v>
      </c>
      <c r="M3" s="16"/>
      <c r="N3" s="16"/>
    </row>
    <row r="4" spans="1:19" ht="12.75" customHeight="1" x14ac:dyDescent="0.35">
      <c r="A4" s="21" t="s">
        <v>4</v>
      </c>
      <c r="B4" s="21" t="s">
        <v>103</v>
      </c>
      <c r="D4" s="17"/>
      <c r="E4" s="17"/>
      <c r="F4" s="17"/>
      <c r="G4" s="17"/>
      <c r="H4" s="17"/>
      <c r="I4" s="17"/>
      <c r="J4" s="17"/>
      <c r="K4" s="17"/>
      <c r="L4" s="21" t="s">
        <v>4</v>
      </c>
      <c r="M4" s="21" t="s">
        <v>103</v>
      </c>
      <c r="O4" s="17"/>
      <c r="P4" s="17"/>
      <c r="Q4" s="17"/>
      <c r="R4" s="17"/>
      <c r="S4" s="17"/>
    </row>
    <row r="5" spans="1:19" ht="12.75" customHeight="1" x14ac:dyDescent="0.35">
      <c r="A5" s="21" t="s">
        <v>5</v>
      </c>
      <c r="B5" s="21" t="s">
        <v>104</v>
      </c>
      <c r="D5" s="17"/>
      <c r="E5" s="17"/>
      <c r="F5" s="17"/>
      <c r="G5" s="17"/>
      <c r="H5" s="17"/>
      <c r="I5" s="17"/>
      <c r="J5" s="17"/>
      <c r="K5" s="17"/>
      <c r="L5" s="21" t="s">
        <v>5</v>
      </c>
      <c r="M5" s="21" t="s">
        <v>104</v>
      </c>
      <c r="O5" s="17"/>
      <c r="P5" s="17"/>
      <c r="Q5" s="17"/>
      <c r="R5" s="17"/>
      <c r="S5" s="17"/>
    </row>
    <row r="6" spans="1:19" ht="12.75" customHeight="1" x14ac:dyDescent="0.35">
      <c r="A6" s="21" t="s">
        <v>6</v>
      </c>
      <c r="B6" s="21" t="s">
        <v>7</v>
      </c>
      <c r="L6" s="21" t="s">
        <v>6</v>
      </c>
      <c r="M6" s="21" t="s">
        <v>7</v>
      </c>
    </row>
    <row r="7" spans="1:19" ht="12.75" customHeight="1" x14ac:dyDescent="0.35">
      <c r="A7" s="16"/>
      <c r="B7" s="16"/>
      <c r="L7" s="16"/>
      <c r="M7" s="16"/>
    </row>
    <row r="8" spans="1:19" ht="12.75" customHeight="1" x14ac:dyDescent="0.35">
      <c r="A8" s="15" t="s">
        <v>10</v>
      </c>
      <c r="B8" s="16"/>
      <c r="L8" s="15" t="s">
        <v>10</v>
      </c>
      <c r="M8" s="16"/>
    </row>
    <row r="9" spans="1:19" ht="12.75" customHeight="1" x14ac:dyDescent="0.35">
      <c r="A9" s="21" t="s">
        <v>8</v>
      </c>
      <c r="B9" s="21" t="s">
        <v>95</v>
      </c>
      <c r="L9" s="21" t="s">
        <v>8</v>
      </c>
      <c r="M9" s="21" t="s">
        <v>95</v>
      </c>
    </row>
    <row r="10" spans="1:19" ht="12.75" customHeight="1" x14ac:dyDescent="0.35">
      <c r="A10" s="21" t="s">
        <v>9</v>
      </c>
      <c r="B10" s="21" t="s">
        <v>26</v>
      </c>
      <c r="L10" s="21" t="s">
        <v>9</v>
      </c>
      <c r="M10" s="21" t="s">
        <v>26</v>
      </c>
    </row>
    <row r="11" spans="1:19" ht="12.75" customHeight="1" x14ac:dyDescent="0.35">
      <c r="A11" s="16"/>
      <c r="B11" s="16"/>
      <c r="L11" s="16"/>
      <c r="M11" s="16"/>
    </row>
    <row r="12" spans="1:19" ht="12.75" customHeight="1" x14ac:dyDescent="0.35">
      <c r="A12" s="15" t="s">
        <v>13</v>
      </c>
      <c r="B12" s="16"/>
      <c r="L12" s="15" t="s">
        <v>13</v>
      </c>
      <c r="M12" s="16"/>
    </row>
    <row r="13" spans="1:19" ht="12.75" customHeight="1" x14ac:dyDescent="0.35">
      <c r="A13" s="21" t="s">
        <v>12</v>
      </c>
      <c r="B13" s="21" t="s">
        <v>109</v>
      </c>
      <c r="L13" s="21" t="s">
        <v>12</v>
      </c>
      <c r="M13" s="21" t="s">
        <v>109</v>
      </c>
    </row>
    <row r="14" spans="1:19" ht="12.75" customHeight="1" x14ac:dyDescent="0.35">
      <c r="A14" s="21" t="s">
        <v>11</v>
      </c>
      <c r="B14" s="21" t="s">
        <v>108</v>
      </c>
      <c r="L14" s="21" t="s">
        <v>11</v>
      </c>
      <c r="M14" s="21" t="s">
        <v>108</v>
      </c>
    </row>
    <row r="15" spans="1:19" ht="12.75" customHeight="1" x14ac:dyDescent="0.35">
      <c r="A15" s="21" t="s">
        <v>14</v>
      </c>
      <c r="B15" s="1" t="s">
        <v>31</v>
      </c>
      <c r="D15" s="1"/>
      <c r="E15" s="1"/>
      <c r="F15" s="1"/>
      <c r="G15" s="1"/>
      <c r="L15" s="21" t="s">
        <v>14</v>
      </c>
      <c r="M15" s="1" t="s">
        <v>31</v>
      </c>
      <c r="O15" s="1"/>
      <c r="P15" s="1"/>
      <c r="Q15" s="1"/>
      <c r="R15" s="1"/>
    </row>
    <row r="16" spans="1:19" ht="12.75" customHeight="1" x14ac:dyDescent="0.35">
      <c r="A16" s="21" t="s">
        <v>30</v>
      </c>
      <c r="B16" s="1" t="s">
        <v>107</v>
      </c>
      <c r="D16" s="1"/>
      <c r="E16" s="1"/>
      <c r="F16" s="1"/>
      <c r="G16" s="1"/>
      <c r="L16" s="21" t="s">
        <v>30</v>
      </c>
      <c r="M16" s="1" t="s">
        <v>107</v>
      </c>
      <c r="O16" s="1"/>
      <c r="P16" s="1"/>
      <c r="Q16" s="1"/>
      <c r="R16" s="1"/>
    </row>
    <row r="17" spans="1:25" ht="12.75" customHeight="1" x14ac:dyDescent="0.35">
      <c r="B17" s="18"/>
      <c r="M17" s="18"/>
    </row>
    <row r="18" spans="1:25" ht="12.75" customHeight="1" x14ac:dyDescent="0.35">
      <c r="A18" s="19" t="s">
        <v>2</v>
      </c>
      <c r="B18" s="18"/>
      <c r="L18" s="19" t="s">
        <v>2</v>
      </c>
      <c r="M18" s="18"/>
      <c r="V18" s="1"/>
    </row>
    <row r="19" spans="1:25" ht="12.75" customHeight="1" x14ac:dyDescent="0.35">
      <c r="A19" s="1" t="s">
        <v>92</v>
      </c>
      <c r="B19" s="18"/>
      <c r="L19" s="1" t="s">
        <v>92</v>
      </c>
      <c r="M19" s="18"/>
      <c r="V19" s="1"/>
    </row>
    <row r="20" spans="1:25" ht="12.75" customHeight="1" x14ac:dyDescent="0.35">
      <c r="A20" s="1" t="s">
        <v>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59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5" ht="12.75" customHeight="1" x14ac:dyDescent="0.35">
      <c r="A21" s="1" t="s">
        <v>87</v>
      </c>
      <c r="B21" s="1"/>
      <c r="C21" s="1"/>
      <c r="D21" s="1"/>
      <c r="E21" s="1"/>
      <c r="F21" s="1" t="s">
        <v>89</v>
      </c>
      <c r="G21" s="1"/>
      <c r="H21" s="1"/>
      <c r="I21" s="1"/>
      <c r="J21" s="1"/>
      <c r="K21" s="1"/>
      <c r="L21" s="1" t="s">
        <v>87</v>
      </c>
      <c r="M21" s="1"/>
      <c r="N21" s="1"/>
      <c r="O21" s="1"/>
      <c r="P21" s="1"/>
      <c r="Q21" s="1" t="s">
        <v>89</v>
      </c>
      <c r="R21" s="1"/>
      <c r="S21" s="1"/>
      <c r="T21" s="1"/>
      <c r="U21" s="1"/>
      <c r="W21" s="1"/>
    </row>
    <row r="22" spans="1:25" ht="12.75" customHeight="1" x14ac:dyDescent="0.35">
      <c r="A22" s="1" t="s">
        <v>99</v>
      </c>
      <c r="B22" s="1"/>
      <c r="C22" s="1"/>
      <c r="D22" s="1"/>
      <c r="E22" s="1"/>
      <c r="F22" s="1" t="s">
        <v>88</v>
      </c>
      <c r="G22" s="1"/>
      <c r="H22" s="1"/>
      <c r="I22" s="1"/>
      <c r="J22" s="1"/>
      <c r="K22" s="1"/>
      <c r="L22" s="1" t="s">
        <v>99</v>
      </c>
      <c r="M22" s="1"/>
      <c r="N22" s="1"/>
      <c r="O22" s="1"/>
      <c r="P22" s="1"/>
      <c r="Q22" s="1" t="s">
        <v>88</v>
      </c>
      <c r="R22" s="1"/>
      <c r="S22" s="1"/>
      <c r="T22" s="1"/>
      <c r="W22" s="1"/>
    </row>
    <row r="23" spans="1:25" ht="12.75" customHeight="1" x14ac:dyDescent="0.35">
      <c r="A23" s="1" t="s">
        <v>93</v>
      </c>
      <c r="B23" s="1"/>
      <c r="C23" s="1"/>
      <c r="D23" s="1"/>
      <c r="E23" s="1"/>
      <c r="F23" s="1" t="s">
        <v>90</v>
      </c>
      <c r="G23" s="1"/>
      <c r="H23" s="1"/>
      <c r="I23" s="1"/>
      <c r="J23" s="1"/>
      <c r="K23" s="1"/>
      <c r="L23" s="1" t="s">
        <v>93</v>
      </c>
      <c r="M23" s="1"/>
      <c r="N23" s="1"/>
      <c r="O23" s="1"/>
      <c r="P23" s="1"/>
      <c r="Q23" s="1" t="s">
        <v>90</v>
      </c>
      <c r="R23" s="1"/>
      <c r="S23" s="1"/>
      <c r="T23" s="1"/>
      <c r="V23" s="28"/>
      <c r="W23" s="1"/>
    </row>
    <row r="24" spans="1:25" ht="12.75" customHeight="1" x14ac:dyDescent="0.35">
      <c r="A24" s="1" t="s">
        <v>100</v>
      </c>
      <c r="B24" s="1"/>
      <c r="C24" s="1"/>
      <c r="D24" s="1"/>
      <c r="E24" s="1"/>
      <c r="F24" s="1" t="s">
        <v>91</v>
      </c>
      <c r="G24" s="1"/>
      <c r="H24" s="1"/>
      <c r="I24" s="1"/>
      <c r="J24" s="1"/>
      <c r="K24" s="1"/>
      <c r="L24" s="1" t="s">
        <v>100</v>
      </c>
      <c r="M24" s="1"/>
      <c r="N24" s="1"/>
      <c r="O24" s="1"/>
      <c r="P24" s="1"/>
      <c r="Q24" s="1" t="s">
        <v>91</v>
      </c>
      <c r="R24" s="1"/>
      <c r="S24" s="1"/>
      <c r="T24" s="1"/>
      <c r="V24" s="29"/>
      <c r="W24" s="1"/>
    </row>
    <row r="25" spans="1:25" ht="12.75" customHeight="1" x14ac:dyDescent="0.35">
      <c r="A25" s="1" t="s">
        <v>35</v>
      </c>
      <c r="B25" s="1"/>
      <c r="C25" s="1"/>
      <c r="D25" s="1"/>
      <c r="E25" s="1"/>
      <c r="F25" s="1" t="s">
        <v>68</v>
      </c>
      <c r="G25" s="1"/>
      <c r="H25" s="1"/>
      <c r="I25" s="1"/>
      <c r="J25" s="1"/>
      <c r="K25" s="1"/>
      <c r="L25" s="1" t="s">
        <v>35</v>
      </c>
      <c r="M25" s="1"/>
      <c r="N25" s="1"/>
      <c r="O25" s="1"/>
      <c r="P25" s="1"/>
      <c r="Q25" s="1" t="s">
        <v>68</v>
      </c>
      <c r="R25" s="1"/>
      <c r="S25" s="1"/>
      <c r="T25" s="1"/>
      <c r="V25" s="1"/>
      <c r="W25" s="1"/>
    </row>
    <row r="26" spans="1:25" ht="12.75" customHeight="1" x14ac:dyDescent="0.35">
      <c r="A26" s="1" t="s">
        <v>36</v>
      </c>
      <c r="B26" s="1"/>
      <c r="C26" s="1"/>
      <c r="D26" s="1"/>
      <c r="E26" s="1"/>
      <c r="G26" s="1"/>
      <c r="H26" s="1"/>
      <c r="I26" s="1"/>
      <c r="J26" s="1"/>
      <c r="K26" s="1"/>
      <c r="L26" s="1" t="s">
        <v>36</v>
      </c>
      <c r="M26" s="1"/>
      <c r="N26" s="1"/>
      <c r="O26" s="1"/>
      <c r="P26" s="1"/>
      <c r="R26" s="1"/>
      <c r="S26" s="1"/>
      <c r="T26" s="1"/>
      <c r="V26" s="1"/>
      <c r="W26" s="1"/>
      <c r="X26" s="1"/>
      <c r="Y26" s="1"/>
    </row>
    <row r="27" spans="1:25" ht="12.75" customHeight="1" x14ac:dyDescent="0.35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37</v>
      </c>
      <c r="M27" s="1"/>
      <c r="N27" s="1"/>
      <c r="O27" s="1"/>
      <c r="P27" s="1"/>
      <c r="Q27" s="1"/>
      <c r="R27" s="1"/>
      <c r="S27" s="1"/>
      <c r="T27" s="1"/>
      <c r="V27" s="1"/>
      <c r="W27" s="1"/>
      <c r="X27" s="1"/>
      <c r="Y27" s="1"/>
    </row>
    <row r="28" spans="1:25" ht="12.75" customHeight="1" x14ac:dyDescent="0.3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38</v>
      </c>
      <c r="M28" s="1"/>
      <c r="N28" s="1"/>
      <c r="O28" s="1"/>
      <c r="P28" s="1"/>
      <c r="Q28" s="1"/>
      <c r="R28" s="1"/>
      <c r="S28" s="1"/>
      <c r="T28" s="1"/>
      <c r="V28" s="21"/>
      <c r="W28" s="1"/>
      <c r="X28" s="1"/>
      <c r="Y28" s="1"/>
    </row>
    <row r="29" spans="1:25" ht="12.75" customHeight="1" x14ac:dyDescent="0.35">
      <c r="A29" s="1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39</v>
      </c>
      <c r="M29" s="1"/>
      <c r="N29" s="1"/>
      <c r="O29" s="1"/>
      <c r="P29" s="1"/>
      <c r="Q29" s="1"/>
      <c r="R29" s="1"/>
      <c r="S29" s="1"/>
      <c r="T29" s="1"/>
      <c r="W29" s="1"/>
      <c r="X29" s="1"/>
      <c r="Y29" s="1"/>
    </row>
    <row r="30" spans="1:25" ht="12.75" customHeight="1" x14ac:dyDescent="0.35">
      <c r="A30" s="1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40</v>
      </c>
      <c r="M30" s="1"/>
      <c r="N30" s="1"/>
      <c r="O30" s="1"/>
      <c r="P30" s="1"/>
      <c r="Q30" s="1"/>
      <c r="R30" s="1"/>
      <c r="S30" s="1"/>
      <c r="T30" s="1"/>
      <c r="W30" s="1"/>
      <c r="X30" s="1"/>
      <c r="Y30" s="1"/>
    </row>
    <row r="31" spans="1:25" ht="12.75" customHeight="1" x14ac:dyDescent="0.35">
      <c r="A31" s="1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41</v>
      </c>
      <c r="M31" s="1"/>
      <c r="N31" s="1"/>
      <c r="O31" s="1"/>
      <c r="P31" s="1"/>
      <c r="Q31" s="1"/>
      <c r="R31" s="1"/>
      <c r="S31" s="1"/>
      <c r="T31" s="1"/>
      <c r="W31" s="1"/>
      <c r="X31" s="1"/>
      <c r="Y31" s="1"/>
    </row>
    <row r="32" spans="1:25" ht="12.75" customHeight="1" x14ac:dyDescent="0.35">
      <c r="A32" s="1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42</v>
      </c>
      <c r="M32" s="1"/>
      <c r="N32" s="1"/>
      <c r="O32" s="1"/>
      <c r="P32" s="1"/>
      <c r="Q32" s="1"/>
      <c r="R32" s="1"/>
      <c r="S32" s="1"/>
      <c r="T32" s="1"/>
      <c r="W32" s="1"/>
      <c r="X32" s="1"/>
      <c r="Y32" s="1"/>
    </row>
    <row r="33" spans="1:25" ht="12.75" customHeight="1" x14ac:dyDescent="0.35">
      <c r="A33" s="1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43</v>
      </c>
      <c r="M33" s="1"/>
      <c r="N33" s="1"/>
      <c r="O33" s="1"/>
      <c r="P33" s="1"/>
      <c r="Q33" s="1"/>
      <c r="R33" s="1"/>
      <c r="S33" s="1"/>
      <c r="T33" s="1"/>
      <c r="W33" s="1"/>
      <c r="X33" s="1"/>
      <c r="Y33" s="1"/>
    </row>
    <row r="34" spans="1:25" ht="12.75" customHeight="1" x14ac:dyDescent="0.35">
      <c r="A34" s="1" t="s">
        <v>111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44</v>
      </c>
      <c r="M34" s="1"/>
      <c r="N34" s="1"/>
      <c r="O34" s="1"/>
      <c r="P34" s="1"/>
      <c r="Q34" s="1"/>
      <c r="R34" s="1"/>
      <c r="S34" s="1"/>
      <c r="T34" s="1"/>
      <c r="W34" s="1"/>
      <c r="X34" s="1"/>
      <c r="Y34" s="1"/>
    </row>
    <row r="35" spans="1:25" ht="12.75" customHeight="1" x14ac:dyDescent="0.35">
      <c r="A35" s="1" t="s">
        <v>48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45</v>
      </c>
      <c r="M35" s="1"/>
      <c r="N35" s="1"/>
      <c r="O35" s="1"/>
      <c r="P35" s="1"/>
      <c r="Q35" s="1"/>
      <c r="R35" s="1"/>
      <c r="S35" s="1"/>
      <c r="T35" s="1"/>
      <c r="W35" s="1"/>
      <c r="X35" s="1"/>
      <c r="Y35" s="1"/>
    </row>
    <row r="36" spans="1:25" ht="12.75" customHeight="1" x14ac:dyDescent="0.35">
      <c r="A36" s="1" t="s">
        <v>49</v>
      </c>
      <c r="B36" s="1"/>
      <c r="C36" s="1"/>
      <c r="D36" s="1"/>
      <c r="E36" s="1"/>
      <c r="F36" s="1" t="s">
        <v>69</v>
      </c>
      <c r="G36" s="1"/>
      <c r="H36" s="1"/>
      <c r="I36" s="1"/>
      <c r="J36" s="1"/>
      <c r="K36" s="1"/>
      <c r="L36" s="1" t="s">
        <v>46</v>
      </c>
      <c r="M36" s="1"/>
      <c r="N36" s="1"/>
      <c r="O36" s="1"/>
      <c r="P36" s="1"/>
      <c r="Q36" s="1"/>
      <c r="R36" s="1"/>
      <c r="S36" s="1"/>
      <c r="T36" s="1"/>
      <c r="W36" s="1"/>
      <c r="X36" s="1"/>
      <c r="Y36" s="1"/>
    </row>
    <row r="37" spans="1:25" ht="12.75" customHeight="1" x14ac:dyDescent="0.35">
      <c r="A37" s="1" t="s">
        <v>50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47</v>
      </c>
      <c r="M37" s="1"/>
      <c r="N37" s="1"/>
      <c r="O37" s="1"/>
      <c r="P37" s="1"/>
      <c r="Q37" s="1"/>
      <c r="R37" s="1"/>
      <c r="S37" s="1"/>
      <c r="T37" s="1"/>
      <c r="W37" s="1"/>
      <c r="X37" s="1"/>
      <c r="Y37" s="1"/>
    </row>
    <row r="38" spans="1:25" ht="12.75" customHeight="1" x14ac:dyDescent="0.35">
      <c r="A38" s="1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48</v>
      </c>
      <c r="M38" s="1"/>
      <c r="N38" s="1"/>
      <c r="O38" s="1"/>
      <c r="P38" s="1"/>
      <c r="Q38" s="1"/>
      <c r="R38" s="1"/>
      <c r="S38" s="1"/>
      <c r="T38" s="1"/>
      <c r="W38" s="1"/>
      <c r="X38" s="1"/>
      <c r="Y38" s="1"/>
    </row>
    <row r="39" spans="1:25" ht="12.75" customHeight="1" x14ac:dyDescent="0.35">
      <c r="A39" s="1" t="s">
        <v>52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49</v>
      </c>
      <c r="M39" s="1"/>
      <c r="N39" s="1"/>
      <c r="O39" s="1"/>
      <c r="P39" s="1"/>
      <c r="Q39" s="1" t="s">
        <v>69</v>
      </c>
      <c r="R39" s="1"/>
      <c r="S39" s="1"/>
      <c r="T39" s="1"/>
      <c r="V39" s="1"/>
      <c r="W39" s="1"/>
      <c r="X39" s="1"/>
      <c r="Y39" s="1"/>
    </row>
    <row r="40" spans="1:25" ht="12.75" customHeight="1" x14ac:dyDescent="0.35">
      <c r="A40" s="1" t="s">
        <v>53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50</v>
      </c>
      <c r="M40" s="1"/>
      <c r="N40" s="1"/>
      <c r="O40" s="1"/>
      <c r="P40" s="1"/>
      <c r="Q40" s="1"/>
      <c r="R40" s="1"/>
      <c r="S40" s="1"/>
      <c r="T40" s="1"/>
      <c r="V40" s="1"/>
      <c r="W40" s="1"/>
      <c r="X40" s="1"/>
      <c r="Y40" s="1"/>
    </row>
    <row r="41" spans="1:25" ht="12.75" customHeight="1" x14ac:dyDescent="0.35">
      <c r="A41" s="1" t="s">
        <v>54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51</v>
      </c>
      <c r="M41" s="1"/>
      <c r="N41" s="1"/>
      <c r="O41" s="1"/>
      <c r="P41" s="1"/>
      <c r="Q41" s="1"/>
      <c r="R41" s="1"/>
      <c r="S41" s="1"/>
      <c r="T41" s="1"/>
      <c r="V41" s="1"/>
      <c r="W41" s="1"/>
      <c r="X41" s="1"/>
      <c r="Y41" s="1"/>
    </row>
    <row r="42" spans="1:25" ht="12.75" customHeight="1" x14ac:dyDescent="0.35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52</v>
      </c>
      <c r="M42" s="1"/>
      <c r="N42" s="1"/>
      <c r="O42" s="1"/>
      <c r="P42" s="1"/>
      <c r="Q42" s="1"/>
      <c r="R42" s="1"/>
      <c r="S42" s="1"/>
      <c r="T42" s="1"/>
      <c r="V42" s="1"/>
      <c r="W42" s="1"/>
      <c r="X42" s="1"/>
      <c r="Y42" s="1"/>
    </row>
    <row r="43" spans="1:25" ht="12.75" customHeight="1" x14ac:dyDescent="0.35">
      <c r="A43" s="1" t="s">
        <v>55</v>
      </c>
      <c r="B43" s="1"/>
      <c r="C43" s="1"/>
      <c r="D43" s="1"/>
      <c r="E43" s="1"/>
      <c r="F43" s="1" t="s">
        <v>70</v>
      </c>
      <c r="G43" s="1"/>
      <c r="H43" s="1"/>
      <c r="I43" s="1"/>
      <c r="J43" s="1"/>
      <c r="K43" s="1"/>
      <c r="L43" s="1" t="s">
        <v>53</v>
      </c>
      <c r="M43" s="1"/>
      <c r="N43" s="1"/>
      <c r="O43" s="1"/>
      <c r="P43" s="1"/>
      <c r="Q43" s="1"/>
      <c r="R43" s="1"/>
      <c r="S43" s="1"/>
      <c r="T43" s="1"/>
      <c r="V43" s="1"/>
      <c r="W43" s="1"/>
      <c r="X43" s="1"/>
      <c r="Y43" s="1"/>
    </row>
    <row r="44" spans="1:25" ht="12.75" customHeight="1" x14ac:dyDescent="0.35">
      <c r="A44" s="1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54</v>
      </c>
      <c r="M44" s="1"/>
      <c r="N44" s="1"/>
      <c r="O44" s="1"/>
      <c r="P44" s="1"/>
      <c r="Q44" s="1"/>
      <c r="R44" s="1"/>
      <c r="S44" s="1"/>
      <c r="T44" s="1"/>
      <c r="V44" s="1"/>
      <c r="W44" s="1"/>
      <c r="X44" s="1"/>
      <c r="Y44" s="1"/>
    </row>
    <row r="45" spans="1:25" ht="12.75" customHeight="1" x14ac:dyDescent="0.35">
      <c r="A45" s="1" t="s">
        <v>113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48</v>
      </c>
      <c r="M45" s="1"/>
      <c r="N45" s="1"/>
      <c r="O45" s="1"/>
      <c r="P45" s="1"/>
      <c r="Q45" s="1"/>
      <c r="R45" s="1"/>
      <c r="S45" s="1"/>
      <c r="T45" s="1"/>
      <c r="V45" s="1"/>
      <c r="W45" s="1"/>
      <c r="X45" s="1"/>
      <c r="Y45" s="1"/>
    </row>
    <row r="46" spans="1:25" ht="12.75" customHeight="1" x14ac:dyDescent="0.35">
      <c r="A46" s="1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55</v>
      </c>
      <c r="M46" s="1"/>
      <c r="N46" s="1"/>
      <c r="O46" s="1"/>
      <c r="P46" s="1"/>
      <c r="Q46" s="1" t="s">
        <v>70</v>
      </c>
      <c r="R46" s="1"/>
      <c r="S46" s="1"/>
      <c r="T46" s="1"/>
      <c r="V46" s="1"/>
      <c r="W46" s="1"/>
    </row>
    <row r="47" spans="1:25" ht="12.75" customHeight="1" x14ac:dyDescent="0.35">
      <c r="A47" s="1" t="s">
        <v>115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58</v>
      </c>
      <c r="M47" s="1"/>
      <c r="N47" s="1"/>
      <c r="O47" s="1"/>
      <c r="P47" s="1"/>
      <c r="Q47" s="1"/>
      <c r="R47" s="1"/>
      <c r="S47" s="1"/>
      <c r="T47" s="1"/>
      <c r="V47" s="1"/>
      <c r="W47" s="1"/>
    </row>
    <row r="48" spans="1:25" ht="12.75" customHeight="1" x14ac:dyDescent="0.35">
      <c r="A48" s="1" t="s">
        <v>116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56</v>
      </c>
      <c r="M48" s="1"/>
      <c r="N48" s="1"/>
      <c r="O48" s="1"/>
      <c r="P48" s="1"/>
      <c r="Q48" s="1"/>
      <c r="R48" s="1"/>
      <c r="S48" s="1"/>
      <c r="T48" s="1"/>
      <c r="V48" s="1"/>
      <c r="W48" s="1"/>
    </row>
    <row r="49" spans="1:23" ht="12.75" customHeight="1" x14ac:dyDescent="0.35">
      <c r="A49" s="1" t="s">
        <v>117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57</v>
      </c>
      <c r="M49" s="1"/>
      <c r="N49" s="1"/>
      <c r="O49" s="1"/>
      <c r="P49" s="1"/>
      <c r="Q49" s="1"/>
      <c r="R49" s="1"/>
      <c r="S49" s="1"/>
      <c r="T49" s="1"/>
      <c r="V49" s="1"/>
      <c r="W49" s="1"/>
    </row>
    <row r="50" spans="1:23" ht="12.75" customHeight="1" x14ac:dyDescent="0.35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98</v>
      </c>
      <c r="M50" s="1"/>
      <c r="N50" s="1"/>
      <c r="O50" s="1"/>
      <c r="P50" s="1"/>
      <c r="Q50" s="1"/>
      <c r="R50" s="1"/>
      <c r="S50" s="1"/>
      <c r="T50" s="1"/>
      <c r="V50" s="1"/>
      <c r="W50" s="1"/>
    </row>
    <row r="51" spans="1:23" ht="12.75" customHeight="1" x14ac:dyDescent="0.35">
      <c r="A51" s="1" t="s">
        <v>118</v>
      </c>
      <c r="B51" s="1"/>
      <c r="C51" s="1"/>
      <c r="D51" s="1"/>
      <c r="E51" s="1"/>
      <c r="G51" s="1"/>
      <c r="H51" s="1"/>
      <c r="I51" s="1"/>
      <c r="J51" s="1"/>
      <c r="K51" s="1"/>
      <c r="L51" s="1" t="s">
        <v>102</v>
      </c>
      <c r="M51" s="1"/>
      <c r="N51" s="1"/>
      <c r="O51" s="1"/>
      <c r="P51" s="1"/>
      <c r="Q51" s="1"/>
      <c r="R51" s="1"/>
      <c r="S51" s="1"/>
      <c r="T51" s="1"/>
      <c r="V51" s="1"/>
      <c r="W51" s="1"/>
    </row>
    <row r="52" spans="1:23" ht="12.75" customHeight="1" x14ac:dyDescent="0.35">
      <c r="A52" s="21" t="s">
        <v>60</v>
      </c>
      <c r="B52" s="1"/>
      <c r="C52" s="1"/>
      <c r="D52" s="1"/>
      <c r="E52" s="1"/>
      <c r="F52" s="1" t="s">
        <v>71</v>
      </c>
      <c r="G52" s="1"/>
      <c r="H52" s="1"/>
      <c r="I52" s="1"/>
      <c r="J52" s="1"/>
      <c r="K52" s="1"/>
      <c r="L52" s="1" t="s">
        <v>101</v>
      </c>
      <c r="M52" s="1"/>
      <c r="N52" s="1"/>
      <c r="O52" s="1"/>
      <c r="P52" s="1"/>
      <c r="Q52" s="1"/>
      <c r="R52" s="1"/>
      <c r="S52" s="1"/>
      <c r="T52" s="1"/>
      <c r="V52" s="1"/>
      <c r="W52" s="1"/>
    </row>
    <row r="53" spans="1:23" ht="12.75" customHeight="1" x14ac:dyDescent="0.35">
      <c r="A53" s="21" t="s">
        <v>61</v>
      </c>
      <c r="B53" s="1"/>
      <c r="C53" s="1"/>
      <c r="D53" s="1"/>
      <c r="E53" s="1"/>
      <c r="F53" s="1" t="s">
        <v>72</v>
      </c>
      <c r="G53" s="1"/>
      <c r="H53" s="1"/>
      <c r="I53" s="1"/>
      <c r="J53" s="1"/>
      <c r="K53" s="1"/>
      <c r="L53" s="1" t="s">
        <v>48</v>
      </c>
      <c r="M53" s="1"/>
      <c r="N53" s="1"/>
      <c r="O53" s="1"/>
      <c r="P53" s="1"/>
      <c r="Q53" s="1"/>
      <c r="R53" s="1"/>
      <c r="S53" s="1"/>
      <c r="T53" s="1"/>
      <c r="V53" s="1"/>
      <c r="W53" s="1"/>
    </row>
    <row r="54" spans="1:23" ht="12.75" customHeight="1" x14ac:dyDescent="0.35">
      <c r="A54" s="21" t="s">
        <v>62</v>
      </c>
      <c r="B54" s="1"/>
      <c r="C54" s="1"/>
      <c r="D54" s="1"/>
      <c r="E54" s="1"/>
      <c r="F54" s="1" t="s">
        <v>73</v>
      </c>
      <c r="G54" s="1"/>
      <c r="H54" s="1"/>
      <c r="I54" s="1"/>
      <c r="J54" s="1"/>
      <c r="K54" s="1"/>
      <c r="L54" s="21" t="s">
        <v>60</v>
      </c>
      <c r="M54" s="1"/>
      <c r="N54" s="1"/>
      <c r="O54" s="1"/>
      <c r="P54" s="1"/>
      <c r="Q54" s="1" t="s">
        <v>71</v>
      </c>
      <c r="R54" s="1"/>
      <c r="S54" s="1"/>
      <c r="T54" s="1"/>
      <c r="V54" s="1"/>
      <c r="W54" s="1"/>
    </row>
    <row r="55" spans="1:23" ht="12.75" customHeight="1" x14ac:dyDescent="0.35">
      <c r="A55" s="21" t="s">
        <v>65</v>
      </c>
      <c r="B55" s="1"/>
      <c r="C55" s="1"/>
      <c r="D55" s="1"/>
      <c r="E55" s="1"/>
      <c r="F55" s="1" t="s">
        <v>79</v>
      </c>
      <c r="G55" s="1"/>
      <c r="H55" s="1"/>
      <c r="I55" s="1"/>
      <c r="J55" s="1"/>
      <c r="K55" s="1"/>
      <c r="L55" s="21" t="s">
        <v>61</v>
      </c>
      <c r="M55" s="1"/>
      <c r="N55" s="1"/>
      <c r="O55" s="1"/>
      <c r="P55" s="1"/>
      <c r="Q55" s="1" t="s">
        <v>72</v>
      </c>
      <c r="R55" s="1"/>
      <c r="S55" s="1"/>
      <c r="T55" s="1"/>
      <c r="V55" s="1"/>
      <c r="W55" s="1"/>
    </row>
    <row r="56" spans="1:23" ht="12.75" customHeight="1" x14ac:dyDescent="0.35">
      <c r="A56" s="21" t="s">
        <v>105</v>
      </c>
      <c r="B56" s="1"/>
      <c r="C56" s="1"/>
      <c r="D56" s="1"/>
      <c r="E56" s="1"/>
      <c r="F56" s="1" t="s">
        <v>81</v>
      </c>
      <c r="G56" s="1"/>
      <c r="H56" s="1"/>
      <c r="I56" s="1"/>
      <c r="J56" s="1"/>
      <c r="K56" s="1"/>
      <c r="L56" s="21" t="s">
        <v>62</v>
      </c>
      <c r="M56" s="1"/>
      <c r="N56" s="1"/>
      <c r="O56" s="1"/>
      <c r="P56" s="1"/>
      <c r="Q56" s="1" t="s">
        <v>73</v>
      </c>
      <c r="R56" s="1"/>
      <c r="S56" s="1"/>
      <c r="T56" s="1"/>
      <c r="W56" s="1"/>
    </row>
    <row r="57" spans="1:23" ht="12.75" customHeight="1" x14ac:dyDescent="0.35">
      <c r="A57" s="21" t="s">
        <v>66</v>
      </c>
      <c r="B57" s="1"/>
      <c r="C57" s="1"/>
      <c r="D57" s="1"/>
      <c r="E57" s="1"/>
      <c r="F57" s="1" t="s">
        <v>83</v>
      </c>
      <c r="G57" s="1"/>
      <c r="H57" s="1"/>
      <c r="I57" s="1"/>
      <c r="J57" s="1"/>
      <c r="K57" s="1"/>
      <c r="L57" s="21" t="s">
        <v>65</v>
      </c>
      <c r="M57" s="1"/>
      <c r="N57" s="1"/>
      <c r="O57" s="1"/>
      <c r="P57" s="1"/>
      <c r="Q57" s="1" t="s">
        <v>79</v>
      </c>
      <c r="R57" s="1"/>
      <c r="S57" s="1"/>
      <c r="T57" s="1"/>
      <c r="W57" s="1"/>
    </row>
    <row r="58" spans="1:23" ht="12.75" customHeight="1" x14ac:dyDescent="0.35">
      <c r="A58" s="21" t="s">
        <v>106</v>
      </c>
      <c r="B58" s="1"/>
      <c r="C58" s="1"/>
      <c r="D58" s="1"/>
      <c r="E58" s="1"/>
      <c r="F58" s="1" t="s">
        <v>82</v>
      </c>
      <c r="G58" s="1"/>
      <c r="H58" s="1"/>
      <c r="I58" s="1"/>
      <c r="J58" s="1"/>
      <c r="K58" s="1"/>
      <c r="L58" s="21" t="s">
        <v>105</v>
      </c>
      <c r="M58" s="1"/>
      <c r="N58" s="1"/>
      <c r="O58" s="1"/>
      <c r="P58" s="1"/>
      <c r="Q58" s="1" t="s">
        <v>81</v>
      </c>
      <c r="R58" s="1"/>
      <c r="S58" s="1"/>
      <c r="T58" s="1"/>
      <c r="W58" s="1"/>
    </row>
    <row r="59" spans="1:23" ht="12.75" customHeight="1" x14ac:dyDescent="0.35">
      <c r="A59" s="21" t="s">
        <v>97</v>
      </c>
      <c r="B59" s="1"/>
      <c r="C59" s="1"/>
      <c r="D59" s="1"/>
      <c r="E59" s="1"/>
      <c r="F59" s="1" t="s">
        <v>74</v>
      </c>
      <c r="G59" s="1"/>
      <c r="H59" s="1"/>
      <c r="I59" s="1"/>
      <c r="J59" s="1"/>
      <c r="K59" s="1"/>
      <c r="L59" s="21" t="s">
        <v>66</v>
      </c>
      <c r="M59" s="1"/>
      <c r="N59" s="1"/>
      <c r="O59" s="1"/>
      <c r="P59" s="1"/>
      <c r="Q59" s="1" t="s">
        <v>83</v>
      </c>
      <c r="R59" s="1"/>
      <c r="S59" s="1"/>
      <c r="T59" s="1"/>
      <c r="W59" s="1"/>
    </row>
    <row r="60" spans="1:23" ht="12.75" customHeight="1" x14ac:dyDescent="0.35">
      <c r="A60" s="21" t="s">
        <v>63</v>
      </c>
      <c r="B60" s="1"/>
      <c r="C60" s="1"/>
      <c r="D60" s="1"/>
      <c r="E60" s="1"/>
      <c r="F60" s="1" t="s">
        <v>75</v>
      </c>
      <c r="G60" s="1"/>
      <c r="H60" s="1"/>
      <c r="I60" s="1"/>
      <c r="J60" s="1"/>
      <c r="K60" s="1"/>
      <c r="L60" s="21" t="s">
        <v>106</v>
      </c>
      <c r="M60" s="1"/>
      <c r="N60" s="1"/>
      <c r="O60" s="1"/>
      <c r="P60" s="1"/>
      <c r="Q60" s="1" t="s">
        <v>82</v>
      </c>
      <c r="R60" s="1"/>
      <c r="S60" s="1"/>
      <c r="T60" s="1"/>
      <c r="W60" s="1"/>
    </row>
    <row r="61" spans="1:23" ht="12.75" customHeight="1" x14ac:dyDescent="0.35">
      <c r="A61" s="21" t="s">
        <v>64</v>
      </c>
      <c r="B61" s="1"/>
      <c r="C61" s="1"/>
      <c r="D61" s="1"/>
      <c r="E61" s="1"/>
      <c r="F61" s="1" t="s">
        <v>76</v>
      </c>
      <c r="G61" s="1"/>
      <c r="H61" s="1"/>
      <c r="I61" s="1"/>
      <c r="J61" s="1"/>
      <c r="K61" s="1"/>
      <c r="L61" s="21" t="s">
        <v>97</v>
      </c>
      <c r="M61" s="1"/>
      <c r="N61" s="1"/>
      <c r="O61" s="1"/>
      <c r="P61" s="1"/>
      <c r="Q61" s="1" t="s">
        <v>74</v>
      </c>
      <c r="R61" s="1"/>
      <c r="S61" s="1"/>
      <c r="T61" s="1"/>
    </row>
    <row r="62" spans="1:23" ht="12.75" customHeight="1" x14ac:dyDescent="0.35">
      <c r="A62" s="21" t="s">
        <v>94</v>
      </c>
      <c r="B62" s="1"/>
      <c r="C62" s="1"/>
      <c r="D62" s="1"/>
      <c r="E62" s="1"/>
      <c r="F62" s="1" t="s">
        <v>77</v>
      </c>
      <c r="G62" s="1"/>
      <c r="H62" s="1"/>
      <c r="I62" s="1"/>
      <c r="J62" s="1"/>
      <c r="K62" s="1"/>
      <c r="L62" s="21" t="s">
        <v>63</v>
      </c>
      <c r="M62" s="1"/>
      <c r="N62" s="1"/>
      <c r="O62" s="1"/>
      <c r="P62" s="1"/>
      <c r="Q62" s="1" t="s">
        <v>75</v>
      </c>
      <c r="R62" s="1"/>
      <c r="S62" s="1"/>
      <c r="T62" s="1"/>
    </row>
    <row r="63" spans="1:23" ht="12.75" customHeight="1" x14ac:dyDescent="0.35">
      <c r="A63" s="21" t="s">
        <v>96</v>
      </c>
      <c r="B63" s="1"/>
      <c r="C63" s="1"/>
      <c r="D63" s="1"/>
      <c r="E63" s="1"/>
      <c r="F63" s="1" t="s">
        <v>78</v>
      </c>
      <c r="G63" s="1"/>
      <c r="H63" s="1"/>
      <c r="I63" s="1"/>
      <c r="J63" s="1"/>
      <c r="K63" s="1"/>
      <c r="L63" s="21" t="s">
        <v>64</v>
      </c>
      <c r="M63" s="1"/>
      <c r="N63" s="1"/>
      <c r="O63" s="1"/>
      <c r="P63" s="1"/>
      <c r="Q63" s="1" t="s">
        <v>76</v>
      </c>
      <c r="R63" s="1"/>
      <c r="S63" s="1"/>
    </row>
    <row r="64" spans="1:23" ht="12.75" customHeight="1" x14ac:dyDescent="0.35">
      <c r="A64" s="21" t="s">
        <v>67</v>
      </c>
      <c r="B64" s="1"/>
      <c r="C64" s="1"/>
      <c r="D64" s="1"/>
      <c r="E64" s="1"/>
      <c r="F64" s="1" t="s">
        <v>80</v>
      </c>
      <c r="G64" s="1"/>
      <c r="H64" s="1"/>
      <c r="I64" s="1"/>
      <c r="J64" s="1"/>
      <c r="K64" s="1"/>
      <c r="L64" s="21" t="s">
        <v>94</v>
      </c>
      <c r="M64" s="1"/>
      <c r="N64" s="1"/>
      <c r="O64" s="1"/>
      <c r="P64" s="1"/>
      <c r="Q64" s="1" t="s">
        <v>77</v>
      </c>
      <c r="R64" s="1"/>
      <c r="S64" s="1"/>
      <c r="W64" s="1"/>
    </row>
    <row r="65" spans="1:22" ht="12.75" customHeight="1" x14ac:dyDescent="0.35">
      <c r="A65" s="21"/>
      <c r="L65" s="21" t="s">
        <v>96</v>
      </c>
      <c r="M65" s="1"/>
      <c r="N65" s="1"/>
      <c r="O65" s="1"/>
      <c r="P65" s="1"/>
      <c r="Q65" s="1" t="s">
        <v>78</v>
      </c>
      <c r="R65" s="1"/>
      <c r="S65" s="1"/>
      <c r="U65" s="1"/>
    </row>
    <row r="66" spans="1:22" ht="12.75" customHeight="1" x14ac:dyDescent="0.35">
      <c r="A66" s="21"/>
      <c r="L66" s="21" t="s">
        <v>67</v>
      </c>
      <c r="M66" s="1"/>
      <c r="N66" s="1"/>
      <c r="O66" s="1"/>
      <c r="P66" s="1"/>
      <c r="Q66" s="1" t="s">
        <v>80</v>
      </c>
      <c r="R66" s="1"/>
      <c r="S66" s="1"/>
      <c r="T66" s="1"/>
      <c r="U66" s="1"/>
      <c r="V66" s="1"/>
    </row>
    <row r="67" spans="1:22" ht="12.75" customHeight="1" x14ac:dyDescent="0.35">
      <c r="A67" s="21"/>
      <c r="L67" s="21"/>
    </row>
    <row r="68" spans="1:22" ht="12.75" customHeight="1" x14ac:dyDescent="0.35">
      <c r="A68" s="1"/>
      <c r="L68" s="21"/>
      <c r="U68" s="20"/>
    </row>
    <row r="69" spans="1:22" ht="12.75" customHeight="1" x14ac:dyDescent="0.35">
      <c r="A69" s="1"/>
      <c r="L69" s="21"/>
    </row>
    <row r="70" spans="1:22" ht="12.75" customHeight="1" x14ac:dyDescent="0.35">
      <c r="A70" s="1"/>
      <c r="L70" s="1"/>
      <c r="U70" s="20"/>
    </row>
    <row r="71" spans="1:22" ht="12.75" customHeight="1" x14ac:dyDescent="0.35">
      <c r="L71" s="1"/>
      <c r="U71" s="20"/>
    </row>
    <row r="72" spans="1:22" ht="12.75" customHeight="1" x14ac:dyDescent="0.35">
      <c r="L72" s="1"/>
      <c r="U72" s="20"/>
    </row>
    <row r="73" spans="1:22" ht="12.75" customHeight="1" x14ac:dyDescent="0.35">
      <c r="U73" s="20"/>
    </row>
    <row r="75" spans="1:22" ht="12.75" customHeight="1" x14ac:dyDescent="0.35">
      <c r="U75" s="20"/>
    </row>
    <row r="76" spans="1:22" ht="12.75" customHeight="1" x14ac:dyDescent="0.35">
      <c r="U76" s="20"/>
    </row>
    <row r="77" spans="1:22" ht="12.75" customHeight="1" x14ac:dyDescent="0.35">
      <c r="U77" s="20"/>
    </row>
    <row r="108" spans="2:13" ht="12.75" customHeight="1" x14ac:dyDescent="0.35">
      <c r="B108" s="18"/>
    </row>
    <row r="109" spans="2:13" ht="12.75" customHeight="1" x14ac:dyDescent="0.35">
      <c r="B109" s="18"/>
    </row>
    <row r="110" spans="2:13" ht="12.75" customHeight="1" x14ac:dyDescent="0.35">
      <c r="B110" s="18"/>
      <c r="M110" s="18"/>
    </row>
    <row r="111" spans="2:13" ht="12.75" customHeight="1" x14ac:dyDescent="0.35">
      <c r="B111" s="18"/>
      <c r="M111" s="18"/>
    </row>
    <row r="112" spans="2:13" ht="12.75" customHeight="1" x14ac:dyDescent="0.35">
      <c r="B112" s="18"/>
      <c r="M112" s="18"/>
    </row>
    <row r="113" spans="2:13" ht="12.75" customHeight="1" x14ac:dyDescent="0.35">
      <c r="B113" s="18"/>
      <c r="M113" s="18"/>
    </row>
    <row r="114" spans="2:13" ht="12.75" customHeight="1" x14ac:dyDescent="0.35">
      <c r="B114" s="18"/>
      <c r="M114" s="18"/>
    </row>
    <row r="115" spans="2:13" ht="12.75" customHeight="1" x14ac:dyDescent="0.35">
      <c r="B115" s="18"/>
      <c r="M115" s="18"/>
    </row>
    <row r="116" spans="2:13" ht="12.75" customHeight="1" x14ac:dyDescent="0.35">
      <c r="B116" s="18"/>
      <c r="M116" s="18"/>
    </row>
    <row r="117" spans="2:13" ht="12.75" customHeight="1" x14ac:dyDescent="0.35">
      <c r="B117" s="18"/>
      <c r="M117" s="18"/>
    </row>
    <row r="118" spans="2:13" ht="12.75" customHeight="1" x14ac:dyDescent="0.35">
      <c r="B118" s="18"/>
      <c r="M118" s="18"/>
    </row>
    <row r="119" spans="2:13" ht="12.75" customHeight="1" x14ac:dyDescent="0.35">
      <c r="B119" s="18"/>
      <c r="M119" s="18"/>
    </row>
    <row r="120" spans="2:13" ht="12.75" customHeight="1" x14ac:dyDescent="0.35">
      <c r="B120" s="18"/>
      <c r="M120" s="18"/>
    </row>
    <row r="121" spans="2:13" ht="12.75" customHeight="1" x14ac:dyDescent="0.35">
      <c r="B121" s="18"/>
      <c r="M121" s="18"/>
    </row>
    <row r="122" spans="2:13" ht="12.75" customHeight="1" x14ac:dyDescent="0.35">
      <c r="B122" s="18"/>
      <c r="M122" s="18"/>
    </row>
    <row r="123" spans="2:13" ht="12.75" customHeight="1" x14ac:dyDescent="0.35">
      <c r="B123" s="18"/>
      <c r="M123" s="18"/>
    </row>
    <row r="124" spans="2:13" ht="12.75" customHeight="1" x14ac:dyDescent="0.35">
      <c r="B124" s="18"/>
      <c r="M124" s="18"/>
    </row>
    <row r="125" spans="2:13" ht="12.75" customHeight="1" x14ac:dyDescent="0.35">
      <c r="B125" s="18"/>
      <c r="M125" s="18"/>
    </row>
    <row r="126" spans="2:13" ht="12.75" customHeight="1" x14ac:dyDescent="0.35">
      <c r="B126" s="18"/>
      <c r="M126" s="18"/>
    </row>
    <row r="127" spans="2:13" ht="12.75" customHeight="1" x14ac:dyDescent="0.35">
      <c r="B127" s="18"/>
      <c r="M127" s="18"/>
    </row>
    <row r="128" spans="2:13" ht="12.75" customHeight="1" x14ac:dyDescent="0.35">
      <c r="B128" s="18"/>
      <c r="M128" s="18"/>
    </row>
    <row r="129" spans="2:13" ht="12.75" customHeight="1" x14ac:dyDescent="0.35">
      <c r="B129" s="18"/>
      <c r="M129" s="18"/>
    </row>
    <row r="130" spans="2:13" ht="12.75" customHeight="1" x14ac:dyDescent="0.35">
      <c r="B130" s="18"/>
      <c r="M130" s="18"/>
    </row>
    <row r="131" spans="2:13" ht="12.75" customHeight="1" x14ac:dyDescent="0.35">
      <c r="B131" s="18"/>
      <c r="M131" s="18"/>
    </row>
    <row r="132" spans="2:13" ht="12.75" customHeight="1" x14ac:dyDescent="0.35">
      <c r="B132" s="18"/>
      <c r="M132" s="18"/>
    </row>
    <row r="133" spans="2:13" ht="12.75" customHeight="1" x14ac:dyDescent="0.35">
      <c r="B133" s="18"/>
      <c r="M133" s="18"/>
    </row>
    <row r="134" spans="2:13" ht="12.75" customHeight="1" x14ac:dyDescent="0.35">
      <c r="B134" s="18"/>
      <c r="M134" s="18"/>
    </row>
    <row r="135" spans="2:13" ht="12.75" customHeight="1" x14ac:dyDescent="0.35">
      <c r="B135" s="18"/>
      <c r="M135" s="18"/>
    </row>
    <row r="136" spans="2:13" ht="12.75" customHeight="1" x14ac:dyDescent="0.35">
      <c r="B136" s="18"/>
      <c r="M136" s="18"/>
    </row>
    <row r="137" spans="2:13" ht="12.75" customHeight="1" x14ac:dyDescent="0.35">
      <c r="B137" s="18"/>
      <c r="M137" s="18"/>
    </row>
    <row r="138" spans="2:13" ht="12.75" customHeight="1" x14ac:dyDescent="0.35">
      <c r="B138" s="18"/>
      <c r="M138" s="18"/>
    </row>
    <row r="139" spans="2:13" ht="12.75" customHeight="1" x14ac:dyDescent="0.35">
      <c r="B139" s="18"/>
      <c r="M139" s="18"/>
    </row>
    <row r="140" spans="2:13" ht="12.75" customHeight="1" x14ac:dyDescent="0.35">
      <c r="B140" s="18"/>
      <c r="M140" s="18"/>
    </row>
    <row r="141" spans="2:13" ht="12.75" customHeight="1" x14ac:dyDescent="0.35">
      <c r="B141" s="18"/>
      <c r="M141" s="18"/>
    </row>
    <row r="142" spans="2:13" ht="12.75" customHeight="1" x14ac:dyDescent="0.35">
      <c r="B142" s="18"/>
      <c r="M142" s="18"/>
    </row>
    <row r="143" spans="2:13" ht="12.75" customHeight="1" x14ac:dyDescent="0.35">
      <c r="B143" s="18"/>
      <c r="M143" s="18"/>
    </row>
    <row r="144" spans="2:13" ht="12.75" customHeight="1" x14ac:dyDescent="0.35">
      <c r="B144" s="18"/>
      <c r="M144" s="18"/>
    </row>
    <row r="145" spans="2:13" ht="12.75" customHeight="1" x14ac:dyDescent="0.35">
      <c r="B145" s="18"/>
      <c r="M145" s="18"/>
    </row>
    <row r="146" spans="2:13" ht="12.75" customHeight="1" x14ac:dyDescent="0.35">
      <c r="B146" s="18"/>
      <c r="M146" s="18"/>
    </row>
    <row r="147" spans="2:13" ht="12.75" customHeight="1" x14ac:dyDescent="0.35">
      <c r="B147" s="18"/>
      <c r="M147" s="18"/>
    </row>
    <row r="148" spans="2:13" ht="12.75" customHeight="1" x14ac:dyDescent="0.35">
      <c r="B148" s="18"/>
      <c r="M148" s="18"/>
    </row>
    <row r="149" spans="2:13" ht="12.75" customHeight="1" x14ac:dyDescent="0.35">
      <c r="B149" s="18"/>
      <c r="M149" s="18"/>
    </row>
    <row r="150" spans="2:13" ht="12.75" customHeight="1" x14ac:dyDescent="0.35">
      <c r="B150" s="18"/>
      <c r="M150" s="18"/>
    </row>
    <row r="151" spans="2:13" ht="12.75" customHeight="1" x14ac:dyDescent="0.35">
      <c r="B151" s="18"/>
      <c r="M151" s="18"/>
    </row>
    <row r="152" spans="2:13" ht="12.75" customHeight="1" x14ac:dyDescent="0.35">
      <c r="B152" s="18"/>
      <c r="M152" s="18"/>
    </row>
    <row r="153" spans="2:13" ht="12.75" customHeight="1" x14ac:dyDescent="0.35">
      <c r="B153" s="18"/>
      <c r="M153" s="18"/>
    </row>
    <row r="154" spans="2:13" ht="12.75" customHeight="1" x14ac:dyDescent="0.35">
      <c r="B154" s="18"/>
      <c r="M154" s="18"/>
    </row>
    <row r="155" spans="2:13" ht="12.75" customHeight="1" x14ac:dyDescent="0.35">
      <c r="B155" s="18"/>
      <c r="M155" s="18"/>
    </row>
    <row r="156" spans="2:13" ht="12.75" customHeight="1" x14ac:dyDescent="0.35">
      <c r="B156" s="18"/>
      <c r="M156" s="18"/>
    </row>
    <row r="157" spans="2:13" ht="12.75" customHeight="1" x14ac:dyDescent="0.35">
      <c r="B157" s="18"/>
      <c r="M157" s="18"/>
    </row>
    <row r="158" spans="2:13" ht="12.75" customHeight="1" x14ac:dyDescent="0.35">
      <c r="B158" s="18"/>
      <c r="M158" s="18"/>
    </row>
    <row r="159" spans="2:13" ht="12.75" customHeight="1" x14ac:dyDescent="0.35">
      <c r="B159" s="18"/>
      <c r="M159" s="18"/>
    </row>
    <row r="160" spans="2:13" ht="12.75" customHeight="1" x14ac:dyDescent="0.35">
      <c r="B160" s="18"/>
      <c r="M160" s="18"/>
    </row>
    <row r="161" spans="2:13" ht="12.75" customHeight="1" x14ac:dyDescent="0.35">
      <c r="B161" s="18"/>
      <c r="M161" s="18"/>
    </row>
    <row r="162" spans="2:13" ht="12.75" customHeight="1" x14ac:dyDescent="0.35">
      <c r="B162" s="18"/>
      <c r="M162" s="18"/>
    </row>
    <row r="163" spans="2:13" ht="12.75" customHeight="1" x14ac:dyDescent="0.35">
      <c r="B163" s="18"/>
      <c r="M163" s="18"/>
    </row>
    <row r="164" spans="2:13" ht="12.75" customHeight="1" x14ac:dyDescent="0.35">
      <c r="B164" s="18"/>
      <c r="M164" s="18"/>
    </row>
    <row r="165" spans="2:13" ht="12.75" customHeight="1" x14ac:dyDescent="0.35">
      <c r="B165" s="18"/>
      <c r="M165" s="18"/>
    </row>
    <row r="166" spans="2:13" ht="12.75" customHeight="1" x14ac:dyDescent="0.35">
      <c r="B166" s="18"/>
      <c r="M166" s="18"/>
    </row>
    <row r="167" spans="2:13" ht="12.75" customHeight="1" x14ac:dyDescent="0.35">
      <c r="B167" s="18"/>
      <c r="M167" s="18"/>
    </row>
    <row r="168" spans="2:13" ht="12.75" customHeight="1" x14ac:dyDescent="0.35">
      <c r="B168" s="18"/>
      <c r="M168" s="18"/>
    </row>
    <row r="169" spans="2:13" ht="12.75" customHeight="1" x14ac:dyDescent="0.35">
      <c r="B169" s="18"/>
      <c r="M169" s="18"/>
    </row>
    <row r="170" spans="2:13" ht="12.75" customHeight="1" x14ac:dyDescent="0.35">
      <c r="B170" s="18"/>
      <c r="M170" s="18"/>
    </row>
    <row r="171" spans="2:13" ht="12.75" customHeight="1" x14ac:dyDescent="0.35">
      <c r="B171" s="18"/>
      <c r="M171" s="18"/>
    </row>
    <row r="172" spans="2:13" ht="12.75" customHeight="1" x14ac:dyDescent="0.35">
      <c r="B172" s="18"/>
      <c r="M172" s="18"/>
    </row>
    <row r="173" spans="2:13" ht="12.75" customHeight="1" x14ac:dyDescent="0.35">
      <c r="B173" s="18"/>
      <c r="M173" s="18"/>
    </row>
    <row r="174" spans="2:13" ht="12.75" customHeight="1" x14ac:dyDescent="0.35">
      <c r="B174" s="18"/>
      <c r="M174" s="18"/>
    </row>
    <row r="175" spans="2:13" ht="12.75" customHeight="1" x14ac:dyDescent="0.35">
      <c r="B175" s="18"/>
      <c r="M175" s="18"/>
    </row>
    <row r="176" spans="2:13" ht="12.75" customHeight="1" x14ac:dyDescent="0.35">
      <c r="B176" s="18"/>
      <c r="M176" s="18"/>
    </row>
    <row r="177" spans="2:13" ht="12.75" customHeight="1" x14ac:dyDescent="0.35">
      <c r="B177" s="18"/>
      <c r="M177" s="18"/>
    </row>
    <row r="178" spans="2:13" ht="12.75" customHeight="1" x14ac:dyDescent="0.35">
      <c r="B178" s="18"/>
      <c r="M178" s="18"/>
    </row>
    <row r="179" spans="2:13" ht="12.75" customHeight="1" x14ac:dyDescent="0.35">
      <c r="B179" s="18"/>
      <c r="M179" s="18"/>
    </row>
    <row r="180" spans="2:13" ht="12.75" customHeight="1" x14ac:dyDescent="0.35">
      <c r="B180" s="18"/>
      <c r="M180" s="18"/>
    </row>
    <row r="181" spans="2:13" ht="12.75" customHeight="1" x14ac:dyDescent="0.35">
      <c r="B181" s="18"/>
      <c r="M181" s="18"/>
    </row>
    <row r="182" spans="2:13" ht="12.75" customHeight="1" x14ac:dyDescent="0.35">
      <c r="B182" s="18"/>
      <c r="M182" s="18"/>
    </row>
    <row r="183" spans="2:13" ht="12.75" customHeight="1" x14ac:dyDescent="0.35">
      <c r="B183" s="18"/>
      <c r="M183" s="18"/>
    </row>
    <row r="184" spans="2:13" ht="12.75" customHeight="1" x14ac:dyDescent="0.35">
      <c r="B184" s="18"/>
      <c r="M184" s="18"/>
    </row>
    <row r="185" spans="2:13" ht="12.75" customHeight="1" x14ac:dyDescent="0.35">
      <c r="B185" s="18"/>
      <c r="M185" s="18"/>
    </row>
    <row r="186" spans="2:13" ht="12.75" customHeight="1" x14ac:dyDescent="0.35">
      <c r="B186" s="18"/>
      <c r="M186" s="18"/>
    </row>
    <row r="187" spans="2:13" ht="12.75" customHeight="1" x14ac:dyDescent="0.35">
      <c r="B187" s="18"/>
      <c r="M187" s="18"/>
    </row>
    <row r="188" spans="2:13" ht="12.75" customHeight="1" x14ac:dyDescent="0.35">
      <c r="B188" s="18"/>
      <c r="M188" s="18"/>
    </row>
    <row r="189" spans="2:13" ht="12.75" customHeight="1" x14ac:dyDescent="0.35">
      <c r="B189" s="18"/>
      <c r="M189" s="18"/>
    </row>
    <row r="190" spans="2:13" ht="12.75" customHeight="1" x14ac:dyDescent="0.35">
      <c r="B190" s="18"/>
      <c r="M190" s="18"/>
    </row>
    <row r="191" spans="2:13" ht="12.75" customHeight="1" x14ac:dyDescent="0.35">
      <c r="B191" s="18"/>
      <c r="M191" s="18"/>
    </row>
    <row r="192" spans="2:13" ht="12.75" customHeight="1" x14ac:dyDescent="0.35">
      <c r="B192" s="18"/>
      <c r="M192" s="18"/>
    </row>
    <row r="193" spans="2:13" ht="12.75" customHeight="1" x14ac:dyDescent="0.35">
      <c r="B193" s="18"/>
      <c r="M193" s="18"/>
    </row>
    <row r="194" spans="2:13" ht="12.75" customHeight="1" x14ac:dyDescent="0.35">
      <c r="B194" s="18"/>
      <c r="M194" s="18"/>
    </row>
    <row r="195" spans="2:13" ht="12.75" customHeight="1" x14ac:dyDescent="0.35">
      <c r="B195" s="18"/>
      <c r="M195" s="18"/>
    </row>
    <row r="196" spans="2:13" ht="12.75" customHeight="1" x14ac:dyDescent="0.35">
      <c r="B196" s="18"/>
      <c r="M196" s="18"/>
    </row>
    <row r="197" spans="2:13" ht="12.75" customHeight="1" x14ac:dyDescent="0.35">
      <c r="B197" s="18"/>
      <c r="M197" s="18"/>
    </row>
    <row r="198" spans="2:13" ht="12.75" customHeight="1" x14ac:dyDescent="0.35">
      <c r="B198" s="18"/>
      <c r="M198" s="18"/>
    </row>
    <row r="199" spans="2:13" ht="12.75" customHeight="1" x14ac:dyDescent="0.35">
      <c r="B199" s="18"/>
      <c r="M199" s="18"/>
    </row>
    <row r="200" spans="2:13" ht="12.75" customHeight="1" x14ac:dyDescent="0.35">
      <c r="B200" s="18"/>
      <c r="M200" s="18"/>
    </row>
    <row r="201" spans="2:13" ht="12.75" customHeight="1" x14ac:dyDescent="0.35">
      <c r="B201" s="18"/>
      <c r="M201" s="18"/>
    </row>
    <row r="202" spans="2:13" ht="12.75" customHeight="1" x14ac:dyDescent="0.35">
      <c r="B202" s="18"/>
      <c r="M202" s="18"/>
    </row>
    <row r="203" spans="2:13" ht="12.75" customHeight="1" x14ac:dyDescent="0.35">
      <c r="B203" s="18"/>
      <c r="M203" s="18"/>
    </row>
    <row r="204" spans="2:13" ht="12.75" customHeight="1" x14ac:dyDescent="0.35">
      <c r="B204" s="18"/>
      <c r="M204" s="18"/>
    </row>
    <row r="205" spans="2:13" ht="12.75" customHeight="1" x14ac:dyDescent="0.35">
      <c r="B205" s="18"/>
      <c r="M205" s="18"/>
    </row>
    <row r="206" spans="2:13" ht="12.75" customHeight="1" x14ac:dyDescent="0.35">
      <c r="B206" s="18"/>
      <c r="M206" s="18"/>
    </row>
    <row r="207" spans="2:13" ht="12.75" customHeight="1" x14ac:dyDescent="0.35">
      <c r="B207" s="18"/>
      <c r="M207" s="18"/>
    </row>
    <row r="208" spans="2:13" ht="12.75" customHeight="1" x14ac:dyDescent="0.35">
      <c r="B208" s="18"/>
      <c r="M208" s="18"/>
    </row>
    <row r="209" spans="2:13" ht="12.75" customHeight="1" x14ac:dyDescent="0.35">
      <c r="B209" s="18"/>
      <c r="M209" s="18"/>
    </row>
    <row r="210" spans="2:13" ht="12.75" customHeight="1" x14ac:dyDescent="0.35">
      <c r="B210" s="18"/>
      <c r="M210" s="18"/>
    </row>
    <row r="211" spans="2:13" ht="12.75" customHeight="1" x14ac:dyDescent="0.35">
      <c r="B211" s="18"/>
      <c r="M211" s="18"/>
    </row>
    <row r="212" spans="2:13" ht="12.75" customHeight="1" x14ac:dyDescent="0.35">
      <c r="B212" s="18"/>
      <c r="M212" s="18"/>
    </row>
    <row r="213" spans="2:13" ht="12.75" customHeight="1" x14ac:dyDescent="0.35">
      <c r="B213" s="18"/>
      <c r="M213" s="18"/>
    </row>
    <row r="214" spans="2:13" ht="12.75" customHeight="1" x14ac:dyDescent="0.35">
      <c r="B214" s="18"/>
      <c r="M214" s="18"/>
    </row>
    <row r="215" spans="2:13" ht="12.75" customHeight="1" x14ac:dyDescent="0.35">
      <c r="B215" s="18"/>
      <c r="M215" s="18"/>
    </row>
    <row r="216" spans="2:13" ht="12.75" customHeight="1" x14ac:dyDescent="0.35">
      <c r="B216" s="18"/>
      <c r="M216" s="18"/>
    </row>
    <row r="217" spans="2:13" ht="12.75" customHeight="1" x14ac:dyDescent="0.35">
      <c r="B217" s="18"/>
      <c r="M217" s="18"/>
    </row>
    <row r="218" spans="2:13" ht="12.75" customHeight="1" x14ac:dyDescent="0.35">
      <c r="B218" s="18"/>
      <c r="M218" s="18"/>
    </row>
    <row r="219" spans="2:13" ht="12.75" customHeight="1" x14ac:dyDescent="0.35">
      <c r="B219" s="18"/>
      <c r="M219" s="18"/>
    </row>
    <row r="220" spans="2:13" ht="12.75" customHeight="1" x14ac:dyDescent="0.35">
      <c r="B220" s="18"/>
      <c r="M220" s="18"/>
    </row>
    <row r="221" spans="2:13" ht="12.75" customHeight="1" x14ac:dyDescent="0.35">
      <c r="B221" s="18"/>
      <c r="M221" s="18"/>
    </row>
    <row r="222" spans="2:13" ht="12.75" customHeight="1" x14ac:dyDescent="0.35">
      <c r="B222" s="18"/>
      <c r="M222" s="18"/>
    </row>
    <row r="223" spans="2:13" ht="12.75" customHeight="1" x14ac:dyDescent="0.35">
      <c r="B223" s="18"/>
      <c r="M223" s="18"/>
    </row>
    <row r="224" spans="2:13" ht="12.75" customHeight="1" x14ac:dyDescent="0.35">
      <c r="B224" s="18"/>
      <c r="M224" s="18"/>
    </row>
    <row r="225" spans="2:13" ht="12.75" customHeight="1" x14ac:dyDescent="0.35">
      <c r="B225" s="18"/>
      <c r="M225" s="18"/>
    </row>
    <row r="226" spans="2:13" ht="12.75" customHeight="1" x14ac:dyDescent="0.35">
      <c r="B226" s="18"/>
      <c r="M226" s="18"/>
    </row>
    <row r="227" spans="2:13" ht="12.75" customHeight="1" x14ac:dyDescent="0.35">
      <c r="B227" s="18"/>
      <c r="M227" s="18"/>
    </row>
    <row r="228" spans="2:13" ht="12.75" customHeight="1" x14ac:dyDescent="0.35">
      <c r="B228" s="18"/>
      <c r="M228" s="18"/>
    </row>
    <row r="229" spans="2:13" ht="12.75" customHeight="1" x14ac:dyDescent="0.35">
      <c r="B229" s="18"/>
      <c r="M229" s="18"/>
    </row>
    <row r="230" spans="2:13" ht="12.75" customHeight="1" x14ac:dyDescent="0.35">
      <c r="B230" s="18"/>
      <c r="M230" s="18"/>
    </row>
    <row r="231" spans="2:13" ht="12.75" customHeight="1" x14ac:dyDescent="0.35">
      <c r="B231" s="18"/>
      <c r="M231" s="18"/>
    </row>
    <row r="232" spans="2:13" ht="12.75" customHeight="1" x14ac:dyDescent="0.35">
      <c r="B232" s="18"/>
      <c r="M232" s="18"/>
    </row>
    <row r="233" spans="2:13" ht="12.75" customHeight="1" x14ac:dyDescent="0.35">
      <c r="B233" s="18"/>
      <c r="M233" s="18"/>
    </row>
    <row r="234" spans="2:13" ht="12.75" customHeight="1" x14ac:dyDescent="0.35">
      <c r="B234" s="18"/>
      <c r="M234" s="18"/>
    </row>
    <row r="235" spans="2:13" ht="12.75" customHeight="1" x14ac:dyDescent="0.35">
      <c r="B235" s="18"/>
      <c r="M235" s="18"/>
    </row>
    <row r="236" spans="2:13" ht="12.75" customHeight="1" x14ac:dyDescent="0.35">
      <c r="B236" s="18"/>
      <c r="M236" s="18"/>
    </row>
    <row r="237" spans="2:13" ht="12.75" customHeight="1" x14ac:dyDescent="0.35">
      <c r="B237" s="18"/>
      <c r="M237" s="18"/>
    </row>
    <row r="238" spans="2:13" ht="12.75" customHeight="1" x14ac:dyDescent="0.35">
      <c r="B238" s="18"/>
      <c r="M238" s="18"/>
    </row>
    <row r="239" spans="2:13" ht="12.75" customHeight="1" x14ac:dyDescent="0.35">
      <c r="B239" s="18"/>
      <c r="M239" s="18"/>
    </row>
    <row r="240" spans="2:13" ht="12.75" customHeight="1" x14ac:dyDescent="0.35">
      <c r="B240" s="18"/>
      <c r="M240" s="18"/>
    </row>
    <row r="241" spans="2:13" ht="12.75" customHeight="1" x14ac:dyDescent="0.35">
      <c r="B241" s="18"/>
      <c r="M241" s="18"/>
    </row>
    <row r="242" spans="2:13" ht="12.75" customHeight="1" x14ac:dyDescent="0.35">
      <c r="B242" s="18"/>
      <c r="M242" s="18"/>
    </row>
    <row r="243" spans="2:13" ht="12.75" customHeight="1" x14ac:dyDescent="0.35">
      <c r="B243" s="18"/>
      <c r="M243" s="18"/>
    </row>
    <row r="244" spans="2:13" ht="12.75" customHeight="1" x14ac:dyDescent="0.35">
      <c r="B244" s="18"/>
      <c r="M244" s="18"/>
    </row>
    <row r="245" spans="2:13" ht="12.75" customHeight="1" x14ac:dyDescent="0.35">
      <c r="B245" s="18"/>
      <c r="M245" s="18"/>
    </row>
    <row r="246" spans="2:13" ht="12.75" customHeight="1" x14ac:dyDescent="0.35">
      <c r="B246" s="18"/>
      <c r="M246" s="18"/>
    </row>
    <row r="247" spans="2:13" ht="12.75" customHeight="1" x14ac:dyDescent="0.35">
      <c r="B247" s="18"/>
      <c r="M247" s="18"/>
    </row>
    <row r="248" spans="2:13" ht="12.75" customHeight="1" x14ac:dyDescent="0.35">
      <c r="B248" s="18"/>
      <c r="M248" s="18"/>
    </row>
    <row r="249" spans="2:13" ht="12.75" customHeight="1" x14ac:dyDescent="0.35">
      <c r="B249" s="18"/>
      <c r="M249" s="18"/>
    </row>
    <row r="250" spans="2:13" ht="12.75" customHeight="1" x14ac:dyDescent="0.35">
      <c r="B250" s="18"/>
      <c r="M250" s="18"/>
    </row>
    <row r="251" spans="2:13" ht="12.75" customHeight="1" x14ac:dyDescent="0.35">
      <c r="B251" s="18"/>
      <c r="M251" s="18"/>
    </row>
    <row r="252" spans="2:13" ht="12.75" customHeight="1" x14ac:dyDescent="0.35">
      <c r="B252" s="18"/>
      <c r="M252" s="18"/>
    </row>
    <row r="253" spans="2:13" ht="12.75" customHeight="1" x14ac:dyDescent="0.35">
      <c r="B253" s="18"/>
      <c r="M253" s="18"/>
    </row>
    <row r="254" spans="2:13" ht="12.75" customHeight="1" x14ac:dyDescent="0.35">
      <c r="B254" s="18"/>
      <c r="M254" s="18"/>
    </row>
    <row r="255" spans="2:13" ht="12.75" customHeight="1" x14ac:dyDescent="0.35">
      <c r="B255" s="18"/>
      <c r="M255" s="18"/>
    </row>
    <row r="256" spans="2:13" ht="12.75" customHeight="1" x14ac:dyDescent="0.35">
      <c r="B256" s="18"/>
      <c r="M256" s="18"/>
    </row>
    <row r="257" spans="2:13" ht="12.75" customHeight="1" x14ac:dyDescent="0.35">
      <c r="B257" s="18"/>
      <c r="M257" s="18"/>
    </row>
    <row r="258" spans="2:13" ht="12.75" customHeight="1" x14ac:dyDescent="0.35">
      <c r="B258" s="18"/>
      <c r="M258" s="18"/>
    </row>
    <row r="259" spans="2:13" ht="12.75" customHeight="1" x14ac:dyDescent="0.35">
      <c r="B259" s="18"/>
      <c r="M259" s="18"/>
    </row>
    <row r="260" spans="2:13" ht="12.75" customHeight="1" x14ac:dyDescent="0.35">
      <c r="B260" s="18"/>
      <c r="M260" s="18"/>
    </row>
    <row r="261" spans="2:13" ht="12.75" customHeight="1" x14ac:dyDescent="0.35">
      <c r="B261" s="18"/>
      <c r="M261" s="18"/>
    </row>
    <row r="262" spans="2:13" ht="12.75" customHeight="1" x14ac:dyDescent="0.35">
      <c r="B262" s="18"/>
      <c r="M262" s="18"/>
    </row>
    <row r="263" spans="2:13" ht="12.75" customHeight="1" x14ac:dyDescent="0.35">
      <c r="B263" s="18"/>
      <c r="M263" s="18"/>
    </row>
    <row r="264" spans="2:13" ht="12.75" customHeight="1" x14ac:dyDescent="0.35">
      <c r="B264" s="18"/>
      <c r="M264" s="18"/>
    </row>
    <row r="265" spans="2:13" ht="12.75" customHeight="1" x14ac:dyDescent="0.35">
      <c r="B265" s="18"/>
      <c r="M265" s="18"/>
    </row>
    <row r="266" spans="2:13" ht="12.75" customHeight="1" x14ac:dyDescent="0.35">
      <c r="B266" s="18"/>
      <c r="M266" s="18"/>
    </row>
    <row r="267" spans="2:13" ht="12.75" customHeight="1" x14ac:dyDescent="0.35">
      <c r="B267" s="18"/>
      <c r="M267" s="18"/>
    </row>
    <row r="268" spans="2:13" ht="12.75" customHeight="1" x14ac:dyDescent="0.35">
      <c r="B268" s="18"/>
      <c r="M268" s="18"/>
    </row>
    <row r="269" spans="2:13" ht="12.75" customHeight="1" x14ac:dyDescent="0.35">
      <c r="B269" s="18"/>
      <c r="M269" s="18"/>
    </row>
    <row r="270" spans="2:13" ht="12.75" customHeight="1" x14ac:dyDescent="0.35">
      <c r="B270" s="18"/>
      <c r="M270" s="18"/>
    </row>
    <row r="271" spans="2:13" ht="12.75" customHeight="1" x14ac:dyDescent="0.35">
      <c r="B271" s="18"/>
      <c r="M271" s="18"/>
    </row>
    <row r="272" spans="2:13" ht="12.75" customHeight="1" x14ac:dyDescent="0.35">
      <c r="B272" s="18"/>
      <c r="M272" s="18"/>
    </row>
    <row r="273" spans="2:13" ht="12.75" customHeight="1" x14ac:dyDescent="0.35">
      <c r="B273" s="18"/>
      <c r="M273" s="18"/>
    </row>
    <row r="274" spans="2:13" ht="12.75" customHeight="1" x14ac:dyDescent="0.35">
      <c r="B274" s="18"/>
      <c r="M274" s="18"/>
    </row>
    <row r="275" spans="2:13" ht="12.75" customHeight="1" x14ac:dyDescent="0.35">
      <c r="B275" s="18"/>
      <c r="M275" s="18"/>
    </row>
    <row r="276" spans="2:13" ht="12.75" customHeight="1" x14ac:dyDescent="0.35">
      <c r="B276" s="18"/>
      <c r="M276" s="18"/>
    </row>
    <row r="277" spans="2:13" ht="12.75" customHeight="1" x14ac:dyDescent="0.35">
      <c r="B277" s="18"/>
      <c r="M277" s="18"/>
    </row>
    <row r="278" spans="2:13" ht="12.75" customHeight="1" x14ac:dyDescent="0.35">
      <c r="B278" s="18"/>
      <c r="M278" s="18"/>
    </row>
    <row r="279" spans="2:13" ht="12.75" customHeight="1" x14ac:dyDescent="0.35">
      <c r="B279" s="18"/>
      <c r="M279" s="18"/>
    </row>
    <row r="280" spans="2:13" ht="12.75" customHeight="1" x14ac:dyDescent="0.35">
      <c r="B280" s="18"/>
      <c r="M280" s="18"/>
    </row>
    <row r="281" spans="2:13" ht="12.75" customHeight="1" x14ac:dyDescent="0.35">
      <c r="B281" s="18"/>
      <c r="M281" s="18"/>
    </row>
    <row r="282" spans="2:13" ht="12.75" customHeight="1" x14ac:dyDescent="0.35">
      <c r="B282" s="18"/>
      <c r="M282" s="18"/>
    </row>
    <row r="283" spans="2:13" ht="12.75" customHeight="1" x14ac:dyDescent="0.35">
      <c r="B283" s="18"/>
      <c r="M283" s="18"/>
    </row>
    <row r="284" spans="2:13" ht="12.75" customHeight="1" x14ac:dyDescent="0.35">
      <c r="B284" s="18"/>
      <c r="M284" s="18"/>
    </row>
    <row r="285" spans="2:13" ht="12.75" customHeight="1" x14ac:dyDescent="0.35">
      <c r="B285" s="18"/>
      <c r="M285" s="18"/>
    </row>
    <row r="286" spans="2:13" ht="12.75" customHeight="1" x14ac:dyDescent="0.35">
      <c r="M286" s="18"/>
    </row>
    <row r="287" spans="2:13" ht="12.75" customHeight="1" x14ac:dyDescent="0.35">
      <c r="M287" s="18"/>
    </row>
  </sheetData>
  <mergeCells count="1">
    <mergeCell ref="V23:V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K30"/>
  <sheetViews>
    <sheetView tabSelected="1" topLeftCell="A10" zoomScale="115" zoomScaleNormal="115" workbookViewId="0">
      <selection activeCell="E27" sqref="E27"/>
    </sheetView>
  </sheetViews>
  <sheetFormatPr defaultColWidth="8.7265625" defaultRowHeight="14" x14ac:dyDescent="0.35"/>
  <cols>
    <col min="1" max="1" width="17.453125" style="23" bestFit="1" customWidth="1"/>
    <col min="2" max="2" width="9" style="23" bestFit="1" customWidth="1"/>
    <col min="3" max="15" width="8.7265625" style="23"/>
    <col min="16" max="16" width="17.453125" style="23" bestFit="1" customWidth="1"/>
    <col min="17" max="17" width="9" style="23" bestFit="1" customWidth="1"/>
    <col min="18" max="27" width="8.54296875" style="23" customWidth="1"/>
    <col min="28" max="16384" width="8.7265625" style="23"/>
  </cols>
  <sheetData>
    <row r="1" spans="1:37" ht="16" x14ac:dyDescent="0.35">
      <c r="A1" s="44" t="s">
        <v>110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P1" s="44" t="s">
        <v>15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37" ht="14.5" customHeight="1" x14ac:dyDescent="0.3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P2" s="30" t="s">
        <v>34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2"/>
    </row>
    <row r="3" spans="1:37" ht="14.5" customHeight="1" x14ac:dyDescent="0.35">
      <c r="A3" s="49" t="s">
        <v>0</v>
      </c>
      <c r="B3" s="36" t="s">
        <v>27</v>
      </c>
      <c r="C3" s="33" t="s">
        <v>33</v>
      </c>
      <c r="D3" s="34"/>
      <c r="E3" s="34"/>
      <c r="F3" s="34"/>
      <c r="G3" s="34"/>
      <c r="H3" s="34"/>
      <c r="I3" s="34"/>
      <c r="J3" s="34"/>
      <c r="K3" s="34"/>
      <c r="L3" s="35"/>
      <c r="O3" s="48"/>
      <c r="P3" s="36" t="s">
        <v>0</v>
      </c>
      <c r="Q3" s="36" t="s">
        <v>27</v>
      </c>
      <c r="R3" s="33" t="s">
        <v>33</v>
      </c>
      <c r="S3" s="34"/>
      <c r="T3" s="34"/>
      <c r="U3" s="34"/>
      <c r="V3" s="34"/>
      <c r="W3" s="34"/>
      <c r="X3" s="34"/>
      <c r="Y3" s="34"/>
      <c r="Z3" s="34"/>
      <c r="AA3" s="35"/>
    </row>
    <row r="4" spans="1:37" ht="12" customHeight="1" x14ac:dyDescent="0.35">
      <c r="A4" s="32"/>
      <c r="B4" s="37"/>
      <c r="C4" s="24">
        <v>1010</v>
      </c>
      <c r="D4" s="24">
        <v>1106</v>
      </c>
      <c r="E4" s="24">
        <v>1509</v>
      </c>
      <c r="F4" s="24">
        <v>1604</v>
      </c>
      <c r="G4" s="24">
        <v>1905</v>
      </c>
      <c r="H4" s="24">
        <v>2104</v>
      </c>
      <c r="I4" s="24">
        <v>2412</v>
      </c>
      <c r="J4" s="24">
        <v>2703</v>
      </c>
      <c r="K4" s="24">
        <v>2710</v>
      </c>
      <c r="L4" s="24">
        <v>2807</v>
      </c>
      <c r="O4" s="48"/>
      <c r="P4" s="37"/>
      <c r="Q4" s="37"/>
      <c r="R4" s="24">
        <v>1010</v>
      </c>
      <c r="S4" s="24">
        <v>1106</v>
      </c>
      <c r="T4" s="24">
        <v>1509</v>
      </c>
      <c r="U4" s="24">
        <v>1604</v>
      </c>
      <c r="V4" s="24">
        <v>1905</v>
      </c>
      <c r="W4" s="24">
        <v>2104</v>
      </c>
      <c r="X4" s="24">
        <v>2412</v>
      </c>
      <c r="Y4" s="24">
        <v>2703</v>
      </c>
      <c r="Z4" s="24">
        <v>2710</v>
      </c>
      <c r="AA4" s="24">
        <v>2807</v>
      </c>
    </row>
    <row r="5" spans="1:37" x14ac:dyDescent="0.3">
      <c r="A5" s="23" t="s">
        <v>120</v>
      </c>
      <c r="B5" s="46">
        <v>820</v>
      </c>
      <c r="C5" s="25">
        <v>819.55799999999999</v>
      </c>
      <c r="D5" s="25">
        <v>819.55799999999999</v>
      </c>
      <c r="E5" s="25">
        <v>819.55799999999999</v>
      </c>
      <c r="F5" s="25">
        <v>819.55799999999999</v>
      </c>
      <c r="G5" s="25">
        <v>819.55799999999999</v>
      </c>
      <c r="H5" s="25">
        <v>819.55799999999999</v>
      </c>
      <c r="I5" s="25">
        <v>819.55799999999999</v>
      </c>
      <c r="J5" s="25">
        <v>819.55799999999999</v>
      </c>
      <c r="K5" s="25">
        <v>837.81</v>
      </c>
      <c r="L5" s="25">
        <v>819.55799999999999</v>
      </c>
      <c r="O5" s="48"/>
      <c r="P5" s="23" t="s">
        <v>16</v>
      </c>
      <c r="Q5" s="25">
        <v>54793</v>
      </c>
      <c r="R5" s="26">
        <v>54778.400000000001</v>
      </c>
      <c r="S5" s="26">
        <v>55007.8</v>
      </c>
      <c r="T5" s="26">
        <v>54778.400000000001</v>
      </c>
      <c r="U5" s="26">
        <v>54778.400000000001</v>
      </c>
      <c r="V5" s="26">
        <v>54778.400000000001</v>
      </c>
      <c r="W5" s="26">
        <v>54778.400000000001</v>
      </c>
      <c r="X5" s="26">
        <v>54778.400000000001</v>
      </c>
      <c r="Y5" s="26">
        <v>54778.400000000001</v>
      </c>
      <c r="Z5" s="26">
        <v>54778.400000000001</v>
      </c>
      <c r="AA5" s="26">
        <v>54778.400000000001</v>
      </c>
      <c r="AK5" s="27"/>
    </row>
    <row r="6" spans="1:37" x14ac:dyDescent="0.3">
      <c r="A6" s="23" t="s">
        <v>121</v>
      </c>
      <c r="B6" s="46">
        <v>3055.23</v>
      </c>
      <c r="C6" s="25">
        <v>3144.55</v>
      </c>
      <c r="D6" s="25">
        <v>3161.61</v>
      </c>
      <c r="E6" s="25">
        <v>3089.74</v>
      </c>
      <c r="F6" s="25">
        <v>3128.24</v>
      </c>
      <c r="G6" s="25">
        <v>3181.88</v>
      </c>
      <c r="H6" s="25">
        <v>3188.4</v>
      </c>
      <c r="I6" s="25">
        <v>3079.14</v>
      </c>
      <c r="J6" s="25">
        <v>3115.54</v>
      </c>
      <c r="K6" s="25">
        <v>3073.05</v>
      </c>
      <c r="L6" s="25">
        <v>3084.46</v>
      </c>
      <c r="O6" s="48"/>
      <c r="P6" s="23" t="s">
        <v>20</v>
      </c>
      <c r="Q6" s="26">
        <v>460.4</v>
      </c>
      <c r="R6" s="26">
        <v>470.21499999999997</v>
      </c>
      <c r="S6" s="26">
        <v>476.12099999999998</v>
      </c>
      <c r="T6" s="26">
        <v>473.00900000000001</v>
      </c>
      <c r="U6" s="26">
        <v>460.37400000000002</v>
      </c>
      <c r="V6" s="26">
        <v>463.91399999999999</v>
      </c>
      <c r="W6" s="26">
        <v>473.00900000000001</v>
      </c>
      <c r="X6" s="26">
        <v>460.37400000000002</v>
      </c>
      <c r="Y6" s="26">
        <v>460.37400000000002</v>
      </c>
      <c r="Z6" s="26">
        <v>470.21499999999997</v>
      </c>
      <c r="AA6" s="26">
        <v>460.37400000000002</v>
      </c>
      <c r="AK6" s="27"/>
    </row>
    <row r="7" spans="1:37" x14ac:dyDescent="0.3">
      <c r="A7" s="23" t="s">
        <v>122</v>
      </c>
      <c r="B7" s="46">
        <v>1395.85</v>
      </c>
      <c r="C7" s="25">
        <v>1330.29</v>
      </c>
      <c r="D7" s="25">
        <v>1353.85</v>
      </c>
      <c r="E7" s="25">
        <v>1332.38</v>
      </c>
      <c r="F7" s="25">
        <v>1354.12</v>
      </c>
      <c r="G7" s="25">
        <v>1347.53</v>
      </c>
      <c r="H7" s="25">
        <v>1347.69</v>
      </c>
      <c r="I7" s="25">
        <v>1364.7</v>
      </c>
      <c r="J7" s="25">
        <v>1351.38</v>
      </c>
      <c r="K7" s="25">
        <v>1325.61</v>
      </c>
      <c r="L7" s="25">
        <v>1348.39</v>
      </c>
      <c r="O7" s="48"/>
      <c r="P7" s="23" t="s">
        <v>17</v>
      </c>
      <c r="Q7" s="26">
        <v>63242</v>
      </c>
      <c r="R7" s="26">
        <v>63966.2</v>
      </c>
      <c r="S7" s="26">
        <v>63215.199999999997</v>
      </c>
      <c r="T7" s="26">
        <v>63765</v>
      </c>
      <c r="U7" s="26">
        <v>63765</v>
      </c>
      <c r="V7" s="26">
        <v>63550.5</v>
      </c>
      <c r="W7" s="26">
        <v>64548</v>
      </c>
      <c r="X7" s="26">
        <v>64319</v>
      </c>
      <c r="Y7" s="26">
        <v>63215.199999999997</v>
      </c>
      <c r="Z7" s="26">
        <v>63274.6</v>
      </c>
      <c r="AA7" s="26">
        <v>63765</v>
      </c>
      <c r="AK7" s="27"/>
    </row>
    <row r="8" spans="1:37" x14ac:dyDescent="0.3">
      <c r="A8" s="23" t="s">
        <v>123</v>
      </c>
      <c r="B8" s="46">
        <v>38684</v>
      </c>
      <c r="C8" s="25">
        <v>39932.6</v>
      </c>
      <c r="D8" s="25">
        <v>40109.800000000003</v>
      </c>
      <c r="E8" s="25">
        <v>40146.9</v>
      </c>
      <c r="F8" s="25">
        <v>40144.9</v>
      </c>
      <c r="G8" s="25">
        <v>39888.400000000001</v>
      </c>
      <c r="H8" s="25">
        <v>40099.699999999997</v>
      </c>
      <c r="I8" s="25">
        <v>39760</v>
      </c>
      <c r="J8" s="25">
        <v>39865.300000000003</v>
      </c>
      <c r="K8" s="25">
        <v>39966.6</v>
      </c>
      <c r="L8" s="25">
        <v>40501.4</v>
      </c>
      <c r="O8" s="48"/>
      <c r="P8" s="23" t="s">
        <v>21</v>
      </c>
      <c r="Q8" s="26">
        <v>355.8</v>
      </c>
      <c r="R8" s="26">
        <v>359.93700000000001</v>
      </c>
      <c r="S8" s="26">
        <v>355.78399999999999</v>
      </c>
      <c r="T8" s="26">
        <v>355.78399999999999</v>
      </c>
      <c r="U8" s="26">
        <v>356.37400000000002</v>
      </c>
      <c r="V8" s="26">
        <v>363.48500000000001</v>
      </c>
      <c r="W8" s="26">
        <v>373.88499999999999</v>
      </c>
      <c r="X8" s="26">
        <v>356.45800000000003</v>
      </c>
      <c r="Y8" s="26">
        <v>355.78399999999999</v>
      </c>
      <c r="Z8" s="26">
        <v>358.46</v>
      </c>
      <c r="AA8" s="26">
        <v>356.02800000000002</v>
      </c>
      <c r="AK8" s="27"/>
    </row>
    <row r="9" spans="1:37" x14ac:dyDescent="0.3">
      <c r="A9" s="23" t="s">
        <v>124</v>
      </c>
      <c r="B9" s="46">
        <v>21736</v>
      </c>
      <c r="C9" s="25">
        <v>23080.3</v>
      </c>
      <c r="D9" s="25">
        <v>22576.3</v>
      </c>
      <c r="E9" s="25">
        <v>23103.599999999999</v>
      </c>
      <c r="F9" s="25">
        <v>22682</v>
      </c>
      <c r="G9" s="25">
        <v>22902.2</v>
      </c>
      <c r="H9" s="25">
        <v>22937.3</v>
      </c>
      <c r="I9" s="25">
        <v>22468</v>
      </c>
      <c r="J9" s="25">
        <v>22631.599999999999</v>
      </c>
      <c r="K9" s="25">
        <v>22487.3</v>
      </c>
      <c r="L9" s="25">
        <v>23041.8</v>
      </c>
      <c r="O9" s="48"/>
      <c r="P9" s="23" t="s">
        <v>18</v>
      </c>
      <c r="Q9" s="26">
        <v>195568</v>
      </c>
      <c r="R9" s="26">
        <v>195990</v>
      </c>
      <c r="S9" s="26">
        <v>197460</v>
      </c>
      <c r="T9" s="26">
        <v>196311</v>
      </c>
      <c r="U9" s="26">
        <v>195859</v>
      </c>
      <c r="V9" s="26">
        <v>194868</v>
      </c>
      <c r="W9" s="26">
        <v>196818</v>
      </c>
      <c r="X9" s="26">
        <v>196559</v>
      </c>
      <c r="Y9" s="26">
        <v>195638</v>
      </c>
      <c r="Z9" s="26">
        <v>195729</v>
      </c>
      <c r="AA9" s="26">
        <v>195557</v>
      </c>
      <c r="AK9" s="27"/>
    </row>
    <row r="10" spans="1:37" x14ac:dyDescent="0.3">
      <c r="A10" s="23" t="s">
        <v>125</v>
      </c>
      <c r="B10" s="46">
        <v>1645.79</v>
      </c>
      <c r="C10" s="25">
        <v>1651.26</v>
      </c>
      <c r="D10" s="25">
        <v>1644.25</v>
      </c>
      <c r="E10" s="25">
        <v>1645.72</v>
      </c>
      <c r="F10" s="25">
        <v>1646.14</v>
      </c>
      <c r="G10" s="25">
        <v>1642.88</v>
      </c>
      <c r="H10" s="25">
        <v>1644.25</v>
      </c>
      <c r="I10" s="25">
        <v>1642.88</v>
      </c>
      <c r="J10" s="25">
        <v>1645.41</v>
      </c>
      <c r="K10" s="25">
        <v>1644.35</v>
      </c>
      <c r="L10" s="25">
        <v>1644.82</v>
      </c>
      <c r="O10" s="48"/>
      <c r="P10" s="23" t="s">
        <v>19</v>
      </c>
      <c r="Q10" s="26">
        <v>204335</v>
      </c>
      <c r="R10" s="26">
        <v>206163</v>
      </c>
      <c r="S10" s="26">
        <v>206509</v>
      </c>
      <c r="T10" s="26">
        <v>205051</v>
      </c>
      <c r="U10" s="26">
        <v>205012</v>
      </c>
      <c r="V10" s="26">
        <v>203945</v>
      </c>
      <c r="W10" s="26">
        <v>205012</v>
      </c>
      <c r="X10" s="26">
        <v>205012</v>
      </c>
      <c r="Y10" s="26">
        <v>205051</v>
      </c>
      <c r="Z10" s="26">
        <v>205012</v>
      </c>
      <c r="AA10" s="26">
        <v>205051</v>
      </c>
      <c r="AK10" s="27"/>
    </row>
    <row r="11" spans="1:37" x14ac:dyDescent="0.3">
      <c r="A11" s="23" t="s">
        <v>126</v>
      </c>
      <c r="B11" s="46">
        <v>1252.3699999999999</v>
      </c>
      <c r="C11" s="25">
        <v>1177.53</v>
      </c>
      <c r="D11" s="25">
        <v>1164.79</v>
      </c>
      <c r="E11" s="25">
        <v>1171.2</v>
      </c>
      <c r="F11" s="25">
        <v>1168.1400000000001</v>
      </c>
      <c r="G11" s="25">
        <v>1179.08</v>
      </c>
      <c r="H11" s="25">
        <v>1169.1500000000001</v>
      </c>
      <c r="I11" s="25">
        <v>1153.25</v>
      </c>
      <c r="J11" s="25">
        <v>1152.96</v>
      </c>
      <c r="K11" s="25">
        <v>1187.42</v>
      </c>
      <c r="L11" s="25">
        <v>1208.17</v>
      </c>
      <c r="O11" s="48"/>
      <c r="P11" s="23" t="s">
        <v>22</v>
      </c>
      <c r="Q11" s="26">
        <v>842.9</v>
      </c>
      <c r="R11" s="26">
        <v>866.79600000000005</v>
      </c>
      <c r="S11" s="26">
        <v>857.202</v>
      </c>
      <c r="T11" s="26">
        <v>866.36699999999996</v>
      </c>
      <c r="U11" s="26">
        <v>852.89</v>
      </c>
      <c r="V11" s="26">
        <v>873.221</v>
      </c>
      <c r="W11" s="26">
        <v>846.92</v>
      </c>
      <c r="X11" s="26">
        <v>861.46100000000001</v>
      </c>
      <c r="Y11" s="26">
        <v>846.61599999999999</v>
      </c>
      <c r="Z11" s="26">
        <v>870.20799999999997</v>
      </c>
      <c r="AA11" s="26">
        <v>850.62400000000002</v>
      </c>
      <c r="AK11" s="27"/>
    </row>
    <row r="12" spans="1:37" x14ac:dyDescent="0.3">
      <c r="A12" s="23" t="s">
        <v>127</v>
      </c>
      <c r="B12" s="46">
        <v>828.94</v>
      </c>
      <c r="C12" s="25">
        <v>828.93700000000001</v>
      </c>
      <c r="D12" s="25">
        <v>828.93700000000001</v>
      </c>
      <c r="E12" s="25">
        <v>828.93700000000001</v>
      </c>
      <c r="F12" s="25">
        <v>828.93700000000001</v>
      </c>
      <c r="G12" s="25">
        <v>828.93700000000001</v>
      </c>
      <c r="H12" s="25">
        <v>828.93700000000001</v>
      </c>
      <c r="I12" s="25">
        <v>828.93700000000001</v>
      </c>
      <c r="J12" s="25">
        <v>828.93700000000001</v>
      </c>
      <c r="K12" s="25">
        <v>828.93700000000001</v>
      </c>
      <c r="L12" s="25">
        <v>828.93700000000001</v>
      </c>
      <c r="O12" s="48"/>
      <c r="P12" s="23" t="s">
        <v>23</v>
      </c>
      <c r="Q12" s="26">
        <v>5809</v>
      </c>
      <c r="R12" s="26">
        <v>5816</v>
      </c>
      <c r="S12" s="26">
        <v>5937.34</v>
      </c>
      <c r="T12" s="26">
        <v>5834.37</v>
      </c>
      <c r="U12" s="26">
        <v>5992.52</v>
      </c>
      <c r="V12" s="26">
        <v>5985.18</v>
      </c>
      <c r="W12" s="26">
        <v>5887.61</v>
      </c>
      <c r="X12" s="26">
        <v>5719.49</v>
      </c>
      <c r="Y12" s="26">
        <v>5845.51</v>
      </c>
      <c r="Z12" s="26">
        <v>6051.19</v>
      </c>
      <c r="AA12" s="26">
        <v>5921.46</v>
      </c>
      <c r="AK12" s="27"/>
    </row>
    <row r="13" spans="1:37" x14ac:dyDescent="0.3">
      <c r="A13" s="23" t="s">
        <v>128</v>
      </c>
      <c r="B13" s="46">
        <v>591.55999999999995</v>
      </c>
      <c r="C13" s="25">
        <v>591.55700000000002</v>
      </c>
      <c r="D13" s="25">
        <v>591.55700000000002</v>
      </c>
      <c r="E13" s="25">
        <v>591.55700000000002</v>
      </c>
      <c r="F13" s="25">
        <v>591.55700000000002</v>
      </c>
      <c r="G13" s="25">
        <v>591.55700000000002</v>
      </c>
      <c r="H13" s="25">
        <v>591.55700000000002</v>
      </c>
      <c r="I13" s="25">
        <v>591.55700000000002</v>
      </c>
      <c r="J13" s="25">
        <v>591.55700000000002</v>
      </c>
      <c r="K13" s="25">
        <v>591.55700000000002</v>
      </c>
      <c r="L13" s="25">
        <v>591.55700000000002</v>
      </c>
      <c r="O13" s="48"/>
      <c r="P13" s="23" t="s">
        <v>25</v>
      </c>
      <c r="Q13" s="26">
        <v>44011.7</v>
      </c>
      <c r="R13" s="26">
        <v>45531.8</v>
      </c>
      <c r="S13" s="26">
        <v>45424.9</v>
      </c>
      <c r="T13" s="26">
        <v>44471.9</v>
      </c>
      <c r="U13" s="26">
        <v>44798.9</v>
      </c>
      <c r="V13" s="26">
        <v>44261.7</v>
      </c>
      <c r="W13" s="26">
        <v>45210.9</v>
      </c>
      <c r="X13" s="26">
        <v>46370.400000000001</v>
      </c>
      <c r="Y13" s="26">
        <v>46251.5</v>
      </c>
      <c r="Z13" s="26">
        <v>45142.8</v>
      </c>
      <c r="AA13" s="26">
        <v>44780.6</v>
      </c>
      <c r="AK13" s="27"/>
    </row>
    <row r="14" spans="1:37" x14ac:dyDescent="0.3">
      <c r="A14" s="23" t="s">
        <v>129</v>
      </c>
      <c r="B14" s="46">
        <v>1696.94</v>
      </c>
      <c r="C14" s="25">
        <v>1664.25</v>
      </c>
      <c r="D14" s="25">
        <v>1646.53</v>
      </c>
      <c r="E14" s="25">
        <v>1660.1</v>
      </c>
      <c r="F14" s="25">
        <v>1648.65</v>
      </c>
      <c r="G14" s="25">
        <v>1646.17</v>
      </c>
      <c r="H14" s="25">
        <v>1660.91</v>
      </c>
      <c r="I14" s="25">
        <v>1639.82</v>
      </c>
      <c r="J14" s="25">
        <v>1654.55</v>
      </c>
      <c r="K14" s="25">
        <v>1661.96</v>
      </c>
      <c r="L14" s="25">
        <v>1658.99</v>
      </c>
      <c r="O14" s="48"/>
      <c r="P14" s="23" t="s">
        <v>24</v>
      </c>
      <c r="Q14" s="26">
        <v>476684</v>
      </c>
      <c r="R14" s="26">
        <v>481173</v>
      </c>
      <c r="S14" s="26">
        <v>485569</v>
      </c>
      <c r="T14" s="26">
        <v>484146</v>
      </c>
      <c r="U14" s="26">
        <v>481148</v>
      </c>
      <c r="V14" s="26">
        <v>483530</v>
      </c>
      <c r="W14" s="26">
        <v>478602</v>
      </c>
      <c r="X14" s="26">
        <v>480171</v>
      </c>
      <c r="Y14" s="26">
        <v>476383</v>
      </c>
      <c r="Z14" s="26">
        <v>481650</v>
      </c>
      <c r="AA14" s="26">
        <v>481899</v>
      </c>
      <c r="AK14" s="27"/>
    </row>
    <row r="15" spans="1:37" x14ac:dyDescent="0.3">
      <c r="A15" s="23" t="s">
        <v>130</v>
      </c>
      <c r="B15" s="47">
        <v>1406.91</v>
      </c>
      <c r="C15" s="25">
        <v>1294.07</v>
      </c>
      <c r="D15" s="25">
        <v>1284.3</v>
      </c>
      <c r="E15" s="25">
        <v>1303.67</v>
      </c>
      <c r="F15" s="25">
        <v>1302.3800000000001</v>
      </c>
      <c r="G15" s="25">
        <v>1289.6600000000001</v>
      </c>
      <c r="H15" s="25">
        <v>1282.3</v>
      </c>
      <c r="I15" s="25">
        <v>1302.26</v>
      </c>
      <c r="J15" s="25">
        <v>1287.8800000000001</v>
      </c>
      <c r="K15" s="25">
        <v>1285.71</v>
      </c>
      <c r="L15" s="25">
        <v>1295.3699999999999</v>
      </c>
    </row>
    <row r="16" spans="1:37" x14ac:dyDescent="0.3">
      <c r="B16" s="46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27" x14ac:dyDescent="0.35">
      <c r="B17" s="30" t="s">
        <v>119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P17" s="30" t="s">
        <v>119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2"/>
    </row>
    <row r="18" spans="1:27" x14ac:dyDescent="0.35">
      <c r="A18" s="36" t="s">
        <v>0</v>
      </c>
      <c r="B18" s="36"/>
      <c r="C18" s="33" t="s">
        <v>33</v>
      </c>
      <c r="D18" s="34"/>
      <c r="E18" s="34"/>
      <c r="F18" s="34"/>
      <c r="G18" s="34"/>
      <c r="H18" s="34"/>
      <c r="I18" s="34"/>
      <c r="J18" s="34"/>
      <c r="K18" s="34"/>
      <c r="L18" s="35"/>
      <c r="P18" s="36" t="s">
        <v>0</v>
      </c>
      <c r="Q18" s="36"/>
      <c r="R18" s="33" t="s">
        <v>33</v>
      </c>
      <c r="S18" s="34"/>
      <c r="T18" s="34"/>
      <c r="U18" s="34"/>
      <c r="V18" s="34"/>
      <c r="W18" s="34"/>
      <c r="X18" s="34"/>
      <c r="Y18" s="34"/>
      <c r="Z18" s="34"/>
      <c r="AA18" s="35"/>
    </row>
    <row r="19" spans="1:27" x14ac:dyDescent="0.35">
      <c r="A19" s="37"/>
      <c r="B19" s="37"/>
      <c r="C19" s="24">
        <v>1010</v>
      </c>
      <c r="D19" s="24">
        <v>1106</v>
      </c>
      <c r="E19" s="24">
        <v>1509</v>
      </c>
      <c r="F19" s="24">
        <v>1604</v>
      </c>
      <c r="G19" s="24">
        <v>1905</v>
      </c>
      <c r="H19" s="24">
        <v>2104</v>
      </c>
      <c r="I19" s="24">
        <v>2412</v>
      </c>
      <c r="J19" s="24">
        <v>2703</v>
      </c>
      <c r="K19" s="24">
        <v>2710</v>
      </c>
      <c r="L19" s="24">
        <v>2807</v>
      </c>
      <c r="P19" s="37"/>
      <c r="Q19" s="37"/>
      <c r="R19" s="24">
        <v>1010</v>
      </c>
      <c r="S19" s="24">
        <v>1106</v>
      </c>
      <c r="T19" s="24">
        <v>1509</v>
      </c>
      <c r="U19" s="24">
        <v>1604</v>
      </c>
      <c r="V19" s="24">
        <v>1905</v>
      </c>
      <c r="W19" s="24">
        <v>2104</v>
      </c>
      <c r="X19" s="24">
        <v>2412</v>
      </c>
      <c r="Y19" s="24">
        <v>2703</v>
      </c>
      <c r="Z19" s="24">
        <v>2710</v>
      </c>
      <c r="AA19" s="24">
        <v>2807</v>
      </c>
    </row>
    <row r="20" spans="1:27" x14ac:dyDescent="0.35">
      <c r="A20" s="23" t="s">
        <v>120</v>
      </c>
      <c r="C20" s="25">
        <v>25.155999999999999</v>
      </c>
      <c r="D20" s="25">
        <v>25.375</v>
      </c>
      <c r="E20" s="25">
        <v>25.077999999999999</v>
      </c>
      <c r="F20" s="25">
        <v>24.984000000000002</v>
      </c>
      <c r="G20" s="25">
        <v>25.312999999999999</v>
      </c>
      <c r="H20" s="25">
        <v>24.937999999999999</v>
      </c>
      <c r="I20" s="25">
        <v>25.094000000000001</v>
      </c>
      <c r="J20" s="25">
        <v>25.094000000000001</v>
      </c>
      <c r="K20" s="25">
        <v>25.077000000000002</v>
      </c>
      <c r="L20" s="25">
        <v>25.422000000000001</v>
      </c>
      <c r="P20" s="23" t="s">
        <v>16</v>
      </c>
      <c r="R20" s="26">
        <v>5.86</v>
      </c>
      <c r="S20" s="26">
        <v>5.8280000000000003</v>
      </c>
      <c r="T20" s="26">
        <v>5.75</v>
      </c>
      <c r="U20" s="26">
        <v>5.8129999999999997</v>
      </c>
      <c r="V20" s="26">
        <v>5.657</v>
      </c>
      <c r="W20" s="26">
        <v>5.6559999999999997</v>
      </c>
      <c r="X20" s="26">
        <v>5.6719999999999997</v>
      </c>
      <c r="Y20" s="26">
        <v>5.7510000000000003</v>
      </c>
      <c r="Z20" s="26">
        <v>5.7809999999999997</v>
      </c>
      <c r="AA20" s="26">
        <v>5.8120000000000003</v>
      </c>
    </row>
    <row r="21" spans="1:27" x14ac:dyDescent="0.35">
      <c r="A21" s="23" t="s">
        <v>121</v>
      </c>
      <c r="C21" s="25">
        <v>79.671999999999997</v>
      </c>
      <c r="D21" s="25">
        <v>79.343000000000004</v>
      </c>
      <c r="E21" s="25">
        <v>77.326999999999998</v>
      </c>
      <c r="F21" s="25">
        <v>79.328000000000003</v>
      </c>
      <c r="G21" s="25">
        <v>78.453000000000003</v>
      </c>
      <c r="H21" s="25">
        <v>80.703000000000003</v>
      </c>
      <c r="I21" s="25">
        <v>79.921999999999997</v>
      </c>
      <c r="J21" s="25">
        <v>79.641000000000005</v>
      </c>
      <c r="K21" s="25">
        <v>78.718999999999994</v>
      </c>
      <c r="L21" s="25">
        <v>77.313999999999993</v>
      </c>
      <c r="P21" s="23" t="s">
        <v>20</v>
      </c>
      <c r="R21" s="26">
        <v>9.5310000000000006</v>
      </c>
      <c r="S21" s="26">
        <v>9.593</v>
      </c>
      <c r="T21" s="26">
        <v>9.5150000000000006</v>
      </c>
      <c r="U21" s="26">
        <v>9.5779999999999994</v>
      </c>
      <c r="V21" s="26">
        <v>9.5939999999999994</v>
      </c>
      <c r="W21" s="26">
        <v>9.5619999999999994</v>
      </c>
      <c r="X21" s="26">
        <v>9.7029999999999994</v>
      </c>
      <c r="Y21" s="26">
        <v>9.548</v>
      </c>
      <c r="Z21" s="26">
        <v>9.5470000000000006</v>
      </c>
      <c r="AA21" s="26">
        <v>9.6560000000000006</v>
      </c>
    </row>
    <row r="22" spans="1:27" x14ac:dyDescent="0.35">
      <c r="A22" s="23" t="s">
        <v>122</v>
      </c>
      <c r="C22" s="25">
        <v>150.75</v>
      </c>
      <c r="D22" s="25">
        <v>149.953</v>
      </c>
      <c r="E22" s="25">
        <v>148.18799999999999</v>
      </c>
      <c r="F22" s="25">
        <v>149.61000000000001</v>
      </c>
      <c r="G22" s="25">
        <v>150.547</v>
      </c>
      <c r="H22" s="25">
        <v>149.15600000000001</v>
      </c>
      <c r="I22" s="25">
        <v>150.71799999999999</v>
      </c>
      <c r="J22" s="25">
        <v>150.39099999999999</v>
      </c>
      <c r="K22" s="25">
        <v>149.29599999999999</v>
      </c>
      <c r="L22" s="25">
        <v>150.34399999999999</v>
      </c>
      <c r="P22" s="23" t="s">
        <v>17</v>
      </c>
      <c r="R22" s="26">
        <v>12.625</v>
      </c>
      <c r="S22" s="26">
        <v>13.047000000000001</v>
      </c>
      <c r="T22" s="26">
        <v>13.781000000000001</v>
      </c>
      <c r="U22" s="26">
        <v>12.952999999999999</v>
      </c>
      <c r="V22" s="26">
        <v>12.343999999999999</v>
      </c>
      <c r="W22" s="26">
        <v>12.436999999999999</v>
      </c>
      <c r="X22" s="26">
        <v>12.375</v>
      </c>
      <c r="Y22" s="26">
        <v>12.281000000000001</v>
      </c>
      <c r="Z22" s="26">
        <v>12.25</v>
      </c>
      <c r="AA22" s="26">
        <v>12.297000000000001</v>
      </c>
    </row>
    <row r="23" spans="1:27" x14ac:dyDescent="0.35">
      <c r="A23" s="23" t="s">
        <v>123</v>
      </c>
      <c r="C23" s="25">
        <v>279.93799999999999</v>
      </c>
      <c r="D23" s="25">
        <v>276.67099999999999</v>
      </c>
      <c r="E23" s="25">
        <v>276.48399999999998</v>
      </c>
      <c r="F23" s="25">
        <v>272.24900000000002</v>
      </c>
      <c r="G23" s="25">
        <v>279.18700000000001</v>
      </c>
      <c r="H23" s="25">
        <v>278.625</v>
      </c>
      <c r="I23" s="25">
        <v>286.87599999999998</v>
      </c>
      <c r="J23" s="25">
        <v>283.53100000000001</v>
      </c>
      <c r="K23" s="25">
        <v>269.57900000000001</v>
      </c>
      <c r="L23" s="25">
        <v>275.31200000000001</v>
      </c>
      <c r="P23" s="23" t="s">
        <v>21</v>
      </c>
      <c r="R23" s="26">
        <v>27.545999999999999</v>
      </c>
      <c r="S23" s="26">
        <v>27.265999999999998</v>
      </c>
      <c r="T23" s="26">
        <v>27.797000000000001</v>
      </c>
      <c r="U23" s="26">
        <v>27.125</v>
      </c>
      <c r="V23" s="26">
        <v>26.89</v>
      </c>
      <c r="W23" s="26">
        <v>27.530999999999999</v>
      </c>
      <c r="X23" s="26">
        <v>27.265000000000001</v>
      </c>
      <c r="Y23" s="26">
        <v>27.515000000000001</v>
      </c>
      <c r="Z23" s="26">
        <v>27.079000000000001</v>
      </c>
      <c r="AA23" s="26">
        <v>27.515999999999998</v>
      </c>
    </row>
    <row r="24" spans="1:27" x14ac:dyDescent="0.35">
      <c r="A24" s="23" t="s">
        <v>124</v>
      </c>
      <c r="C24" s="25">
        <v>434.54700000000003</v>
      </c>
      <c r="D24" s="25">
        <v>428.28199999999998</v>
      </c>
      <c r="E24" s="25">
        <v>429.98399999999998</v>
      </c>
      <c r="F24" s="25">
        <v>431.21899999999999</v>
      </c>
      <c r="G24" s="25">
        <v>433.84399999999999</v>
      </c>
      <c r="H24" s="25">
        <v>432.15600000000001</v>
      </c>
      <c r="I24" s="25">
        <v>430.142</v>
      </c>
      <c r="J24" s="25">
        <v>429.42099999999999</v>
      </c>
      <c r="K24" s="25">
        <v>430.15600000000001</v>
      </c>
      <c r="L24" s="25">
        <v>428.11</v>
      </c>
      <c r="P24" s="23" t="s">
        <v>18</v>
      </c>
      <c r="R24" s="26">
        <v>32.423000000000002</v>
      </c>
      <c r="S24" s="26">
        <v>32.156999999999996</v>
      </c>
      <c r="T24" s="26">
        <v>32.015999999999998</v>
      </c>
      <c r="U24" s="26">
        <v>32.234000000000002</v>
      </c>
      <c r="V24" s="26">
        <v>32.859000000000002</v>
      </c>
      <c r="W24" s="26">
        <v>33.14</v>
      </c>
      <c r="X24" s="26">
        <v>32.795999999999999</v>
      </c>
      <c r="Y24" s="26">
        <v>32.64</v>
      </c>
      <c r="Z24" s="26">
        <v>32.625</v>
      </c>
      <c r="AA24" s="26">
        <v>32.826999999999998</v>
      </c>
    </row>
    <row r="25" spans="1:27" x14ac:dyDescent="0.35">
      <c r="A25" s="23" t="s">
        <v>125</v>
      </c>
      <c r="C25" s="25">
        <v>33.531999999999996</v>
      </c>
      <c r="D25" s="25">
        <v>33.530999999999999</v>
      </c>
      <c r="E25" s="25">
        <v>33.140999999999998</v>
      </c>
      <c r="F25" s="25">
        <v>33.25</v>
      </c>
      <c r="G25" s="25">
        <v>33.329000000000001</v>
      </c>
      <c r="H25" s="25">
        <v>33.546999999999997</v>
      </c>
      <c r="I25" s="25">
        <v>33.125</v>
      </c>
      <c r="J25" s="25">
        <v>33.078000000000003</v>
      </c>
      <c r="K25" s="25">
        <v>33.186999999999998</v>
      </c>
      <c r="L25" s="25">
        <v>33.033000000000001</v>
      </c>
      <c r="P25" s="23" t="s">
        <v>19</v>
      </c>
      <c r="R25" s="26">
        <v>33.938000000000002</v>
      </c>
      <c r="S25" s="26">
        <v>33.892000000000003</v>
      </c>
      <c r="T25" s="26">
        <v>33.765999999999998</v>
      </c>
      <c r="U25" s="26">
        <v>33.765999999999998</v>
      </c>
      <c r="V25" s="26">
        <v>33.86</v>
      </c>
      <c r="W25" s="26">
        <v>33.969000000000001</v>
      </c>
      <c r="X25" s="26">
        <v>34.045999999999999</v>
      </c>
      <c r="Y25" s="26">
        <v>33.984999999999999</v>
      </c>
      <c r="Z25" s="26">
        <v>33.829000000000001</v>
      </c>
      <c r="AA25" s="26">
        <v>33.969000000000001</v>
      </c>
    </row>
    <row r="26" spans="1:27" x14ac:dyDescent="0.35">
      <c r="A26" s="23" t="s">
        <v>126</v>
      </c>
      <c r="C26" s="25">
        <v>77.64</v>
      </c>
      <c r="D26" s="25">
        <v>70.703000000000003</v>
      </c>
      <c r="E26" s="25">
        <v>76.186999999999998</v>
      </c>
      <c r="F26" s="25">
        <v>79.218000000000004</v>
      </c>
      <c r="G26" s="25">
        <v>77.203999999999994</v>
      </c>
      <c r="H26" s="25">
        <v>68.14</v>
      </c>
      <c r="I26" s="25">
        <v>70.686999999999998</v>
      </c>
      <c r="J26" s="25">
        <v>65.593999999999994</v>
      </c>
      <c r="K26" s="25">
        <v>77.656000000000006</v>
      </c>
      <c r="L26" s="25">
        <v>85.828999999999994</v>
      </c>
      <c r="P26" s="23" t="s">
        <v>22</v>
      </c>
      <c r="R26" s="26">
        <v>35.155000000000001</v>
      </c>
      <c r="S26" s="26">
        <v>35.109000000000002</v>
      </c>
      <c r="T26" s="26">
        <v>35.640999999999998</v>
      </c>
      <c r="U26" s="26">
        <v>35.171999999999997</v>
      </c>
      <c r="V26" s="26">
        <v>35.75</v>
      </c>
      <c r="W26" s="26">
        <v>34.719000000000001</v>
      </c>
      <c r="X26" s="26">
        <v>34.811999999999998</v>
      </c>
      <c r="Y26" s="26">
        <v>34.188000000000002</v>
      </c>
      <c r="Z26" s="26">
        <v>34.828000000000003</v>
      </c>
      <c r="AA26" s="26">
        <v>34.640999999999998</v>
      </c>
    </row>
    <row r="27" spans="1:27" x14ac:dyDescent="0.35">
      <c r="A27" s="23" t="s">
        <v>127</v>
      </c>
      <c r="C27" s="25">
        <v>43.499000000000002</v>
      </c>
      <c r="D27" s="25">
        <v>42.719000000000001</v>
      </c>
      <c r="E27" s="25">
        <v>42.954000000000001</v>
      </c>
      <c r="F27" s="25">
        <v>43.390999999999998</v>
      </c>
      <c r="G27" s="25">
        <v>42.734999999999999</v>
      </c>
      <c r="H27" s="25">
        <v>42.578000000000003</v>
      </c>
      <c r="I27" s="25">
        <v>43.218000000000004</v>
      </c>
      <c r="J27" s="25">
        <v>42.750999999999998</v>
      </c>
      <c r="K27" s="25">
        <v>42.984000000000002</v>
      </c>
      <c r="L27" s="25">
        <v>42.671999999999997</v>
      </c>
      <c r="P27" s="23" t="s">
        <v>23</v>
      </c>
      <c r="R27" s="26">
        <v>66.843000000000004</v>
      </c>
      <c r="S27" s="26">
        <v>67.625</v>
      </c>
      <c r="T27" s="26">
        <v>66.673000000000002</v>
      </c>
      <c r="U27" s="26">
        <v>67.265000000000001</v>
      </c>
      <c r="V27" s="26">
        <v>66.843999999999994</v>
      </c>
      <c r="W27" s="26">
        <v>66.531000000000006</v>
      </c>
      <c r="X27" s="26">
        <v>66.921999999999997</v>
      </c>
      <c r="Y27" s="26">
        <v>66.343000000000004</v>
      </c>
      <c r="Z27" s="26">
        <v>66.828999999999994</v>
      </c>
      <c r="AA27" s="26">
        <v>66.39</v>
      </c>
    </row>
    <row r="28" spans="1:27" x14ac:dyDescent="0.35">
      <c r="A28" s="23" t="s">
        <v>128</v>
      </c>
      <c r="C28" s="25">
        <v>149.703</v>
      </c>
      <c r="D28" s="25">
        <v>150.297</v>
      </c>
      <c r="E28" s="25">
        <v>151.125</v>
      </c>
      <c r="F28" s="25">
        <v>149.46899999999999</v>
      </c>
      <c r="G28" s="25">
        <v>149.702</v>
      </c>
      <c r="H28" s="25">
        <v>150.18899999999999</v>
      </c>
      <c r="I28" s="25">
        <v>150.578</v>
      </c>
      <c r="J28" s="25">
        <v>149.43799999999999</v>
      </c>
      <c r="K28" s="25">
        <v>149.95400000000001</v>
      </c>
      <c r="L28" s="25">
        <v>149.18799999999999</v>
      </c>
      <c r="P28" s="23" t="s">
        <v>25</v>
      </c>
      <c r="R28" s="26">
        <v>96.968999999999994</v>
      </c>
      <c r="S28" s="26">
        <v>96.813000000000002</v>
      </c>
      <c r="T28" s="26">
        <v>96.64</v>
      </c>
      <c r="U28" s="26">
        <v>95.811999999999998</v>
      </c>
      <c r="V28" s="26">
        <v>96.546999999999997</v>
      </c>
      <c r="W28" s="26">
        <v>95.968999999999994</v>
      </c>
      <c r="X28" s="26">
        <v>95.531000000000006</v>
      </c>
      <c r="Y28" s="26">
        <v>95.718999999999994</v>
      </c>
      <c r="Z28" s="26">
        <v>96.313000000000002</v>
      </c>
      <c r="AA28" s="26">
        <v>95.828000000000003</v>
      </c>
    </row>
    <row r="29" spans="1:27" x14ac:dyDescent="0.35">
      <c r="A29" s="23" t="s">
        <v>129</v>
      </c>
      <c r="C29" s="25">
        <v>35.079000000000001</v>
      </c>
      <c r="D29" s="25">
        <v>34.844000000000001</v>
      </c>
      <c r="E29" s="25">
        <v>34.969000000000001</v>
      </c>
      <c r="F29" s="25">
        <v>35.531999999999996</v>
      </c>
      <c r="G29" s="25">
        <v>35.11</v>
      </c>
      <c r="H29" s="25">
        <v>35.11</v>
      </c>
      <c r="I29" s="25">
        <v>35.155999999999999</v>
      </c>
      <c r="J29" s="25">
        <v>35.048000000000002</v>
      </c>
      <c r="K29" s="25">
        <v>35.311999999999998</v>
      </c>
      <c r="L29" s="25">
        <v>35.094000000000001</v>
      </c>
      <c r="P29" s="23" t="s">
        <v>24</v>
      </c>
      <c r="R29" s="26">
        <v>207.422</v>
      </c>
      <c r="S29" s="26">
        <v>204.547</v>
      </c>
      <c r="T29" s="26">
        <v>212.249</v>
      </c>
      <c r="U29" s="26">
        <v>203.76599999999999</v>
      </c>
      <c r="V29" s="26">
        <v>202.125</v>
      </c>
      <c r="W29" s="26">
        <v>199.53100000000001</v>
      </c>
      <c r="X29" s="26">
        <v>200.751</v>
      </c>
      <c r="Y29" s="26">
        <v>206</v>
      </c>
      <c r="Z29" s="26">
        <v>202.5</v>
      </c>
      <c r="AA29" s="26">
        <v>200.56299999999999</v>
      </c>
    </row>
    <row r="30" spans="1:27" x14ac:dyDescent="0.35">
      <c r="A30" s="23" t="s">
        <v>130</v>
      </c>
      <c r="C30" s="25">
        <v>72.25</v>
      </c>
      <c r="D30" s="25">
        <v>69.313000000000002</v>
      </c>
      <c r="E30" s="25">
        <v>74.076999999999998</v>
      </c>
      <c r="F30" s="25">
        <v>73.233999999999995</v>
      </c>
      <c r="G30" s="25">
        <v>63.485999999999997</v>
      </c>
      <c r="H30" s="25">
        <v>68.438000000000002</v>
      </c>
      <c r="I30" s="25">
        <v>74</v>
      </c>
      <c r="J30" s="25">
        <v>72.188000000000002</v>
      </c>
      <c r="K30" s="25">
        <v>62.578000000000003</v>
      </c>
      <c r="L30" s="25">
        <v>75.125</v>
      </c>
    </row>
  </sheetData>
  <mergeCells count="18">
    <mergeCell ref="R18:AA18"/>
    <mergeCell ref="P17:AA17"/>
    <mergeCell ref="Q18:Q19"/>
    <mergeCell ref="P1:AA1"/>
    <mergeCell ref="A1:L1"/>
    <mergeCell ref="A3:A4"/>
    <mergeCell ref="A18:A19"/>
    <mergeCell ref="A2:L2"/>
    <mergeCell ref="B3:B4"/>
    <mergeCell ref="C3:L3"/>
    <mergeCell ref="B17:L17"/>
    <mergeCell ref="B18:B19"/>
    <mergeCell ref="C18:L18"/>
    <mergeCell ref="P2:AA2"/>
    <mergeCell ref="R3:AA3"/>
    <mergeCell ref="P18:P19"/>
    <mergeCell ref="P3:P4"/>
    <mergeCell ref="Q3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Q17"/>
  <sheetViews>
    <sheetView workbookViewId="0">
      <selection activeCell="E9" sqref="E9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0" width="8.7265625" style="5"/>
    <col min="11" max="11" width="17.453125" style="5" bestFit="1" customWidth="1"/>
    <col min="12" max="12" width="13.54296875" style="5" customWidth="1"/>
    <col min="13" max="16" width="10.54296875" style="5" customWidth="1"/>
    <col min="17" max="17" width="11.7265625" style="5" bestFit="1" customWidth="1"/>
    <col min="18" max="16384" width="8.7265625" style="5"/>
  </cols>
  <sheetData>
    <row r="1" spans="1:17" x14ac:dyDescent="0.45">
      <c r="A1" s="38" t="s">
        <v>132</v>
      </c>
      <c r="B1" s="38"/>
      <c r="C1" s="38"/>
      <c r="D1" s="38"/>
      <c r="E1" s="38"/>
      <c r="F1" s="38"/>
      <c r="G1" s="39"/>
      <c r="K1" s="38" t="s">
        <v>131</v>
      </c>
      <c r="L1" s="38"/>
      <c r="M1" s="38"/>
      <c r="N1" s="38"/>
      <c r="O1" s="38"/>
      <c r="P1" s="38"/>
      <c r="Q1" s="39"/>
    </row>
    <row r="2" spans="1:17" ht="14.5" customHeight="1" x14ac:dyDescent="0.45">
      <c r="A2" s="43" t="s">
        <v>0</v>
      </c>
      <c r="B2" s="41" t="s">
        <v>86</v>
      </c>
      <c r="C2" s="41" t="s">
        <v>84</v>
      </c>
      <c r="D2" s="40" t="s">
        <v>1</v>
      </c>
      <c r="E2" s="38"/>
      <c r="F2" s="39"/>
      <c r="G2" s="41" t="s">
        <v>85</v>
      </c>
      <c r="K2" s="43" t="s">
        <v>0</v>
      </c>
      <c r="L2" s="41" t="s">
        <v>86</v>
      </c>
      <c r="M2" s="41" t="s">
        <v>84</v>
      </c>
      <c r="N2" s="40" t="s">
        <v>1</v>
      </c>
      <c r="O2" s="38"/>
      <c r="P2" s="39"/>
      <c r="Q2" s="41" t="s">
        <v>85</v>
      </c>
    </row>
    <row r="3" spans="1:17" ht="13" customHeight="1" x14ac:dyDescent="0.45">
      <c r="A3" s="32"/>
      <c r="B3" s="37"/>
      <c r="C3" s="42"/>
      <c r="D3" s="3" t="s">
        <v>28</v>
      </c>
      <c r="E3" s="3" t="s">
        <v>32</v>
      </c>
      <c r="F3" s="3" t="s">
        <v>29</v>
      </c>
      <c r="G3" s="37"/>
      <c r="K3" s="32"/>
      <c r="L3" s="37"/>
      <c r="M3" s="42"/>
      <c r="N3" s="3" t="s">
        <v>28</v>
      </c>
      <c r="O3" s="3" t="s">
        <v>32</v>
      </c>
      <c r="P3" s="3" t="s">
        <v>29</v>
      </c>
      <c r="Q3" s="37"/>
    </row>
    <row r="4" spans="1:17" x14ac:dyDescent="0.45">
      <c r="A4" s="23" t="s">
        <v>120</v>
      </c>
      <c r="B4" s="4">
        <v>102</v>
      </c>
      <c r="C4" s="2">
        <f>MAX(100, B4) * 50</f>
        <v>5100</v>
      </c>
      <c r="D4" s="6">
        <f>MIN(data!C5:L5) / data!B5 -1</f>
        <v>-5.3902439024389182E-4</v>
      </c>
      <c r="E4" s="6">
        <f>AVERAGE(data!C5:L5) / data!B5 -1</f>
        <v>1.6868292682925556E-3</v>
      </c>
      <c r="F4" s="6">
        <f>MAX(data!C5:L5) / data!B5 -1</f>
        <v>2.1719512195121915E-2</v>
      </c>
      <c r="G4" s="7">
        <f>AVERAGE(data!C20:L20)</f>
        <v>25.153099999999998</v>
      </c>
      <c r="K4" s="4" t="s">
        <v>16</v>
      </c>
      <c r="L4" s="4">
        <v>25</v>
      </c>
      <c r="M4" s="2">
        <f>MAX(100, L4) * 50</f>
        <v>5000</v>
      </c>
      <c r="N4" s="6">
        <f>MIN(data!R5:AA5) / data!Q5 -1</f>
        <v>-2.6645739419262071E-4</v>
      </c>
      <c r="O4" s="6">
        <f>AVERAGE(data!R5:AA5) / data!Q5 -1</f>
        <v>1.5220922380621005E-4</v>
      </c>
      <c r="P4" s="6">
        <f>MAX(data!R5:AA5) / data!Q5 -1</f>
        <v>3.9202087857939105E-3</v>
      </c>
      <c r="Q4" s="7">
        <f>AVERAGE(data!R20:AA20)</f>
        <v>5.7579999999999991</v>
      </c>
    </row>
    <row r="5" spans="1:17" x14ac:dyDescent="0.45">
      <c r="A5" s="23" t="s">
        <v>121</v>
      </c>
      <c r="B5" s="4">
        <v>151</v>
      </c>
      <c r="C5" s="2">
        <f t="shared" ref="C5:C14" si="0">MAX(100, B5) * 50</f>
        <v>7550</v>
      </c>
      <c r="D5" s="6">
        <f>MIN(data!C6:L6) / data!B6 -1</f>
        <v>5.8326214393025211E-3</v>
      </c>
      <c r="E5" s="6">
        <f>AVERAGE(data!C6:L6) / data!B6 -1</f>
        <v>2.2725294004052099E-2</v>
      </c>
      <c r="F5" s="6">
        <f>MAX(data!C6:L6) / data!B6 -1</f>
        <v>4.35875531465717E-2</v>
      </c>
      <c r="G5" s="7">
        <f>AVERAGE(data!C21:L21)</f>
        <v>79.042199999999994</v>
      </c>
      <c r="K5" s="4" t="s">
        <v>20</v>
      </c>
      <c r="L5" s="4">
        <v>41</v>
      </c>
      <c r="M5" s="2">
        <f t="shared" ref="M5:M13" si="1">MAX(100, L5) * 50</f>
        <v>5000</v>
      </c>
      <c r="N5" s="6">
        <f>MIN(data!R6:AA6) / data!Q6 -1</f>
        <v>-5.6472632493420605E-5</v>
      </c>
      <c r="O5" s="6">
        <f>AVERAGE(data!R6:AA6) / data!Q6 -1</f>
        <v>1.3896394439617543E-2</v>
      </c>
      <c r="P5" s="6">
        <f>MAX(data!R6:AA6) / data!Q6 -1</f>
        <v>3.4146394439617644E-2</v>
      </c>
      <c r="Q5" s="7">
        <f>AVERAGE(data!R21:AA21)</f>
        <v>9.5826999999999991</v>
      </c>
    </row>
    <row r="6" spans="1:17" x14ac:dyDescent="0.45">
      <c r="A6" s="23" t="s">
        <v>122</v>
      </c>
      <c r="B6" s="4">
        <v>201</v>
      </c>
      <c r="C6" s="2">
        <f t="shared" si="0"/>
        <v>10050</v>
      </c>
      <c r="D6" s="6">
        <f>MIN(data!C7:L7) / data!B7 -1</f>
        <v>-5.0320593186947038E-2</v>
      </c>
      <c r="E6" s="6">
        <f>AVERAGE(data!C7:L7) / data!B7 -1</f>
        <v>-3.600386861052407E-2</v>
      </c>
      <c r="F6" s="6">
        <f>MAX(data!C7:L7) / data!B7 -1</f>
        <v>-2.2316151448937838E-2</v>
      </c>
      <c r="G6" s="7">
        <f>AVERAGE(data!C22:L22)</f>
        <v>149.89530000000002</v>
      </c>
      <c r="K6" s="4" t="s">
        <v>17</v>
      </c>
      <c r="L6" s="4">
        <v>55</v>
      </c>
      <c r="M6" s="2">
        <f t="shared" si="1"/>
        <v>5000</v>
      </c>
      <c r="N6" s="6">
        <f>MIN(data!R7:AA7) / data!Q7 -1</f>
        <v>-4.2376901426266489E-4</v>
      </c>
      <c r="O6" s="6">
        <f>AVERAGE(data!R7:AA7) / data!Q7 -1</f>
        <v>7.8487397615509824E-3</v>
      </c>
      <c r="P6" s="6">
        <f>MAX(data!R7:AA7) / data!Q7 -1</f>
        <v>2.0650833306979477E-2</v>
      </c>
      <c r="Q6" s="7">
        <f>AVERAGE(data!R22:AA22)</f>
        <v>12.638999999999999</v>
      </c>
    </row>
    <row r="7" spans="1:17" x14ac:dyDescent="0.45">
      <c r="A7" s="23" t="s">
        <v>123</v>
      </c>
      <c r="B7" s="4">
        <v>251</v>
      </c>
      <c r="C7" s="2">
        <f t="shared" si="0"/>
        <v>12550</v>
      </c>
      <c r="D7" s="6">
        <f>MIN(data!C8:L8) / data!B8 -1</f>
        <v>2.7815117361182917E-2</v>
      </c>
      <c r="E7" s="6">
        <f>AVERAGE(data!C8:L8) / data!B8 -1</f>
        <v>3.5093578740564624E-2</v>
      </c>
      <c r="F7" s="6">
        <f>MAX(data!C8:L8) / data!B8 -1</f>
        <v>4.6980663840347381E-2</v>
      </c>
      <c r="G7" s="7">
        <f>AVERAGE(data!C23:L23)</f>
        <v>277.84520000000003</v>
      </c>
      <c r="K7" s="4" t="s">
        <v>21</v>
      </c>
      <c r="L7" s="4">
        <v>96</v>
      </c>
      <c r="M7" s="2">
        <f t="shared" si="1"/>
        <v>5000</v>
      </c>
      <c r="N7" s="6">
        <f>MIN(data!R8:AA8) / data!Q8 -1</f>
        <v>-4.4969083754953232E-5</v>
      </c>
      <c r="O7" s="6">
        <f>AVERAGE(data!R8:AA8) / data!Q8 -1</f>
        <v>9.5500281056772884E-3</v>
      </c>
      <c r="P7" s="6">
        <f>MAX(data!R8:AA8) / data!Q8 -1</f>
        <v>5.0829117481731245E-2</v>
      </c>
      <c r="Q7" s="7">
        <f>AVERAGE(data!R23:AA23)</f>
        <v>27.353000000000002</v>
      </c>
    </row>
    <row r="8" spans="1:17" x14ac:dyDescent="0.45">
      <c r="A8" s="23" t="s">
        <v>124</v>
      </c>
      <c r="B8" s="4">
        <v>303</v>
      </c>
      <c r="C8" s="2">
        <f t="shared" si="0"/>
        <v>15150</v>
      </c>
      <c r="D8" s="6">
        <f>MIN(data!C9:L9) / data!B9 -1</f>
        <v>3.36768494663231E-2</v>
      </c>
      <c r="E8" s="6">
        <f>AVERAGE(data!C9:L9) / data!B9 -1</f>
        <v>4.8538829591461052E-2</v>
      </c>
      <c r="F8" s="6">
        <f>MAX(data!C9:L9) / data!B9 -1</f>
        <v>6.2918660287081263E-2</v>
      </c>
      <c r="G8" s="7">
        <f>AVERAGE(data!C24:L24)</f>
        <v>430.78609999999992</v>
      </c>
      <c r="K8" s="4" t="s">
        <v>18</v>
      </c>
      <c r="L8" s="4">
        <v>105</v>
      </c>
      <c r="M8" s="2">
        <f t="shared" si="1"/>
        <v>5250</v>
      </c>
      <c r="N8" s="6">
        <f>MIN(data!R9:AA9) / data!Q9 -1</f>
        <v>-3.5793176797840331E-3</v>
      </c>
      <c r="O8" s="6">
        <f>AVERAGE(data!R9:AA9) / data!Q9 -1</f>
        <v>2.6123905751451737E-3</v>
      </c>
      <c r="P8" s="6">
        <f>MAX(data!R9:AA9) / data!Q9 -1</f>
        <v>9.6743843573590116E-3</v>
      </c>
      <c r="Q8" s="7">
        <f>AVERAGE(data!R24:AA24)</f>
        <v>32.5717</v>
      </c>
    </row>
    <row r="9" spans="1:17" x14ac:dyDescent="0.45">
      <c r="A9" s="23" t="s">
        <v>125</v>
      </c>
      <c r="B9" s="50">
        <v>101</v>
      </c>
      <c r="C9" s="2">
        <f t="shared" si="0"/>
        <v>5050</v>
      </c>
      <c r="D9" s="6">
        <f>MIN(data!C10:L10) / data!B10 -1</f>
        <v>-1.7681478195881173E-3</v>
      </c>
      <c r="E9" s="6">
        <f>AVERAGE(data!C10:L10) / data!B10 -1</f>
        <v>-3.609208951321774E-4</v>
      </c>
      <c r="F9" s="6">
        <f>MAX(data!C10:L10) / data!B10 -1</f>
        <v>3.323631812078176E-3</v>
      </c>
      <c r="G9" s="7">
        <f>AVERAGE(data!C25:L25)</f>
        <v>33.275300000000001</v>
      </c>
      <c r="K9" s="4" t="s">
        <v>19</v>
      </c>
      <c r="L9" s="4">
        <v>110</v>
      </c>
      <c r="M9" s="2">
        <f t="shared" si="1"/>
        <v>5500</v>
      </c>
      <c r="N9" s="6">
        <f>MIN(data!R10:AA10) / data!Q10 -1</f>
        <v>-1.9086304353145289E-3</v>
      </c>
      <c r="O9" s="6">
        <f>AVERAGE(data!R10:AA10) / data!Q10 -1</f>
        <v>4.1441750067290339E-3</v>
      </c>
      <c r="P9" s="6">
        <f>MAX(data!R10:AA10) / data!Q10 -1</f>
        <v>1.0639391195830461E-2</v>
      </c>
      <c r="Q9" s="7">
        <f>AVERAGE(data!R25:AA25)</f>
        <v>33.902000000000001</v>
      </c>
    </row>
    <row r="10" spans="1:17" x14ac:dyDescent="0.45">
      <c r="A10" s="23" t="s">
        <v>126</v>
      </c>
      <c r="B10" s="50">
        <v>101</v>
      </c>
      <c r="C10" s="2">
        <f t="shared" si="0"/>
        <v>5050</v>
      </c>
      <c r="D10" s="6">
        <f>MIN(data!C11:L11) / data!B11 -1</f>
        <v>-7.9377500259507849E-2</v>
      </c>
      <c r="E10" s="6">
        <f>AVERAGE(data!C11:L11) / data!B11 -1</f>
        <v>-6.3240895262582142E-2</v>
      </c>
      <c r="F10" s="6">
        <f>MAX(data!C11:L11) / data!B11 -1</f>
        <v>-3.5293084312144063E-2</v>
      </c>
      <c r="G10" s="7">
        <f>AVERAGE(data!C26:L26)</f>
        <v>74.885799999999989</v>
      </c>
      <c r="K10" s="4" t="s">
        <v>22</v>
      </c>
      <c r="L10" s="4">
        <v>110</v>
      </c>
      <c r="M10" s="2">
        <f t="shared" si="1"/>
        <v>5500</v>
      </c>
      <c r="N10" s="6">
        <f>MIN(data!R11:AA11) / data!Q11 -1</f>
        <v>4.4085893937595433E-3</v>
      </c>
      <c r="O10" s="6">
        <f>AVERAGE(data!R11:AA11) / data!Q11 -1</f>
        <v>1.9374184363506908E-2</v>
      </c>
      <c r="P10" s="6">
        <f>MAX(data!R11:AA11) / data!Q11 -1</f>
        <v>3.597223869972721E-2</v>
      </c>
      <c r="Q10" s="7">
        <f>AVERAGE(data!R26:AA26)</f>
        <v>35.001500000000007</v>
      </c>
    </row>
    <row r="11" spans="1:17" x14ac:dyDescent="0.45">
      <c r="A11" s="23" t="s">
        <v>127</v>
      </c>
      <c r="B11" s="50">
        <v>101</v>
      </c>
      <c r="C11" s="2">
        <f t="shared" si="0"/>
        <v>5050</v>
      </c>
      <c r="D11" s="6">
        <f>MIN(data!C12:L12) / data!B12 -1</f>
        <v>-3.6190797887414305E-6</v>
      </c>
      <c r="E11" s="6">
        <f>AVERAGE(data!C12:L12) / data!B12 -1</f>
        <v>-3.6190797885193859E-6</v>
      </c>
      <c r="F11" s="6">
        <f>MAX(data!C12:L12) / data!B12 -1</f>
        <v>-3.6190797887414305E-6</v>
      </c>
      <c r="G11" s="7">
        <f>AVERAGE(data!C27:L27)</f>
        <v>42.950099999999999</v>
      </c>
      <c r="K11" s="4" t="s">
        <v>23</v>
      </c>
      <c r="L11" s="4">
        <v>142</v>
      </c>
      <c r="M11" s="2">
        <f t="shared" si="1"/>
        <v>7100</v>
      </c>
      <c r="N11" s="6">
        <f>MIN(data!R12:AA12) / data!Q12 -1</f>
        <v>-1.5408848338784642E-2</v>
      </c>
      <c r="O11" s="6">
        <f>AVERAGE(data!R12:AA12) / data!Q12 -1</f>
        <v>1.5504734033396472E-2</v>
      </c>
      <c r="P11" s="6">
        <f>MAX(data!R12:AA12) / data!Q12 -1</f>
        <v>4.1692201755896052E-2</v>
      </c>
      <c r="Q11" s="7">
        <f>AVERAGE(data!R27:AA27)</f>
        <v>66.826499999999982</v>
      </c>
    </row>
    <row r="12" spans="1:17" x14ac:dyDescent="0.45">
      <c r="A12" s="23" t="s">
        <v>128</v>
      </c>
      <c r="B12" s="50">
        <v>101</v>
      </c>
      <c r="C12" s="2">
        <f t="shared" si="0"/>
        <v>5050</v>
      </c>
      <c r="D12" s="6">
        <f>MIN(data!C13:L13) / data!B13 -1</f>
        <v>-5.0713368042742957E-6</v>
      </c>
      <c r="E12" s="6">
        <f>AVERAGE(data!C13:L13) / data!B13 -1</f>
        <v>-5.0713368044963403E-6</v>
      </c>
      <c r="F12" s="6">
        <f>MAX(data!C13:L13) / data!B13 -1</f>
        <v>-5.0713368042742957E-6</v>
      </c>
      <c r="G12" s="7">
        <f>AVERAGE(data!C28:L28)</f>
        <v>149.96430000000001</v>
      </c>
      <c r="K12" s="4" t="s">
        <v>25</v>
      </c>
      <c r="L12" s="4">
        <v>160</v>
      </c>
      <c r="M12" s="2">
        <f t="shared" si="1"/>
        <v>8000</v>
      </c>
      <c r="N12" s="6">
        <f>MIN(data!R13:AA13) / data!Q13 -1</f>
        <v>5.6803077363518639E-3</v>
      </c>
      <c r="O12" s="6">
        <f>AVERAGE(data!R13:AA13) / data!Q13 -1</f>
        <v>2.7557217739828443E-2</v>
      </c>
      <c r="P12" s="6">
        <f>MAX(data!R13:AA13) / data!Q13 -1</f>
        <v>5.3592567430933213E-2</v>
      </c>
      <c r="Q12" s="7">
        <f>AVERAGE(data!R28:AA28)</f>
        <v>96.214100000000002</v>
      </c>
    </row>
    <row r="13" spans="1:17" x14ac:dyDescent="0.45">
      <c r="A13" s="23" t="s">
        <v>129</v>
      </c>
      <c r="B13" s="50">
        <v>101</v>
      </c>
      <c r="C13" s="2">
        <f t="shared" si="0"/>
        <v>5050</v>
      </c>
      <c r="D13" s="6">
        <f>MIN(data!C14:L14) / data!B14 -1</f>
        <v>-3.3660589060308665E-2</v>
      </c>
      <c r="E13" s="6">
        <f>AVERAGE(data!C14:L14) / data!B14 -1</f>
        <v>-2.5190637264723592E-2</v>
      </c>
      <c r="F13" s="6">
        <f>MAX(data!C14:L14) / data!B14 -1</f>
        <v>-1.9264087121524609E-2</v>
      </c>
      <c r="G13" s="7">
        <f>AVERAGE(data!C29:L29)</f>
        <v>35.125399999999999</v>
      </c>
      <c r="K13" s="8" t="s">
        <v>24</v>
      </c>
      <c r="L13" s="4">
        <v>210</v>
      </c>
      <c r="M13" s="2">
        <f t="shared" si="1"/>
        <v>10500</v>
      </c>
      <c r="N13" s="6">
        <f>MIN(data!R14:AA14) / data!Q14 -1</f>
        <v>-6.3144556981142852E-4</v>
      </c>
      <c r="O13" s="6">
        <f>AVERAGE(data!R14:AA14) / data!Q14 -1</f>
        <v>9.9501976151916693E-3</v>
      </c>
      <c r="P13" s="6">
        <f>MAX(data!R14:AA14) / data!Q14 -1</f>
        <v>1.8639182351410932E-2</v>
      </c>
      <c r="Q13" s="7">
        <f>AVERAGE(data!R29:AA29)</f>
        <v>203.94539999999998</v>
      </c>
    </row>
    <row r="14" spans="1:17" x14ac:dyDescent="0.45">
      <c r="A14" s="23" t="s">
        <v>130</v>
      </c>
      <c r="B14" s="50">
        <v>101</v>
      </c>
      <c r="C14" s="2">
        <f t="shared" si="0"/>
        <v>5050</v>
      </c>
      <c r="D14" s="6">
        <f>MIN(data!C15:L15) / data!B15 -1</f>
        <v>-8.8569986708460502E-2</v>
      </c>
      <c r="E14" s="6">
        <f>AVERAGE(data!C15:L15) / data!B15 -1</f>
        <v>-8.1135253854191292E-2</v>
      </c>
      <c r="F14" s="6">
        <f>MAX(data!C15:L15) / data!B15 -1</f>
        <v>-7.3380671116133889E-2</v>
      </c>
      <c r="G14" s="7">
        <f>AVERAGE(data!C30:L30)</f>
        <v>70.468899999999991</v>
      </c>
    </row>
    <row r="16" spans="1:17" ht="13" customHeight="1" x14ac:dyDescent="0.45"/>
    <row r="17" ht="12" customHeight="1" x14ac:dyDescent="0.45"/>
  </sheetData>
  <mergeCells count="12">
    <mergeCell ref="A1:G1"/>
    <mergeCell ref="A2:A3"/>
    <mergeCell ref="B2:B3"/>
    <mergeCell ref="C2:C3"/>
    <mergeCell ref="D2:F2"/>
    <mergeCell ref="G2:G3"/>
    <mergeCell ref="K1:Q1"/>
    <mergeCell ref="N2:P2"/>
    <mergeCell ref="M2:M3"/>
    <mergeCell ref="Q2:Q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2023-12-22T16:46:47Z</dcterms:modified>
</cp:coreProperties>
</file>