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A9A274ED-E4C5-4ECE-97F3-03EAA7E631E9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9" i="4" l="1"/>
  <c r="G10" i="4"/>
  <c r="G11" i="4"/>
  <c r="G12" i="4"/>
  <c r="G13" i="4"/>
  <c r="G14" i="4"/>
  <c r="C9" i="4"/>
  <c r="C10" i="4"/>
  <c r="C11" i="4"/>
  <c r="C12" i="4"/>
  <c r="C13" i="4"/>
  <c r="C14" i="4"/>
  <c r="D9" i="4"/>
  <c r="E9" i="4"/>
  <c r="F9" i="4"/>
  <c r="D10" i="4"/>
  <c r="E10" i="4"/>
  <c r="F10" i="4"/>
  <c r="D11" i="4"/>
  <c r="E11" i="4"/>
  <c r="F11" i="4"/>
  <c r="D12" i="4"/>
  <c r="E12" i="4"/>
  <c r="F12" i="4"/>
  <c r="D13" i="4"/>
  <c r="E13" i="4"/>
  <c r="F13" i="4"/>
  <c r="D14" i="4"/>
  <c r="E14" i="4"/>
  <c r="F14" i="4"/>
  <c r="G5" i="4" l="1"/>
  <c r="G6" i="4"/>
  <c r="G7" i="4"/>
  <c r="G8" i="4"/>
  <c r="G4" i="4"/>
  <c r="C5" i="4"/>
  <c r="C6" i="4"/>
  <c r="C7" i="4"/>
  <c r="C8" i="4"/>
  <c r="C4" i="4"/>
  <c r="F5" i="4" l="1"/>
  <c r="F6" i="4"/>
  <c r="F7" i="4"/>
  <c r="F8" i="4"/>
  <c r="F4" i="4"/>
  <c r="E5" i="4"/>
  <c r="E6" i="4"/>
  <c r="E7" i="4"/>
  <c r="E8" i="4"/>
  <c r="E4" i="4"/>
  <c r="D5" i="4"/>
  <c r="D6" i="4"/>
  <c r="D7" i="4"/>
  <c r="D8" i="4"/>
  <c r="D4" i="4"/>
</calcChain>
</file>

<file path=xl/sharedStrings.xml><?xml version="1.0" encoding="utf-8"?>
<sst xmlns="http://schemas.openxmlformats.org/spreadsheetml/2006/main" count="138" uniqueCount="112">
  <si>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</si>
  <si>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</si>
  <si>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</si>
  <si>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</si>
  <si>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</si>
  <si>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</si>
  <si>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</si>
  <si>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</si>
  <si>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</si>
  <si>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</si>
  <si>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</si>
  <si>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</si>
  <si>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</si>
  <si>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</si>
  <si>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</si>
  <si>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</si>
  <si>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</si>
  <si>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</si>
  <si>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</si>
  <si>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</si>
  <si>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</si>
  <si>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</si>
  <si>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</si>
  <si>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</si>
  <si>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            Ψᵣ  =   [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</si>
  <si>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</si>
  <si>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</si>
  <si>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</si>
  <si>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</si>
  <si>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</si>
  <si>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</si>
  <si>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</si>
  <si>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</si>
  <si>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</si>
  <si>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</si>
  <si>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</si>
  <si>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</si>
  <si>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</si>
  <si>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</si>
  <si>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</si>
  <si>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</si>
  <si>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</si>
  <si>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</si>
  <si>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</si>
  <si>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</si>
  <si>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</si>
  <si>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</si>
  <si>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</si>
  <si>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</si>
  <si>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</si>
  <si>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</si>
  <si>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</si>
  <si>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</si>
  <si>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</si>
  <si>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</si>
  <si>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</si>
  <si>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</si>
  <si>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</si>
  <si>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</si>
  <si>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</si>
  <si>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</si>
  <si>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</si>
  <si>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</si>
  <si>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</si>
  <si>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</si>
  <si>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</si>
  <si>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</si>
  <si>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</si>
  <si>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</si>
  <si>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</si>
  <si>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</si>
  <si>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</si>
  <si>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</si>
  <si>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k   =   5                       ,</t>
  </si>
  <si>
    <t>            m   =   100x                    ,</t>
  </si>
  <si>
    <t>Intel(R) Core(TM) i7-7700 CPU @ 3.60GHz   3.60 GHz</t>
  </si>
  <si>
    <t>16.0 GB</t>
  </si>
  <si>
    <t>Benchmarking</t>
  </si>
  <si>
    <t>m-n101-k10</t>
  </si>
  <si>
    <t>tai150a</t>
  </si>
  <si>
    <t>cmt10</t>
  </si>
  <si>
    <t>x-n251-k28</t>
  </si>
  <si>
    <t>x-n303-k21</t>
  </si>
  <si>
    <t>r101</t>
  </si>
  <si>
    <t>r201</t>
  </si>
  <si>
    <t>c101</t>
  </si>
  <si>
    <t>c201</t>
  </si>
  <si>
    <t>rc101</t>
  </si>
  <si>
    <t>rc201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</si>
  <si>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</si>
  <si>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</si>
  <si>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</si>
  <si>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</si>
  <si>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</si>
  <si>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</si>
  <si>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:worstcustomer!     ,</t>
  </si>
  <si>
    <t>                        :worstroute!        ,</t>
  </si>
  <si>
    <t>                        :swapdepot!</t>
  </si>
  <si>
    <t>Vehicle Routing Problem (VRP) Benchmarking</t>
  </si>
  <si>
    <t>                        :worstvehicle!</t>
  </si>
  <si>
    <t xml:space="preserve">                        ]   </t>
  </si>
  <si>
    <t>                        :intramove!         ,</t>
  </si>
  <si>
    <t>                        :intraswap!         ,</t>
  </si>
  <si>
    <t>                        :intraopt!          ,</t>
  </si>
  <si>
    <t>                        :intermove!         ,</t>
  </si>
  <si>
    <t>                        :interswap!         ,</t>
  </si>
  <si>
    <t>                        :interopt!          ,</t>
  </si>
  <si>
    <t>            c̲   =   4                       ,</t>
  </si>
  <si>
    <t>            c̅   =   60                      ,</t>
  </si>
  <si>
    <t>1.84.2</t>
  </si>
  <si>
    <t>1.9.4</t>
  </si>
  <si>
    <t>[1010, 1106, 1509, 1604, 1905, 2104, 2412, 2703, 2710, 2807]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</si>
</sst>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0" fontId="6" fillId="0" borderId="1" xfId="0" applyFont="1" applyBorder="1"/>
    <xf numFmtId="10" fontId="6" fillId="0" borderId="2" xfId="0" applyNumberFormat="1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1" fontId="10" fillId="0" borderId="2" xfId="0" applyNumberFormat="1" applyFont="1" applyBorder="1"/>
    <xf numFmtId="1" fontId="10" fillId="0" borderId="1" xfId="0" applyNumberFormat="1" applyFont="1" applyBorder="1"/>
    <xf numFmtId="0" fontId="10" fillId="0" borderId="2" xfId="0" applyFont="1" applyBorder="1"/>
    <xf numFmtId="0" fontId="3" fillId="0" borderId="3" xfId="0" applyFont="1" applyBorder="1" applyAlignment="1">
      <alignment vertical="center"/>
    </xf>
    <xf numFmtId="1" fontId="6" fillId="0" borderId="2" xfId="0" applyNumberFormat="1" applyFont="1" applyBorder="1"/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85"/>
  <sheetViews>
    <sheetView zoomScaleNormal="100" workbookViewId="0">
      <selection activeCell="B17" sqref="B17"/>
    </sheetView>
  </sheetViews>
  <sheetFormatPr defaultColWidth="9.1796875" defaultRowHeight="12.75" customHeight="1" x14ac:dyDescent="0.35"/>
  <cols>
    <col min="1" max="1" width="18.54296875" style="9" customWidth="1"/>
    <col min="2" max="11" width="9.1796875" style="9" customWidth="1"/>
    <col min="12" max="12" width="17.453125" style="9" bestFit="1" customWidth="1"/>
    <col min="13" max="16" width="11.54296875" style="9" customWidth="1"/>
    <col min="17" max="16384" width="9.1796875" style="9"/>
  </cols>
  <sheetData>
    <row r="1" spans="1:8" ht="12.75" customHeight="1" x14ac:dyDescent="0.35">
      <c r="A1" s="27" t="s">
        <v>98</v>
      </c>
      <c r="B1" s="7"/>
      <c r="C1" s="8"/>
      <c r="D1" s="8"/>
      <c r="E1" s="8"/>
      <c r="F1" s="8"/>
      <c r="G1" s="8"/>
      <c r="H1" s="8"/>
    </row>
    <row r="2" spans="1:8" ht="12.75" customHeight="1" x14ac:dyDescent="0.35">
      <c r="A2" s="10"/>
      <c r="B2" s="11"/>
      <c r="C2" s="12"/>
      <c r="D2" s="12"/>
      <c r="E2" s="12"/>
      <c r="F2" s="12"/>
      <c r="G2" s="12"/>
      <c r="H2" s="12"/>
    </row>
    <row r="3" spans="1:8" ht="12.75" customHeight="1" x14ac:dyDescent="0.35">
      <c r="A3" s="13" t="s">
        <v>3</v>
      </c>
      <c r="B3" s="14"/>
      <c r="C3" s="14"/>
    </row>
    <row r="4" spans="1:8" ht="12.75" customHeight="1" x14ac:dyDescent="0.35">
      <c r="A4" s="19" t="s">
        <v>4</v>
      </c>
      <c r="B4" s="19" t="s">
        <v>75</v>
      </c>
      <c r="D4" s="15"/>
      <c r="E4" s="15"/>
      <c r="F4" s="15"/>
      <c r="G4" s="15"/>
      <c r="H4" s="15"/>
    </row>
    <row r="5" spans="1:8" ht="12.75" customHeight="1" x14ac:dyDescent="0.35">
      <c r="A5" s="19" t="s">
        <v>5</v>
      </c>
      <c r="B5" s="19" t="s">
        <v>76</v>
      </c>
      <c r="D5" s="15"/>
      <c r="E5" s="15"/>
      <c r="F5" s="15"/>
      <c r="G5" s="15"/>
      <c r="H5" s="15"/>
    </row>
    <row r="6" spans="1:8" ht="12.75" customHeight="1" x14ac:dyDescent="0.35">
      <c r="A6" s="19" t="s">
        <v>6</v>
      </c>
      <c r="B6" s="19" t="s">
        <v>7</v>
      </c>
    </row>
    <row r="7" spans="1:8" ht="12.75" customHeight="1" x14ac:dyDescent="0.35">
      <c r="A7" s="14"/>
      <c r="B7" s="14"/>
    </row>
    <row r="8" spans="1:8" ht="12.75" customHeight="1" x14ac:dyDescent="0.35">
      <c r="A8" s="13" t="s">
        <v>10</v>
      </c>
      <c r="B8" s="14"/>
    </row>
    <row r="9" spans="1:8" ht="12.75" customHeight="1" x14ac:dyDescent="0.35">
      <c r="A9" s="19" t="s">
        <v>8</v>
      </c>
      <c r="B9" s="19" t="s">
        <v>69</v>
      </c>
    </row>
    <row r="10" spans="1:8" ht="12.75" customHeight="1" x14ac:dyDescent="0.35">
      <c r="A10" s="19" t="s">
        <v>9</v>
      </c>
      <c r="B10" s="19" t="s">
        <v>15</v>
      </c>
    </row>
    <row r="11" spans="1:8" ht="12.75" customHeight="1" x14ac:dyDescent="0.35">
      <c r="A11" s="14"/>
      <c r="B11" s="14"/>
    </row>
    <row r="12" spans="1:8" ht="12.75" customHeight="1" x14ac:dyDescent="0.35">
      <c r="A12" s="13" t="s">
        <v>13</v>
      </c>
      <c r="B12" s="14"/>
    </row>
    <row r="13" spans="1:8" ht="12.75" customHeight="1" x14ac:dyDescent="0.35">
      <c r="A13" s="19" t="s">
        <v>12</v>
      </c>
      <c r="B13" s="19" t="s">
        <v>109</v>
      </c>
    </row>
    <row r="14" spans="1:8" ht="12.75" customHeight="1" x14ac:dyDescent="0.35">
      <c r="A14" s="19" t="s">
        <v>11</v>
      </c>
      <c r="B14" s="19" t="s">
        <v>110</v>
      </c>
    </row>
    <row r="15" spans="1:8" ht="12.75" customHeight="1" x14ac:dyDescent="0.35">
      <c r="A15" s="19" t="s">
        <v>14</v>
      </c>
      <c r="B15" s="1" t="s">
        <v>20</v>
      </c>
      <c r="D15" s="1"/>
      <c r="E15" s="1"/>
      <c r="F15" s="1"/>
      <c r="G15" s="1"/>
    </row>
    <row r="16" spans="1:8" ht="12.75" customHeight="1" x14ac:dyDescent="0.35">
      <c r="A16" s="19" t="s">
        <v>19</v>
      </c>
      <c r="B16" s="1" t="s">
        <v>111</v>
      </c>
      <c r="D16" s="1"/>
      <c r="E16" s="1"/>
      <c r="F16" s="1"/>
      <c r="G16" s="1"/>
    </row>
    <row r="17" spans="1:22" ht="12.75" customHeight="1" x14ac:dyDescent="0.35">
      <c r="B17" s="16"/>
    </row>
    <row r="18" spans="1:22" ht="12.75" customHeight="1" x14ac:dyDescent="0.35">
      <c r="A18" s="17" t="s">
        <v>2</v>
      </c>
      <c r="B18" s="16"/>
      <c r="K18" s="1"/>
      <c r="L18" s="1"/>
      <c r="M18" s="1"/>
    </row>
    <row r="19" spans="1:22" ht="12.75" customHeight="1" x14ac:dyDescent="0.35">
      <c r="A19" s="1" t="s">
        <v>66</v>
      </c>
      <c r="B19" s="16"/>
      <c r="K19" s="1"/>
      <c r="L19" s="1"/>
      <c r="M19" s="1"/>
    </row>
    <row r="20" spans="1:22" ht="12.75" customHeight="1" x14ac:dyDescent="0.35">
      <c r="A20" s="1" t="s">
        <v>33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2" ht="12.75" customHeight="1" x14ac:dyDescent="0.35">
      <c r="A21" s="1" t="s">
        <v>61</v>
      </c>
      <c r="B21" s="1"/>
      <c r="C21" s="1"/>
      <c r="D21" s="1"/>
      <c r="E21" s="1"/>
      <c r="F21" s="1" t="s">
        <v>63</v>
      </c>
      <c r="G21" s="1"/>
      <c r="H21" s="1"/>
      <c r="I21" s="1"/>
      <c r="J21" s="1"/>
    </row>
    <row r="22" spans="1:22" ht="12.75" customHeight="1" x14ac:dyDescent="0.35">
      <c r="A22" s="1" t="s">
        <v>73</v>
      </c>
      <c r="B22" s="1"/>
      <c r="C22" s="1"/>
      <c r="D22" s="1"/>
      <c r="E22" s="1"/>
      <c r="F22" s="1" t="s">
        <v>62</v>
      </c>
      <c r="G22" s="1"/>
      <c r="H22" s="1"/>
      <c r="I22" s="1"/>
    </row>
    <row r="23" spans="1:22" ht="12.75" customHeight="1" x14ac:dyDescent="0.35">
      <c r="A23" s="1" t="s">
        <v>67</v>
      </c>
      <c r="B23" s="1"/>
      <c r="C23" s="1"/>
      <c r="D23" s="1"/>
      <c r="E23" s="1"/>
      <c r="F23" s="1" t="s">
        <v>64</v>
      </c>
      <c r="G23" s="1"/>
      <c r="H23" s="1"/>
      <c r="I23" s="1"/>
      <c r="K23" s="29"/>
      <c r="L23" s="1"/>
      <c r="M23" s="1"/>
      <c r="N23" s="1"/>
      <c r="O23" s="1"/>
    </row>
    <row r="24" spans="1:22" ht="12.75" customHeight="1" x14ac:dyDescent="0.35">
      <c r="A24" s="1" t="s">
        <v>74</v>
      </c>
      <c r="B24" s="1"/>
      <c r="C24" s="1"/>
      <c r="D24" s="1"/>
      <c r="E24" s="1"/>
      <c r="F24" s="1" t="s">
        <v>65</v>
      </c>
      <c r="G24" s="1"/>
      <c r="H24" s="1"/>
      <c r="I24" s="1"/>
      <c r="K24" s="30"/>
    </row>
    <row r="25" spans="1:22" ht="12.75" customHeight="1" x14ac:dyDescent="0.35">
      <c r="A25" s="1" t="s">
        <v>24</v>
      </c>
      <c r="B25" s="1"/>
      <c r="C25" s="1"/>
      <c r="D25" s="1"/>
      <c r="E25" s="1"/>
      <c r="F25" s="1" t="s">
        <v>42</v>
      </c>
      <c r="G25" s="1"/>
      <c r="H25" s="1"/>
      <c r="I25" s="1"/>
      <c r="K25" s="1"/>
      <c r="L25" s="1"/>
      <c r="M25" s="1"/>
      <c r="N25" s="1"/>
      <c r="O25" s="1"/>
    </row>
    <row r="26" spans="1:22" ht="12.75" customHeight="1" x14ac:dyDescent="0.35">
      <c r="A26" s="1" t="s">
        <v>89</v>
      </c>
      <c r="B26" s="1"/>
      <c r="C26" s="1"/>
      <c r="D26" s="1"/>
      <c r="E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90</v>
      </c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91</v>
      </c>
      <c r="B28" s="1"/>
      <c r="C28" s="1"/>
      <c r="D28" s="1"/>
      <c r="E28" s="1"/>
      <c r="F28" s="1"/>
      <c r="G28" s="1"/>
      <c r="H28" s="1"/>
      <c r="I28" s="1"/>
      <c r="K28" s="19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92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93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94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95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96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99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25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35">
      <c r="A36" s="1" t="s">
        <v>26</v>
      </c>
      <c r="B36" s="1"/>
      <c r="C36" s="1"/>
      <c r="D36" s="1"/>
      <c r="E36" s="1"/>
      <c r="F36" s="1" t="s">
        <v>43</v>
      </c>
      <c r="G36" s="1"/>
      <c r="H36" s="1"/>
      <c r="I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35">
      <c r="A37" s="1" t="s">
        <v>27</v>
      </c>
      <c r="B37" s="1"/>
      <c r="C37" s="1"/>
      <c r="D37" s="1"/>
      <c r="E37" s="1"/>
      <c r="F37" s="1"/>
      <c r="G37" s="1"/>
      <c r="H37" s="1"/>
      <c r="I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 x14ac:dyDescent="0.35">
      <c r="A38" s="1" t="s">
        <v>28</v>
      </c>
      <c r="B38" s="1"/>
      <c r="C38" s="1"/>
      <c r="D38" s="1"/>
      <c r="E38" s="1"/>
      <c r="F38" s="1"/>
      <c r="G38" s="1"/>
      <c r="H38" s="1"/>
      <c r="I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 x14ac:dyDescent="0.35">
      <c r="A39" s="1" t="s">
        <v>29</v>
      </c>
      <c r="B39" s="1"/>
      <c r="C39" s="1"/>
      <c r="D39" s="1"/>
      <c r="E39" s="1"/>
      <c r="F39" s="1"/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 x14ac:dyDescent="0.35">
      <c r="A40" s="1" t="s">
        <v>30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 x14ac:dyDescent="0.35">
      <c r="A41" s="1" t="s">
        <v>31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 x14ac:dyDescent="0.35">
      <c r="A42" s="1" t="s">
        <v>25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 x14ac:dyDescent="0.35">
      <c r="A43" s="1" t="s">
        <v>32</v>
      </c>
      <c r="B43" s="1"/>
      <c r="C43" s="1"/>
      <c r="D43" s="1"/>
      <c r="E43" s="1"/>
      <c r="F43" s="1" t="s">
        <v>44</v>
      </c>
      <c r="G43" s="1"/>
      <c r="H43" s="1"/>
      <c r="I43" s="1"/>
      <c r="K43" s="1"/>
    </row>
    <row r="44" spans="1:22" ht="12.75" customHeight="1" x14ac:dyDescent="0.35">
      <c r="A44" s="1" t="s">
        <v>101</v>
      </c>
      <c r="B44" s="1"/>
      <c r="C44" s="1"/>
      <c r="D44" s="1"/>
      <c r="E44" s="1"/>
      <c r="F44" s="1"/>
      <c r="G44" s="1"/>
      <c r="H44" s="1"/>
      <c r="I44" s="1"/>
      <c r="K44" s="1"/>
    </row>
    <row r="45" spans="1:22" ht="12.75" customHeight="1" x14ac:dyDescent="0.35">
      <c r="A45" s="1" t="s">
        <v>102</v>
      </c>
      <c r="B45" s="1"/>
      <c r="C45" s="1"/>
      <c r="D45" s="1"/>
      <c r="E45" s="1"/>
      <c r="F45" s="1"/>
      <c r="G45" s="1"/>
      <c r="H45" s="1"/>
      <c r="I45" s="1"/>
      <c r="K45" s="1"/>
    </row>
    <row r="46" spans="1:22" ht="12.75" customHeight="1" x14ac:dyDescent="0.35">
      <c r="A46" s="1" t="s">
        <v>103</v>
      </c>
      <c r="B46" s="1"/>
      <c r="C46" s="1"/>
      <c r="D46" s="1"/>
      <c r="E46" s="1"/>
      <c r="F46" s="1"/>
      <c r="G46" s="1"/>
      <c r="H46" s="1"/>
      <c r="I46" s="1"/>
      <c r="K46" s="1"/>
    </row>
    <row r="47" spans="1:22" ht="12.75" customHeight="1" x14ac:dyDescent="0.35">
      <c r="A47" s="1" t="s">
        <v>104</v>
      </c>
      <c r="B47" s="1"/>
      <c r="C47" s="1"/>
      <c r="D47" s="1"/>
      <c r="E47" s="1"/>
      <c r="F47" s="1"/>
      <c r="G47" s="1"/>
      <c r="H47" s="1"/>
      <c r="I47" s="1"/>
      <c r="K47" s="1"/>
    </row>
    <row r="48" spans="1:22" ht="12.75" customHeight="1" x14ac:dyDescent="0.35">
      <c r="A48" s="1" t="s">
        <v>105</v>
      </c>
      <c r="B48" s="1"/>
      <c r="C48" s="1"/>
      <c r="D48" s="1"/>
      <c r="E48" s="1"/>
      <c r="F48" s="1"/>
      <c r="G48" s="1"/>
      <c r="H48" s="1"/>
      <c r="I48" s="1"/>
      <c r="K48" s="1"/>
    </row>
    <row r="49" spans="1:15" ht="12.75" customHeight="1" x14ac:dyDescent="0.35">
      <c r="A49" s="1" t="s">
        <v>106</v>
      </c>
      <c r="B49" s="1"/>
      <c r="C49" s="1"/>
      <c r="D49" s="1"/>
      <c r="E49" s="1"/>
      <c r="F49" s="1"/>
      <c r="G49" s="1"/>
      <c r="H49" s="1"/>
      <c r="I49" s="1"/>
      <c r="K49" s="1"/>
    </row>
    <row r="50" spans="1:15" ht="12.75" customHeight="1" x14ac:dyDescent="0.35">
      <c r="A50" s="1" t="s">
        <v>97</v>
      </c>
      <c r="B50" s="1"/>
      <c r="C50" s="1"/>
      <c r="D50" s="1"/>
      <c r="E50" s="1"/>
      <c r="F50" s="1"/>
      <c r="G50" s="1"/>
      <c r="H50" s="1"/>
      <c r="I50" s="1"/>
      <c r="K50" s="1"/>
    </row>
    <row r="51" spans="1:15" ht="12.75" customHeight="1" x14ac:dyDescent="0.35">
      <c r="A51" s="1" t="s">
        <v>100</v>
      </c>
      <c r="B51" s="1"/>
      <c r="C51" s="1"/>
      <c r="D51" s="1"/>
      <c r="E51" s="1"/>
      <c r="G51" s="1"/>
      <c r="H51" s="1"/>
      <c r="I51" s="1"/>
      <c r="K51" s="1"/>
      <c r="O51" s="1"/>
    </row>
    <row r="52" spans="1:15" ht="12.75" customHeight="1" x14ac:dyDescent="0.35">
      <c r="A52" s="19" t="s">
        <v>34</v>
      </c>
      <c r="B52" s="1"/>
      <c r="C52" s="1"/>
      <c r="D52" s="1"/>
      <c r="E52" s="1"/>
      <c r="F52" s="1" t="s">
        <v>45</v>
      </c>
      <c r="G52" s="1"/>
      <c r="H52" s="1"/>
      <c r="I52" s="1"/>
      <c r="K52" s="1"/>
      <c r="O52" s="1"/>
    </row>
    <row r="53" spans="1:15" ht="12.75" customHeight="1" x14ac:dyDescent="0.35">
      <c r="A53" s="19" t="s">
        <v>35</v>
      </c>
      <c r="B53" s="1"/>
      <c r="C53" s="1"/>
      <c r="D53" s="1"/>
      <c r="E53" s="1"/>
      <c r="F53" s="1" t="s">
        <v>46</v>
      </c>
      <c r="G53" s="1"/>
      <c r="H53" s="1"/>
      <c r="I53" s="1"/>
      <c r="K53" s="1"/>
      <c r="L53" s="1"/>
      <c r="M53" s="1"/>
      <c r="N53" s="1"/>
      <c r="O53" s="1"/>
    </row>
    <row r="54" spans="1:15" ht="12.75" customHeight="1" x14ac:dyDescent="0.35">
      <c r="A54" s="19" t="s">
        <v>36</v>
      </c>
      <c r="B54" s="1"/>
      <c r="C54" s="1"/>
      <c r="D54" s="1"/>
      <c r="E54" s="1"/>
      <c r="F54" s="1" t="s">
        <v>47</v>
      </c>
      <c r="G54" s="1"/>
      <c r="H54" s="1"/>
      <c r="I54" s="1"/>
    </row>
    <row r="55" spans="1:15" ht="12.75" customHeight="1" x14ac:dyDescent="0.35">
      <c r="A55" s="19" t="s">
        <v>39</v>
      </c>
      <c r="B55" s="1"/>
      <c r="C55" s="1"/>
      <c r="D55" s="1"/>
      <c r="E55" s="1"/>
      <c r="F55" s="1" t="s">
        <v>53</v>
      </c>
      <c r="G55" s="1"/>
      <c r="H55" s="1"/>
      <c r="I55" s="1"/>
    </row>
    <row r="56" spans="1:15" ht="12.75" customHeight="1" x14ac:dyDescent="0.35">
      <c r="A56" s="19" t="s">
        <v>107</v>
      </c>
      <c r="B56" s="1"/>
      <c r="C56" s="1"/>
      <c r="D56" s="1"/>
      <c r="E56" s="1"/>
      <c r="F56" s="1" t="s">
        <v>55</v>
      </c>
      <c r="G56" s="1"/>
      <c r="H56" s="1"/>
      <c r="I56" s="1"/>
    </row>
    <row r="57" spans="1:15" ht="12.75" customHeight="1" x14ac:dyDescent="0.35">
      <c r="A57" s="19" t="s">
        <v>40</v>
      </c>
      <c r="B57" s="1"/>
      <c r="C57" s="1"/>
      <c r="D57" s="1"/>
      <c r="E57" s="1"/>
      <c r="F57" s="1" t="s">
        <v>57</v>
      </c>
      <c r="G57" s="1"/>
      <c r="H57" s="1"/>
      <c r="I57" s="1"/>
    </row>
    <row r="58" spans="1:15" ht="12.75" customHeight="1" x14ac:dyDescent="0.35">
      <c r="A58" s="19" t="s">
        <v>108</v>
      </c>
      <c r="B58" s="1"/>
      <c r="C58" s="1"/>
      <c r="D58" s="1"/>
      <c r="E58" s="1"/>
      <c r="F58" s="1" t="s">
        <v>56</v>
      </c>
      <c r="G58" s="1"/>
      <c r="H58" s="1"/>
      <c r="I58" s="1"/>
    </row>
    <row r="59" spans="1:15" ht="12.75" customHeight="1" x14ac:dyDescent="0.35">
      <c r="A59" s="19" t="s">
        <v>71</v>
      </c>
      <c r="B59" s="1"/>
      <c r="C59" s="1"/>
      <c r="D59" s="1"/>
      <c r="E59" s="1"/>
      <c r="F59" s="1" t="s">
        <v>48</v>
      </c>
      <c r="G59" s="1"/>
      <c r="H59" s="1"/>
      <c r="I59" s="1"/>
    </row>
    <row r="60" spans="1:15" ht="12.75" customHeight="1" x14ac:dyDescent="0.35">
      <c r="A60" s="19" t="s">
        <v>37</v>
      </c>
      <c r="B60" s="1"/>
      <c r="C60" s="1"/>
      <c r="D60" s="1"/>
      <c r="E60" s="1"/>
      <c r="F60" s="1" t="s">
        <v>49</v>
      </c>
      <c r="G60" s="1"/>
      <c r="H60" s="1"/>
      <c r="I60" s="1"/>
    </row>
    <row r="61" spans="1:15" ht="12.75" customHeight="1" x14ac:dyDescent="0.35">
      <c r="A61" s="19" t="s">
        <v>38</v>
      </c>
      <c r="B61" s="1"/>
      <c r="C61" s="1"/>
      <c r="D61" s="1"/>
      <c r="E61" s="1"/>
      <c r="F61" s="1" t="s">
        <v>50</v>
      </c>
      <c r="G61" s="1"/>
      <c r="H61" s="1"/>
    </row>
    <row r="62" spans="1:15" ht="12.75" customHeight="1" x14ac:dyDescent="0.35">
      <c r="A62" s="19" t="s">
        <v>68</v>
      </c>
      <c r="B62" s="1"/>
      <c r="C62" s="1"/>
      <c r="D62" s="1"/>
      <c r="E62" s="1"/>
      <c r="F62" s="1" t="s">
        <v>51</v>
      </c>
      <c r="G62" s="1"/>
      <c r="H62" s="1"/>
    </row>
    <row r="63" spans="1:15" ht="12.75" customHeight="1" x14ac:dyDescent="0.35">
      <c r="A63" s="19" t="s">
        <v>70</v>
      </c>
      <c r="B63" s="1"/>
      <c r="C63" s="1"/>
      <c r="D63" s="1"/>
      <c r="E63" s="1"/>
      <c r="F63" s="1" t="s">
        <v>52</v>
      </c>
      <c r="G63" s="1"/>
      <c r="H63" s="1"/>
      <c r="J63" s="1"/>
    </row>
    <row r="64" spans="1:15" ht="12.75" customHeight="1" x14ac:dyDescent="0.35">
      <c r="A64" s="19" t="s">
        <v>41</v>
      </c>
      <c r="B64" s="1"/>
      <c r="C64" s="1"/>
      <c r="D64" s="1"/>
      <c r="E64" s="1"/>
      <c r="F64" s="1" t="s">
        <v>54</v>
      </c>
      <c r="G64" s="1"/>
      <c r="H64" s="1"/>
      <c r="I64" s="1"/>
      <c r="J64" s="1"/>
      <c r="K64" s="1"/>
      <c r="L64" s="1"/>
      <c r="M64" s="1"/>
      <c r="N64" s="1"/>
      <c r="O64" s="1"/>
    </row>
    <row r="65" spans="1:13" ht="12.75" customHeight="1" x14ac:dyDescent="0.35">
      <c r="A65" s="19"/>
      <c r="M65" s="1"/>
    </row>
    <row r="66" spans="1:13" ht="12.75" customHeight="1" x14ac:dyDescent="0.35">
      <c r="A66" s="19"/>
      <c r="J66" s="18"/>
      <c r="L66" s="1"/>
      <c r="M66" s="1"/>
    </row>
    <row r="67" spans="1:13" ht="12.75" customHeight="1" x14ac:dyDescent="0.35">
      <c r="A67" s="19"/>
      <c r="L67" s="1"/>
      <c r="M67" s="1"/>
    </row>
    <row r="68" spans="1:13" ht="12.75" customHeight="1" x14ac:dyDescent="0.35">
      <c r="A68" s="1"/>
      <c r="J68" s="18"/>
      <c r="L68" s="1"/>
      <c r="M68" s="1"/>
    </row>
    <row r="69" spans="1:13" ht="12.75" customHeight="1" x14ac:dyDescent="0.35">
      <c r="A69" s="1"/>
      <c r="J69" s="18"/>
      <c r="L69" s="1"/>
      <c r="M69" s="1"/>
    </row>
    <row r="70" spans="1:13" ht="12.75" customHeight="1" x14ac:dyDescent="0.35">
      <c r="A70" s="1"/>
      <c r="J70" s="18"/>
      <c r="L70" s="1"/>
      <c r="M70" s="1"/>
    </row>
    <row r="71" spans="1:13" ht="12.75" customHeight="1" x14ac:dyDescent="0.35">
      <c r="J71" s="18"/>
    </row>
    <row r="73" spans="1:13" ht="12.75" customHeight="1" x14ac:dyDescent="0.35">
      <c r="J73" s="18"/>
    </row>
    <row r="74" spans="1:13" ht="12.75" customHeight="1" x14ac:dyDescent="0.35">
      <c r="J74" s="18"/>
    </row>
    <row r="75" spans="1:13" ht="12.75" customHeight="1" x14ac:dyDescent="0.35">
      <c r="J75" s="18"/>
    </row>
    <row r="108" spans="2:2" ht="12.75" customHeight="1" x14ac:dyDescent="0.35">
      <c r="B108" s="16"/>
    </row>
    <row r="109" spans="2:2" ht="12.75" customHeight="1" x14ac:dyDescent="0.35">
      <c r="B109" s="16"/>
    </row>
    <row r="110" spans="2:2" ht="12.75" customHeight="1" x14ac:dyDescent="0.35">
      <c r="B110" s="16"/>
    </row>
    <row r="111" spans="2:2" ht="12.75" customHeight="1" x14ac:dyDescent="0.35">
      <c r="B111" s="16"/>
    </row>
    <row r="112" spans="2:2" ht="12.75" customHeight="1" x14ac:dyDescent="0.35">
      <c r="B112" s="16"/>
    </row>
    <row r="113" spans="2:2" ht="12.75" customHeight="1" x14ac:dyDescent="0.35">
      <c r="B113" s="16"/>
    </row>
    <row r="114" spans="2:2" ht="12.75" customHeight="1" x14ac:dyDescent="0.35">
      <c r="B114" s="16"/>
    </row>
    <row r="115" spans="2:2" ht="12.75" customHeight="1" x14ac:dyDescent="0.35">
      <c r="B115" s="16"/>
    </row>
    <row r="116" spans="2:2" ht="12.75" customHeight="1" x14ac:dyDescent="0.35">
      <c r="B116" s="16"/>
    </row>
    <row r="117" spans="2:2" ht="12.75" customHeight="1" x14ac:dyDescent="0.35">
      <c r="B117" s="16"/>
    </row>
    <row r="118" spans="2:2" ht="12.75" customHeight="1" x14ac:dyDescent="0.35">
      <c r="B118" s="16"/>
    </row>
    <row r="119" spans="2:2" ht="12.75" customHeight="1" x14ac:dyDescent="0.35">
      <c r="B119" s="16"/>
    </row>
    <row r="120" spans="2:2" ht="12.75" customHeight="1" x14ac:dyDescent="0.35">
      <c r="B120" s="16"/>
    </row>
    <row r="121" spans="2:2" ht="12.75" customHeight="1" x14ac:dyDescent="0.35">
      <c r="B121" s="16"/>
    </row>
    <row r="122" spans="2:2" ht="12.75" customHeight="1" x14ac:dyDescent="0.35">
      <c r="B122" s="16"/>
    </row>
    <row r="123" spans="2:2" ht="12.75" customHeight="1" x14ac:dyDescent="0.35">
      <c r="B123" s="16"/>
    </row>
    <row r="124" spans="2:2" ht="12.75" customHeight="1" x14ac:dyDescent="0.35">
      <c r="B124" s="16"/>
    </row>
    <row r="125" spans="2:2" ht="12.75" customHeight="1" x14ac:dyDescent="0.35">
      <c r="B125" s="16"/>
    </row>
    <row r="126" spans="2:2" ht="12.75" customHeight="1" x14ac:dyDescent="0.35">
      <c r="B126" s="16"/>
    </row>
    <row r="127" spans="2:2" ht="12.75" customHeight="1" x14ac:dyDescent="0.35">
      <c r="B127" s="16"/>
    </row>
    <row r="128" spans="2:2" ht="12.75" customHeight="1" x14ac:dyDescent="0.35">
      <c r="B128" s="16"/>
    </row>
    <row r="129" spans="2:2" ht="12.75" customHeight="1" x14ac:dyDescent="0.35">
      <c r="B129" s="16"/>
    </row>
    <row r="130" spans="2:2" ht="12.75" customHeight="1" x14ac:dyDescent="0.35">
      <c r="B130" s="16"/>
    </row>
    <row r="131" spans="2:2" ht="12.75" customHeight="1" x14ac:dyDescent="0.35">
      <c r="B131" s="16"/>
    </row>
    <row r="132" spans="2:2" ht="12.75" customHeight="1" x14ac:dyDescent="0.35">
      <c r="B132" s="16"/>
    </row>
    <row r="133" spans="2:2" ht="12.75" customHeight="1" x14ac:dyDescent="0.35">
      <c r="B133" s="16"/>
    </row>
    <row r="134" spans="2:2" ht="12.75" customHeight="1" x14ac:dyDescent="0.35">
      <c r="B134" s="16"/>
    </row>
    <row r="135" spans="2:2" ht="12.75" customHeight="1" x14ac:dyDescent="0.35">
      <c r="B135" s="16"/>
    </row>
    <row r="136" spans="2:2" ht="12.75" customHeight="1" x14ac:dyDescent="0.35">
      <c r="B136" s="16"/>
    </row>
    <row r="137" spans="2:2" ht="12.75" customHeight="1" x14ac:dyDescent="0.35">
      <c r="B137" s="16"/>
    </row>
    <row r="138" spans="2:2" ht="12.75" customHeight="1" x14ac:dyDescent="0.35">
      <c r="B138" s="16"/>
    </row>
    <row r="139" spans="2:2" ht="12.75" customHeight="1" x14ac:dyDescent="0.35">
      <c r="B139" s="16"/>
    </row>
    <row r="140" spans="2:2" ht="12.75" customHeight="1" x14ac:dyDescent="0.35">
      <c r="B140" s="16"/>
    </row>
    <row r="141" spans="2:2" ht="12.75" customHeight="1" x14ac:dyDescent="0.35">
      <c r="B141" s="16"/>
    </row>
    <row r="142" spans="2:2" ht="12.75" customHeight="1" x14ac:dyDescent="0.35">
      <c r="B142" s="16"/>
    </row>
    <row r="143" spans="2:2" ht="12.75" customHeight="1" x14ac:dyDescent="0.35">
      <c r="B143" s="16"/>
    </row>
    <row r="144" spans="2:2" ht="12.75" customHeight="1" x14ac:dyDescent="0.35">
      <c r="B144" s="16"/>
    </row>
    <row r="145" spans="2:2" ht="12.75" customHeight="1" x14ac:dyDescent="0.35">
      <c r="B145" s="16"/>
    </row>
    <row r="146" spans="2:2" ht="12.75" customHeight="1" x14ac:dyDescent="0.35">
      <c r="B146" s="16"/>
    </row>
    <row r="147" spans="2:2" ht="12.75" customHeight="1" x14ac:dyDescent="0.35">
      <c r="B147" s="16"/>
    </row>
    <row r="148" spans="2:2" ht="12.75" customHeight="1" x14ac:dyDescent="0.35">
      <c r="B148" s="16"/>
    </row>
    <row r="149" spans="2:2" ht="12.75" customHeight="1" x14ac:dyDescent="0.35">
      <c r="B149" s="16"/>
    </row>
    <row r="150" spans="2:2" ht="12.75" customHeight="1" x14ac:dyDescent="0.35">
      <c r="B150" s="16"/>
    </row>
    <row r="151" spans="2:2" ht="12.75" customHeight="1" x14ac:dyDescent="0.35">
      <c r="B151" s="16"/>
    </row>
    <row r="152" spans="2:2" ht="12.75" customHeight="1" x14ac:dyDescent="0.35">
      <c r="B152" s="16"/>
    </row>
    <row r="153" spans="2:2" ht="12.75" customHeight="1" x14ac:dyDescent="0.35">
      <c r="B153" s="16"/>
    </row>
    <row r="154" spans="2:2" ht="12.75" customHeight="1" x14ac:dyDescent="0.35">
      <c r="B154" s="16"/>
    </row>
    <row r="155" spans="2:2" ht="12.75" customHeight="1" x14ac:dyDescent="0.35">
      <c r="B155" s="16"/>
    </row>
    <row r="156" spans="2:2" ht="12.75" customHeight="1" x14ac:dyDescent="0.35">
      <c r="B156" s="16"/>
    </row>
    <row r="157" spans="2:2" ht="12.75" customHeight="1" x14ac:dyDescent="0.35">
      <c r="B157" s="16"/>
    </row>
    <row r="158" spans="2:2" ht="12.75" customHeight="1" x14ac:dyDescent="0.35">
      <c r="B158" s="16"/>
    </row>
    <row r="159" spans="2:2" ht="12.75" customHeight="1" x14ac:dyDescent="0.35">
      <c r="B159" s="16"/>
    </row>
    <row r="160" spans="2:2" ht="12.75" customHeight="1" x14ac:dyDescent="0.35">
      <c r="B160" s="16"/>
    </row>
    <row r="161" spans="2:2" ht="12.75" customHeight="1" x14ac:dyDescent="0.35">
      <c r="B161" s="16"/>
    </row>
    <row r="162" spans="2:2" ht="12.75" customHeight="1" x14ac:dyDescent="0.35">
      <c r="B162" s="16"/>
    </row>
    <row r="163" spans="2:2" ht="12.75" customHeight="1" x14ac:dyDescent="0.35">
      <c r="B163" s="16"/>
    </row>
    <row r="164" spans="2:2" ht="12.75" customHeight="1" x14ac:dyDescent="0.35">
      <c r="B164" s="16"/>
    </row>
    <row r="165" spans="2:2" ht="12.75" customHeight="1" x14ac:dyDescent="0.35">
      <c r="B165" s="16"/>
    </row>
    <row r="166" spans="2:2" ht="12.75" customHeight="1" x14ac:dyDescent="0.35">
      <c r="B166" s="16"/>
    </row>
    <row r="167" spans="2:2" ht="12.75" customHeight="1" x14ac:dyDescent="0.35">
      <c r="B167" s="16"/>
    </row>
    <row r="168" spans="2:2" ht="12.75" customHeight="1" x14ac:dyDescent="0.35">
      <c r="B168" s="16"/>
    </row>
    <row r="169" spans="2:2" ht="12.75" customHeight="1" x14ac:dyDescent="0.35">
      <c r="B169" s="16"/>
    </row>
    <row r="170" spans="2:2" ht="12.75" customHeight="1" x14ac:dyDescent="0.35">
      <c r="B170" s="16"/>
    </row>
    <row r="171" spans="2:2" ht="12.75" customHeight="1" x14ac:dyDescent="0.35">
      <c r="B171" s="16"/>
    </row>
    <row r="172" spans="2:2" ht="12.75" customHeight="1" x14ac:dyDescent="0.35">
      <c r="B172" s="16"/>
    </row>
    <row r="173" spans="2:2" ht="12.75" customHeight="1" x14ac:dyDescent="0.35">
      <c r="B173" s="16"/>
    </row>
    <row r="174" spans="2:2" ht="12.75" customHeight="1" x14ac:dyDescent="0.35">
      <c r="B174" s="16"/>
    </row>
    <row r="175" spans="2:2" ht="12.75" customHeight="1" x14ac:dyDescent="0.35">
      <c r="B175" s="16"/>
    </row>
    <row r="176" spans="2:2" ht="12.75" customHeight="1" x14ac:dyDescent="0.35">
      <c r="B176" s="16"/>
    </row>
    <row r="177" spans="2:2" ht="12.75" customHeight="1" x14ac:dyDescent="0.35">
      <c r="B177" s="16"/>
    </row>
    <row r="178" spans="2:2" ht="12.75" customHeight="1" x14ac:dyDescent="0.35">
      <c r="B178" s="16"/>
    </row>
    <row r="179" spans="2:2" ht="12.75" customHeight="1" x14ac:dyDescent="0.35">
      <c r="B179" s="16"/>
    </row>
    <row r="180" spans="2:2" ht="12.75" customHeight="1" x14ac:dyDescent="0.35">
      <c r="B180" s="16"/>
    </row>
    <row r="181" spans="2:2" ht="12.75" customHeight="1" x14ac:dyDescent="0.35">
      <c r="B181" s="16"/>
    </row>
    <row r="182" spans="2:2" ht="12.75" customHeight="1" x14ac:dyDescent="0.35">
      <c r="B182" s="16"/>
    </row>
    <row r="183" spans="2:2" ht="12.75" customHeight="1" x14ac:dyDescent="0.35">
      <c r="B183" s="16"/>
    </row>
    <row r="184" spans="2:2" ht="12.75" customHeight="1" x14ac:dyDescent="0.35">
      <c r="B184" s="16"/>
    </row>
    <row r="185" spans="2:2" ht="12.75" customHeight="1" x14ac:dyDescent="0.35">
      <c r="B185" s="16"/>
    </row>
    <row r="186" spans="2:2" ht="12.75" customHeight="1" x14ac:dyDescent="0.35">
      <c r="B186" s="16"/>
    </row>
    <row r="187" spans="2:2" ht="12.75" customHeight="1" x14ac:dyDescent="0.35">
      <c r="B187" s="16"/>
    </row>
    <row r="188" spans="2:2" ht="12.75" customHeight="1" x14ac:dyDescent="0.35">
      <c r="B188" s="16"/>
    </row>
    <row r="189" spans="2:2" ht="12.75" customHeight="1" x14ac:dyDescent="0.35">
      <c r="B189" s="16"/>
    </row>
    <row r="190" spans="2:2" ht="12.75" customHeight="1" x14ac:dyDescent="0.35">
      <c r="B190" s="16"/>
    </row>
    <row r="191" spans="2:2" ht="12.75" customHeight="1" x14ac:dyDescent="0.35">
      <c r="B191" s="16"/>
    </row>
    <row r="192" spans="2:2" ht="12.75" customHeight="1" x14ac:dyDescent="0.35">
      <c r="B192" s="16"/>
    </row>
    <row r="193" spans="2:2" ht="12.75" customHeight="1" x14ac:dyDescent="0.35">
      <c r="B193" s="16"/>
    </row>
    <row r="194" spans="2:2" ht="12.75" customHeight="1" x14ac:dyDescent="0.35">
      <c r="B194" s="16"/>
    </row>
    <row r="195" spans="2:2" ht="12.75" customHeight="1" x14ac:dyDescent="0.35">
      <c r="B195" s="16"/>
    </row>
    <row r="196" spans="2:2" ht="12.75" customHeight="1" x14ac:dyDescent="0.35">
      <c r="B196" s="16"/>
    </row>
    <row r="197" spans="2:2" ht="12.75" customHeight="1" x14ac:dyDescent="0.35">
      <c r="B197" s="16"/>
    </row>
    <row r="198" spans="2:2" ht="12.75" customHeight="1" x14ac:dyDescent="0.35">
      <c r="B198" s="16"/>
    </row>
    <row r="199" spans="2:2" ht="12.75" customHeight="1" x14ac:dyDescent="0.35">
      <c r="B199" s="16"/>
    </row>
    <row r="200" spans="2:2" ht="12.75" customHeight="1" x14ac:dyDescent="0.35">
      <c r="B200" s="16"/>
    </row>
    <row r="201" spans="2:2" ht="12.75" customHeight="1" x14ac:dyDescent="0.35">
      <c r="B201" s="16"/>
    </row>
    <row r="202" spans="2:2" ht="12.75" customHeight="1" x14ac:dyDescent="0.35">
      <c r="B202" s="16"/>
    </row>
    <row r="203" spans="2:2" ht="12.75" customHeight="1" x14ac:dyDescent="0.35">
      <c r="B203" s="16"/>
    </row>
    <row r="204" spans="2:2" ht="12.75" customHeight="1" x14ac:dyDescent="0.35">
      <c r="B204" s="16"/>
    </row>
    <row r="205" spans="2:2" ht="12.75" customHeight="1" x14ac:dyDescent="0.35">
      <c r="B205" s="16"/>
    </row>
    <row r="206" spans="2:2" ht="12.75" customHeight="1" x14ac:dyDescent="0.35">
      <c r="B206" s="16"/>
    </row>
    <row r="207" spans="2:2" ht="12.75" customHeight="1" x14ac:dyDescent="0.35">
      <c r="B207" s="16"/>
    </row>
    <row r="208" spans="2:2" ht="12.75" customHeight="1" x14ac:dyDescent="0.35">
      <c r="B208" s="16"/>
    </row>
    <row r="209" spans="2:2" ht="12.75" customHeight="1" x14ac:dyDescent="0.35">
      <c r="B209" s="16"/>
    </row>
    <row r="210" spans="2:2" ht="12.75" customHeight="1" x14ac:dyDescent="0.35">
      <c r="B210" s="16"/>
    </row>
    <row r="211" spans="2:2" ht="12.75" customHeight="1" x14ac:dyDescent="0.35">
      <c r="B211" s="16"/>
    </row>
    <row r="212" spans="2:2" ht="12.75" customHeight="1" x14ac:dyDescent="0.35">
      <c r="B212" s="16"/>
    </row>
    <row r="213" spans="2:2" ht="12.75" customHeight="1" x14ac:dyDescent="0.35">
      <c r="B213" s="16"/>
    </row>
    <row r="214" spans="2:2" ht="12.75" customHeight="1" x14ac:dyDescent="0.35">
      <c r="B214" s="16"/>
    </row>
    <row r="215" spans="2:2" ht="12.75" customHeight="1" x14ac:dyDescent="0.35">
      <c r="B215" s="16"/>
    </row>
    <row r="216" spans="2:2" ht="12.75" customHeight="1" x14ac:dyDescent="0.35">
      <c r="B216" s="16"/>
    </row>
    <row r="217" spans="2:2" ht="12.75" customHeight="1" x14ac:dyDescent="0.35">
      <c r="B217" s="16"/>
    </row>
    <row r="218" spans="2:2" ht="12.75" customHeight="1" x14ac:dyDescent="0.35">
      <c r="B218" s="16"/>
    </row>
    <row r="219" spans="2:2" ht="12.75" customHeight="1" x14ac:dyDescent="0.35">
      <c r="B219" s="16"/>
    </row>
    <row r="220" spans="2:2" ht="12.75" customHeight="1" x14ac:dyDescent="0.35">
      <c r="B220" s="16"/>
    </row>
    <row r="221" spans="2:2" ht="12.75" customHeight="1" x14ac:dyDescent="0.35">
      <c r="B221" s="16"/>
    </row>
    <row r="222" spans="2:2" ht="12.75" customHeight="1" x14ac:dyDescent="0.35">
      <c r="B222" s="16"/>
    </row>
    <row r="223" spans="2:2" ht="12.75" customHeight="1" x14ac:dyDescent="0.35">
      <c r="B223" s="16"/>
    </row>
    <row r="224" spans="2:2" ht="12.75" customHeight="1" x14ac:dyDescent="0.35">
      <c r="B224" s="16"/>
    </row>
    <row r="225" spans="2:2" ht="12.75" customHeight="1" x14ac:dyDescent="0.35">
      <c r="B225" s="16"/>
    </row>
    <row r="226" spans="2:2" ht="12.75" customHeight="1" x14ac:dyDescent="0.35">
      <c r="B226" s="16"/>
    </row>
    <row r="227" spans="2:2" ht="12.75" customHeight="1" x14ac:dyDescent="0.35">
      <c r="B227" s="16"/>
    </row>
    <row r="228" spans="2:2" ht="12.75" customHeight="1" x14ac:dyDescent="0.35">
      <c r="B228" s="16"/>
    </row>
    <row r="229" spans="2:2" ht="12.75" customHeight="1" x14ac:dyDescent="0.35">
      <c r="B229" s="16"/>
    </row>
    <row r="230" spans="2:2" ht="12.75" customHeight="1" x14ac:dyDescent="0.35">
      <c r="B230" s="16"/>
    </row>
    <row r="231" spans="2:2" ht="12.75" customHeight="1" x14ac:dyDescent="0.35">
      <c r="B231" s="16"/>
    </row>
    <row r="232" spans="2:2" ht="12.75" customHeight="1" x14ac:dyDescent="0.35">
      <c r="B232" s="16"/>
    </row>
    <row r="233" spans="2:2" ht="12.75" customHeight="1" x14ac:dyDescent="0.35">
      <c r="B233" s="16"/>
    </row>
    <row r="234" spans="2:2" ht="12.75" customHeight="1" x14ac:dyDescent="0.35">
      <c r="B234" s="16"/>
    </row>
    <row r="235" spans="2:2" ht="12.75" customHeight="1" x14ac:dyDescent="0.35">
      <c r="B235" s="16"/>
    </row>
    <row r="236" spans="2:2" ht="12.75" customHeight="1" x14ac:dyDescent="0.35">
      <c r="B236" s="16"/>
    </row>
    <row r="237" spans="2:2" ht="12.75" customHeight="1" x14ac:dyDescent="0.35">
      <c r="B237" s="16"/>
    </row>
    <row r="238" spans="2:2" ht="12.75" customHeight="1" x14ac:dyDescent="0.35">
      <c r="B238" s="16"/>
    </row>
    <row r="239" spans="2:2" ht="12.75" customHeight="1" x14ac:dyDescent="0.35">
      <c r="B239" s="16"/>
    </row>
    <row r="240" spans="2:2" ht="12.75" customHeight="1" x14ac:dyDescent="0.35">
      <c r="B240" s="16"/>
    </row>
    <row r="241" spans="2:2" ht="12.75" customHeight="1" x14ac:dyDescent="0.35">
      <c r="B241" s="16"/>
    </row>
    <row r="242" spans="2:2" ht="12.75" customHeight="1" x14ac:dyDescent="0.35">
      <c r="B242" s="16"/>
    </row>
    <row r="243" spans="2:2" ht="12.75" customHeight="1" x14ac:dyDescent="0.35">
      <c r="B243" s="16"/>
    </row>
    <row r="244" spans="2:2" ht="12.75" customHeight="1" x14ac:dyDescent="0.35">
      <c r="B244" s="16"/>
    </row>
    <row r="245" spans="2:2" ht="12.75" customHeight="1" x14ac:dyDescent="0.35">
      <c r="B245" s="16"/>
    </row>
    <row r="246" spans="2:2" ht="12.75" customHeight="1" x14ac:dyDescent="0.35">
      <c r="B246" s="16"/>
    </row>
    <row r="247" spans="2:2" ht="12.75" customHeight="1" x14ac:dyDescent="0.35">
      <c r="B247" s="16"/>
    </row>
    <row r="248" spans="2:2" ht="12.75" customHeight="1" x14ac:dyDescent="0.35">
      <c r="B248" s="16"/>
    </row>
    <row r="249" spans="2:2" ht="12.75" customHeight="1" x14ac:dyDescent="0.35">
      <c r="B249" s="16"/>
    </row>
    <row r="250" spans="2:2" ht="12.75" customHeight="1" x14ac:dyDescent="0.35">
      <c r="B250" s="16"/>
    </row>
    <row r="251" spans="2:2" ht="12.75" customHeight="1" x14ac:dyDescent="0.35">
      <c r="B251" s="16"/>
    </row>
    <row r="252" spans="2:2" ht="12.75" customHeight="1" x14ac:dyDescent="0.35">
      <c r="B252" s="16"/>
    </row>
    <row r="253" spans="2:2" ht="12.75" customHeight="1" x14ac:dyDescent="0.35">
      <c r="B253" s="16"/>
    </row>
    <row r="254" spans="2:2" ht="12.75" customHeight="1" x14ac:dyDescent="0.35">
      <c r="B254" s="16"/>
    </row>
    <row r="255" spans="2:2" ht="12.75" customHeight="1" x14ac:dyDescent="0.35">
      <c r="B255" s="16"/>
    </row>
    <row r="256" spans="2:2" ht="12.75" customHeight="1" x14ac:dyDescent="0.35">
      <c r="B256" s="16"/>
    </row>
    <row r="257" spans="2:2" ht="12.75" customHeight="1" x14ac:dyDescent="0.35">
      <c r="B257" s="16"/>
    </row>
    <row r="258" spans="2:2" ht="12.75" customHeight="1" x14ac:dyDescent="0.35">
      <c r="B258" s="16"/>
    </row>
    <row r="259" spans="2:2" ht="12.75" customHeight="1" x14ac:dyDescent="0.35">
      <c r="B259" s="16"/>
    </row>
    <row r="260" spans="2:2" ht="12.75" customHeight="1" x14ac:dyDescent="0.35">
      <c r="B260" s="16"/>
    </row>
    <row r="261" spans="2:2" ht="12.75" customHeight="1" x14ac:dyDescent="0.35">
      <c r="B261" s="16"/>
    </row>
    <row r="262" spans="2:2" ht="12.75" customHeight="1" x14ac:dyDescent="0.35">
      <c r="B262" s="16"/>
    </row>
    <row r="263" spans="2:2" ht="12.75" customHeight="1" x14ac:dyDescent="0.35">
      <c r="B263" s="16"/>
    </row>
    <row r="264" spans="2:2" ht="12.75" customHeight="1" x14ac:dyDescent="0.35">
      <c r="B264" s="16"/>
    </row>
    <row r="265" spans="2:2" ht="12.75" customHeight="1" x14ac:dyDescent="0.35">
      <c r="B265" s="16"/>
    </row>
    <row r="266" spans="2:2" ht="12.75" customHeight="1" x14ac:dyDescent="0.35">
      <c r="B266" s="16"/>
    </row>
    <row r="267" spans="2:2" ht="12.75" customHeight="1" x14ac:dyDescent="0.35">
      <c r="B267" s="16"/>
    </row>
    <row r="268" spans="2:2" ht="12.75" customHeight="1" x14ac:dyDescent="0.35">
      <c r="B268" s="16"/>
    </row>
    <row r="269" spans="2:2" ht="12.75" customHeight="1" x14ac:dyDescent="0.35">
      <c r="B269" s="16"/>
    </row>
    <row r="270" spans="2:2" ht="12.75" customHeight="1" x14ac:dyDescent="0.35">
      <c r="B270" s="16"/>
    </row>
    <row r="271" spans="2:2" ht="12.75" customHeight="1" x14ac:dyDescent="0.35">
      <c r="B271" s="16"/>
    </row>
    <row r="272" spans="2:2" ht="12.75" customHeight="1" x14ac:dyDescent="0.35">
      <c r="B272" s="16"/>
    </row>
    <row r="273" spans="2:2" ht="12.75" customHeight="1" x14ac:dyDescent="0.35">
      <c r="B273" s="16"/>
    </row>
    <row r="274" spans="2:2" ht="12.75" customHeight="1" x14ac:dyDescent="0.35">
      <c r="B274" s="16"/>
    </row>
    <row r="275" spans="2:2" ht="12.75" customHeight="1" x14ac:dyDescent="0.35">
      <c r="B275" s="16"/>
    </row>
    <row r="276" spans="2:2" ht="12.75" customHeight="1" x14ac:dyDescent="0.35">
      <c r="B276" s="16"/>
    </row>
    <row r="277" spans="2:2" ht="12.75" customHeight="1" x14ac:dyDescent="0.35">
      <c r="B277" s="16"/>
    </row>
    <row r="278" spans="2:2" ht="12.75" customHeight="1" x14ac:dyDescent="0.35">
      <c r="B278" s="16"/>
    </row>
    <row r="279" spans="2:2" ht="12.75" customHeight="1" x14ac:dyDescent="0.35">
      <c r="B279" s="16"/>
    </row>
    <row r="280" spans="2:2" ht="12.75" customHeight="1" x14ac:dyDescent="0.35">
      <c r="B280" s="16"/>
    </row>
    <row r="281" spans="2:2" ht="12.75" customHeight="1" x14ac:dyDescent="0.35">
      <c r="B281" s="16"/>
    </row>
    <row r="282" spans="2:2" ht="12.75" customHeight="1" x14ac:dyDescent="0.35">
      <c r="B282" s="16"/>
    </row>
    <row r="283" spans="2:2" ht="12.75" customHeight="1" x14ac:dyDescent="0.35">
      <c r="B283" s="16"/>
    </row>
    <row r="284" spans="2:2" ht="12.75" customHeight="1" x14ac:dyDescent="0.35">
      <c r="B284" s="16"/>
    </row>
    <row r="285" spans="2:2" ht="12.75" customHeight="1" x14ac:dyDescent="0.35">
      <c r="B285" s="16"/>
    </row>
  </sheetData>
  <mergeCells count="1">
    <mergeCell ref="K23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14"/>
  <sheetViews>
    <sheetView tabSelected="1" zoomScale="115" zoomScaleNormal="115" workbookViewId="0">
      <selection activeCell="B11" sqref="B11"/>
    </sheetView>
  </sheetViews>
  <sheetFormatPr defaultColWidth="8.7265625" defaultRowHeight="14" x14ac:dyDescent="0.35"/>
  <cols>
    <col min="1" max="1" width="17.453125" style="20" bestFit="1" customWidth="1"/>
    <col min="2" max="2" width="9" style="20" bestFit="1" customWidth="1"/>
    <col min="3" max="12" width="8.54296875" style="20" customWidth="1"/>
    <col min="13" max="13" width="6.26953125" style="19" bestFit="1" customWidth="1"/>
    <col min="14" max="14" width="17.453125" style="20" bestFit="1" customWidth="1"/>
    <col min="15" max="15" width="8" style="20" bestFit="1" customWidth="1"/>
    <col min="16" max="24" width="8.54296875" style="20" customWidth="1"/>
    <col min="25" max="16384" width="8.7265625" style="20"/>
  </cols>
  <sheetData>
    <row r="1" spans="1:53" ht="14.5" customHeight="1" x14ac:dyDescent="0.35">
      <c r="A1" s="31" t="s">
        <v>23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3"/>
      <c r="N1" s="31" t="s">
        <v>72</v>
      </c>
      <c r="O1" s="32"/>
      <c r="P1" s="32"/>
      <c r="Q1" s="32"/>
      <c r="R1" s="32"/>
      <c r="S1" s="32"/>
      <c r="T1" s="32"/>
      <c r="U1" s="32"/>
      <c r="V1" s="32"/>
      <c r="W1" s="32"/>
      <c r="X1" s="33"/>
    </row>
    <row r="2" spans="1:53" ht="14.5" customHeight="1" x14ac:dyDescent="0.35">
      <c r="A2" s="39" t="s">
        <v>0</v>
      </c>
      <c r="B2" s="37" t="s">
        <v>16</v>
      </c>
      <c r="C2" s="34" t="s">
        <v>22</v>
      </c>
      <c r="D2" s="35"/>
      <c r="E2" s="35"/>
      <c r="F2" s="35"/>
      <c r="G2" s="35"/>
      <c r="H2" s="35"/>
      <c r="I2" s="35"/>
      <c r="J2" s="35"/>
      <c r="K2" s="35"/>
      <c r="L2" s="36"/>
      <c r="N2" s="37" t="s">
        <v>0</v>
      </c>
      <c r="O2" s="32" t="s">
        <v>22</v>
      </c>
      <c r="P2" s="32"/>
      <c r="Q2" s="32"/>
      <c r="R2" s="32"/>
      <c r="S2" s="32"/>
      <c r="T2" s="32"/>
      <c r="U2" s="32"/>
      <c r="V2" s="32"/>
      <c r="W2" s="32"/>
      <c r="X2" s="33"/>
    </row>
    <row r="3" spans="1:53" ht="12" customHeight="1" x14ac:dyDescent="0.35">
      <c r="A3" s="40"/>
      <c r="B3" s="38"/>
      <c r="C3" s="21">
        <v>1010</v>
      </c>
      <c r="D3" s="21">
        <v>1106</v>
      </c>
      <c r="E3" s="21">
        <v>1509</v>
      </c>
      <c r="F3" s="21">
        <v>1604</v>
      </c>
      <c r="G3" s="21">
        <v>1905</v>
      </c>
      <c r="H3" s="21">
        <v>2104</v>
      </c>
      <c r="I3" s="21">
        <v>2412</v>
      </c>
      <c r="J3" s="21">
        <v>2703</v>
      </c>
      <c r="K3" s="21">
        <v>2710</v>
      </c>
      <c r="L3" s="21">
        <v>2807</v>
      </c>
      <c r="N3" s="38"/>
      <c r="O3" s="21">
        <v>1010</v>
      </c>
      <c r="P3" s="21">
        <v>1106</v>
      </c>
      <c r="Q3" s="21">
        <v>1509</v>
      </c>
      <c r="R3" s="21">
        <v>1604</v>
      </c>
      <c r="S3" s="21">
        <v>1905</v>
      </c>
      <c r="T3" s="21">
        <v>2104</v>
      </c>
      <c r="U3" s="21">
        <v>2412</v>
      </c>
      <c r="V3" s="21">
        <v>2703</v>
      </c>
      <c r="W3" s="21">
        <v>2710</v>
      </c>
      <c r="X3" s="21">
        <v>2807</v>
      </c>
    </row>
    <row r="4" spans="1:53" x14ac:dyDescent="0.3">
      <c r="A4" s="20" t="s">
        <v>78</v>
      </c>
      <c r="B4" s="24">
        <v>820</v>
      </c>
      <c r="C4" s="22">
        <v>819.55799999999999</v>
      </c>
      <c r="D4" s="22">
        <v>819.55799999999999</v>
      </c>
      <c r="E4" s="22">
        <v>819.55799999999999</v>
      </c>
      <c r="F4" s="22">
        <v>819.55799999999999</v>
      </c>
      <c r="G4" s="22">
        <v>819.55799999999999</v>
      </c>
      <c r="H4" s="22">
        <v>819.55799999999999</v>
      </c>
      <c r="I4" s="22">
        <v>819.55799999999999</v>
      </c>
      <c r="J4" s="22">
        <v>819.55799999999999</v>
      </c>
      <c r="K4" s="22">
        <v>837.81</v>
      </c>
      <c r="L4" s="22">
        <v>819.55799999999999</v>
      </c>
      <c r="N4" s="20" t="s">
        <v>78</v>
      </c>
      <c r="O4" s="22">
        <v>26.047000000000001</v>
      </c>
      <c r="P4" s="22">
        <v>25.829000000000001</v>
      </c>
      <c r="Q4" s="22">
        <v>25.905999999999999</v>
      </c>
      <c r="R4" s="22">
        <v>25.890999999999998</v>
      </c>
      <c r="S4" s="22">
        <v>26.094000000000001</v>
      </c>
      <c r="T4" s="22">
        <v>25.86</v>
      </c>
      <c r="U4" s="22">
        <v>26.094000000000001</v>
      </c>
      <c r="V4" s="22">
        <v>26.140999999999998</v>
      </c>
      <c r="W4" s="22">
        <v>26.030999999999999</v>
      </c>
      <c r="X4" s="22">
        <v>25.843</v>
      </c>
      <c r="BA4" s="23"/>
    </row>
    <row r="5" spans="1:53" x14ac:dyDescent="0.3">
      <c r="A5" s="20" t="s">
        <v>79</v>
      </c>
      <c r="B5" s="24">
        <v>3055.23</v>
      </c>
      <c r="C5" s="22">
        <v>3144.55</v>
      </c>
      <c r="D5" s="22">
        <v>3161.61</v>
      </c>
      <c r="E5" s="22">
        <v>3089.74</v>
      </c>
      <c r="F5" s="22">
        <v>3128.24</v>
      </c>
      <c r="G5" s="22">
        <v>3181.88</v>
      </c>
      <c r="H5" s="22">
        <v>3188.4</v>
      </c>
      <c r="I5" s="22">
        <v>3079.14</v>
      </c>
      <c r="J5" s="22">
        <v>3115.54</v>
      </c>
      <c r="K5" s="22">
        <v>3073.05</v>
      </c>
      <c r="L5" s="22">
        <v>3084.46</v>
      </c>
      <c r="N5" s="20" t="s">
        <v>79</v>
      </c>
      <c r="O5" s="22">
        <v>79.373999999999995</v>
      </c>
      <c r="P5" s="22">
        <v>78.936999999999998</v>
      </c>
      <c r="Q5" s="22">
        <v>78.234999999999999</v>
      </c>
      <c r="R5" s="22">
        <v>78.406000000000006</v>
      </c>
      <c r="S5" s="22">
        <v>77.311999999999998</v>
      </c>
      <c r="T5" s="22">
        <v>79.093999999999994</v>
      </c>
      <c r="U5" s="22">
        <v>78.141000000000005</v>
      </c>
      <c r="V5" s="22">
        <v>77.843999999999994</v>
      </c>
      <c r="W5" s="22">
        <v>78.953000000000003</v>
      </c>
      <c r="X5" s="22">
        <v>78.578000000000003</v>
      </c>
      <c r="BA5" s="23"/>
    </row>
    <row r="6" spans="1:53" x14ac:dyDescent="0.3">
      <c r="A6" s="20" t="s">
        <v>80</v>
      </c>
      <c r="B6" s="24">
        <v>1395.85</v>
      </c>
      <c r="C6" s="22">
        <v>1330.29</v>
      </c>
      <c r="D6" s="22">
        <v>1353.85</v>
      </c>
      <c r="E6" s="22">
        <v>1332.38</v>
      </c>
      <c r="F6" s="22">
        <v>1354.12</v>
      </c>
      <c r="G6" s="22">
        <v>1347.53</v>
      </c>
      <c r="H6" s="22">
        <v>1347.69</v>
      </c>
      <c r="I6" s="22">
        <v>1364.7</v>
      </c>
      <c r="J6" s="22">
        <v>1351.38</v>
      </c>
      <c r="K6" s="22">
        <v>1325.61</v>
      </c>
      <c r="L6" s="22">
        <v>1348.39</v>
      </c>
      <c r="N6" s="20" t="s">
        <v>80</v>
      </c>
      <c r="O6" s="22">
        <v>151.18799999999999</v>
      </c>
      <c r="P6" s="22">
        <v>150.40600000000001</v>
      </c>
      <c r="Q6" s="22">
        <v>148.126</v>
      </c>
      <c r="R6" s="22">
        <v>148.56299999999999</v>
      </c>
      <c r="S6" s="22">
        <v>150.422</v>
      </c>
      <c r="T6" s="22">
        <v>148.93700000000001</v>
      </c>
      <c r="U6" s="22">
        <v>150.875</v>
      </c>
      <c r="V6" s="22">
        <v>151.59299999999999</v>
      </c>
      <c r="W6" s="22">
        <v>148.60900000000001</v>
      </c>
      <c r="X6" s="22">
        <v>150.251</v>
      </c>
      <c r="BA6" s="23"/>
    </row>
    <row r="7" spans="1:53" x14ac:dyDescent="0.3">
      <c r="A7" s="20" t="s">
        <v>81</v>
      </c>
      <c r="B7" s="24">
        <v>38684</v>
      </c>
      <c r="C7" s="22">
        <v>39932.6</v>
      </c>
      <c r="D7" s="22">
        <v>40109.800000000003</v>
      </c>
      <c r="E7" s="22">
        <v>40146.9</v>
      </c>
      <c r="F7" s="22">
        <v>40144.9</v>
      </c>
      <c r="G7" s="22">
        <v>39888.400000000001</v>
      </c>
      <c r="H7" s="22">
        <v>40099.699999999997</v>
      </c>
      <c r="I7" s="22">
        <v>39760</v>
      </c>
      <c r="J7" s="22">
        <v>39865.300000000003</v>
      </c>
      <c r="K7" s="22">
        <v>39966.6</v>
      </c>
      <c r="L7" s="22">
        <v>40501.4</v>
      </c>
      <c r="N7" s="20" t="s">
        <v>81</v>
      </c>
      <c r="O7" s="22">
        <v>277.12599999999998</v>
      </c>
      <c r="P7" s="22">
        <v>271.85899999999998</v>
      </c>
      <c r="Q7" s="22">
        <v>274.78100000000001</v>
      </c>
      <c r="R7" s="22">
        <v>268.71800000000002</v>
      </c>
      <c r="S7" s="22">
        <v>270.92200000000003</v>
      </c>
      <c r="T7" s="22">
        <v>271.81299999999999</v>
      </c>
      <c r="U7" s="22">
        <v>269.56299999999999</v>
      </c>
      <c r="V7" s="22">
        <v>269.65600000000001</v>
      </c>
      <c r="W7" s="22">
        <v>268.517</v>
      </c>
      <c r="X7" s="22">
        <v>274.90699999999998</v>
      </c>
      <c r="BA7" s="23"/>
    </row>
    <row r="8" spans="1:53" x14ac:dyDescent="0.3">
      <c r="A8" s="20" t="s">
        <v>82</v>
      </c>
      <c r="B8" s="24">
        <v>21736</v>
      </c>
      <c r="C8" s="22">
        <v>23080.3</v>
      </c>
      <c r="D8" s="22">
        <v>22576.3</v>
      </c>
      <c r="E8" s="22">
        <v>23103.599999999999</v>
      </c>
      <c r="F8" s="22">
        <v>22682</v>
      </c>
      <c r="G8" s="22">
        <v>22902.2</v>
      </c>
      <c r="H8" s="22">
        <v>22937.3</v>
      </c>
      <c r="I8" s="22">
        <v>22468</v>
      </c>
      <c r="J8" s="22">
        <v>22631.599999999999</v>
      </c>
      <c r="K8" s="22">
        <v>22487.3</v>
      </c>
      <c r="L8" s="22">
        <v>23041.8</v>
      </c>
      <c r="N8" s="20" t="s">
        <v>82</v>
      </c>
      <c r="O8" s="22">
        <v>431.61</v>
      </c>
      <c r="P8" s="22">
        <v>431.09500000000003</v>
      </c>
      <c r="Q8" s="22">
        <v>430.20299999999997</v>
      </c>
      <c r="R8" s="22">
        <v>423.15699999999998</v>
      </c>
      <c r="S8" s="22">
        <v>426.125</v>
      </c>
      <c r="T8" s="22">
        <v>423.76600000000002</v>
      </c>
      <c r="U8" s="22">
        <v>421.21800000000002</v>
      </c>
      <c r="V8" s="22">
        <v>421.37400000000002</v>
      </c>
      <c r="W8" s="22">
        <v>420.82799999999997</v>
      </c>
      <c r="X8" s="22">
        <v>419.375</v>
      </c>
      <c r="BA8" s="23"/>
    </row>
    <row r="9" spans="1:53" x14ac:dyDescent="0.3">
      <c r="A9" s="20" t="s">
        <v>83</v>
      </c>
      <c r="B9" s="24">
        <v>1645.79</v>
      </c>
      <c r="C9" s="22">
        <v>1651.26</v>
      </c>
      <c r="D9" s="22">
        <v>1644.25</v>
      </c>
      <c r="E9" s="22">
        <v>1645.72</v>
      </c>
      <c r="F9" s="22">
        <v>1646.14</v>
      </c>
      <c r="G9" s="22">
        <v>1642.88</v>
      </c>
      <c r="H9" s="22">
        <v>1644.25</v>
      </c>
      <c r="I9" s="22">
        <v>1642.88</v>
      </c>
      <c r="J9" s="22">
        <v>1645.41</v>
      </c>
      <c r="K9" s="22">
        <v>1644.35</v>
      </c>
      <c r="L9" s="22">
        <v>1644.82</v>
      </c>
      <c r="N9" s="20" t="s">
        <v>83</v>
      </c>
      <c r="O9" s="22">
        <v>33.219000000000001</v>
      </c>
      <c r="P9" s="22">
        <v>33.000999999999998</v>
      </c>
      <c r="Q9" s="22">
        <v>32.563000000000002</v>
      </c>
      <c r="R9" s="22">
        <v>32.75</v>
      </c>
      <c r="S9" s="22">
        <v>32.734999999999999</v>
      </c>
      <c r="T9" s="22">
        <v>33.829000000000001</v>
      </c>
      <c r="U9" s="22">
        <v>33.313000000000002</v>
      </c>
      <c r="V9" s="22">
        <v>33.296999999999997</v>
      </c>
      <c r="W9" s="22">
        <v>32.938000000000002</v>
      </c>
      <c r="X9" s="22">
        <v>32.655999999999999</v>
      </c>
    </row>
    <row r="10" spans="1:53" x14ac:dyDescent="0.3">
      <c r="A10" s="20" t="s">
        <v>84</v>
      </c>
      <c r="B10" s="24">
        <v>1252.3699999999999</v>
      </c>
      <c r="C10" s="22">
        <v>1177.53</v>
      </c>
      <c r="D10" s="22">
        <v>1164.79</v>
      </c>
      <c r="E10" s="22">
        <v>1171.2</v>
      </c>
      <c r="F10" s="22">
        <v>1168.1400000000001</v>
      </c>
      <c r="G10" s="22">
        <v>1179.08</v>
      </c>
      <c r="H10" s="22">
        <v>1169.1500000000001</v>
      </c>
      <c r="I10" s="22">
        <v>1153.25</v>
      </c>
      <c r="J10" s="22">
        <v>1152.96</v>
      </c>
      <c r="K10" s="22">
        <v>1187.42</v>
      </c>
      <c r="L10" s="22">
        <v>1208.17</v>
      </c>
      <c r="N10" s="20" t="s">
        <v>84</v>
      </c>
      <c r="O10" s="22">
        <v>77.061999999999998</v>
      </c>
      <c r="P10" s="22">
        <v>69.125</v>
      </c>
      <c r="Q10" s="22">
        <v>74.563000000000002</v>
      </c>
      <c r="R10" s="22">
        <v>78.031000000000006</v>
      </c>
      <c r="S10" s="22">
        <v>75.72</v>
      </c>
      <c r="T10" s="22">
        <v>66.891000000000005</v>
      </c>
      <c r="U10" s="22">
        <v>69.578000000000003</v>
      </c>
      <c r="V10" s="22">
        <v>64.561999999999998</v>
      </c>
      <c r="W10" s="22">
        <v>76.578000000000003</v>
      </c>
      <c r="X10" s="22">
        <v>84.343999999999994</v>
      </c>
    </row>
    <row r="11" spans="1:53" x14ac:dyDescent="0.3">
      <c r="A11" s="20" t="s">
        <v>85</v>
      </c>
      <c r="B11" s="24">
        <v>828.94</v>
      </c>
      <c r="C11" s="22">
        <v>828.93700000000001</v>
      </c>
      <c r="D11" s="22">
        <v>828.93700000000001</v>
      </c>
      <c r="E11" s="22">
        <v>828.93700000000001</v>
      </c>
      <c r="F11" s="22">
        <v>828.93700000000001</v>
      </c>
      <c r="G11" s="22">
        <v>828.93700000000001</v>
      </c>
      <c r="H11" s="22">
        <v>828.93700000000001</v>
      </c>
      <c r="I11" s="22">
        <v>828.93700000000001</v>
      </c>
      <c r="J11" s="22">
        <v>828.93700000000001</v>
      </c>
      <c r="K11" s="22">
        <v>828.93700000000001</v>
      </c>
      <c r="L11" s="22">
        <v>828.93700000000001</v>
      </c>
      <c r="N11" s="20" t="s">
        <v>85</v>
      </c>
      <c r="O11" s="22">
        <v>42.189</v>
      </c>
      <c r="P11" s="22">
        <v>41.921999999999997</v>
      </c>
      <c r="Q11" s="22">
        <v>42.155999999999999</v>
      </c>
      <c r="R11" s="22">
        <v>42.515000000000001</v>
      </c>
      <c r="S11" s="22">
        <v>41.920999999999999</v>
      </c>
      <c r="T11" s="22">
        <v>41.750999999999998</v>
      </c>
      <c r="U11" s="22">
        <v>42.171999999999997</v>
      </c>
      <c r="V11" s="22">
        <v>41.984000000000002</v>
      </c>
      <c r="W11" s="22">
        <v>42.125</v>
      </c>
      <c r="X11" s="22">
        <v>41.718000000000004</v>
      </c>
    </row>
    <row r="12" spans="1:53" x14ac:dyDescent="0.3">
      <c r="A12" s="20" t="s">
        <v>86</v>
      </c>
      <c r="B12" s="24">
        <v>591.55999999999995</v>
      </c>
      <c r="C12" s="22">
        <v>591.55700000000002</v>
      </c>
      <c r="D12" s="22">
        <v>591.55700000000002</v>
      </c>
      <c r="E12" s="22">
        <v>591.55700000000002</v>
      </c>
      <c r="F12" s="22">
        <v>591.55700000000002</v>
      </c>
      <c r="G12" s="22">
        <v>591.55700000000002</v>
      </c>
      <c r="H12" s="22">
        <v>591.55700000000002</v>
      </c>
      <c r="I12" s="22">
        <v>591.55700000000002</v>
      </c>
      <c r="J12" s="22">
        <v>591.55700000000002</v>
      </c>
      <c r="K12" s="22">
        <v>591.55700000000002</v>
      </c>
      <c r="L12" s="22">
        <v>591.55700000000002</v>
      </c>
      <c r="N12" s="20" t="s">
        <v>86</v>
      </c>
      <c r="O12" s="22">
        <v>148.84399999999999</v>
      </c>
      <c r="P12" s="22">
        <v>149.51499999999999</v>
      </c>
      <c r="Q12" s="22">
        <v>150.36000000000001</v>
      </c>
      <c r="R12" s="22">
        <v>148.68799999999999</v>
      </c>
      <c r="S12" s="22">
        <v>148.422</v>
      </c>
      <c r="T12" s="22">
        <v>148.749</v>
      </c>
      <c r="U12" s="22">
        <v>149.15600000000001</v>
      </c>
      <c r="V12" s="22">
        <v>148.39099999999999</v>
      </c>
      <c r="W12" s="22">
        <v>149.14099999999999</v>
      </c>
      <c r="X12" s="22">
        <v>148.23400000000001</v>
      </c>
    </row>
    <row r="13" spans="1:53" x14ac:dyDescent="0.3">
      <c r="A13" s="20" t="s">
        <v>87</v>
      </c>
      <c r="B13" s="24">
        <v>1696.94</v>
      </c>
      <c r="C13" s="22">
        <v>1664.25</v>
      </c>
      <c r="D13" s="22">
        <v>1646.53</v>
      </c>
      <c r="E13" s="22">
        <v>1660.1</v>
      </c>
      <c r="F13" s="22">
        <v>1648.65</v>
      </c>
      <c r="G13" s="22">
        <v>1646.17</v>
      </c>
      <c r="H13" s="22">
        <v>1660.91</v>
      </c>
      <c r="I13" s="22">
        <v>1639.82</v>
      </c>
      <c r="J13" s="22">
        <v>1654.55</v>
      </c>
      <c r="K13" s="22">
        <v>1661.96</v>
      </c>
      <c r="L13" s="22">
        <v>1658.99</v>
      </c>
      <c r="N13" s="20" t="s">
        <v>87</v>
      </c>
      <c r="O13" s="22">
        <v>34.155999999999999</v>
      </c>
      <c r="P13" s="22">
        <v>34.186999999999998</v>
      </c>
      <c r="Q13" s="22">
        <v>34.173000000000002</v>
      </c>
      <c r="R13" s="22">
        <v>34.546999999999997</v>
      </c>
      <c r="S13" s="22">
        <v>34.296999999999997</v>
      </c>
      <c r="T13" s="22">
        <v>34.078000000000003</v>
      </c>
      <c r="U13" s="22">
        <v>34.125</v>
      </c>
      <c r="V13" s="22">
        <v>34.14</v>
      </c>
      <c r="W13" s="22">
        <v>34.469000000000001</v>
      </c>
      <c r="X13" s="22">
        <v>34.265999999999998</v>
      </c>
    </row>
    <row r="14" spans="1:53" x14ac:dyDescent="0.3">
      <c r="A14" s="20" t="s">
        <v>88</v>
      </c>
      <c r="B14" s="25">
        <v>1406.91</v>
      </c>
      <c r="C14" s="22">
        <v>1294.07</v>
      </c>
      <c r="D14" s="22">
        <v>1284.3</v>
      </c>
      <c r="E14" s="22">
        <v>1303.67</v>
      </c>
      <c r="F14" s="22">
        <v>1302.3800000000001</v>
      </c>
      <c r="G14" s="22">
        <v>1289.6600000000001</v>
      </c>
      <c r="H14" s="22">
        <v>1282.3</v>
      </c>
      <c r="I14" s="22">
        <v>1302.26</v>
      </c>
      <c r="J14" s="22">
        <v>1287.8800000000001</v>
      </c>
      <c r="K14" s="22">
        <v>1285.71</v>
      </c>
      <c r="L14" s="22">
        <v>1295.3699999999999</v>
      </c>
      <c r="N14" s="20" t="s">
        <v>88</v>
      </c>
      <c r="O14" s="22">
        <v>70.766000000000005</v>
      </c>
      <c r="P14" s="22">
        <v>67.89</v>
      </c>
      <c r="Q14" s="22">
        <v>72.86</v>
      </c>
      <c r="R14" s="22">
        <v>72.031000000000006</v>
      </c>
      <c r="S14" s="22">
        <v>62.14</v>
      </c>
      <c r="T14" s="22">
        <v>66.828000000000003</v>
      </c>
      <c r="U14" s="22">
        <v>72.5</v>
      </c>
      <c r="V14" s="22">
        <v>70.796999999999997</v>
      </c>
      <c r="W14" s="22">
        <v>61.499000000000002</v>
      </c>
      <c r="X14" s="22">
        <v>73.86</v>
      </c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14"/>
  <sheetViews>
    <sheetView workbookViewId="0">
      <selection activeCell="F10" sqref="F10"/>
    </sheetView>
  </sheetViews>
  <sheetFormatPr defaultColWidth="8.7265625" defaultRowHeight="14" x14ac:dyDescent="0.45"/>
  <cols>
    <col min="1" max="1" width="17.453125" style="5" bestFit="1" customWidth="1"/>
    <col min="2" max="2" width="13.54296875" style="5" customWidth="1"/>
    <col min="3" max="6" width="10.54296875" style="5" customWidth="1"/>
    <col min="7" max="7" width="11.7265625" style="5" bestFit="1" customWidth="1"/>
    <col min="8" max="16384" width="8.7265625" style="5"/>
  </cols>
  <sheetData>
    <row r="1" spans="1:7" x14ac:dyDescent="0.45">
      <c r="A1" s="41" t="s">
        <v>77</v>
      </c>
      <c r="B1" s="41"/>
      <c r="C1" s="41"/>
      <c r="D1" s="41"/>
      <c r="E1" s="41"/>
      <c r="F1" s="41"/>
      <c r="G1" s="42"/>
    </row>
    <row r="2" spans="1:7" ht="14.5" customHeight="1" x14ac:dyDescent="0.45">
      <c r="A2" s="46" t="s">
        <v>0</v>
      </c>
      <c r="B2" s="44" t="s">
        <v>60</v>
      </c>
      <c r="C2" s="44" t="s">
        <v>58</v>
      </c>
      <c r="D2" s="43" t="s">
        <v>1</v>
      </c>
      <c r="E2" s="41"/>
      <c r="F2" s="42"/>
      <c r="G2" s="44" t="s">
        <v>59</v>
      </c>
    </row>
    <row r="3" spans="1:7" ht="13" customHeight="1" x14ac:dyDescent="0.45">
      <c r="A3" s="33"/>
      <c r="B3" s="38"/>
      <c r="C3" s="45"/>
      <c r="D3" s="3" t="s">
        <v>17</v>
      </c>
      <c r="E3" s="3" t="s">
        <v>21</v>
      </c>
      <c r="F3" s="3" t="s">
        <v>18</v>
      </c>
      <c r="G3" s="38"/>
    </row>
    <row r="4" spans="1:7" x14ac:dyDescent="0.45">
      <c r="A4" s="20" t="s">
        <v>78</v>
      </c>
      <c r="B4" s="4">
        <v>102</v>
      </c>
      <c r="C4" s="2">
        <f>MAX(100, B4) * 50</f>
        <v>5100</v>
      </c>
      <c r="D4" s="6">
        <f>MIN(data!C4:L4) / data!B4 -1</f>
        <v>-5.3902439024389182E-4</v>
      </c>
      <c r="E4" s="6">
        <f>AVERAGE(data!C4:L4) / data!B4 -1</f>
        <v>1.6868292682925556E-3</v>
      </c>
      <c r="F4" s="6">
        <f>MAX(data!C4:L4) / data!B4 -1</f>
        <v>2.1719512195121915E-2</v>
      </c>
      <c r="G4" s="28">
        <f>AVERAGE(data!O4:X4)</f>
        <v>25.973599999999998</v>
      </c>
    </row>
    <row r="5" spans="1:7" x14ac:dyDescent="0.45">
      <c r="A5" s="20" t="s">
        <v>79</v>
      </c>
      <c r="B5" s="4">
        <v>151</v>
      </c>
      <c r="C5" s="2">
        <f t="shared" ref="C5:C14" si="0">MAX(100, B5) * 50</f>
        <v>7550</v>
      </c>
      <c r="D5" s="6">
        <f>MIN(data!C5:L5) / data!B5 -1</f>
        <v>5.8326214393025211E-3</v>
      </c>
      <c r="E5" s="6">
        <f>AVERAGE(data!C5:L5) / data!B5 -1</f>
        <v>2.2725294004052099E-2</v>
      </c>
      <c r="F5" s="6">
        <f>MAX(data!C5:L5) / data!B5 -1</f>
        <v>4.35875531465717E-2</v>
      </c>
      <c r="G5" s="28">
        <f>AVERAGE(data!O5:X5)</f>
        <v>78.487400000000008</v>
      </c>
    </row>
    <row r="6" spans="1:7" x14ac:dyDescent="0.45">
      <c r="A6" s="20" t="s">
        <v>80</v>
      </c>
      <c r="B6" s="4">
        <v>201</v>
      </c>
      <c r="C6" s="2">
        <f t="shared" si="0"/>
        <v>10050</v>
      </c>
      <c r="D6" s="6">
        <f>MIN(data!C6:L6) / data!B6 -1</f>
        <v>-5.0320593186947038E-2</v>
      </c>
      <c r="E6" s="6">
        <f>AVERAGE(data!C6:L6) / data!B6 -1</f>
        <v>-3.600386861052407E-2</v>
      </c>
      <c r="F6" s="6">
        <f>MAX(data!C6:L6) / data!B6 -1</f>
        <v>-2.2316151448937838E-2</v>
      </c>
      <c r="G6" s="28">
        <f>AVERAGE(data!O6:X6)</f>
        <v>149.89699999999999</v>
      </c>
    </row>
    <row r="7" spans="1:7" x14ac:dyDescent="0.45">
      <c r="A7" s="20" t="s">
        <v>81</v>
      </c>
      <c r="B7" s="4">
        <v>251</v>
      </c>
      <c r="C7" s="2">
        <f t="shared" si="0"/>
        <v>12550</v>
      </c>
      <c r="D7" s="6">
        <f>MIN(data!C7:L7) / data!B7 -1</f>
        <v>2.7815117361182917E-2</v>
      </c>
      <c r="E7" s="6">
        <f>AVERAGE(data!C7:L7) / data!B7 -1</f>
        <v>3.5093578740564624E-2</v>
      </c>
      <c r="F7" s="6">
        <f>MAX(data!C7:L7) / data!B7 -1</f>
        <v>4.6980663840347381E-2</v>
      </c>
      <c r="G7" s="28">
        <f>AVERAGE(data!O7:X7)</f>
        <v>271.78620000000001</v>
      </c>
    </row>
    <row r="8" spans="1:7" x14ac:dyDescent="0.45">
      <c r="A8" s="20" t="s">
        <v>82</v>
      </c>
      <c r="B8" s="4">
        <v>303</v>
      </c>
      <c r="C8" s="2">
        <f t="shared" si="0"/>
        <v>15150</v>
      </c>
      <c r="D8" s="6">
        <f>MIN(data!C8:L8) / data!B8 -1</f>
        <v>3.36768494663231E-2</v>
      </c>
      <c r="E8" s="6">
        <f>AVERAGE(data!C8:L8) / data!B8 -1</f>
        <v>4.8538829591461052E-2</v>
      </c>
      <c r="F8" s="6">
        <f>MAX(data!C8:L8) / data!B8 -1</f>
        <v>6.2918660287081263E-2</v>
      </c>
      <c r="G8" s="28">
        <f>AVERAGE(data!O8:X8)</f>
        <v>424.87510000000003</v>
      </c>
    </row>
    <row r="9" spans="1:7" x14ac:dyDescent="0.45">
      <c r="A9" s="20" t="s">
        <v>83</v>
      </c>
      <c r="B9" s="26">
        <v>101</v>
      </c>
      <c r="C9" s="2">
        <f t="shared" si="0"/>
        <v>5050</v>
      </c>
      <c r="D9" s="6">
        <f>MIN(data!C9:L9) / data!B9 -1</f>
        <v>-1.7681478195881173E-3</v>
      </c>
      <c r="E9" s="6">
        <f>AVERAGE(data!C9:L9) / data!B9 -1</f>
        <v>-3.609208951321774E-4</v>
      </c>
      <c r="F9" s="6">
        <f>MAX(data!C9:L9) / data!B9 -1</f>
        <v>3.323631812078176E-3</v>
      </c>
      <c r="G9" s="28">
        <f>AVERAGE(data!O9:X9)</f>
        <v>33.030099999999997</v>
      </c>
    </row>
    <row r="10" spans="1:7" x14ac:dyDescent="0.45">
      <c r="A10" s="20" t="s">
        <v>84</v>
      </c>
      <c r="B10" s="26">
        <v>101</v>
      </c>
      <c r="C10" s="2">
        <f t="shared" si="0"/>
        <v>5050</v>
      </c>
      <c r="D10" s="6">
        <f>MIN(data!C10:L10) / data!B10 -1</f>
        <v>-7.9377500259507849E-2</v>
      </c>
      <c r="E10" s="6">
        <f>AVERAGE(data!C10:L10) / data!B10 -1</f>
        <v>-6.3240895262582142E-2</v>
      </c>
      <c r="F10" s="6">
        <f>MAX(data!C10:L10) / data!B10 -1</f>
        <v>-3.5293084312144063E-2</v>
      </c>
      <c r="G10" s="28">
        <f>AVERAGE(data!O10:X10)</f>
        <v>73.645399999999995</v>
      </c>
    </row>
    <row r="11" spans="1:7" ht="13" customHeight="1" x14ac:dyDescent="0.45">
      <c r="A11" s="20" t="s">
        <v>85</v>
      </c>
      <c r="B11" s="26">
        <v>101</v>
      </c>
      <c r="C11" s="2">
        <f t="shared" si="0"/>
        <v>5050</v>
      </c>
      <c r="D11" s="6">
        <f>MIN(data!C11:L11) / data!B11 -1</f>
        <v>-3.6190797887414305E-6</v>
      </c>
      <c r="E11" s="6">
        <f>AVERAGE(data!C11:L11) / data!B11 -1</f>
        <v>-3.6190797885193859E-6</v>
      </c>
      <c r="F11" s="6">
        <f>MAX(data!C11:L11) / data!B11 -1</f>
        <v>-3.6190797887414305E-6</v>
      </c>
      <c r="G11" s="28">
        <f>AVERAGE(data!O11:X11)</f>
        <v>42.045299999999997</v>
      </c>
    </row>
    <row r="12" spans="1:7" ht="12" customHeight="1" x14ac:dyDescent="0.45">
      <c r="A12" s="20" t="s">
        <v>86</v>
      </c>
      <c r="B12" s="26">
        <v>101</v>
      </c>
      <c r="C12" s="2">
        <f t="shared" si="0"/>
        <v>5050</v>
      </c>
      <c r="D12" s="6">
        <f>MIN(data!C12:L12) / data!B12 -1</f>
        <v>-5.0713368042742957E-6</v>
      </c>
      <c r="E12" s="6">
        <f>AVERAGE(data!C12:L12) / data!B12 -1</f>
        <v>-5.0713368044963403E-6</v>
      </c>
      <c r="F12" s="6">
        <f>MAX(data!C12:L12) / data!B12 -1</f>
        <v>-5.0713368042742957E-6</v>
      </c>
      <c r="G12" s="28">
        <f>AVERAGE(data!O12:X12)</f>
        <v>148.94999999999999</v>
      </c>
    </row>
    <row r="13" spans="1:7" x14ac:dyDescent="0.45">
      <c r="A13" s="20" t="s">
        <v>87</v>
      </c>
      <c r="B13" s="26">
        <v>101</v>
      </c>
      <c r="C13" s="2">
        <f t="shared" si="0"/>
        <v>5050</v>
      </c>
      <c r="D13" s="6">
        <f>MIN(data!C13:L13) / data!B13 -1</f>
        <v>-3.3660589060308665E-2</v>
      </c>
      <c r="E13" s="6">
        <f>AVERAGE(data!C13:L13) / data!B13 -1</f>
        <v>-2.5190637264723592E-2</v>
      </c>
      <c r="F13" s="6">
        <f>MAX(data!C13:L13) / data!B13 -1</f>
        <v>-1.9264087121524609E-2</v>
      </c>
      <c r="G13" s="28">
        <f>AVERAGE(data!O13:X13)</f>
        <v>34.2438</v>
      </c>
    </row>
    <row r="14" spans="1:7" x14ac:dyDescent="0.45">
      <c r="A14" s="20" t="s">
        <v>88</v>
      </c>
      <c r="B14" s="26">
        <v>101</v>
      </c>
      <c r="C14" s="2">
        <f t="shared" si="0"/>
        <v>5050</v>
      </c>
      <c r="D14" s="6">
        <f>MIN(data!C14:L14) / data!B14 -1</f>
        <v>-8.8569986708460502E-2</v>
      </c>
      <c r="E14" s="6">
        <f>AVERAGE(data!C14:L14) / data!B14 -1</f>
        <v>-8.1135253854191292E-2</v>
      </c>
      <c r="F14" s="6">
        <f>MAX(data!C14:L14) / data!B14 -1</f>
        <v>-7.3380671116133889E-2</v>
      </c>
      <c r="G14" s="28">
        <f>AVERAGE(data!O14:X14)</f>
        <v>69.117100000000008</v>
      </c>
    </row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2023-12-20T05:25:26Z</dcterms:modified>
</cp:coreProperties>
</file>