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19815" windowHeight="787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B2673" i="1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<sst xmlns="http://schemas.openxmlformats.org/spreadsheetml/2006/main" count="2673" uniqueCount="2673">
  <si>
    <t>name</t>
  </si>
  <si>
    <t>link</t>
  </si>
  <si>
    <t>County Line: No Fear (2022) Full Movie [In English ] With Hindi Subtitles  [WEBRip 720p &amp; 480p] Watch Online – 1XBET</t>
  </si>
  <si>
    <t>Butcher’s Crossing (2022) Full Movie in English [WEBRip 1080p / 720p / 480p] – 1XBET</t>
  </si>
  <si>
    <t>Expend4bles (2023) Full Movie in English [CAMRip-V2 1080p / 720p / 480p] – 1XBET</t>
  </si>
  <si>
    <t>Blue Beetle (2023 Full Movie) Web-DL 2160p 1080p 720p 480p [HD x264 &amp; HEVC] (In English 5.1 DD) + ESubs</t>
  </si>
  <si>
    <t>After Everything (2023) Full Movie in English [CAMRip 1080p / 720p / 480p] – 1XBET</t>
  </si>
  <si>
    <t>A Haunting in Venice (2023) Full Movie in English [CAMRip-V2 1080p / 720p / 480p] – 1XBET</t>
  </si>
  <si>
    <t>Below Deck Deceit (2023) Full Movie [In English] With Hindi Subtitles  WEBRip 720p Online Stream – 1XBET</t>
  </si>
  <si>
    <t>All Fun and Games (2023) Full Movie [In English] With Hindi Subtitles  [CAMRip 720p &amp; 480p] Watch Online – 1XBET</t>
  </si>
  <si>
    <t>The Fight Machine (2022) Full Movie [In English] With Hindi Subtitles  [WEBRip 720p &amp; 480p] Watch Online – 1XBET</t>
  </si>
  <si>
    <t>Johnny &amp; Clyde (2023) Full Movie [In English] With Hindi Subtitles  [WEBRip 720p &amp; 480p] Watch Online – 1XBET</t>
  </si>
  <si>
    <t>God’s Time (2022) Full Movie [In English] With Hindi Subtitles  [WEBRip 720p &amp; 480p] Watch Online – 1XBET</t>
  </si>
  <si>
    <t>Drafted 2035 (2021) Full Movie [In English] With Hindi Subtitles  [WEBRip 720p &amp; 480p] Watch Online – 1XBET</t>
  </si>
  <si>
    <t>Us or Them (2023) Full Movie [In English] With Hindi Subtitles  [CAMRip 720p &amp; 480p] Watch Online – 1XBET</t>
  </si>
  <si>
    <t>Talk to Me (2022) [Full Movie] In English (ORG DD 5.1) [WEB-DL 4K-2160p / 1080p 720p 480p HD]</t>
  </si>
  <si>
    <t>Barbie (2023) [Full Movie] In English (ORG DD 5.1) [WEB-DL 4K-2160p / 1080p 720p 480p HD]</t>
  </si>
  <si>
    <t>Evinced (2022) Full Movie [In English] With Hindi Subtitles  [WEBRip 720p &amp; 480p] Watch Online – 1XBET</t>
  </si>
  <si>
    <t>God Forgives, I Don’t (2023) Full Movie [In English] With Hindi Subtitles  [WEBRip 720p &amp; 480p] Watch Online – 1XBET</t>
  </si>
  <si>
    <t>Love Upstream (2021) Full Movie [In English] With Hindi Subtitles  [WEBRip 720p &amp; 480p] Watch Online – 1XBET</t>
  </si>
  <si>
    <t>The Girl in the Yellow Jumper (2020) Full Movie [In English] With Hindi Subtitles  [WEBRip 720p &amp; 480p] Watch Online – 1XBET</t>
  </si>
  <si>
    <t>The Housekeeper (2023) Full Movie [In English] With Hindi Subtitles  [WEBRip 720p &amp; 480p] Watch Online – 1XBET</t>
  </si>
  <si>
    <t>Zombie Town (2023) Full Movie [In English] With Hindi Subtitles  [CAMRip 720p &amp; 480p] Watch Online – 1XBET</t>
  </si>
  <si>
    <t>Thirst (2023) Full Movie [In English] With Hindi Subtitles  [CAMRip 720p &amp; 480p] Watch Online – 1XBET</t>
  </si>
  <si>
    <t>Escalation (2023) Full Movie [In English] With Hindi Subtitles  [CAMRip 720p &amp; 480p] Watch Online – 1XBET</t>
  </si>
  <si>
    <t>Beaten to Death (2022) Full Movie [In English] With Hindi Subtitles  [CAMRip 720p &amp; 480p] Watch Online – 1XBET</t>
  </si>
  <si>
    <t>The Good Mother (2023) Full Movie [In English] With Hindi Subtitles  [CAMRip 720p &amp; 480p] Watch Online – 1XBET</t>
  </si>
  <si>
    <t>Jagged Mind (2023) Full Movie [In English] With Hindi Subtitles  [WEBRip 720p &amp; 480p] Watch Online – 1XBET</t>
  </si>
  <si>
    <t>Don’t Look Away (2023) Full Movie [In English] With Hindi Subtitles  [CAMRip 720p &amp; 480p] Watch Online – 1XBET</t>
  </si>
  <si>
    <t>You Hurt My Feelings (2023) Full Movie [In English] With Hindi Subtitles  [WEBRip 720p &amp; 480p] Watch Online – 1XBET</t>
  </si>
  <si>
    <t>Sins of the Father (2022) Full Movie [In English] With Hindi Subtitles  [WEBRip 720p &amp; 480p] Watch Online – 1XBET</t>
  </si>
  <si>
    <t>Happy Birthday (2023) Full Movie [In English] With Hindi Subtitles  [WEBRip 720p &amp; 480p] Watch Online – 1XBET</t>
  </si>
  <si>
    <t>Walking Against the Rain (2022) Full Movie [In English ] With Hindi Subtitles  [BluRay 720p &amp; 480p] Watch Online – 1XBET</t>
  </si>
  <si>
    <t>They Shall Not Pass (2021) Full Movie [In English] With Hindi Subtitles  [WEBRip 720p &amp; 480p] Watch Online – 1XBET</t>
  </si>
  <si>
    <t>The Way Out (2022) Full Movie [In English] With Hindi Subtitles  [WEBRip 720p &amp; 480p] Watch Online – 1XBET</t>
  </si>
  <si>
    <t>The Threat Next Door (2023) Full Movie [In English] With Hindi Subtitles  [WEBRip 720p &amp; 480p] Watch Online – 1XBET</t>
  </si>
  <si>
    <t>Twisted Neighbor (2023) Full Movie [In English] With Hindi Subtitles  WEBRip 720p Online Stream – 1XBET</t>
  </si>
  <si>
    <t>Static Codes (2023) Full Movie [In English] With Hindi Subtitles  [WEBRip 720p &amp; 480p] Watch Online – 1XBET</t>
  </si>
  <si>
    <t>Robots (2023) Full Movie [In English] With Hindi Subtitles  [WEBRip 720p &amp; 480p] Watch Online – 1XBET</t>
  </si>
  <si>
    <t>The Dive (2023) Full Movie [In English] With Hindi Subtitles  [WEBRip 720p &amp; 480p] Watch Online – 1XBET</t>
  </si>
  <si>
    <t>Night of the Caregiver (2023) Full Movie [In English] With Hindi Subtitles  [WEBRip 720p &amp; 480p] Watch Online – 1XBET</t>
  </si>
  <si>
    <t>Les amours d’Anaïs (2021) Full Movie [In English] With Hindi Subtitles  [WEBRip 720p &amp; 480p] Watch Online – 1XBET</t>
  </si>
  <si>
    <t>Hostile Forces (2023) Full Movie [In English] With Hindi Subtitles  [WEBRip 720p &amp; 480p] Watch Online – 1XBET</t>
  </si>
  <si>
    <t>Antigang: La Relève (2023) Full Movie [In English] With Hindi Subtitles  WEBRip 720p Online Stream – 1XBET</t>
  </si>
  <si>
    <t>Echo Base (2023) Full Movie [In English] With Hindi Subtitles  [WEBRip 720p &amp; 480p] Watch Online – 1XBET</t>
  </si>
  <si>
    <t>Blind Waters (2023) Full Movie [In English] With Hindi Subtitles  WEBRip 720p Online Stream – 1XBET</t>
  </si>
  <si>
    <t>A Safari Romance (2023) Full Movie [In English] With Hindi Subtitles  [WEBRip 720p &amp; 480p] Watch Online – 1XBET</t>
  </si>
  <si>
    <t>Hiding from My Husband (2023) Full Movie [In English] With Hindi Subtitles  [WEBRip 720p &amp; 480p] Watch Online – 1XBET</t>
  </si>
  <si>
    <t>The Land Within (2022) Full Movie [In English] With Hindi Subtitles  [WEBRip 720p &amp; 480p] Watch Online – 1XBET</t>
  </si>
  <si>
    <t>Trafficking (2023) Full Movie [In English] With Hindi Subtitles  [BluRay 720p &amp; 480p] Watch Online – 1XBET</t>
  </si>
  <si>
    <t>Spellbound (2023) Full Movie [In English] With Hindi Subtitles  [WEBRip 720p &amp; 480p] Watch Online – 1XBET</t>
  </si>
  <si>
    <t>Slotherhouse (2023) Full Movie [In English] With Hindi Subtitles  [CAMRip 720p &amp; 480p] Watch Online – 1XBET</t>
  </si>
  <si>
    <t>Fantasy Football (2022) Full Movie [In English] With Hindi Subtitles  [WEBRip 720p &amp; 480p] Watch Online – 1XBET</t>
  </si>
  <si>
    <t>Alarmed (2023) Full Movie [In English] With Hindi Subtitles  [WEBRip 720p &amp; 480p] Watch Online – 1XBET</t>
  </si>
  <si>
    <t>Barbie (2023) Full Movie in English (ORG 5.1) [HC WEBRip 1080p 720p 480p HD]</t>
  </si>
  <si>
    <t>The Equalizer 3 (2023) Full Movie in English [CAMRip 1080p 720p 480p] [Watch Online &amp; Download] 1XBET</t>
  </si>
  <si>
    <t>The Blackening (2022) Full Movie [In English] With Hindi Subtitles  [BluRay 720p &amp; 480p] Watch Online – 1XBET</t>
  </si>
  <si>
    <t>The Assassin (2023) Full Movie [In English] With Hindi Subtitles  [WEBRip 720p &amp; 480p] Watch Online – 1XBET</t>
  </si>
  <si>
    <t>Tell Me a Creepy Story (2023) Full Movie [In English] With Hindi Subtitles  [WEBRip 720p &amp; 480p] Watch Online – 1XBET</t>
  </si>
  <si>
    <t>Mount Hideaway Mysteries: Heartache and Homecoming (2022) Full Movie [In English] With Hindi Subtitles  [WEBRip 720p &amp; 480p] Watch Online – 1XBET</t>
  </si>
  <si>
    <t>Mommy’s Stolen Memories (2023) Full Movie [In English] With Hindi Subtitles  [WEBRip 720p &amp; 480p] Watch Online – 1XBET</t>
  </si>
  <si>
    <t>Megalodon: The Frenzy (2023) Full Movie [In English] With Hindi Subtitles  [WEBRip 720p &amp; 480p] Watch Online – 1XBET</t>
  </si>
  <si>
    <t>Reminiscing Shadows (2023) Full Movie [In English] With Hindi Subtitles  WEBRip 720p Online Stream – 1XBET</t>
  </si>
  <si>
    <t>Little Bone Lodge (2023) Full Movie [In English] With Hindi Subtitles  [WEBRip 720p &amp; 480p] Watch Online – 1XBET</t>
  </si>
  <si>
    <t>Line Sisters (2022) Full Movie [In English] With Hindi Subtitles  [WEBRip 720p &amp; 480p] Watch Online – 1XBET</t>
  </si>
  <si>
    <t>How to Blow Up a Pipeline (2022) Full Movie [In English] With Hindi Subtitles  [WEBRip 720p &amp; 480p] Watch Online – 1XBET</t>
  </si>
  <si>
    <t>Retribution (2023) Full Movie in English [CAMRip 1080p / 720p / 480p] – 1XBET</t>
  </si>
  <si>
    <t>Dark windows (2023) Full Movie [In English] With Hindi Subtitles  [CAMRip 720p &amp; 480p] Watch Online – 1XBET</t>
  </si>
  <si>
    <t>From Paris with Danger (2023) Full Movie [In English] With Hindi Subtitles  WEBRip 720p Online Stream – 1XBET</t>
  </si>
  <si>
    <t>Abducted by My Teacher: The Elizabeth Thomas Story (2023) Full Movie [In English] With Hindi Subtitles  WEBRip 720p Online Stream – 1XBET</t>
  </si>
  <si>
    <t>Haunting of the Queen Mary (2023) Full Movie [In English] With Hindi Subtitles  [CAMRip 720p &amp; 480p] Watch Online – 1XBET</t>
  </si>
  <si>
    <t>Francesca Quinn, PI (2022) Full Movie [In English] With Hindi Subtitles  [WEBRip 720p &amp; 480p] Watch Online – 1XBET</t>
  </si>
  <si>
    <t>Catfish Murder (2023) Full Movie [In English] With Hindi Subtitles  [WEBRip 720p &amp; 480p] Watch Online – 1XBET</t>
  </si>
  <si>
    <t>Brie’s Bake Off Challenge (2022) Full Movie [In English] With Hindi Subtitles  [WEBRip 720p &amp; 480p] Watch Online – 1XBET</t>
  </si>
  <si>
    <t>Back on the Strip (2023) Full Movie [In English] With Hindi Subtitles  [CAMRip 720p &amp; 480p] Watch Online – 1XBET</t>
  </si>
  <si>
    <t>Gran Turismo (2023) Full Movie in English [CAMRip-V2 1080p / 720p / 480p] – 1XBET</t>
  </si>
  <si>
    <t>Trapped in the Cabin (2023) Full Movie [In English] With Hindi Subtitles  [WEBRip 720p &amp; 480p] Watch Online – 1XBET</t>
  </si>
  <si>
    <t>Til Death Do Us Part (2023) Full Movie [In English] With Hindi Subtitles  [CAMRip 720p &amp; 480p] Watch Online – 1XBET</t>
  </si>
  <si>
    <t>Pretty Problems (2022) Full Movie [In English] With Hindi Subtitles  [WEBRip 720p &amp; 480p] Watch Online – 1XBET</t>
  </si>
  <si>
    <t>Nefarious (2023) Full Movie [In English] With Hindi Subtitles  [WEBRip 720p &amp; 480p] Watch Online – 1XBET</t>
  </si>
  <si>
    <t>Love, Fashion, Repeat (2022) Full Movie [In English] With Hindi Subtitles  [WEBRip 720p &amp; 480p] Watch Online – 1XBET</t>
  </si>
  <si>
    <t>Lost in the Stars (2022) Full Movie [In English] With Hindi Subtitles  [WEBRip 720p &amp; 480p] Watch Online – 1XBET</t>
  </si>
  <si>
    <t>The Unlikely Pilgrimage of Harold Fry (2023) Full Movie [In English] With Hindi Subtitles  [WEBRip 720p &amp; 480p] Watch Online – 1XBET</t>
  </si>
  <si>
    <t>The Collective (2023) Full Movie [In English] With Hindi Subtitles  [WEBRip 720p &amp; 480p] Watch Online – 1XBET</t>
  </si>
  <si>
    <t>Spirit of Fear (2023) Full Movie [In English] With Hindi Subtitles  [WEBRip 720p &amp; 480p] Watch Online – 1XBET</t>
  </si>
  <si>
    <t>Spin the Block (2023) Full Movie [In English] With Hindi Subtitles  WEBRip 720p Online Stream – 1XBET</t>
  </si>
  <si>
    <t>Shrapnel (2023) Full Movie [In English] With Hindi Subtitles  [CAMRip 720p &amp; 480p] Watch Online – 1XBET</t>
  </si>
  <si>
    <t>Fallen Angels Murder Club: Friends to Die For (2022) Full Movie [In English] With Hindi Subtitles  [WEBRip 720p &amp; 480p] Watch Online – 1XBET</t>
  </si>
  <si>
    <t>Everything Is Both (2023) Full Movie [In English] With Hindi Subtitles  [WEBRip 720p &amp; 480p] Watch Online – 1XBET</t>
  </si>
  <si>
    <t>Assault on Hill 400 (2023) Full Movie [In English] With Hindi Subtitles  [BluRay 720p &amp; 480p] Watch Online – 1XBET</t>
  </si>
  <si>
    <t>Twisted House Sitter 2 (2023) Full Movie [In English ] With Hindi Subtitles  [WEBRip 720p &amp; 480p] Watch Online – 1XBET</t>
  </si>
  <si>
    <t>The Gates (2023) Full Movie [In English] With Hindi Subtitles  [WEBRip 720p &amp; 480p] Watch Online – 1XBET</t>
  </si>
  <si>
    <t>The Stepmother 3 (2023) Full Movie [In English] With Hindi Subtitles  [WEBRip 720p &amp; 480p] Watch Online – 1XBET</t>
  </si>
  <si>
    <t>The River Wild (2023) Full Movie [In English] With Hindi Subtitles  [WEBRip 720p &amp; 480p] Watch Online – 1XBET</t>
  </si>
  <si>
    <t>Sacrum Vindictae (2023) Full Movie [In English] With Hindi Subtitles  [WEBRip 720p &amp; 480p] Watch Online – 1XBET</t>
  </si>
  <si>
    <t>The Secret First Lady (2023) Full Movie [In English] With Hindi Subtitles  WEBRip 720p Online Stream – 1XBET</t>
  </si>
  <si>
    <t>Xanadu Hellfire (2022) Full Movie [In English ] With Hindi Subtitles  [WEBRip 720p &amp; 480p] Watch Online – 1XBET</t>
  </si>
  <si>
    <t>Nasty (2022) Full Movie [In English] With Hindi Subtitles  [WEBRip 720p &amp; 480p] Watch Online – 1XBET</t>
  </si>
  <si>
    <t>Locked In (2023) Full Movie [In English] With Hindi Subtitles  [WEBRip 720p &amp; 480p] Watch Online – 1XBET</t>
  </si>
  <si>
    <t>I Am Rage (2023) Full Movie [In English] With Hindi Subtitles  [WEBRip 720p &amp; 480p] Watch Online – 1XBET</t>
  </si>
  <si>
    <t>Badcop (2023) Full Movie [In English] With Hindi Subtitles  [WEBRip 720p &amp; 480p] Watch Online – 1XBET</t>
  </si>
  <si>
    <t>See You on Venus (2023) Full Movie [In English] With Hindi Subtitles  [WEBRip 720p &amp; 480p] Watch Online – 1XBET</t>
  </si>
  <si>
    <t>Wolf Garden (2023) Full Movie [In English] With Hindi Subtitles  [WEBRip 720p &amp; 480p] Watch Online – 1XBET</t>
  </si>
  <si>
    <t>The Prince (2023) Full Movie [In English] With Hindi Subtitles  [WEBRip 720p &amp; 480p] Watch Online – 1XBET</t>
  </si>
  <si>
    <t>Trust Nobody 2 (2023) Full Movie [In English] With Hindi Subtitles  [WEBRip 720p &amp; 480p] Watch Online – 1XBET</t>
  </si>
  <si>
    <t>Pulpit Gangster (2023) Full Movie [In English] With Hindi Subtitles  [WEBRip 720p &amp; 480p] Watch Online – 1XBET</t>
  </si>
  <si>
    <t>Stripper Party (2023) Full Movie [In English] With Hindi Subtitles  [WEBRip 720p &amp; 480p] Watch Online – 1XBET</t>
  </si>
  <si>
    <t>Older Gods (2023) Full Movie [In English] With Hindi Subtitles  [WEBRip 720p &amp; 480p] Watch Online – 1XBET</t>
  </si>
  <si>
    <t>Called to Duty (2023) Full Movie [In English] With Hindi Subtitles  [WEBRip 720p &amp; 480p] Watch Online – 1XBET</t>
  </si>
  <si>
    <t>Island Escape (2023) Full Movie [In English] With Hindi Subtitles  [WEBRip 720p &amp; 480p] Watch Online – 1XBET</t>
  </si>
  <si>
    <t>Survive N Chicago (2023) Full Movie [In English] With Hindi Subtitles  [WEBRip 720p &amp; 480p] Watch Online – 1XBET</t>
  </si>
  <si>
    <t>His Last Wife (2023) Full Movie [In English] With Hindi Subtitles  [WEBRip 720p &amp; 480p] Watch Online – 1XBET</t>
  </si>
  <si>
    <t>Assistant (2023) Full Movie [In English] With Hindi Subtitles  [WEBRip 720p &amp; 480p] Watch Online – 1XBET</t>
  </si>
  <si>
    <t>Picture Me Dead (2023) Full Movie [In English] With Hindi Subtitles  WEBRip 720p Online Stream – 1XBET</t>
  </si>
  <si>
    <t>Hunting Games (2023) Full Movie [In English] With Hindi Subtitles  [WEBRip 720p &amp; 480p] Watch Online – 1XBET</t>
  </si>
  <si>
    <t>Arekalar (2022) Full Movie [In English] With Hindi Subtitles  [WEBRip 720p &amp; 480p] Watch Online – 1XBET</t>
  </si>
  <si>
    <t>A Good Man (2023) Full Movie [In English] With Hindi Subtitles  [WEBRip 720p &amp; 480p] Watch Online – 1XBET</t>
  </si>
  <si>
    <t>The Unseen (2023) Full Movie [In English] With Hindi Subtitles  [WEBRip 720p &amp; 480p] Watch Online – 1XBET</t>
  </si>
  <si>
    <t>The Getback (2023) Full Movie [In English] With Hindi Subtitles  [WEBRip 720p &amp; 480p] Watch Online – 1XBET</t>
  </si>
  <si>
    <t>Pastacolypse (2023) Full Movie [In English] With Hindi Subtitles  [WEBRip 720p &amp; 480p] Watch Online – 1XBET</t>
  </si>
  <si>
    <t>Murder City (2023) Full Movie [In English] With Hindi Subtitles  [WEBRip 720p &amp; 480p] Watch Online – 1XBET</t>
  </si>
  <si>
    <t>Murder at the Murder Mystery Party (2023) Full Movie [In English] With Hindi Subtitles  [WEBRip 720p &amp; 480p] Watch Online – 1XBET</t>
  </si>
  <si>
    <t>Magic Carpet Rides (2023) Full Movie [In English] With Hindi Subtitles  [WEBRip 720p &amp; 480p] Watch Online – 1XBET</t>
  </si>
  <si>
    <t>Fear the Night (2023) Full Movie [In English] With Hindi Subtitles  [WEBRip 720p &amp; 480p] Watch Online – 1XBET</t>
  </si>
  <si>
    <t>Butch vs. Sundance (2023) Full Movie [In English] With Hindi Subtitles  [WEBRip 720p &amp; 480p] Watch Online – 1XBET</t>
  </si>
  <si>
    <t>In the ghetto (2023) Full Movie [In English] With Hindi Subtitles  [WEBRip 720p &amp; 480p] Watch Online – 1XBET</t>
  </si>
  <si>
    <t>Gridiron Grind (2023) Full Movie [In English] With Hindi Subtitles  [WEBRip 720p &amp; 480p] Watch Online – 1XBET</t>
  </si>
  <si>
    <t>Twisted Date (2023) Full Movie [In English] With Hindi Subtitles  [WEBRip 720p &amp; 480p] Watch Online – 1XBET</t>
  </si>
  <si>
    <t>Cameron (2022) Full Movie [In English ] With Hindi Subtitles  [WEBRip 720p &amp; 480p] Watch Online – 1XBET</t>
  </si>
  <si>
    <t>Watch Mother, May I? (2023) Full Movie [In English] With Hindi Subtitles  CAMRip 720p Online Stream – 1XBET</t>
  </si>
  <si>
    <t>Watch Classmates (2023) Full Movie [In English] With Hindi Subtitles  WEBRip 720p Online Stream – 1XBET</t>
  </si>
  <si>
    <t>It’s Hard But It’s Fair (2022) Full Movie [In English] With Hindi Subtitles  [WEBRip 720p &amp; 480p] Watch Online – 1XBET</t>
  </si>
  <si>
    <t>Jules (2023) Full Movie [In English ] With Hindi Subtitles  [CAMRip 720p &amp; 480p] Watch Online – 1XBET</t>
  </si>
  <si>
    <t>Meg 2: The Trench (2023) Full Movie in English [CAMRip 1080p / 720p / 480p] – 1XBET</t>
  </si>
  <si>
    <t>Watch Hidden Exposure (2023) Full Movie [In English] With Hindi Subtitles  WEBRip 720p Online Stream – 1XBET</t>
  </si>
  <si>
    <t>Watch Family History Mysteries: Buried Past (2023) Full Movie [In English] With Hindi Subtitles  WEBRip 720p Online Stream – 1XBET</t>
  </si>
  <si>
    <t>Watch DC Down (2023) Full Movie [In English] With Hindi Subtitles  WEBRip 720p Online Stream – 1XBET</t>
  </si>
  <si>
    <t>Watch Trap House (2023) Full Movie [In English] With Hindi Subtitles  WEBRip 720p Online Stream – 1XBET</t>
  </si>
  <si>
    <t>Watch The Tomorrow Job (2023) Full Movie [In English] With Hindi Subtitles  WEBRip 720p Online Stream – 1XBET</t>
  </si>
  <si>
    <t>Watch The Island (2023) Full Movie [In English] With Hindi Subtitles  CAMRip 720p Online Stream – 1XBET</t>
  </si>
  <si>
    <t>Watch The Deep Web: Murdershow (2023) Full Movie [In English] With Hindi Subtitles  WEBRip 720p Online Stream – 1XBET</t>
  </si>
  <si>
    <t>Watch Sympathy for the Devil (2023) Full Movie [In English] With Hindi Subtitles  WEBRip 720p Online Stream – 1XBET</t>
  </si>
  <si>
    <t>Watch Killer Coworker (2023) Full Movie [In English] With Hindi Subtitles  WEBRip 720p Online Stream – 1XBET</t>
  </si>
  <si>
    <t>Watch Juju Stories (2021) Full Movie [In English] With Hindi Subtitles  WEBRip 720p Online Stream – 1XBET</t>
  </si>
  <si>
    <t>Watch Incarcerated (2023) Full Movie [In English] With Hindi Subtitles  WEBRip 720p Online Stream – 1XBET</t>
  </si>
  <si>
    <t>Watch Hijacked: Flight 73 (2023) Full Movie [In English] With Hindi Subtitles  WEBRip 720p Online Stream – 1XBET</t>
  </si>
  <si>
    <t>Watch Hidden Strike (2023) Full Movie [In English ] With Hindi Subtitles  WEBRip 720p Online Stream – 1XBET</t>
  </si>
  <si>
    <t>Watch Deadly Secrets of a Cam Girl (2023) Full Movie [In English ] With Hindi Subtitles  WEBRip 720p Online Stream – 1XBET</t>
  </si>
  <si>
    <t>Watch Cinnamon (2023) Full Movie [In English] With Hindi Subtitles  WEBRip 720p Online Stream – 1XBET</t>
  </si>
  <si>
    <t>Watch Blood, Sweat and Cheer (2023) Full Movie [In English] With Hindi Subtitles  WEBRip 720p Online Stream – 1XBET</t>
  </si>
  <si>
    <t>Watch Baby Blue (2023) Full Movie [In English] With Hindi Subtitles  WEBRip 720p Online Stream – 1XBET</t>
  </si>
  <si>
    <t>Watch A Killer Romance (2023) Full Movie [In English] With Hindi Subtitles  WEBRip 720p Online Stream – 1XBET</t>
  </si>
  <si>
    <t>Talk to Me (2022) Full Movie [In English] With Hindi Subtitles  [CAMRip 720p &amp; 480p] Watch Online – 1XBET</t>
  </si>
  <si>
    <t>Watch The Wrath of Becky (2023) Full Movie [In English] With Hindi Subtitles  WEBRip 720p Online Stream – 1XBET</t>
  </si>
  <si>
    <t>Watch The Ultimate Sacrifice (2021) Full Movie [In English] With Hindi Subtitles  WEBRip 720p Online Stream – 1XBET</t>
  </si>
  <si>
    <t>Watch Sins of the Mother (2021) Full Movie [In English] With Hindi Subtitles  WEBRip 720p Online Stream – 1XBET</t>
  </si>
  <si>
    <t>Watch Miss Futuro (2021) Full Movie [In English] With Hindi Subtitles  WEBRip 720p Online Stream – 1XBET</t>
  </si>
  <si>
    <t>Watch Medusa’s Venom (2023) Full Movie [In English] With Hindi Subtitles  WEBRip 720p Online Stream – 1XBET</t>
  </si>
  <si>
    <t>Outsource (2022) Full Movie [In English] With Hindi Subtitles  [WEBRip 720p &amp; 480p] Watch Online – 1XBET</t>
  </si>
  <si>
    <t>Watch Surprise (2023) Full Movie [In English] With Hindi Subtitles  WEBRip 720p Online Stream – 1XBET</t>
  </si>
  <si>
    <t>Haunted Mansion (2023) Full Movie in English [CAMRip-V2 1080p / 720p / 480p] – 1XBET</t>
  </si>
  <si>
    <t>Watch It Knows You’re Alone (2021) Full Movie [In English] With Hindi Subtitles  WEBRip 720p Online Stream – 1XBET</t>
  </si>
  <si>
    <t>Watch Dante’s Shadow of Sin (2021) Full Movie [In English] With Hindi Subtitles  WEBRip 720p Online Stream – 1XBET</t>
  </si>
  <si>
    <t>Watch All the World Is Sleeping (2021) Full Movie [In English] With Hindi Subtitles  WEBRip 720p Online Stream – 1XBET</t>
  </si>
  <si>
    <t>Watch Knights of the Zodiac (2023) Full Movie [In English] With Hindi Subtitles  WEBRip 720p Online Stream – 1XBET</t>
  </si>
  <si>
    <t>Watch The Machine (2023) Full Movie [In English] With Hindi Subtitles  WEBRip 720p Online Stream – 1XBET</t>
  </si>
  <si>
    <t>Watch Spinning Gold (2023) Full Movie [In English] With Hindi Subtitles  BluRay 720p Online Stream – 1XBET</t>
  </si>
  <si>
    <t>Watch The Domestic (2022) Full Movie [In English] With Hindi Subtitles  WEBRip 720p Online Stream – 1XBET</t>
  </si>
  <si>
    <t>Watch Sound of Freedom (2023) Full Movie [In English] With Hindi Subtitles  CAMRip 720p Online Stream – 1XBET</t>
  </si>
  <si>
    <t>Watch Somewhere in Queens (2022) Full Movie [In English] With Hindi Subtitles  WEBRip 720p Online Stream – 1XBET</t>
  </si>
  <si>
    <t>Watch Secrets at the Inn (2022) Full Movie [In English] With Hindi Subtitles  WEBRip 720p Online Stream – 1XBET</t>
  </si>
  <si>
    <t>Watch Mantra (2022) Full Movie [In English] With Hindi Subtitles  WEBRip 720p Online Stream – 1XBET</t>
  </si>
  <si>
    <t>Watch Let’s Get Physical (2022) Full Movie [In English] With Hindi Subtitles  WEBRip 720p Online Stream – 1XBET</t>
  </si>
  <si>
    <t>Watch Love’s Greek to Me (2023) Full Movie [In English] With Hindi Subtitles  WEBRip 720p Online Stream – 1XBET</t>
  </si>
  <si>
    <t>Insidious: The Red Door (2023 Full Movie) Web-DL 1080p 720p 480p [HD x264 &amp; HEVC] (In English 5.1 DD) + ESubs</t>
  </si>
  <si>
    <t>Watch Gore: All Hallows Eve (2021) Full Movie [In English] With Hindi Subtitles  WEBRip 720p Online Stream – 1XBET</t>
  </si>
  <si>
    <t>Watch Flamin’ Hot (2023) Full Movie [In English ] With Hindi Subtitles  WEBRip 720p Online Stream – 1XBET</t>
  </si>
  <si>
    <t>Watch Dangerous Game: The Legacy Murders (2022) Full Movie [In English] With Hindi Subtitles  WEBRip 720p Online Stream – 1XBET</t>
  </si>
  <si>
    <t>Watch A Nashville Legacy (2023) Full Movie [In English] With Hindi Subtitles  WEBRip 720p Online Stream – 1XBET</t>
  </si>
  <si>
    <t>Oppenheimer (2023) Full Movie in English  [HDCAM 1080p 720p 480p] – 1XBET</t>
  </si>
  <si>
    <t>Watch You’re Killing Me (2023) Full Movie [In English] With Hindi Subtitles  WEBRip 720p Online Stream – 1XBET</t>
  </si>
  <si>
    <t>Watch You’ll Never Leave Me (2023) Full Movie [In English] With Hindi Subtitles  WEBRip 720p Online Stream – 1XBET</t>
  </si>
  <si>
    <t>Watch The Asian Angel (2021) Full Movie [In English] With Hindi Subtitles  WEBRip 720p Online Stream – 1XBET</t>
  </si>
  <si>
    <t>Watch Space Oddity (2022) Full Movie [In English] With Hindi Subtitles  WEBRip 720p Online Stream – 1XBET</t>
  </si>
  <si>
    <t>Watch Real Love (2023) Full Movie [In English ] With Hindi Subtitles  WEBRip 720p Online Stream – 1XBET</t>
  </si>
  <si>
    <t>Watch Blue’s Big City Adventure (2022) Full Movie [In English] With Hindi Subtitles  WEBRip 720p Online Stream – 1XBET</t>
  </si>
  <si>
    <t>Watch Survival of the Wolves (2022) Full Movie [In English] With Hindi Subtitles  WEBRip 720p Online Stream – 1XBET</t>
  </si>
  <si>
    <t>Watch Super Volcano (2022) Full Movie [In English] With Hindi Subtitles  WEBRip 720p Online Stream – 1XBET</t>
  </si>
  <si>
    <t>Watch Little Did He Know (2021) Full Movie [In English] With Hindi Subtitles  WEBRip 720p Online Stream – 1XBET</t>
  </si>
  <si>
    <t>Watch The Pregnancy Scheme (2023) Full Movie [In English] With Hindi Subtitles  WEBRip 720p Online Stream – 1XBET</t>
  </si>
  <si>
    <t>Watch The Secret Kingdom (2023) Full Movie [In English] With Hindi Subtitles  WEBRip 720p Online Stream – 1XBET</t>
  </si>
  <si>
    <t>Watch The Wraith Within (2023) Full Movie [In English] With Hindi Subtitles  WEBRip 720p Online Stream – 1XBET</t>
  </si>
  <si>
    <t>Watch Givers of Death (2020) Full Movie [In English] With Hindi Subtitles  WEBRip 720p Online Stream – 1XBET</t>
  </si>
  <si>
    <t>Watch Dashcam (2021) Full Movie [In English] With Hindi Subtitles  WEBRip 720p Online Stream – 1XBET</t>
  </si>
  <si>
    <t>Watch Alone in the Dark (2022) Full Movie [In English] With Hindi Subtitles  WEBRip 720p Online Stream – 1XBET</t>
  </si>
  <si>
    <t>Watch Unclenching the Fists (2021) Full Movie [In English] With Hindi Subtitles  WEBRip 720p Online Stream – 1XBET</t>
  </si>
  <si>
    <t>Watch The Baker (2022) Full Movie [In English ] With Hindi Subtitles  CAMRip 720p Online Stream – 1XBET</t>
  </si>
  <si>
    <t>Watch Plus One at an Amish Wedding (2022) Full Movie [In English ] With Hindi Subtitles  WEBRip 720p Online Stream – 1XBET</t>
  </si>
  <si>
    <t>Watch Losing Hope (2021) Full Movie [In English] With Hindi Subtitles  WEBRip 720p Online Stream – 1XBET</t>
  </si>
  <si>
    <t>Watch Daliland (2022) Full Movie [In English] With Hindi Subtitles  WEBRip 720p Online Stream – 1XBET</t>
  </si>
  <si>
    <t>Watch Confidential Informant (2023) Full Movie [In English] With Hindi Subtitles  WEBRip 720p Online Stream – 1XBET</t>
  </si>
  <si>
    <t>Watch Astonishing Tales of Terror: Rocktapussy! (2022) Full Movie [In English] With Hindi Subtitles  WEBRip 720p Online Stream – 1XBET</t>
  </si>
  <si>
    <t>Watch Witch Trials (2022) Full Movie [In English] With Hindi Subtitles  WEBRip 720p Online Stream – 1XBET</t>
  </si>
  <si>
    <t>Watch Love at First Lie (2023) Full Movie [In English] With Hindi Subtitles  WEBRip 720p Online Stream – 1XBET</t>
  </si>
  <si>
    <t>Watch Space Pups (2023) Full Movie [In English] With Hindi Subtitles  WEBRip 720p Online Stream – 1XBET</t>
  </si>
  <si>
    <t>Watch My Husband’s Worst Mistake (2023) Full Movie [In English] With Hindi Subtitles  WEBRip 720p Online Stream – 1XBET</t>
  </si>
  <si>
    <t>Watch Maximum Truth (2023) Full Movie [In English] With Hindi Subtitles  WEBRip 720p Online Stream – 1XBET</t>
  </si>
  <si>
    <t>Watch Make Me a Match (2023) Full Movie [In English] With Hindi Subtitles  WEBRip 720p Online Stream – 1XBET</t>
  </si>
  <si>
    <t>Watch Last American Horror Show: Volume II (2022) Full Movie [In English] With Hindi Subtitles  WEBRip 720p Online Stream – 1XBET</t>
  </si>
  <si>
    <t>Watch King Judith (2022) Full Movie [In English] With Hindi Subtitles  WEBRip 720p Online Stream – 1XBET</t>
  </si>
  <si>
    <t>Watch Key to Love (2023) Full Movie [In English] With Hindi Subtitles  WEBRip 720p Online Stream – 1XBET</t>
  </si>
  <si>
    <t>Watch Devilreaux (2023) Full Movie [In English] With Hindi Subtitles  BluRay 720p Online Stream – 1XBET</t>
  </si>
  <si>
    <t>Watch Cult Hero (2022) Full Movie [In English ] With Hindi Subtitles  WEBRip 720p Online Stream – 1XBET</t>
  </si>
  <si>
    <t>Watch Coyote (2023) Full Movie [In English] With Hindi Subtitles  WEBRip 720p Online Stream – 1XBET</t>
  </si>
  <si>
    <t>Watch Born to Fly (2023) Full Movie [In English] With Hindi Subtitles  WEBRip 720p Online Stream – 1XBET</t>
  </si>
  <si>
    <t>Watch Bora (2023) Full Movie [In English] With Hindi Subtitles  WEBRip 720p Online Stream – 1XBET</t>
  </si>
  <si>
    <t>Watch 20.0 Megaquake (2022) Full Movie [In English ] With Hindi Subtitles  BluRay 720p Online Stream – 1XBET</t>
  </si>
  <si>
    <t>Watch Past Lives (2023) Full Movie [In English] With Hindi Subtitles  CAMRip 720p Online Stream – 1XBET</t>
  </si>
  <si>
    <t>Watch Pinball: The Man Who Saved the Game (2022) Full Movie [In English] With Hindi Subtitles  WEBRip 720p Online Stream – 1XBET</t>
  </si>
  <si>
    <t>Watch Secret Seam (2023) Full Movie [In English] With Hindi Subtitles  WEBRip 720p Online Stream – 1XBET</t>
  </si>
  <si>
    <t>Watch The Lesson (2023) Full Movie [In English] With Hindi Subtitles  WEBRip 720p Online Stream – 1XBET</t>
  </si>
  <si>
    <t>Watch Nightalk (2023) Full Movie [In English ] With Hindi Subtitles  WEBRip 720p Online Stream – 1XBET</t>
  </si>
  <si>
    <t>Watch God of Dreams (2022) Full Movie [In English] With Hindi Subtitles  WEBRip 720p Online Stream – 1XBET</t>
  </si>
  <si>
    <t>Watch Frieden Liebe und Death Metal (2022) Full Movie [In English] With Hindi Subtitles  WEBRip 720p Online Stream – 1XBET</t>
  </si>
  <si>
    <t>Watch Made for Each Other (2023) Full Movie [In English] With Hindi Subtitles  WEBRip 720p Online Stream – 1XBET</t>
  </si>
  <si>
    <t>Wonderwell (2023) Full Movie [In English] With Hindi Subtitles  [WEBRip 720p &amp; 480p] Watch Online – 1XBET</t>
  </si>
  <si>
    <t>Vanished: Searching for My Sister (2022) Full Movie [In English] With Hindi Subtitles  [WEBRip 720p &amp; 480p] Watch Online – 1XBET</t>
  </si>
  <si>
    <t>The Pod Generation (2023) Full Movie [In English] With Hindi Subtitles  [CAMRip 720p &amp; 480p] Watch Online – 1XBET</t>
  </si>
  <si>
    <t>Harmony in Paradise (2022) Full Movie [In English] With Hindi Subtitles  [WEBRip 720p &amp; 480p] Watch Online – 1XBET</t>
  </si>
  <si>
    <t>Watch #plugged (2023) Full Movie [In English ] With Hindi Subtitles  WEBRip 720p Online Stream – 1XBET</t>
  </si>
  <si>
    <t>Watch Tales of a Fifth Grade Robin Hood (2021) Full Movie [In English] With Hindi Subtitles  WEBRip 720p Online Stream – 1XBET</t>
  </si>
  <si>
    <t>Watch Game of Love (2022) Full Movie [In English] With Hindi Subtitles  WEBRip 720p Online Stream – 1XBET</t>
  </si>
  <si>
    <t>Watch Chevalier (2022) Full Movie [In English] With Hindi Subtitles  WEBRip 720p Online Stream – 1XBET</t>
  </si>
  <si>
    <t>Watch The Angry Black Girl and Her Monster (2023) Full Movie [In English] With Hindi Subtitles  WEBRip 720p Online Stream – 1XBET</t>
  </si>
  <si>
    <t>Watch Strength of a Woman (2023) Full Movie [In English] With Hindi Subtitles  WEBRip 720p Online Stream – 1XBET</t>
  </si>
  <si>
    <t>Watch The Devil Comes at Night (2023) Full Movie [In English] With Hindi Subtitles  WEBRip 720p Online Stream – 1XBET</t>
  </si>
  <si>
    <t>Watch It Is in Us All (2022) Full Movie [In English ] With Hindi Subtitles  WEBRip 720p Online Stream – 1XBET</t>
  </si>
  <si>
    <t>Watch Peter Pan &amp; Wendy (2023) Full Movie [In English] With Hindi Subtitles  WEBRip 720p Online Stream – 1XBET</t>
  </si>
  <si>
    <t>Watch Marooned Awakening (2022) Full Movie [In English] With Hindi Subtitles  WEBRip 720p Online Stream – 1XBET</t>
  </si>
  <si>
    <t>Watch Asteroid City (2023) Full Movie [In English] With Hindi Subtitles  CAMRip 720p Online Stream – 1XBET</t>
  </si>
  <si>
    <t>Watch The Mistress (2022) Full Movie [In English] With Hindi Subtitles  CAMRip 720p Online Stream – 1XBET</t>
  </si>
  <si>
    <t>Watch Stuffings (2021) Full Movie [In English] With Hindi Subtitles  WEBRip 720p Online Stream – 1XBET</t>
  </si>
  <si>
    <t>Watch Pumpkin Everything (2022) Full Movie [In English] With Hindi Subtitles  WEBRip 720p Online Stream – 1XBET</t>
  </si>
  <si>
    <t>Watch The Renata Road (2022) Full Movie [In English] With Hindi Subtitles  WEBRip 720p Online Stream – 1XBET</t>
  </si>
  <si>
    <t>Watch Mojave Diamonds (2023) Full Movie [In English] With Hindi Subtitles  WEBRip 720p Online Stream – 1XBET</t>
  </si>
  <si>
    <t>Watch Mercy (2023) Full Movie [In English] With Hindi Subtitles  CAMRip 720p Online Stream – 1XBET</t>
  </si>
  <si>
    <t>Watch Marinette (2023) Full Movie [In English] With Hindi Subtitles  CAMRip 720p Online Stream – 1XBET</t>
  </si>
  <si>
    <t>Watch Juang (2022) Full Movie [In English] With Hindi Subtitles  WEBRip 720p Online Stream – 1XBET</t>
  </si>
  <si>
    <t>Watch Big George Foreman (2023) Full Movie [In English] With Hindi Subtitles  WEBRip 720p Online Stream – 1XBET</t>
  </si>
  <si>
    <t>Watch The Pudgie Movie (2020) Full Movie [In English] With Hindi Subtitles  WEBRip 720p Online Stream – 1XBET</t>
  </si>
  <si>
    <t>Watch The Amazing Maurice (2022) Full Movie [In English] With Hindi Subtitles  BluRay 720p Online Stream – 1XBET</t>
  </si>
  <si>
    <t>Watch On Sacred Ground (2023) Full Movie [In English] With Hindi Subtitles  WEBRip 720p Online Stream – 1XBET</t>
  </si>
  <si>
    <t>Watch Nikki &amp; Nora: Sister Sleuths (2022) Full Movie [In English] With Hindi Subtitles  WEBRip 720p Online Stream – 1XBET</t>
  </si>
  <si>
    <t>Watch Mending the Line (2022) Full Movie [In English] With Hindi Subtitles  CAMRip 720p Online Stream – 1XBET</t>
  </si>
  <si>
    <t>Watch Assassin Club (2023) Full Movie [In English] With Hindi Subtitles  BluRay 720p Online Stream – 1XBET</t>
  </si>
  <si>
    <t>Watch Death Shot (2022) Full Movie [In English] With Hindi Subtitles  WEBRip 720p Online Stream – 1XBET</t>
  </si>
  <si>
    <t>Watch Hello Darlin’ (2020) Full Movie [In English] With Hindi Subtitles  WEBRip 720p Online Stream – 1XBET</t>
  </si>
  <si>
    <t>Werewolf Cabal (2022) Full Movie [In English] With Hindi Subtitles  [WEBRip 720p &amp; 480p] Watch Online – 1XBET</t>
  </si>
  <si>
    <t>Aporia (2023) Full Movie [In English] With Hindi Subtitles  [CAMRip 720p &amp; 480p] Watch Online – 1XBET</t>
  </si>
  <si>
    <t>Watch Lost Inside (2022) Full Movie [In English] With Hindi Subtitles  WEBRip 720p Online Stream – 1XBET</t>
  </si>
  <si>
    <t>Watch Married by Mistake (2023) Full Movie [In English] With Hindi Subtitles  WEBRip 720p Online Stream – 1XBET</t>
  </si>
  <si>
    <t>Watch King of Terrors (2022) Full Movie [In English] With Hindi Subtitles  WEBRip 720p Online Stream – 1XBET</t>
  </si>
  <si>
    <t>Watch Karmalink (2021) Full Movie [In English] With Hindi Subtitles  WEBRip 720p Online Stream – 1XBET</t>
  </si>
  <si>
    <t>Watch How Dark They Prey (2022) Full Movie [In English] With Hindi Subtitles  WEBRip 720p Online Stream – 1XBET</t>
  </si>
  <si>
    <t>Watch Hippies vs. Squirrelmen (2022) Full Movie [In English] With Hindi Subtitles  WEBRip 720p Online Stream – 1XBET</t>
  </si>
  <si>
    <t>Watch Fear the Invisible Man (2023) Full Movie [In English] With Hindi Subtitles  WEBRip 720p Online Stream – 1XBET</t>
  </si>
  <si>
    <t>Watch Blood &amp; Gold (2023) Full Movie [In English] With Hindi Subtitles  WEBRip 720p Online Stream – 1XBET</t>
  </si>
  <si>
    <t>Watch Ambush (2023) Full Movie [In English] With Hindi Subtitles  WEBRip 720p Online Stream – 1XBET</t>
  </si>
  <si>
    <t>Watch 97 Minutes (2023) Full Movie [In English ] With Hindi Subtitles  WEBRip 720p Online Stream – 1XBET</t>
  </si>
  <si>
    <t>Mission: Impossible – Dead Reckoning Part One (2023) Full Movie in English [HDCAM-V2  1080p 720p 480p] – 1XBET</t>
  </si>
  <si>
    <t>Transformers: Rise of the Beasts (2023 Full Movie) Web-DL 1080p 720p 480p [HD x264 &amp; HEVC] (In English 5.1 DD) + ESubs</t>
  </si>
  <si>
    <t>Watch Bermuda Island (2023) Full Movie [In English] With Hindi Subtitles  WEBRip 720p Online Stream – 1XBET</t>
  </si>
  <si>
    <t>Watch Unicorn Wars (2022) Full Movie [In English] With Hindi Subtitles  WEBRip 720p Online Stream – 1XBET</t>
  </si>
  <si>
    <t>Watch The Outwaters (2022) Full Movie [In English] With Hindi Subtitles  WEBRip 720p Online Stream – 1XBET</t>
  </si>
  <si>
    <t>Watch The Love Club Sydneys Journey (2023) Full Movie [In English] With Hindi Subtitles  WEBRip 720p Online Stream – 1XBET</t>
  </si>
  <si>
    <t>Watch She Inherited Danger (2023) Full Movie [In English] With Hindi Subtitles  WEBRip 720p Online Stream – 1XBET</t>
  </si>
  <si>
    <t>Watch My Stupid Boss 2 (2019) Full Movie [In English] With Hindi Subtitles  WEBRip 720p Online Stream – 1XBET</t>
  </si>
  <si>
    <t>Family Blood (2022) Full Movie [In English] With Hindi Subtitles  [WEBRip 720p &amp; 480p] Watch Online – 1XBET</t>
  </si>
  <si>
    <t>Guardians of the Galaxy Vol. 3 (2023) [IMAX] Web-DL 1080p 720p 480p [HD x264 &amp; HEVC] (In English 5.1 DD) + ESubs</t>
  </si>
  <si>
    <t>Watch Unseen (2023) Full Movie [In English] With Hindi Subtitles  WEBRip 720p Online Stream – 1XBET</t>
  </si>
  <si>
    <t>Watch The Adventures of Jurassic Pet: The Lost Secret (2023) Full Movie [In English] With Hindi Subtitles  WEBRip 720p Online Stream – 1XBET</t>
  </si>
  <si>
    <t>Insidious: The Red Door (2023) Full Movie in English [CAMRip 1080p 720p 480p] – 1XBET</t>
  </si>
  <si>
    <t>Sanctified (2022) Full Movie [In English] With Hindi Subtitles  [WEBRip 720p &amp; 480p] Watch Online – 1XBET</t>
  </si>
  <si>
    <t>[18+] The Idol (Season 1) WEB-DL 1080p &amp; 720p HD [ In English] [2023 HBO Max Series] – S01 Episode 5 Added !</t>
  </si>
  <si>
    <t>Watch Dark Nature (2022) Full Movie [In English] With Hindi Subtitles  WEBRip 720p Online Stream – 1XBET</t>
  </si>
  <si>
    <t>Watch Do Your Worst (2023) Full Movie [In English] With Hindi Subtitles  WEBRip 720p Online Stream – 1XBET</t>
  </si>
  <si>
    <t>Watch Are You There God? It’s Me, Margaret. (2023) Full Movie [In English] With Hindi Subtitles  WEBRip 720p Online Stream – 1XBET</t>
  </si>
  <si>
    <t>Watch Jiàn pán xiá (2022) Full Movie [In Mandarin] With Hindi Subtitles  WEBRip 720p Online Stream – 1XBET</t>
  </si>
  <si>
    <t>Watch Jhilli (Discards) (2021) Full Movie [In English] With Hindi Subtitles  WEBRip 720p Online Stream – 1XBET</t>
  </si>
  <si>
    <t>Watch Drinkwater (2021) Full Movie [In English] With Hindi Subtitles  WEBRip 720p Online Stream – 1XBET</t>
  </si>
  <si>
    <t>Watch Diabolik: Ginko Attacks (2022) Full Movie [In English] With Hindi Subtitles  BluRay 720p Online Stream – 1XBET</t>
  </si>
  <si>
    <t>Watch Days of Daisy (2022) Full Movie [In English] With Hindi Subtitles  WEBRip 720p Online Stream – 1XBET</t>
  </si>
  <si>
    <t>Watch Beau Is Afraid (2023) Full Movie [In English] With Hindi Subtitles  WEBRip 720p Online Stream – 1XBET</t>
  </si>
  <si>
    <t>Indiana Jones and the Dial of Destiny (2023) Full Movie in English [CAMRip-V2 1080p 720p 480p] – 1XBET</t>
  </si>
  <si>
    <t>Watch Elvis the Pig (2022) Full Movie [In English] With Hindi Subtitles  WEBRip 720p Online Stream – 1XBET</t>
  </si>
  <si>
    <t>Watch Emesis Blue (2023) Full Movie [In English] With Hindi Subtitles  WEBRip 720p Online Stream – 1XBET</t>
  </si>
  <si>
    <t>Watch Super Turnt (2022) Full Movie [In English] With Hindi Subtitles  WEBRip 720p Online Stream – 1XBET</t>
  </si>
  <si>
    <t>Watch Darklands (2022) Full Movie [In English] With Hindi Subtitles  WEBRip 720p Online Stream – 1XBET</t>
  </si>
  <si>
    <t>Watch Black Balsam (2022) Full Movie [In English] With Hindi Subtitles  WEBRip 720p Online Stream – 1XBET</t>
  </si>
  <si>
    <t>Watch About My Father (2023) Full Movie [In English] With Hindi Subtitles  WEBRip 720p Online Stream – 1XBET</t>
  </si>
  <si>
    <t>Watch The Siege (2023) Full Movie [In English] With Hindi Subtitles  BluRay 720p Online Stream – 1XBET</t>
  </si>
  <si>
    <t>Watch Padre Pio (2022) Full Movie [In English] With Hindi Subtitles  WEBRip 720p Online Stream – 1XBET</t>
  </si>
  <si>
    <t>Watch Master Gardener (2022) Full Movie [In English] With Hindi Subtitles  WEBRip 720p Online Stream – 1XBET</t>
  </si>
  <si>
    <t>Watch Follow Her (2022) Full Movie [In English] With Hindi Subtitles  WEBRip 720p Online Stream – 1XBET</t>
  </si>
  <si>
    <t>Watch Regrets (2021) Full Movie [In English] With Hindi Subtitles  WEBRip 720p Online Stream – 1XBET</t>
  </si>
  <si>
    <t>Watch AI Love You (2022) Full Movie [In English] With Hindi Subtitles  WEBRip 720p Online Stream – 1XBET</t>
  </si>
  <si>
    <t>Watch The Curse of La Patasola (2022) Full Movie [In English] With Hindi Subtitles  WEBRip 720p Online Stream – 1XBET</t>
  </si>
  <si>
    <t>Watch Skinford: Death Sentence (2023) Full Movie [In English] With Hindi Subtitles  BluRay 720p Online Stream – 1XBET</t>
  </si>
  <si>
    <t>Watch Shut In (2022) Full Movie [In English] With Hindi Subtitles  WEBRip 720p Online Stream – 1XBET</t>
  </si>
  <si>
    <t>Watch Seize the Night (2022) Full Movie [In English] With Hindi Subtitles  WEBRip 720p Online Stream – 1XBET</t>
  </si>
  <si>
    <t>Watch Reel Monsters (2022) Full Movie [In English] With Hindi Subtitles  WEBRip 720p Online Stream – 1XBET</t>
  </si>
  <si>
    <t>Watch North of the 10 (2022) Full Movie [In English] With Hindi Subtitles  WEBRip 720p Online Stream – 1XBET</t>
  </si>
  <si>
    <t>Watch Kimi (2022) Full Movie [In English] With Hindi Subtitles  WEBRip 720p Online Stream – 1XBET</t>
  </si>
  <si>
    <t>Watch Help (2021) Full Movie [In English] With Hindi Subtitles  WEBRip 720p Online Stream – 1XBET</t>
  </si>
  <si>
    <t>Watch Fire Island (2023) Full Movie [In English] With Hindi Subtitles  WEBRip 720p Online Stream – 1XBET</t>
  </si>
  <si>
    <t>Watch Amandla (2022) Full Movie [In English] With Hindi Subtitles  WEBRip 720p Online Stream – 1XBET</t>
  </si>
  <si>
    <t>Watch A Violent Man (2022) Full Movie [In English] With Hindi Subtitles  WEBRip 720p Online Stream – 1XBET</t>
  </si>
  <si>
    <t>Watch Harry Pattern and the Magic Pen (2023) Full Movie [In English] With Hindi Subtitles  WEBRip 720p Online Stream – 1XBET</t>
  </si>
  <si>
    <t>Watch Scarlett Cross: Agents of D.E.A.T.H. (2022) Full Movie [In English] With Hindi Subtitles  WEBRip 720p Online Stream – MELBET</t>
  </si>
  <si>
    <t>Watch Pollen (2023) Full Movie [In English] With Hindi Subtitles  WEBRip 720p Online Stream – MELBET</t>
  </si>
  <si>
    <t>Watch Leave (2022) Full Movie [In English] With Hindi Subtitles  BluRay 720p Online Stream – MELBET</t>
  </si>
  <si>
    <t>Watch The Sky Is Everywhere (2022) Full Movie [In English] With Hindi Subtitles  WEBRip 720p Online Stream – 1XBET</t>
  </si>
  <si>
    <t>Watch Phony (2022) Full Movie [In English ] With Hindi Subtitles  WEBRip 720p Online Stream – 1XBET</t>
  </si>
  <si>
    <t>Watch Moonrise (2022) Full Movie [In English] With Hindi Subtitles  WEBRip 720p Online Stream – 1XBET</t>
  </si>
  <si>
    <t>Watch Moon Crash (2022) Full Movie [In English] With Hindi Subtitles  WEBRip 720p Online Stream – 1XBET</t>
  </si>
  <si>
    <t>Watch Monsters in the Closet (2022) Full Movie [In English] With Hindi Subtitles  WEBRip 720p Online Stream – 1XBET</t>
  </si>
  <si>
    <t>Pearl (2022) Full Movie in English (DD 5.1) + ESubs [BluRay 1080p 720p 480p HD]</t>
  </si>
  <si>
    <t>Unfinished (2022) Full Movie [In English] With Hindi Subtitles  [WEBRip 720p &amp; 480p] Watch Online – 1XBET</t>
  </si>
  <si>
    <t>Floodlights (2022) Full Movie [In English] With Hindi Subtitles  [WEBRip 720p &amp; 480p] Watch Online – 1XBET</t>
  </si>
  <si>
    <t>The Flash (2023) Full Movie in English [WEBRip 1080p 720p 480p HD] – 1XBET</t>
  </si>
  <si>
    <t>Watch The Royal (2022) Full Movie [In English] With Hindi Subtitles  WEBRip 720p Online Stream – 1XBET</t>
  </si>
  <si>
    <t>Watch Pipa (2022) Full Movie [In English] With Hindi Subtitles  WEBRip 720p Online Stream – 1XBET</t>
  </si>
  <si>
    <t>Watch Neurotic Beauty (2022) Full Movie [In English] With Hindi Subtitles  WEBRip 720p Online Stream – 1XBET</t>
  </si>
  <si>
    <t>Watch Donkeyhead (2022) Full Movie [In English] With Hindi Subtitles  WEBRip 720p Online Stream – 1XBET</t>
  </si>
  <si>
    <t>Watch We Need to Talk (2022) Full Movie [In English] With Hindi Subtitles  WEBRip 720p Online Stream – 1XBET</t>
  </si>
  <si>
    <t>Watch Vendetta (2022) Full Movie [In English] With Hindi Subtitles  WEBRip 720p Online Stream – 1XBET</t>
  </si>
  <si>
    <t>Watch Unboxed (2022) Full Movie [In English] With Hindi Subtitles  WEBRip 720p Online Stream – 1XBET</t>
  </si>
  <si>
    <t>Watch Troll (2022) Full Movie [In English] With Hindi Subtitles  WEBRip 720p Online Stream – 1XBET</t>
  </si>
  <si>
    <t>Watch Toscana (2022) Full Movie [In English] With Hindi Subtitles  WEBRip 720p Online Stream – 1XBET</t>
  </si>
  <si>
    <t>Watch King Tweety (2022) Full Movie [In English] With Hindi Subtitles  WEBRip 720p Online Stream – 1XBET</t>
  </si>
  <si>
    <t>Watch Top Gunner: Danger Zone (2022) Full Movie [In English] With Hindi Subtitles  BluRay 720p Online Stream – 1XBET</t>
  </si>
  <si>
    <t>Watch Maneater (2022) Full Movie [In English] With Hindi Subtitles  WEBRip 720p Online Stream – 1XBET</t>
  </si>
  <si>
    <t>Watch Till (2022) Full Movie [In English] With Hindi Subtitles  WEBRip 720p Online Stream – 1XBET</t>
  </si>
  <si>
    <t>Watch Thor: God of Thunder (2022) Full Movie [In English] With Hindi Subtitles  WEBRip 720p Online Stream – 1XBET</t>
  </si>
  <si>
    <t>Watch They Talk (2021) Full Movie [In English] With Hindi Subtitles  WEBRip 720p Online Stream – 1XBET</t>
  </si>
  <si>
    <t>Watch The Valet (2022) Full Movie [In English] With Hindi Subtitles  WEBRip 720p Online Stream – 1XBET</t>
  </si>
  <si>
    <t>Watch Sneakerella (2022) Full Movie [In English] With Hindi Subtitles  WEBRip 720p Online Stream – 1XBET</t>
  </si>
  <si>
    <t>Watch Slumberland (2022) Full Movie [In English] With Hindi Subtitles  WEBRip 720p Online Stream – 1XBET</t>
  </si>
  <si>
    <t>Watch Shark Bait (2022) Full Movie [In English] With Hindi Subtitles  WEBRip 720p Online Stream – 1XBET</t>
  </si>
  <si>
    <t>Watch Neon Lights (2022) Full Movie [In English] With Hindi Subtitles  WEBRip 720p Online Stream – 1XBET</t>
  </si>
  <si>
    <t>Watch My Babysitter the Super Hero (2022) Full Movie [In English] With Hindi Subtitles  WEBRip 720p Online Stream – 1XBET</t>
  </si>
  <si>
    <t>Watch Last the Night (2022) Full Movie [In English] With Hindi Subtitles  WEBRip 720p Online Stream – 1XBET</t>
  </si>
  <si>
    <t>Watch Hunting Ava Bravo (2022) Full Movie [In English] With Hindi Subtitles  WEBRip 720p Online Stream – 1XBET</t>
  </si>
  <si>
    <t>Watch Gatlopp (2022) Full Movie [In English] With Hindi Subtitles  WEBRip 720p Online Stream – 1XBET</t>
  </si>
  <si>
    <t>Watch Exposure 36 (2022) Full Movie [In English] With Hindi Subtitles  WEBRip 720p Online Stream – 1XBET</t>
  </si>
  <si>
    <t>Watch Collide (2022) Full Movie [In English] With Hindi Subtitles  WEBRip 720p Online Stream – 1XBET</t>
  </si>
  <si>
    <t>Watch Bad Influence (2022) Full Movie [In English] With Hindi Subtitles  WEBRip 720p Online Stream – 1XBET</t>
  </si>
  <si>
    <t>Beau Is Afraid (2023 Full Movie) Web-DL 1080p 720p 480p [HD x264 &amp; HEVC] (In English 5.1 DD) + ESubs</t>
  </si>
  <si>
    <t>Fast X (2023) WEB-DL [4K] 2160p / 1080p 720p 480p HD [Full Movie] [In English 5.1] + ESubs</t>
  </si>
  <si>
    <t>Transformers: Rise of the Beasts (2023) Full Movie in English [CAMRip-V3 1080p 720p 480p] – 1XBET</t>
  </si>
  <si>
    <t>Kill Shot (2023) Full Movie [In English] With Hindi Subtitles  [BluRay 720p &amp; 480p] Watch Online – 1XBET</t>
  </si>
  <si>
    <t>Watch White Men Can’t Jump (2023) Full Movie [In English] With Hindi Subtitles  WEbRip 720p Online Stream – 1XBET</t>
  </si>
  <si>
    <t>Watch The Man with My Husband’s Face (2023) Full Movie [In English ] With Hindi Subtitles  WEbRip 720p Online Stream – 1XBET</t>
  </si>
  <si>
    <t>Watch Great Yarmouth: Provisional Figures (2022) Full Movie [In English] With Hindi Subtitles  WEbRip 720p Online Stream – 1XBET</t>
  </si>
  <si>
    <t>Watch Double Life (2023) Full Movie [In English] With Hindi Subtitles  WEbRip 720p Online Stream – 1XBET</t>
  </si>
  <si>
    <t>Watch Darkeplica (2023) Full Movie [In English] With Hindi Subtitles  WEbRip 720p Online Stream – 1XBET</t>
  </si>
  <si>
    <t>Watch Centurion: The Dancing Stallion (2023) Full Movie [In English] With Hindi Subtitles  WEbRip 720p Online Stream – 1XBET</t>
  </si>
  <si>
    <t>Watch Book Club: The Next Chapter (2023) Full Movie [In English] With Hindi Subtitles  WEbRip 720p Online Stream – 1XBET</t>
  </si>
  <si>
    <t>Watch A Thousand and One (2023) Full Movie [In English] With Hindi Subtitles  WEbRip 720p Online Stream – 1XBET</t>
  </si>
  <si>
    <t>Watch The Black Demon (2023) Full Movie [In English] With Hindi Subtitles  WEbRip 720p Online Stream – MELBET</t>
  </si>
  <si>
    <t>Come Out Fighting (2022) Full Movie [In English] With Hindi Subtitles Webrip 720p HD [Watch Online] – MELBET</t>
  </si>
  <si>
    <t>Kandahar (2023) Full Movie in English [CAMRip 1080p 720p 480p] – 1XBET</t>
  </si>
  <si>
    <t>Watch Giving Birth to a Butterfly (2021) Full Movie [In English] With Hindi Subtitles  WEBRip 720p Online Stream – 1XBET</t>
  </si>
  <si>
    <t>Watch Motion Detected (2023) Full Movie [In English] With Hindi Subtitles  WEBRip 720p Online Stream – 1XBET</t>
  </si>
  <si>
    <t>Watch 12:46 (2023) Full Movie [In English] With Hindi Subtitles  WEBRip 720p Online Stream – 1XBET</t>
  </si>
  <si>
    <t>Watch Gringa (2023) Full Movie [In English] With Hindi Subtitles  WEBRip 720p Online Stream – 1XBET</t>
  </si>
  <si>
    <t>The Boogeyman (2023) Full Movie in English [CAMRip 1080p 720p 480p] – 1XBET</t>
  </si>
  <si>
    <t> Spider-Man: Across the Spider-Verse (2023) Full Movie in English [CAMRip 1080p 720p 480p] – 1XBET</t>
  </si>
  <si>
    <t>The Little Mermaid (2023) Full Movie in English [HDCAM 1080p 720p 480p] – 1XBET</t>
  </si>
  <si>
    <t>Watch The Disappearance of Cari Farver (2022) Full Movie [In English] With Hindi Subtitles  WEBRip 720p Online Stream – 1XBET</t>
  </si>
  <si>
    <t>Watch Stay Out of the Basement (2023) Full Movie [In English] With Hindi Subtitles  WEBRip 720p Online Stream – 1XBET</t>
  </si>
  <si>
    <t>Watch Moving On (2022) Full Movie [In English] With Hindi Subtitles  BluRay 720p Online Stream – 1XBET</t>
  </si>
  <si>
    <t>Watch Making Scents of Love (2023) Full Movie [In English] With Hindi Subtitles  WEBRip 720p Online Stream – 1XBET</t>
  </si>
  <si>
    <t>Watch Two Sinners and a Mule (2023) Full Movie [In English] With Hindi Subtitles  WEBRip 720p Online Stream – 1XBET</t>
  </si>
  <si>
    <t>Watch Transmutators (2023) Full Movie [In English] With Hindi Subtitles  WEBRip 720p Online Stream – 1XBET</t>
  </si>
  <si>
    <t>Watch Just Jake (2023) Full Movie [In English] With Hindi Subtitles  WEBRip 720p Online Stream – 1XBET</t>
  </si>
  <si>
    <t>Watch Graphic Desires (2022) Full Movie [In English] With Hindi Subtitles  BluRay 720p Online Stream – 1XBET</t>
  </si>
  <si>
    <t>Watch The Tutor (2023) Full Movie [In English] With Hindi Subtitles  WEBRip 720p Online Stream – 1XBET</t>
  </si>
  <si>
    <t>Watch The Gabby Petito Story (2022) Full Movie [In English] With Hindi Subtitles  WEBRip 720p Online Stream – 1XBET</t>
  </si>
  <si>
    <t>Watch One Ranger (2023) Full Movie [In English] With Hindi Subtitles  WEBRip 720p Online Stream – 1XBET</t>
  </si>
  <si>
    <t>Watch Maid for Revenge (2023) Full Movie [In English] With Hindi Subtitles  WEBRip 720p Online Stream – 1XBET</t>
  </si>
  <si>
    <t>Watch Beat (2022) Full Movie [In English] With Hindi Subtitles  WEBRip 720p Online Stream – 1XBET</t>
  </si>
  <si>
    <t>Watch The Irish Mob (2023) Full Movie [In English] With Hindi Subtitles  WEBRip 720p Online Stream – 1XBET</t>
  </si>
  <si>
    <t>Watch The Mount 2 (2022) Full Movie [In English] With Hindi Subtitles  WEBRip 720p Online Stream – 1XBET</t>
  </si>
  <si>
    <t>Watch The Pregnancy Promise (2023) Full Movie [In English] With Hindi Subtitles  WEBRip 720p Online Stream – 1XBET</t>
  </si>
  <si>
    <t>Watch The Reunion (2022) Full Movie [In English] With Hindi Subtitles  WEBRip 720p Online Stream – 1XBET</t>
  </si>
  <si>
    <t>Watch The Rise of the Beast (2022) Full Movie [In English] With Hindi Subtitles  WEBRip 720p Online Stream – 1XBET</t>
  </si>
  <si>
    <t>Watch Wolf Mountain (2022) Full Movie [In English] With Hindi Subtitles  WEBRip 720p Online Stream – 1XBET</t>
  </si>
  <si>
    <t>Watch The Day After Halloween (2022) Full Movie [In English] With Hindi Subtitles  WEBRip 720p Online Stream – 1XBET</t>
  </si>
  <si>
    <t>Watch Paint (2023) Full Movie [In English] With Hindi Subtitles  WEBRip 720p Online Stream – 1XBET</t>
  </si>
  <si>
    <t>Watch Organ Trail (2023) Full Movie [In English] With Hindi Subtitles  WEBRip 720p Online Stream – 1XBET</t>
  </si>
  <si>
    <t>Watch Marry F*** Kill (2023) Full Movie [In English] With Hindi Subtitles  WEBRip 720p Online Stream – 1XBET</t>
  </si>
  <si>
    <t>Watch Last Sentinel (2023) Full Movie [In English] With Hindi Subtitles  WEBRip 720p Online Stream – 1XBET</t>
  </si>
  <si>
    <t>Watch 10/31 Part 3 (2022) Full Movie [In English] With Hindi Subtitles  BluRay 720p Online Stream – 1XBET</t>
  </si>
  <si>
    <t>Watch Black Lotus (2023) Full Movie [In English] With Hindi Subtitles  WEBRip 720p Online Stream – 1XBET</t>
  </si>
  <si>
    <t>Watch Caviar (2023) Full Movie [In English] With Hindi Subtitles  WEBRip 720p Online Stream – 1XBET</t>
  </si>
  <si>
    <t>Watch Discontinued (2022) Full Movie [In English] With Hindi Subtitles  WEBRip 720p Online Stream – 1XBET</t>
  </si>
  <si>
    <t>Watch Crater (2023) Full Movie [In English] With Hindi Subtitles  WEBRip 720p Online Stream – 1XBET</t>
  </si>
  <si>
    <t>Watch Jacir (2022) Full Movie [In English] With Hindi Subtitles  WEBRip 720p Online Stream – 1XBET</t>
  </si>
  <si>
    <t>Watch Alien Hunters (2022) Full Movie [In English] With Hindi Subtitles  WEBRip 720p Online Stream – 1XBET</t>
  </si>
  <si>
    <t>Watch War of the Worlds: The Attack (2023) Full Movie [In English] With Hindi Subtitles  WEBRip 720p Online Stream – MELBET</t>
  </si>
  <si>
    <t>John Wick: Chapter 4 (2023 Full Movie) Web-DL 1080p 720p 480p [HD x264 &amp; HEVC] (In English 5.1 DD) + ESubs</t>
  </si>
  <si>
    <t>Watch The Best Man (2023) Full Movie [In English] With Hindi Subtitles  WEBRip 720p Online Stream – 1XBET</t>
  </si>
  <si>
    <t>Watch Simulant (2023) Full Movie [In English] With Hindi Subtitles  WEBRip 720p Online Stream – 1XBET</t>
  </si>
  <si>
    <t>Watch Jethica (2022) Full Movie [In English] With Hindi Subtitles  WEBRip 720p Online Stream – 1XBET</t>
  </si>
  <si>
    <t>Watch Hair-Trigger (2022) Full Movie [In English] With Hindi Subtitles  WEBRip 720p Online Stream – 1XBET</t>
  </si>
  <si>
    <t>Watch Colonials (2023) Full Movie [In English] With Hindi Subtitles  WEBRip 720p Online Stream – 1XBET</t>
  </si>
  <si>
    <t>Watch Bear Man (2023) Full Movie [In English] With Hindi Subtitles  WEBRip 720p Online Stream – 1XBET</t>
  </si>
  <si>
    <t>Watch Baby Ruby (2022) Full Movie [In English] With Hindi Subtitles  BluRay 720p Online Stream – 1XBET</t>
  </si>
  <si>
    <t>Watch Ajoomma (2022) Full Movie [In English] With Hindi Subtitles  WEBRip 720p Online Stream – 1XBET</t>
  </si>
  <si>
    <t>Watch Abducted on Prom Night (2023) Full Movie [In English] With Hindi Subtitles  WEBRip 720p Online Stream – 1XBET</t>
  </si>
  <si>
    <t>Watch The Irish Connection (2022) Full Movie [In English] With Hindi Subtitles  WEBRip 720p Online Stream – 1XBET</t>
  </si>
  <si>
    <t>Watch The Dead Girl in Apartment 03 (2022) Full Movie [In English] With Hindi Subtitles  WEBRip 720p Online Stream – 1XBET</t>
  </si>
  <si>
    <t>Watch Polite Society (2023) Full Movie [In English] With Hindi Subtitles  WEBRip 720p Online Stream – 1XBET</t>
  </si>
  <si>
    <t>Watch Kung Fu Ghost (2022) Full Movie [In English ] With Hindi Subtitles  WEBRip 720p Online Stream – 1XBET</t>
  </si>
  <si>
    <t>Watch Bring Him Back Dead (2022) Full Movie [In English] With Hindi Subtitles  WEBRip 720p Online Stream – 1XBET</t>
  </si>
  <si>
    <t>Watch BlackBerry (2023) Full Movie [In English] With Hindi Subtitles  CAMRip 720p Online Stream – 1XBET</t>
  </si>
  <si>
    <t>Watch Albatross (2022) Full Movie [In English] With Hindi Subtitles  WEBRip 720p Online Stream – 1XBET</t>
  </si>
  <si>
    <t>Fast X (2023) Full Movie in English (ORG) [CAMRip-V3 1080p 720p 480p] – 1XBET</t>
  </si>
  <si>
    <t>Polite Society (2023 Full Movie) Web-DL 1080p 720p 480p [HD x264 &amp; HEVC] (In English 5.1 DD) + ESubs</t>
  </si>
  <si>
    <t>Sisu (2023 Full Movie) Web-DL 1080p 720p 480p [HD x264 &amp; HEVC] (In English 5.1 DD) + ESubs</t>
  </si>
  <si>
    <t>Watch Murder, Anyone? (2022) Full Movie [In English] With Hindi Subtitles  WEBRip 720p Online Stream – 1XBET</t>
  </si>
  <si>
    <t>Watch I Am DB Cooper (2022) Full Movie [In English] With Hindi Subtitles  WEBRip 720p Online Stream – 1XBET</t>
  </si>
  <si>
    <t>Watch The Wedding Cottage (2023) Full Movie [In English] With Hindi Subtitles  WEBRip 720p Online Stream – 1XBET</t>
  </si>
  <si>
    <t>Watch Pretty Stoned (2023) Full Movie [In English ] With Hindi Subtitles  WEBRip 720p Online Stream – 1XBET</t>
  </si>
  <si>
    <t>Watch Love on the Reef (2023) Full Movie [In English] With Hindi Subtitles  WEBRip 720p Online Stream – 1XBET</t>
  </si>
  <si>
    <t>Watch Lethal Legacy (2023) Full Movie [In English] With Hindi Subtitles  WEBRip 720p Online Stream – 1XBET</t>
  </si>
  <si>
    <t>Watch Enys Men (2022) Full Movie [In English] With Hindi Subtitles  WEBRip 720p Online Stream – 1XBET</t>
  </si>
  <si>
    <t>Watch Drunk, Driving, and 17 (2023) Full Movie [In English] With Hindi Subtitles  WEBRip 720p Online Stream – 1XBET</t>
  </si>
  <si>
    <t>Watch Bully High (2022) Full Movie [In English] With Hindi Subtitles  WEBRip 720p Online Stream – 1XBET</t>
  </si>
  <si>
    <t>Watch A Stitch in Time (2022) Full Movie [In English] With Hindi Subtitles  WEBRip 720p Online Stream – 1XBET</t>
  </si>
  <si>
    <t>Watch A Good Person (2023) Full Movie [In English] With Hindi Subtitles  WEBRip 720p Online Stream – 1XBET</t>
  </si>
  <si>
    <t>Watch Life Upside Down (2023) Full Movie [In English] With Hindi Subtitles  WEBRip 720p Online Stream – 1XBET</t>
  </si>
  <si>
    <t>Watch Lullaby (2022) Full Movie [In English] With Hindi Subtitles  BluRay 720p Online Stream – 1XBET</t>
  </si>
  <si>
    <t>Watch Righteous Thieves (2023) Full Movie [In English] With Hindi Subtitles  BluRay 720p Online Stream – 1XBET</t>
  </si>
  <si>
    <t>Watch The Bricks (2022) Full Movie [In English] With Hindi Subtitles  WEBRip 720p Online Stream – 1XBET</t>
  </si>
  <si>
    <t>Watch The Pope Drops In (2022) Full Movie [In English] With Hindi Subtitles  WEBRip 720p Online Stream – 1XBET</t>
  </si>
  <si>
    <t>Watch Falling for a Killer (2023) Full Movie [In English] With Hindi Subtitles  WEBRip 720p Online Stream – 1XBET</t>
  </si>
  <si>
    <t>Watch Acidman (2022) Full Movie [In English] With Hindi Subtitles  WEBRip 720p Online Stream – 1XBET</t>
  </si>
  <si>
    <t>Watch A View to Kill For (2023) Full Movie [In English] With Hindi Subtitles  WEBRip 720p Online Stream – 1XBET</t>
  </si>
  <si>
    <t>Watch 99 Moons (2022) Full Movie [In English] With Hindi Subtitles  WEBRip 720p Online Stream – 1XBET</t>
  </si>
  <si>
    <t>Watch The Last Kingdom: Seven Kings Must Die (2023) Full Movie [In English] With Hindi Subtitles  WEBRip 720p Online Stream – MELBET</t>
  </si>
  <si>
    <t>Watch Condor’s Nest (2023) Full Movie [In English] With Hindi Subtitles  WEBRip 720p Online Stream – MELBET</t>
  </si>
  <si>
    <t>Watch Vacation Home Nightmare (2023) Full Movie [In English] With Hindi Subtitles  WEBRip 720p Online Stream – 1XBET</t>
  </si>
  <si>
    <t>Watch The Obscured (2022) Full Movie [In English ] With Hindi Subtitles  WEBRip 720p Online Stream – 1XBET</t>
  </si>
  <si>
    <t>Watch Wolf Manor (2022) Full Movie [In English] With Hindi Subtitles  WEBRip 720p Online Stream – 1XBET</t>
  </si>
  <si>
    <t>Watch Invitation to a Murder (2023) Full Movie [In English] With Hindi Subtitles  WEBRip 720p Online Stream – 1XBET</t>
  </si>
  <si>
    <t>Watch Chaos on the Farm (2023) Full Movie [In English] With Hindi Subtitles  WEBRip 720p Online Stream – 1XBET</t>
  </si>
  <si>
    <t>Watch Falcon Lake (2022) Full Movie [In English] With Hindi Subtitles  WEBRip 720p Online Stream – 1XBET</t>
  </si>
  <si>
    <t>Watch Dance for Me (2023) Full Movie [In English] With Hindi Subtitles  WEBRip 720p Online Stream – 1XBET</t>
  </si>
  <si>
    <t>Watch Breaking Girl Code (2023) Full Movie [In English ] With Hindi Subtitles  WEBRip 720p Online Stream – 1XBET</t>
  </si>
  <si>
    <t>Watch The Happy Camper (2023) Full Movie [In English] With Hindi Subtitles  WEBRip 720p Online Stream – 1XBET</t>
  </si>
  <si>
    <t>Watch Tagged: The Movie (2023) Full Movie [In English] With Hindi Subtitles  WEBRip 720p Online Stream – 1XBET</t>
  </si>
  <si>
    <t>Watch Daughter of the Bride (2023) Full Movie [In English] With Hindi Subtitles  WEBRip 720p Online Stream – 1XBET</t>
  </si>
  <si>
    <t>Evil Dead Rise (2023 Full Movie) Web-DL 2160p 1080p 720p 480p [HD x264 &amp; HEVC] (In English DD 5.1 ) + ESubs [Horror Film]</t>
  </si>
  <si>
    <t>Guardians of the Galaxy Volume 3 (2023) Full Movie in English | CAMRip-V2 1080p 720p 480p  -1XBET</t>
  </si>
  <si>
    <t>Watch Corsicana (2022) Full Movie [In English] With Hindi Subtitles  WEBRip 720p Online Stream – 1XBET</t>
  </si>
  <si>
    <t>Watch Chien Blanc (2022) Full Movie [In English] With Hindi Subtitles  WEBRip 720p Online Stream – 1XBET</t>
  </si>
  <si>
    <t>Watch Cafe Midnight (2022) Full Movie [In English] With Hindi Subtitles  WEBRip 720p Online Stream – 1XBET</t>
  </si>
  <si>
    <t>Watch A Brother’s Turmoil (2023) Full Movie [In English] With Hindi Subtitles  WEBRip 720p Online Stream – 1XBET</t>
  </si>
  <si>
    <t>Watch Darker Shades of Summer (2023) Full Movie [In English] With Hindi Subtitles  WEBRip 720p Online Stream – 1XBET</t>
  </si>
  <si>
    <t>Watch Detective Inspector (2022) Full Movie [In English] With Hindi Subtitles  WEBRip 720p Online Stream – 1XBET</t>
  </si>
  <si>
    <t>Watch Devil’s Peak (2023) Full Movie [In English] With Hindi Subtitles  WEBRip 720p Online Stream – 1XBET</t>
  </si>
  <si>
    <t>The Pope’s Exorcist (2023) Web-DL 1080p 720p 480p [HD] (English 5.1 DD) ESubs – [Full Movie]</t>
  </si>
  <si>
    <t>Renfield (2023) Web-DL 1080p 720p 480p [HD] (English 5.1 DD) + ESubs [Full Movie]</t>
  </si>
  <si>
    <t>Watch Dead Shot (2023) Full Movie [In English] With Hindi Subtitles  WEBRip 720p Online Stream – 1XBET</t>
  </si>
  <si>
    <t>Watch Heart of a Champion (2023) Full Movie [In English] With Hindi Subtitles  WEBRip 720p Online Stream – 1XBET</t>
  </si>
  <si>
    <t>Watch Prorok (2022) Full Movie [In Polish] With Hindi Subtitles  WEBRip 720p Online Stream – 1XBET</t>
  </si>
  <si>
    <t>Watch Connie Lynn (2022) Full Movie [In English] With Hindi Subtitles  WEBRip 720p Online Stream – 1XBET</t>
  </si>
  <si>
    <t>Watch Earth Has Fallen (2021) Full Movie [In English] With Hindi Subtitles  WEBRip 720p Online Stream – 1XBET</t>
  </si>
  <si>
    <t>Watch The Protector (2022) Full Movie [In English] With Hindi Subtitles  WEBRip 720p Online Stream – 1XBET</t>
  </si>
  <si>
    <t>Watch Who Are You People (2023) Full Movie [In English] With Hindi Subtitles  WEBRip 720p Online Stream – 1XBET</t>
  </si>
  <si>
    <t>Watch Seratus (2022) Full Movie [In Malay] With Hindi Subtitles  WEBRip 720p Online Stream – 1XBET</t>
  </si>
  <si>
    <t>Watch R.M.N. (2022) Full Movie [In English] With Hindi Subtitles  WEBRip 720p Online Stream – 1XBET</t>
  </si>
  <si>
    <t>Watch Inside (2023) Full Movie [In English] With Hindi Subtitles  WEBRip 720p Online Stream – 1XBET</t>
  </si>
  <si>
    <t>Watch Jesus Revolution (2023) Full Movie [In English] With Hindi Subtitles  WEBRip 720p Online Stream – 1XBET</t>
  </si>
  <si>
    <t>Watch Tonight You’re Sleeping with Me (2023) Full Movie [In English] With Hindi Subtitles  WEBRip 720p Online Stream – 1XBET</t>
  </si>
  <si>
    <t>Watch Easter Bunny Massacre: The Bloody Trail (2022) Full Movie [In English] With Hindi Subtitles  WEBRip 720p Online Stream – 1XBET</t>
  </si>
  <si>
    <t>Watch Coming Home for Christmas (2021) Full Movie [In English] With Hindi Subtitles  WEBRip 720p Online Stream – 1XBET</t>
  </si>
  <si>
    <t>Watch Bo (2022) Full Movie [In English] With Hindi Subtitles  WEBRip 720p Online Stream – 1XBET</t>
  </si>
  <si>
    <t>Watch Abnormality (2022) Full Movie [In English] With Hindi Subtitles  WEBRip 720p Online Stream – 1XBET</t>
  </si>
  <si>
    <t>Watch Les trois mousquetaires: D’Artagnan (2023) Full Movie [In English] With Hindi Subtitles  CAMRip 720p Online Stream – MELBET</t>
  </si>
  <si>
    <t>Watch Unwelcome (2022) Full Movie [In English] With Hindi Subtitles  WEBRip 720p Online Stream – 1XBET</t>
  </si>
  <si>
    <t>Watch The Tank (2023) Full Movie [In English] With Hindi Subtitles  CAMRip 720p Online Stream – 1XBET</t>
  </si>
  <si>
    <t>Watch Bikini Hackers (2023) Full Movie [In English] With Hindi Subtitles  WEBRip 720p Online Stream – 1XBET</t>
  </si>
  <si>
    <t>Watch Cream of the Crop (2022) Full Movie [In English] With Hindi Subtitles  WEBRip 720p Online Stream – 1XBET</t>
  </si>
  <si>
    <t>Watch Who Killed Our Father? (2023) Full Movie [In English] With Hindi Subtitles  WEBRip 720p Online Stream – 1XBET</t>
  </si>
  <si>
    <t>Watch The Exit Row (2023) Full Movie [In English] With Hindi Subtitles  WEBRip 720p Online Stream – 1XBET</t>
  </si>
  <si>
    <t>Watch The Danger Next Door (2021) Full Movie [In English] With Hindi Subtitles  WEBRip 720p Online Stream – 1XBET</t>
  </si>
  <si>
    <t>Watch Secret Life of College Escorts (2022) Full Movie [In English] With Hindi Subtitles  WEBRip 720p Online Stream – 1XBET</t>
  </si>
  <si>
    <t>Watch Strong Enough (2022) Full Movie [In English] With Hindi Subtitles  WEBRip 720p Online Stream – 1XBET</t>
  </si>
  <si>
    <t>Watch Twisted Sister (2023) Full Movie [In English] With Hindi Subtitles  WEBRip 720p Online Stream – 1XBET</t>
  </si>
  <si>
    <t>Watch Rooming with Danger (2023) Full Movie [In English] With Hindi Subtitles  WEBRip 720p Online Stream – 1XBET</t>
  </si>
  <si>
    <t>Watch A Picture of Her (2023) Full Movie [In English] With Hindi Subtitles  WEBRip 720p Online Stream – 1XBET</t>
  </si>
  <si>
    <t>Watch Rheingold (2022) Full Movie [In English] With Hindi Subtitles  BluRay 720p Online Stream – 1XBET</t>
  </si>
  <si>
    <t>Watch Every Breath She Takes (2023) Full Movie [In English] With Hindi Subtitles  WEBRip 720p Online Stream – 1XBET</t>
  </si>
  <si>
    <t>Watch Cicada (2022) Full Movie [In English] With Hindi Subtitles  WEBRip 720p Online Stream – 1XBET</t>
  </si>
  <si>
    <t>Watch Big Lies in a Small Town (2022) Full Movie [In English] With Hindi Subtitles  WEBRip 720p Online Stream – 1XBET</t>
  </si>
  <si>
    <t>Watch Bed Rest (2022) Full Movie [In English] With Hindi Subtitles  WEBRip 720p Online Stream – 1XBET</t>
  </si>
  <si>
    <t>Watch On a Wing and a Prayer (2023) Full Movie [In English] With Hindi Subtitles  WEBRip 720p Online Stream – 1XBET</t>
  </si>
  <si>
    <t>Watch Gunfight at Rio Bravo (2023) Full Movie [In English] With Hindi Subtitles  BluRay 720p Online Stream – 1XBET</t>
  </si>
  <si>
    <t>Watch Dear David (2023) Full Movie [In English] With Hindi Subtitles  WEBRip 720p Online Stream – 1XBET</t>
  </si>
  <si>
    <t>Watch Cut, Color, Murder (2022) Full Movie [In English] With Hindi Subtitles  WEBRip 720p Online Stream – 1XBET</t>
  </si>
  <si>
    <t>Watch Puppet Master: Doktor Death (2022) Full Movie [In English ] With Hindi Subtitles  BluRay 720p Online Stream – MELBET</t>
  </si>
  <si>
    <t>The Quest for Tom Sawyer’s Gold (2023) Full Movie [In English] With Hindi Subtitles  WEBRip 720p [Watch Online] – MELBET</t>
  </si>
  <si>
    <t>Evil Dead Rise (2023) Full Movie in English [CAMRip 1080p 720p 480p] – 1XBET</t>
  </si>
  <si>
    <t>Ghosted (2023 Movie) Web-DL 1080p 720p 480p HD (In English DD 5.1) ESubs | Apple TV+ Film</t>
  </si>
  <si>
    <t>Ant-Man and the Wasp: Quantumania (2023) Web-DL 2160p 1080p [HD x264 &amp; HEVC] (English 5.1 DD) ESubs (Full Movie)</t>
  </si>
  <si>
    <t>Watch The Payback (2022) Full Movie [In English] With Hindi Subtitles  WEbRip 720p Online Stream – 1XBET</t>
  </si>
  <si>
    <t>Watch Rimini (2022) Full Movie [In English] With Hindi Subtitles  WEbRip 720p Online Stream – 1XBET</t>
  </si>
  <si>
    <t>Watch Piet’s Sake (2021) Full Movie [In English] With Hindi Subtitles  WEbRip 720p Online Stream – 1XBET</t>
  </si>
  <si>
    <t>Watch Good Wife’s Guide to Murder (2023) Full Movie [In English] With Hindi Subtitles  WEbRip 720p Online Stream – 1XBET</t>
  </si>
  <si>
    <t>Watch The Invite (2022) Full Movie [In English] With Hindi Subtitles  WEBRip 720p Online Stream – 1XBET</t>
  </si>
  <si>
    <t>The Haunted Museum 3 Ring Inferno (2022) Full Movie [In English] With Hindi Subtitles  WEBRip 720p [Watch Online] – MELBET</t>
  </si>
  <si>
    <t>Watch The Spyce of Life (2021) Full Movie [In English] With Hindi Subtitles  WEBRip 720p Online Stream – 1XBET</t>
  </si>
  <si>
    <t>Watch Wrobiony (2022) Full Movie [In English] With Hindi Subtitles  WEBRip 720p Online Stream – 1XBET</t>
  </si>
  <si>
    <t>Watch Were-Wool (2020) Full Movie [In English] With Hindi Subtitles  WEBRip 720p Online Stream – 1XBET</t>
  </si>
  <si>
    <t>Watch UNK Baby (2021) Full Movie [In English] With Hindi Subtitles  WEBRip 720p Online Stream – 1XBET</t>
  </si>
  <si>
    <t>Shazam! Fury of the Gods (2023) WEB-DL 2160p 1080p 720p 480p HD [In English + ESubs] Full Movie</t>
  </si>
  <si>
    <t>Watch Over &amp; Out (2022) Full Movie [In English] With Hindi Subtitles  WEBRip 720p Online Stream – 1XBET</t>
  </si>
  <si>
    <t>Watch The Princess and the Bodyguard (2022) Full Movie [In English ] With Hindi Subtitles  WEBRip 720p Online Stream – 1XBET</t>
  </si>
  <si>
    <t>Watch The Consultant (2022) Full Movie [In English] With Hindi Subtitles  WEBRip 720p Online Stream – 1XBET</t>
  </si>
  <si>
    <t>Watch Shells of Men (2020) Full Movie [In English] With Hindi Subtitles  WEBRip 720p Online Stream – 1XBET</t>
  </si>
  <si>
    <t>Watch Secrets in the Marriage (2023) Full Movie [In English] With Hindi Subtitles  WEBRip 720p Online Stream – 1XBET</t>
  </si>
  <si>
    <t>Watch My Landlord Wants Me Dead (2023) Full Movie [In English] With Hindi Subtitles  WEBRip 720p Online Stream – 1XBET</t>
  </si>
  <si>
    <t>Watch American Raiders: Battle Fire (2022) Full Movie [In English] With Hindi Subtitles  WEBRip 720p Online Stream – 1XBET</t>
  </si>
  <si>
    <t>Watch Murder Mystery 2 (2023) Full Movie [In English] With Hindi Subtitles  WEBRip 720p Online Stream – 1XBET</t>
  </si>
  <si>
    <t>Watch Dark Deeds (2022) Full Movie [In English] With Hindi Subtitles  WEBRip 720p Online Stream – 1XBET</t>
  </si>
  <si>
    <t>Watch BDE (2023) Full Movie [In French] With Hindi Subtitles  WEBRip 720p Online Stream – 1XBET</t>
  </si>
  <si>
    <t>Watch Assassin (2023) Full Movie [In English] With Hindi Subtitles  WEBRip 720p Online Stream – 1XBET</t>
  </si>
  <si>
    <t>Watch Three Day Millionaire (2022) Full Movie [In English] With Hindi Subtitles  WEBRip 720p Online Stream – 1XBET</t>
  </si>
  <si>
    <t>Watch Sons of a Preacher (2023) Full Movie [In English] With Hindi Subtitles  WEBRip 720p Online Stream – 1XBET</t>
  </si>
  <si>
    <t>Watch The Orphan Killer 2 (2019) Full Movie [In English] With Hindi Subtitles  WEBRip 720p Online Stream – 1XBET</t>
  </si>
  <si>
    <t>Watch Shooting Paul (2021) Full Movie [In English] With Hindi Subtitles  WEBRip 720p Online Stream – 1XBET</t>
  </si>
  <si>
    <t>Watch Rejection 2: Darrin’s Revenge (2020) Full Movie [In English] With Hindi Subtitles  WEBRip 720p Online Stream – 1XBET</t>
  </si>
  <si>
    <t>Watch Intuition 2 (2022) Full Movie [In English] With Hindi Subtitles  WEBRip 720p Online Stream – 1XBET</t>
  </si>
  <si>
    <t>Watch Memory of Water (2022) Full Movie [In English] With Hindi Subtitles  BluRay 720p Online Stream – 1XBET</t>
  </si>
  <si>
    <t>The Super Mario Bros. Movie (2023) Full Movie in English  [HDCAM 1080p 720p 480p] – 1XBET</t>
  </si>
  <si>
    <t>Watch Double Crosses (2022) Full Movie [In English] With Hindi Subtitles  WEBRip 720p Online Stream – 1XBET</t>
  </si>
  <si>
    <t>Watch Blossom (2023) Full Movie [In English] With Hindi Subtitles  WEBRip 720p Online Stream – 1XBET</t>
  </si>
  <si>
    <t>Watch Gereza (2022) Full Movie [In English] With Hindi Subtitles  WEBRip 720p Online Stream – 1XBET</t>
  </si>
  <si>
    <t>Watch A Song to Kill For (2021) Full Movie [In English] With Hindi Subtitles  WEBRip 720p Online Stream – 1XBET</t>
  </si>
  <si>
    <t>Watch Those Who Call (2023) Full Movie [In English] With Hindi Subtitles  WEBRip 720p Online Stream – 1XBET</t>
  </si>
  <si>
    <t>Watch Song of the fly (2022) Full Movie [In English] With Hindi Subtitles  WEBRip 720p Online Stream – 1XBET</t>
  </si>
  <si>
    <t>Watch Solid Rock Trust (2022) Full Movie [In English] With Hindi Subtitles  WEBRip 720p Online Stream – 1XBET</t>
  </si>
  <si>
    <t>Watch Shimmer (2021) Full Movie [In English] With Hindi Subtitles  WEBRip 720p Online Stream – 1XBET</t>
  </si>
  <si>
    <t>Watch The Pope’s Exorcist (2023) Full Movie in English Online Stream [WEBRip 1080p 720p 480p HD] – 1XBET</t>
  </si>
  <si>
    <t>Watch Red Winter (2022) Full Movie [In English] With Hindi Subtitles  WEBRip 720p Online Stream – 1XBET</t>
  </si>
  <si>
    <t>Watch Tiffany the Doll (2022) Full Movie [In English] With Hindi Subtitles  WEBRip 720p Online Stream – 1XBET</t>
  </si>
  <si>
    <t>Watch The Reading (2023) Full Movie [In English] With Hindi Subtitles  WEBRip 720p Online Stream – 1XBET</t>
  </si>
  <si>
    <t>Watch Tell It Like a Woman (2022) Full Movie [In English] With Hindi Subtitles  WEBRip 720p Online Stream – 1XBET</t>
  </si>
  <si>
    <t>Watch Tahoe Joe (2022) Full Movie [In English] With Hindi Subtitles  WEBRip 720p Online Stream – 1XBET</t>
  </si>
  <si>
    <t>Watch Sect (2022) Full Movie [In English] With Hindi Subtitles  WEBRip 720p Online Stream – 1XBET</t>
  </si>
  <si>
    <t>Watch Root (2023) Full Movie [In English] With Hindi Subtitles  WEBRip 720p Online Stream – 1XBET</t>
  </si>
  <si>
    <t>Watch Pavilion (2022) Full Movie [In English] With Hindi Subtitles  WEBRip 720p Online Stream – 1XBET</t>
  </si>
  <si>
    <t>Watch Freak Out (2022) Full Movie [In English ] With Hindi Subtitles  WEBRip 720p Online Stream – 1XBET</t>
  </si>
  <si>
    <t>Watch Boy in the Corner (2022) Full Movie [In English] With Hindi Subtitles  WEBRip 720p Online Stream – 1XBET</t>
  </si>
  <si>
    <t>Watch Rock Dog 3: Battle the Beat (2022) Full Movie [In English] With Hindi Subtitles  WEBRip 720p Online Stream – MELBET</t>
  </si>
  <si>
    <t>Watch The Weapon (2023) Full Movie [In English] With Hindi Subtitles  WEBRip 720p Online Stream – MELBET</t>
  </si>
  <si>
    <t>Watch Spinning Out of Control (2023) Full Movie [In English] With Hindi Subtitles  WEBRip 720p Online Stream – 1XBET</t>
  </si>
  <si>
    <t>Watch Mentega Terbang (2021) Full Movie [In English] With Hindi Subtitles  WEBRip 720p Online Stream – 1XBET</t>
  </si>
  <si>
    <t>Watch Mother’s Deadly Son (2022) Full Movie [In English] With Hindi Subtitles  WEBRip 720p Online Stream – 1XBET</t>
  </si>
  <si>
    <t>Watch Mean Spirited (2022) Full Movie [In English] With Hindi Subtitles  WEBRip 720p Online Stream – 1XBET</t>
  </si>
  <si>
    <t>Watch Love Gods from Planet Zero (2021) Full Movie [In English] With Hindi Subtitles  WEBRip 720p Online Stream – 1XBET</t>
  </si>
  <si>
    <t>Watch Critters, Carnivores and Creatures (2023) Full Movie [In English] With Hindi Subtitles  WEBRip 720p Online Stream – 1XBET</t>
  </si>
  <si>
    <t>Watch Roseland (2022) Full Movie [In English] With Hindi Subtitles  WEBRip 720p Online Stream – 1XBET</t>
  </si>
  <si>
    <t>Watch Jackpot Island: Kumanthong Returns (2022) Full Movie [In English] With Hindi Subtitles  WEBRip 720p Online Stream – 1XBET</t>
  </si>
  <si>
    <t>Watch Summertime Dropouts (2021) Full Movie [In English] With Hindi Subtitles  WEBRip 720p Online Stream – 1XBET</t>
  </si>
  <si>
    <t>Watch The Stepmother 2 (2022) Full Movie [In English ] With Hindi Subtitles  BluRay 720p Online Stream – 1XBET</t>
  </si>
  <si>
    <t>Watch American Western (2022) Full Movie [In English] With Hindi Subtitles  WEBRip 720p Online Stream – 1XBET</t>
  </si>
  <si>
    <t>Watch Dungeons &amp; Dragons: Honor Among Thieves (2023) Full Movie in English Online [HQ-HDCAM 1080p 720p 480p] – 1XBET</t>
  </si>
  <si>
    <t>Creed III (2023) Full Movie in English + ESubs WEB-DL 4K 2160p UHD / 1080p 720p 480p [HD]</t>
  </si>
  <si>
    <t>On a Wing and a Prayer (2023) Hindi Dubbed (ORG) &amp; English [Dual Audio] WEB-DL 1080p 720p 480p [Full Movie]</t>
  </si>
  <si>
    <t>Watch The Love Club Laurens Dream (2023) Full Movie [In English ] With Hindi Subtitles  WEBRip 720p Online Stream – 1XBET</t>
  </si>
  <si>
    <t>Watch The Improbable Prodigal (2022) Full Movie [In English] With Hindi Subtitles  WEBRip 720p Online Stream – 1XBET</t>
  </si>
  <si>
    <t>Watch Never Alone (2022) Full Movie [In English ] With Hindi Subtitles  WEBRip 720p Online Stream – 1XBET</t>
  </si>
  <si>
    <t>Watch Prisoner of Love (2022) Full Movie [In English] With Hindi Subtitles  WEBRip 720p Online Stream – 1XBET</t>
  </si>
  <si>
    <t>Watch Letters from the Bottle (2021) Full Movie [In English ] With Hindi Subtitles  WEBRip 720p Online Stream – 1XBET</t>
  </si>
  <si>
    <t>Watch Kate’s House (2022) Full Movie [In English] With Hindi Subtitles  WEBRip 720p Online Stream – 1XBET</t>
  </si>
  <si>
    <t>Watch Infamously in Love (2022) Full Movie [In English] With Hindi Subtitles  WEBRip 720p Online Stream – 1XBET</t>
  </si>
  <si>
    <t>Watch Dragon Tales (2023) Full Movie [In English] With Hindi Subtitles  WEBRip 720p Online Stream – 1XBET</t>
  </si>
  <si>
    <t>Watch C.R.E.A.M. (2022) Full Movie [In English] With Hindi Subtitles  WEBRip 720p Online Stream – 1XBET</t>
  </si>
  <si>
    <t>Avatar: The Way of Water (2022) IMAX WEB-DL 1080p 720p 480p [HD x264 &amp;HEVC] (English 5.1 DD) ESubs (Full Movie)</t>
  </si>
  <si>
    <t>Watch Eyes of a Roman (2022) Full Movie [In English] With Hindi Subtitles  WEBRip 720p Online Stream – MELBET</t>
  </si>
  <si>
    <t>Watch The Unsettling (2022) Full Movie [In English] With Hindi Subtitles  WEBRip 720p Online Stream – 1XBET</t>
  </si>
  <si>
    <t>Watch They Wait in the Dark (2022) Full Movie [In English] With Hindi Subtitles  WEBRip 720p Online Stream – 1XBET</t>
  </si>
  <si>
    <t>Watch Natasha Nighty’s Boudoir of Blood (2020) Full Movie [In English] With Hindi Subtitles  WEBRip 720p Online Stream – 1XBET</t>
  </si>
  <si>
    <t>Watch The Monster Mash (2022) Full Movie [In English] With Hindi Subtitles  WEBRip 720p Online Stream – 1XBET</t>
  </si>
  <si>
    <t>Watch Jealousy (Truth or Dare – part II) (2021) Full Movie [In English] With Hindi Subtitles  WEBRip 720p Online Stream – 1XBET</t>
  </si>
  <si>
    <t>Watch Crimson Point (2022) Full Movie [In English] With Hindi Subtitles  WEBRip 720p Online Stream – 1XBET</t>
  </si>
  <si>
    <t>Watch Bruiser (2022) Full Movie [In English] With Hindi Subtitles  WEBRip 720p Online Stream – 1XBET</t>
  </si>
  <si>
    <t>Watch Apokawixa (2022) Full Movie [In Polish ] With Hindi Subtitles  WEBRip 720p Online Stream – 1XBET</t>
  </si>
  <si>
    <t>John Wick: Chapter 4 (2023) Full Movie in English [WEBRip 1080p / 720p / 480p] – 1XBET</t>
  </si>
  <si>
    <t>Avatar: The Way of Water (2022) Full Movie [In English (ORG)] WEBRip 1080p 720p 480p HD [1XBET]</t>
  </si>
  <si>
    <t>Watch Secret Society of Lies (2023) Full Movie [In English] With Hindi Subtitles  WEBRip 720p Online Stream – 1XBET</t>
  </si>
  <si>
    <t>Watch Mouse (2021) Full Movie [In English] With Hindi Subtitles  WEBRip 720p Online Stream – 1XBET</t>
  </si>
  <si>
    <t>Watch Float (2022) Full Movie [In English] With Hindi Subtitles  WEBRip 720p Online Stream – 1XBET</t>
  </si>
  <si>
    <t>Watch The Fearway (2023) Full Movie [In English] With Hindi Subtitles  WEBRip 720p Online Stream – MELBET</t>
  </si>
  <si>
    <t>Watch Consent (2023) Full Movie [In English] With Hindi Subtitles  WEBRip 720p Online Stream – 1XBET</t>
  </si>
  <si>
    <t>Watch Bad Folks (2021) Full Movie [In English] With Hindi Subtitles  WEBRip 720p Online Stream – 1XBET</t>
  </si>
  <si>
    <t>Watch Attachment (2022) Full Movie [In English] With Hindi Subtitles  WEBRip 720p Online Stream – 1XBET</t>
  </si>
  <si>
    <t>Watch A Neighbor’s Vendetta (2023) Full Movie [In English] With Hindi Subtitles  WEBRip 720p Online Stream – 1XBET</t>
  </si>
  <si>
    <t>Watch You Can’t Escape Me (2023) Full Movie [In English] With Hindi Subtitles  WEBRip 720p Online Stream – 1XBET</t>
  </si>
  <si>
    <t>Watch Until Tomorrow (2022) Full Movie [In English] With Hindi Subtitles  WEBRip 720p Online Stream – 1XBET</t>
  </si>
  <si>
    <t>Watch Mile 19 (2022) Full Movie [In English] With Hindi Subtitles  WEBRip 720p Online Stream – 1XBET</t>
  </si>
  <si>
    <t>Watch A Rose for Her Grave: The Randy Roth Story (2023) Full Movie [In English] With Hindi Subtitles  WEBRip 720p Online Stream – 1XBET</t>
  </si>
  <si>
    <t>Watch A Date with Deception (2023) Full Movie [In English] With Hindi Subtitles  WEBRip 720p Online Stream – 1XBET</t>
  </si>
  <si>
    <t>Watch Riot for the dove (2022) Full Movie [In English] With Hindi Subtitles  WEBRip 720p Online Stream – 1XBET</t>
  </si>
  <si>
    <t>Watch Lost Kiddy Found (2020) Full Movie [In English] With Hindi Subtitles  WEBRip 720p Online Stream – 1XBET</t>
  </si>
  <si>
    <t>Watch Cannabis Holocaust (2020) Full Movie [In Chinese] With Hindi Subtitles  WEBRip 720p Online Stream – 1XBET</t>
  </si>
  <si>
    <t>Watch Italian for Travelers (2021) Full Movie [In English ] With Hindi Subtitles  WEBRip 720p Online Stream – 1XBET</t>
  </si>
  <si>
    <t>Watch Four Samosas (2022) Full Movie [In English] With Hindi Subtitles  WEBRip 720p Online Stream – 1XBET</t>
  </si>
  <si>
    <t>Watch Fortress of Sin (2022) Full Movie [In English] With Hindi Subtitles  WEBRip 720p Online Stream – 1XBET</t>
  </si>
  <si>
    <t>Watch A Curious Caterer Mystery (2023) Full Movie [In English] With Hindi Subtitles  WEBRip 720p Online Stream – 1XBET</t>
  </si>
  <si>
    <t>Watch Civil War Saint (2022) Full Movie [In English] With Hindi Subtitles  WEBRip 720p Online Stream – 1XBET</t>
  </si>
  <si>
    <t>Watch Brado (2022) Full Movie [In Italian] With Hindi Subtitles  WEBRip 720p Online Stream – 1XBET</t>
  </si>
  <si>
    <t>Watch Between Mountains (2020) Full Movie [In English ] With Hindi Subtitles  WEBRip 720p Online Stream – 1XBET</t>
  </si>
  <si>
    <t>Watch Amy’s F**k It List (2023) Full Movie [In English] With Hindi Subtitles  WEBRip 720p Online Stream – 1XBET</t>
  </si>
  <si>
    <t>Watch A Sunday Affair (2023) Full Movie [In English] With Hindi Subtitles  WEBRip 720p Online Stream – 1XBET</t>
  </si>
  <si>
    <t>Watch Swallowed (2022) Full Movie [In English] With Hindi Subtitles  WEBRip 720p Online Stream – 1XBET</t>
  </si>
  <si>
    <t>Watch The Sim Racer (2022) Full Movie [In English] With Hindi Subtitles  WEBRip 720p Online Stream – 1XBET</t>
  </si>
  <si>
    <t>Watch The Ritual Killer (2023) Full Movie [In English] With Hindi Subtitles  WEBRip 720p Online Stream – 1XBET</t>
  </si>
  <si>
    <t>Watch Chang Can Dunk (2023) Full Movie [In English] With Hindi Subtitles  WEBRip 720p Online Stream – 1XBET</t>
  </si>
  <si>
    <t>Watch Jolly Roger (2022) Full Movie [In English] With Hindi Subtitles  WEBRip 720p Online Stream – 1XBET</t>
  </si>
  <si>
    <t>Watch Saint Omer (2022) Full Movie [In English] With Hindi Subtitles  WEBRip 720p Online Stream – 1XBET</t>
  </si>
  <si>
    <t>Watch Seriously Red (2022) Full Movie [In English] With Hindi Subtitles  WEBRip 720p Online Stream – 1XBET</t>
  </si>
  <si>
    <t>Shazam! Fury of the Gods (2023) Full Movie in English [CAMRip 720p &amp; 480p] – 1XBET</t>
  </si>
  <si>
    <t>Watch Why Can’t My Life Be a ROM-COM (2023) Full Movie [In English] With Hindi Subtitles  WEBRip 720p Online Stream – 1XBET</t>
  </si>
  <si>
    <t>Watch The Good Nurse (2022) Full Movie [In English] With Hindi Subtitles  WEBRip 720p Online Stream – 1XBET</t>
  </si>
  <si>
    <t>Watch Secrets of an Escort (2021) Full Movie [In English] With Hindi Subtitles  WEBRip 720p Online Stream – 1XBET</t>
  </si>
  <si>
    <t>Watch Running the Bases (2022) Full Movie [In English] With Hindi Subtitles  BluRay 720p Online Stream – 1XBET</t>
  </si>
  <si>
    <t>Watch Here Love Lies (2023) Full Movie [In English] With Hindi Subtitles  WEBRip 720p Online Stream – 1XBET</t>
  </si>
  <si>
    <t>Watch The Donor Party (2023) Full Movie [In English] With Hindi Subtitles  CAMRip 720p Online Stream – 1XBET</t>
  </si>
  <si>
    <t>Watch Her Affair to Die For (2023) Full Movie [In English] With Hindi Subtitles  WEBRip 720p Online Stream – 1XBET</t>
  </si>
  <si>
    <t>Watch Argentina, 1985 (2022) Full Movie [In English] With Hindi Subtitles  WEBRip 720p Online Stream – 1XBET</t>
  </si>
  <si>
    <t>Watch A Man Called Otto (2022) Full Movie [In English] With Hindi Subtitles  WEBRip 720p Online Stream – 1XBET</t>
  </si>
  <si>
    <t>Cocaine Bear (2023 Full Movie) WEB-DL 4K-2160p 1080p 720p 480p HD [In English + ESubs]</t>
  </si>
  <si>
    <t>Watch Blackbird (2022) Full Movie [In English] With Hindi Subtitles Online Stream [ WEBRip 720p HD] – MELBET</t>
  </si>
  <si>
    <t>Watch Spoonful of Sugar (2022) Full Movie [In English] With Hindi Subtitles  WEBRip 720p Online Stream – 1XBET</t>
  </si>
  <si>
    <t>Watch The Last Heist (2022) Full Movie [In English] With Hindi Subtitles  WEBRip 720p Online Stream – 1XBET</t>
  </si>
  <si>
    <t>Watch The Strays (2023) Full Movie [In English] With Hindi Subtitles  WEBRip 720p Online Stream – 1XBET</t>
  </si>
  <si>
    <t>Watch The Girl Who Escaped: The Kara Robinson Story (2023) Full Movie [In English] With Hindi Subtitles  WEBRip 720p Online Stream – 1XBET</t>
  </si>
  <si>
    <t>Watch My Happy Ending (2023) Full Movie [In English] With Hindi Subtitles  CAMRip 720p Online Stream – 1XBET</t>
  </si>
  <si>
    <t>Watch My Diary of Lies (2023) Full Movie [In English] With Hindi Subtitles  WEBRip 720p Online Stream – 1XBET</t>
  </si>
  <si>
    <t>Watch Jesse James Unchained (2022) Full Movie [In English] With Hindi Subtitles  WEBRip 720p Online Stream – 1XBET</t>
  </si>
  <si>
    <t>Watch Girl at the Window (2022) Full Movie [In English] With Hindi Subtitles  BluRay 720p Online Stream – 1XBET</t>
  </si>
  <si>
    <t>Watch Battle for Saipan (2022) Full Movie [In English] With Hindi Subtitles  BluRay 720p Online Stream – 1XBET</t>
  </si>
  <si>
    <t>Watch Amor Emanuelle (2023) Full Movie [In English] With Hindi Subtitles  WEBRip 720p Online Stream – 1XBET</t>
  </si>
  <si>
    <t>Watch Meteor: First Impact (2022) Full Movie [In English] With Hindi Subtitles  WEBRip 720p Online Stream – MELBET</t>
  </si>
  <si>
    <t>Watch Kingdom of the Dinosaurs (2022) Full Movie [In English] With Hindi Subtitles  WEBRip 720p Online Stream – MELBET</t>
  </si>
  <si>
    <t>Watch She Came from the Woods (2022) Full Movie [In English] With Hindi Subtitles  CAMRip 720p Online Stream – MELBET</t>
  </si>
  <si>
    <t>Watch The Retaliators (2021) Full Movie [In English] With Hindi Subtitles  BluRay 720p Online Stream – 1XBET</t>
  </si>
  <si>
    <t>Watch Sharper (2023) Full Movie [In English] With Hindi Subtitles  WEBRip 720p Online Stream – 1XBET</t>
  </si>
  <si>
    <t>Scream VI (2023) Full Movie in English | CAMRip 720p &amp; 480p  [Watch Online] – 1XBET</t>
  </si>
  <si>
    <t>Watch Who Invited Charlie? (2022) Full Movie [In English] With Hindi Subtitles  CAMRip 720p Online Stream – 1XBET</t>
  </si>
  <si>
    <t>Watch Black Girl Missing (2023) Full Movie [In English] With Hindi Subtitles  WEBRip 720p Online Stream – 1XBET</t>
  </si>
  <si>
    <t>Watch Unrest (2022) Full Movie [In English] With Hindi Subtitles  WEBRip 720p Online Stream – 1XBET</t>
  </si>
  <si>
    <t>Watch Royal Rendezvous (2023) Full Movie [In English] With Hindi Subtitles  WEBRip 720p Online Stream – 1XBET</t>
  </si>
  <si>
    <t>Watch Somewhere Over the Rainbow (2019) Full Movie [In English] With Hindi Subtitles  WEBRip 720p Online Stream – 1XBET</t>
  </si>
  <si>
    <t>Watch Nightmare PTA Moms (2022) Full Movie [In English] With Hindi Subtitles  WEBRip 720p Online Stream – 1XBET</t>
  </si>
  <si>
    <t>Watch Wrath: A Seven Deadly Sins Story (2022) Full Movie [In English] With Hindi Subtitles  WEBRip 720p Online Stream – 1XBET</t>
  </si>
  <si>
    <t>Watch Under His Influence (2023) Full Movie [In English] With Hindi Subtitles  WEBRip 720p Online Stream – 1XBET</t>
  </si>
  <si>
    <t>Watch The Apology (2022) Full Movie [In English] With Hindi Subtitles  WEBRip 720p Online Stream – 1XBET</t>
  </si>
  <si>
    <t>Watch Is There a Killer in My Family? (2020) Full Movie [In English] With Hindi Subtitles  WEBRip 720p Online Stream – 1XBET</t>
  </si>
  <si>
    <t>Watch Scream VI (2023) V3 Full Movie [In English] With Hindi Subtitles  CAMRip 720p Online Stream – 1XBET</t>
  </si>
  <si>
    <t>Watch Stoma (2020) Full Movie [In English] With Hindi Subtitles  WEBRip 720p Online Stream – 1XBET</t>
  </si>
  <si>
    <t>Watch Mummies (2023) Full Movie [In English] With Hindi Subtitles  CAMRip 720p Online Stream – 1XBET</t>
  </si>
  <si>
    <t>Watch Blood Harvest (2023) Full Movie [In English] With Hindi Subtitles  WEBRip 720p Online Stream – 1XBET</t>
  </si>
  <si>
    <t>Watch Children of the Corn (2020) Full Movie [In English] With Hindi Subtitles  CAMRip 720p Online Stream – 1XBET</t>
  </si>
  <si>
    <t>Watch Palm Trees and Power Lines (2022) Full Movie [In English] With Hindi Subtitles  WEBRip 720p Online Stream – 1XBET</t>
  </si>
  <si>
    <t>Watch Bezos (2023) Full Movie [In English] With Hindi Subtitles  WEBRip 720p Online Stream – 1XBET</t>
  </si>
  <si>
    <t>Watch Devil Beneath (2023) Full Movie [In English] With Hindi Subtitles  WEBRip 720p Online Stream – 1XBET</t>
  </si>
  <si>
    <t>Watch Cascade Bigfoot Blood Mystery (2022) Full Movie [In English] With Hindi Subtitles  WEBRip 720p Online Stream – 1XBET</t>
  </si>
  <si>
    <t>Creed 3 (2023) Full Movie in In English [CAMRip 1080p / 720p / 480p] [Watch Online &amp; Download] – 1XBET</t>
  </si>
  <si>
    <t>Magic Mike’s Last Dance (2023) English + ESubs WEB-DL 1080p 720p 480p [Full Movie]</t>
  </si>
  <si>
    <t>Watch Desperate Widows (2021) Full Movie [In English] With Hindi Subtitles  WEBRip 720p Online Stream – 1XBET</t>
  </si>
  <si>
    <t>Watch Creatures of Necessity (2022) Full Movie [In English] With Hindi Subtitles  WEBRip 720p Online Stream – 1XBET</t>
  </si>
  <si>
    <t>Watch The Paramedic Who Stalked Me (2023) Full Movie [In English] With Hindi Subtitles  WEBRip 720p Online Stream – 1XBET</t>
  </si>
  <si>
    <t>Watch Single Black Female (2022) Full Movie [In English] With Hindi Subtitles  WEBRip 720p Online Stream – 1XBET</t>
  </si>
  <si>
    <t>Watch Night of the Bastard (2022) Full Movie [In English] With Hindi Subtitles  WEBRip 720p Online Stream – 1XBET</t>
  </si>
  <si>
    <t>Watch La montagne (2022) Full Movie [In English] With Hindi Subtitles  CAMRip 720p Online Stream – 1XBET</t>
  </si>
  <si>
    <t>Watch Cryptid (2022) Full Movie [In English] With Hindi Subtitles  WEBRip 720p Online Stream – 1XBET</t>
  </si>
  <si>
    <t>Watch Legacy Peak (2022) Full Movie [In English] With Hindi Subtitles  WEBRip 720p Online Stream – 1XBET</t>
  </si>
  <si>
    <t>Watch The Nomad (2023) Full Movie [In English] With Hindi Subtitles  WEBRip 720p Online Stream – 1XBET</t>
  </si>
  <si>
    <t>Watch The Mummy: Resurrection (2022) Full Movie [In English] With Hindi Subtitles  WEBRip 720p Online Stream – 1XBET</t>
  </si>
  <si>
    <t>Watch Shark Waters (2022) Full Movie [In English] With Hindi Subtitles  WEBRip 720p Online Stream – 1XBET</t>
  </si>
  <si>
    <t>The Whale (2022) Full Movie in English + ESubs | WEB-DL 1080p 720p 480p [HD x264 &amp; HEVC 10Bit]</t>
  </si>
  <si>
    <t>Knock at the Cabin (2023) Full Movie in English + ESubs | WEB-DL 1080p 720p 480p [HD]</t>
  </si>
  <si>
    <t>Watch Persuasion (2022) Full Movie [In English] With Hindi Subtitles  WEBRip 720p Online Stream – 1XBET</t>
  </si>
  <si>
    <t>Watch Mysterious Circumstance: The Death of Meriwether Lewis (2022) Full Movie [In English] With Hindi Subtitles  WEBRip 720p Online Stream – 1XBET</t>
  </si>
  <si>
    <t>Watch Look Into the Fire (2022) Full Movie [In English] With Hindi Subtitles  WEBRip 720p Online Stream – 1XBET</t>
  </si>
  <si>
    <t>Watch Delusional (2022) Full Movie [In English] With Hindi Subtitles  WEBRip 720p Online Stream – 1XBET</t>
  </si>
  <si>
    <t>Watch Darby and the Dead (2022) Full Movie [In English] With Hindi Subtitles  WEBRip 720p Online Stream – 1XBET</t>
  </si>
  <si>
    <t>Watch Beyond the Neon (2022) Full Movie [In English] With Hindi Subtitles  WEBRip 720p Online Stream – 1XBET</t>
  </si>
  <si>
    <t>Watch Battle for Pandora (2022) Full Movie [In English] With Hindi Subtitles  WEBRip 720p Online Stream – 1XBET</t>
  </si>
  <si>
    <t>Watch Halloween Friends (2022) Full Movie [In English] With Hindi Subtitles  WEBRip 720p Online Stream – 1XBET</t>
  </si>
  <si>
    <t>Watch Bad Behind Bars: Jodi Arias (2023) Full Movie [In English] With Hindi Subtitles  WEBRip 720p Online Stream – 1XBET</t>
  </si>
  <si>
    <t>Watch Hunt Her, Kill Her (2022) Full Movie [In English] With Hindi Subtitles  CAMRip 720p Online Stream – 1XBET</t>
  </si>
  <si>
    <t>Watch Snow Falls (2023) Full Movie [In English] With Hindi Subtitles  WEBRip 720p Online Stream – 1XBET</t>
  </si>
  <si>
    <t>Watch Burned by Love (2023) Full Movie [In English] With Hindi Subtitles  WEBRip 720p Online Stream – 1XBET</t>
  </si>
  <si>
    <t>Watch Collision (2022) Full Movie [In English] With Hindi Subtitles  WEBRip 720p Online Stream – 1XBET</t>
  </si>
  <si>
    <t>Watch Dolphin Boy (2022) Full Movie [In English] With Hindi Subtitles  WEBRip 720p Online Stream – MELBET</t>
  </si>
  <si>
    <t>Watch When You Finish Saving the World (2022) Full Movie [In English] With Hindi Subtitles  WEBRip 720p Online Stream – 1XBET</t>
  </si>
  <si>
    <t>Watch Find Her (2022) Full Movie [In English] With Hindi Subtitles  WEBRip 720p Online Stream – 1XBET</t>
  </si>
  <si>
    <t>Infinity Pool (2023) Full Movie in English + ESubs | WEB-DL 1080p 720p 480p [HD]</t>
  </si>
  <si>
    <t>Marlowe (2022) Full Movie in English | CAMRip 720p 480p [Watch Online &amp; Download] – 1XBET</t>
  </si>
  <si>
    <t>Watch Jije (2022) Full Movie [In English] With Hindi Subtitles  WEBRip 720p Online Stream – 1XBET</t>
  </si>
  <si>
    <t>Watch Crazy Neighborhood Moms (2022) Full Movie [In English] With Hindi Subtitles  WEBRip 720p Online Stream – 1XBET</t>
  </si>
  <si>
    <t>Watch Night Train (2023) Full Movie [In English] With Hindi Subtitles  WEBRip 720p Online Stream – 1XBET</t>
  </si>
  <si>
    <t>Watch Scorched Earth (2022) Full Movie [In English] With Hindi Subtitles  WEBRip 720p Online Stream – 1XBET</t>
  </si>
  <si>
    <t>Watch Air Force: The Movie – Selagi Bernyawa (2022) Full Movie [In Malay] With Hindi Subtitles  WEBRip 720p Online Stream – 1XBET</t>
  </si>
  <si>
    <t>Watch A Man of Action (2022) Full Movie [In English] With Hindi Subtitles  WEBRip 720p Online Stream – 1XBET</t>
  </si>
  <si>
    <t>Watch Night of the Axe (2022) Full Movie [In English] With Hindi Subtitles  WEBRip 720p Online Stream – 1XBET</t>
  </si>
  <si>
    <t>Watch Mask of the Devil (2022) Full Movie [In English] With Hindi Subtitles  WEBRip 720p Online Stream – 1XBET</t>
  </si>
  <si>
    <t>Watch In the Heart of the Machine (2022) Full Movie [In Bulgarian] With Hindi Subtitles  WEBRip 720p Online Stream – 1XBET</t>
  </si>
  <si>
    <t>Watch Imani (2023) Full Movie [In English] With Hindi Subtitles  WEBRip 720p Online Stream – 1XBET</t>
  </si>
  <si>
    <t>Watch Consecration (2023) Full Movie [In English] With Hindi Subtitles  CAMRip 720p Online Stream – 1XBET</t>
  </si>
  <si>
    <t>Watch City of Spies (2022) Full Movie [In English] With Hindi Subtitles  WEBRip 720p Online Stream – 1XBET</t>
  </si>
  <si>
    <t>Watch Dead Zone (2022) Full Movie [In English] With Hindi Subtitles  BluRay 720p Online Stream – MELBET</t>
  </si>
  <si>
    <t>Watch Magic Mike’s Last Dance (2023) Full Movie in English Online Stream [WEBRip 1080p 720p 480p HD] – 1XBET</t>
  </si>
  <si>
    <t>Watch Rescue (2022) Full Movie [In English] With Hindi Subtitles  WEBRip 720p Online Stream – 1XBET</t>
  </si>
  <si>
    <t>Watch Tapirulàn (2022) Full Movie [In English] With Hindi Subtitles  WEBRip 720p Online Stream – 1XBET</t>
  </si>
  <si>
    <t>Watch Carnifex (2022) Full Movie [In English] With Hindi Subtitles  WEBRip 720p Online Stream – 1XBET</t>
  </si>
  <si>
    <t>Watch Candy Land (2022) Full Movie [In English] With Hindi Subtitles  WEBRip 720p Online Stream – 1XBET</t>
  </si>
  <si>
    <t>Watch Bring Out the Fear (2021) Full Movie [In English] With Hindi Subtitles  WEBRip 720p Online Stream – 1XBET</t>
  </si>
  <si>
    <t>Watch Beneath the Green (2022) Full Movie [In English] With Hindi Subtitles  WEBRip 720p Online Stream – 1XBET</t>
  </si>
  <si>
    <t>Watch Left Behind: Rise of the Antichrist (2023) Full Movie [In English] With Hindi Subtitles  CAMRip 720p Online Stream – 1XBET</t>
  </si>
  <si>
    <t>Watch Ghost Party (2022) Full Movie [In English] With Hindi Subtitles  WEBRip 720p Online Stream – 1XBET</t>
  </si>
  <si>
    <t>Watch 12 Theses (2021) Full Movie [In English] With Hindi Subtitles  WEBRip 720p Online Stream – 1XBET</t>
  </si>
  <si>
    <t>Watch Knock at the Cabin (2023) Full Movie in English Online + Download Links [CAMRip 1080p 720p 480p] – 1XBET</t>
  </si>
  <si>
    <t>Watch Mega Lightning (2023) Full Movie [In English] With Hindi Subtitles  WEBRip 720p Online Stream – 1XBET</t>
  </si>
  <si>
    <t>Watch Fear (2023) Full Movie [In English] With Hindi Subtitles  CAMRip 720p Online Stream – 1XBET</t>
  </si>
  <si>
    <t>Watch House Party (2023) Full Movie [In English] With Hindi Subtitles  WEBRip 720p Online Stream – 1XBET</t>
  </si>
  <si>
    <t>Watch How to Murder Your Husband (2023) Full Movie [In English] With Hindi Subtitles  WEBRip 720p Online Stream – 1XBET</t>
  </si>
  <si>
    <t>Watch Les Cyclades (2022) Full Movie [In French] With Hindi Subtitles  CAMRip 720p Online Stream – 1XBET</t>
  </si>
  <si>
    <t>Legion of Super-Heroes (2022) BluRay 1080p &amp; 720p [HD x264 &amp; HEVC] (In English 5.1 DD) ESubs (Full Movie)</t>
  </si>
  <si>
    <t>Watch Betrayed by My Bridesmaid (2022) Full Movie [In English] With Hindi Subtitles  WEBRip 720p Online Stream – 1XBET</t>
  </si>
  <si>
    <t>Plane (2023) Full Movie in English (DD5.1) + ESubs | Web-DL 1080p 720p 480p [HD]</t>
  </si>
  <si>
    <t>Viking Wolf (2022) WEB-DL 1080p 720p 480p [HD] | Vikingulven Full Movie in English Dubbed with ESubs</t>
  </si>
  <si>
    <t>Watch The Price We Pay (2022) Full Movie [In English] With Hindi Subtitles  WEBRip 720p Online Stream – 1XBET</t>
  </si>
  <si>
    <t>Watch Missing (2023) Full Movie [In English] With Hindi Subtitles  CAMRip 720p Online Stream – 1XBET</t>
  </si>
  <si>
    <t>Watch Infinity Pool (2023) Full Movie [In English] With Hindi Subtitles  CAMRip 720p Online Stream – 1XBET</t>
  </si>
  <si>
    <t>Watch Transfusion (2023) Full Movie [In English] With Hindi Subtitles  WEBRip 720p Online Stream – 1XBET</t>
  </si>
  <si>
    <t>Watch You People (2023) Full Movie [In English] With Hindi Subtitles  WEBRip 720p Online Stream – 1XBET</t>
  </si>
  <si>
    <t>Watch Black Warrant (2022) Full Movie [In English ] With Hindi Subtitles  WEBRip 720p Online Stream – 1XBET</t>
  </si>
  <si>
    <t>Babylon (2022) Full Movie in English 5.1 DD + ESubs | Web-DL 2160p 1080p 720p 480p [HD x264 &amp; HEVC]</t>
  </si>
  <si>
    <t>Watch Fear (2023) Full Movie in English Online Stream [CAMRip 720p &amp; 480p] – 1XBET</t>
  </si>
  <si>
    <t>Watch The Offering (2022) Full Movie [In English] With Hindi Subtitles  WEBRip 720p Online Stream – 1XBET</t>
  </si>
  <si>
    <t>Watch The Boy in the Tiny House and the Monster Who Lived Next Door (2022) Full Movie [In English ] With Hindi Subtitles  WEBRip 720p Online Stream – 1XBET</t>
  </si>
  <si>
    <t>Watch Rite of the Shaman (2022) Full Movie [In English] With Hindi Subtitles  WEBRip 720p Online Stream – 1XBET</t>
  </si>
  <si>
    <t>Watch Bigfoot vs Krampus (2021) Full Movie [In English] With Hindi Subtitles  WEBRip 720p Online Stream – 1XBET</t>
  </si>
  <si>
    <t>Watch Bodymore  Full Movie [In English] With Hindi Subtitles  WEBRip 720p Online Stream – 1XBET</t>
  </si>
  <si>
    <t>Watch AURORA 663 (2022) Full Movie [In English] With Hindi Subtitles  WEBRip 720p Online Stream – 1XBET</t>
  </si>
  <si>
    <t>Black Panther: Wakanda Forever (2022) [In English] BDRip 1080p / 720p / 480p HD [Full Movie] – 1XBET</t>
  </si>
  <si>
    <t>Watch The Final Haunt (2021) Full Movie [In English] With Hindi Subtitles  WEBRip 720p Online Stream – 1XBET</t>
  </si>
  <si>
    <t>Watch Razzennest (2022) Full Movie [In English] With Hindi Subtitles  WEBRip 720p Online Stream – 1XBET</t>
  </si>
  <si>
    <t>Watch Live Escape (2022) Full Movie [In English] With Hindi Subtitles  WEBRip 720p Online Stream – 1XBET</t>
  </si>
  <si>
    <t>Watch Axegrinder 4: Souls of Blood (2022) Full Movie [In English] With Hindi Subtitles  WEBRip 720p Online Stream – MELBET</t>
  </si>
  <si>
    <t>Shotgun Wedding (2022) Full Movie in English with ESubs | WEB-DL 1080p 720p 480p [HD]</t>
  </si>
  <si>
    <t>Watch Infinity Pool (2023) Full Movie in English Online Stream [CAMRip 720p &amp; 480p] – 1XBET</t>
  </si>
  <si>
    <t>Teen Wolf: The Movie (2023) WEB-DL 1080p 720p 480p [English + ESubs] [Full Movie]</t>
  </si>
  <si>
    <t>Watch Confessions (2022) Full Movie [In English] With Hindi Subtitles  WEBRip 720p Online Stream – 1XBET</t>
  </si>
  <si>
    <t>Watch Coming of Age 2 (2021) Full Movie [In English] With Hindi Subtitles  WEBRip 720p Online Stream – 1XBET</t>
  </si>
  <si>
    <t>Watch Caroltyn 2022 Full Movie [In English] With Hindi Subtitles  WEBRip 720p Online Stream – 1XBET</t>
  </si>
  <si>
    <t>Watch Badass Bunyip (2021) Full Movie [In English] With Hindi Subtitles  WEBRip 720p Online Stream – 1XBET</t>
  </si>
  <si>
    <t>Watch Attack on Titan (2022) Full Movie [In English] With Hindi Subtitles  WEBRip 720p Online Stream – 1XBET</t>
  </si>
  <si>
    <t>Watch Acting (2021) Full Movie [In English] With Hindi Subtitles  WEBRip 720p Online Stream – 1XBET</t>
  </si>
  <si>
    <t>Watch The Man on the Other Side (2022) Full Movie [In English] With Hindi Subtitles  WEBRip 720p Online Stream – 1XBET</t>
  </si>
  <si>
    <t>Watch Nova (2022) Full Movie [In English] With Hindi Subtitles  WEBRip 720p Online Stream – 1XBET</t>
  </si>
  <si>
    <t>M3gan (2022) Full Movie WEB-DL 2160p 1080p 720p 480p HD [English (DD 5.1) + ESubs] [Horror Film]</t>
  </si>
  <si>
    <t>Watch Composure (2022) Full Movie [In English] With Hindi Subtitles  WEBRip 720p Online Stream – 1XBET</t>
  </si>
  <si>
    <t>Watch My Sister’s Serial Killer Boyfriend (2023) Full Movie [In English] With Hindi Subtitles  WEBRip 720p Online Stream – 1XBET</t>
  </si>
  <si>
    <t>Watch Splendid Isolation (2022) Full Movie [In English] With Hindi Subtitles  WEBRip 720p Online Stream – 1XBET</t>
  </si>
  <si>
    <t>Watch Ghost Writer 2 (2022) Full Movie [In Indonesian] With Hindi Subtitles  WEBRip 720p Online Stream – MELBET</t>
  </si>
  <si>
    <t>Watch To Leslie (2022) Full Movie [In English] With Hindi Subtitles  WEBRip 720p Online Stream – 1XBET</t>
  </si>
  <si>
    <t>Watch The Pale Blue Eye (2022) Full Movie [In English] With Hindi Subtitles  WEBRip 720p Online Stream – 1XBET</t>
  </si>
  <si>
    <t>Watch Platinum (2022) Full Movie [In English] With Hindi Subtitles  WEBRip 720p Online Stream – 1XBET</t>
  </si>
  <si>
    <t>Watch The Awakening of Lilith (2021) Full Movie [In English] With Hindi Subtitles  WEBRip 720p Online Stream – 1XBET</t>
  </si>
  <si>
    <t>Watch Scrotum: The Second One (2021) Full Movie [In English] With Hindi Subtitles  WEBRip 720p Online Stream – 1XBET</t>
  </si>
  <si>
    <t>Watch The Devil Conspiracy (2022) Full Movie [In English ] With Hindi Subtitles  CAMRip 720p Online Stream – MELBET</t>
  </si>
  <si>
    <t>Watch White Noise (2022) Full Movie [In English] With Hindi Subtitles  WEBRip 720p Online Stream – 1XBET</t>
  </si>
  <si>
    <t>Watch The Old Way (2023) Full Movie [In English] With Hindi Subtitles  WEBRip 720p Online Stream – 1XBET</t>
  </si>
  <si>
    <t>Watch Gigi &amp; Nate (2022) Full Movie [In English] With Hindi Subtitles  BluRay 720p Online Stream – 1XBET</t>
  </si>
  <si>
    <t>Watch Mad Heidi (2022) Full Movie [In English] With Hindi Subtitles  WEBRip 720p Online Stream – MELBET</t>
  </si>
  <si>
    <t>Watch The Drop (2022) Full Movie [In English] With Hindi Subtitles  WEBRip 720p Online Stream – MELBET</t>
  </si>
  <si>
    <t>Watch Brimstone Creek Rd (2021) Full Movie [In English] With Hindi Subtitles  WEBRip 720p Online Stream – 1XBET</t>
  </si>
  <si>
    <t>Watch The Stranger (2022) Full Movie [In English] With Hindi Subtitles  WEBRip 720p Online Stream – MELBET</t>
  </si>
  <si>
    <t>Watch The System (2022) Full Movie [In English] With Hindi Subtitles  WEBRip 720p Online Stream – MELBET</t>
  </si>
  <si>
    <t>Watch Bitcon (2022) Full Movie [In English] With Hindi Subtitles  WEBRip 720p Online Stream – 1XBET</t>
  </si>
  <si>
    <t>Watch Shadow Master (2022) Full Movie [In English] With Hindi Subtitles  WEBRip 720p Online Stream – 1XBET</t>
  </si>
  <si>
    <t>Watch My Neighbor Adolf (2022) Full Movie [In English ] With Hindi Subtitles  WEBRip 720p Online Stream – 1XBET</t>
  </si>
  <si>
    <t>Watch R.I.P.D. 2: Rise of the Damned (2022) Full Movie [In English] With Hindi Subtitles  BluRay 720p Online Stream – 1XBET</t>
  </si>
  <si>
    <t>Watch I’m Totally Fine (2022) Full Movie [In English ] With Hindi Subtitles  WEBRip 720p Online Stream – 1XBET</t>
  </si>
  <si>
    <t>Watch Fisherman’s Friends: One and All (2022) Full Movie [In English] With Hindi Subtitles  BluRay 720p Online Stream – 1XBET</t>
  </si>
  <si>
    <t>Watch 1-800-Hot-Nite (2022) Full Movie [In English] With Hindi Subtitles  WEBRip 720p Online Stream – 1XBET</t>
  </si>
  <si>
    <t>Watch In Isolation (2022) Full Movie [In English] With Hindi Subtitles  WEBRip 720p Online Stream – 1XBET</t>
  </si>
  <si>
    <t>Watch Matriarch (2022) Full Movie [In English] With Hindi Subtitles  WEBRip 720p Online Stream – 1XBET</t>
  </si>
  <si>
    <t>Watch Masked Ghost Lady presents Scary Stories (2022) Full Movie [In English] With Hindi Subtitles  WEBRip 720p Online Stream – 1XBET</t>
  </si>
  <si>
    <t>Watch Slayers (2022) Full Movie [In English] With Hindi Subtitles  WEBRip 720p Online Stream – 1XBET</t>
  </si>
  <si>
    <t>Watch Monster High: The Movie (2022) Full Movie [In English] With Hindi Subtitles  WEBRip 720p Online Stream – 1XBET</t>
  </si>
  <si>
    <t>Watch Wonderland Recoi (2022) Full Movie [In English] With Hindi Subtitles  WEBRip 720p Online Stream – 1XBET</t>
  </si>
  <si>
    <t>Watch Presence (2022) Full Movie [In English] With Hindi Subtitles  WEBRip 720p Online Stream – 1XBET</t>
  </si>
  <si>
    <t>Watch Call of the Unseen (2022) Full Movie [In English] With Hindi Subtitles  WEBRip 720p Online Stream – 1XBET</t>
  </si>
  <si>
    <t>M3gan (2022) Full Movie In English (CAMRip 1080p / 720p / 480p) [Watch Online &amp; Free Download] – 1XBET</t>
  </si>
  <si>
    <t>Watch The Willowbrook (2022) Full Movie [In English] With Hindi Subtitles  WEBRip 720p Online Stream – 1XBET</t>
  </si>
  <si>
    <t>Watch The Phantom Lake Kids in the Beast Walks Among Us (2021) Full Movie [In English] With Hindi Subtitles  WEBRip 720p Online Stream – 1XBET</t>
  </si>
  <si>
    <t>Watch Terror Train (2022) Full Movie [In English] With Hindi Subtitles  WEBRip 720p Online Stream – 1XBET</t>
  </si>
  <si>
    <t>Watch M3gan (2022) Full Movie [In English] With Hindi Subtitles  CAMRip 720p Online Stream – 1XBET</t>
  </si>
  <si>
    <t>Watch The Repairman Full Movie [In English] With Hindi Subtitles  WEBRip 720p Online Stream – 1XBET</t>
  </si>
  <si>
    <t>Watch My Small Land (2022) Full Movie [In English] With Hindi Subtitles  WEBRip 720p Online Stream – 1XBET</t>
  </si>
  <si>
    <t>Watch Detective Knight: Rogue (2022) Full Movie [In English] With Hindi Subtitles  WEBRip 720p Online Stream – 1XBET</t>
  </si>
  <si>
    <t>Watch Trois nuits par semaine (2022) Full Movie [In English] With Hindi Subtitles  CAMRip 720p Online Stream – 1XBET</t>
  </si>
  <si>
    <t>Watch Catfish Killer (2022) Full Movie [In English] With Hindi Subtitles  WEBRip 720p Online Stream – 1XBET</t>
  </si>
  <si>
    <t>Watch Plus que jamais (2022) Full Movie [In English] With Hindi Subtitles  CAMRip 720p Online Stream – 1XBET</t>
  </si>
  <si>
    <t>Watch Shady Grove (2022) Full Movie [In English] With Hindi Subtitles  WEBRip 720p Online Stream – 1XBET</t>
  </si>
  <si>
    <t>Watch The Banshees of Inisherin (2022) Full Movie [In English] With Hindi Subtitles  WEBRip 720p Online Stream – 1XBET</t>
  </si>
  <si>
    <t>Watch The OctoGames (2022) Full Movie [In English] With Hindi Subtitles  WEBRip 720p Online Stream – MELBET</t>
  </si>
  <si>
    <t>Watch The Lair (2022) Full Movie [In English] With Hindi Subtitles  WEBRip 720p Online Stream – 1XBET</t>
  </si>
  <si>
    <t>Watch Le Chat Potte 2 la derniere quete (2022) Full Movie [In English] With Hindi Subtitles  CAMRip 720p Online Stream – 1XBET</t>
  </si>
  <si>
    <t>Watch Call Jane (2022) Full Movie [In English] With Hindi Subtitles  WEBRip 720p Online Stream – 1XBET</t>
  </si>
  <si>
    <t>Watch Skinamarink (2022) Full Movie [In English] With Hindi Subtitles  WEBRip 720p Online Stream – 1XBET</t>
  </si>
  <si>
    <t>Watch Agatha (2022) Full Movie [In English] With Hindi Subtitles  WEBRip 720p Online Stream – 1XBET</t>
  </si>
  <si>
    <t>Watch The Mean One (2022) Full Movie [In English] With Hindi Subtitles  CAMRip 720p Online Stream – 1XBET</t>
  </si>
  <si>
    <t>Watch Savage Salvation (2022) Full Movie [In English] With Hindi Subtitles  BluRay 720p Online Stream – 1XBET</t>
  </si>
  <si>
    <t>Watch Night at the Museum: Kahmunrah Rises Again (2022) Full Movie [In English] With Hindi Subtitles  WEBRip 720p Online Stream – 1XBET</t>
  </si>
  <si>
    <t>Watch Nanny (2022) Full Movie [In English] With Hindi Subtitles  WEBRip 720p Online Stream – 1XBET</t>
  </si>
  <si>
    <t>Watch Mindcage (2022) Full Movie [In English] With Hindi Subtitles  WEBRip 720p Online Stream – 1XBET</t>
  </si>
  <si>
    <t>Watch Headless Horseman (2022) Full Movie [In English] With Hindi Subtitles  WEBRip 720p Online Stream – 1XBET</t>
  </si>
  <si>
    <t>Watch Feed Me (2022) Full Movie [In English] With Hindi Subtitles  WEBRip 720p Online Stream – 1XBET</t>
  </si>
  <si>
    <t>Watch Detective Knight: Redemption (2022) Full Movie [In English] With Hindi Subtitles  WEBRip 720p Online Stream – 1XBET</t>
  </si>
  <si>
    <t>Watch Hellblazers (2022) Full Movie [In English] With Hindi Subtitles  WEBRip 720p Online Stream – MELBET</t>
  </si>
  <si>
    <t>Watch La maison (2022) Full Movie [In English] With Hindi Subtitles  CAMRip 720p Online Stream – 1XBET</t>
  </si>
  <si>
    <t>Watch Earth Virus of the Dead (2022) Full Movie [In English ] With Hindi Subtitles  WEBRip 720p Online Stream – 1XBET</t>
  </si>
  <si>
    <t>Watch Final Caller (2020) Full Movie [In English] With Hindi Subtitles  WEBRip 720p Online Stream – 1XBET</t>
  </si>
  <si>
    <t>Watch Dying to Win (2022) Full Movie [In English] With Hindi Subtitles  WEBRip 720p Online Stream – 1XBET</t>
  </si>
  <si>
    <t>Watch Puss in Boots 2: The Last Wish (2022) Full Movie [In English] CAMRip 720p Online Stream – 1XBET</t>
  </si>
  <si>
    <t>Watch Romesh Ranganathan: The Cynic (2022) Full Movie [In English] With Hindi Subtitles  WEBRip 720p Online Stream – 1XBET</t>
  </si>
  <si>
    <t>Watch Sam &amp; Kate (2022) Full Movie [In English] With Hindi Subtitles  WEBRip 720p Online Stream – 1XBET</t>
  </si>
  <si>
    <t>Watch Spirited (2022) Full Movie [In English] With Hindi Subtitles  WEBRip 720p Online Stream – 1XBET</t>
  </si>
  <si>
    <t>Watch Your Christmas or Mine? (2022) Full Movie [In English] With Hindi Subtitles  WEBRip 720p Online Stream – 1XBET</t>
  </si>
  <si>
    <t>Watch She Said (2022) Full Movie [In English] With Hindi Subtitles  CAMRip 720p Online Stream – 1XBET</t>
  </si>
  <si>
    <t>Watch After She Died (2022) Full Movie [In English] With Hindi Subtitles  WEBRip 720p Online Stream – 1XBET</t>
  </si>
  <si>
    <t>Watch Enchantress (2022) Full Movie [In English] With Hindi Subtitles  WEBRip 720p Online Stream – 1XBET</t>
  </si>
  <si>
    <t>Watch Children of Darkwood House (2022) Full Movie [In English] With Hindi Subtitles  WEBRip 720p Online Stream – 1XBET</t>
  </si>
  <si>
    <t>Watch The Manny (2022) Full Movie [In English] With Hindi Subtitles  WEBRip 720p Online Stream – 1XBET</t>
  </si>
  <si>
    <t>Watch Glass Onion: A Knives Out Mystery (2022) Full Movie [In English] CAMRip 720p Online Stream – 1XBET</t>
  </si>
  <si>
    <t>Watch The Eternal Daughter (2022) Full Movie [In English] With Hindi Subtitles  WEBRip 720p Online Stream – 1XBET</t>
  </si>
  <si>
    <t>Watch Black Clown (2022) Full Movie [In English] With Hindi Subtitles  WEBRip 720p Online Stream – 1XBET</t>
  </si>
  <si>
    <t>Watch The Fabelmans (2022) Full Movie [In English] CAMRip 720p Online Stream – 1XBET</t>
  </si>
  <si>
    <t>Watch Strange World (2022) Full Movie [In English] CAMRip 720p Online Stream – 1XBET</t>
  </si>
  <si>
    <t>Watch The Last Manhunt (2022) Full Movie [In English] With Hindi Subtitles  WEBRip 720p Online Stream – 1XBET</t>
  </si>
  <si>
    <t>Watch Tár (2022) Full Movie [In English] With Hindi Subtitles  WEBRip 720p Online Stream – 1XBET</t>
  </si>
  <si>
    <t>Watch Day of Disappearance (2022) Full Movie [In English] With Hindi Subtitles  WEBRip 720p Online Stream – 1XBET</t>
  </si>
  <si>
    <t>Watch Disenchanted (2022) Full Movie [In English] With Hindi Subtitles  WEBRip 720p Online Stream – 1XBET</t>
  </si>
  <si>
    <t>Watch The Sacrifice Zone (The Activist) (2022) Full Movie [In English] With Hindi Subtitles  WEBRip 720p Online Stream – 1XBET</t>
  </si>
  <si>
    <t>Watch The Razing (2022) Full Movie [In English] With Hindi Subtitles  WEBRip 720p Online Stream – 1XBET</t>
  </si>
  <si>
    <t>Watch Paradise City (2022) Full Movie [In English] With Hindi Subtitles  WEBRip 720p Online Stream – 1XBET</t>
  </si>
  <si>
    <t>Watch Fatal Following (2021) Full Movie [In English] With Hindi Subtitles  WEBRip 720p Online Stream – 1XBET</t>
  </si>
  <si>
    <t>Watch Darkest Hour (2022) Full Movie [In English] With Hindi Subtitles  WEBRip 720p Online Stream – 1XBET</t>
  </si>
  <si>
    <t>Watch Devotion (2022) Full Movie [In English] With Hindi Subtitles  CAMRip 720p Online Stream – MELBET</t>
  </si>
  <si>
    <t>Watch Blood Relatives (2022) Full Movie [In English] With Hindi Subtitles  WEBRip 720p Online Stream – 1XBET</t>
  </si>
  <si>
    <t>Watch Sawed Off (2022) Full Movie [In English ] With Hindi Subtitles  WEBRip 720p Online Stream – 1XBET</t>
  </si>
  <si>
    <t>Black Adam (2022) WEB-DL 1080p 720p 480p HD [English DD 5.1] Esubs | Full Movie</t>
  </si>
  <si>
    <t>The Guardians of the Galaxy Holiday Special (2022) In English (5.1 DD) | WEB-DL 1080p 720p 480p [Full Movie]</t>
  </si>
  <si>
    <t>Watch A Reflection of Evil (2021) Full Movie [In English] With Hindi Subtitles  WEBRip 720p Online Stream – 1XBET</t>
  </si>
  <si>
    <t>Watch Hey You! (2022) Full Movie [In English] With Hindi Subtitles  WEBRip 720p Online Stream – 1XBET</t>
  </si>
  <si>
    <t>Watch Out on a Lim (2022) Full Movie [In English] With Hindi Subtitles  WEBRip 720p Online Stream – 1XBET</t>
  </si>
  <si>
    <t>Watch Dangerous Methods (2022) Full Movie [In English] With Hindi Subtitles  WEBRip 720p Online Stream – 1XBET</t>
  </si>
  <si>
    <t>Watch Human Resources (2021) Full Movie [In English ] With Hindi Subtitles  WEBRip 720p Online Stream – 1XBET</t>
  </si>
  <si>
    <t>Blood, Sex &amp; Royalty (Season 1) Hindi Dubbed (DD5.1) [Dual Audio] All Episodes | WEB-DL 1080p 720p 480p HD [2022– Netflix Series]</t>
  </si>
  <si>
    <t>Watch The Friendship Game (2022) Full Movie [In English] With Hindi Subtitles  WEBRip 720p Online Stream – 1XBET</t>
  </si>
  <si>
    <t>Watch Manifest West (2022) Full Movie [In English] With Hindi Subtitles  WEBRip 720p Online Stream – 1XBET</t>
  </si>
  <si>
    <t>Watch Armageddon Time (2022) Full Movie [In English] With Hindi Subtitles  WEBRip 720p Online Stream – 1XBET</t>
  </si>
  <si>
    <t>Watch A Party to Die For (2022) Full Movie [In English] With Hindi Subtitles  WEBRip 720p Online Stream – 1XBET</t>
  </si>
  <si>
    <t>Watch A Christmas Spark (2022) Full Movie [In English] With Hindi Subtitles  WEBRip 720p Online Stream – 1XBET</t>
  </si>
  <si>
    <t>Watch Detective MJ: Shadow of a Hero (2020) Full Movie [In English] With Hindi Subtitles  WEBRip 720p Online Stream – 1XBET</t>
  </si>
  <si>
    <t>Watch Amityville Karen (2022) Full Movie [In English] With Hindi Subtitles  WEBRip 720p Online Stream – 1XBET</t>
  </si>
  <si>
    <t>Watch The Final Rose (2022) Full Movie [In English] With Hindi Subtitles  WEBRip 720p Online Stream – 1XBET</t>
  </si>
  <si>
    <t>Watch Bar Fight! (2022) Full Movie [In English] With Hindi Subtitles  WEBRip 720p Online Stream – 1XBET</t>
  </si>
  <si>
    <t>Watch Heart of the Gun (2021) Full Movie [In English] With Hindi Subtitles  WEBRip 720p Online Stream – 1XBET</t>
  </si>
  <si>
    <t>Watch Nocebo (2022) Full Movie [In English] With Hindi Subtitles  WEBRip 720p Online Stream – 1XBET</t>
  </si>
  <si>
    <t>Watch The Menu (2022) Full Movie [In English ] With Hindi Subtitles CAMRip 720p Online Stream – 1XBET</t>
  </si>
  <si>
    <t>Watch Dr. Jason (2022) Full Movie [In English] With Hindi Subtitles  WEBRip 720p Online Stream – 1XBET</t>
  </si>
  <si>
    <t>Watch Crime Traveler: The Adventures of Dave Slade (2022) Full Movie [In English] With Hindi Subtitles  WEBRip 720p Online Stream – 1XBET</t>
  </si>
  <si>
    <t>Watch Soft &amp; Quiet (2022) Full Movie [In English] With Hindi Subtitles  WEBRip 720p Online Stream – 1XBET</t>
  </si>
  <si>
    <t>Watch On the Line (2022) Full Movie [In English] With Hindi Subtitles  WEBRip 720p Online Stream – 1XBET</t>
  </si>
  <si>
    <t>Watch Lamborghini: The Man Behind the Legend (2022) Full Movie [In English] With Hindi Subtitles  WEBRip 720p Online Stream – 1XBET</t>
  </si>
  <si>
    <t>Watch Enola Holmes 2 (2022) Full Movie [In English] With Hindi Subtitles  WEBRip 720p Online Stream – 1XBET</t>
  </si>
  <si>
    <t>Watch Emily (2022) Full Movie [In English] With Hindi Subtitles  WEBRip 720p Online Stream – 1XBET</t>
  </si>
  <si>
    <t>Watch A Wounded Fawn (2022) Full Movie [In English] With Hindi Subtitles  WEBRip 720p Online Stream – 1XBET</t>
  </si>
  <si>
    <t>Watch We’re All in This Together (2021) Full Movie [In English] With Hindi Subtitles  WEBRip 720p Online Stream – 1XBET</t>
  </si>
  <si>
    <t>Watch Other Monsters (2022) Full Movie [In English] With Hindi Subtitles  WEBRip 720p Online Stream – 1XBET</t>
  </si>
  <si>
    <t>Watch Image of Victory (2021) Full Movie [In English] With Hindi Subtitles  WEBRip 720p Online Stream – 1XBET</t>
  </si>
  <si>
    <t>Watch Faded Memories (2021) Full Movie [In English] With Hindi Subtitles  WEBRip 720p Online Stream – 1XBET</t>
  </si>
  <si>
    <t>Watch Dragon Fury 2 (2022) Full Movie [In English] With Hindi Subtitles  WEBRip 720p Online Stream – 1XBET</t>
  </si>
  <si>
    <t>Watch Croc! (2022) Full Movie [In English] With Hindi Subtitles  WEBRip 720p Online Stream – 1XBET</t>
  </si>
  <si>
    <t>Watch Becoming Death (2022) Full Movie [In English] With Hindi Subtitles  WEBRip 720p Online Stream – 1XBET</t>
  </si>
  <si>
    <t>Watch American Scarecrow (2020) Full Movie [In English] With Hindi Subtitles  WEBRip 720p Online Stream – 1XBET</t>
  </si>
  <si>
    <t>R.I.P.D. 2: Rise of the Damned (2022) In English (ORG DD 5.1) BluRay 1080p 720p 480p HD [Full Movie]</t>
  </si>
  <si>
    <t>Watch Avarice (2022) Full Movie [In English] With Hindi Subtitles  WEBRip 720p Online Stream – MELBET</t>
  </si>
  <si>
    <t>Watch Ash and Bone (2022) Full Movie [In English] With Hindi Subtitles  WEBRip 720p Online Stream – MELBET</t>
  </si>
  <si>
    <t>Watch Werewolf by Night (2022) Full Movie [In English] With Hindi Subtitles  WEBRip 720p Online Stream – MELBET</t>
  </si>
  <si>
    <t>Watch Curse of Jack Frost (2022) Full Movie [In English] With Hindi Subtitles  WEBRip 720p Online Stream – MELBET</t>
  </si>
  <si>
    <t>Watch The Infernal Machine (2022) Full Movie [In English] With Hindi Subtitles  WEbRip 720p Online Stream – 1XBET</t>
  </si>
  <si>
    <t>Watch The Minute You Wake up Dead (2022) Full Movie [In English] With Hindi Subtitles  WEBRip 720p Online Stream – 1XBET</t>
  </si>
  <si>
    <t>Watch The Swimmers (2022) Full Movie [In English ] With Hindi Subtitles  WEBRip 720p Online Stream – 1XBET</t>
  </si>
  <si>
    <t>Watch The Independent (2022) Full Movie [In English] With Hindi Subtitles  WEBRip 720p Online Stream – 1XBET</t>
  </si>
  <si>
    <t>Watch Halloween Ends (2022) Full Movie [In English] With Hindi Subtitles  WEBRip 720p Online Stream – 1XBET</t>
  </si>
  <si>
    <t>Watch Asombrosa Elisa (2022) Full Movie [In English] With Hindi Subtitles  CAMRip 720p Online Stream – 1XBET</t>
  </si>
  <si>
    <t>Watch Forgotten (2022) Full Movie [In English] With Hindi Subtitles  WEbRip 720p Online Stream – 1XBET</t>
  </si>
  <si>
    <t>Watch Conjuring: The Beyond (2022) Full Movie [In English] With Hindi Subtitles  WEbRip 720p Online Stream – 1XBET</t>
  </si>
  <si>
    <t>Barbarian (2022) Web-DL 2160p 1080p 720p 480p [HD x264 &amp; HEVC] (English 5.1 DD) ESubs (Full Movie)</t>
  </si>
  <si>
    <t>Watch The Accursed (2022) Full Movie [In English] With Hindi Subtitles  WEBRip 720p Online Stream – MELBET</t>
  </si>
  <si>
    <t>Watch Kingslayer (2022) Full Movie [In English] With Hindi Subtitles  BluRay 720p Online Stream – 1XBET</t>
  </si>
  <si>
    <t>Watch Cutting Board (2022) Full Movie [In English] With Hindi Subtitles  WEbRip 720p Online Stream – 1XBET</t>
  </si>
  <si>
    <t>Watch Cursed Friends (2022) Full Movie [In English] With Hindi Subtitles  WEbRip 720p Online Stream – 1XBET</t>
  </si>
  <si>
    <t>Watch A Haunting in Ravenwood (2021) Full Movie [In English] With Hindi Subtitles  WEbRip 720p Online Stream – 1XBET</t>
  </si>
  <si>
    <t>Watch 223 Wick (2022) Full Movie [In English] With Hindi Subtitles  WEbRip 720p Online Stream – 1XBET</t>
  </si>
  <si>
    <t>[18+] Terrifier 2 (2022 Full Movie) WEB-DL English (DD 5.1) 1080p 720p 480p [HD x264 &amp; HEVC 10bit]</t>
  </si>
  <si>
    <t>Watch Clown Motel 2 (2022) Full Movie [In English ] With Hindi Subtitles  WEBRip 720p Online Stream – MELBET</t>
  </si>
  <si>
    <t>Watch Expunged: A Harold Hall (2022) Full Movie [In English] With Hindi Subtitles  WEBRip 720p Online Stream – 1XBET</t>
  </si>
  <si>
    <t>Watch Project Legion (2022) Full Movie [In English] With Hindi Subtitles  WEBRip 720p Online Stream – MELBET</t>
  </si>
  <si>
    <t>[18+] Terrifier (2016) Full Movie in English (DD 5.1) | BluRay 1080p 720p 480p [HD x264 &amp; 10bit HEVC]</t>
  </si>
  <si>
    <t>Watch The Cathedral (2021) Full Movie [In English] With Hindi Subtitles  WEBRip 720p Online Stream – 1XBET</t>
  </si>
  <si>
    <t>Watch Significant Other (2022) Full Movie [In English] With Hindi Subtitles  WEBRip 720p Online Stream – 1XBET</t>
  </si>
  <si>
    <t>Watch Simchas and Sorrows (2022) Full Movie [In English] With Hindi Subtitles  WEbRip 720p Online Stream – 1XBET</t>
  </si>
  <si>
    <t>Watch Sanctioning Evil (2022) Full Movie [In English] With Hindi Subtitles  WEBRip 720p Online Stream – 1XBET</t>
  </si>
  <si>
    <t>Watch Sissy (2022) Full Movie [In English] With Hindi Subtitles  WEbRip 720p Online Stream – 1XBET</t>
  </si>
  <si>
    <t>Watch The Shoplifting Pact (2022) Full Movie [In English] With Hindi Subtitles  WEbRip 720p Online Stream – 1XBET</t>
  </si>
  <si>
    <t>Watch Queen of the Trap House 2: Taking the Throne (2022) Full Movie [In English] With Hindi Subtitles  WEbRip 720p Online Stream – 1XBET</t>
  </si>
  <si>
    <t>Watch The Red Book Ritual (2022) Full Movie [In English] With Hindi Subtitles  WEBRip 720p Online Stream – MELBET</t>
  </si>
  <si>
    <t>Watch Fantasía de juventud (2020) Full Movie [In English] With Hindi Subtitles  WEbRip 720p Online Stream – 1XBET</t>
  </si>
  <si>
    <t>Watch Operation Seawolf (2022) Full Movie [In English] With Hindi Subtitles  WEBRip 720p Online Stream – 1XBET</t>
  </si>
  <si>
    <t>Watch Coast Road (2022) Full Movie [In English] With Hindi Subtitles  WEBRip 720p Online Stream – 1XBET</t>
  </si>
  <si>
    <t>Watch Girl in Room 13 (2022) Full Movie [In English] With Hindi Subtitles  WEbRip 720p Online Stream – 1XBET</t>
  </si>
  <si>
    <t>Spider-Man: No Way Home The Extended Version (2022) | In English (5.1 DD) | WEB-DL 1080p 720p 480p HD</t>
  </si>
  <si>
    <t>Watch Camping Trip (2021) Full Movie [In English] With Hindi Subtitles  WEBRip 720p Online Stream – 1XBET</t>
  </si>
  <si>
    <t>Watch Student Seduction (2022) Full Movie [In English] With Hindi Subtitles  WEbRip 720p Online Stream – 1XBET</t>
  </si>
  <si>
    <t>Watch Booze, Broads and Blackjack (2020) Full Movie [In English] With Hindi Subtitles  WEBRip 720p Online Stream – 1XBET</t>
  </si>
  <si>
    <t>Watch Blade of the 47 Ronin (2022) Full Movie [In English] With Hindi Subtitles  BluRay 720p Online Stream – 1XBET</t>
  </si>
  <si>
    <t>Watch Marry Go Round (2022) Full Movie [In English] With Hindi Subtitles  WEBRip 720p Online Stream – 1XBET</t>
  </si>
  <si>
    <t>Watch Bad Timing (2022) Full Movie [In English] With Hindi Subtitles  WEBRip 720p Online Stream – 1XBET</t>
  </si>
  <si>
    <t>Watch Canvas (2021) Full Movie [In English] With Hindi Subtitles  WEBRip 720p Online Stream – 1XBET</t>
  </si>
  <si>
    <t>Watch Bad Ben: Benign (2021) Full Movie [In English] With Hindi Subtitles  WEBRip 720p Online Stream – 1XBET</t>
  </si>
  <si>
    <t>Watch Captivity (2022) Full Movie [In English] With Hindi Subtitles  WEBRip 720p Online Stream – 1XBET</t>
  </si>
  <si>
    <t>Watch Vinterrejse (2019) Full Movie [In English ] With Hindi Subtitles  WEBRip 720p Online Stream – 1XBET</t>
  </si>
  <si>
    <t>Watch Amsterdam (2022) Full Movie in English Online Stream [CAMRip 720p] – 1XBET</t>
  </si>
  <si>
    <t>Watch Are We Monsters (2021) Full Movie [In English ] With Hindi Subtitles  WEBRip 720p Online Stream – 1XBET</t>
  </si>
  <si>
    <t>Watch Amsterdam (2022) Full Movie [In English] With Hindi Subtitles  CAMRip 720p Online Stream – 1XBET</t>
  </si>
  <si>
    <t>Watch Drac Von Stoller’s Horrifying Tales from the Dead Anthology (2020) Full Movie [In English] With Hindi Subtitles  WEBRip 720p Online Stream – 1XBET</t>
  </si>
  <si>
    <t>Watch Vernon (2021) Full Movie [In English] With Hindi Subtitles  WEBRip 720p Online Stream – 1XBET</t>
  </si>
  <si>
    <t>Watch Triangle of Sadness (2022) Full Movie in English Online Stream [CAMRip 720p] – 1XBET</t>
  </si>
  <si>
    <t>Watch Iké Boys (2021) Full Movie [In English] With Hindi Subtitles  WEBRip 720p Online Stream – 1XBET</t>
  </si>
  <si>
    <t>Watch The Inhabitant (2022) Full Movie [In English] With Hindi Subtitles  WEBRip 720p Online Stream – 1XBET</t>
  </si>
  <si>
    <t>Watch To Her, with Love (2022) Full Movie [In English] With Hindi Subtitles  WEBRip 720p Online Stream – 1XBET</t>
  </si>
  <si>
    <t>Hellraiser (2022) Full Movie in English (DD 5.1) WEB-DL 2160p (4K) / 1080p 720p 480p [x264 &amp; HEVC 10bit]</t>
  </si>
  <si>
    <t>Watch The Curious Case of Dolphin Bay (2022) Full Movie [In English] With Hindi Subtitles  WEBRip 720p Online Stream – 1XBET</t>
  </si>
  <si>
    <t>Watch Trapped with My Husband (2022) Full Movie [In English] With Hindi Subtitles  WEBRip 720p Online Stream – 1XBET</t>
  </si>
  <si>
    <t>Marvel Studios’ Werewolf by Night (2022) Full Movie in English (DD 5.1) WEB-DL 2160p (4K) / 1080p 720p 480p HD [Disney+ TV Movie]</t>
  </si>
  <si>
    <t>Watch On the Come Up (2022) Full Movie [In English] With Hindi Subtitles  WEBRip 720p Online Stream – 1XBET</t>
  </si>
  <si>
    <t>Watch York Witches Society (2022) Full Movie [In English] With Hindi Subtitles  WEBRip 720p Online Stream – 1XBET</t>
  </si>
  <si>
    <t>Watch 7 Hours on Earth (2020) Full Movie [In English] With Hindi Subtitles  WEBRip 720p Online Stream – 1XBET</t>
  </si>
  <si>
    <t>Watch Root Letter (2022) Full Movie [In English] With Hindi Subtitles  WEBRip 720p Online Stream – 1XBET</t>
  </si>
  <si>
    <t>Watch Land of Dreams (2021) Full Movie [In English] With Hindi Subtitles  WEBRip 720p Online Stream – 1XBET</t>
  </si>
  <si>
    <t>Watch Mona Lisa and the Blood Moon (2021) Full Movie [In English] With Hindi Subtitles  WEBRip 720p Online Stream – 1XBET</t>
  </si>
  <si>
    <t>Watch The Dunes (2021) Full Movie [In English] With Hindi Subtitles  WEBRip 720p Online Stream – 1XBET</t>
  </si>
  <si>
    <t>Watch Raven’s Hollow (2022) Full Movie [In English] With Hindi Subtitles  WEBRip 720p Online Stream – 1XBET</t>
  </si>
  <si>
    <t>Watch House of Darkness (2022) Full Movie [In English] With Hindi Subtitles  WEBRip 720p Online Stream – MELBET</t>
  </si>
  <si>
    <t>Watch My Son Hunter (2022) Full Movie [In English] With Hindi Subtitles  WEBRip 720p Online Stream – 1XBET</t>
  </si>
  <si>
    <t>Watch The Visitor (2022) Full Movie [In English] With Hindi Subtitles  WEBRip 720p Online Stream – 1XBET</t>
  </si>
  <si>
    <t>Watch Consequences (2022) Full Movie [In English] With Hindi Subtitles  WEBRip 720p Online Stream – 1XBET</t>
  </si>
  <si>
    <t>Watch The Falconer (2021) Full Movie [In English] With Hindi Subtitles  WEBRip 720p Online Stream – 1XBET</t>
  </si>
  <si>
    <t>Vesper Chronicles (2022) Full Movie in English (DD 5.1) | WEB-DL 1080p 720p 480p HD</t>
  </si>
  <si>
    <t>Hocus Pocus 2 (2022) Full Movie in English (DD 5.1)  WEB-DL 1080p 720p 480p [HD]</t>
  </si>
  <si>
    <t>Smile 2022 Full Movie In English [CAMRip 720p] Watch Online &amp; Free Download – 1XBET</t>
  </si>
  <si>
    <t>Watch Tony Martone (2022) Full Movie [In English] With Hindi Subtitles  WEBRip 720p Online Stream – 1XBET</t>
  </si>
  <si>
    <t>Watch A Jazzman’s Blues (2022) Full Movie [In English] With Hindi Subtitles  WEBRip 720p Online Stream – 1XBET</t>
  </si>
  <si>
    <t>Watch Dig (2022) Full Movie [In English] With Hindi Subtitles  WEBRip 720p Online Stream – 1XBET</t>
  </si>
  <si>
    <t>Watch Hope Again (2022) Full Movie [In English] With Hindi Subtitles  WEBRip 720p Online Stream – 1XBET</t>
  </si>
  <si>
    <t>[18+] The Sex Lives of College Girls: Season 1 (All Episodes) WEBRip 720p 10bit HEVC [In English + Eng Subtitles] [2021 TV Series]</t>
  </si>
  <si>
    <t>Watch Jeepers Creepers: Reborn (2022) Full Movie [In English] With Hindi Subtitles  CAMRip 720p Online Stream – 1XBET</t>
  </si>
  <si>
    <t>Watch Jeepers Creepers 4: Reborn (2022) [In English] CAMRip 720p &amp; 480p Online Stream – 1XBET</t>
  </si>
  <si>
    <t>Watch Tom (2022) Full Movie [In English] With Hindi Subtitles  WEBRip 720p Online Stream – 1XBET</t>
  </si>
  <si>
    <t>Watch The Slayer Chronicles – Volume 1 (2021) Full Movie [In English] With Hindi Subtitles  WEBRip 720p Online Stream – 1XBET</t>
  </si>
  <si>
    <t>Watch Clerks III 2022 Full Movie In English Online Stream [CAMRip 720p] 1XBET</t>
  </si>
  <si>
    <t>Watch Wild Men (2021) Full Movie [In English] With Hindi Subtitles  BluRay 720p Online Stream – 1XBET</t>
  </si>
  <si>
    <t>Watch See How They Run (2022) Full Movie [In English] With Hindi Subtitles  CAMRip 720p Online Stream – 1XBET</t>
  </si>
  <si>
    <t>Three Thousand Years of Longing (2022) English (ORG DD 5.1) WEBRip 1080p 720p [Full Movie]</t>
  </si>
  <si>
    <t>Watch Burial (2022) Full Movie [In English] With Hindi Subtitles  WEBRip 720p Online Stream – 1XBET</t>
  </si>
  <si>
    <t>Watch Freestyle (En roue libre) 2022 Full Movie [In French] With Hindi Subtitles  CAMRip 720p Online Stream – 1XBET</t>
  </si>
  <si>
    <t>Watch The Razz Guy (2021) Full Movie [In English ] With Hindi Subtitles  WEBRip 720p Online Stream – 1XBET</t>
  </si>
  <si>
    <t>Three Thousand Years of Longing (2022) Full Movie in English [CAMRip 720p] – 1XBET</t>
  </si>
  <si>
    <t>Nope (2022) Full Movie in English (ORG DD 5.1) WEB-DL 2160p 1080p 720p 480p [HD x264 | HEVC 10bit]</t>
  </si>
  <si>
    <t>The Ledge (2022) Hindi Dubbed (ORG DD 5.1) &amp; English [Dual Audio] WEBRip 1080p 720p 480p [Full Movie]</t>
  </si>
  <si>
    <t>Watch I Came By (2022) Full Movie [In English] With Hindi Subtitles  WEBRip 720p Online Stream – 1XBET</t>
  </si>
  <si>
    <t>Better Call Saul: Season 6 [In English] WEB-DL 720p 10bit HEVC HD [2022 TV Series] – Episodes 13 Added</t>
  </si>
  <si>
    <t>Watch Beast (2022) [In English] CAMRip-V2 720p &amp; 480p Online Stream – 1XBET</t>
  </si>
  <si>
    <t>Stone (2010) Hindi Dubbed (DD 5.1) &amp; English [Dual Audio] BluRay 1080p 720p 480p [Full Movie]</t>
  </si>
  <si>
    <t>Secret Headquarters 2022 Full Movie in English WEBRip 1080p 720p 480p [HD]</t>
  </si>
  <si>
    <t>Watch No Man’s Law (2021) Full Movie [In English] With Hindi Subtitles  WEBRip 720p Online Stream – 1XBET</t>
  </si>
  <si>
    <t>Watch Junkyard Dogs (2022) Full Movie [In English] With Hindi Subtitles  WEBRip 720p Online Stream – 1XBET</t>
  </si>
  <si>
    <t>Watch It Snows All the Time (2022) Full Movie [In English] With Hindi Subtitles  WEBRip 720p Online Stream – 1XBET</t>
  </si>
  <si>
    <t>Prey (2022) WEB-DL 1080p 720p 480p [HD x264 &amp; HEVC 10Bit] In English (DD 5.1) [Predator 5 Full Movie]</t>
  </si>
  <si>
    <t>Watch Briana Cole’s Pseudo (2021) Full Movie [In English] With Hindi Subtitles  WEBRip 720p Online Stream – 1XBET</t>
  </si>
  <si>
    <t>Under the Banner of Heaven: Season 1 (All Episodes) WEB-DL 720p 10bit HEVC HD [In English] Eng Subtitles [2022 TV Series]</t>
  </si>
  <si>
    <t>Changing Lanes (2002) Hindi Dubbed &amp; English [Dual Audio] BluRay 1080p 720p 480p [Full Movie]</t>
  </si>
  <si>
    <t>Watch Earwig (2021) Full Movie [In English] With Hindi Subtitles  WEBRip 720p Online Stream – 1XBET</t>
  </si>
  <si>
    <t>Watch DC League of Super-Pets (2022) [In English] CAMRip 720p &amp; 480p Online Stream – 1XBET</t>
  </si>
  <si>
    <t>Watch Fast &amp; Feel Love (2022) Full Movie [In English] With Hindi Subtitles  WEBRip 720p Online Stream – MELBET</t>
  </si>
  <si>
    <t>Watch Block Party (2022) Full Movie [In English] With Hindi Subtitles  WEBRip 720p Online Stream – MELBET</t>
  </si>
  <si>
    <t>Watch Beast (2022) Full Movie [In English] With Hindi Subtitles  CAMRip 720p Online Stream – 1XBET</t>
  </si>
  <si>
    <t>Minions: The Rise of Gru 2022 (In English) WEB-DL 1080p 720p 480p HD [Full Movie]</t>
  </si>
  <si>
    <t>Watch Don’t Make Me Go (2022) Full Movie [In English] With Hindi Subtitles  WEBRip 720p Online Stream – 1XBET</t>
  </si>
  <si>
    <t>Enforcement (2020) Hindi Dubbed (ORG) [Dual Audio] BluRay 1080p 720p 480p HD [Full Movie]</t>
  </si>
  <si>
    <t>Watch Fragments of A Ghoulish Mind (2022) Full Movie [In English] With Hindi Subtitles  WEBRip 720p Online Stream – 1XBET</t>
  </si>
  <si>
    <t>Watch Bestseller (2022) Full Movie [In English] With Hindi Subtitles  WEBRip 720p Online Stream – 1XBET</t>
  </si>
  <si>
    <t>Watch Curiosity Kills (2022) Full Movie [In English] With Hindi Subtitles  WEBRip 720p Online Stream – 1XBET</t>
  </si>
  <si>
    <t>SWAT: Under Siege (2017) Hindi Dubbed &amp; English [Dual Audio] BluRay 1080p 720p 480p HD [Full Movie]</t>
  </si>
  <si>
    <t>Pinocchio A True Story (2021) Hindi Dubbed (DD 5.1) &amp; English [Dual Audio] WEB-Rip 1080p 720p 480p HD [Full Movie]</t>
  </si>
  <si>
    <t>Watch Gateway (2021) Full Movie [In English] With Hindi Subtitles  WEBRip 720p Online Stream – 1XBET</t>
  </si>
  <si>
    <t>Where the Crawdads Sing (2022) [In English] CAMRip 720p [Full Movie] – 1XBET</t>
  </si>
  <si>
    <t>Gunned Down (2017) Hindi Dubbed (ORG) &amp; English [Dual Audio] BluRay 1080p 720p 480p HD [Full Movie]</t>
  </si>
  <si>
    <t>Watch The Therapist (2021) Full Movie [In English] With Hindi Subtitles  WEBRip 720p Online Stream – 1XBET</t>
  </si>
  <si>
    <t>Watch Fractals (2021) Full Movie [In English] With Hindi Subtitles  WEBRip 720p Online Stream – 1XBET</t>
  </si>
  <si>
    <t>Watch Detroit Dreams (2022) Full Movie [In English] With Hindi Subtitles  WEBRip 720p Online Stream – 1XBET</t>
  </si>
  <si>
    <t>Watch Method (2022) Full Movie [In English] With Hindi Subtitles  WEBRip 720p Online Stream – 1XBET</t>
  </si>
  <si>
    <t>Watch R A N D, inc. (2021) Full Movie [In English] With Hindi Subtitles  WEBRip 720p Online Stream – 1XBET</t>
  </si>
  <si>
    <t>Watch Best Years Gone (2021) Full Movie [In English] With Hindi Subtitles  WEBRip 720p Online Stream – 1XBET</t>
  </si>
  <si>
    <t>Watch AVA: A Twist in the Road (2021) Full Movie [In English] With Hindi Subtitles  WEBRip 720p Online Stream – 1XBET</t>
  </si>
  <si>
    <t>Watch Resurrection (2022) Full Movie [In English] With Hindi Subtitles  WEBRip 720p Online Stream – 1XBET</t>
  </si>
  <si>
    <t>Watch The Yacht (2022) Full Movie [In English] With Hindi Subtitles  WEBRip 720p Online Stream – 1XBET</t>
  </si>
  <si>
    <t>Watch Bernie Problems (2020) Full Movie [In English] With Hindi Subtitles  WEBRip 720p Online Stream – 1XBET</t>
  </si>
  <si>
    <t>Watch Bounded 4 Life (2022) Full Movie [In English] With Hindi Subtitles  WEBRip 720p Online Stream – 1XBET</t>
  </si>
  <si>
    <t>Alien vs. Predator (2004) [Dual Audio] [Hindi Dubbed (ORG) English] BluRay 1080p 720p 480p HD [Full Movie]</t>
  </si>
  <si>
    <t>Watch The Modern Way (2022) Full Movie [In English] With Hindi Subtitles  WEBRip 720p Online Stream – 1XBET</t>
  </si>
  <si>
    <t>Aliens vs. Predator 2: Requiem (2007) [Dual Audio] [Hindi Dubbed (ORG) English] BluRay 1080p 720p 480p HD [Full Movie]</t>
  </si>
  <si>
    <t>Watch Love Thy Neighbour (2020) Full Movie [In English] With Hindi Subtitles  WEBRip 720p Online Stream – 1XBET</t>
  </si>
  <si>
    <t>Watch Minions: The Rise of Gru (2022) [In English] CAMRip 720p &amp; 480p Online Stream – 1XBET</t>
  </si>
  <si>
    <t>Watch Elvis (2022) Full Movie [In English] CAMRip 720p Online Stream – 1XBET</t>
  </si>
  <si>
    <t>Lightyear (2022) [In English] CAMRip 720p [Full Movie] – 1XBET</t>
  </si>
  <si>
    <t>Doctor Strange in the Multiverse of Madness (2022) WEB-DL 480p 720p 1080p [HEVC &amp; x264] [In English DD 5.1] ESubs (Full Movie)</t>
  </si>
  <si>
    <t>Jurassic World 3: Dominion (2022) [In English] CAMRip 720p [Full Movie] – 1XBET</t>
  </si>
  <si>
    <t>Watch Free Dead or Alive (2022) Full Movie [In English] With Hindi Subtitles  WEBRip 720p Online Stream – 1XBET</t>
  </si>
  <si>
    <t>Life (1999) [Dual Audio] [Hindi Dubbed (ORG) English] BluRay 1080p 720p 480p HD [Full Movie]</t>
  </si>
  <si>
    <t>Alien (1979) REMASTERED DC [Hindi Dubbed (ORG) + English 5.1] BluRay 1080p 720p 480p HD [Full Movie]</t>
  </si>
  <si>
    <t>Alien: Covenant (2017) [Dual Audio] [Hindi Dubbed (ORG) &amp; English] BluRay 1080p 720p 480p HD [Full Movie]</t>
  </si>
  <si>
    <t>Prometheus (2012) [Dual Audio] [Hindi Dubbed (ORG) &amp;  English] BluRay 1080p 720p 480p HD [Full Movie]</t>
  </si>
  <si>
    <t>Watch Top Gun: Maverick (2022) [In English] CAMRip 720p &amp; 480p Online Stream – 1XBET</t>
  </si>
  <si>
    <t>Alien: Resurrection (1997) [English-Audio][HindiSubtitles] BluRay 1080p 720p 480p HD [Full Movie]</t>
  </si>
  <si>
    <t>Watch Last Seen Alive (2022) [In English] CAMRip 720p &amp; 480p Online Stream – 1XBET</t>
  </si>
  <si>
    <t>Alien³ (1992) [English-Audio][HindiSubtitles] BluRay 1080p 720p 480p HD [Full Movie]</t>
  </si>
  <si>
    <t>Chip ‘n Dale: Rescue Rangers (2022) Web-DL 720p [HEVC x265] [In English 5.1 DD] ESubs (Full Movie)</t>
  </si>
  <si>
    <t>Aliens (1986) [Dual Audio] [Hindi Dubbed (ORG) English] BluRay 1080p 720p 480p HD [Full Movie]</t>
  </si>
  <si>
    <t>Morbius (2022) Web-DL 480p 720p 1080p [HEVC &amp; x264] [In English 2.0 DD] ESubs (Full Movie)</t>
  </si>
  <si>
    <t>The Northman (2022) Web-DL 480p 720p 1080p / 2160p 4K UHD [HEVC &amp; x264] [In English 5.1 DD] ESubs (Full Movie)</t>
  </si>
  <si>
    <t>The Lost City (2021) WEB-DL 720p 1080p [HEVC 10bit] [In English] ESubs (Full Movie)</t>
  </si>
  <si>
    <t>Watch The Huntress of Auschwitz (2022) Full Movie [In English] With Hindi Subtitles  WEBRip 720p Online Stream – 1XBET</t>
  </si>
  <si>
    <t>RED2 (2013) [Dual Audio] [Hindi Dubbed (ORG) English] BluRay 1080p 720p 480p HD [Full Movie]</t>
  </si>
  <si>
    <t>Sonic the Hedgehog 2 (2022) [In English] WEBRip 720p HD [Full Movie] – 1XBET</t>
  </si>
  <si>
    <t>The Suspect (2013) Hindi &amp; English [Dual Audio] BluRay 1080p 720p 480p [Full Movie]</t>
  </si>
  <si>
    <t>Indiana Jones and the Raiders of the Lost Ark (1981) Hindi Dubbed (ORG DD 5.1) &amp; English [Dual Audio] BluRay 1080p 720p 480p HD [Full Movie]</t>
  </si>
  <si>
    <t>Cold Wind Blowing (2022) Full Movie [In English] With Hindi Subtitles | WEBRip 720p  [1XBET]</t>
  </si>
  <si>
    <t>Ambulance (2022) [In English] CamRip 720p [Full Movie] – 1XBET</t>
  </si>
  <si>
    <t>Spider-Man: No Way Home (2021) BluRay 480p 720p 1080p [In English 5.1 DD + Esubs]  | Full Movie</t>
  </si>
  <si>
    <t>The Contractor (2022) Full Movie [In English] CAMRip 720p  [1XBET]</t>
  </si>
  <si>
    <t>Watch Waking Karma (2023) Full Movie [In English] With Hindi Subtitles  WEBRip 720p Online Stream – 1XBET</t>
  </si>
  <si>
    <t>Blacklight (2022) Full Movie [In English] CAMRip 720p  – 1XBET</t>
  </si>
  <si>
    <t>Death on the Nile (2022) [In English] CAMRip 720p [Full Movie] – 1XBET</t>
  </si>
  <si>
    <t>Marry Me (2022) [In English] CAMRip 720p [Full Movie] – 1XBET</t>
  </si>
  <si>
    <t>The Road Ahead (2021) Full Movie [In English] With Hindi Subtitles | WEBRip 720p  [1XBET]</t>
  </si>
  <si>
    <t>Texas Chainsaw Massacre (2022) Full Movie [In English] With Hindi Subtitles | WEBRip 720p  [1XBET]</t>
  </si>
  <si>
    <t>Housewife (2017) Full Movie [In English] With Hindi Subtitles | BluRay 720p  [1XBET]</t>
  </si>
  <si>
    <t>The Ice Age 6: Adventures of Buck Wild (2022) Web-DL 480p 720p 1080p [In English 5.1 DD + ESubs] – Full Movie</t>
  </si>
  <si>
    <t>The Matrix Resurrections (2021) Web-DL 480p 720p 1080p [HEVC &amp; x264] [In English 5.1 DD] ESubs (Full Movie)</t>
  </si>
  <si>
    <t>Dracula: The Original Living Vampire (2022) Full Movie [In English] With Hindi Subtitles | WEBRip 720p  [1XBET]</t>
  </si>
  <si>
    <t>Marvel Studios’ Eternals (2021) [In English (5.1 DD)] Web-DL 480p / 720p / 1080p | 2160p (4k) | HEVC &amp; x264 HD | (Full Movie)</t>
  </si>
  <si>
    <t>Last Looks (2021) Full Movie [In English] With Hindi Subtitles | WebRip 720p HD [MelBET]</t>
  </si>
  <si>
    <t>Some People Don’t Revisit the Marriage Officiant (2021) Full Movie [In Arabic] With Hindi Subtitles | CAMRip 720p [1XBET]</t>
  </si>
  <si>
    <t>Into Schrodinger’s Box (2021) Full Movie [In English] With Hindi Subtitles | WebRip 720p [1XBET]</t>
  </si>
  <si>
    <t>The Unforgivable (2021) [In English] WebRip 720p [Full Movie] – 1XBET</t>
  </si>
  <si>
    <t>Night Night (2021) Full Movie [In English] With Hindi Subtitles | WebRip 720p [1XBET]</t>
  </si>
  <si>
    <t>Sing 2 (2021) [In English] CAMRip 720p [Full Movie] – 1XBET</t>
  </si>
  <si>
    <t>Silent Night (2021) [In English] WebRip 720p HD x264 [Full Movie] – 1XBET</t>
  </si>
  <si>
    <t>King Richard (2021) [In English] CAMRip 720p [Full Movie] – 1XBET</t>
  </si>
  <si>
    <t>Ghostbusters: Afterlife (2021) [In English] CAMRip 720p [Full Movie] – 1XBET</t>
  </si>
  <si>
    <t>Saving Sloane (2021) Full Movie [In English] With Hindi Subtitles | WebRip 720p [1XBET]</t>
  </si>
  <si>
    <t>Broadcast Signal Intrusion (2021) Full Movie [In English] With Hindi Subtitles | WebRip 720p [1XBET]</t>
  </si>
  <si>
    <t>A Mouthful of Air (2021) Full Movie [In English] With Hindi Subtitles | CAMRip 720p [1XBET]</t>
  </si>
  <si>
    <t>The Estate (2020) Full Movie [In English] With Hindi Subtitles | WebRip 720p [1XBET]</t>
  </si>
  <si>
    <t>One More Flip (2021) Full Movie [In English] With Hindi Subtitles | WebRip 720p [1XBET]</t>
  </si>
  <si>
    <t>Pretenders (2021) Full Movie [In English] With Hindi Subtitles | WebRip 720p [1XBET]</t>
  </si>
  <si>
    <t>The Deep House (2021) Full Movie [In English] With Hindi Subtitles | WebRip 720p [MelBET]</t>
  </si>
  <si>
    <t>Last Night in Soho (2021) Full Movie [In English] With Hindi Subtitles | CAMRip 720p [1XBET]</t>
  </si>
  <si>
    <t>Whitetail (2021) Full Movie [In English] With Hindi Subtitles | WebRip 720p [1XBET]</t>
  </si>
  <si>
    <t>Dune (2021) WEB-DL 480p 720p 1080p [In English 5.1 DD] ESubs (Full Movie)</t>
  </si>
  <si>
    <t>What If…? (Season 1) WEB-DL 1080p 720p 480p [In English + ESubs] [Episode 9 Added !] TV Series</t>
  </si>
  <si>
    <t>Purity Falls (2019) Full Movie [In English] With Hindi Subtitles | WebRip 720p [1XBET]</t>
  </si>
  <si>
    <t>Hamon: Yakuza Boogie (2017) Full Movie [In Japanese] With Hindi Subtitles | WebRip 720p [1XBET]</t>
  </si>
  <si>
    <t>Candyman (2021) Web-DL 480p 720p 1080p [HEVC &amp; x264] [English 5.1 DD] ESubs (Full Movie)</t>
  </si>
  <si>
    <t>Prisoners of the Ghostland (2021) Web-DL 720p HEVC [In English] ESubs (Full Movie)</t>
  </si>
  <si>
    <t>Lone Wolf (2021) Full Movie [In English] With Hindi Subtitles | WebRip 720p [1XBET]</t>
  </si>
  <si>
    <t>[18+] The Voyeurs (2021) Web-DL 480p 720p 1080p [HEVC &amp; x264] [In English (5.1 DD)] ESubs (Full Movie)</t>
  </si>
  <si>
    <t>Don’t Breathe 2 (2021) Web-DL 480p 720p 1080p [HEVC &amp; x264] [In English 5.1 DD] ESubs (Full Movie)</t>
  </si>
  <si>
    <t>Cinderella (2021) Web-DL 480p 720p x264 [In English 5.1 DD] ESubs (Full Movie)</t>
  </si>
  <si>
    <t>The Girl Who Got Away (2021) Full Movie [In English] With Hindi Subtitles | WebRip 720p [1XBET]</t>
  </si>
  <si>
    <t>Afterlife of the Party (2021) Web-DL 480p 720p [In English 5.1 DD] ESubs (Full Movie)</t>
  </si>
  <si>
    <t>Vacation Friends (2021) Web-DL 480p 720p 1080p [In English 5.1 DD] ESubs (Full Movie)</t>
  </si>
  <si>
    <t>Annette (2021) Web-DL 480p 720p 1080p HD [In English 5.1 DD] ESubs (Full Movie)</t>
  </si>
  <si>
    <t>Reminiscence (2021) Web-DL 480p 720p 1080p [HEVC &amp; x264] [English 5.1 DD] ESubs (Full Movie)</t>
  </si>
  <si>
    <t>G.I. Joe: Snake Eyes (2021) Web-DL 480p 720p 1080p x264 [English 5.1 DD] ESubs (Full Movie)</t>
  </si>
  <si>
    <t>Free Guy (2021) Full Movie [In English] HDCam 720p &amp; 480p [1XBET]</t>
  </si>
  <si>
    <t>The Suicide Squad (2021) Web-DL 480p 720p 1080p [In English 5.1 DD] ESubs (Full Movie)</t>
  </si>
  <si>
    <t>Fast &amp; Furious 9 (2021) Web-DL 480p 720p 1080p [English 5.1 DD] ESubs [F9: The Fast Saga Full Movie]</t>
  </si>
  <si>
    <t>Blood Red Sky (2021) [Dual Audio] [English &amp; German] Web-DL 1080p 720p 480p HD [Full Movie]</t>
  </si>
  <si>
    <t>Disney’s Jungle Cruise (2021) Web-DL 1080p 720p 480p [In English 5.1 DD] ESubs | Full Movie</t>
  </si>
  <si>
    <t>The Forever Purge (2021) Web-DL 480p 720p &amp; 1080p [English 5.1 DD] ESubs | Full Movie</t>
  </si>
  <si>
    <t>Black Widow (2021) Web-DL 480p 720p &amp; 1080p [HEVC &amp; x264] [English 5.1 DD] ESubs | Full Movie</t>
  </si>
  <si>
    <t>The Boss Baby: Family Business (2021) Full Movie [In English] With Hindi Subtitles | WebRip 720p [MelBET]</t>
  </si>
  <si>
    <t>Some of Our Stallions (2021) Full Movie [In English] With Hindi Subtitles | WebRip 720p [MelBET]</t>
  </si>
  <si>
    <t>Limbo (2020) Full Movie [In English] With Hindi Subtitles | WebRip 720p [MelBET]</t>
  </si>
  <si>
    <t>Four Walls (2021) Full Movie [In English] With Hindi Subtitles | WebRip 720p [MelBET]</t>
  </si>
  <si>
    <t>The Colony (2021) Full Movie [In English] With Hindi Subtitles | WebRip 720p [MelBET]</t>
  </si>
  <si>
    <t>RED (2010) [Dual Audio] [Hindi Dubbed (ORG) English] BluRay 1080p 720p 480p HD [Full Movie]</t>
  </si>
  <si>
    <t>Bear (2010) [Dual Audio] [Hindi Dubbed (ORG) English] BluRay 1080p 720p 480p HD [Full Movie]</t>
  </si>
  <si>
    <t>The Boss Baby 2: Family Business (2021) Web-DL 1080p 720p 480p HD [English 5.1 DD] ESubs | Full Movie</t>
  </si>
  <si>
    <t>Hitman’s Wife’s Bodyguard (2021) Web-DL 1080p 720p 480p [English ORG] x264 | Full Movie</t>
  </si>
  <si>
    <t>Snow White and the Huntsman (2012) [Dual Audio] [Hindi Dubbed (ORG) English] BluRay 1080p 720p 480p HD [Full Movie]</t>
  </si>
  <si>
    <t>Indiana Jones and the Last Crusade (1989) [Dual Audio] [Hindi Dubbed (ORG) &amp; English] BluRay 1080p 720p 480p HD [Full Movie]</t>
  </si>
  <si>
    <t>Anaconda 3: Offspring (2008) [Dual Audio] [Hindi Dubbed (ORG) English] BluRay 1080p 720p 480p HD [Full Movie]</t>
  </si>
  <si>
    <t>Anacondas: The Hunt for the Blood Orchid (2004) [Dual Audio] [Hindi Dubbed (ORG) English] BluRay 1080p 720p 480p HD [Full Movie]</t>
  </si>
  <si>
    <t>Luca (2021) WEB-DL 1080p 720p 480p HD [In English (5.1 DD)] ESubs [Full Movie]</t>
  </si>
  <si>
    <t>Patriot Games (1992) [Dual Audio] [Hindi Dubbed (ORG) English] BluRay 1080p 720p 480p HD [Full Movie]</t>
  </si>
  <si>
    <t>Infinite (2021) WEB-DL 480p 720p 1080p (HEVC &amp; x264) [In English 5.1 DD] Esubs | Full Movie</t>
  </si>
  <si>
    <t>The Basement (2018) Full Movie [In English] With Hindi Subtitles | BluRay 720p [1XBET]</t>
  </si>
  <si>
    <t>The Conjuring 3: The Devil Made Me Do It (2020) Web-DL 480p 720p 1080p [English 5.1 DD] ESubs (Full Movie)</t>
  </si>
  <si>
    <t>Disney’s Cruella (2021) Web-DL 480p 720p 1080p [HEVC &amp; x264] [English 5.1 DD] ESubs</t>
  </si>
  <si>
    <t>Fast &amp; Furious 9 (2021) Full Movie [In English] With Hindi Subtitles | CAMRip 720p &amp; 480p [1XBET]</t>
  </si>
  <si>
    <t>Tom Clancy’s Without Remorse (2021) Web-DL 720p &amp; 1080p [English 5.1 DD] Esubs | Full Movie</t>
  </si>
  <si>
    <t>Those Who Wish Me Dead (2021) Web-DL 480p 720p 1080p [HEVC &amp; x264] [English 5.1 DD] ESubs | Full Movie</t>
  </si>
  <si>
    <t>The Bike Thief (2020) Full Movie [In English] With Hindi Subtitles | WebRip 720p [1XBET]</t>
  </si>
  <si>
    <t>The Hunger Games 2: Catching Fire (2013) [Dual Audio] [Hindi Dubbed (ORG) &amp; English] BluRay 1080p 720p 480p HD [Full Movie]</t>
  </si>
  <si>
    <t>Grease 3 Live! (2016) Web-DL 720p &amp; 1080p HD [In English 5.1 DD] + ESubs | Full Movie</t>
  </si>
  <si>
    <t>The Scorpion King 4: Quest for Power (2015) [In English] BluRay 1080p 720p 480p [HD]</t>
  </si>
  <si>
    <t>Insidious: Chapter 3 (2015) Web-DL 480p &amp; 720p [English 5.1 DD] ESubs | Full Movie</t>
  </si>
  <si>
    <t>The Scorpion King 3: Battle for Redemption (2012) Hindi Dubbed (ORG) [Dual Audio] BluRay 1080p 720p 480p [HD]</t>
  </si>
  <si>
    <t>The Scorpion King 2: Rise of a Warrior (2008) [In English] BluRay 1080p 720p 480p [HD]</t>
  </si>
  <si>
    <t>Mortal Kombat (2021) WEB-DL 480p 720p 1080p [HEVC &amp; x264] [English 5.1 DD] Esubs | Full Movie</t>
  </si>
  <si>
    <t>Nobody (2021) Web-DL 480p 720p &amp; 1080p [HEVC &amp; x264] [English 5.1 DD] Esubs | Full Movie</t>
  </si>
  <si>
    <t>All In The Family (2020) Full Movie [In English] With Hindi Subtitles | WebRip 720p [1XBET]</t>
  </si>
  <si>
    <t>Clear and Present Danger (1994) [Dual Audio] [Hindi Dubbed (ORG) English] BluRay 1080p 720p 480p HD [Full Movie]</t>
  </si>
  <si>
    <t>Cherry (2021) WEB-DL 480p 720p 1080p [HEVC &amp; x264] [English 5.1 DD] Esubs (Full Movie)</t>
  </si>
  <si>
    <t>Crimson (2020) Full Movie [In English] With Hindi Subtitles | WebRip 720p [1XBET]</t>
  </si>
  <si>
    <t>Coming 2 America (2021) WEB-DL 480p 720p &amp; 1080p [HEVC &amp; x264] [English 5.1 DD] Esubs | Full Movie</t>
  </si>
  <si>
    <t>Tom and Jerry (2021) WEB-DL 480p 720p &amp; 1080p [In English (5.1 DD)] Esubs x264 | Full Movie</t>
  </si>
  <si>
    <t>Bastard’s Crossing (2021) Full Movie [In English] With Hindi Subtitles | WebRip 720p [1XBET]</t>
  </si>
  <si>
    <t>Debt (2019) Full Movie [In English] With Hindi Subtitles | WebRip 720p [1XBET]</t>
  </si>
  <si>
    <t>The Seventh Day (2021) Full Movie [In English] With Hindi Subtitles | WebRip 720p [1XBET]</t>
  </si>
  <si>
    <t>Hell Hath No Fury (2021) Full Movie [In English] With Hindi Subtitles | WebRip 720p [1XBET]</t>
  </si>
  <si>
    <t>Soul (2020) WEB-DL 1080p 720p 480p HD | [English 5.1 DD] ESubs x265 | HEVC 10bit [Full Movie]</t>
  </si>
  <si>
    <t>Wonder Woman 1984 (2020) Web-DL IMAX 480p 720p 1080p [HEVC &amp; x264] [English 5.1 DD] ESubs [Full Movie]</t>
  </si>
  <si>
    <t>Jiu Jitsu (2020) [English 5.1 DD] Web-DL 480p / 720p / 1080p [HEVC &amp; x264] + ESubs</t>
  </si>
  <si>
    <t>X-Men: The New Mutants (2020) Blu-Ray 480p 720p &amp; 1080p [HEVC &amp; x264] [English 5.1 DD] ESubs | Full Movie</t>
  </si>
  <si>
    <t>The Witches (2020) [English 5.1 DD] Web-DL 720p HD [x265 HEVC] | Full Movie</t>
  </si>
  <si>
    <t>Love and Monsters (2020) Web-DL 480p 720p 1080p  [English 5.1 DD] ESubs | Full Movie</t>
  </si>
  <si>
    <t>American Pie Presents: Girls’ Rules (2020) [In English] WEB-HD 720p &amp; 480p x264 HD [Full Movie]</t>
  </si>
  <si>
    <t>The Devil All The Time (2020) Web-DL 480p 720p &amp; 1080p [HEVC &amp; x264] [English 5.1 DD] Esubs [Netflix Movie]</t>
  </si>
  <si>
    <t>The Social Dilemma (2020) Web-DL 720p &amp; 1080p [in English] x264 ESubs | Netflix Movie</t>
  </si>
  <si>
    <t>The War with Grandpa (2020) Web-DL 720p HEVC [English 5.1 DD] Esubs | Full Movie</t>
  </si>
  <si>
    <t>Freaks: You’re One of Us (2020) Dual Audio [English Dub &amp; German] ESubs | Web-DL 720p 1080p x264 | HEVC x265</t>
  </si>
  <si>
    <t>Unknown Origins (2020) Dual Audio [English Dub &amp; Spanish] ESubs | Web-DL 720p HEVC [x265 HD]</t>
  </si>
  <si>
    <t>Bill &amp; Ted 3 Face the Music (2020) Web-DL 720p HEVC [English 5.1 DD] Esubs | Full Movie</t>
  </si>
  <si>
    <t>Tesla (2020) Web-DL 720p HEVC [English 5.1 DD] ESubs | Full Movie</t>
  </si>
  <si>
    <t>American Psycho (2000) Blu-Ray 480p 720p &amp; 1080p [HEVC &amp; x264] [English 5.1 DD] Esubs | Full Movie</t>
  </si>
  <si>
    <t>Gone Girl (2014) Blu-Ray 480p 720p &amp; 1080p [HEVC &amp; x264] [In English 5.1 DD] With Hindi Subtitles</t>
  </si>
  <si>
    <t>Greyhound (2020) Web-DL 720p HEVC [x265] [English 5.1 DD] ESubs | Full Movie</t>
  </si>
  <si>
    <t>The Fault in Our Stars (2014) BluRay 1080p 720p 480p [In English] [With English &amp; Hindi Subtitles]</t>
  </si>
  <si>
    <t>Eurovision Song Contest: The Story of Fire Saga (2020) Web-DL 720p HD [In English] Esubs | Netflix Comedy Movie</t>
  </si>
  <si>
    <t>The High Note (2020) Web-DL 720p HD Full Movie (In English) ESubs</t>
  </si>
  <si>
    <t>Inside Man 2: Most Wanted (2019) Full Movie [In English] Blu-Ray 720p HD ESubs x264 | HEVC</t>
  </si>
  <si>
    <t>[18+] Hostel: Part 3 (2011 Full Movie in English ) UNRATED BluRay 480p &amp; 720p HD + ESubs</t>
  </si>
  <si>
    <t>Nightcrawler (2014) Blu-Ray 480p 720p &amp; 1080p [HEVC &amp; x264] [English 5.1 DD] Esubs | Full Movie</t>
  </si>
  <si>
    <t>Sergio (2020) Web-DL 720p &amp; 1080p [English 5.1 DD] HD x264 [With English &amp; Hindi Subtitles]</t>
  </si>
  <si>
    <t>Don’t Leave Home (2018) Full Movie [In English] With Hindi Subtitles | Web-DL 720p | 1XBET</t>
  </si>
  <si>
    <t>Inside Game (2019) Full Movie [In English] With Hindi Subtitles | Web-DL 720p HD  | 1XBET</t>
  </si>
  <si>
    <t>Dreamkatcher (2020) Web-DL 720p HD Full Movie [In English] With Hindi Subtitles | 1XBET</t>
  </si>
  <si>
    <t>Time Apart (2020) Full Movie [In English] With Hindi Subtitles | Web-DL 720p HD | 1XBET</t>
  </si>
  <si>
    <t>Thieves (2018) Web-DL 720p HD Full Movie [In English] With Hindi Subtitles | 1XBET</t>
  </si>
  <si>
    <t>Behind the Trees (2019) Web-DL 720p HD Full Movie [In English] With Hindi Subtitles | Horror Movie | 1XBET</t>
  </si>
  <si>
    <t>Urban Myths (2017) Full Movie [In English] With Hindi Subtitles | Web-DL 720p | 1XBET</t>
  </si>
  <si>
    <t>Enemy Lines (2020) Full Movie [In English] With Hindi Subtitles | Web-DL 720p HD | 1XBET</t>
  </si>
  <si>
    <t>Becoming 2019 Web-DL Full Movie [In English] With Hindi Subtitles | Sci-Fi/Thriller Film | 1XBET</t>
  </si>
  <si>
    <t>The Lodge (2019) Full Movie [In English] With Hindi Subtitles | Web-DL 720p | 1XBET</t>
  </si>
  <si>
    <t>The Long Shadow Full Movie in English With Hindi Subtitles | WebRip 720p HD [Mystery Film]</t>
  </si>
  <si>
    <t>Arkansas (2020) BRRip 720p [In English] Full Movie | Hindi Subbed (HC) | Crime/Thriller Film – 1XBET</t>
  </si>
  <si>
    <t>The Legacy of the Bones (2019) WebRip 720p [In English] Full Movie | Hindi Subbed (HC) | Crime/Thriller Film – 1XBET</t>
  </si>
  <si>
    <t>Behind You (2020) WebRip 720p [In English] Full Movie | Hindi Subbed (HC) | Horror Film – 1XBET</t>
  </si>
  <si>
    <t>The Quarry (2020) WebRip 720p [In English] Full Movie | Hindi Subbed (HC) | 1XBET</t>
  </si>
  <si>
    <t>For the Weekend (2020) WebRip 720p [In English] Full Movie | Hindi Subbed (HC) | 1XBET</t>
  </si>
  <si>
    <t>Extra Ordinary (2019) BRRip 720p [In English] Full Movie | Hindi Subbed (HC) | Horror/Comedy Film – 1XBET</t>
  </si>
  <si>
    <t>The Platform (2019) 720p &amp; 480p NF Web-DL [ In Spanish ] El hoyo Full Movie (ENG SUBS)</t>
  </si>
  <si>
    <t>Corona Zombies (2020) HDRip 720p [In English] Full Movie With Hindi Subtitles [Horror/Comedy Film]</t>
  </si>
  <si>
    <t>Sea Fever (2019) Web-DL 720p HD Full Movie [In English] With Hindi Subtitles | Horror/Sci-Fi Film</t>
  </si>
  <si>
    <t>James vs. His Future Self (2019) Web-DL 720p HD Full Movie [In English] With Hindi Subtitles</t>
  </si>
  <si>
    <t>A Night of Horror: Nightmare Radio (2019) Web-DL 720p HD Full Movie [In English] With Hindi Subtitles</t>
  </si>
  <si>
    <t>1917 (2019 Movie) Dual Audio [Hindi (Fan Dubbed) + English (ORG)] | Blu-Ray 1080p 720p 480p [HD]</t>
  </si>
  <si>
    <t>The Broken Circle Breakdown (2012) BluRay 480p &amp; 720p With English Subtitle [Full Movie]</t>
  </si>
  <si>
    <t>[18+] Antichrist (2009) Unrated BluRay 480p &amp; 720p Full Movie [In English] ESubs [Erotic Thriller Film]</t>
  </si>
  <si>
    <t>Trolls World Tour (2020) [In English] 720P HD CAMRip [Full Movie With Hindi Subtitles]</t>
  </si>
  <si>
    <t>1917 (2019) BluRay 1080p 720p 480p HD [In English] (x264 &amp; HEVC) ESubs</t>
  </si>
  <si>
    <t>Superman: Red Son (2020) HD 720p &amp; 480p Web-DL ESubs | Full Movie [DC Animated Film]</t>
  </si>
  <si>
    <t>Hardcore Henry 2016 BRRip 720p 1080p HD x264 | Eng-Sub Full Movie</t>
  </si>
  <si>
    <t>Escape from Pretoria (2020) Web-DL 720p &amp; 480p HD [In English] x264 ESubs [Thriller Movie]</t>
  </si>
  <si>
    <t>Bloodshot (2020) Full Movie in Hindi Dubbed (Dual Audio) [Web-DL 480p 720p &amp; 1080p (FHD)]</t>
  </si>
  <si>
    <t>Spenser Confidential (2020) Web-DL 720p &amp; 480p [English 5.1 DD] HD x264 [With English &amp; Hindi Subtitles]</t>
  </si>
  <si>
    <t>The Night Clerk (2020) UNRATED Web-DL 720p [In English] Full Movie With Hindi Subtitles</t>
  </si>
  <si>
    <t>Guns Akimbo (2019) Web-DL 1080p &amp; 720p HD [In English] x264/HEVC [Full Movie] ESubs</t>
  </si>
  <si>
    <t>Sacrifice (2020) HDRip 720p Dual Audio [Hindi Dubbed (Unofficial) + English (ORG)] x264 [Full Movie]</t>
  </si>
  <si>
    <t>The Last Full Measure (2019) BRRip 720p Dual Audio [Hindi Dubbed (Unofficial VO) + English (ORG)] [Full Movie]</t>
  </si>
  <si>
    <t>Adventure Force 5 (2019) Web-DL 720p Dual Audio [Hindi Dubbed (Unofficial VO) + English (ORG)] [Full Movie]</t>
  </si>
  <si>
    <t>Fractured (2018) HDRip 720p Dual Audio [Hindi (Unofficial VO by 1XBET) + English (ORG)] [Full Movie]</t>
  </si>
  <si>
    <t>Who Wants Me Dead? (2020) HDTV 720p Dual Audio [Hindi Dubbed (Unofficial) + English (ORG)] [Full Movie]</t>
  </si>
  <si>
    <t>Heavenquest: A Pilgrim’s Progress (2020) HD 720p Dual Audio [Hindi Dubbed (Unofficial) + English (ORG)] [Full Movie]</t>
  </si>
  <si>
    <t>Midway (2019) BluRay 720p Dual Audio [Hindi Dubbed (Unofficial) + English (ORG)] [Full Movie]</t>
  </si>
  <si>
    <t>[18+] Mulholland Drive (2001) Unrated BluRay 720p &amp; 1080p Dual Audio [English Dubbed &amp; Italian] Esubs</t>
  </si>
  <si>
    <t>[18+] Dirty Work (2018) Unrated BluRay 480p &amp; 720p English Subs [Erotic Thriller Movie]</t>
  </si>
  <si>
    <t>Knives Out (2019) Web-DL 1080p &amp; 720p HD [In English] x264  [Full Movie]</t>
  </si>
  <si>
    <t>Marriage Story (2019) Web-DL 720p &amp; 1080p HD ESubs [Full Movie] | Netflix</t>
  </si>
  <si>
    <t>Room (2015) Blu-Ray 1080p &amp; 720p HD | ESubs | Full Movie</t>
  </si>
  <si>
    <t>Midway (2019) HDRip 720p Dual Audio [English (ORG) + Hindi (Unofficial VO by 1XBET) ]</t>
  </si>
  <si>
    <t>[18+] Lovelace (2013) Unrated BluRay 720p &amp; 480p – Full Movie | English Subs</t>
  </si>
  <si>
    <t>Joker (2019) Web-DL 720p &amp; 1080p HD | HEVC | English Subs | Full Movie</t>
  </si>
  <si>
    <t>[18+] Hustlers (2019) Web-DL 720p &amp; 480p | Full Movie | Hindi Subbed By 1XBET</t>
  </si>
  <si>
    <t>Once Upon a Time In Hollywood (2019) Web-DL 1080p 720p 480p | Full Movie | English Subs</t>
  </si>
  <si>
    <t>Wonder Woman (2017) Bluray 4K | 2160p, 1080p, 720p, 480p | UHD | HEVC 10bit AAC 7.1 Full Movie [ Hindi Subbed ]</t>
  </si>
  <si>
    <t>Good Boys (2019) Web-DL 720p 480p (English) HD Full Movie</t>
  </si>
  <si>
    <t>Terminator: Dark Fate (2019) 720p HD CamRip [In English] Full Movie [Hindi Subbed]</t>
  </si>
  <si>
    <t>Maleficent (2014) BluRay 1080p 720p &amp; 480p Full Movie [In English] x264 ESubs</t>
  </si>
  <si>
    <t>Zombieland: Double Tap (2019) 720p HDCam English HQ DVDScr x264 Full Movie</t>
  </si>
  <si>
    <t>Scary Stories to Tell in the Dark (2019) HDRip 720p Full Movie (English &amp; Hindi Dubbed by 1XBET)</t>
  </si>
  <si>
    <t>El Camino: A Breaking Bad Movie (2019) Web-DL 1080p / 720p / 480p English Subtitles – [Netflix Film]</t>
  </si>
  <si>
    <t>Wonder Woman: Bloodlines (2019) HD 720p &amp; 480p Web-DL | Full Movie | ESubs</t>
  </si>
  <si>
    <t>In the Tall Grass (2019) Web-DL 1080p / 720p / 480p [Hindi Sub] – [Netflix Horror Flim]</t>
  </si>
  <si>
    <t>Teen Titans Go! Vs. Teen Titans (2019) HD 720p &amp; 480p Web-DL | Full Movie | ESubs</t>
  </si>
  <si>
    <t>The Death and Return of Superman (2019) HD 720p &amp; 480p Web-DL | Full Movie | ESubs</t>
  </si>
  <si>
    <t>[18+] Dirty Love 2005 UNRATED 720p &amp; 480p BRRip | Sex Comedy Movie !</t>
  </si>
  <si>
    <t>Anna (2019) HD 720p &amp; 480p Web-DL (In English) | Full Movie | ESubs</t>
  </si>
  <si>
    <t>Child’s Play (2019) WEB-DL 720p &amp; 480p HD | (In English)</t>
  </si>
  <si>
    <t>Aladdin (2019) BluRay 720p 1080p English DD5.1 x264 AAC ESub</t>
  </si>
  <si>
    <t>[18+] Lolita (1997) BluRay 720p &amp; 480p HD x264 ESubs</t>
  </si>
  <si>
    <t>John Wick 3 (2019) BluRay 1080p 720p 480p HD x264 / HEVC 10Bit [ESubs]</t>
  </si>
  <si>
    <t>Scary Stories to Tell in the Dark (2019) 720p HD CamRip (English) x264 Full Movie</t>
  </si>
  <si>
    <t>[18+] The Loft (2014) UNRATED BluRay 720p 480p English | Erotic Thriller Movie</t>
  </si>
  <si>
    <t>Fast &amp; Furious: Hobbs &amp; Shaw (2019) 720p 480p HDRip HC (In English) HQ DVDScr | Full Movie</t>
  </si>
  <si>
    <t>The Red Sea Diving Resort (2019) Web-DL 480p 720p 1080p HD [With Hindi Subs]</t>
  </si>
  <si>
    <t>Avengers: Endgame (2019) EXTRAS 720p Web-DL | Deleted + Bonus Scene</t>
  </si>
  <si>
    <t>The Great Hack (2019) HD English 720p 480p x264 NFRip ESubs WEB-DL Full Movie</t>
  </si>
  <si>
    <t>Long Shot (2019) English 720p Web-DL x264 HD ESUb Full Movie</t>
  </si>
  <si>
    <t>Kidnapping Stella (2019) HD English 720p 480p x264 NFRip ESubs WEB-DL Full Movie</t>
  </si>
  <si>
    <t>[18+] Taking Lives (2004) UNRATED DC 720p &amp; 480p BluRay | Angelina Jolie’s Movie .</t>
  </si>
  <si>
    <t>UglyDolls (2019) 720p &amp; 480p Web-DL x264 HD Full Movie</t>
  </si>
  <si>
    <t>[18+] Original Sin (2001) UNRATED 720p &amp; 480p BluRay | Angelina Jolie’s Erotic Movie .</t>
  </si>
  <si>
    <t>[18+] Jailbait (2014) UNRATED 720p &amp; 480p Web-DL | Erotic Crime Thriller Movie !</t>
  </si>
  <si>
    <t>Teen Spirit (2019) BluRay 720p HEVC English x265 Full Movie</t>
  </si>
  <si>
    <t>[18+] The Sex Trip (2017) UNRATED 720p &amp; 480p Web-DL | Sex Comedy Movie !</t>
  </si>
  <si>
    <t>[18+] Breaking the Girls (2012) BluRay 720p 480p | In English | Full Movie</t>
  </si>
  <si>
    <t>Shazam! (2019) EXTRAS 720p BluRay | Deleted + Bonus Scene</t>
  </si>
  <si>
    <t>Wonder Park (2019) BluRay 480p 720p 1080p | Dual Audio [Hindi (ORG) + English]</t>
  </si>
  <si>
    <t>The Shining (1980) Extended Cut [Blu-Ray] 480p 720p | 1080p HEVC 10bit | Esubs</t>
  </si>
  <si>
    <t>After (2019) Web-DL 720p 480p HD English x264 Full Movie</t>
  </si>
  <si>
    <t>Escape Plan: The Extractors (2019) Full Movie HD 720p DVDRip x264 English Subs</t>
  </si>
  <si>
    <t>Men in Black: International (2019) English 720p 480p HDCam x264 | Full Movie</t>
  </si>
  <si>
    <t>I Am Mother (2019) HD English 720p 480p x264 x265 HEVC | 950MB-600MB-300MB |NFRip ESubs WEB-DL Full Movie</t>
  </si>
  <si>
    <t>Recovery (2019) Unrated 720p 480p Web-DL (Horror Movie) HD Esubs</t>
  </si>
  <si>
    <t>Mollywood (2019) Web-DL 720p HD (Thriller Movie) Esubs</t>
  </si>
  <si>
    <t>The Odds (2018) Web-DL 720p HD (Horror Movie) Esubs</t>
  </si>
  <si>
    <t>The Cleaning Lady (2018) UNRATED 720p Web-DL x264 | ESubs</t>
  </si>
  <si>
    <t>[18+] Beach Massacre at Kill Devil Hills (2016) UNRATED HD DVDRip Full Movie</t>
  </si>
  <si>
    <t>Captive State (2019) BluRay 480p 720p 1080p Full Movie (English) HD | Esubs</t>
  </si>
  <si>
    <t>Captain Marvel (2019) Digital Extras 720p Web-DL HD (Bonus Scene)</t>
  </si>
  <si>
    <t>Cold Pursuit (2019) BluRay 480p 720p 1080p (English) x264 HD | Esubs</t>
  </si>
  <si>
    <t>Captain Marvel (2019) Web-DL 720p &amp; 1080p English HD Full Movie</t>
  </si>
  <si>
    <t>The Dark Tower (2017) (Hindi + English) Dual Audio BluRay 480p 720p | 1080p x264 ESub</t>
  </si>
  <si>
    <t>Us (2019) Web-DL 720p &amp; 480p (English) x264 HD | Esubs</t>
  </si>
  <si>
    <t>Alpha (2018) Hindi BluRay 480p 720p 1080p Dual Audio [हिंदी Dubbed – English]</t>
  </si>
  <si>
    <t>Adventures of Aladdin (2019) 720p Web-DL English HD x264 Full Movie</t>
  </si>
  <si>
    <t>John Wick (2014) BluRay 720p / 1080p | 2160p (4K) HEVC 10bit | Dual Audio [ Hindi + English ] DD 5.1</t>
  </si>
  <si>
    <t>Birds of Passage (2018) BRRip 720p HD [ English + Wayuu + Spanish] Multi Audio | Esubs</t>
  </si>
  <si>
    <t>[18+] Pledges (2018) UNRATED HD 720p Web-DL Full Movie</t>
  </si>
  <si>
    <t>Polaroid (2019) UNRATED HD 720p Web-DL Full Movie</t>
  </si>
  <si>
    <t>Room for Rent (2019) Full Movie HD 720P WEB-DL | Thriller</t>
  </si>
  <si>
    <t>Iron Sky: The Coming Race (2019) Full Movie HD 720P WEB-DL | ESubs</t>
  </si>
  <si>
    <t>A Beautiful Mind (2001) [English DD5.1] Blu-Ray 720p &amp; 1080p x264 &amp; Hevc 10bit</t>
  </si>
  <si>
    <t>I’ll Take Your Dead (2019) 720p HDRip English Full Movie (Horror Film)</t>
  </si>
  <si>
    <t>Fighting with My Family (2019) Full Movie 720p 1080p Web-DL [ WWE Paige Movie ]</t>
  </si>
  <si>
    <t>[18+] I Spit on Your Grave: Deja Vu (2019) BRRip 720p 480p (English) Full Movie</t>
  </si>
  <si>
    <t>Nereus (2019) Blu-Ray 720p English x264 Full Movie</t>
  </si>
  <si>
    <t>Hell of a Night (2019) UNRATED HD 720p Web-DL Full Movie</t>
  </si>
  <si>
    <t>Someone Great (2019) Full Movie | 720p Web-DL Esubs | Netflix</t>
  </si>
  <si>
    <t>Drunk Parents (2019) HD 720p Web-DL x264 Full Movie</t>
  </si>
  <si>
    <t>(18+) Daddy Issues (2018) HD 720p Web-DL Full Movie | Erotic Film .</t>
  </si>
  <si>
    <t>St. Agatha (2018) BluRay 720p 480p English x264 ESub | Horror Movie</t>
  </si>
  <si>
    <t>(18+) Bachelor Night (2014) Unrated Full Movie | Bluray 480p 720p HD ESubs</t>
  </si>
  <si>
    <t>The Lego Movie 2: The Second Part (2019) 720p | 480p Web-DL HD Full Movie</t>
  </si>
  <si>
    <t>Double Date (2017) Unrated BluRay 720p 480p x264 Full Movie</t>
  </si>
  <si>
    <t>I’m Just F*cking With You (2019) Full Movie | 720p Web-DL | Esubs.</t>
  </si>
  <si>
    <t>The Revenant (2015) BluRay (Open Matte) 480p 720p 1080p [ English DD5.1 ] Hindi Subtitles x264 | HEVC 10bit</t>
  </si>
  <si>
    <t>Unicorn Store (2019) Full Movie | 720p Web-DL | Esubs | Netflix.</t>
  </si>
  <si>
    <t>The Head Hunter (2018) 720p Web-DL HD x264 Full Movie ESubs</t>
  </si>
  <si>
    <t>Can You Ever Forgive Me? (2018) Full Movie | 720p &amp; 1080p BluRay | Esubs</t>
  </si>
  <si>
    <t>Level 16 (2018) HD 720p Web-DL English x264 Full Movie</t>
  </si>
  <si>
    <t>Justice League vs the Fatal Five (2019) Full Movie | HD 720p Web-DL</t>
  </si>
  <si>
    <t>The Highwaymen (2019) HD 720p 480p x264 NFRip ESubs WEB-DL Full Movie</t>
  </si>
  <si>
    <t>Welcome to Marwen (2018) Full Movie| HD 720p WEB-DL | Esubs</t>
  </si>
  <si>
    <t>MFKZ (2019) HD 720p Web-DL (In English) Full Movie.</t>
  </si>
  <si>
    <t>On the Basis of Sex (2018) Full Movie | HD 720p Web-DL English + Subs.</t>
  </si>
  <si>
    <t>Illang: The Wolf Brigade (2018) Dual Audio ( English Dub + Korean) 720p NF Web-DL | Netflix</t>
  </si>
  <si>
    <t>Triple Threat (2019) HD 720p Web-DL English x264 Full Movie.</t>
  </si>
  <si>
    <t>The Mule (2018) 480p 720p 1080p BluRay English x264 | Full Movie | Hindi-Subs</t>
  </si>
  <si>
    <t>The Mist (2007) Full Movie | Bluray 480p 720p x264 | 1080p Hevc 10bit English-Hindi Subs.</t>
  </si>
  <si>
    <t>[18+] Unfaithful (2002) Unrated BRRip 480p 720p 1080p Full Movie Esubs</t>
  </si>
  <si>
    <t>Free Solo (2018) BluRay 720p &amp; 1080p Full Movie | Esubs</t>
  </si>
  <si>
    <t>[18+] Wild Things 4: Foursome (2010) Unrated BRRip 480p 720p Full Movie Esubs</t>
  </si>
  <si>
    <t>Spider-Man Into the Spider-Verse (2018) Alt-Universe Cut | BluRay 720p Esubs .</t>
  </si>
  <si>
    <t>Vice (2018) 720p Web-DL English x264 Full Movie</t>
  </si>
  <si>
    <t>How to Train Your Dragon: The Hidden World (2019) ( Hindi DD5.1 ) Dual Audio  | BluRay 1080p / 720p / 480p Free Download &amp; Watch Online .</t>
  </si>
  <si>
    <t>Mary Poppins Returns (2018) BluRay 480p 720p 1080p HD [ English DD 5.1 ] Esubs</t>
  </si>
  <si>
    <t>Holmes &amp; Watson (2018) 720p WEB-DL English x264 Full Movie .</t>
  </si>
  <si>
    <t>(18+) Dirty Movie (2011) Unrated 480p 720p HDRip Full Movie</t>
  </si>
  <si>
    <t>Spider-Man: Into the Spider-Verse (2018) BluRay 480p 720p 1080p HD [ English DD 5.1 ] Esubs</t>
  </si>
  <si>
    <t>First Man (2018) IMAX UHD BluRay 480p 720p 1080p Hevc 10bit x265 | x264 ESubs</t>
  </si>
  <si>
    <t>Green Book (2018) Web-DL 720p x264 &amp; Hevc HD Full Movie .</t>
  </si>
  <si>
    <t>To All the Boys I’ve Loved Before (2018) Web-DL 480p 720p Dual Audio (Hindi + English) DD 5.1 Esubs</t>
  </si>
  <si>
    <t>Second Act (2018) 480p 720p WEB-DL Full Movie Netflix.</t>
  </si>
  <si>
    <t>Love for Sale (2018) WEB-DL (Indonesian) 480p 720p With English Subtitles Full Movie | Netflix</t>
  </si>
  <si>
    <t>Toy Gun (2018) Web-DL 720p &amp; 1080p Full Movie .</t>
  </si>
  <si>
    <t>Slaughterhouse Rulez (2018) 720p Web-DL English Full Movie</t>
  </si>
  <si>
    <t>Serenity (2019) 720p 480p HD BluRay x264 Download Full Movie</t>
  </si>
  <si>
    <t>[18+] Sappho (2008) Unrated 480p 720p Bluray x264 English [ Erotic Flim ]</t>
  </si>
  <si>
    <t>Kim Possible 2019 Full Movie 720p Web-DL |  Disney Film</t>
  </si>
  <si>
    <t>Creed 2 (2018) Web-DL 480p 720p 1080p HD [x264/HEVC 10bit] Full Movie .</t>
  </si>
  <si>
    <t>Widows (2018) BluRay 480p 720p 1080p Dual Audio (Hindi DD5.1 + English) x264 Full Movie</t>
  </si>
  <si>
    <t>Then Came You (2018) HD 720p 480p x264 NF WEB-DL Maisie Williams Full Movie</t>
  </si>
  <si>
    <t>An Affair to Die For (2019) 720p Web-DL English x264 HD Full Movie</t>
  </si>
  <si>
    <t>Velvet Buzzsaw 2019 HD 720p 480p x264 NF WEB-DL Jake Gyllenhaal Full Movie</t>
  </si>
  <si>
    <t>The Grinch (2018) 720p Web-DL x264 HD Full Movie</t>
  </si>
  <si>
    <t>Polar (2019) Movie 720p 480p NF HDRip x264 Esubs | Netflix</t>
  </si>
  <si>
    <t>Close (2019) 720p 480p NF WEB-DL Action Full Movie</t>
  </si>
  <si>
    <t>Once Upon A Deadpool 2018 HD 720p 480p WEB-DL English Full Movie</t>
  </si>
  <si>
    <t>Blood Bound (2019) Horror Movie 720p Web-DL x264 HD</t>
  </si>
  <si>
    <t>Anna and the Apocalypse (2018) HD 720p Web-DL x264 Full Movie</t>
  </si>
  <si>
    <t>Reign of the Supermen (2019) HD 720p Web-DL English x264 Full Movie</t>
  </si>
  <si>
    <t>[18+] Raven’s Touch (2015) Unrated BRRip 480p 720p x264 Full Movie</t>
  </si>
  <si>
    <t>Suspiria (2018) HD 720p Web-DL English x264 Full Movie</t>
  </si>
  <si>
    <t>[18+] Perfume: The Story of a Murderer (2006) Unrated BRRIP 480p 720p 1080p x264 | Hevc 10bit Esubs</t>
  </si>
  <si>
    <t>Brexit: The Uncivil War (2019) 720p AMZN WEB-DL x264 (HBO) Full Movie</t>
  </si>
  <si>
    <t>Summer ’03 (2018) HD 720p Web-DL Full Movie</t>
  </si>
  <si>
    <t>Bad Times at the El Royale 2018 Hindi Dual Audio 480p 720p 1080p Bluray [हिंदी + Eng] DD 5.1</t>
  </si>
  <si>
    <t>The Vanishing (2018) (AKA Keepers) HD 720p Web-DL x264 Full Movie</t>
  </si>
  <si>
    <t>Henchmen (2018) HD 720p Web-DL English x264 Full Movie</t>
  </si>
  <si>
    <t>Taylor Swift: Reputation Stadium Tour (2018) 720p 1080p NF WEB-DL x264 &amp; Hevc Netflix</t>
  </si>
  <si>
    <t>Bird Box (2018) HD 480p 720p 1080p Web-DL x264 | Hevc 10bit HD Netflix Movie</t>
  </si>
  <si>
    <t>The Harrowing (2018) HD 720p Web-DL x264 Full Movie</t>
  </si>
  <si>
    <t>Cam (2018) 720p NF Web-DL English x264 HD Esubs | Full Movie</t>
  </si>
  <si>
    <t>Sgt. Stubby: An American Hero (2018) BRRip 720p English x264 Full Movie</t>
  </si>
  <si>
    <t>[18+] Shadow Walkers +1 (2013) BRRip 480p 720p | English x264 Full Movie</t>
  </si>
  <si>
    <t>Halloween (2018) HD 480p 720p 1080p Web-DL English x264 Full Movie</t>
  </si>
  <si>
    <t>Here comes the Grump [AKA. A Wizard’s Tale] (2018) 720p Web-DL | Full Movie</t>
  </si>
  <si>
    <t>Dumplin’ (2018) HD 720p Web-DL NF English x264 Full Movie</t>
  </si>
  <si>
    <t>Die in One Day 2018 HD 720p &amp; 480P Web-DL English x264 Full Movie</t>
  </si>
  <si>
    <t>Nazi Overlord (2018) Web-DL 480p &amp; 720p HD Full Movie x264 Esubs</t>
  </si>
  <si>
    <t>SuperGrid (2018) Full Movie 720p WEB-DL x264 HD Esub</t>
  </si>
  <si>
    <t>A Simple Favor 2018 Bluray 480p 720P 1080p English x264 Full Movie</t>
  </si>
  <si>
    <t>Attraction (2017) HD 720p BluRay English Dub x264 Full Movie</t>
  </si>
  <si>
    <t>Fanged Up (2018) HD 720p Web-DL English x264 Full Movie</t>
  </si>
  <si>
    <t>Under the Silver Lake (2018) HD 720p Web-DL English x264 Full Movie</t>
  </si>
  <si>
    <t>The Cabin (2018) 720p Web-DL English x264 HD Full Movie</t>
  </si>
  <si>
    <t>Dead Trigger (2018) HD 720p Web-DL English x264 Full Movie </t>
  </si>
  <si>
    <t>Smallfoot (2018) BRRip 480p 720p 1080p HD English x264 Full Movie Download</t>
  </si>
  <si>
    <t>[18+] Bodied (2018) HD 720p Web-DL English x264 Full Movie (by Eminem)</t>
  </si>
  <si>
    <t>Mrs. Claus (2018) 720p Web-DL x264 HD English [Horror Movie] Esubs</t>
  </si>
  <si>
    <t>The House with a Clock in Its Walls (2018) WEB-DL 480p 720p 1080p HD x264 &amp; Hevc [Esubs] Full Movie</t>
  </si>
  <si>
    <t>Showgirls 2: Penny’s from Heaven (2011) Unrated English 480p &amp; 720p HDRip (Adult Movie)</t>
  </si>
  <si>
    <t>The Happytime Murders (2018) Bluray 480p 720p 1080p HD English Full Movie</t>
  </si>
  <si>
    <t>Narcos: Mexico S01 (Season 1) Complete 720p Web-DL  All Episodes 1-10 [x264/Hevc 10bit] Netflix Series</t>
  </si>
  <si>
    <t>The Farm (2018) English 720p Web-DL x264 HD Horror Movie</t>
  </si>
  <si>
    <t>[18+] 28 Hotel Rooms (2012) Unrated English 480p HDRip [Adult Erotic Movie]</t>
  </si>
  <si>
    <t>Puzzle (2018) Full Movie 720p Web-DL English x264 HD</t>
  </si>
  <si>
    <t>River Runs Red (2018) Web-DL 720p English x264 Full Movie</t>
  </si>
  <si>
    <t>In a Relationship (2018) English 720p WEB-DL x264 HD Full Movie</t>
  </si>
  <si>
    <t>Time Freak (2018) Full Movie 720p Web-DL x264 English HD Esubs</t>
  </si>
  <si>
    <t>Outlaw King (2018) HD 480p 720p 1080p Web-DL x264 | Hevc Netflix Movie</t>
  </si>
  <si>
    <t>The Miseducation of Cameron Post (2018) HD 720p 1080p Web-DL x264 Full Movie</t>
  </si>
  <si>
    <t>Crazy Rich Asians (2018) HD 480p 720p 1080p Web-DL English x264 Esubs</t>
  </si>
  <si>
    <t>Elf (2017) Full Movie HD 720p Web-DL x264 (Horror Movie)</t>
  </si>
  <si>
    <t>Robin Hood The Rebellion (2018) HD 480p 720p 1080p Web-DL English x264 Full Movie</t>
  </si>
  <si>
    <t>All Light Will End (2018) HD 720p Web-DL English x264 [Horror Thriller Movie]</t>
  </si>
  <si>
    <t>The Other Side of the Wind (2018) Web-DL 720p x264 Netflix Full Movie</t>
  </si>
  <si>
    <t>Monster Party (2018) Full Movie 720p HD Web-DL x264 Esubs</t>
  </si>
  <si>
    <t>Primal Rage (2018) Bluray 480p 720p 1080p HD English Full Movie</t>
  </si>
  <si>
    <t>Hackers Game Redux (2018) HD 720p Web-DL English x264 Full Movie</t>
  </si>
  <si>
    <t>Papillon (2017) Full Movie 720p WEB-DL English x264 HD Esubs</t>
  </si>
  <si>
    <t>[18+] Gettin It (2006) Unrated 480p HD [Adult Comedy Flim] DVDRip x264 Full Movie</t>
  </si>
  <si>
    <t>Christopher Robin (2018) BluRay 480p 720p 1080p HD English x264 Full Movie</t>
  </si>
  <si>
    <t>Solis (2018) 720p Web-DL English x264 HD Full Movie Esubs</t>
  </si>
  <si>
    <t>White Orchid (2018) Full Movie 720p Web-DL English x264 HD</t>
  </si>
  <si>
    <t>A-X-L (2018) WEB-DL 720p HD English (Sci-Fi Flim ) x264 Full Movie</t>
  </si>
  <si>
    <t>Killer Kate! (2018) HD 720p Web-DL English x264 Horror Movie </t>
  </si>
  <si>
    <t>American Nightmares (2018) HD 720p Web-DL English x264 Full Movie</t>
  </si>
  <si>
    <t>[18+] Who’s Your Daddy? (2002) Unrated English 480p &amp; 720p HDRip [Adult Comedy Movie]</t>
  </si>
  <si>
    <t>The Witch in the Window (2018) English 720p WEB-DL AMZN x264 Full Movie</t>
  </si>
  <si>
    <t>The Joke Thief (2018) WEB-DL 720p HD English x264 650mb</t>
  </si>
  <si>
    <t>Welcome Home (2018) HD 720p Web-DL English (Thriller Movie)</t>
  </si>
  <si>
    <t>The Scorpion King: Book of Souls (2018) HD 720p Web-DL Full Movie English x264 Esubs</t>
  </si>
  <si>
    <t>Mile 22 (2018) HDRip 480p 720p 1080p English x264 &amp; Hevc Esubs Full Movie</t>
  </si>
  <si>
    <t>Juliet Naked (2018) Full Movie 720p WEB-DL English x264 HD</t>
  </si>
  <si>
    <t>No Escape Room 2018 Web-DL 480p &amp; 720p HD English x264 Full Movie</t>
  </si>
  <si>
    <t>My Dinner with Herve (2018) 720p AMZN WEB-DL x264 Full Movie</t>
  </si>
  <si>
    <t>The Dark (2018) 720p Web-DL English x264 HD (Horror) Full Movie</t>
  </si>
  <si>
    <t>Thunder Road (2018) Full Movie 720p WEB-DL x264 HD (Comedy Flim)</t>
  </si>
  <si>
    <t>The Super (2017) 720p WEB-DL 700MB x264 Full Movie</t>
  </si>
  <si>
    <t>Malicious (2018) 720p WEB-DL English x264 HD (Horror Movie)</t>
  </si>
  <si>
    <t>The Night Comes for Us (2018) 720p NF WEB-DL (Indonesian) Netflix x264 Esubs</t>
  </si>
  <si>
    <t>An Evening with Beverly Luff Linn (2018) Web-DL English x264 Full Movie Esubs</t>
  </si>
  <si>
    <t>Mandy (2018) Bluray 480p 720p 1080p English x264 | Hevc HD Full Movie</t>
  </si>
  <si>
    <t>The Queen of Hollywood Blvd (2018) HD 720p Web-DL English x264 HD Full Movie</t>
  </si>
  <si>
    <t>[18+] The Loved Ones (2009) Unrated 480p 720p Bluray x264 [Adult Horror Thriller Movie]</t>
  </si>
  <si>
    <t>F.R.E.D.I. (2018) DVDRip English (Sci-fi Flim) x264 HD Full Movie</t>
  </si>
  <si>
    <t>[18+] The Principles of Lust (2003) Unrated English HD DVDRip Uncut [Adult Comedy Movie]</t>
  </si>
  <si>
    <t>I Still See You (2018) 720p WEB-DL English x264 HD Full Movie</t>
  </si>
  <si>
    <t>Look Away (2018) 720p WEB-DL English x264 HD (Thriller Movie)</t>
  </si>
  <si>
    <t>The Kindergarten Teacher (2018) HD 720p WEB-DL English x264 Netflix Full Movie</t>
  </si>
  <si>
    <t>A Crooked Somebody (2018) 720p WEB-DL English x264 HD Full Movie</t>
  </si>
  <si>
    <t>With a Kiss I Die (2018) Bluray 720p HD English x264 Full Movie</t>
  </si>
  <si>
    <t>Apostle (2018) HD 720p WEB-DL English x264 Netflix Full Movie</t>
  </si>
  <si>
    <t>The Witch Files 2018 HD 720p WEB-DL x264 Full Movie (Horror/Thriller Flim)</t>
  </si>
  <si>
    <t>Constantine: City of Demons The Movie 720p Web-DL Full Movie x264 English HD</t>
  </si>
  <si>
    <t>Never Goin’ Back (2018) HD 720p WEB-DL English x264 Full Movie</t>
  </si>
  <si>
    <t>Teen Titans Go To the Movie 2018 WEB-DL 480 720p 1080p HD x264 | Hevc Full Movie</t>
  </si>
  <si>
    <t>[18+] Biology 101 (2013) 480p &amp; 720p Web-DL (Adult Flim) HD x264 Full Movie</t>
  </si>
  <si>
    <t>Await Further Instructions (2018) HD 720p Web-DL English x264 HD Full Movie</t>
  </si>
  <si>
    <t>Malevolent (2018) HD 720p Web-DL English x264 HD Full Movie</t>
  </si>
  <si>
    <t>Strange Nature (2018) 720p WEB-DL English x264 Full Movie</t>
  </si>
  <si>
    <t>Unfriended: Dark Web (2018) 720p WEB-DL English x264 Full Movie</t>
  </si>
  <si>
    <t>Aliens Ate My Homework (2018) Movie 720p BRRip English x264 800MB Esubs</t>
  </si>
  <si>
    <t>Hold the Dark (2018) 720p HD NF WEB-DL Full Movie ESubs</t>
  </si>
  <si>
    <t>Hard Candy (2005) BluRay 480p 720p 1080p HD English x264 Full Movie</t>
  </si>
  <si>
    <t>The Mumbai Siege: 4 Days of Terror (2017) 720p WEB-DL x264 Full Movie ESubs</t>
  </si>
  <si>
    <t>18+ Bedroom Eyes (2017) Unrated HDRip 480p &amp; 720p English x264 (Adult Movie)</t>
  </si>
  <si>
    <t>A Prayer Before Dawn (2017) Bluray 720p English x264 Full Movie</t>
  </si>
  <si>
    <t>The First Purge 2018 Web-DL 480p 720p 1080p English HD x264 | HEVC</t>
  </si>
  <si>
    <t>18+ Amazon Hot Box 2018 Unrated HDRip 480p &amp; 720p [Adult Erotic Action Movie]</t>
  </si>
  <si>
    <t>[18+] Casting Couch (2013) Unrated 480p &amp; 720p HD Full Movie [Sexy Comedy Flim]</t>
  </si>
  <si>
    <t>Sicario: Day of the Soldado (2018) Web-DL 1080p 720p 480p HD 6CH x264 | HEVC</t>
  </si>
  <si>
    <t>Slice (2018) English 720p WEB-DL x264 HD [Comedy Horror Flim]</t>
  </si>
  <si>
    <t>Bad Cat (2018) Web-DL 720p English HD x264 Full Movie</t>
  </si>
  <si>
    <t>[18+] My Teacher My Obsession (2018) HD 720p Web-DL x264 Full Movie</t>
  </si>
  <si>
    <t>Active Measures (2018) HD 720p HULU WEB-DL x264 ESubs</t>
  </si>
  <si>
    <t>Office Uprising (2018) 720p Web-DL English HD x264 Full Movie</t>
  </si>
  <si>
    <t>Hunting Emma (2017) 720p AMZN WEB-DL English x264 HD</t>
  </si>
  <si>
    <t>Age of Summer (2018) Web-DL 480p &amp; 720p English x264 HD</t>
  </si>
  <si>
    <t>Mara (2018) 720p Web-HD English x264 [Horror Movie]</t>
  </si>
  <si>
    <t>[18+] How to Get Girls (2018) Web-HD 480p 720p HD x264 Full Movie</t>
  </si>
  <si>
    <t>Sick for Toys 2018 English 720p Web-HD x264 700mb [Horror Movie]</t>
  </si>
  <si>
    <t>Boarding School (2018) 720p HD English Web-DL (Horror)</t>
  </si>
  <si>
    <t>Reprisal (2018) English 720p WEB-DL x264 HD 700MB</t>
  </si>
  <si>
    <t>SuperFly (2018) English 720p WEB-DL 950MB Full Movie</t>
  </si>
  <si>
    <t>Hacksaw Ridge (2016) Bluray 480p 720p 1080p English DD 5.1 x264 | HEVC 10Bit ESubs</t>
  </si>
  <si>
    <t>Boar 2017 Bluray 720p English x264 ESub</t>
  </si>
  <si>
    <t>Ocean’s Eight (2018) HD 480p 720p 1080p Web-DL x264 | Hevc 10bit</t>
  </si>
  <si>
    <t>[18+] Sex Tape (2014) Movie BluRay 480p &amp; 720p English [Adult Comedy]</t>
  </si>
  <si>
    <t>Crazy Rich Asians (2018) English HDCAM-Rip x264 AAC 700 MB</t>
  </si>
  <si>
    <t>Puppet Master: The Littlest Reich (2018) 480p 720p 1080p WEB-DL</t>
  </si>
  <si>
    <t>Down a Dark Hall (2018) English 720p WEB-DL HD x264 (Horror Movie)</t>
  </si>
  <si>
    <t>American Animals (2018) WEB-DL 720p English 950MB x264 HD</t>
  </si>
  <si>
    <t>Tag (2018) Bluray 480p 720p 1080p English HD x264 6CH ESubs</t>
  </si>
  <si>
    <t>Deadpool 2 (2018) Super Duper Cut BluRay 2160p, 1080p, 720p, 480p Dual Audio [Hindi DD5.1 – English] HEVC 10bit 4K</t>
  </si>
  <si>
    <t>Elizabeth Harvest (2018) 720p WEB-DL English x264 850MB [ Thriller Flim]</t>
  </si>
  <si>
    <t>The Package (2018) English 720p NF WEB-DL 750MB (Comedy Movie)</t>
  </si>
  <si>
    <t>Avengers of Justice: Farce Wars 2018 Movie Bluray 480p &amp; 720p English x264 [Comedy (Parody) Flim]</t>
  </si>
  <si>
    <t>Extinction 2018 720p Web-DL English NF [Sci-Fi, Thriller] Movie x264 HD</t>
  </si>
  <si>
    <t>[18+] The Row 2018 English 720p &amp; 480p WEB-DL HD x264 650MB | 300mb Full Movie Esubs</t>
  </si>
  <si>
    <t>Broken Darkness (2018) English 720p HC-HDRIP x264 AAC 1GB HD Full Movie</t>
  </si>
  <si>
    <t>Damascus Cover (2017) English 720p WEB-DL 750MB HD x264 Esubs [ Mystery, Thriller]</t>
  </si>
  <si>
    <t>The Wolf of Wall Street (2013) Bluray 480p 720p 1080p UNCUT [18+] [English DD 5.1] HD x264 | x265 Hevc 10Bit ESubs</t>
  </si>
  <si>
    <t>Duck Duck Goose 2018 720p NF WEB-DL 750MB Full Movie Free Download</t>
  </si>
  <si>
    <t>China Salesman 2017 BRRip 720p Dual Audio [English + Chinese] x264 850mb MKV Download</t>
  </si>
  <si>
    <t>Ghost Stories (2017) 720p WEB-DL English x264 800MB [Horror Movie]</t>
  </si>
  <si>
    <t>Tully 2018 720p WEB-DL English 800MB x264</t>
  </si>
  <si>
    <t>18+ Hollywood Sex Wars 2011 Unrated English 480p &amp; 720p BluRay [Adult Comedy Movie]</t>
  </si>
  <si>
    <t>Overboard 2018 WEB-DL 480p &amp; 720p English x264 HD Full Movie</t>
  </si>
  <si>
    <t>[18+] Dracula in Love (2018) 720p &amp; 480p WEB-DL HD English x264 150MB Full Movie</t>
  </si>
  <si>
    <t>5th Passenger (2018) 720p WEB-DL English x264 HD 700MB [ Sci-Fi  Movie]</t>
  </si>
  <si>
    <t>Traffik 2018 Bluray 480p 720p 1080p English x264 | 6CH | Full Movie [Thriller Flim]</t>
  </si>
  <si>
    <t>18+ Palm Swings 2017 WEB-DL 720p 480p English x264 900MB 200MB [ Adult Comedy Movie ]</t>
  </si>
  <si>
    <t>Ready Player One 2018 Bluray 480p 720p 1080p English x264 &amp; Hevc 10bit | 6CH | Full Movie</t>
  </si>
  <si>
    <t>Disobedience 2017 BRRip 1080p 720p 480p English x264 E-Subs | HEVC</t>
  </si>
  <si>
    <t>[18+] Dead Sexy 2018 English 480p &amp; 720p Web-DL Free Download [ Sex Comedy Movie]</t>
  </si>
  <si>
    <t>Ouija Seance The Final Game 2018 720p WEB-DL 650MB English Horror Movie</t>
  </si>
  <si>
    <t>Rendel (2017) 720p &amp; 480p BluRay Dual Audio [English – Finnish] 1GB x264 Full Movie</t>
  </si>
  <si>
    <t>Bees Make Honey 2017 English  720p &amp; 1080p WEB-DL Full Movie</t>
  </si>
  <si>
    <t>The Maus (2017) 720p NF WEB-DL 750MB English Full Movie</t>
  </si>
  <si>
    <t>18+ Permission 2017 480p 720p Movie Web-DL English x264 Free Download</t>
  </si>
  <si>
    <t>Escape Plan 2 Hades 2018 BRRip 1080p 720p English 6CH x264 | HEVC</t>
  </si>
  <si>
    <t>Future World 2018 Bluray 480p 720p 1080p English HD x264 | Hevc | Sci-Fi Movie</t>
  </si>
  <si>
    <t>The Domestics (2018) 1080p 720p 480p AMZN WEB-DL English x264</t>
  </si>
  <si>
    <t>Calibre (2018) 720p NF WEB-DL English 800MB [Thriller] Full Movie Free</t>
  </si>
  <si>
    <t>I Feel Pretty (2018) 720p WEB-DL English 850MB [Comedy Movie] Free Download</t>
  </si>
  <si>
    <t>Gotti 2018 WEB-DL 480p | 720p | 1080p English x264 Full Movie Free</t>
  </si>
  <si>
    <t>Devil’s Gate 2017 English BRRip 480p &amp; 720p Full Movie [ Horror, Sci-Fi, Thriller ]</t>
  </si>
  <si>
    <t>Where the Wild Things Are UNRATED (2009) Bluray 480p 720p 1080p English Download</t>
  </si>
  <si>
    <t>A Quiet Place 2018 BRRIP 1080p 720p 480p English x264 | HEVC</t>
  </si>
  <si>
    <t>18+ Jennifer’s Body 2009 BluRay 480p 720p 1080p English UnRated x264 &amp; Hevc With ESubs</t>
  </si>
  <si>
    <t>Ali’s Wedding 2017 Movie 480p 720p 1080p WebRip HD English x264 Free</t>
  </si>
  <si>
    <t>Isle of Dogs 2018 English WebRip 720p &amp; 480p x264 750mb | 300mb Full Movie</t>
  </si>
  <si>
    <t>Loving Pablo 2017 720p &amp; 1080p WEB-DL English 999MB Full Movie</t>
  </si>
  <si>
    <t>Triassic World 2018 Web-DL 720p English x264 AAC Full Movie</t>
  </si>
  <si>
    <t>Frat Pack 2018 720p WEB-DL English x264 750MB Comedy Movie</t>
  </si>
  <si>
    <t>Blockers 2018 480p 720p 1080p WEB-DL [Hindi &amp; English] (x264 &amp; HEVC) HD [Sex Comedy Movie]</t>
  </si>
  <si>
    <t>The Death of Superman 2018 English 720p Web-DL Full Movie</t>
  </si>
  <si>
    <t>The Death of Superman 2018 English 720p &amp; 1080p Web-DL x264 &amp; Hevc 10Bit Full Movie</t>
  </si>
  <si>
    <t>Ready Player One 2018 WEB-DL 480p 720p 1080p English x264 &amp; Hevc HD</t>
  </si>
  <si>
    <t>Ghostland 2018 720p BRRip English x264 850MB [Horror, Mystery]</t>
  </si>
  <si>
    <t>Gemini 2017 720p BRRip English x264 850MB Free [Mystery, Thriller]</t>
  </si>
  <si>
    <t>Affairs of State 2018 720p WEB-DL English x264 800MB Movie</t>
  </si>
  <si>
    <t>18+ Legend of the Naked Ghost 2017 Movie HDRip 480p [Adult Comedy]</t>
  </si>
  <si>
    <t>Acrimony 2018 English 720p 480p WEB-DL 950MB 350MB x264 ESubs</t>
  </si>
  <si>
    <t>The Jurassic Games (2018) 720p AMZN WEB-DL 700MB [Sci-Fi, Thriller]</t>
  </si>
  <si>
    <t>Out of the Shadows (2017) 720p AMZN WEB-DL 700MB Thriller Movie</t>
  </si>
  <si>
    <t>The Nursery (2018) 480p 720p 1080p WEB-DL English x264 [ Horror Movie ]</t>
  </si>
  <si>
    <t>November (2017) 720p WEB-DL x264 English HD 900MB</t>
  </si>
  <si>
    <t>Alex Strangelove (2018) 480p, 720p, 1080p WEB-DL x264 [Netflix Comedy Movie ]</t>
  </si>
  <si>
    <t>Oceans 8 2018 HDCAM English x264 500MB Full Movie</t>
  </si>
  <si>
    <t>Unsane 2018 Bluray 480p, 720, 1080p HD x264 | Hevc 6CH [ Horror, Thriller Movie ]</t>
  </si>
  <si>
    <t>Flower (2017) Full Movie HD 480p 720p 1080p Web-DL X264 &amp; Hevc UNCUT</t>
  </si>
  <si>
    <t>Midnight Sun 2018 HD 480p 720p 1080p WEB-DL x264 &amp; Hevc Esubs [Romantic Movie]</t>
  </si>
  <si>
    <t>The Rake 2018 WEB-DL 720p AMZN English x264 650MB</t>
  </si>
  <si>
    <t>The Strangers: Prey at Night (2018) 720p &amp; 480p | 1080p Bluray | WEB-DL x264 [ Horror Movie ]</t>
  </si>
  <si>
    <t>Tomb Raider 2018 WEB-DL 720p 1080p 480p English x264 | HEVC</t>
  </si>
  <si>
    <t>Another Soul 2018 720p WEB-DL English x264 600MB</t>
  </si>
  <si>
    <t>How to Talk to Girls at Parties 2017 WEB-DL 480p 720p 1080p English x264 | HEVC</t>
  </si>
  <si>
    <t>A Quiet Place 2018 HDRip 480p 720p 1080p English x264 [ Horror Flim ] Full Movie</t>
  </si>
  <si>
    <t>Fahrenheit 451 (2018) AMZN WEB-DL 1080p 720p 480p English 5.1 x264 800MB</t>
  </si>
  <si>
    <t>18+ Disobedience 2018 HD-Cam 720p English x264 Full Movie Free Download</t>
  </si>
  <si>
    <t>The Nanny 2017 AMZN WEB-DL 480p 720p 1080p English x264 ESUB</t>
  </si>
  <si>
    <t>Island Zero 2017 AMZN WEB-DL 480p 720p 1080p English x264 ESUB</t>
  </si>
  <si>
    <t>The Con Is On 2018 WEB-DL  480p 720p 1080p English ESUB x264 | HEVC</t>
  </si>
  <si>
    <t>The Cured 2017 AMZN WEB-DL 480p 720p 1080p English x264</t>
  </si>
  <si>
    <t>Terminal 2018 WEB-DL 720p 1080p English 6CH x264 | HEVC</t>
  </si>
  <si>
    <t>Revenge 2017 WEB-DL 720p English x264 850MB</t>
  </si>
  <si>
    <t>18+ Mardi Gras: Spring Break 2011 WEB-DL 720p 480p UNRATED English With Hindi PGS Subs x264</t>
  </si>
  <si>
    <t>18+ Premature 2014 BluRay 720p 480p English x264 [ Adult Comedy ]</t>
  </si>
  <si>
    <t>Red Sparrow 2018 – 720p BluRay 720p 1080p 480p x264 MKV HD English YIFY  – DD</t>
  </si>
  <si>
    <t>Modern Life Is Rubbish 2018 BRRip 720p 1080p 480p English x264 | HEVC</t>
  </si>
  <si>
    <t>Thousand Yard Stare 2018 BRRip 720p 1080p 480p English x264 | HEVC</t>
  </si>
  <si>
    <t>Bent 2018 BRRip 720p 1080p 480p English x264 | HEVC</t>
  </si>
  <si>
    <t>[18+] Foreign Exchange 2008 English 480p &amp; 720p Movie HDRip Unrated Free [Adult Comedy]</t>
  </si>
  <si>
    <t>[18+] Blue Is the Warmest Color 2013 Bluray 480p &amp; 720p 1080p With English Subs (Erotic Adult Movie)</t>
  </si>
  <si>
    <t>[18+] Boarding Gate 2007 English 480p &amp; 720p Movie HDRip Uncut Free Download [Adult Erotic Movie]</t>
  </si>
  <si>
    <t>Anon 2018 480p 720p 1080p NF WEB-DL English x264 Free</t>
  </si>
  <si>
    <t>Game Night (2018) HD 480p | 720p | 1080p WEB-DL x264 Full Movie Free</t>
  </si>
  <si>
    <t>Samson (2018) 720p BRRip English 999MB x264 [Action Movie] Download</t>
  </si>
  <si>
    <t>[18+] Eyes Wide Shut 1999 Unrated [In English] 480p &amp; 720p Movie HD  Free Download [Erotic Movie]</t>
  </si>
  <si>
    <t>[18+] Ken Park 2002 English 480p &amp; 720p Movie HD Uncut Free Download [Adult Erotic Movie]</t>
  </si>
  <si>
    <t>Primal Rage 2018 480p 720p 1080p AMZN WEB-DL English 850MB x264</t>
  </si>
  <si>
    <t>18+ The Condo 2015 BluRay 480p 720p 1080p English Adult Comedy x264 Full Movie</t>
  </si>
  <si>
    <t>Tremors: A Cold Day in Hell (2018) English BluRay 720p x264 AAC 900MB ESub</t>
  </si>
  <si>
    <t>[18+] Fifty Shades Freed 2018 UNRATED 1080p 720p BluRay x264 x265 English DD5.1 Full movie free Download Watch Online</t>
  </si>
  <si>
    <t>Tomb Raider 2018 720p HD TC NEW English X264 1GB</t>
  </si>
  <si>
    <t>Dude 2018 720p NF WEB-DL English 800MB x264 Movie Free</t>
  </si>
  <si>
    <t>[18+] Love 2015 BluRay 480p 720p &amp; 1080p Uncut [ Erotic Adult Movie ] English Download | Watch Online</t>
  </si>
  <si>
    <t>Red Sparrow 2018 720p &amp; 1080p HC HDRip Full Movie HD Watch Online and Download Free</t>
  </si>
  <si>
    <t>[18+] Don Jon (2013) Unrated Blu-Ray 480p &amp; 720p &amp; 1080p HD [In English] Free Download &amp; Watch Online</t>
  </si>
  <si>
    <t>Wildling 2018 AMZN WEB-DL 480p 720p 1080p English x264 Full Movie</t>
  </si>
  <si>
    <t>Submergence 2017 480p 720p 1080p WEB-DL HD Romance, Thriller Movie Free</t>
  </si>
  <si>
    <t>Deep Blue Sea 2 2018 English DVDRip – x264 – 1CD – AC3 5.1 – 700MB Free Download</t>
  </si>
  <si>
    <t>18+ Love &amp; Other Drugs 2010 480p 720p &amp; 1080p Bluray Uncut x264 | Hevc Free Download</t>
  </si>
  <si>
    <t>18+ All Babe Network (2013) 720p 480p x264 WEB-DL English AAC Download | Watch Online</t>
  </si>
  <si>
    <t>18+ Anarchy parlor 2015 Bluray 480p 720p &amp; 1080p ( Killer Ink) [Erotic Horror Movie] x264 | Hevc</t>
  </si>
  <si>
    <t>Den of Thieves 2018 480p 720p 1080p WEB-DL 6CH 5.1 Eng AAC Download | Watch Online</t>
  </si>
  <si>
    <t>18+ Fifty Shades Freed (2018) 1080p 720p 480p WEB-DL x264 x265 English AAC Download | Watch Online</t>
  </si>
  <si>
    <t>Spinning Man 2018 720p WEB-DL English x264 800MB</t>
  </si>
  <si>
    <t>Ready Player One 2018 English HD 720P HDTS x264 Full Movie Free</t>
  </si>
  <si>
    <t>The Commuter 2018 Bluray 480p, 720p &amp; 1080p English x264 Brrip Hevc HD Full Action Movie</t>
  </si>
  <si>
    <t>Ayla 2017 720p WEB-DL English x264 700MB Horror Movie</t>
  </si>
  <si>
    <t>18+ Hooking Up 2009 UnRated Bluray 480p 720p English x264 200MB 700MB Full Movie</t>
  </si>
  <si>
    <t>18+ Killing Joan 2018 720p WEB-DL English X264 800MB Full Movie Download | Watch Online</t>
  </si>
  <si>
    <t>12 Strong 2018 720p &amp; 1080p WEB-DL English X264 | Hevc Full Movie HD</t>
  </si>
  <si>
    <t>[18+] Now &amp; Later (2009) [Unrated] DVDRip 400MB [Erotic Flim] Full Movie Watch Online | Download</t>
  </si>
  <si>
    <t>The Executioners 2017 720p WEB-DL 700MB English x264 Horror Movie Download</t>
  </si>
  <si>
    <t>The Commuter 2018 720p &amp; 480p HC HDRip x264 English Full Movie</t>
  </si>
  <si>
    <t>Suicide Squad: Hell to Pay (2018) WEB-DL 720p HD x264 [In English + ESubs] Full Movie</t>
  </si>
  <si>
    <t>Molly’s Game 2017 720P &amp; 1080P WEB-DL X264 English 6CH Full Movie</t>
  </si>
  <si>
    <t>All the Money in the World 2017 720p 480p BRRip   x264 English AAC Download | Watch Online</t>
  </si>
  <si>
    <t>Game Over, Man! 2018 720p NF WEBRip English x264 800MB Full Movie</t>
  </si>
  <si>
    <t>Roxanne Roxanne 2017 Web-DL 720p NF English x264 800MB Full Movie</t>
  </si>
  <si>
    <t>I Kill Giants 2017 Web-DL 480p 720p &amp; 1080p English x264 [ Fantasy, Thriller ] Full Movie</t>
  </si>
  <si>
    <t>The Greatest Showman 2017 WED-DL 1080p 720p 480p English AMZN x264 | HEVC</t>
  </si>
  <si>
    <t>[18+] Birthday Sex 2012 720p 480p x264 TV Movie WEB-DL English AAC 2.0 Download | Watch Online</t>
  </si>
  <si>
    <t>Josie 2017 480p 720p 1080p WEB-DL English x264 HD [Sophie Turner Movie] Drama-Thriller</t>
  </si>
  <si>
    <t>Lego DC Comics Super Heroes The Flash 2018 720p 480p English BluRay x264 ESub Download | Watch Online</t>
  </si>
  <si>
    <t>Tomb Raider 2018 CAM XViD English x264 AAC 450MB Full Movie Download</t>
  </si>
  <si>
    <t>Death Wish 2018 Dual Audio HDRip Hindi + English Full Movie Free  Download</t>
  </si>
  <si>
    <t>Tomb Invader 2018 Web-DL 720p &amp; 480p HD Rip English x264 Watch Online | Download</t>
  </si>
  <si>
    <t>The Outsider 2018 720p 480p x264 NF WEBRip English ESubs Download | Watch Online</t>
  </si>
  <si>
    <t>Downsizing 2017 720p 480p English Sub x264 BRRip AAC Download | Watch Online</t>
  </si>
  <si>
    <t>18+ Compulsion 2018 UNCENSORED Movies 720p BluRay x264 Uncut Full Movie</t>
  </si>
  <si>
    <t>Red Sparrow 2018 HDCAM English Clean Audio ACC x264</t>
  </si>
  <si>
    <t>Strangled 2016 BRRip 480p 720p 1080p English x264 | HEVC</t>
  </si>
  <si>
    <t>Game Night 2018 HD English x264 AAC [800MB ]Download | Watch Online</t>
  </si>
  <si>
    <t>The Shape of Water 2017 1080p 720p WEB-DL English x264 6CH 999MB 1.9GB</t>
  </si>
  <si>
    <t>Ferdinand 2017 Bluray 480p 720p 1080p BRRip x264 HEVC English HD Download | Watch Online</t>
  </si>
  <si>
    <t>[18+] Fifty Shades Freed 2018 720P HC HDTS Full Movie Download | Watch Online</t>
  </si>
  <si>
    <t>Blade Of The Immortal 2017 720p Dual-Audio BluRay ( English &amp; Japanese ) Dubbed scOrp</t>
  </si>
  <si>
    <t>18+ About Cherry 2012 480p 720p English HDRip x264 { 200MB &amp; 800MB } Download | Watch Online</t>
  </si>
  <si>
    <t>Mute 2018 720p 480p x264 WEB-DL ENGLISH AAC 2.0 Download | Watch online</t>
  </si>
  <si>
    <t>Beast of Burden 2018 720p 480p x264 WEB-DL English AAC 2.0 Download | Watch Online</t>
  </si>
  <si>
    <t>Thor: Ragnarok (2017) Extras 720p BluRay 390MB</t>
  </si>
  <si>
    <t>Zombies 2018 720p 480p x264 WEB-DL ENGLISH AAC 2.0 DOWNLOAD | WATCH ONLINE</t>
  </si>
  <si>
    <t>The Breadwinner (2017) 720p x264 WEBRIP ENGLISH SUB AAC 2.0 DOWNLOAD | WATCH ONLINE</t>
  </si>
  <si>
    <t>Marrowbone 2017 Bluray 720p 1080p BRRip English X264 Horror , Thriller Movie</t>
  </si>
  <si>
    <t>The Disaster Artist (2017) 720p AMZN WEB-DL English 850MB Download</t>
  </si>
  <si>
    <t>Tragedy Girls 2017 Bluray 480p 720p 1080p English BRRip x264 &amp; Hevc Full Movie</t>
  </si>
  <si>
    <t>Call me by your Name 2017 720p 480p ENGLISH x264 WEBRip AAC 2.0</t>
  </si>
  <si>
    <t>The Gateway 2018 720p 480p x264 WEBRip ENGLISH [650MB] | GDRIVE</t>
  </si>
  <si>
    <t>Hellraiser Judgment 2018 BRRip 480p 720p 1080p English E-Sub x264 | HEVC</t>
  </si>
  <si>
    <t>18+ Fifty Shades Freed 2018 720P &amp; 480p HD TSRip English Full Movie Download | Watch Online</t>
  </si>
  <si>
    <t>Mum and Dad 2017 Bluray 480p 720p 1080p English x264 Horror, Thriller Download Watch Online</t>
  </si>
  <si>
    <t>When We First Met 2018 480p 720p 1080p NF WEB-DL English x264 &amp; Hevc Full Movie</t>
  </si>
  <si>
    <t>Murder on the Orient Express 2017 BRRip 480p 720p 1080p English x264 | HEVC</t>
  </si>
  <si>
    <t>The Cloverfield Paradox 2018 1080p 720p 480p NF WEB-DL 6CH Full Movie</t>
  </si>
  <si>
    <t>Daddys Home 2 (2017) 720p BluRay x264 Full Movie With Esubs.</t>
  </si>
  <si>
    <t>Wonder 2017 Bluray 480p 720p 1080p BRRip English x264 &amp; Hevc Download Watch Online</t>
  </si>
  <si>
    <t>Mad Families 2017 720p WEB-DL English x264 700MB Full Movie Download | Watch Online</t>
  </si>
  <si>
    <t>Cut Shoot Kill 2017 720p English x264 750MB Full Movie</t>
  </si>
  <si>
    <t>Crazy Famous 2017 720p WEB-DL English 600MB x264 Full Movie Download</t>
  </si>
  <si>
    <t>Death Race 4 Beyond Anarchy 2018 720p HDRip English x264 850MB Download | Watch Online</t>
  </si>
  <si>
    <t>Accident 2017 Bluray 720p English Full Movie x264 BRRip 850MB Download | Watch Online</t>
  </si>
  <si>
    <t>Kickboxer Retaliation 2018 720p WEB-DL English Full Movie Free</t>
  </si>
  <si>
    <t>Fabricated City (2017) x264 720p BluRay {Dual Audio} [Hindi DD 2.0 + Korean 2.0] Exclusive By DREDD</t>
  </si>
  <si>
    <t>Downsizing 2017 720p English HC HDRip 1GB Full Movie Watch Download</t>
  </si>
  <si>
    <t>Murder on the Orient Express (2017) 720p x264 HC HDRip ENGLISH | GDRIVE</t>
  </si>
  <si>
    <t>Den Of Thievese 2018 English HD 720p  x264 Full Movie Online | Download</t>
  </si>
  <si>
    <t>American Satan 2017 720p BRRip English X264 1GB Bluray Online | Download</t>
  </si>
  <si>
    <t>Suburbicon (2017) 720p 480p x264 WEBRIP ENGLISH AAC | GDRIVE</t>
  </si>
  <si>
    <t>Tragedy Girls 2017 WEB-DL 1080p 720p 480p x264 English Download | Watch Online</t>
  </si>
  <si>
    <t>[+18] Stewardesses Report (1971) 720p ENGLISH x264 BluRay AAC [600MB]| GDRIVE</t>
  </si>
  <si>
    <t>Delirium (2018) 720p WEB-DL x264 English 650MB</t>
  </si>
  <si>
    <t>18+ Bikini Bloodbath Car Wash 2008 DvdRip x264 English 300MB</t>
  </si>
  <si>
    <t>The Square 2017 DVDRip 720p English x264 900MB</t>
  </si>
  <si>
    <t>Boone The Bounty Hunter 2017 Bluray 480p 720p 1080p ( John Morrison ) x264 Hevc Download</t>
  </si>
  <si>
    <t>Murder on the Orient Express 2017 HC HDTC 720p -X264 MP3 Download | Watch Online</t>
  </si>
  <si>
    <t>Day of the Dead: Bloodline (2018) 480p 720p 1080p BRRip x264 English E-Sub</t>
  </si>
  <si>
    <t>Toxic Shark 2017 720p WEB-DL 700MB English Uncut X264 Download Watch Online</t>
  </si>
  <si>
    <t>The Open House 2018 720p WEBRip 750MB English X264 NF Download Watch Online</t>
  </si>
  <si>
    <t>Pitch Perfect 3 2017 HDCAM English CHISUB x264 530MB</t>
  </si>
  <si>
    <t>12 Strong 2018 HD Web-DL 480p English x264 550MB</t>
  </si>
  <si>
    <t>[18+] The Girlfriend Experience (2009) [In English] Bluray 1080p 720p 480p ( Sasha Grey ) Full Movie</t>
  </si>
  <si>
    <t>All the Money in the World 2017 HDCAM English x264 Full Movie Free Download DiRG</t>
  </si>
  <si>
    <t>Molly’s Game 2017 DVDSCR x264 English 580MB</t>
  </si>
  <si>
    <t>Jigsaw 2017 720p BluRay-Rip x264 AAC 5.1 [1GB – 457MB] | GDRIVE</t>
  </si>
  <si>
    <t>The Post (2017) HDTS Rip x264 English 700MB</t>
  </si>
  <si>
    <t>Star Wars The Last Jedi 2017 720p 480p New ENGLISH HDTC x264 MP3 [1.3GB 385MB]</t>
  </si>
  <si>
    <t>Professor Marston and the Wonder Women (2017) [In English]  BRRip 480p 720p 1080p HD</t>
  </si>
  <si>
    <t>[18+] Nymphomaniac: Vol. 2 (2013) 720p English Uncut x264 Full Movie Free Download</t>
  </si>
  <si>
    <t>Thank You for Your Service 2017 720p BRRip x264 AAC [1GB]</t>
  </si>
  <si>
    <t>[18+] Nymphomaniac Vol 1 2013 720p English Uncut x264 Full Movie Free Download</t>
  </si>
  <si>
    <t>Blood Money 2017 720p BRRip 800MB English x264 Full Movie Free Download</t>
  </si>
  <si>
    <t>Jigsaw 2017 HD 1080p 720p 480p WEB-DL 6CH English x264 Full Movie Download</t>
  </si>
  <si>
    <t>The 75th Golden Globe Awards (2018) 720p 480p HDTV x264 English 1GB</t>
  </si>
  <si>
    <t>Borg vs McEnroe 2017 720p WEB-DL 850MB English x264 Full Movie Free Download</t>
  </si>
  <si>
    <t>Goodbye Christopher Robin 2017 1080p 720p WEB-DL 850MB English Download</t>
  </si>
  <si>
    <t>Project Eden: Vol. I (2017) 720p WEB-DL 750MB English x264 Download</t>
  </si>
  <si>
    <t>The Light of the Moon (2017) 720p WEB-DL 750MB English Watch Online | Download</t>
  </si>
  <si>
    <t>The Disaster Artist (2017) DVDSCR 650MB English x264 Full Movie</t>
  </si>
  <si>
    <t>Scramble (2017) 720p WEB-DL 800MB English x264 Full Movie Download</t>
  </si>
  <si>
    <t>[18+] Peelers (2016) BluRay 480p &amp; 720p UnCut Adult Horror Film Watch Online Download</t>
  </si>
  <si>
    <t>I, Tonya (2017) DVDSCR 750MB English x264 HD Full Movie Download</t>
  </si>
  <si>
    <t>Kickboxer Retaliation 2017 720p WEBRip ENGLISH x264 [900MB]</t>
  </si>
  <si>
    <t>Bright (2017) 1080p WEBRip 6CH 1.9GB English x264 Full Movie Download (NetFlix)</t>
  </si>
  <si>
    <t>Bright 2017 720p WEBRip English x264 NF-FILM 950MB</t>
  </si>
  <si>
    <t>Brawl in Cell Block 99 (2017) 720p 1080p BRRip English x264 Watch Online | Full Movie Download</t>
  </si>
  <si>
    <t>Justice League (2017) 720p HC HDRip 950MB x264 English</t>
  </si>
  <si>
    <t>Justice League 2017 1080p  KORSUB WEBRip x264 ENGLISH [1.2GB]</t>
  </si>
  <si>
    <t>Call Me by Your Name 2017 DVDSCR 750MB English x264</t>
  </si>
  <si>
    <t>The Snowman (2017) 720p WEB-DL 950MB English x264</t>
  </si>
  <si>
    <t>Battle of the Sexes (2017) 720p WEB-DL 950MB English Full Movie</t>
  </si>
  <si>
    <t>Neighbors 2014 720p 1080p Bluray HD English x264 Movie YTS (YIFY) full movie download free</t>
  </si>
  <si>
    <t>The Foreigner (2017) 1080p 720p 480p WEBRip 6CH x264 English HD Full Movie</t>
  </si>
  <si>
    <t>18+ Crush 2009 480p HDRip English x264 Full Movie 300MB</t>
  </si>
  <si>
    <t>Beyond Skyline 2017 720p WEB-DL English 850MB</t>
  </si>
  <si>
    <t>Game of Thrones Conquest and Rebellion (2017) 720p BRRip x264 English 400MB</t>
  </si>
  <si>
    <t>The Killing of a Sacred Deer 2017 720p 1080p WEB-DL 950MB 2GB 6Ch English</t>
  </si>
  <si>
    <t>Flatliners (2017) 720p BRRip 999MB MKV English x264 HD Full Movie</t>
  </si>
  <si>
    <t>Leatherface 2017 720p BluRay x264 [650MB]</t>
  </si>
  <si>
    <t>The LEGO Ninjago Movie (2017) 1080p 720p BRRip 6CH x264 English Watch Download</t>
  </si>
  <si>
    <t>Fuck the Prom 2017 720p x264 WEBRip [700MB] |DOWNLOAD|WATCH ONLINE</t>
  </si>
  <si>
    <t>Dunkirk 2017 BRRip 1080p 720p 480p English x264 x264 HEVC 6CH 10bit ESUB</t>
  </si>
  <si>
    <t>Stronger (2017) 720p WEB-DL 950MB English Full Movie Free Download</t>
  </si>
  <si>
    <t>Dunkirk 2017 720p 480p ENGLISH ESUBS BluRay x265 HEVC [686MB][235MB]</t>
  </si>
  <si>
    <t>Hostages (2017) 720p BRRip 950MB English x264 Full Movie Download</t>
  </si>
  <si>
    <t>The Crucifixion 2017 720p 1080p Bluray English Horror Full Movie Download</t>
  </si>
  <si>
    <t>18+ The Center of the World 2001 DvdRip SD English x264 250MB</t>
  </si>
  <si>
    <t>The Tribes of Palos Verdes (2017) 720p WEB-DL 800MB English x264 Full Movie Download Watch</t>
  </si>
  <si>
    <t>Slumber (2017) 720p WEB-DL 650MB English x264 Ful Download Watch</t>
  </si>
  <si>
    <t>The Worthy (2016) 720p NF WEB-DL 800MB English x264 Full Movie Download Watch</t>
  </si>
  <si>
    <t>The Foreigner 2017 720p ENG HC HDRip x265 AAC [600MB] |GDRIVE  LINKS|WATCH ONLINE</t>
  </si>
  <si>
    <t>The Foreigner 2017 720p Hindi[Line] HC HDRip x265 AAC [600MB] |GDRIVE  LINKS|WATCH ONLINE</t>
  </si>
  <si>
    <t>Kingsman The Golden Circle 2017 720p 480p x265 [800MB] BluRay ENG-HINDI[Line] |DOWNLOAD|WATCH ONLINE</t>
  </si>
  <si>
    <t>Eden Lake (2008) 1080p 720p Bluray English x265 HEVC 10bit AAC 5.1 Full Movie Download</t>
  </si>
  <si>
    <t>The Foreigner 2017 720p ENG HC HDRip x264 AAC [1GB] |GDRIVE  LINKS|WATCH ONLINE</t>
  </si>
  <si>
    <t>My Lucky Elephant (2013) 720p UNCUT [Hindi ORG DD 2.0 + French 2.0] WEBRiP x264 Download Watch Online</t>
  </si>
  <si>
    <t>Kingsman The Golden Circle 2017 1080p 720p WEB-DL English x265 HEVC 6CH 850MB 1.8GB</t>
  </si>
  <si>
    <t>Kingsman The Golden Circle 2017 720p 480p [1.3GB] [600MB] WEB-DL x264 AAC |DOWNLOAD|WATCH ONLINE</t>
  </si>
  <si>
    <t>[18+] High Heel Homicide 2017 UNCENSORED Movies 720p 480p HDRip x264 ESubs Download | Watch Online</t>
  </si>
  <si>
    <t>Batman vs Two Face 2017 720p 480p BRRip ESUBs  DOWNLOAD | WATCH ONLINE</t>
  </si>
  <si>
    <t>Rememory 2017 720p BluRay x265 HEVC [472MB] Full Movie Free Download</t>
  </si>
  <si>
    <t>Hangman 2017 720p WEB-DL x264 AAC [915MB]</t>
  </si>
  <si>
    <t>Dismissed (2017) 720p WEB-DL English x264 700MB Download</t>
  </si>
  <si>
    <t>18+ Serpent 2017 720p WEBRip HD x264 English 600MB</t>
  </si>
  <si>
    <t>American Made (2017) 1080p 720p WEB-DL 6CH x264 English Download</t>
  </si>
  <si>
    <t>Justice League 2017 HDTS 720p New Source Full Clean English Audio AAC |GDRIVE|</t>
  </si>
  <si>
    <t>Justice League 2017 ENGLISH PROPER HDCAM x264 MP3 750MB</t>
  </si>
  <si>
    <t>Kingsman The Golden Circle 2017 HD-TS x264 HQ English x264 Download</t>
  </si>
  <si>
    <t>Tulip Fever (2017) 720p WEB-DL 850MB English Download</t>
  </si>
  <si>
    <t>Murder on the Orient Express (2017) ENG HDCAM-H264-AC3-Zi$t – 750 MB Download</t>
  </si>
  <si>
    <t>A Question of Faith (2017) English – HDCAM – x256 – 720P – 1.4GB</t>
  </si>
  <si>
    <t>The Girl Next Door 2004 Bluray UnRated 1080p 720p  480p BRRip UNCUT Download</t>
  </si>
  <si>
    <t>9 2009 720p Esub BRRIP Dual Audio English Hindi GOPISAHI</t>
  </si>
  <si>
    <t>[18+] Restraint 2008 720p WEB-DL HD x264 850MB Thriller Movie Download</t>
  </si>
  <si>
    <t>Valerian and the City of a Thousand Planets 2017 480p BluRay x264 [500MB]</t>
  </si>
  <si>
    <t>Bad Actress 2016 AMZN 720p HDRip [620MB] AAC x264</t>
  </si>
  <si>
    <t>Totem 2017 720p AMZ-WEB-DL-H264 [800MB] |DOWNLOAD| WATCH ONLINE</t>
  </si>
  <si>
    <t>The Foreigner 2017 720P English New HC-TC HDrip x264 1GB Download Online</t>
  </si>
  <si>
    <t>The Foreigner (2017) 720P Eng New HC-TC x264-AC3 | DOWNLOAD | WATCH ONLINE</t>
  </si>
  <si>
    <t>Bad Match (2017) 720p WEB-DL 650MB English 2016 Download</t>
  </si>
  <si>
    <t>Valerian and the City of a Thousand Planets [700MB] 2017 720p HC HDRip x265 Katmoviehd.nl</t>
  </si>
  <si>
    <t>18+ Halloween Pussy Trap Kill Kill 2017 UNCENSORED Movies HDRip English x264 AAC</t>
  </si>
  <si>
    <t>A Silent Voice Bluray 720p 480p English Dubbed x264 [Koe no katachi] Download Watch Online</t>
  </si>
  <si>
    <t>Valerian and the City of a Thousand Planets (2017) 480p HC HDRip 500MB English x264</t>
  </si>
  <si>
    <t>Jigsaw 2017 720p HDCAM ENGLISH X264 750MB</t>
  </si>
  <si>
    <t>Your Name 2016 English Dubbed Bluray 720p &amp; 480p Download Watch Online</t>
  </si>
  <si>
    <t>Don’t Sleep 2017 720p WEB-DL x264 English 750MB</t>
  </si>
  <si>
    <t>The Glass Castle 2017 720p BRRip 1.1GB English x264 Download Watch Online</t>
  </si>
  <si>
    <t>How to Be Single 2016 720p BRRip 950MB English x264 Download Watch Online</t>
  </si>
  <si>
    <t>Ingrid Goes West (2017) PROPER 720p BRRip English 900MB Download</t>
  </si>
  <si>
    <t>OtherLife (2017) 720p NF WEB-DL English 750MB x264 Download</t>
  </si>
  <si>
    <t>Ingrid Goes West (2017) BluRay 720p x265 HEVC AAC E-Subs English 600MB -=PSA=-</t>
  </si>
  <si>
    <t>Cars 3 (2017) 1080p WEBRip English 1.41 GB [iExTV]</t>
  </si>
  <si>
    <t>Never Here (2017) 720p WEB-DL 850MB Download Watch Online</t>
  </si>
  <si>
    <t>Bad Day for the Cut (2017) 720p English WEB-DL 750MB Download</t>
  </si>
  <si>
    <t>The Only Living Boy in New York (2017) 720p English WEB-DL 700MB Download</t>
  </si>
  <si>
    <t>1922 (2017) 720p NF WEB-DL English x264 800MB Netflix free Download</t>
  </si>
  <si>
    <t>Wheelman (2017) 720p NF WEB-DL english x264 650MB Download</t>
  </si>
  <si>
    <t>Jungle 2017 1080p 720p WEB-DL English 6CH x264 HEVC ESUB 2GB 1GB 700MB Download</t>
  </si>
  <si>
    <t>A Stork’s Journey (2017) 720p BRRip 750MB Download Watch Online</t>
  </si>
  <si>
    <t>Suntan (2016) 720p BRRip English x264 850MB Download Watch Online</t>
  </si>
  <si>
    <t>Jupiter Ascending (2015) 720p BluRay x264 AAC Hindi (PGS Subs) Download Watch online</t>
  </si>
  <si>
    <t>Pixels 2015 English 720p BDRip English + Hindi (PGS Subs) Download Watch online</t>
  </si>
  <si>
    <t>American Made (2017) 720p HC HDRip 900MB Download Watch Online</t>
  </si>
  <si>
    <t>The LEGO Ninjago Movie (2017) 720p HC HDRip 750MB Full Movie Download</t>
  </si>
  <si>
    <t>Nerve (2016) 720p BluRay x264 AAC Hindi PGS Subtitle Download</t>
  </si>
  <si>
    <t>Annabelle 2 Creation 2017 1080p 720p 6CH BluRay English x265 HEVC 400MB 1.3GB</t>
  </si>
  <si>
    <t>Puppy Hotel Transylvania Short Movie 2017 BDRip XviD AC3 – EVO [88MB]</t>
  </si>
  <si>
    <t>Blade Runner – Black Out 2022 Movie Bluray English Dubbed 720p &amp; 480p x264 Download</t>
  </si>
  <si>
    <t>The Crucifixion 2017 720p WEB-DL 700MB English Horror Movie Download</t>
  </si>
  <si>
    <t>Suicide Squad 2016 720p 1080p EXTENDED Bluray English + Hindi Color PGS Subtitle</t>
  </si>
  <si>
    <t>Wind River 2017 1080p 720p WEB-DL 6CH HD Full Movie English Download</t>
  </si>
  <si>
    <t>War for the Planet of the Apes 2017 WEB-DL 720p 1080p x264 English 6CH 1GB 2.4GB</t>
  </si>
  <si>
    <t>The Emoji Movie 2017 PROPER 720p BRRip x264 English 850MB</t>
  </si>
  <si>
    <t>Slumdog Millionaire 2008 Bripp 1080p 720p 480p Dual Audio [ Hindi – English ] Download</t>
  </si>
  <si>
    <t>Cold Moon 2016 720p WEB-DL English HD 700MB Download Watch Online</t>
  </si>
  <si>
    <t>Better Watch Out 2016 720p WEB-DL English HD 700MB Full Movie Download Watch Online</t>
  </si>
  <si>
    <t>Overdrive 2017 720p WEB-DL English HD 750MB Full Movie Download Watch Online</t>
  </si>
  <si>
    <t>Demons 2017 720p WEB-DL x264 English 850MB</t>
  </si>
  <si>
    <t>My Little Pony The Movie 2017 720p HDRip 750MB Full Movie</t>
  </si>
  <si>
    <t>American Made 2017 HDCAM X264 HQ English x264 422MB</t>
  </si>
  <si>
    <t>6 Days 2017 720p BRRip 850MB English Full Movie Download</t>
  </si>
  <si>
    <t>Amityville: The Awakening 2017 720p WEB-DL 700MB English x264</t>
  </si>
  <si>
    <t>War For The Planet Of The Apes 2017 720p HC HDRip 800MB x264 AAC</t>
  </si>
  <si>
    <t>[18+] Gerald’s Game 2017 720p WEBRip 800MB Netflix Download Watch Online</t>
  </si>
  <si>
    <t>Wolf Mother 2016 720p WEBRip 2CH English x265 HEVC 750MB</t>
  </si>
  <si>
    <t>[18+] 9 Songs 2004 UNRATED BRRip 720p 1080p English x264 UnCut 500MB 1.1GB</t>
  </si>
  <si>
    <t>Wind River 2017 720p HC HDRip 850MB English x264</t>
  </si>
  <si>
    <t>Wish Upon 2017 UNRATED 720p BRRip 850MB English x264</t>
  </si>
  <si>
    <t>18+ Embrace of the Vampire 2013 720p 1080p Bluray x264 UNRATED English Horror Movie</t>
  </si>
  <si>
    <t>Spider-Man Homecoming 2017 1080p 720p WEB-DL x264 English HD Download</t>
  </si>
  <si>
    <t>My Pet Dinosaur 2017 720p BRRip 900MB x264 English</t>
  </si>
  <si>
    <t>Cult of Chucky 2017 UNRATED DVDRip 650MB Full Movie Download</t>
  </si>
  <si>
    <t>The Houses October Built 2 2017 720p WEBRip English 750MB</t>
  </si>
  <si>
    <t>Kingsman The Golden Circle 2017 HD CAM [ Russian ]  ACC3 Dolby Surround 720P DTS</t>
  </si>
  <si>
    <t>18+ Berlin Syndrome 2017 720p BRRip English x264 999MB Download</t>
  </si>
  <si>
    <t>The Mummy 2017 480p 720p 1080p  BluRay x264 Dual Audio Hindi DD 5.1 + English Brrip Download</t>
  </si>
  <si>
    <t>The House 2017 720p WEB-DL 700MB English x264 Download</t>
  </si>
  <si>
    <t>Pirates of the Caribbean Dead Men Tell No Tales 2017 1080p 720p 480p BRRip 6CH Download</t>
  </si>
  <si>
    <t>#REALITYHIGH 2017 720p WEBRip 700 MB – iExTV Download</t>
  </si>
  <si>
    <t>Stephen King’s It 1990 720p BRRip 1.4GB English x264 Download</t>
  </si>
  <si>
    <t>Logan Lucky 2017 HD TS x264 English 500MB CPG Full Movie Torrent Download Watch Online</t>
  </si>
  <si>
    <t>Pirates of the Caribbean: Dead Men Tell No Tales 2017 720p 1080p WEB-DL 1GB 2.2GB x264 English 6CH</t>
  </si>
  <si>
    <t>The Atoning 2017 720p WEB-DL 700MB English x264 Full Movie Download</t>
  </si>
  <si>
    <t>Temple 2017 720p WEB-DL x264 English 600MB</t>
  </si>
  <si>
    <t>The Layover 2017 720p WEB-DL x264 English 700MB</t>
  </si>
  <si>
    <t>Jackals 2017 720p WEB-DL x264 English 700MB</t>
  </si>
  <si>
    <t>Despicable Me 3 2017 480p 720p 1080p WEBRip x264 x265 HEVC English 350MB 700MB 975MB Download</t>
  </si>
  <si>
    <t>The Mummy 2017 1080p 720p 480p BRRip 6CH x264 x265 Hevc Bluray 10bit English Download</t>
  </si>
  <si>
    <t>Throne of Elves 2016 BRRip 720p English x264 900MB Download</t>
  </si>
  <si>
    <t>The Hitman’s Bodyguard 2017 480p 720p 1080p WEB-DL HEVC x265 6CH English 300MB 950MB 1.4GB</t>
  </si>
  <si>
    <t>Unlocked 2017 1080p 720p BRRip 6CH English x264 BluRay Download</t>
  </si>
  <si>
    <t>Ghost House 2017 720p WEB-DL 800MB English x264 Download</t>
  </si>
  <si>
    <t>First Kill 2017 720p BRRip English x264 900MB Download</t>
  </si>
  <si>
    <t>Captain Underpants The First Epic Movie 2017 1080p 720p 480p BRRip 6CH 1.6GB 800MB 300MB English</t>
  </si>
  <si>
    <t>Rememory 2017 720p HDRip English x264 900MB Download</t>
  </si>
  <si>
    <t>Death Note 2017 NF 1080p 720p WEB-DL 6CH 1.6GB 800MB English</t>
  </si>
  <si>
    <t>Megan Leavey 2017 720p WEB-DL Torrent Download Watch Online x264 English</t>
  </si>
  <si>
    <t>Starship Troopers Traitor of Mars 2017 720p WEB-DL Full Movie</t>
  </si>
  <si>
    <t>All Eyez on Me  2017 720p WEB-DL x264 English 1GB</t>
  </si>
  <si>
    <t>Fun Mom Dinner 2017 720p WEB-DL  x264 English 650MB</t>
  </si>
  <si>
    <t>Female Fight Squad 2016 720p WEB-DL 700MB English x264 Download</t>
  </si>
  <si>
    <t>My Cousin Rachel 2017 DVDRip x264 English 650MB</t>
  </si>
  <si>
    <t>Guardians of the Galaxy Vol. 2 2017 720p 1080p 480p BLURAY 6CH x264 x265 10Bit 8CH Brrip English</t>
  </si>
  <si>
    <t>Kill Switch 2017 720p BRRip x264 English 800MB</t>
  </si>
  <si>
    <t>Guardians of the Galaxy Vol. 2 2017 EXTRAS 720p BluRay x264 475MB [EXTRAS]</t>
  </si>
  <si>
    <t>Naked 2017 720p WEBRip x264 English ESUB 750MB NETFLIX</t>
  </si>
  <si>
    <t>[18+] Last Day of School 2016 1080p 480p Bluray UNRATED 950Mb x264</t>
  </si>
  <si>
    <t>Guardians of the Galaxy Vol. 2 2017 720p 1080p WEB-DL 6CH x264 English ESUB</t>
  </si>
  <si>
    <t>Sharknado 5 Global Swarming 2017 720p WEBRip 700MB English x264 Download</t>
  </si>
  <si>
    <t>Girls Trip 2017 English Movie 1CD Pre-DVDRip x264 AAC</t>
  </si>
  <si>
    <t>WTF 2017 720p HDRip x264 AAC English 780MB N.O.K</t>
  </si>
  <si>
    <t>War for the Planet of the Apes 2017 New TS 850MB x264 English</t>
  </si>
  <si>
    <t>18+ Sleeping Beauties 2017 720p 480p AMZN HD WEBRip x264 AAC English</t>
  </si>
  <si>
    <t>The Mummy 2017 720p 1080p WEB-DL English x264 x265 HEVC 850MB 490MB 1.3GB</t>
  </si>
  <si>
    <t>Alien Covenant 2017 1080p 720p BRRIP English BLURAY x264 6CH x265 HEVC PSA</t>
  </si>
  <si>
    <t>The Case for Christ 2017 720p BRRip 999MB English X264 BluRay</t>
  </si>
  <si>
    <t>Guardians of the Galaxy VOL 2 2017 720p HD TSRIP English HQ Audio x264 AAC</t>
  </si>
  <si>
    <t>Alien Covenant 2017 1080p 720p WEB-DL English HD x264 Download</t>
  </si>
  <si>
    <t>Una 2016 720p WEB-DL English X264 700MB Download</t>
  </si>
  <si>
    <t>Everything, Everything 2017 720p BRRip English 900MB x264 Download</t>
  </si>
  <si>
    <t>It Stains the Sands Red 2016 720p English WEB-DL 700MB x264 HD</t>
  </si>
  <si>
    <t>Dead Awake 2016 1080p 720p BRRip English x264 Full Movie BLURAY</t>
  </si>
  <si>
    <t>Wish Upon 2017 HDCAM ENGLISH XviD x264 CamRip MrGrey</t>
  </si>
  <si>
    <t>King Arthur: Legend of the Sword 2017 BRRip 1080p 720p 480p x264 x265 HEVC 6Ch English </t>
  </si>
  <si>
    <t>The Hunter’s Prayer 2017 720p BRRip 850MB x264 English Download</t>
  </si>
  <si>
    <t>Diary of a Wimpy Kid: The Long Haul 2017 720p BRRip 800MB English x264 Download</t>
  </si>
  <si>
    <t>Lego DC Super Hero Girls: Brain Drain 2017 720p WEB-DL 600MB x264 English</t>
  </si>
  <si>
    <t>Snatched 2017 720p BRRip 800MB x264 English Download Watch Online</t>
  </si>
  <si>
    <t>The Ottoman Lieutenant 2017 720p 1080p BRRip x264 N x265 HEVC English</t>
  </si>
  <si>
    <t>The Lovers 2017 480p 720p 1080p BRRip x264 English 300MB 900MB 2GB</t>
  </si>
  <si>
    <t>Boyka: Undisputed (2016) 720p BRRip 850MB</t>
  </si>
  <si>
    <t>King Arthur: Legend of the Sword 2017 720p WEB-DL x264 English 999MB</t>
  </si>
  <si>
    <t>Valerian and The City Of a Thousand Planets 2017 HD-CAM x264 English [Valerian 2017] Full Mov̇i̇e</t>
  </si>
  <si>
    <t>Dunkirk 2017 English HD TS-Rip 720p 1GB 700MB x264 Clear Audio MP3</t>
  </si>
  <si>
    <t>18+ From Straight A’s to XXX 2017 HDTV 720p 480p x264 English AAC 700MB 300MB</t>
  </si>
  <si>
    <t>First Kill 2017 720p WEB-DL x264 English 800MB</t>
  </si>
  <si>
    <t>18+ 10 Rules for Sleeping Around 2013 Bluray 720p 480p x264 English AAC 1GB 300MB</t>
  </si>
  <si>
    <t>The Hippopotamus 2017 BLURAY 1080p 720p BRRip  x264 English Full Movie YTS [YIFY]</t>
  </si>
  <si>
    <t>Charlie Charlie 2016 720p BRRip 900MB x264 English Horror Movie OUIJA 3</t>
  </si>
  <si>
    <t>Colossal 2016 1080p 720p BRRip x264 700MB &amp; 1.6GB 6CH [YTG] English Bluray</t>
  </si>
  <si>
    <t>Phoenix Forgotten 2017 720p WEB-DL 700MB English</t>
  </si>
  <si>
    <t>18+ Paramedics 2016 DVDRip 720p x264 UNCENSORED Full Movie [Bodies 2016]</t>
  </si>
  <si>
    <t>Sleight 2016 720p BRRip 800MB x264 English Full Movie</t>
  </si>
  <si>
    <t>Origin Wars 2017 720p WEB-DL 750MB x264 English</t>
  </si>
  <si>
    <t>Boyfriend Killer 2017 480p HDTV x264 350MB English</t>
  </si>
  <si>
    <t>Taking Earth 2017 DVDRip x264</t>
  </si>
  <si>
    <t>Girls Night Out 2017 HDTV 350MB x264 English</t>
  </si>
  <si>
    <t>War for the Planet of the Apes 2017 HD-TS Russian AC3 x264</t>
  </si>
  <si>
    <t>The Saint 2017 720p WEB-DL 700MB x264 English</t>
  </si>
  <si>
    <t>To the Bone 2017 720p WEBRip 850MB English</t>
  </si>
  <si>
    <t>Blind 2017 720p WEB-DL 800MB x264 English</t>
  </si>
  <si>
    <t>Tom and Jerry: Willy Wonka and the Chocolate Factory 2017 720p WEB-DL 600MB English</t>
  </si>
  <si>
    <t>A Quiet Passion 2016 720p WEB-DL 950MB English x264</t>
  </si>
  <si>
    <t>Simple Creature 2016 720p WEB-DL 700MB English x264</t>
  </si>
  <si>
    <t>Unforgettable 2017 720p 1080p BRRip 900MB 1.9GB x264 English</t>
  </si>
  <si>
    <t>London Heist 2017 HD 720p WEB-DL 750MB English [Gunned Down] Download Watch Online</t>
  </si>
  <si>
    <t>Gifted 2017 1080p BRRip 6CH 1.8GB English</t>
  </si>
  <si>
    <t>The Mummy 2017 720p 480p 1080p HC HDRip 850MB 450MB English</t>
  </si>
  <si>
    <t>Gifted 2017 BRRip 720p HEVC x265 n x264 700MB 450MB YTS YIFY English</t>
  </si>
  <si>
    <t>Going in Style 2017 720p WEB-DL 750MB English</t>
  </si>
  <si>
    <t>Two Lovers and a Bear 2016 HD 720p WEB-DL 750MB English</t>
  </si>
  <si>
    <t>Journey to the Center of the Earth 2008 720p 1080p 480p Bluray Hindi SRT Subs 500MB 600MB 1GB English</t>
  </si>
  <si>
    <t>18+ Girl House 2014 480p &amp; 720p &amp; 1080p BluRay x264 YIFY ,YTS Download</t>
  </si>
  <si>
    <t>Keeping Up with the Joneses 2016 Brrip 1080p 720p x264 Bluray English YTS [Yify]</t>
  </si>
  <si>
    <t>The Haunting of Alice D 2014 -1080p 720p Bluray x264 Brrip YTS – YIFY</t>
  </si>
  <si>
    <t>18+ Nelly 2016 720p WEB-DL 800MB x264 English</t>
  </si>
  <si>
    <t>The House 2017 Movies HD TS 700MB XviD Clean Audio AAC New Source</t>
  </si>
  <si>
    <t>Austin Found 2017 720p WEB-DL 800MB x264</t>
  </si>
  <si>
    <t>Hickok (2017) 720p WEB-DL 700MB MKVCAGE x264 SHAANIG</t>
  </si>
  <si>
    <t>Spider-Man: Homecoming 2017 English HQ Camrip x264 900MB</t>
  </si>
  <si>
    <t>18+ Bikini Girls on Ice (2009) 480p HDRip Unrated x264 425Mb RUS</t>
  </si>
  <si>
    <t>Get the Girl 2017  Bluray 1080p UNRATED 890Mb x264 English Bluray</t>
  </si>
  <si>
    <t>Revolt 2017 720p WEB-DL x264 700MB English-M2Tv</t>
  </si>
  <si>
    <t>Despicable Me 3 2017 New HD-TS English x264 1.4GB 700MB 300MB Download Watch Online</t>
  </si>
  <si>
    <t>The Wake 2017 WEB-DL 1080p 750MB 3.2GB x264 English XviD</t>
  </si>
  <si>
    <t>John Tucker Must Die 2006 720p BrRip x264 700MB YIFY Download</t>
  </si>
  <si>
    <t>Dangerous Game 2017 HDRip XViD juggs Full Movie</t>
  </si>
  <si>
    <t>Buster’s Mal Heart 2016 BRRip 720p 900MB English MKVCAGE</t>
  </si>
  <si>
    <t>Alien Covenant 2017 HDRip 1080p 720p HC  2GB – 1GB MKVCAGE DOWNLOAD WATCH ONLINE</t>
  </si>
  <si>
    <t>Pirates of the Caribbean Dead Men Tell No Tales 2017 720p English HCRip x264 Download</t>
  </si>
  <si>
    <t>The Evil Within 2017 WEBRip x264 English 860MB -RARBG</t>
  </si>
  <si>
    <t>Pilgrimage 2017 720p WEB-DL 750MB x264 English</t>
  </si>
  <si>
    <t>Security 2017 720p WEB-DL 700MB x264 English</t>
  </si>
  <si>
    <t>Once Upon a Time in Venice 2017 BRRip 720p 850MB BluRAY MkvCAGE</t>
  </si>
  <si>
    <t>Resident Evil Vendetta 2017 Brrip 1080p  720p English x264 BLURAY YTS YIFY</t>
  </si>
  <si>
    <t>The Circle 2017 HDRip 700MB x264 English</t>
  </si>
  <si>
    <t>[18+] SafeWord 2015 Uncensored DVDRip 480p x264 256MB Adult Movie</t>
  </si>
  <si>
    <t>2:22 2017 720p WEB-DL x264 750MB English</t>
  </si>
  <si>
    <t>Inconceivable (2017) 720p WEB-DL 850MB MKVCAGE</t>
  </si>
  <si>
    <t>The Fate of the Furious 2017 Extended Director’s Cut 720p WEB-DL 1.1GB x264 English</t>
  </si>
  <si>
    <t>The Mummy 2017 720p Uncut HD-TS New Source 1GB CPG</t>
  </si>
  <si>
    <t>18+ Locked Up 2017 UNCENSORED Movies HDRip AAC  Shaanig</t>
  </si>
  <si>
    <t>The Fate of the Furious 2017 BluRay 720p 1080p 6CH x264 MKV HD  YIFY</t>
  </si>
  <si>
    <t>Legion of Brothers (2017) 720p WEB-DL 600MB MkvCage</t>
  </si>
  <si>
    <t>The Sense of an Ending 2017 720p WebRip x264 AAC English 840MB</t>
  </si>
  <si>
    <t>A Few Less Men 2017 720p BRRip x264 650MB AAC English</t>
  </si>
  <si>
    <t>18+ After School Special 2017 (School’s out) UNCENSORED Movies 720p HDRip  SHAANIG</t>
  </si>
  <si>
    <t>Their Finest 2016 BRRip 720p x264 – 1GB  MkvCage Download Watch Online Torrent</t>
  </si>
  <si>
    <t>Your Name (Kimi No Na wa) 2016 English HDRip 720p Download Watch Online</t>
  </si>
  <si>
    <t>Sahara 2017 BRRip 720p English x264 750MB MKVCAGE</t>
  </si>
  <si>
    <t>Grey Lady 2017 720p WEB-DL 850MB x264 English</t>
  </si>
  <si>
    <t>[18+] Room In Rome 2010 -1080p – 720p BRRip x264 AAC-ETRG</t>
  </si>
  <si>
    <t>Dirty Grandpa 2016 720p 1080p Bluray x264 English YTS YIFY</t>
  </si>
  <si>
    <t>Grow House 2017 HDCAM x264-DiRG</t>
  </si>
  <si>
    <t>You Get Me 2017 720p WEBRip English x264 M2Tv</t>
  </si>
  <si>
    <t>Alien Covenant 2017 TC x264 600MB English</t>
  </si>
  <si>
    <t>John Wick Duology (2014 – 2017) [Hindi + English] Dual Audio| BluRay 480p 720p 1080p 2160p HDR</t>
  </si>
  <si>
    <t>Date Night 2010 BRRip 1080p – 720p HD YTS- YIFY -MKVCAGE Download</t>
  </si>
  <si>
    <t>Ripped (2017) 720p WEB-DL 700MB MKVCAGE</t>
  </si>
  <si>
    <t>Extortion 2017 BRRip 720p 950MB YTS – YiFy MKVCAGE</t>
  </si>
  <si>
    <t>Cars 3 2017 – 480p NEW HD-TS Uncut x264 400Mb English</t>
  </si>
  <si>
    <t>Cars 3 – 2017 NEW HD-TS x264 CPG 1.5GB</t>
  </si>
  <si>
    <t>All Eyez on Me (2017) – English – HDCAM – 800MB</t>
  </si>
  <si>
    <t>Endless Poetry (2016) SUBBED 720p BRRip 1.1GB Spanish, French, English</t>
  </si>
  <si>
    <t>Ichi (2008) 720p BRRip 1GB English Download Full movie</t>
  </si>
  <si>
    <t>This Beautiful Fantastic (2016) 720p WEB-DL 750MB Download</t>
  </si>
  <si>
    <t>Let Her Out (2016) 720p WEB-DL 700MB</t>
  </si>
  <si>
    <t>The Zookeeper’s Wife (2017) 720p BRRip 1.1GB</t>
  </si>
  <si>
    <t>12 Feet Deep (2016) 720p WEB-DL 700MB</t>
  </si>
  <si>
    <t>Camera Store (2016) 720p WEB-DL 800MB</t>
  </si>
  <si>
    <t>The Dinner (2017) 720p WEB-DL 950MB</t>
  </si>
  <si>
    <t>Smurfs: The Lost Village (2017) 720p WEB-DL 700MB</t>
  </si>
  <si>
    <t>Song to Song (2017) 720p BRRip 1.1GB</t>
  </si>
  <si>
    <t>Power Rangers (2017) 1080p – 720p BRRip x264 English HEVC YiFY [YTS]</t>
  </si>
  <si>
    <t>The Mummy (2017) 720p New HDTS 600MB</t>
  </si>
  <si>
    <t>CHIPS 2017 BLURAY 1080P – 720P Eng X264 YTS – Yifi Brrip</t>
  </si>
  <si>
    <t>Shimmer Lake (2017) NF – 720p WEBRiP – 800MB – ShAaNiG</t>
  </si>
  <si>
    <t>11:55 (2016) 720p WEB-DL – 750MB – ShAaNiG</t>
  </si>
  <si>
    <t>Random Tropical Paradise (2017) 720p WEB-DL – 950MB – ShAaNiG</t>
  </si>
  <si>
    <t>I Love You Both (2016) 720p WEB-DL – 800MB – ShAaNiG</t>
  </si>
  <si>
    <t>The Mummy (2017) – HDCAM – x264 – ENG – 800MB – Makintos13  Download</t>
  </si>
  <si>
    <t>Let Me Make You a Martyr (2016) 720p WEB-DL 800MB</t>
  </si>
  <si>
    <t>[18+] Zoom Good Girl Gone Bad 2015 UNCENSORED Movies 720p BluRay</t>
  </si>
  <si>
    <t>Vixen: The Movie 2017 720p BRRip 550 MB – iExTV Download Watch Online</t>
  </si>
  <si>
    <t>18+ Lie With Me 2005 720p 480p UNRATED Bluray English x264 800MB 200MB E-Subs</t>
  </si>
  <si>
    <t>T2 Trainspotting 2017 720p 1080p WEB-DL x264 ShAaNiG</t>
  </si>
  <si>
    <t>The Boss Baby 2017 1080p 720p WEB-DL English 6CH 900MB 1.85GB -ShAaNiG</t>
  </si>
  <si>
    <t>The Shack 2017 Bluray 1080p 720p x264 English YiFy</t>
  </si>
  <si>
    <t>The Fate of the Furious (2017) HC – 1080p – 720p HDRiP – 2.55GB – 1.2GB ShAaNiG</t>
  </si>
  <si>
    <t>King Arthur Legend of the Sword 2017 HDCAM x264 English 500MB</t>
  </si>
  <si>
    <t>Logan (2017) 1080p – 720p WEB-DL – 6CH – 2.5GB – 1.2GB ShAaNiG Download</t>
  </si>
  <si>
    <t>Guardians of the Galaxy Vol. 2 2017 720p HDTC 1GB English x264 ShAaNiG</t>
  </si>
  <si>
    <t>Black Site Delta (2017) 720p WEB-DL English 800MB ShAaNiG</t>
  </si>
  <si>
    <t>The Black Room (2016) 720p WEB-DL English 850MB ShAaNiG</t>
  </si>
  <si>
    <t>Tall Men 2016 720p WEB-DL 1.2GB English ShAaNiG</t>
  </si>
  <si>
    <t>Fate Of The Furious 2017 HD-TC 720p HQ x264 English KORSUB</t>
  </si>
  <si>
    <t>Rock Dog 2016 720p BRRiP 850MB x264 English-ShAaNiG</t>
  </si>
  <si>
    <t>The Babysitters (2007) 720p BRRip 800MB Download Watch Online</t>
  </si>
  <si>
    <t>Little Boy (2015) BRRIP 1080p – 720p . x264 Bluray Download Watch Online</t>
  </si>
  <si>
    <t>Handsome A Netflix Mystery Movie 2017 NF 720p WEBRiP 750MB English</t>
  </si>
  <si>
    <t>Summer Shark Attack (2016) 720p BluRay 500MB Eng DOWNLOAD WATCH ONLINE</t>
  </si>
  <si>
    <t>The.Shadow.Effect.2017.HDRip.XviD.AC3-EVO</t>
  </si>
  <si>
    <t>Guardians of the Galaxy Vol. 2 (2017) New HDCAM 950MB x264 English Download Watch Online</t>
  </si>
  <si>
    <t>18+ Dont Fuck in the Woods 2016 1080p 480p 720p WEBRip x265 English Watch Online</t>
  </si>
  <si>
    <t>18+ Fifty Shades Darker (2017) UNRATED 720p BRRip 1080p Download Watch Online</t>
  </si>
  <si>
    <t>The Resurrection of Gavin Stone (2016) 720p BRRiP – 900MB – ShAaNiG torrent &amp; Download</t>
  </si>
  <si>
    <t>Sand Castle (2017) NF – 720p WEBRiP – 999MB – ShAaNiG torrent Download Watch Online</t>
  </si>
  <si>
    <t>The Fate of the Furious 8 – 2017 HDTS English Shaanig Download Watch Online</t>
  </si>
  <si>
    <t>Primer 2004 – 720p Web-DL – Thriller Sci-Fi ,Torrent Free Download</t>
  </si>
  <si>
    <t>18+ Fifty Shades Darker (2017) HD 1080p , 720p WEB-DL , Torrent Download Watch Online</t>
  </si>
  <si>
    <t>Rings 2017 BRRIP 720p 480p x264 English-HD</t>
  </si>
  <si>
    <t>18+ Fifty Shades of Grey (2015) BRRip 1080p ,720p ,480p Bluray Torrent Download WATCH ONLINE</t>
  </si>
  <si>
    <t>Gold (2016) 720p WEB-DL – 1GB – ShAaNiG Free Download</t>
  </si>
  <si>
    <t>A Dog’s Purpose (2017) 720p WEB-DL – 900MB – ShAaNiG Download</t>
  </si>
  <si>
    <t>The Boss Baby (2017) 720p HDTS 700MB – NBY Download Watch Online</t>
  </si>
  <si>
    <t>Gantz O, 2016 720p BRRip English Dub 1GB Download Watch Online</t>
  </si>
  <si>
    <t>Sandy Wexler 2017 ,NF – 720p WEBRiP – 1.2GB – ShAaNiG Download Watch Online</t>
  </si>
  <si>
    <t>Fullmetal Alchemist – Conqueror of Shamballa Movie 2005 Eng Dubbed Download Watch Online</t>
  </si>
  <si>
    <t>Before I Fall 2017 HDCAM 700MB x264 Download Watch Online</t>
  </si>
  <si>
    <t>La La Land 2016 720p 1080p BRRiP English x264 &amp; Hevc Download Watch Online</t>
  </si>
  <si>
    <t>The Belko Experiment 2017 HDCAM 700MB x264 Download Watch Online</t>
  </si>
  <si>
    <t>The Great Wall 2016 720p, 1080p WEB-DL HD ShAaNiG  DOWNLOAD WATCH ONLINE</t>
  </si>
  <si>
    <t>The Fate Of The Furious 8 2017 HDCAM x264 1.6GB Download Watch Online</t>
  </si>
  <si>
    <t>La La Land 2016 720p 1080p WEB-DL 999MB English x264 n Hevc Download Watch Online</t>
  </si>
  <si>
    <t>Smurfs The Lost Village 2017 CAMRip 500MB x264 Download Watch Online</t>
  </si>
  <si>
    <t>Boyka Undisputed 2016 WEBRIP 1080p 720p English HD x264 x265 HEVC Download Watch online</t>
  </si>
  <si>
    <t>Sleepless 2017 Bluray 1080p 720p 480p x264 HEVC English Download Watch Online</t>
  </si>
  <si>
    <t>Fifty Shades Darker 2017 1080p , 720p WEB-DL Download Watch Online</t>
  </si>
  <si>
    <t>Leap 2016  720p BRRiP 800MB – Ballerina – Download</t>
  </si>
  <si>
    <t>The Founder 2016 720p BRRip 1GB Download Watch Online</t>
  </si>
  <si>
    <t>Teen Titans: The Judas Contract 2017 720p BRRip 750MB Download Watch Online</t>
  </si>
  <si>
    <t>Office Christmas Party 2016 UNRATED 1080p BRRip 6CH 2GB Download Watch Online</t>
  </si>
  <si>
    <t>Kong Skull Island 2017 1080p – 720p HC HDRip  Download Watch Online</t>
  </si>
  <si>
    <t>Dog Eat Dog 2016 720p WEB-DL 850MB ShAaNiG DOWNLOAD WATCH ONLINE</t>
  </si>
  <si>
    <t>Come and Find Me 2016 720p WEB-DL 999MB ShAaNiG Download Watch Online</t>
  </si>
  <si>
    <t>The Monster 2016 720p WEB-DL 800MB ShAaNiG DOWNLOAD WATCH ONLINE</t>
  </si>
  <si>
    <t>Mechanic Resurrection 2016 1080p 720p Bluray ShAaNiG 6ch Download WATCH ONLINE</t>
  </si>
  <si>
    <t>War Dogs 2016 1080p 720p BluRay 6CH ShAaNiG DOWNLOAD WATCH ONLINE</t>
  </si>
  <si>
    <t>Mechanic Resurrection 2016 1080p 720p WEB-DL ShAaNiG Download WATCH ONLINE</t>
  </si>
  <si>
    <t>Kingsglaive Final Fantasy XV 2016 480p 720p 1080p Bluray HEVC x264 Download</t>
  </si>
  <si>
    <t>Trolls 2016 HDCAM UnKnOwN x264 English Download</t>
  </si>
  <si>
    <t>Miss Peregrine’s Home for Peculiar Children 2016 HC 720p HDRiP 1.2GB ShAaNiG DOWNLOAD WATCH ONLINE</t>
  </si>
  <si>
    <t>Doctor Strang 2016 HDCAM 550MB English x264 Download</t>
  </si>
  <si>
    <t>The Conjuring 2 Bluray 1080p 720p Hindi English Dual Audio (Tamil Telugu) x264 Download Watch Online</t>
  </si>
  <si>
    <t>Mike and Dave Need Wedding Dates (2016) 720p BluRay Hindi DD 5.1Ch – Eng DD 5.1Ch ~ PyZ</t>
  </si>
  <si>
    <t>Ouija Origin of Evil 2016 HD-CAM x264 AC3 Download</t>
  </si>
  <si>
    <t>Pontypool 2008 BluRay 720p 700MB x264 Download</t>
  </si>
  <si>
    <t>I.T. 2016 720p &amp; 1080p BluRay 6CH ENG x264-65 ShAaNiG Download</t>
  </si>
  <si>
    <t>The Accountant 2016 HDCAM 700MB ENGLISH x264 NBY DOWNLOAD</t>
  </si>
  <si>
    <t>Doctor Strange 2016 CAM RIP X264 ENGLISH 750MB SHERiF DOWNLOAD</t>
  </si>
  <si>
    <t>Kevin Hart What Now 2016 HDCAM English X264 UnKnOwN Download</t>
  </si>
  <si>
    <t>Recovery 2016 720p WEB-DL 750MB ShAaNiG DOWNLOAD</t>
  </si>
  <si>
    <t>Doctor Strange 2016 CAM RIP X264 ENGLISH 6.3GB PRIMER DOWNLOAD</t>
  </si>
  <si>
    <t>Project X 2012 BluRay 720p &amp; 1080p ENGLISH YIFY Downlaod WATCH ONLINE</t>
  </si>
  <si>
    <t>The BFG 2016 720p WEB-DL Hindi(cam) English Dual Audio x264 Sam Download Watch online</t>
  </si>
  <si>
    <t>The Monkey King 2 2016 1080p 720p BluRay Hindi DD 5.1Ch – Eng DD 5.1Ch x264 Download Watch online</t>
  </si>
  <si>
    <t>The BFG 2016 1080p &amp; 720p WEB-DL English x264 2GB &amp; 1GB Download Watch online</t>
  </si>
  <si>
    <t>Jack Reacher Never Go Back 2016 HD-CAM English x264 CPG Download</t>
  </si>
  <si>
    <t>Snowden 2016 HDCAM 750MB English x264 AAC SHERiF Download</t>
  </si>
  <si>
    <t>The Girl on the Train 2016 HDCAM English x264 AAC Download</t>
  </si>
  <si>
    <t>Inferno 2016 HD-CAM x264 2.0 English ViVO Download</t>
  </si>
  <si>
    <t>Mr. Church 2016 720p BRRip 950MB MKVCAGE DOWNLOAD</t>
  </si>
  <si>
    <t>I Know You’re in There 2016 720p WEB-DL 650MB DOWNLOAD WATCH ONLINE</t>
  </si>
  <si>
    <t>Anthropoid 2016 1080p 720p BluRay 6CH 1GB &amp; 2GB ShAaNiG DOWNLOAD</t>
  </si>
  <si>
    <t>Imperium 2016 1080p 720p BluRay 6CH 1GB &amp; 2GB ShAaNiG DOWNLOAD</t>
  </si>
  <si>
    <t>Guardians of the Galaxy Vol. 2 2017 Official TRAILER 720p 480p 1080p Download watch Online</t>
  </si>
  <si>
    <t>Sausage Party 2016 1080p 720p BluRay 1.6GB &amp; 800MB ShAaNiG DOWNLOAD WATCH ONLINE</t>
  </si>
  <si>
    <t>Lights Out (2016) 720p Hindi DD 5.1Ch – Eng DD 5.1 ~ PyZ</t>
  </si>
  <si>
    <t>Nine Lives 2016 720p HC WEBRip 700MB HD English MkvCage DOWNLOAD</t>
  </si>
  <si>
    <t>Bad Moms 2016 720p 1080p BluRay 6CH ShAaNiG DOWNLOAD WATCH ONLINE</t>
  </si>
  <si>
    <t>Absolutely Anything 2015 BRRIP 720p- 1080p  KATMOVIEHD Download Watch ONLINE</t>
  </si>
  <si>
    <t>REC 4 Apocalypse 2014 720p BRRip Spanish 800MB x264 English Subs Download Watch Online</t>
  </si>
  <si>
    <t>Lights Out 2016 BluRay 1080p 720p x264 English 6CH 1.5GB 500MB 700MB ShAaNiG Download</t>
  </si>
  <si>
    <t>Skiptrace 2016 720p 1080p BluRay 1GB – 6CH – 2GB – ShAaNiG Download Watch Online</t>
  </si>
  <si>
    <t>Nerve 2016 720p WEB-DL 850MB x264 English ShAaNiG Download Watch Online</t>
  </si>
  <si>
    <t>Deepwater Horizon 2016 HDCAM x264 English Download</t>
  </si>
  <si>
    <t>Lights Out 2016 Web-DL 720p 1080p HD x264 English AC3 Download</t>
  </si>
  <si>
    <t>The Infiltrator 2016 1080p 720p BluRay 1.1GB – 2.75GB DOWNLOAD</t>
  </si>
  <si>
    <t>Miss Peregrines Home for Peculiar Children 2016 HDCAM x264 English UnKnOwN Download</t>
  </si>
  <si>
    <t>Ice Age Collision Course 2016 720p WEB-DL x264 English Download</t>
  </si>
  <si>
    <t>Sam 2016 HDRip XviD AC3 English x264 1.4GB EVO Download</t>
  </si>
  <si>
    <t>Storks 2016 HD-TS XviD English x264 1.4GB 700MB Download</t>
  </si>
  <si>
    <t>Alice Through the Looking Glass 2016 720p 1080p BluRay Download Watch Online</t>
  </si>
  <si>
    <t>Mechanic: Resurrection 2016 HC HDrip 720p Hindi(Cam) English Dual Audio x264 800Mb Download Watch Online</t>
  </si>
  <si>
    <t>Ghostbusters 2016 720p 1080p EXTENDED Bluray HD x264 English Download</t>
  </si>
  <si>
    <t>Mechanic Resurrection 2016 Hc HDrip 720p 700MB English x264 Download</t>
  </si>
  <si>
    <t>Mike and Dave Need Wedding Dates 2016 1080p 720p BluRay x264 HEVC 6CH 1.8GB 900MB 650MB ShAaNiG</t>
  </si>
  <si>
    <t>When the Bough Breaks 2016 HDCAM XviD UnKnOwN x264 English Download Watch Online</t>
  </si>
  <si>
    <t>Dirty 30 2016 720p WEB-DL 650MB x264 English Download</t>
  </si>
  <si>
    <t>Goat 2016 HDRip 700MB x264 DOWNLOAD</t>
  </si>
  <si>
    <t>Laid in America 2016 720p BluRay 800MB x264 English Download</t>
  </si>
  <si>
    <t>The Emperors New Groove [2000] 720p BR Rip x264 [AC-3 ~ 2.0] [HINDI – ENG]</t>
  </si>
  <si>
    <t>The Ice Pirates (1984) x264 720p BluRay UNCUT {Dual Audio} [Hindi 2.0 + English 2.0]</t>
  </si>
  <si>
    <t>Captain America Civil War 2016 720p 1080p BluRay Hindi DD 5.1Ch-Eng 5.1Ch Dual Audio x264 Download</t>
  </si>
  <si>
    <t>Scream (1996) Dual Audio (English – Hindi) BRRip 720p ESub</t>
  </si>
  <si>
    <t>Swiss Army Man 2016 720p BluRay 850MB x264 English Download</t>
  </si>
  <si>
    <t>Ghostbusters 2016 720p 1080p WEB-DL HD x264 English 1GB 2GB ShAaNiG Download Watch Online</t>
  </si>
  <si>
    <t>Extinction 2015 English 720p BluRay x264</t>
  </si>
  <si>
    <t>The Iron Giant [1999] 720p BRRip x264 [AC-3 ~ 2.0] [HINDI-ENG]</t>
  </si>
  <si>
    <t>Young Adult 2011 720p BluRay x264 [Dual Audio] [Hindi 2.0 – English DD 5.1]</t>
  </si>
  <si>
    <t>Angel of Reckoning  2016 720p WEB-DL 800MB English DOWNLOAD</t>
  </si>
  <si>
    <t>Blair Witch 2016 English HDCAM 650MB Download Watch Online</t>
  </si>
  <si>
    <t>The Legend of Tarzan 2016 720p 1080p WEB-DL 800MB – 6CH 2GB DOWNLOAD WATCH ONLINE</t>
  </si>
  <si>
    <t>I.T. 2016 HDRip 650MB x264 ENglish MkvCage Download</t>
  </si>
  <si>
    <t>Level Up 2016 English 720p BRRip x264 AAC</t>
  </si>
  <si>
    <t>Black Mass 2015 English 720p BRRip x264 AAC</t>
  </si>
  <si>
    <t>The Neighbor 2016 720p WEB-DL 650MB x264 English Download Watch online</t>
  </si>
  <si>
    <t>The Hangover Part I (2009) UNRATED 720p BRRip x264 [Dual-Audio] [Eng-Hindi]</t>
  </si>
  <si>
    <t>Ace Ventura: When Nature Calls 1995 English 720p BluRay x264</t>
  </si>
  <si>
    <t>Ace Ventura: Pet Detective 1994 English 720p BluRay x264</t>
  </si>
  <si>
    <t>All Out Dysfunktion 2016 720p WEB-DL 800MB English Download Watch Online</t>
  </si>
  <si>
    <t>Runner Runner 2013 English 720p BluRay x264</t>
  </si>
  <si>
    <t>22 Jump Street 2014 English 720p BluRay x264</t>
  </si>
  <si>
    <t>21 Jump Street 2012 English 720p 10bit BluRay x265 HEVC</t>
  </si>
  <si>
    <t>Sinister 2 (2015) English 720p BluRay – 800MB</t>
  </si>
  <si>
    <t>Eternal Sunshine Of the Spotless Mind 2004 720p Webrip Hindi Dubbed</t>
  </si>
  <si>
    <t>Elektra [2005] [Directors Cut] 720p BR Rip x265 10Bit [DD 2.0 HINDI]</t>
  </si>
  <si>
    <t>31 2016 720p WEB-DL 800MB English Download Watch Online</t>
  </si>
  <si>
    <t>Alice Through the Looking Glass 2016 720p WEB-DL 900MB Download Watch Online</t>
  </si>
  <si>
    <t>Snow Dogs (2002) 720p WEB-DL x264 Eng Subs [Dual Audio] [Hindi DD 2.0 – English DD 5.1]</t>
  </si>
  <si>
    <t>Frankenstein [1994] 720p BR Rip x264 [DD 2.0] [HINDI – ENG]</t>
  </si>
  <si>
    <t>Cloverfield (2008) 720p BLuRay x264 Dual Audio [Eng DD 5.1-Hindi 2.0]</t>
  </si>
  <si>
    <t>30 Minutes or Less (2011) BDRIP x264 Hindi Dubbed</t>
  </si>
  <si>
    <t>Abattoir 2016 HDRip XViD 700MB English x264 ETRG Download Watch Online</t>
  </si>
  <si>
    <t>18+ Excess Flesh 2015 BRRip 700MB XViD English Download Watch Online</t>
  </si>
  <si>
    <t>X-Men Apocalypse 2016 720p 1080P BluRay x264 Dual-Audio English DD 5.1 + Hindi DD 5.1 Download Watch Online</t>
  </si>
  <si>
    <t>The Neon Demon 2016 1080p 720p Brrip 1GB 2.1GB English Download Watch Online</t>
  </si>
  <si>
    <t>Chalk It Up 2016 HDRip XViD x264 English Download Watch Online</t>
  </si>
  <si>
    <t>Who Gets the Dog 2016 HDRip XviD AC3 EVO DOWNLOAD WATCH ONLINE</t>
  </si>
  <si>
    <t>Other People 2016 WEB-DL 720p x264 English 750MB Download</t>
  </si>
  <si>
    <t>Hunt for the Wilderpeople 2016 HDRIP 550MB NBY Download Watch Online</t>
  </si>
  <si>
    <t>Cardboard Boxer 2016 HDRip XviD AC3 DOWNLOAD WATCH ONLINE</t>
  </si>
  <si>
    <t>The Shallows 2016 720p 1080p BRRIP 6CH 800MB – 1.6GB x264 DOWNLOAD WATCH ONLINE</t>
  </si>
  <si>
    <t>USS Indianapolis Men of Courage 2016 WEBRip 720p x264 English Download</t>
  </si>
  <si>
    <t>Central Intelligence 2016 Bluray 720p 1080p x264 N HEVC English ShAaNiG Download</t>
  </si>
  <si>
    <t>X-Men Apocalypse 2016 BluRay 720p Hindi DD 5.1Ch – Eng DD 5.1Ch Dual Audio x264 PyZ Download</t>
  </si>
  <si>
    <t>Mike and Dave Need Wedding Dates 2016 DVDRip 650MB X264 English Download Watch Online</t>
  </si>
  <si>
    <t>Kubo and the Two Strings 2016 TSRIP 500MB English Download Watch online</t>
  </si>
  <si>
    <t>Sausage Party 2016 NEW HDCAM UNCENSORED HQMic 500MB English x264 Download Watch Online</t>
  </si>
  <si>
    <t>Tekken (2010) 720p BRRip x264[Dual-Audio][English 5.1-Hindi]</t>
  </si>
  <si>
    <t>Morgan 2016 English CAMRip x264 500MB DOWNLOAD WATCH ONLINE</t>
  </si>
  <si>
    <t>A Very Harold Kumar Christmas 2011 BrRip x264 YIFY</t>
  </si>
  <si>
    <t>X-Men Apocalypse 2016 720p BluRay x264 &amp; HEVC 1.3GB 900MB English ShAaNiG Download Watch online</t>
  </si>
  <si>
    <t>Skiptrace (2016) 720p WEB-DL x264 Eng Subs Dual Audio Hindi (Cleaned) – English DOWNLOAD WATCH ONLINE</t>
  </si>
  <si>
    <t>Harold and Kumar Escape From Guantanamo Bay 2008 Unrated English 720p 650MB</t>
  </si>
  <si>
    <t>All the Way 2016 720p BRRip 1.1GB x264 ENGLISH Download Watch Online</t>
  </si>
  <si>
    <t>The Shallows 2016 720p 1080p WEB-DL 6CH 1.25GB – 750MB x264 DOWNLOAD WATCH ONLINE</t>
  </si>
  <si>
    <t>Criminal 2016 720p 1080p Bluray English Hindi x264 AC3 DD.5.1 Download Watch online</t>
  </si>
  <si>
    <t>Petes Dragon 2016 HD-TS 500MB English x264 Download</t>
  </si>
  <si>
    <t>Kickboxer Vengeance 2016 720p WEB-DL 800MB English DOWNLOAD WATCH ONLINE</t>
  </si>
  <si>
    <t>Skiptrace 2016 Web-Dl 720p English x264 900MB Download</t>
  </si>
  <si>
    <t>Central Intelligence 2016 1080p 720p WEB-DL English 1.85GB 950MB ShAaNiG Download Watch Online</t>
  </si>
  <si>
    <t>Jason Bourne 2016 720p HC HDRip English x264 950MB MkvCage Download</t>
  </si>
  <si>
    <t>Ben Hur 2016 TELESYNC x264 English CPG Download Watch online</t>
  </si>
  <si>
    <t>The Neon Demon 2016 720p WEB-DL 900MB English Download Watch Online</t>
  </si>
  <si>
    <t>Batman Unlimited Mech vs. Mutants 2016 720p WEB-DL 600MB English DOWNLOAD WATCH ONLINE</t>
  </si>
  <si>
    <t>Teenage Mutant Ninja Turtles Out of the Shadows 2016 1080p 720p WEB-DL 999MB 2GB English ShAaNiG Download Watch</t>
  </si>
  <si>
    <t>Captain America Civil War 2016 Bluray 1080p Hindi(Line) – English 2.9GB x264 DOWNLOAD WATCH ONLINE</t>
  </si>
  <si>
    <t>Captain America: Civil War 2016 Bluray 1080p English x264 Download Watch online</t>
  </si>
  <si>
    <t>Captain America Civil War 2016 720p BRRip 1.3GB x264 DOWNLOAD WATCH ONLINE</t>
  </si>
  <si>
    <t>The Dead Room 2015 720p BluRay English x264 Download watch online</t>
  </si>
  <si>
    <t>12 Rounds 2 Reloaded (2013)BRRIP XVID AC3</t>
  </si>
  <si>
    <t>The Conjuring 2 2016 720p 1080p BRRip English x264 &amp; HEVC DOWNLOAD WATCH ONLINE</t>
  </si>
  <si>
    <t>Ben-Hur 2016 HDTS-Rip Tamil (Clear Audio) + Russian Dual Audio x264 900MB Download Watch</t>
  </si>
  <si>
    <t>THE ONES BELOW (2015) 720p Brrip English 800Mb x264 DOWNLOAD WATCH ONLINE</t>
  </si>
  <si>
    <t>Jason Bourne 2016 720p HDTC English x264 850MB MkvCage Download</t>
  </si>
  <si>
    <t>The Conjuring 2 2016 720p BluRay Hindi English Dual Audio 1.3GB x264 Download Watch Online [First On Net]</t>
  </si>
  <si>
    <t>Ace the Case 2016 720p WEB-DL 700MB English Mkvcage Download Watch online</t>
  </si>
  <si>
    <t>War Dogs 2016 HD-TS x264 English CPG Download</t>
  </si>
  <si>
    <t>Ice Age Collision Course 2016 HDRip 650MB x264 English MkvCage Download Watch online</t>
  </si>
  <si>
    <t>X-men apocalypse 2016 Bluray 720p 1080p English x264 Download Watch online</t>
  </si>
  <si>
    <t>Mike and Dave Need Wedding Dates 2016 HDCAM 500MB English Download Watch online</t>
  </si>
  <si>
    <t>One Punch Man SEASON 1 English DUBBED EP 6 2015 DOWNLOAD WATCH ONLINE</t>
  </si>
  <si>
    <t>Prometheus (2012) BRRip 720p 480p (Hindi | English) Dual Audio Free Download</t>
  </si>
  <si>
    <t>Shutter 2008 Bluray 720p HD x264 English AAC Download Watch online</t>
  </si>
  <si>
    <t>Nerve 2016 English CAMRip x264 AAC 400Mb DOWNLOAD WATCH ONLINE</t>
  </si>
  <si>
    <t>Planet hulk 2010 Brrip 720p English x264 DOWNLOAD WATCH ONLINE</t>
  </si>
  <si>
    <t>Imperium (2016) 720p WEB-DL 850MB ENGLISH X264 DOWNLOAD WATCH ONLINE</t>
  </si>
  <si>
    <t>2 Jennifer 2016 HDRip 720p English XviD AC3 Download Watch online</t>
  </si>
  <si>
    <t>Sausage Party 2016 HDCam HQ-Mic Xvid AC3 ENglish UnKnOwNHive CM8 Download Watch online</t>
  </si>
  <si>
    <t>Mechanic Resurrection 2016 HDCAM English x264 Download Watch Online</t>
  </si>
  <si>
    <t>Careful What You Wish For 2015 Brrip 1080p – 720p YIFI DOWNLOAD WATCH ONLINE</t>
  </si>
  <si>
    <t>The Whole Truth 2016 720p HC HDRip 700MB DOWNLOAD WATCH ONLINE</t>
  </si>
  <si>
    <t>Bachelors 2015 HDRip 720p English XViD ETRG Download Watch online</t>
  </si>
  <si>
    <t>The Model 2016 720p BRRip 950MB x264 English Download Watch online</t>
  </si>
  <si>
    <t>Sundown 2016 720p WEB-DL 720p 800MB English Download Watch online</t>
  </si>
  <si>
    <t>Popstar Never Stop Never Stopping 2016 HDRip 720p English 600MB Download Watch online</t>
  </si>
  <si>
    <t>Gravity 2013 Bluray 720p Hindi English Dual Audio x264 Download Watch Online</t>
  </si>
  <si>
    <t>Bastille Day 2016 720p WEB-DL x264 English 800MB Download Watch online</t>
  </si>
  <si>
    <t>Petes Dragon 2016 CAMRip x264 Russian Download Watch Online</t>
  </si>
  <si>
    <t>Me Before You 2016 720P BluRay DOWNLOAD WATCH ONLINE</t>
  </si>
  <si>
    <t>Me Before You 2016 1080p BluRay  6CH 2GB ShAaNiG DOWNLOAD WATCH ONLINE</t>
  </si>
  <si>
    <t>The Man Who Knew Infinity 2015 Bluray 1080p x264 English 2GB Download Watch Online</t>
  </si>
  <si>
    <t>One Punch Man SEASON 1 English DUBBED EP 1,2,3,4 – 2015 DOWNLOAD WATCH ONLINE</t>
  </si>
  <si>
    <t>UNindian 2015 720p WEB-DL 850MB MkvCage DOWNLOAD WATCH ONLINE</t>
  </si>
  <si>
    <t>Amateur Night 2016 HDRip 720p English 700MB XViD ETRG Download Watch online</t>
  </si>
  <si>
    <t>Lets Be Evil 2016 HDRip 720p XViD English ETRG Download Watch online</t>
  </si>
  <si>
    <t>Star Wars 7 The force Awakens 2015 Blu-ray 1080p 720p Hindi English x264 AC3 5.1 DownLoad Watch</t>
  </si>
  <si>
    <t>Urge 2016 720p BRRip 800MB x264 ENGLISH DOWNLOAD WATCH ONLINE</t>
  </si>
  <si>
    <t>Cell 2016 Bluray 720p HD x264 English Download Watch Online</t>
  </si>
  <si>
    <t>Neighbors 2 Sorority Rising 2016 1080p 720p WEB-DL 6CH 1.6GB 800MB ShAaNiG DOWNLOAD WATCH ONLINE</t>
  </si>
  <si>
    <t>Heist 2015 Blu-Ray 720p HD x264 English Download Watch online</t>
  </si>
  <si>
    <t>Money Monster 2016 720p 1080p BRRip 900MB 1.5GB x264 English Download Watch online</t>
  </si>
  <si>
    <t>Revenge Porn 2016 HDrip Xvid AC3 English Evo Download Watch online</t>
  </si>
  <si>
    <t>Money Monster 2016 HC 720p HDRiP x264 English 850MB Download Watch online</t>
  </si>
  <si>
    <t>Bad.Moms.2016.HDCAM.XviD.AC3 Download Watch Online</t>
  </si>
  <si>
    <t>Ice Age Collision Course 2016 HDTS 580MB x264 English Download Watch online</t>
  </si>
  <si>
    <t>Summer Camp 2015 720p BRRip 750MB ENG DOWNLOAD WATCH ONLINE</t>
  </si>
  <si>
    <t>ABCs of Death 2 ½ 2016 HDRip 720p XviD English ETRG Download Watch online</t>
  </si>
  <si>
    <t>The Remains 2016 HDrip XviD English ETRG Download Watch online</t>
  </si>
  <si>
    <t>Warcraft: The Beginning 2016 720p WEB-DL 1.1GB Hindi(Clear) + English Dual Audio Download Watch Online</t>
  </si>
  <si>
    <t>Skiptrace 2016 English HDCAM x264 542Mb TK Download</t>
  </si>
  <si>
    <t>Warcraft: The Beginning 2016 720p 1080p WEB-DL 950MB 2.2GB English Download Watch Online</t>
  </si>
  <si>
    <t>Jason Bourne 2016 HdTS 600MB x264 English Download Watch online</t>
  </si>
  <si>
    <t>Scooby Doo And WWE Curse Of The Speed Demon 2016 DVDRip 720p English Download Watch Online</t>
  </si>
  <si>
    <t>Lights Out 2016 HDCAM Hindi English Dual Audio x264 1.2GB Download Watch Online</t>
  </si>
  <si>
    <t>Before I Wake 2016 720p 1080p WEB-DL 6CH 750MB 1.7GB  Download Watch online</t>
  </si>
  <si>
    <t>Tallulah 2016 720p WEBRip 750 MB x264 English Download Watch online</t>
  </si>
  <si>
    <t>Jason Bourne 2016 CAMRip 800MB x264 English Download Watch online</t>
  </si>
  <si>
    <t>Skiptrace 2016 HDCAM x264 542Mb English DOWNLOAD WATCH ONLINE</t>
  </si>
  <si>
    <t>Into the Forest 2015 720p WEB-DL 800MB DOWNLOAD WATCH ONLINE</t>
  </si>
  <si>
    <t>Robinson Crusoe 2016 BRRIP 1080p 720p x264 English Download Watch online</t>
  </si>
  <si>
    <t>Traded 2016 Bluray 1080p 720p x264 English YIFY Download Watch online</t>
  </si>
  <si>
    <t>Chosen 2016 Bluray 1080p 720p x264 English YIFY Download Watch online</t>
  </si>
  <si>
    <t>Holidays 2016 Bluray 1080p 720p HD x264 English YIFY Download Watch Online</t>
  </si>
  <si>
    <t>Scare Campaign 2016 720p WEB-DL 575 MB Download Watch Online</t>
  </si>
  <si>
    <t>High Strung 2016 720p WEB-DL 750MB x264 English Download Watch Online</t>
  </si>
  <si>
    <t>Keanu 2016 1080p 720p BluRay 6CH 1.75GB 850mb DOWNLOAD WATCH ONLINE</t>
  </si>
  <si>
    <t>Batman The Killing Joke 2016 Brrip 720p X264 700mb X265 400MB DOWNLOAD WATCH ONLINE</t>
  </si>
  <si>
    <t>Ghostbusters 2016 ENGLISH TS rip 700mb DOWNLOAD WATCH ONLINE</t>
  </si>
  <si>
    <t>The Angry Birds Movie 2016 720p WebRip English AC3 x264 700MB Download Watch online</t>
  </si>
  <si>
    <t>Something in the Woods 2016 HDRip 720p AC3 DOWNLOAD WATCH ONLINE</t>
  </si>
  <si>
    <t>Rebirth 2016 HDRip 720P ENG X264 DOWNLOAD WATCH ONLINE</t>
  </si>
  <si>
    <t>On the Brain 2016 HDRip 720p XviD English AC3 EVO Download Watch online</t>
  </si>
  <si>
    <t>Bridgend 2016 HDRip 720p 700MB ENGLISH x264 Download Watch Online</t>
  </si>
  <si>
    <t>Mother’s Day 2016 720p WEB-DL 900MB X264 DOWNLOAD WATCH ONLINE</t>
  </si>
  <si>
    <t>Free State of Jones 2016 CAM 850MB X264 ENG DOWNLOAD WATCH ONLINE</t>
  </si>
  <si>
    <t>X-Men Apocalypse 2016 720p HC HDRip 1GB DOWNLOAD WATCH ONLINE</t>
  </si>
  <si>
    <t>Traders 2015 720p 1080p BRRip 800MB,6CH 1.6GB DOWNLOAD ONLINE YIFI</t>
  </si>
  <si>
    <t>Batman Vs Superman Dawn of Justice 2016 ULTIMATE EXTENDED 1080p BluRay English Hindi 5.1 Dual-Audio x264 Download Watch</t>
  </si>
  <si>
    <t>The BFG 2016 HDTS 720P HC 700MB 1.5gb English x264 RARBT Download Watch online</t>
  </si>
  <si>
    <t>Outlaws and Angels 2016 HDRip XviD AC3 English Download Watch Online</t>
  </si>
  <si>
    <t>Central Intelligence 2016 1080p 720p HC WEBRip 1.8GB 900mb DOWNLOAD WATCH</t>
  </si>
  <si>
    <t>Central Intelligence 2016 HC HDRip XviD AC3 English EVO Download Watch online</t>
  </si>
  <si>
    <t>Antboy 3 2016 720p HDRip 600MB English Download WATCH ONLINE</t>
  </si>
  <si>
    <t>Pandorum 2009 Bluray 720p HD x264 English YIFY Download Watch online</t>
  </si>
  <si>
    <t>All Girls Weekend 2016 720p WEB-DL 650MB MKVCAGE DOWNLOAD WATCH ONLINE</t>
  </si>
  <si>
    <t>Criminal 2016 WEB-DL 720p 1080p HD 850MB 2GB x264 English MkvCage Hon3y Downoad Watch Online</t>
  </si>
  <si>
    <t>Sphere 1998 Bluray 1080p 720p English x264 YIFY Download Watch online</t>
  </si>
  <si>
    <t>Tiny Giants 2014 720p BRRip 400MB DOWNLOAD WATCH ONLINE</t>
  </si>
  <si>
    <t>ZERO DAYS 2016 720P BRRIP DOWNLOAD WATCH ONLINE</t>
  </si>
  <si>
    <t>Bachelor Games 2016 WEBRIP 720P 750MB X264 ENG DOWNLOAD WATCH ONLINE</t>
  </si>
  <si>
    <t>High Rise 2015 720p 1080P BRRip 1GB 2GB 6CH DOWNLOAD WATCH ONLINE</t>
  </si>
  <si>
    <t>To Steal from a Thief 2016 720p BRRip 850MB DOWNLOAD WATCH ONLINE</t>
  </si>
  <si>
    <t>Diving Into the Unknown 2016 720p BRRip 750MB DOWNLOAD WATCH ONLINE</t>
  </si>
  <si>
    <t>Keanu 2016 720p WEB-DL 850MB DOWNLOAD WATCH ONLINE</t>
  </si>
  <si>
    <t>Warcraft The Beginning 2016 720p 1080p HC HDRip 950MB DOWNLOAD WATCH ONLINE</t>
  </si>
  <si>
    <t>The Legend of Tarzan 2016 HD-TS x264 CPG English Download watch online</t>
  </si>
  <si>
    <t>Sing Street 2016 720p BRRip 950MB MkvCage DOWNLOAD WATCH ONLINE</t>
  </si>
  <si>
    <t>The Nice Guys 2016 720p HC HDRip 850MB DOWNLOAD WATCH ONLINE</t>
  </si>
  <si>
    <t>The BFG 2016 HDCAM x264 700MB English DOWNLOAD WATCH ONLINE</t>
  </si>
  <si>
    <t>Ghosthunters 2016 HDRip 600MB X264 DOWNLOAD WATCH ONLINE</t>
  </si>
  <si>
    <t>Elvis &amp; Nixon 2016 720p BRRip 750MB DOWNLOAD WATCH ONLINE</t>
  </si>
  <si>
    <t>Sinister Squad 2016 720p WEB-DL 700MB DOWNLOAD – WATCH ONLINE</t>
  </si>
  <si>
    <t>BARBERSHOP THE NEXT CUT 2016 1080p 720p WEB-DL 900MB DOWNLOAD – WATCH ONLINE</t>
  </si>
  <si>
    <t>Batman v s Superman Dawn of Justice 2016 Extended Bluray 1080p 720p 6CH 1GB 3.3GB x264 English Download or Watch Online</t>
  </si>
  <si>
    <t>Sinister 2 2015 BRRIP 720P 1080p x264 ENGLISH DOWNLOAD WATCH ONLINE</t>
  </si>
  <si>
    <t>Dear Eleanor 2016 720p WEB-DL  x264</t>
  </si>
  <si>
    <t>The Legend of Tarzan 2016 Camrip English x264 Download or Watch online</t>
  </si>
  <si>
    <t>10 Cloverfield Lane 2016 BluRay Hindi English Dual Audio 720p 1080p x264 Hon3y Download or Watch Online</t>
  </si>
  <si>
    <t>Me Before You 2016 HC HDRip 1080p 720p  x264 English 700MB 1.8GB Download or Watch online</t>
  </si>
  <si>
    <t>The Boss 2016 720p 1080p WEB-DL 750MB x264 English Download or Watch Online</t>
  </si>
  <si>
    <t>The Perfect Match 2016 720p 1080p BRRip 850MB 1.7GB DOWNLOAD OR WATCH ONLINE</t>
  </si>
  <si>
    <t>Cabin Fever 2016 720p 1080P BluRay 850MB DOWNLOAD OR WATCH ONLINE</t>
  </si>
  <si>
    <t>February 2016 HDRip 600MB AKA The Blackcoat’s Daughter 720P DOWNLOAD OR WATCH ONLINE</t>
  </si>
  <si>
    <t>Our Little Sister 2015 BRRip 720p 1080p 1GB x264 English Download or Watch online</t>
  </si>
  <si>
    <t>Demon Tongue 2016 HDRip 720p XviD English AC3 Download or Watch online</t>
  </si>
  <si>
    <t>The Legend of Tarzan 2016 Camrip x264 Hindi Dubbed [Without Ads] Download or Watch online</t>
  </si>
  <si>
    <t>Kidnapped in Romania 2016 HDRip 720p XViD ENGLISH x264 Download or Watch Online</t>
  </si>
  <si>
    <t>600 miles 2015 BRRip 720p x264 English XViD Download or Watch Online</t>
  </si>
  <si>
    <t>Everybody Wants Some 2016 1080p 720p BRRip 1GB 6ch 2GB ShAaNiG</t>
  </si>
  <si>
    <t>Boiler Room 2000 720p 1080P BRRip 870MB 1.8GB X264 DOWNLOAD OR WATCH ONLINE</t>
  </si>
  <si>
    <t>Knock Knock 2015  BluRay 1080P 720P  x264 700mb 1.5GB YIFI DIRECT ONLINE OR DOWNLOAD</t>
  </si>
  <si>
    <t>We Need to Talk 2016 720p BRRip X264 800MB MKVCAGE DOWNLOAD</t>
  </si>
  <si>
    <t>The Shallows 2016 HDTS 685MB x264 ENGLISH MkvCage DOWNLOAD</t>
  </si>
  <si>
    <t>Batman Vs Superman Dawn of Justice 2016 720p WEBRip Hindi + English x264 Dual-Audio Download Or Watch online</t>
  </si>
  <si>
    <t>Dead Rising Endgame 2016 English 720p WEB-DL 750MB DOWNLOAD</t>
  </si>
  <si>
    <t>Accidental Exorcist 2016 HDRip 720p x264 english  XviD AC3 DOWNLOAD WATCH ONLINE</t>
  </si>
  <si>
    <t>Equals 2015 720p WEB-DL 700MB 300MB HEVC English Download or Watch online</t>
  </si>
  <si>
    <t>Worry Dolls 2016 HDRip 720p ENGLISH WEBRIP XViD DOWNLOAD</t>
  </si>
  <si>
    <t>Batman v Superman Dawn of Justice 2016 Extended Ultimate Edition 720p 1080p WEB-DL 6CH English Download or Watch online</t>
  </si>
  <si>
    <t>Pain &amp; Gain 2013 Bluray 720p 1080p x264 English YIFY Download or Watch online</t>
  </si>
  <si>
    <t>Batman v Superman: Dawn of Justice (2016) EXTENDED 720p WEBRip x264 All size English Download Or Watch online</t>
  </si>
  <si>
    <t>Tom and Jerry Back to Oz 2016 DVDRip 720p English XviD Download or Watch online</t>
  </si>
  <si>
    <t>The Duel 2016 720p WEBRip x264 AAC English Download or Watch online</t>
  </si>
  <si>
    <t>Septembers of Shiraz 2015 720p WEBRip x264 AAC English Download or Watch online</t>
  </si>
  <si>
    <t>The Phenom (2016) 720p WEB-DL 750MB x264 English Download or Watch online</t>
  </si>
  <si>
    <t>Term Life 2016 BRRip 720p 1080p x264 AAC English Download or Watch online</t>
  </si>
  <si>
    <t>I Saw The Light (2016) 720p 1080p BRRip English 1GB 2GB x264 Download or Watch online</t>
  </si>
  <si>
    <t>Dirty Beautiful 2016 720P HDRip XviD AC3 DOWNLOAD</t>
  </si>
  <si>
    <t>Criminal 2016 720p HC WEBRip x264 AAC English – Hon3y Download or Watch online</t>
  </si>
  <si>
    <t>Vigilante Diaries 2016 English 720p BRRip 950MB ESubs</t>
  </si>
  <si>
    <t>Possession 1981 720p 1080p BRRip x264 AAC ENglish ETRG Download or Watch online</t>
  </si>
  <si>
    <t>Terrordactyl 2016 HDRip 720p XviD AC3 English Download or Watch online</t>
  </si>
  <si>
    <t>Anesthesia 2016 Bluray 720p x264 &amp; x265 XviD AC3 Download or Watch online</t>
  </si>
  <si>
    <t>Hardcore Henry (2016) 720p 1080p WEB-DL HD x264 800MB Download or Watch online</t>
  </si>
  <si>
    <t>Central Intelligence (2016) HDTS 750MB x264 English CPG Download or Watch online</t>
  </si>
  <si>
    <t>Mother, May I Sleep with Danger? (2016) 720p HDTV 650MB x264 Download or Watch online</t>
  </si>
  <si>
    <t>Deadman Apocalypse 2015 HDRip 720p English 700MB ESubs Download or Watch online</t>
  </si>
  <si>
    <t>Demolition (2016) 720p WEB-DL HD 800MB x264 Download or Watch Online</t>
  </si>
  <si>
    <t>Guardians Of The Galaxy ( 2014) BluRay 480p 720p 1080p HD Dual Audio Eng-Hindi 5.1 Download Or Watch Online</t>
  </si>
  <si>
    <t>Prom Night 2008 720p BluRay Dual Audio Hindi English 600mb Download or Watch online</t>
  </si>
  <si>
    <t>Born to Dance 2015 BRRip 720p HD English x264 AAC Hon3y Download Or Watch online</t>
  </si>
  <si>
    <t>The Exorcism of Emily Rose 2005 BluRay 720p HD Hindi + English Dual Audio x264 950MB Download Or Watch Online</t>
  </si>
  <si>
    <t>The Passion of the Christ (2004) Brrip 720P Hindi – English Dual Audio x264 Download</t>
  </si>
  <si>
    <t>Teeth 2007 Dvdrip 720p x264 English Download Or Watch online</t>
  </si>
  <si>
    <t>Footsoldier 2016 DVDRip 720p Englsih XViD ETRG Download or Watch Online</t>
  </si>
  <si>
    <t>Secret Window 2004 720p BluRay Dual Audio Hindi  750mb Download &amp; Watch online</t>
  </si>
  <si>
    <t>The Huntsman: Winter’s War (2016) 1080p 720p WEB-DL 850MB 2GB – x264 English Download Or Watch Online</t>
  </si>
  <si>
    <t>The Nice Guys (2016) HDCAM AAC English x264 Download Or Watch online</t>
  </si>
  <si>
    <t>Whiskey Tango Foxtrot 2016 720p WEB-DL English  850MB ESubs Download or Watch online</t>
  </si>
  <si>
    <t>Final Destination 3 2006 720p BluRay Dual Audio Hindi  750mb Download Or Watch online</t>
  </si>
  <si>
    <t>Popstar: Never Stop Never Stopping (2016) HC – 720p 1080p HDRiP  700MB 2GB x264 English Download or Watch online</t>
  </si>
  <si>
    <t>The Conjuring 2 2016 HD-TS English x264 AC3 Download or Watch online</t>
  </si>
  <si>
    <t>The.Conjuring 2 2016 CAMRip ENGLISH (Clear audio) x264 Download or watch online</t>
  </si>
  <si>
    <t>Mythica The Necromancer 720p WEBRip 2015 English 750MB Download or Watch online</t>
  </si>
  <si>
    <t>The Conjuring 2 (2016) CAMrip Spanish + Tamil Dual audio x264 Download or watch online</t>
  </si>
  <si>
    <t>Cell (2016) 720p WEB-DL 800MB X264 English Download or Watch online</t>
  </si>
  <si>
    <t>Kung Fu Panda 3 2016 720p BRRip English  850MB ESubs Download Or Watch online</t>
  </si>
  <si>
    <t>Warcraft 2016 English 480p HDTC 350MB Watch or Download</t>
  </si>
  <si>
    <t>Midnight Special 2016 720p BRRip English 1GB ESubs Download or Watch Online</t>
  </si>
  <si>
    <t>My Big Fat Greek Wedding 2 2016 720p WEB-DL English 750MB Download or Watch Online</t>
  </si>
  <si>
    <t>Midnight Special 2016 480p BRRip English 300mb ESubs</t>
  </si>
  <si>
    <t>Warcraft 2016 HD-TC 720p 1080p x264 AAC English Download or watch online</t>
  </si>
  <si>
    <t>Teenage Mutant Ninja Turtles 2 : Out of the Shadows (2016) NEW Camrip V2 720pEnglish x264  Download</t>
  </si>
  <si>
    <t>Now You See Me 2013 Bluray 720p 1080p 480p Dual Audio Hindi English EXTENDED x264 Download</t>
  </si>
  <si>
    <t>Seeking a Friend For The End of The World (2012) 720p BluRay x264 Eng Subs Dual Audio Hindi English Dr.STAR</t>
  </si>
  <si>
    <t>ToY 2015 HDRip UNCEN  720p English XviD AC3 EVO Download</t>
  </si>
  <si>
    <t>10 Cloverfield Lane 2016 BluRay 1080p 720p English X264 Yify Download</t>
  </si>
  <si>
    <t>Urge 2016 WEB-DL 720p English x264 AC3 Download</t>
  </si>
  <si>
    <t>X-MEN Apocalypse 2016 English 480p HDTC 400mb ESubs Download</t>
  </si>
  <si>
    <t>Warcraft 2016 CAMRip ENGLISH x264 Download</t>
  </si>
  <si>
    <t>X-Men: Apocalypse (2016) HDTC 720p Master Edition English 1.5GB 800MB ShAaNiG Hon3y Download</t>
  </si>
  <si>
    <t>X Men Apocalypse 2016 720p HDTC SUPER MASTER EDITION X264 English [First on NET] Download</t>
  </si>
  <si>
    <t>Girl in Woods 2016 HDRip 720p XviD English AC3 EVO Download</t>
  </si>
  <si>
    <t>Quackerz 2016 BluRay 1080p 720p x264 English AAC 5.1 Hon3y Download</t>
  </si>
  <si>
    <t>Andron – The Black Labyrinth (2015) 720p WEB-DL English 800MB HD Download</t>
  </si>
  <si>
    <t>Assassins 2015 HDRip 720p XviD English AC3 EVO Download</t>
  </si>
  <si>
    <t>Teenage Mutant Ninja Turtles 2 : Out of the Shadows (2016) Camrip English x264 1GB Download</t>
  </si>
  <si>
    <t>Teenage Mutant Ninja Turtles 2 : Out of the Shadows (2016) Camrip Russian DUB x264  1.37GBDownload</t>
  </si>
  <si>
    <t>Approaching the Unknown 2016 1080p 720p WEB-DL 6CH HEVC x265 &amp; x264 Hon3y HD Download</t>
  </si>
  <si>
    <t>Neighbors 2 Sorority Rising 2016 HC HDRip XViD AC3 1080P 720P 480P</t>
  </si>
  <si>
    <t>Before I Wake (2016) 720p HC WEBRip 700MB English x264 Download</t>
  </si>
  <si>
    <t>The Sand 2015 720p BRRip x264 English AAC  Download</t>
  </si>
  <si>
    <t>Get a Job (2016) BluRay 1080p 720p 6CH x264 700MB 1.5GB English Download</t>
  </si>
  <si>
    <t>Checkmate 2015 BRRip XviD AC3 1080p 720p 480p Download Torrent Direct</t>
  </si>
  <si>
    <t>X-Men Apocalypse 2016 FRENCH NEW HDTS AC3 SharerHD 2GB Download</t>
  </si>
  <si>
    <t>Gridlocked 2016 BDRip XviD AC3 480P 720p 1080p TORRENT DIRECT DOWNLOAD</t>
  </si>
  <si>
    <t>The Brothers Grimsby 2016 BRRip 1080P 720P DOWNLOAD X264 X265</t>
  </si>
  <si>
    <t>Dark Signal 2016 HDRip 720p XViD x264 English Horror ETRG Download</t>
  </si>
  <si>
    <t>Mothers Day 2016 HDCAM 720p x264 AAC English Download</t>
  </si>
  <si>
    <t>The Young Messiah (2016) 720p 1080p BRRip 950MB 2GB x264 English Download</t>
  </si>
  <si>
    <t>Money Monster 2016 HQCAM x264 English  AAC 800MB Download</t>
  </si>
  <si>
    <t>The Antwerp Dolls 2015 720p WEB-DL x264 English 650MB Download</t>
  </si>
  <si>
    <t>People Hold On 2015 HDRip 720p English XviD AC3 Download</t>
  </si>
  <si>
    <t>10 Cloverfield Lane 2016 1080p 720p HEVC WEB-DL English &amp; FRENCH x265 &amp; x264 Download</t>
  </si>
  <si>
    <t>Alice Through the Looking Glass 2016 English 480p TCRip 300mb</t>
  </si>
  <si>
    <t>An American Terror 2014 720p 1080p &amp; 3D BluRay x264 HD Download</t>
  </si>
  <si>
    <t>DC Super Hero Girls-Super Hero High 2016 HDTV x264 W4F Download</t>
  </si>
  <si>
    <t>Love Records Anna Mulle Lovee 2016 1080p BluRay DD5 1 HEVC x265</t>
  </si>
  <si>
    <t>The Antwerp Dolls 2015 HDRip XViD DOWNLOAD DIRECT LINKS TORRENT 720P 1.4GB , 700MB</t>
  </si>
  <si>
    <t>Darling 2015 HDRip XviD AC3 720p Web-DL DOWNLOAD TORRENT DIRECT LINK</t>
  </si>
  <si>
    <t>Bunker of the Death 2015 BRRip 720p  XviD AC3 DOWNLOAD DIRECT LINKS</t>
  </si>
  <si>
    <t>Alice Through the Looking Glass 2016 English HDTC 720p x264 Download</t>
  </si>
  <si>
    <t>Hooligan Legacy 2016 HDRip 720p XViD ETRG Download</t>
  </si>
  <si>
    <t>Into The Mind 2013 BluRay 720p 1080p H264 English AAC YIFY Download</t>
  </si>
  <si>
    <t>Puppet Master X Axis Rising 2012 BluRay 720p 1080p x264 English 700MB Download</t>
  </si>
  <si>
    <t>Warcraft (2016) HD-CAM RIP x264  [RUSSIAN] Download</t>
  </si>
  <si>
    <t>Gia (1998) BluRay 720p Unrated English Movie 1.1GB Download</t>
  </si>
  <si>
    <t>The Angry Birds Movie 2016 TC x264 [Dual-Audio] [English + Hindi]  Hon3y Download</t>
  </si>
  <si>
    <t>Robert the Doll 2015 BluRay 1080p 720p H264 English AAC Download</t>
  </si>
  <si>
    <t>Keanu (2016) HC WEBRiP 1080p 720p Hevc &amp; x264 English 800MB 1.5GB Download</t>
  </si>
  <si>
    <t>The Darkness (2016) HC WEBRip 1080p 720p x264 English HD Download</t>
  </si>
  <si>
    <t>The Angry Birds Movie 2016 Dual Audio (Eng-Hindi Cleaned) x264 Masteredition Download [1st On Net]</t>
  </si>
  <si>
    <t>The Do Over 2016 WEBRip 720p English XviD AC3 Download</t>
  </si>
  <si>
    <t>Eddie The Eagle 2016 English 720p WEB-DL 800MB ESubs Download</t>
  </si>
  <si>
    <t>Hardcore Henry 2015 HDRip 720p English x264 AAC KORSUB Download</t>
  </si>
  <si>
    <t>The Angry Birds Movie 2016 720P TC Unmarked Masteredition x264 English Hive Best Download</t>
  </si>
  <si>
    <t>Saw Movie I-VII (2004-2010) Full Series Bluray 720p 1080p x264 English Download [7 Movie Pack] Download</t>
  </si>
  <si>
    <t>Quantico Season 01 Episod 1-10 720p HEVC HDTV 1.9GB</t>
  </si>
  <si>
    <t>Exodus: Gods and Kings (2014) 1080p HEVC Bluray X265 732 MB</t>
  </si>
  <si>
    <t>Cash Only 2015 HDRip 720p XViD  English ETRG Download</t>
  </si>
  <si>
    <t>Elena 2012 DVDRip 480p 380MB English Movie Free Download</t>
  </si>
  <si>
    <t>The Angry Birds Movie 2016 V2 HD-TC 720p 1080p x264 AC3 CPG Download</t>
  </si>
  <si>
    <t>Gearheads (2016) HDRip 720p English x264 XviD AC3 EVO Download</t>
  </si>
  <si>
    <t>The Call Up 2016 HDRip 720p English x264 XviD AC3 EVO</t>
  </si>
  <si>
    <t>A Stand Up Guy 2016 DVDRip 720p English x264 EVO Download</t>
  </si>
  <si>
    <t>Dusk 2015 HDRip 720p x264 English XViD AC3 Download</t>
  </si>
  <si>
    <t>Touched With Fire (2015) 1080p 720p BluRay x264 &amp; HEVC English 900MB</t>
  </si>
  <si>
    <t>Liberal Arts 2012 English 300MB BRRip 480p ESubs</t>
  </si>
  <si>
    <t>Lars and the Real Girl 2007 English 300MB BRRip 480p ESubs</t>
  </si>
  <si>
    <t>The Basketball Diaries 1995 English 300MB BRRip 480p ESubs</t>
  </si>
  <si>
    <t>Half Nelson 2006 English 300MB HDTV 480p ESubs</t>
  </si>
  <si>
    <t>Save the Date 2012 English 300MB BRRip 480p ESubs</t>
  </si>
  <si>
    <t>Little Children 2006 English 400MB BRRip 480p ESubs</t>
  </si>
  <si>
    <t>Heat 1995 English 500MB BRRip 480p ESubs</t>
  </si>
  <si>
    <t>Marvin’s Room 1996 English 300MB BRRip 480p</t>
  </si>
  <si>
    <t>The Reaping 2007 Dual Audio English Hindi 720p BluRay 700mb Download</t>
  </si>
  <si>
    <t>Dead Calm 1989 Dual Audio English Hindi 480p BluRay 300mb</t>
  </si>
  <si>
    <t>Angry Birds Movie 2016 HD-TC 720p English x264 AC3 CPG Download</t>
  </si>
  <si>
    <t>The Brothers Grimsby (2016) WEB-DL 1080p 720p HEVC &amp; x264  HD English + Subs Download</t>
  </si>
  <si>
    <t>The Other Side of the Door (2016) WEB-DL 720p 1080p 480p HEVC &amp; x264 English 750MB 3 GB Download</t>
  </si>
  <si>
    <t>The Young Messiah 2016 HDRip 720p x264 ENglish 750MB 1.4GB Download</t>
  </si>
  <si>
    <t>All the Way 2016 English 720p WEBRip 999MB ESubs</t>
  </si>
  <si>
    <t>Deadpool (2016) 720p BluRay x264 Hindi DD 5.1 Uncensored Audio + English 2.0 Download !</t>
  </si>
  <si>
    <t>Help! I Shrunk the Family (2016) 1080p 720p WEB-DL English 750MB  3.5GB  Download</t>
  </si>
  <si>
    <t>Criminal 2016 Dual Audio 720p HDTC [Hindi – English] x264 900MB Download</t>
  </si>
  <si>
    <t>Team Foxcatcher (2016) 720p WEBRip x264 English 600MB nItRo Download</t>
  </si>
  <si>
    <t>Lily Grace A Witch Story 2015 DVDRip 720p English XViD ETRG Download</t>
  </si>
  <si>
    <t>Despite the Falling Snow (2016) 720p BRRip 800MB</t>
  </si>
  <si>
    <t>The Other Side of the Mirror 2016 BluRay 720p 1080p H264 English AAC Download</t>
  </si>
  <si>
    <t>Hard Sell (2016) HDRip 720p English x264 650MB 1.4gb Download</t>
  </si>
  <si>
    <t>Blood Orange (2016) WEB-DL 720p 1080p HEVC English x264 650MB Download</t>
  </si>
  <si>
    <t>Trace 2015 WEB-DL 720p English Horror x264 Download</t>
  </si>
  <si>
    <t>Regression 2015 BluRay 720p English DTS x264 ETRG Download</t>
  </si>
  <si>
    <t>Criminal 2016 HDTC 720p 480p HD x264 English 516mb 300mb Download</t>
  </si>
  <si>
    <t>X-Men Apocalypse (2016) 720p CAM HDTS English x264 AC3 5.1 Download</t>
  </si>
  <si>
    <t>The Human Contract (2008) 720p 1080p BRRip x264 english 950MB 2GB Download</t>
  </si>
  <si>
    <t>Wrong Turn 6 Last Resort 2014 English 1080p , 720p , 480p BRRip ESubs</t>
  </si>
  <si>
    <t>Wrong Turn 5 Bloodlines 2012 English 1080p , 720p , 480p BRRip  ESubs</t>
  </si>
  <si>
    <t>Wrong Turn 4 Bloody Beginnings 2011 English 1080p , 720p , 480p, BRRip  ESubs</t>
  </si>
  <si>
    <t>Wrong Turn 3 Left For Dead 2009 English 1080p / 720p / 480p BRRip  ESubs</t>
  </si>
  <si>
    <t>Wrong Turn 2 Dead End 2007 English 720p / 480p BRRip  ESubs</t>
  </si>
  <si>
    <t>Wrong Turn 2003 Dual Audio Hindi 720p &amp; 480p BRRip [700mb / 350mb] Full Movie</t>
  </si>
  <si>
    <t>Brutal 2015 HDRip 720p English XviD AC3 EVO Download</t>
  </si>
  <si>
    <t>Strike One 2015 HDRip 720p English XviD AC3 EVO  Download</t>
  </si>
  <si>
    <t>Life on the Line 2016 DVDRip 720p English XviD AC3 EVO Download</t>
  </si>
  <si>
    <t>Secret Past 2015 HDRip 720p English  XviD AC3 EVO Download</t>
  </si>
  <si>
    <t>Sheep &amp; Wolves (2016) 720p WEB-DL 550MB Torrent Direct link</t>
  </si>
  <si>
    <t>Neighbors 2 Sorority Rising (2016) HDTS 720p 1.47GB  700MB English x264 Download</t>
  </si>
  <si>
    <t>Den of Darkness 2016 HDRip 720p ENglish XviD AC3 EVO Download</t>
  </si>
  <si>
    <t>Stormageddon 2015 BRRip 720p 1080p HEVC x264 AAC English Download</t>
  </si>
  <si>
    <t>The von Trapp Family A Life of Music 2015 BRRip 1080p 720p HEVC x264 AAC English Download</t>
  </si>
  <si>
    <t>My Boyfriends Dog 2015 HDRip 720p ENglish XviD AC3 EVO Download</t>
  </si>
  <si>
    <t>Secret Past 2015 HDRip 720p XviD AC3 EVO Download</t>
  </si>
  <si>
    <t>Louder Than Bombs 2015 1080p 720p BluRay H264 AAC English Download</t>
  </si>
  <si>
    <t>X-men Apocalypse 2016 CamRip HD x264 Portuguese Full Movie Download</t>
  </si>
  <si>
    <t>Back in the Day (2016) 720p WEB-DL x264 English 900MB Download</t>
  </si>
  <si>
    <t>Direct The Ghost and The Whale (2016) HDrip 720p x264 English Download</t>
  </si>
  <si>
    <t>Manhattan Night (2016) 720p WEB-DL 850MB x264 English Download</t>
  </si>
  <si>
    <t>Pele Birth Of A Legend 2016 English 480p WEBRip 300MB ESubs DownloaD</t>
  </si>
  <si>
    <t>Chappie (2015) English 720p / 1080p Brrip Download</t>
  </si>
  <si>
    <t>Crush the Skull 2015 HDRip 720p English XViD x264 Download</t>
  </si>
  <si>
    <t>Izzies Way Home 2016 HDRip 720P English XviD AC3 EVO Download</t>
  </si>
  <si>
    <t>Now Add Honey 2015 BRRip 720p English XviD AC3 EVO Download</t>
  </si>
  <si>
    <t>Taxi Driver 1976 English 350MB BRRip 480p ESubs</t>
  </si>
  <si>
    <t>Kindergarten Cop 2 2016 English 350MB BRRip 720p ESubs HEVC</t>
  </si>
  <si>
    <t>Goodfellas 1990 English 400MB BRRip 480p ESubs</t>
  </si>
  <si>
    <t>The Good Dinosaur 2015 720p / 1080p BluRay  x264</t>
  </si>
  <si>
    <t>Goddess Of Love (2015) 720p HEVC BluRay x265 442 MB</t>
  </si>
  <si>
    <t>Dirty Grandpa (2016) 1080p HEVC BluRay x265 533 MB</t>
  </si>
  <si>
    <t>Freshwater (Lake Death) 2016 BRRip XviD AC3</t>
  </si>
  <si>
    <t>He Never Died (2015) 720p BluRay x264 English HD 850MB Download</t>
  </si>
  <si>
    <t>18+ Monamour 2006 BluRay 720p English 800mb HD x264 mkv Download</t>
  </si>
  <si>
    <t>Cyborg X 2016 HDRip 720p English XviD AC3 Download</t>
  </si>
  <si>
    <t>Triple 9 2016 English 350MB BRRip 720p ESubs HEVC Download</t>
  </si>
  <si>
    <t>Race 2016 English 400MB BRRip 720p ESubs HEVC Download</t>
  </si>
  <si>
    <t>One More Time (2015) 720p WEB-DL 750MB English Highspeed Download</t>
  </si>
  <si>
    <t>Maigret Sets a Trap (2016) 720p HDTV X264 702 MB Download</t>
  </si>
  <si>
    <t>DEVIL’S PASS (2013) 720P BLURAY Russian Horror Movie X264 750MB Download</t>
  </si>
  <si>
    <t>SOCIAL NIGHTMARE (2013) BLURAY 720pEnglish Movie X264 700MB Download</t>
  </si>
  <si>
    <t>18+ AMELIE 2001 Brrip Top Rated ENGLISH Movie 720p 400MB 1.3 GB Download</t>
  </si>
  <si>
    <t>The Sighting 2015 HDRip 720p English x264 XViD High Speed Download</t>
  </si>
  <si>
    <t>American Reunion (2012) 720p BluRay x264 DTS Movie DUAL AUDIO HINDI-ENGLISH</t>
  </si>
  <si>
    <t>American Pie Hole in One (2010) 720p DVDrip x264 Movie</t>
  </si>
  <si>
    <t>American Pie II (2001) Unrated Blu-Ray 720p x264 DTS Movie</t>
  </si>
  <si>
    <t>American Pie I (1999) Unrated Blu-Ray 720p x264 DTS Movie</t>
  </si>
  <si>
    <t>In the Heart of the Sea (2015) BluRay 720p 1080p x264 English Download</t>
  </si>
  <si>
    <t>American Beach House (2015) BluRay 720p x264 700MB</t>
  </si>
  <si>
    <t>Dementia 2015 720p BluRay English H264 AAC Download</t>
  </si>
  <si>
    <t>Avengers: Age of Ultron 2015 Bluray Dual Audio 480p 720p 1080p [Hindi + English ] DD5.1</t>
  </si>
  <si>
    <t>Deadpool (2016) 1080p HEVC Bluray X264 526 MB</t>
  </si>
  <si>
    <t>X Men Days of Future Past 2014 Blu-Ray 720p 1080p Dual Audio English Hindi x264 Download</t>
  </si>
  <si>
    <t>X MAN 6 The Wolverine (2013) Brrip 720p 1080p Hindi English Dual Audio x264 Download</t>
  </si>
  <si>
    <t>Stormageddon (2015)1080p Bluray X265 417 MB</t>
  </si>
  <si>
    <t>Kill Command (2016) 1080p HEVC WEBDL x265 556 MB</t>
  </si>
  <si>
    <t>Quantico S01E22 720p HDTV x265 200MB</t>
  </si>
  <si>
    <t>The Last House on Cemetery Lane 2015 BRRip 720p 1080p HD English Horror x264 AAC High speed Download</t>
  </si>
  <si>
    <t>Divine Access 2015 HDRip 720P UNCENSORED ENglish XviD AAC High speed Download</t>
  </si>
  <si>
    <t>The Escort 2015 Brrip 720p HD English x264 AAC High Speed Download</t>
  </si>
  <si>
    <t>Pelé Birth of a Legend 2016 HDRip 720P English XviD AC3 EVO High speed Download</t>
  </si>
  <si>
    <t>Race (2016) BluRay 1080p 720P HD  6CH 1.3GB 2.3GB x264 English High Speed Download</t>
  </si>
  <si>
    <t>Triple 9 (2016) BRRip 720p 1080P HD x264 English 1GB High Speed Download</t>
  </si>
  <si>
    <t>Kung Fu Brother 2015 HDRip 720p English XviD AC3 EVO High Speed download</t>
  </si>
  <si>
    <t>8 Mile (2002) Bluray 720p HD English x264 MKV 600MB High Speed Download</t>
  </si>
  <si>
    <t>Krasue Kreung Khon 2016 DVDRip 400MB Movie MKV Download</t>
  </si>
  <si>
    <t>The Devil Complex (2016) 720p DVDRip X264 English 843 MB Download</t>
  </si>
  <si>
    <t>Kill Command 2016 HDRip 480p English 300mb Download</t>
  </si>
  <si>
    <t>Boost (2015) BRRip 720p x264 English 850MB Download</t>
  </si>
  <si>
    <t>Deadpool (2016) Bluray 1080p 720P Dual Audio 5.1 HINDI ENGLISH x264 Download</t>
  </si>
  <si>
    <t>Kill Command (2016) 720p WEB-DL 720P HD English x264 800MB Download</t>
  </si>
  <si>
    <t>How to Plan an Orgy in a Small Town (2015) 720p 1080P WEB-DL x264 English Download</t>
  </si>
  <si>
    <t>The Huntsman Winters War 2016  HDRip English 480p 300MB ESubs Download</t>
  </si>
  <si>
    <t>The Asian Connection (2016) 720p WEB-DL 700MB English Download</t>
  </si>
  <si>
    <t>Fight Valley 2016 HDRip 720p English x264 XviD AC3 EVO  Download</t>
  </si>
  <si>
    <t>Active Shooters 2016 DVDRip 720P English x264 XviD EVO Download</t>
  </si>
  <si>
    <t>The Huntsman: Winter’s War (2016) HC 1080p HDRiP English 2GB  (Winters War) Download</t>
  </si>
  <si>
    <t>The Huntsman Winter s War (2016) HC 720p HDRiP English 999MB (Winters War) Download Hon3y</t>
  </si>
  <si>
    <t>Snow White And The Huntman (2012) Dual Audio x264 720p And 480p HD Direct Download</t>
  </si>
  <si>
    <t>Alpha and Omega Dino Digs 2016 HDRip 720p English XviD EVO Download</t>
  </si>
  <si>
    <t>Batman Vs Superman Dawn of Justice (2016) 720p HDTC x264 MasterEdition [Dual-Audio] [English + Hindi]</t>
  </si>
  <si>
    <t>Six Gun Savior 2016 HDRip 720p x264 English XviD AC3 EVO Download</t>
  </si>
  <si>
    <t>Starcrossed 2015 HDRip 720p x264 English XviD AC3 EVO Download</t>
  </si>
  <si>
    <t>The Matrix Revolution (2003) 720p 550mb x264 HD Direct Download</t>
  </si>
  <si>
    <t>The Matrix(1999) 720p 600mb x264 HD Direct Download</t>
  </si>
  <si>
    <t>Zoolander 2001 English 480P BrRip 300MB ESub Download</t>
  </si>
  <si>
    <t>Zoolander 2 2016 English 480P BrRip 300MB ESub Download</t>
  </si>
  <si>
    <t>Bite 2015 UNRATED English 480P WEB-DL 250MB ESub Download</t>
  </si>
  <si>
    <t>Well Wishes 2015 HDRip XviD AC3-EVO 1.4 GB</t>
  </si>
  <si>
    <t>Bling 2016 HDRip XviD AC3-EVO</t>
  </si>
  <si>
    <t>The Finest Hours (2016) 720p BluRay 999MB x264 &amp; x265 HEVC 700MB English Download</t>
  </si>
  <si>
    <t>The Finest Hours (2016) 1080p – 720p BluRay 6CH Full HD English Download</t>
  </si>
  <si>
    <t>Zoolander 2 (2016) BluRay 720p x264 English 850MB Download</t>
  </si>
  <si>
    <t>Captain America Civil War 2016 720p Best HDTC x264 AAC Hon3y Torrent Download</t>
  </si>
  <si>
    <t>The Huntsman: Winter’s War (2016) HC 720p HDTC English 999MB  (Winters War) Download</t>
  </si>
  <si>
    <t>The Huntsman: Winter’s War (2016) HC – 1080p HDTC – 1.85GB  (Winters War) Download</t>
  </si>
  <si>
    <t>ONLY THE DEAD 2015 HDRIP 720P XVID AC3 1.3GB Download</t>
  </si>
  <si>
    <t>Bite 2015 720p WEBRip x264 English AAC ETRG Download</t>
  </si>
  <si>
    <t>Dont Look In The Basement 2 2015 720p WEBRip English x264 AAC ETRG Download</t>
  </si>
  <si>
    <t>Batman v Superman: Dawn of Justice (2016) 720p HDTC X264 Masteredition English 1.1GB Download</t>
  </si>
  <si>
    <t>Crazy Love 2 (Fengkuang Shi Ai 2) (2016) 720p HDRip x264 Download</t>
  </si>
  <si>
    <t>The Haunting of Alice D 2016 HDRip 720P 1.3GB AVI MKV Tainted 2015 Download</t>
  </si>
  <si>
    <t>Road to Perdition 2002 English 350MB BRRip English 480p ESubs Download</t>
  </si>
  <si>
    <t>Sisters 2015 English 350MB BRRip 720p English ESubs HEVC Download</t>
  </si>
  <si>
    <t>Captain America Civil War 2016 Dual Audio Hindi Eng 480p HDTC 500mb Download</t>
  </si>
  <si>
    <t>Captain America Civil War 2016 HDTC Hindi Dubbed 720P Dual Audio 1GB Download</t>
  </si>
  <si>
    <t>Captain America Civil War 2016 HDTC 1080P x264 Mandarin version rarbt</t>
  </si>
  <si>
    <t>Captain America Civil WAR 2016 New HD-TC 720P Ver 2 x264 AC3 English CPG Download</t>
  </si>
  <si>
    <t>Kindergarten Cop 2 2016 DVDRip 720P XViD English Download</t>
  </si>
  <si>
    <t>Risen (2016) BluRay 1080P 720P HD 6CH 1- 2GB YIFY Torrent</t>
  </si>
  <si>
    <t>18+ NFG The Movie 2016 UNRATED English Movies HDRip XviD AAC Download</t>
  </si>
  <si>
    <t>Code of Honor (2016) WEB-DL 720p x264 English 750MB Download</t>
  </si>
  <si>
    <t>The Horde 2016 HDRip 720P XviD English Movie AAC EVO Download</t>
  </si>
  <si>
    <t>The Offering (2016) HDRip 720P XViD English ETRG Download</t>
  </si>
  <si>
    <t>My Big Fat Greek Wedding 2 (2016) 720p HC WEBRip x264 English 800MB Download</t>
  </si>
  <si>
    <t>The Vampire Diaries S07E21 06 May 2016 HDTV x264 Download</t>
  </si>
  <si>
    <t>Henry Gambles Birthday Party 2016 WEBRip 720p HDrip &amp; HEVC HD English x264 AAC Download</t>
  </si>
  <si>
    <t>Raising The Bar 2016 HDRip 720P  WEB-DL XviD AC3 EVO Download</t>
  </si>
  <si>
    <t>Albert Up Up and Away 2016 HDRip 720P English XviD AC3 Download</t>
  </si>
  <si>
    <t>Robot World 2016 HDRip 720P 1 GB English XviD AC3 Download</t>
  </si>
  <si>
    <t>10 Cloverfield Lane (2016) 720p HDRip WEBRIP x264 English 800MB Download</t>
  </si>
  <si>
    <t>Restoration 2016 HDRip 720P WEB-DL XViD 700MB HD Download</t>
  </si>
  <si>
    <t>RoboDog 2016 DVDRip 720p English x264 XviD Download</t>
  </si>
  <si>
    <t>Dirty Grandpa 2016 Bluray 720P x264 900MB HD Download</t>
  </si>
  <si>
    <t>The Witch 2015 English 720p BRRip 850MB x264 ESubs – Torrent &amp; Direct Download</t>
  </si>
  <si>
    <t>THE AMERICAN SIDE 2016 HDRIP 720P WED-DL XVID AC3 English – Torrent &amp; Direct Download</t>
  </si>
  <si>
    <t>Young And Beautiful 2013 1080p HEVC BluRay x265 – Torrent &amp; Direct Download Link</t>
  </si>
  <si>
    <t>Until the Day I Die Part 1 2016 DVDRip 720P 500MB &amp;  350MB MKV ENglish – Torrent Direct Download Link</t>
  </si>
  <si>
    <t>The Witch 2016 HDRip x264 AC3 6CH 720p English – Torrent Direct Download Links</t>
  </si>
  <si>
    <t>Mercury Plains 2016 720p WEBRip x264 AAC English – Torrent – Direct Download</t>
  </si>
  <si>
    <t>How to Be Single 2016 720p WEB DL x264 850MB English – Torrent &amp; Download</t>
  </si>
  <si>
    <t>Zoolander 2 (2016) 720p WEB-DL x264 English HD – Torrent  &amp; Download</t>
  </si>
  <si>
    <t>Captain America Civil War 2016 HDCAM x264 Exclusive 1.86gb / 800mb TORRENT , DIRECT Download</t>
  </si>
  <si>
    <t>The Huntsman: Winter’s War (2016) HDTS 700MB &amp; 1GB x264 English – Torrent &amp; Direct Download</t>
  </si>
  <si>
    <t>Captain America Civil War (2016) English HDCAM x264 480p 350MB – Torrent Direct Downloa</t>
  </si>
  <si>
    <t>The Amityville Playhouse 2015 BRRip 720P – 480P x264 EnglishXviD AC3 – Torrent – Direct Download</t>
  </si>
  <si>
    <t>Special Correspondents 2016 HDRip 720P XviD AC3 EVO – Torrent Direct Download</t>
  </si>
  <si>
    <t>Risen 2016  720p HDRiP X264 AC3 mkv  English – Torrent Direct Download</t>
  </si>
  <si>
    <t>Operation Neighborhood Watch (2016) HDRip XviD AC3 EVO English – Torrent Direct Download</t>
  </si>
  <si>
    <t>Captain America Civil War (2016) DVDScr Camrip x264 DR [580Mb] – Torrent &amp; Direct Download</t>
  </si>
  <si>
    <t>Sacrifice (2016) 720p WEB-DL 750MB  x264 ENglish – Torrent Direct Download</t>
  </si>
  <si>
    <t>Term Life (2016) 720p WEB-DL x264 HD 700MB English – Torrent – Direct Download</t>
  </si>
  <si>
    <t>Eddie The Eagle 2016 English 720p HC HDRip 800mb – Torrent Direct Download</t>
  </si>
  <si>
    <t>Batman V Superman Dawn of Justice 2016 HD – TC x264 AC3 – CPG  / super HD-TS</t>
  </si>
  <si>
    <t>Deadpool  2016 Bluray 1080p 720p x264 English Full HD – YIFY High Speed Torrent</t>
  </si>
  <si>
    <t>Chronicles of the Ghostly Tribe 2015 BluRay 720p 480p x264 – Torrent Download Direct</t>
  </si>
  <si>
    <t>Pandemic (2016) 720p BluRay x264 English – 750MB – Torrent Direct Download</t>
  </si>
  <si>
    <t>Crossing Point 2016 DVDRip 720P Xvid AC3 English – Torrent Direct Download</t>
  </si>
  <si>
    <t>The Boy (2016) 720p BluRay x264 &amp; x265 HEVC 600MB 800MB Torrent Direct Download</t>
  </si>
  <si>
    <t>The Boy (2016) 1080p BluRay 6CH 1.7GB x264  Full HD English – Torrent Direct Download</t>
  </si>
  <si>
    <t>LEGO Scooby Doo Haunted Hollywood 2016 BDRip x264 720p HD ENglish – Torrent Direct Download</t>
  </si>
  <si>
    <t>Deadpool (2016) 1080p / 720p BRRip ( 6CH 2GB ) ( 1gb, 720p ) / mkvcage , Torrent , direct link , yify</t>
  </si>
  <si>
    <t>End of Days Inc 2015 HDRip 720p x264 English – Torrent Direct Download</t>
  </si>
  <si>
    <t>The Driftless Area 2015 FRENCH WEB-DL 720p 650MB MKV – Torrent Direct Download</t>
  </si>
  <si>
    <t>High Strung 2016 HDRip x264 English – Torrent Direct Download</t>
  </si>
  <si>
    <t>Deadpool (2016) 1080p WEB-DL AC3 1.8GB x264 Full HD English – Torrent – Direct Link</t>
  </si>
  <si>
    <t>Kicking Off 2015 HDRip XViD 720p English – Torrent – Direct Download</t>
  </si>
  <si>
    <t>Deadpool 2016 WEB-DL x264 HD 720p English [HDrip] – Torrent – Direct Download</t>
  </si>
  <si>
    <t>Chronic 2015 HDRip 720p x264 Xvid English – Torrent – Direct download</t>
  </si>
  <si>
    <t>Blue Mountain State The Rise of Thadland 2016 720p BRRip x264 AAC English – Torrent direct Download</t>
  </si>
  <si>
    <t>Submerged (2015) 720p BRRip 850MB x264 English – Torrent &amp; Direct Download</t>
  </si>
  <si>
    <t>Sharkansas Womens Prison Massacre 2016 BRRip XviD AC3 720p ENglish – Torrent Direct DownloaD</t>
  </si>
  <si>
    <t>Sniper: Special Ops 2016 DvDRip x264 English 500 MB – Torrent Direct Download</t>
  </si>
  <si>
    <t>Triple 9 (2016) 720p HDRip x264 English 800MB – Torrent Direct Download</t>
  </si>
  <si>
    <t>The Huntsman Winters War (2016) HD-TS 600MB 720p – Torrent DirectDownload</t>
  </si>
  <si>
    <t>Nina (2016) 720p WEB-DL 700MB x264 English – Torrent Direct Download</t>
  </si>
  <si>
    <t>The Boss (2016) 720p HC HDRip x264 AAC 900MB – dIRECT tORRENT dOWNLOAD</t>
  </si>
  <si>
    <t>Son of Saul 2015 BRRip 480p 300mb ESub x264 English – Torrent Full Download</t>
  </si>
  <si>
    <t>Criminal 2016 HD-TS x264 AC3 Exclusive 720p English – Torrent Direct Download</t>
  </si>
  <si>
    <t>13 Cameras (2016) English Movie DVDRip 1 GB 720p x264 – Torrent Direct Download</t>
  </si>
  <si>
    <t>Care Bears Bearied Treasure 2016 HDRip XviD AC3 720p English – Torrent Direct Download</t>
  </si>
  <si>
    <t>A R C H I E 2016 HDRip 720p x264 English – Torrent Direct Download</t>
  </si>
  <si>
    <t>Once I Was a Beehive (2015) 720p WEB-DLx264 English  990MB – Torrent Direct Download</t>
  </si>
  <si>
    <t>Midnight Special (2016) PROPER 720p HC WEBRip 850MB – Torrent Direct Download</t>
  </si>
  <si>
    <t>Knight of Cups (2015) 720p BRRip x264 AAC  [888 MB] ETRG , direct link , Torrent link</t>
  </si>
  <si>
    <t>Risen 2016 480p WEBRip x264 AC3 300MB  Torrent Direct Download</t>
  </si>
  <si>
    <t>Paradox 2016 HDRip x264 English XviD AC3 – Torrent Direct Download</t>
  </si>
  <si>
    <t>Risen (2016) 720p HDRiP x264 English – 900MB Torrent Direct Download</t>
  </si>
  <si>
    <t>Magnum Force 1973 English 350MB BRRip 480p ESubs – Torrent Direct Downlaod</t>
  </si>
  <si>
    <t>Joy (2015) 720p 1080p BRRip HEVC &amp; x264 800MB English – YIFY Torrent Direct Download</t>
  </si>
  <si>
    <t>Zoolander 2 (2016) 720p HDTS x264 English 800MB – Torrent Direct Download</t>
  </si>
  <si>
    <t>The Choice (2016) 720p BRRIP x264 720p 1080p English 900MB – YIFY Torrent – Direct Download</t>
  </si>
  <si>
    <t>94 Feet 2016 HDRip XViD 720p x264 English – Torrent – Direct Download</t>
  </si>
  <si>
    <t>Cherry Tree 2015 Brrip 720p x264 English – Torrent – Direct Download</t>
  </si>
  <si>
    <t>18+ Raven’s Touch 2015 BluRay 720p 750MB x264 English – Torrent – Direct Download</t>
  </si>
  <si>
    <t>Hostile Border 2015 HDRip 700MB XviD 720p English – Torrent &amp; Direct Download</t>
  </si>
  <si>
    <t>Nina Forever (2015) 720p BRRip x264 English 850MB – YIFY Torrent – Direct Links</t>
  </si>
  <si>
    <t>Saved By Grace 2016 DVDRip 720p x264  XViD – Torrent &amp; Direct Links</t>
  </si>
  <si>
    <t>The Huntsman Winter’s War 2016 English 700MB Cam x264 / TORRENT DIRECT LINK</t>
  </si>
  <si>
    <t>The Survivalist (2015)  720p BluRay x264 English HD – Torrent – Direct Download</t>
  </si>
  <si>
    <t>Animus The Tell Tale Heart 2015 720p BRRip x264 ACC English – Torrent – Direct Download</t>
  </si>
  <si>
    <t>Hell and Back (2015) BluRay 720p x264 English [600MB] – YIFY Torrent – Direct Download</t>
  </si>
  <si>
    <t>Colonia 2015 720p HDRip 800mb ESub</t>
  </si>
  <si>
    <t>Dead 7 (2016) 720p HDRip x264 English WEBRip  – Torrent &amp; Direct Download</t>
  </si>
  <si>
    <t>Home Invasion (2016) 720p WEB-DL 650MB – Torrent &amp; Direct Download</t>
  </si>
  <si>
    <t>The Witch 2015 English 720p HC WEBRip 700mb – Torrent &amp; Direct Download</t>
  </si>
  <si>
    <t>Holidays (2016) 720p WEB-DL x264 English 800MB – Torrent &amp; Direct Download</t>
  </si>
  <si>
    <t>18+ The Conduit 2016 UNCENSORED English Movies HDRip XviD AAC  – Torrent &amp; Direct Download</t>
  </si>
  <si>
    <t>Ride Along 2 2016 English 720p 1080p BRRip 900mb ESubs – Torrent &amp; Direct Download</t>
  </si>
  <si>
    <t>Krampus 2015 720p &amp; 1080p BRRIP  HD x264 English – Torrent &amp; Direct Download</t>
  </si>
  <si>
    <t>The Veil 2016 720p &amp; 1080p BRRIP x264 English – Torrent &amp; Direct Download</t>
  </si>
  <si>
    <t>Dirty Grandpa (2016) 720p HDRip x264 English 750MB – Torrent &amp; Direct Download</t>
  </si>
  <si>
    <t>Nowhere Boys The Book Of Shadows 2016 WEB-DL x264 Engish 720p HD – Torrent &amp; Direct Download</t>
  </si>
  <si>
    <t>The Invitation 2015 720p BluRay H264 English – Torrent &amp; Direct Download</t>
  </si>
  <si>
    <t>Hardcore Henry 2016 HDTS x264 AC3 720p English Exclusive  – Torrent &amp; Direct Download</t>
  </si>
  <si>
    <t>Decay 2015 HDRip WEB-DL 720p x264 English – Torrent &amp; Direct Download</t>
  </si>
  <si>
    <t>The Dead Room (2015) WEB-DL  720p x264 English – Torrent &amp; Direct Download</t>
  </si>
  <si>
    <t>Space Cop (2016) 720p BRRip x264 English – KAT Torrent &amp; Direct Download</t>
  </si>
  <si>
    <t>Nowhere Boys The Book Of Shadows 2016 WEB-DL x264 720p English – Torrent &amp; direct download</t>
  </si>
  <si>
    <t>Badlands of Kain 2016 WEB-DL HDrip  x264 English – Torrent &amp; Dirent Download</t>
  </si>
  <si>
    <t>Hush 2016  HDRip 720p x264 XViD AAC English Movie – Torrent &amp; Direct Download</t>
  </si>
  <si>
    <t>One More Time (2015) 720p WEB-DL x264 HD 750MB English – Torrent &amp; Direct Download</t>
  </si>
  <si>
    <t>The Invitation (2015) 720p WEB-DL x264 English 750MB – Torrent &amp; Direct Download</t>
  </si>
  <si>
    <t>Mr. Right (2015) 720p WEB-DL x264 750MB English – Torrent &amp; Direct Download</t>
  </si>
  <si>
    <t>Temps (2016) – WEB-DL  720p HD English – Torrent &amp; Direct Download</t>
  </si>
  <si>
    <t>Joy (2015) – 720p WEB-DL x264 English HD – 999MB – Torrent &amp; Direct Download</t>
  </si>
  <si>
    <t>Crouching Tiger Hidden Dragon Sword of Destiny 2016 BRRip 720p English x264 AC3 HD – Torrent &amp; Direct Download</t>
  </si>
  <si>
    <t>My Big Fat Greek Wedding 2 2016 HD-TS x264 Englissh AC3 720p Exclusive – Torrent &amp; Direct Download</t>
  </si>
  <si>
    <t>Exit 14 (2016) – HDRip x264 Xvid 720p English Movie – Torrent &amp; Direct Download</t>
  </si>
  <si>
    <t>Rough Cut (2016) HDRip 720p x264 English – Torrent &amp; Direct Download</t>
  </si>
  <si>
    <t>The Trust (2016) 720p BRRip x264 HD English – YIFY Torrent  &amp; Direct Download</t>
  </si>
  <si>
    <t>Misconduct (2016) 720p BRRip HD x264 English – YIFY Torrent &amp; D Download</t>
  </si>
  <si>
    <t>Don’t Grow Up 2015 – BRRip 720p 1080p HD x264 English – YiFY Torrent &amp; Direct Download</t>
  </si>
  <si>
    <t>Norm of the North (2016) – BRRIP 720p HD English – YIFY Torrent &amp; Direct Download</t>
  </si>
  <si>
    <t>Tom Clancys the Division Agent Origins 2016 720P WEBRip x264 HD English – Torrent &amp; Download</t>
  </si>
  <si>
    <t>Sunset Song (2015) 720p BRRip x264 English – Torrent &amp; Direct Downlaod</t>
  </si>
  <si>
    <t>The Masked Saint (2016) – 720p WEB-DL x264 English 800MB – Torrent &amp; Direct Download</t>
  </si>
  <si>
    <t>Boost 2015 – WEB-DL HDRIP 720p x264 English – Torrent &amp; Direct Download</t>
  </si>
  <si>
    <t>The Tell Tale Heart 2016 – DVDRip x264 English 720p HD- Torrent &amp; Direct Download</t>
  </si>
  <si>
    <t>The Finest Hours 2016 WEB-Dl x264 – 1080p – 720p English – Torrent &amp; Direct Download</t>
  </si>
  <si>
    <t>Jane Got a Gun (2015) –  BluRay 720p HD English x264 MKV – Torrent &amp; Direct Download</t>
  </si>
  <si>
    <t>The 5th Wave 2016 – English 720p WEB-DL HD x264 1GB – Torrent &amp; Direct Download</t>
  </si>
  <si>
    <t>The Boy (2016) – 720p HDRiP x264 English – Torrent &amp; Direct Download</t>
  </si>
  <si>
    <t>Alienate (2016) – HDRip 720p x264 MKV – Torrent &amp; Direct Download</t>
  </si>
  <si>
    <t>Hard Line (2016) – HDRip 720p x264 MKV 550 MB  – Torrent &amp; Direct download</t>
  </si>
  <si>
    <t>Hail , Caesar ! (2016)  HC WEBRip 720p &amp; 480p HDrip x264 – Torrent &amp; Direct Download</t>
  </si>
  <si>
    <t>The Fall of the Krays 2016 –  BRRip English 720p &amp; 1080p x264 HD – torrent &amp; Direct Download</t>
  </si>
  <si>
    <t>Triple 9 (2016) WEBRip 720p HD x264 MKV CAM AUDIO – Torrent &amp; Direct Download</t>
  </si>
  <si>
    <t>Batman v Superman Dawn of Justice (2016) New Clear HDTS x264 AAC [Dual Audio] [Hindi+English ] 500Mb – Torrent &amp; Direct Downoad</t>
  </si>
  <si>
    <t>The Bride 2016 HDRip x264 720 English – Torrent &amp; Direct Download</t>
  </si>
  <si>
    <t>Time Rush 2016 HDRip Torrent / khatrimaza / 720p YIFI</t>
  </si>
  <si>
    <t>Pandemic 2016 HDRip 720p HD x264 English – Torrent &amp; Direct Download</t>
  </si>
  <si>
    <t>They Found Hell (2015) – DVDRip 720p HD x264 English – DD</t>
  </si>
  <si>
    <t>The Girl in the Photographs (2015) – 720p Web-DL HD x264 English MKV – DD</t>
  </si>
  <si>
    <t>Interstellar 2014 – 720p BluRay 720p 1080p 480p x264 MKV HD Hindi-Sub YIFY  – DD</t>
  </si>
  <si>
    <t>Natural Born Pranksters 2016 – HDRIP 720p x264 MKV English – DD</t>
  </si>
  <si>
    <t>Norm of the North (2016) 720p  x264 MKV WEB-DL 700MB – DD</t>
  </si>
  <si>
    <t>Stealing Cars 2016 –  English Movies DVDRip x264 MKV &amp; XViD 720p HD – DD</t>
  </si>
  <si>
    <t>Jane Wants A Boyfriend 2016 English Movies HDRip 720p XViD AAC – DD</t>
  </si>
  <si>
    <t>Misconduct (2016) English Full Movie HDRip x264 720p MKV – DD</t>
  </si>
  <si>
    <t>Justice League vs Teen Titans 2016 English 720p WEB-DL 600MB ESubs – DD</t>
  </si>
  <si>
    <t>True Deception (2016) HDRip x264 720p MKV 1 GB – DD</t>
  </si>
  <si>
    <t>The Forest 2016 BDRip x264 English 720p HD – DD</t>
  </si>
  <si>
    <t>Risen 2016 – English 720p &amp; 480p HDCAM 800mb &amp; 300mb – DD</t>
  </si>
  <si>
    <t>10 Cloverfield Lane (2016) – HDCAM x264 English 1 GB  – DD</t>
  </si>
  <si>
    <t>Batman v Superman Dawn of Justice 2016 – CAMRip XviD English – DD</t>
  </si>
  <si>
    <t>Bleed (2016) – 720p WEB-DL x264 HD English – DD</t>
  </si>
  <si>
    <t>Get a Job 2016 – English Web-DL HDRip Full Movie 700mb – DD</t>
  </si>
  <si>
    <t>Star War Episode VII The Force Awakens 2015 BRRip x264 720 &amp; 1080p Full HD English Direct Download</t>
  </si>
  <si>
    <t>The Confirmation (2016) – WEB-DL x264 720p HD English – Direct download</t>
  </si>
  <si>
    <t>Roboshark (2016) 720p WEB-DL x264 HD Direct Download</t>
  </si>
  <si>
    <t>The 5th Wave 2016 English WEBRip 700MB Eng-Sub Direct Download</t>
  </si>
  <si>
    <t>Concussion (2015) Blu-Ray 720p x264 English Subs | Full Movie</t>
  </si>
  <si>
    <t>The Hateful Eight (2015) Movie Blu-Ray 720p x264 English Subs .</t>
  </si>
  <si>
    <t>Ip Man 3 (2015) BluRay 720p Dual Audio [ English Dubbed &amp; Chinese ] x264 Full Movie .</t>
  </si>
  <si>
    <t>Alvin and the Chipmunks: The Road Chip (2015) Full Movie 720p Blu-Ray English + ESubs .</t>
  </si>
  <si>
    <t>Victor Frankenstein (2015) BluRay 480p 720p 1080p HD x264 Full Movie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</si>
</sst>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673"/>
  <sheetViews>
    <sheetView tabSelected="1" workbookViewId="0">
      <selection activeCell="C1" sqref="C1"/>
    </sheetView>
  </sheetViews>
  <sheetFormatPr defaultRowHeight="15"/>
  <cols>
    <col min="1" max="1" width="136.42578125" customWidth="1"/>
    <col min="2" max="2" width="94.2851562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tr">
        <f>HYPERLINK("https://katmoviehd.day/county-line-no-fear-2022-full-movie-in-english/", "https://katmoviehd.day/county-line-no-fear-2022-full-movie-in-english/")</f>
        <v>https://katmoviehd.day/county-line-no-fear-2022-full-movie-in-english/</v>
      </c>
    </row>
    <row r="3" spans="1:2">
      <c r="A3" t="s">
        <v>3</v>
      </c>
      <c r="B3" t="str">
        <f>HYPERLINK("https://katmoviehd.day/butchers-crossing-2022-movie/", "https://katmoviehd.day/butchers-crossing-2022-movie/")</f>
        <v>https://katmoviehd.day/butchers-crossing-2022-movie/</v>
      </c>
    </row>
    <row r="4" spans="1:2">
      <c r="A4" t="s">
        <v>4</v>
      </c>
      <c r="B4" t="str">
        <f>HYPERLINK("https://katmoviehd.day/expend4bles-2023-film/", "https://katmoviehd.day/expend4bles-2023-film/")</f>
        <v>https://katmoviehd.day/expend4bles-2023-film/</v>
      </c>
    </row>
    <row r="5" spans="1:2">
      <c r="A5" t="s">
        <v>5</v>
      </c>
      <c r="B5" t="str">
        <f>HYPERLINK("https://katmoviehd.day/blue-beetle-2023-film/", "https://katmoviehd.day/blue-beetle-2023-film/")</f>
        <v>https://katmoviehd.day/blue-beetle-2023-film/</v>
      </c>
    </row>
    <row r="6" spans="1:2">
      <c r="A6" t="s">
        <v>6</v>
      </c>
      <c r="B6" t="str">
        <f>HYPERLINK("https://katmoviehd.day/after-everything-2023-film/", "https://katmoviehd.day/after-everything-2023-film/")</f>
        <v>https://katmoviehd.day/after-everything-2023-film/</v>
      </c>
    </row>
    <row r="7" spans="1:2">
      <c r="A7" t="s">
        <v>7</v>
      </c>
      <c r="B7" t="str">
        <f>HYPERLINK("https://katmoviehd.day/a-haunting-in-venice-2023-film/", "https://katmoviehd.day/a-haunting-in-venice-2023-film/")</f>
        <v>https://katmoviehd.day/a-haunting-in-venice-2023-film/</v>
      </c>
    </row>
    <row r="8" spans="1:2">
      <c r="A8" t="s">
        <v>8</v>
      </c>
      <c r="B8" t="str">
        <f>HYPERLINK("https://katmoviehd.day/below-deck-deceit-2023-full-movie-in-english/", "https://katmoviehd.day/below-deck-deceit-2023-full-movie-in-english/")</f>
        <v>https://katmoviehd.day/below-deck-deceit-2023-full-movie-in-english/</v>
      </c>
    </row>
    <row r="9" spans="1:2">
      <c r="A9" t="s">
        <v>9</v>
      </c>
      <c r="B9" t="str">
        <f>HYPERLINK("https://katmoviehd.day/all-fun-and-games-2023-full-movie-in-english/", "https://katmoviehd.day/all-fun-and-games-2023-full-movie-in-english/")</f>
        <v>https://katmoviehd.day/all-fun-and-games-2023-full-movie-in-english/</v>
      </c>
    </row>
    <row r="10" spans="1:2">
      <c r="A10" t="s">
        <v>10</v>
      </c>
      <c r="B10" t="str">
        <f>HYPERLINK("https://katmoviehd.day/the-fight-machine-2022-full-movie-in-english/", "https://katmoviehd.day/the-fight-machine-2022-full-movie-in-english/")</f>
        <v>https://katmoviehd.day/the-fight-machine-2022-full-movie-in-english/</v>
      </c>
    </row>
    <row r="11" spans="1:2">
      <c r="A11" t="s">
        <v>11</v>
      </c>
      <c r="B11" t="str">
        <f>HYPERLINK("https://katmoviehd.day/johnny-clyde-2023-full-movie-in-english/", "https://katmoviehd.day/johnny-clyde-2023-full-movie-in-english/")</f>
        <v>https://katmoviehd.day/johnny-clyde-2023-full-movie-in-english/</v>
      </c>
    </row>
    <row r="12" spans="1:2">
      <c r="A12" t="s">
        <v>12</v>
      </c>
      <c r="B12" t="str">
        <f>HYPERLINK("https://katmoviehd.day/gods-time-2022-full-movie-in-english/", "https://katmoviehd.day/gods-time-2022-full-movie-in-english/")</f>
        <v>https://katmoviehd.day/gods-time-2022-full-movie-in-english/</v>
      </c>
    </row>
    <row r="13" spans="1:2">
      <c r="A13" t="s">
        <v>13</v>
      </c>
      <c r="B13" t="str">
        <f>HYPERLINK("https://katmoviehd.day/drafted-2035-2021-full-movie-in-english/", "https://katmoviehd.day/drafted-2035-2021-full-movie-in-english/")</f>
        <v>https://katmoviehd.day/drafted-2035-2021-full-movie-in-english/</v>
      </c>
    </row>
    <row r="14" spans="1:2">
      <c r="A14" t="s">
        <v>14</v>
      </c>
      <c r="B14" t="str">
        <f>HYPERLINK("https://katmoviehd.day/us-or-them-2023-full-movie-in-english/", "https://katmoviehd.day/us-or-them-2023-full-movie-in-english/")</f>
        <v>https://katmoviehd.day/us-or-them-2023-full-movie-in-english/</v>
      </c>
    </row>
    <row r="15" spans="1:2">
      <c r="A15" t="s">
        <v>15</v>
      </c>
      <c r="B15" t="str">
        <f>HYPERLINK("https://katmoviehd.day/talk-to-me-2022-eng/", "https://katmoviehd.day/talk-to-me-2022-eng/")</f>
        <v>https://katmoviehd.day/talk-to-me-2022-eng/</v>
      </c>
    </row>
    <row r="16" spans="1:2">
      <c r="A16" t="s">
        <v>16</v>
      </c>
      <c r="B16" t="str">
        <f>HYPERLINK("https://katmoviehd.day/barbie-2023-english/", "https://katmoviehd.day/barbie-2023-english/")</f>
        <v>https://katmoviehd.day/barbie-2023-english/</v>
      </c>
    </row>
    <row r="17" spans="1:2">
      <c r="A17" t="s">
        <v>17</v>
      </c>
      <c r="B17" t="str">
        <f>HYPERLINK("https://katmoviehd.day/evinced-2022-full-movie-in-english/", "https://katmoviehd.day/evinced-2022-full-movie-in-english/")</f>
        <v>https://katmoviehd.day/evinced-2022-full-movie-in-english/</v>
      </c>
    </row>
    <row r="18" spans="1:2">
      <c r="A18" t="s">
        <v>18</v>
      </c>
      <c r="B18" t="str">
        <f>HYPERLINK("https://katmoviehd.day/god-forgives-i-dont-2023-full-movie-in-english/", "https://katmoviehd.day/god-forgives-i-dont-2023-full-movie-in-english/")</f>
        <v>https://katmoviehd.day/god-forgives-i-dont-2023-full-movie-in-english/</v>
      </c>
    </row>
    <row r="19" spans="1:2">
      <c r="A19" t="s">
        <v>19</v>
      </c>
      <c r="B19" t="str">
        <f>HYPERLINK("https://katmoviehd.day/love-upstream-2021-full-movie-in-english/", "https://katmoviehd.day/love-upstream-2021-full-movie-in-english/")</f>
        <v>https://katmoviehd.day/love-upstream-2021-full-movie-in-english/</v>
      </c>
    </row>
    <row r="20" spans="1:2">
      <c r="A20" t="s">
        <v>20</v>
      </c>
      <c r="B20" t="str">
        <f>HYPERLINK("https://katmoviehd.day/the-girl-in-the-yellow-jumper-2020-full-movie-in-english/", "https://katmoviehd.day/the-girl-in-the-yellow-jumper-2020-full-movie-in-english/")</f>
        <v>https://katmoviehd.day/the-girl-in-the-yellow-jumper-2020-full-movie-in-english/</v>
      </c>
    </row>
    <row r="21" spans="1:2">
      <c r="A21" t="s">
        <v>21</v>
      </c>
      <c r="B21" t="str">
        <f>HYPERLINK("https://katmoviehd.day/the-housekeeper-2023-full-movie-in-english/", "https://katmoviehd.day/the-housekeeper-2023-full-movie-in-english/")</f>
        <v>https://katmoviehd.day/the-housekeeper-2023-full-movie-in-english/</v>
      </c>
    </row>
    <row r="22" spans="1:2">
      <c r="A22" t="s">
        <v>22</v>
      </c>
      <c r="B22" t="str">
        <f>HYPERLINK("https://katmoviehd.day/zombie-town-2023-full-movie-in-english/", "https://katmoviehd.day/zombie-town-2023-full-movie-in-english/")</f>
        <v>https://katmoviehd.day/zombie-town-2023-full-movie-in-english/</v>
      </c>
    </row>
    <row r="23" spans="1:2">
      <c r="A23" t="s">
        <v>23</v>
      </c>
      <c r="B23" t="str">
        <f>HYPERLINK("https://katmoviehd.day/thirst-2023-full-movie-in-english/", "https://katmoviehd.day/thirst-2023-full-movie-in-english/")</f>
        <v>https://katmoviehd.day/thirst-2023-full-movie-in-english/</v>
      </c>
    </row>
    <row r="24" spans="1:2">
      <c r="A24" t="s">
        <v>24</v>
      </c>
      <c r="B24" t="str">
        <f>HYPERLINK("https://katmoviehd.day/escalation-2023-full-movie-in-english/", "https://katmoviehd.day/escalation-2023-full-movie-in-english/")</f>
        <v>https://katmoviehd.day/escalation-2023-full-movie-in-english/</v>
      </c>
    </row>
    <row r="25" spans="1:2">
      <c r="A25" t="s">
        <v>25</v>
      </c>
      <c r="B25" t="str">
        <f>HYPERLINK("https://katmoviehd.day/beaten-to-death-2022-full-movie-in-english/", "https://katmoviehd.day/beaten-to-death-2022-full-movie-in-english/")</f>
        <v>https://katmoviehd.day/beaten-to-death-2022-full-movie-in-english/</v>
      </c>
    </row>
    <row r="26" spans="1:2">
      <c r="A26" t="s">
        <v>26</v>
      </c>
      <c r="B26" t="str">
        <f>HYPERLINK("https://katmoviehd.day/the-good-mother-2023-full-movie-in-english/", "https://katmoviehd.day/the-good-mother-2023-full-movie-in-english/")</f>
        <v>https://katmoviehd.day/the-good-mother-2023-full-movie-in-english/</v>
      </c>
    </row>
    <row r="27" spans="1:2">
      <c r="A27" t="s">
        <v>27</v>
      </c>
      <c r="B27" t="str">
        <f>HYPERLINK("https://katmoviehd.day/jagged-mind-2023-full-movie-in-english/", "https://katmoviehd.day/jagged-mind-2023-full-movie-in-english/")</f>
        <v>https://katmoviehd.day/jagged-mind-2023-full-movie-in-english/</v>
      </c>
    </row>
    <row r="28" spans="1:2">
      <c r="A28" t="s">
        <v>28</v>
      </c>
      <c r="B28" t="str">
        <f>HYPERLINK("https://katmoviehd.day/dont-look-away-2023-full-movie-in-english/", "https://katmoviehd.day/dont-look-away-2023-full-movie-in-english/")</f>
        <v>https://katmoviehd.day/dont-look-away-2023-full-movie-in-english/</v>
      </c>
    </row>
    <row r="29" spans="1:2">
      <c r="A29" t="s">
        <v>29</v>
      </c>
      <c r="B29" t="str">
        <f>HYPERLINK("https://katmoviehd.day/you-hurt-my-feelings-2023-full-movie-in-english/", "https://katmoviehd.day/you-hurt-my-feelings-2023-full-movie-in-english/")</f>
        <v>https://katmoviehd.day/you-hurt-my-feelings-2023-full-movie-in-english/</v>
      </c>
    </row>
    <row r="30" spans="1:2">
      <c r="A30" t="s">
        <v>30</v>
      </c>
      <c r="B30" t="str">
        <f>HYPERLINK("https://katmoviehd.day/sins-of-the-father-2022-full-movie-in-english/", "https://katmoviehd.day/sins-of-the-father-2022-full-movie-in-english/")</f>
        <v>https://katmoviehd.day/sins-of-the-father-2022-full-movie-in-english/</v>
      </c>
    </row>
    <row r="31" spans="1:2">
      <c r="A31" t="s">
        <v>31</v>
      </c>
      <c r="B31" t="str">
        <f>HYPERLINK("https://katmoviehd.day/happy-birthday-2023-full-movie-in-english/", "https://katmoviehd.day/happy-birthday-2023-full-movie-in-english/")</f>
        <v>https://katmoviehd.day/happy-birthday-2023-full-movie-in-english/</v>
      </c>
    </row>
    <row r="32" spans="1:2">
      <c r="A32" t="s">
        <v>32</v>
      </c>
      <c r="B32" t="str">
        <f>HYPERLINK("https://katmoviehd.day/walking-against-the-rain-2022-full-movie-in-english/", "https://katmoviehd.day/walking-against-the-rain-2022-full-movie-in-english/")</f>
        <v>https://katmoviehd.day/walking-against-the-rain-2022-full-movie-in-english/</v>
      </c>
    </row>
    <row r="33" spans="1:2">
      <c r="A33" t="s">
        <v>33</v>
      </c>
      <c r="B33" t="str">
        <f>HYPERLINK("https://katmoviehd.day/they-shall-not-pass-2021-full-movie-in-english/", "https://katmoviehd.day/they-shall-not-pass-2021-full-movie-in-english/")</f>
        <v>https://katmoviehd.day/they-shall-not-pass-2021-full-movie-in-english/</v>
      </c>
    </row>
    <row r="34" spans="1:2">
      <c r="A34" t="s">
        <v>34</v>
      </c>
      <c r="B34" t="str">
        <f>HYPERLINK("https://katmoviehd.day/the-way-out-2022-full-movie-in-english/", "https://katmoviehd.day/the-way-out-2022-full-movie-in-english/")</f>
        <v>https://katmoviehd.day/the-way-out-2022-full-movie-in-english/</v>
      </c>
    </row>
    <row r="35" spans="1:2">
      <c r="A35" t="s">
        <v>35</v>
      </c>
      <c r="B35" t="str">
        <f>HYPERLINK("https://katmoviehd.day/the-threat-next-door-2023-full-movie-in-english/", "https://katmoviehd.day/the-threat-next-door-2023-full-movie-in-english/")</f>
        <v>https://katmoviehd.day/the-threat-next-door-2023-full-movie-in-english/</v>
      </c>
    </row>
    <row r="36" spans="1:2">
      <c r="A36" t="s">
        <v>36</v>
      </c>
      <c r="B36" t="str">
        <f>HYPERLINK("https://katmoviehd.day/twisted-neighbor-2023-full-movie-in-english/", "https://katmoviehd.day/twisted-neighbor-2023-full-movie-in-english/")</f>
        <v>https://katmoviehd.day/twisted-neighbor-2023-full-movie-in-english/</v>
      </c>
    </row>
    <row r="37" spans="1:2">
      <c r="A37" t="s">
        <v>37</v>
      </c>
      <c r="B37" t="str">
        <f>HYPERLINK("https://katmoviehd.day/static-codes-2023-full-movie-in-english/", "https://katmoviehd.day/static-codes-2023-full-movie-in-english/")</f>
        <v>https://katmoviehd.day/static-codes-2023-full-movie-in-english/</v>
      </c>
    </row>
    <row r="38" spans="1:2">
      <c r="A38" t="s">
        <v>38</v>
      </c>
      <c r="B38" t="str">
        <f>HYPERLINK("https://katmoviehd.day/robots-2023-full-movie-in-english/", "https://katmoviehd.day/robots-2023-full-movie-in-english/")</f>
        <v>https://katmoviehd.day/robots-2023-full-movie-in-english/</v>
      </c>
    </row>
    <row r="39" spans="1:2">
      <c r="A39" t="s">
        <v>39</v>
      </c>
      <c r="B39" t="str">
        <f>HYPERLINK("https://katmoviehd.day/the-dive-2023-full-movie-in-english/", "https://katmoviehd.day/the-dive-2023-full-movie-in-english/")</f>
        <v>https://katmoviehd.day/the-dive-2023-full-movie-in-english/</v>
      </c>
    </row>
    <row r="40" spans="1:2">
      <c r="A40" t="s">
        <v>40</v>
      </c>
      <c r="B40" t="str">
        <f>HYPERLINK("https://katmoviehd.day/night-of-the-caregiver-2023-full-movie-in-english/", "https://katmoviehd.day/night-of-the-caregiver-2023-full-movie-in-english/")</f>
        <v>https://katmoviehd.day/night-of-the-caregiver-2023-full-movie-in-english/</v>
      </c>
    </row>
    <row r="41" spans="1:2">
      <c r="A41" t="s">
        <v>41</v>
      </c>
      <c r="B41" t="str">
        <f>HYPERLINK("https://katmoviehd.day/les-amours-danais-2021-full-movie-in-english/", "https://katmoviehd.day/les-amours-danais-2021-full-movie-in-english/")</f>
        <v>https://katmoviehd.day/les-amours-danais-2021-full-movie-in-english/</v>
      </c>
    </row>
    <row r="42" spans="1:2">
      <c r="A42" t="s">
        <v>42</v>
      </c>
      <c r="B42" t="str">
        <f>HYPERLINK("https://katmoviehd.day/hostile-forces-2023-full-movie-in-english/", "https://katmoviehd.day/hostile-forces-2023-full-movie-in-english/")</f>
        <v>https://katmoviehd.day/hostile-forces-2023-full-movie-in-english/</v>
      </c>
    </row>
    <row r="43" spans="1:2">
      <c r="A43" t="s">
        <v>43</v>
      </c>
      <c r="B43" t="str">
        <f>HYPERLINK("https://katmoviehd.day/antigang-la-releve-2023-full-movie-in-english/", "https://katmoviehd.day/antigang-la-releve-2023-full-movie-in-english/")</f>
        <v>https://katmoviehd.day/antigang-la-releve-2023-full-movie-in-english/</v>
      </c>
    </row>
    <row r="44" spans="1:2">
      <c r="A44" t="s">
        <v>44</v>
      </c>
      <c r="B44" t="str">
        <f>HYPERLINK("https://katmoviehd.day/echo-base-2023-full-movie-in-english/", "https://katmoviehd.day/echo-base-2023-full-movie-in-english/")</f>
        <v>https://katmoviehd.day/echo-base-2023-full-movie-in-english/</v>
      </c>
    </row>
    <row r="45" spans="1:2">
      <c r="A45" t="s">
        <v>45</v>
      </c>
      <c r="B45" t="str">
        <f>HYPERLINK("https://katmoviehd.day/blind-waters-2023-full-movie-in-english/", "https://katmoviehd.day/blind-waters-2023-full-movie-in-english/")</f>
        <v>https://katmoviehd.day/blind-waters-2023-full-movie-in-english/</v>
      </c>
    </row>
    <row r="46" spans="1:2">
      <c r="A46" t="s">
        <v>46</v>
      </c>
      <c r="B46" t="str">
        <f>HYPERLINK("https://katmoviehd.day/a-safari-romance-2023-full-movie-in-english/", "https://katmoviehd.day/a-safari-romance-2023-full-movie-in-english/")</f>
        <v>https://katmoviehd.day/a-safari-romance-2023-full-movie-in-english/</v>
      </c>
    </row>
    <row r="47" spans="1:2">
      <c r="A47" t="s">
        <v>47</v>
      </c>
      <c r="B47" t="str">
        <f>HYPERLINK("https://katmoviehd.day/hiding-from-my-husband-2023-full-movie-in-english/", "https://katmoviehd.day/hiding-from-my-husband-2023-full-movie-in-english/")</f>
        <v>https://katmoviehd.day/hiding-from-my-husband-2023-full-movie-in-english/</v>
      </c>
    </row>
    <row r="48" spans="1:2">
      <c r="A48" t="s">
        <v>48</v>
      </c>
      <c r="B48" t="str">
        <f>HYPERLINK("https://katmoviehd.day/the-land-within-2022-full-movie-in-english/", "https://katmoviehd.day/the-land-within-2022-full-movie-in-english/")</f>
        <v>https://katmoviehd.day/the-land-within-2022-full-movie-in-english/</v>
      </c>
    </row>
    <row r="49" spans="1:2">
      <c r="A49" t="s">
        <v>49</v>
      </c>
      <c r="B49" t="str">
        <f>HYPERLINK("https://katmoviehd.day/trafficking-2023-full-movie-in-english/", "https://katmoviehd.day/trafficking-2023-full-movie-in-english/")</f>
        <v>https://katmoviehd.day/trafficking-2023-full-movie-in-english/</v>
      </c>
    </row>
    <row r="50" spans="1:2">
      <c r="A50" t="s">
        <v>50</v>
      </c>
      <c r="B50" t="str">
        <f>HYPERLINK("https://katmoviehd.day/spellbound-2023-full-movie-in-english/", "https://katmoviehd.day/spellbound-2023-full-movie-in-english/")</f>
        <v>https://katmoviehd.day/spellbound-2023-full-movie-in-english/</v>
      </c>
    </row>
    <row r="51" spans="1:2">
      <c r="A51" t="s">
        <v>51</v>
      </c>
      <c r="B51" t="str">
        <f>HYPERLINK("https://katmoviehd.day/slotherhouse-2023-full-movie-in-english/", "https://katmoviehd.day/slotherhouse-2023-full-movie-in-english/")</f>
        <v>https://katmoviehd.day/slotherhouse-2023-full-movie-in-english/</v>
      </c>
    </row>
    <row r="52" spans="1:2">
      <c r="A52" t="s">
        <v>52</v>
      </c>
      <c r="B52" t="str">
        <f>HYPERLINK("https://katmoviehd.day/fantasy-football-2022-full-movie-in-english/", "https://katmoviehd.day/fantasy-football-2022-full-movie-in-english/")</f>
        <v>https://katmoviehd.day/fantasy-football-2022-full-movie-in-english/</v>
      </c>
    </row>
    <row r="53" spans="1:2">
      <c r="A53" t="s">
        <v>53</v>
      </c>
      <c r="B53" t="str">
        <f>HYPERLINK("https://katmoviehd.day/alarmed-2023-full-movie-in-english/", "https://katmoviehd.day/alarmed-2023-full-movie-in-english/")</f>
        <v>https://katmoviehd.day/alarmed-2023-full-movie-in-english/</v>
      </c>
    </row>
    <row r="54" spans="1:2">
      <c r="A54" t="s">
        <v>54</v>
      </c>
      <c r="B54" t="str">
        <f>HYPERLINK("https://katmoviehd.day/barbie-2023-film/", "https://katmoviehd.day/barbie-2023-film/")</f>
        <v>https://katmoviehd.day/barbie-2023-film/</v>
      </c>
    </row>
    <row r="55" spans="1:2">
      <c r="A55" t="s">
        <v>55</v>
      </c>
      <c r="B55" t="str">
        <f>HYPERLINK("https://katmoviehd.day/the-equalizer-3-2023-eng/", "https://katmoviehd.day/the-equalizer-3-2023-eng/")</f>
        <v>https://katmoviehd.day/the-equalizer-3-2023-eng/</v>
      </c>
    </row>
    <row r="56" spans="1:2">
      <c r="A56" t="s">
        <v>56</v>
      </c>
      <c r="B56" t="str">
        <f>HYPERLINK("https://katmoviehd.day/the-blackening-2022-full-movie-in-english/", "https://katmoviehd.day/the-blackening-2022-full-movie-in-english/")</f>
        <v>https://katmoviehd.day/the-blackening-2022-full-movie-in-english/</v>
      </c>
    </row>
    <row r="57" spans="1:2">
      <c r="A57" t="s">
        <v>57</v>
      </c>
      <c r="B57" t="str">
        <f>HYPERLINK("https://katmoviehd.day/the-assassin-2023-full-movie-in-english/", "https://katmoviehd.day/the-assassin-2023-full-movie-in-english/")</f>
        <v>https://katmoviehd.day/the-assassin-2023-full-movie-in-english/</v>
      </c>
    </row>
    <row r="58" spans="1:2">
      <c r="A58" t="s">
        <v>58</v>
      </c>
      <c r="B58" t="str">
        <f>HYPERLINK("https://katmoviehd.day/tell-me-a-creepy-story-2023-full-movie-in-english/", "https://katmoviehd.day/tell-me-a-creepy-story-2023-full-movie-in-english/")</f>
        <v>https://katmoviehd.day/tell-me-a-creepy-story-2023-full-movie-in-english/</v>
      </c>
    </row>
    <row r="59" spans="1:2">
      <c r="A59" t="s">
        <v>59</v>
      </c>
      <c r="B59" t="str">
        <f>HYPERLINK("https://katmoviehd.day/mount-hideaway-mysteries-heartache-and-homecoming-2022-full-movie-in-english/", "https://katmoviehd.day/mount-hideaway-mysteries-heartache-and-homecoming-2022-full-movie-in-english/")</f>
        <v>https://katmoviehd.day/mount-hideaway-mysteries-heartache-and-homecoming-2022-full-movie-in-english/</v>
      </c>
    </row>
    <row r="60" spans="1:2">
      <c r="A60" t="s">
        <v>60</v>
      </c>
      <c r="B60" t="str">
        <f>HYPERLINK("https://katmoviehd.day/mommys-stolen-memories-2023-full-movie-in-english/", "https://katmoviehd.day/mommys-stolen-memories-2023-full-movie-in-english/")</f>
        <v>https://katmoviehd.day/mommys-stolen-memories-2023-full-movie-in-english/</v>
      </c>
    </row>
    <row r="61" spans="1:2">
      <c r="A61" t="s">
        <v>61</v>
      </c>
      <c r="B61" t="str">
        <f>HYPERLINK("https://katmoviehd.day/megalodon-the-frenzy-2023-full-movie-in-english/", "https://katmoviehd.day/megalodon-the-frenzy-2023-full-movie-in-english/")</f>
        <v>https://katmoviehd.day/megalodon-the-frenzy-2023-full-movie-in-english/</v>
      </c>
    </row>
    <row r="62" spans="1:2">
      <c r="A62" t="s">
        <v>62</v>
      </c>
      <c r="B62" t="str">
        <f>HYPERLINK("https://katmoviehd.day/reminiscing-shadows-2023-full-movie-in-english/", "https://katmoviehd.day/reminiscing-shadows-2023-full-movie-in-english/")</f>
        <v>https://katmoviehd.day/reminiscing-shadows-2023-full-movie-in-english/</v>
      </c>
    </row>
    <row r="63" spans="1:2">
      <c r="A63" t="s">
        <v>63</v>
      </c>
      <c r="B63" t="str">
        <f>HYPERLINK("https://katmoviehd.day/little-bone-lodge-2023-full-movie-in-english/", "https://katmoviehd.day/little-bone-lodge-2023-full-movie-in-english/")</f>
        <v>https://katmoviehd.day/little-bone-lodge-2023-full-movie-in-english/</v>
      </c>
    </row>
    <row r="64" spans="1:2">
      <c r="A64" t="s">
        <v>64</v>
      </c>
      <c r="B64" t="str">
        <f>HYPERLINK("https://katmoviehd.day/line-sisters-2022-full-movie-in-english/", "https://katmoviehd.day/line-sisters-2022-full-movie-in-english/")</f>
        <v>https://katmoviehd.day/line-sisters-2022-full-movie-in-english/</v>
      </c>
    </row>
    <row r="65" spans="1:2">
      <c r="A65" t="s">
        <v>65</v>
      </c>
      <c r="B65" t="str">
        <f>HYPERLINK("https://katmoviehd.day/how-to-blow-up-a-pipeline-2022-full-movie-in-english/", "https://katmoviehd.day/how-to-blow-up-a-pipeline-2022-full-movie-in-english/")</f>
        <v>https://katmoviehd.day/how-to-blow-up-a-pipeline-2022-full-movie-in-english/</v>
      </c>
    </row>
    <row r="66" spans="1:2">
      <c r="A66" t="s">
        <v>66</v>
      </c>
      <c r="B66" t="str">
        <f>HYPERLINK("https://katmoviehd.day/retribution-2023-movie/", "https://katmoviehd.day/retribution-2023-movie/")</f>
        <v>https://katmoviehd.day/retribution-2023-movie/</v>
      </c>
    </row>
    <row r="67" spans="1:2">
      <c r="A67" t="s">
        <v>67</v>
      </c>
      <c r="B67" t="str">
        <f>HYPERLINK("https://katmoviehd.day/dark-windows-2023-full-movie-in-english/", "https://katmoviehd.day/dark-windows-2023-full-movie-in-english/")</f>
        <v>https://katmoviehd.day/dark-windows-2023-full-movie-in-english/</v>
      </c>
    </row>
    <row r="68" spans="1:2">
      <c r="A68" t="s">
        <v>68</v>
      </c>
      <c r="B68" t="str">
        <f>HYPERLINK("https://katmoviehd.day/from-paris-with-danger-2023-full-movie-in-english/", "https://katmoviehd.day/from-paris-with-danger-2023-full-movie-in-english/")</f>
        <v>https://katmoviehd.day/from-paris-with-danger-2023-full-movie-in-english/</v>
      </c>
    </row>
    <row r="69" spans="1:2">
      <c r="A69" t="s">
        <v>69</v>
      </c>
      <c r="B69" t="str">
        <f>HYPERLINK("https://katmoviehd.day/abducted-by-my-teacher-the-elizabeth-thomas-story-2023-full-movie-in-english/", "https://katmoviehd.day/abducted-by-my-teacher-the-elizabeth-thomas-story-2023-full-movie-in-english/")</f>
        <v>https://katmoviehd.day/abducted-by-my-teacher-the-elizabeth-thomas-story-2023-full-movie-in-english/</v>
      </c>
    </row>
    <row r="70" spans="1:2">
      <c r="A70" t="s">
        <v>70</v>
      </c>
      <c r="B70" t="str">
        <f>HYPERLINK("https://katmoviehd.day/haunting-of-the-queen-mary-2023-full-movie-in-english/", "https://katmoviehd.day/haunting-of-the-queen-mary-2023-full-movie-in-english/")</f>
        <v>https://katmoviehd.day/haunting-of-the-queen-mary-2023-full-movie-in-english/</v>
      </c>
    </row>
    <row r="71" spans="1:2">
      <c r="A71" t="s">
        <v>71</v>
      </c>
      <c r="B71" t="str">
        <f>HYPERLINK("https://katmoviehd.day/francesca-quinn-pi-2022-full-movie-in-english/", "https://katmoviehd.day/francesca-quinn-pi-2022-full-movie-in-english/")</f>
        <v>https://katmoviehd.day/francesca-quinn-pi-2022-full-movie-in-english/</v>
      </c>
    </row>
    <row r="72" spans="1:2">
      <c r="A72" t="s">
        <v>72</v>
      </c>
      <c r="B72" t="str">
        <f>HYPERLINK("https://katmoviehd.day/catfish-murder-2023-full-movie-in-english/", "https://katmoviehd.day/catfish-murder-2023-full-movie-in-english/")</f>
        <v>https://katmoviehd.day/catfish-murder-2023-full-movie-in-english/</v>
      </c>
    </row>
    <row r="73" spans="1:2">
      <c r="A73" t="s">
        <v>73</v>
      </c>
      <c r="B73" t="str">
        <f>HYPERLINK("https://katmoviehd.day/bries-bake-off-challenge-2022-full-movie-in-english/", "https://katmoviehd.day/bries-bake-off-challenge-2022-full-movie-in-english/")</f>
        <v>https://katmoviehd.day/bries-bake-off-challenge-2022-full-movie-in-english/</v>
      </c>
    </row>
    <row r="74" spans="1:2">
      <c r="A74" t="s">
        <v>74</v>
      </c>
      <c r="B74" t="str">
        <f>HYPERLINK("https://katmoviehd.day/back-on-the-strip-2023-full-movie-in-english/", "https://katmoviehd.day/back-on-the-strip-2023-full-movie-in-english/")</f>
        <v>https://katmoviehd.day/back-on-the-strip-2023-full-movie-in-english/</v>
      </c>
    </row>
    <row r="75" spans="1:2">
      <c r="A75" t="s">
        <v>75</v>
      </c>
      <c r="B75" t="str">
        <f>HYPERLINK("https://katmoviehd.day/gran-turismo-2023-film/", "https://katmoviehd.day/gran-turismo-2023-film/")</f>
        <v>https://katmoviehd.day/gran-turismo-2023-film/</v>
      </c>
    </row>
    <row r="76" spans="1:2">
      <c r="A76" t="s">
        <v>76</v>
      </c>
      <c r="B76" t="str">
        <f>HYPERLINK("https://katmoviehd.day/trapped-in-the-cabin-2023-full-movie-in-english/", "https://katmoviehd.day/trapped-in-the-cabin-2023-full-movie-in-english/")</f>
        <v>https://katmoviehd.day/trapped-in-the-cabin-2023-full-movie-in-english/</v>
      </c>
    </row>
    <row r="77" spans="1:2">
      <c r="A77" t="s">
        <v>77</v>
      </c>
      <c r="B77" t="str">
        <f>HYPERLINK("https://katmoviehd.day/til-death-do-us-part-2023-full-movie-in-english/", "https://katmoviehd.day/til-death-do-us-part-2023-full-movie-in-english/")</f>
        <v>https://katmoviehd.day/til-death-do-us-part-2023-full-movie-in-english/</v>
      </c>
    </row>
    <row r="78" spans="1:2">
      <c r="A78" t="s">
        <v>78</v>
      </c>
      <c r="B78" t="str">
        <f>HYPERLINK("https://katmoviehd.day/pretty-problems-2022-full-movie-in-english/", "https://katmoviehd.day/pretty-problems-2022-full-movie-in-english/")</f>
        <v>https://katmoviehd.day/pretty-problems-2022-full-movie-in-english/</v>
      </c>
    </row>
    <row r="79" spans="1:2">
      <c r="A79" t="s">
        <v>79</v>
      </c>
      <c r="B79" t="str">
        <f>HYPERLINK("https://katmoviehd.day/nefarious-2023-full-movie-in-english/", "https://katmoviehd.day/nefarious-2023-full-movie-in-english/")</f>
        <v>https://katmoviehd.day/nefarious-2023-full-movie-in-english/</v>
      </c>
    </row>
    <row r="80" spans="1:2">
      <c r="A80" t="s">
        <v>80</v>
      </c>
      <c r="B80" t="str">
        <f>HYPERLINK("https://katmoviehd.day/love-fashion-repeat-2022-full-movie-in-english/", "https://katmoviehd.day/love-fashion-repeat-2022-full-movie-in-english/")</f>
        <v>https://katmoviehd.day/love-fashion-repeat-2022-full-movie-in-english/</v>
      </c>
    </row>
    <row r="81" spans="1:2">
      <c r="A81" t="s">
        <v>81</v>
      </c>
      <c r="B81" t="str">
        <f>HYPERLINK("https://katmoviehd.day/lost-in-the-stars-2022-full-movie-in-english/", "https://katmoviehd.day/lost-in-the-stars-2022-full-movie-in-english/")</f>
        <v>https://katmoviehd.day/lost-in-the-stars-2022-full-movie-in-english/</v>
      </c>
    </row>
    <row r="82" spans="1:2">
      <c r="A82" t="s">
        <v>82</v>
      </c>
      <c r="B82" t="str">
        <f>HYPERLINK("https://katmoviehd.day/the-unlikely-pilgrimage-of-harold-fry-2023-full-movie-in-english/", "https://katmoviehd.day/the-unlikely-pilgrimage-of-harold-fry-2023-full-movie-in-english/")</f>
        <v>https://katmoviehd.day/the-unlikely-pilgrimage-of-harold-fry-2023-full-movie-in-english/</v>
      </c>
    </row>
    <row r="83" spans="1:2">
      <c r="A83" t="s">
        <v>83</v>
      </c>
      <c r="B83" t="str">
        <f>HYPERLINK("https://katmoviehd.day/the-collective-2023-full-movie-in-english/", "https://katmoviehd.day/the-collective-2023-full-movie-in-english/")</f>
        <v>https://katmoviehd.day/the-collective-2023-full-movie-in-english/</v>
      </c>
    </row>
    <row r="84" spans="1:2">
      <c r="A84" t="s">
        <v>84</v>
      </c>
      <c r="B84" t="str">
        <f>HYPERLINK("https://katmoviehd.day/spirit-of-fear-2023-full-movie-in-english/", "https://katmoviehd.day/spirit-of-fear-2023-full-movie-in-english/")</f>
        <v>https://katmoviehd.day/spirit-of-fear-2023-full-movie-in-english/</v>
      </c>
    </row>
    <row r="85" spans="1:2">
      <c r="A85" t="s">
        <v>85</v>
      </c>
      <c r="B85" t="str">
        <f>HYPERLINK("https://katmoviehd.day/spin-the-block-2023-full-movie-in-english/", "https://katmoviehd.day/spin-the-block-2023-full-movie-in-english/")</f>
        <v>https://katmoviehd.day/spin-the-block-2023-full-movie-in-english/</v>
      </c>
    </row>
    <row r="86" spans="1:2">
      <c r="A86" t="s">
        <v>86</v>
      </c>
      <c r="B86" t="str">
        <f>HYPERLINK("https://katmoviehd.day/shrapnel-2023-full-movie-in-english/", "https://katmoviehd.day/shrapnel-2023-full-movie-in-english/")</f>
        <v>https://katmoviehd.day/shrapnel-2023-full-movie-in-english/</v>
      </c>
    </row>
    <row r="87" spans="1:2">
      <c r="A87" t="s">
        <v>87</v>
      </c>
      <c r="B87" t="str">
        <f>HYPERLINK("https://katmoviehd.day/fallen-angels-murder-club-friends-to-die-for-2022-full-movie-in-english/", "https://katmoviehd.day/fallen-angels-murder-club-friends-to-die-for-2022-full-movie-in-english/")</f>
        <v>https://katmoviehd.day/fallen-angels-murder-club-friends-to-die-for-2022-full-movie-in-english/</v>
      </c>
    </row>
    <row r="88" spans="1:2">
      <c r="A88" t="s">
        <v>88</v>
      </c>
      <c r="B88" t="str">
        <f>HYPERLINK("https://katmoviehd.day/everything-is-both-2023-full-movie-in-english/", "https://katmoviehd.day/everything-is-both-2023-full-movie-in-english/")</f>
        <v>https://katmoviehd.day/everything-is-both-2023-full-movie-in-english/</v>
      </c>
    </row>
    <row r="89" spans="1:2">
      <c r="A89" t="s">
        <v>89</v>
      </c>
      <c r="B89" t="str">
        <f>HYPERLINK("https://katmoviehd.day/assault-on-hill-400-2023-full-movie-in-english/", "https://katmoviehd.day/assault-on-hill-400-2023-full-movie-in-english/")</f>
        <v>https://katmoviehd.day/assault-on-hill-400-2023-full-movie-in-english/</v>
      </c>
    </row>
    <row r="90" spans="1:2">
      <c r="A90" t="s">
        <v>90</v>
      </c>
      <c r="B90" t="str">
        <f>HYPERLINK("https://katmoviehd.day/twisted-house-sitter-2-2023-full-movie-in-english/", "https://katmoviehd.day/twisted-house-sitter-2-2023-full-movie-in-english/")</f>
        <v>https://katmoviehd.day/twisted-house-sitter-2-2023-full-movie-in-english/</v>
      </c>
    </row>
    <row r="91" spans="1:2">
      <c r="A91" t="s">
        <v>91</v>
      </c>
      <c r="B91" t="str">
        <f>HYPERLINK("https://katmoviehd.day/the-gates-2023-full-movie-in-english/", "https://katmoviehd.day/the-gates-2023-full-movie-in-english/")</f>
        <v>https://katmoviehd.day/the-gates-2023-full-movie-in-english/</v>
      </c>
    </row>
    <row r="92" spans="1:2">
      <c r="A92" t="s">
        <v>92</v>
      </c>
      <c r="B92" t="str">
        <f>HYPERLINK("https://katmoviehd.day/the-stepmother-3-2023-full-movie-in-english/", "https://katmoviehd.day/the-stepmother-3-2023-full-movie-in-english/")</f>
        <v>https://katmoviehd.day/the-stepmother-3-2023-full-movie-in-english/</v>
      </c>
    </row>
    <row r="93" spans="1:2">
      <c r="A93" t="s">
        <v>93</v>
      </c>
      <c r="B93" t="str">
        <f>HYPERLINK("https://katmoviehd.day/the-river-wild-2023-full-movie-in-english/", "https://katmoviehd.day/the-river-wild-2023-full-movie-in-english/")</f>
        <v>https://katmoviehd.day/the-river-wild-2023-full-movie-in-english/</v>
      </c>
    </row>
    <row r="94" spans="1:2">
      <c r="A94" t="s">
        <v>94</v>
      </c>
      <c r="B94" t="str">
        <f>HYPERLINK("https://katmoviehd.day/sacrum-vindictae-2023-full-movie-in-english/", "https://katmoviehd.day/sacrum-vindictae-2023-full-movie-in-english/")</f>
        <v>https://katmoviehd.day/sacrum-vindictae-2023-full-movie-in-english/</v>
      </c>
    </row>
    <row r="95" spans="1:2">
      <c r="A95" t="s">
        <v>95</v>
      </c>
      <c r="B95" t="str">
        <f>HYPERLINK("https://katmoviehd.day/the-secret-first-lady-2023-full-movie-in-english/", "https://katmoviehd.day/the-secret-first-lady-2023-full-movie-in-english/")</f>
        <v>https://katmoviehd.day/the-secret-first-lady-2023-full-movie-in-english/</v>
      </c>
    </row>
    <row r="96" spans="1:2">
      <c r="A96" t="s">
        <v>96</v>
      </c>
      <c r="B96" t="str">
        <f>HYPERLINK("https://katmoviehd.day/xanadu-hellfire-2022-full-movie-in-english/", "https://katmoviehd.day/xanadu-hellfire-2022-full-movie-in-english/")</f>
        <v>https://katmoviehd.day/xanadu-hellfire-2022-full-movie-in-english/</v>
      </c>
    </row>
    <row r="97" spans="1:2">
      <c r="A97" t="s">
        <v>97</v>
      </c>
      <c r="B97" t="str">
        <f>HYPERLINK("https://katmoviehd.day/nasty-2022-full-movie-in-english/", "https://katmoviehd.day/nasty-2022-full-movie-in-english/")</f>
        <v>https://katmoviehd.day/nasty-2022-full-movie-in-english/</v>
      </c>
    </row>
    <row r="98" spans="1:2">
      <c r="A98" t="s">
        <v>98</v>
      </c>
      <c r="B98" t="str">
        <f>HYPERLINK("https://katmoviehd.day/locked-in-2023-full-movie-in-english/", "https://katmoviehd.day/locked-in-2023-full-movie-in-english/")</f>
        <v>https://katmoviehd.day/locked-in-2023-full-movie-in-english/</v>
      </c>
    </row>
    <row r="99" spans="1:2">
      <c r="A99" t="s">
        <v>99</v>
      </c>
      <c r="B99" t="str">
        <f>HYPERLINK("https://katmoviehd.day/i-am-rage-2023-full-movie-in-english/", "https://katmoviehd.day/i-am-rage-2023-full-movie-in-english/")</f>
        <v>https://katmoviehd.day/i-am-rage-2023-full-movie-in-english/</v>
      </c>
    </row>
    <row r="100" spans="1:2">
      <c r="A100" t="s">
        <v>100</v>
      </c>
      <c r="B100" t="str">
        <f>HYPERLINK("https://katmoviehd.day/badcop-2023-full-movie-in-english/", "https://katmoviehd.day/badcop-2023-full-movie-in-english/")</f>
        <v>https://katmoviehd.day/badcop-2023-full-movie-in-english/</v>
      </c>
    </row>
    <row r="101" spans="1:2">
      <c r="A101" t="s">
        <v>101</v>
      </c>
      <c r="B101" t="str">
        <f>HYPERLINK("https://katmoviehd.day/see-you-on-venus-2023-full-movie-in-english/", "https://katmoviehd.day/see-you-on-venus-2023-full-movie-in-english/")</f>
        <v>https://katmoviehd.day/see-you-on-venus-2023-full-movie-in-english/</v>
      </c>
    </row>
    <row r="102" spans="1:2">
      <c r="A102" t="s">
        <v>102</v>
      </c>
      <c r="B102" t="str">
        <f>HYPERLINK("https://katmoviehd.day/wolf-garden-2023-full-movie-in-english/", "https://katmoviehd.day/wolf-garden-2023-full-movie-in-english/")</f>
        <v>https://katmoviehd.day/wolf-garden-2023-full-movie-in-english/</v>
      </c>
    </row>
    <row r="103" spans="1:2">
      <c r="A103" t="s">
        <v>103</v>
      </c>
      <c r="B103" t="str">
        <f>HYPERLINK("https://katmoviehd.day/the-prince-2023-full-movie-in-english/", "https://katmoviehd.day/the-prince-2023-full-movie-in-english/")</f>
        <v>https://katmoviehd.day/the-prince-2023-full-movie-in-english/</v>
      </c>
    </row>
    <row r="104" spans="1:2">
      <c r="A104" t="s">
        <v>104</v>
      </c>
      <c r="B104" t="str">
        <f>HYPERLINK("https://katmoviehd.day/trust-nobody-2-2023-full-movie-in-english/", "https://katmoviehd.day/trust-nobody-2-2023-full-movie-in-english/")</f>
        <v>https://katmoviehd.day/trust-nobody-2-2023-full-movie-in-english/</v>
      </c>
    </row>
    <row r="105" spans="1:2">
      <c r="A105" t="s">
        <v>105</v>
      </c>
      <c r="B105" t="str">
        <f>HYPERLINK("https://katmoviehd.day/pulpit-gangster-2023-full-movie-in-english/", "https://katmoviehd.day/pulpit-gangster-2023-full-movie-in-english/")</f>
        <v>https://katmoviehd.day/pulpit-gangster-2023-full-movie-in-english/</v>
      </c>
    </row>
    <row r="106" spans="1:2">
      <c r="A106" t="s">
        <v>106</v>
      </c>
      <c r="B106" t="str">
        <f>HYPERLINK("https://katmoviehd.day/stripper-party-2023-full-movie-in-english/", "https://katmoviehd.day/stripper-party-2023-full-movie-in-english/")</f>
        <v>https://katmoviehd.day/stripper-party-2023-full-movie-in-english/</v>
      </c>
    </row>
    <row r="107" spans="1:2">
      <c r="A107" t="s">
        <v>107</v>
      </c>
      <c r="B107" t="str">
        <f>HYPERLINK("https://katmoviehd.day/older-gods-2023-full-movie-in-english/", "https://katmoviehd.day/older-gods-2023-full-movie-in-english/")</f>
        <v>https://katmoviehd.day/older-gods-2023-full-movie-in-english/</v>
      </c>
    </row>
    <row r="108" spans="1:2">
      <c r="A108" t="s">
        <v>108</v>
      </c>
      <c r="B108" t="str">
        <f>HYPERLINK("https://katmoviehd.day/called-to-duty-2023-full-movie-in-english/", "https://katmoviehd.day/called-to-duty-2023-full-movie-in-english/")</f>
        <v>https://katmoviehd.day/called-to-duty-2023-full-movie-in-english/</v>
      </c>
    </row>
    <row r="109" spans="1:2">
      <c r="A109" t="s">
        <v>109</v>
      </c>
      <c r="B109" t="str">
        <f>HYPERLINK("https://katmoviehd.day/island-escape-2023-full-movie-in-english/", "https://katmoviehd.day/island-escape-2023-full-movie-in-english/")</f>
        <v>https://katmoviehd.day/island-escape-2023-full-movie-in-english/</v>
      </c>
    </row>
    <row r="110" spans="1:2">
      <c r="A110" t="s">
        <v>110</v>
      </c>
      <c r="B110" t="str">
        <f>HYPERLINK("https://katmoviehd.day/survive-n-chicago-2023-full-movie-in-english/", "https://katmoviehd.day/survive-n-chicago-2023-full-movie-in-english/")</f>
        <v>https://katmoviehd.day/survive-n-chicago-2023-full-movie-in-english/</v>
      </c>
    </row>
    <row r="111" spans="1:2">
      <c r="A111" t="s">
        <v>111</v>
      </c>
      <c r="B111" t="str">
        <f>HYPERLINK("https://katmoviehd.day/his-last-wife-2023-full-movie-in-english/", "https://katmoviehd.day/his-last-wife-2023-full-movie-in-english/")</f>
        <v>https://katmoviehd.day/his-last-wife-2023-full-movie-in-english/</v>
      </c>
    </row>
    <row r="112" spans="1:2">
      <c r="A112" t="s">
        <v>112</v>
      </c>
      <c r="B112" t="str">
        <f>HYPERLINK("https://katmoviehd.day/assistant-2023-full-movie-in-english/", "https://katmoviehd.day/assistant-2023-full-movie-in-english/")</f>
        <v>https://katmoviehd.day/assistant-2023-full-movie-in-english/</v>
      </c>
    </row>
    <row r="113" spans="1:2">
      <c r="A113" t="s">
        <v>113</v>
      </c>
      <c r="B113" t="str">
        <f>HYPERLINK("https://katmoviehd.day/picture-me-dead-2023-full-movie-in-english/", "https://katmoviehd.day/picture-me-dead-2023-full-movie-in-english/")</f>
        <v>https://katmoviehd.day/picture-me-dead-2023-full-movie-in-english/</v>
      </c>
    </row>
    <row r="114" spans="1:2">
      <c r="A114" t="s">
        <v>114</v>
      </c>
      <c r="B114" t="str">
        <f>HYPERLINK("https://katmoviehd.day/hunting-games-2023-full-movie-in-english/", "https://katmoviehd.day/hunting-games-2023-full-movie-in-english/")</f>
        <v>https://katmoviehd.day/hunting-games-2023-full-movie-in-english/</v>
      </c>
    </row>
    <row r="115" spans="1:2">
      <c r="A115" t="s">
        <v>115</v>
      </c>
      <c r="B115" t="str">
        <f>HYPERLINK("https://katmoviehd.day/arekalar-2022-full-movie-in-english/", "https://katmoviehd.day/arekalar-2022-full-movie-in-english/")</f>
        <v>https://katmoviehd.day/arekalar-2022-full-movie-in-english/</v>
      </c>
    </row>
    <row r="116" spans="1:2">
      <c r="A116" t="s">
        <v>116</v>
      </c>
      <c r="B116" t="str">
        <f>HYPERLINK("https://katmoviehd.day/a-good-man-2023-full-movie-in-english/", "https://katmoviehd.day/a-good-man-2023-full-movie-in-english/")</f>
        <v>https://katmoviehd.day/a-good-man-2023-full-movie-in-english/</v>
      </c>
    </row>
    <row r="117" spans="1:2">
      <c r="A117" t="s">
        <v>117</v>
      </c>
      <c r="B117" t="str">
        <f>HYPERLINK("https://katmoviehd.day/the-unseen-2023-full-movie-in-english/", "https://katmoviehd.day/the-unseen-2023-full-movie-in-english/")</f>
        <v>https://katmoviehd.day/the-unseen-2023-full-movie-in-english/</v>
      </c>
    </row>
    <row r="118" spans="1:2">
      <c r="A118" t="s">
        <v>118</v>
      </c>
      <c r="B118" t="str">
        <f>HYPERLINK("https://katmoviehd.day/the-getback-2023-full-movie-in-english/", "https://katmoviehd.day/the-getback-2023-full-movie-in-english/")</f>
        <v>https://katmoviehd.day/the-getback-2023-full-movie-in-english/</v>
      </c>
    </row>
    <row r="119" spans="1:2">
      <c r="A119" t="s">
        <v>119</v>
      </c>
      <c r="B119" t="str">
        <f>HYPERLINK("https://katmoviehd.day/pastacolypse-2023-full-movie-in-english/", "https://katmoviehd.day/pastacolypse-2023-full-movie-in-english/")</f>
        <v>https://katmoviehd.day/pastacolypse-2023-full-movie-in-english/</v>
      </c>
    </row>
    <row r="120" spans="1:2">
      <c r="A120" t="s">
        <v>120</v>
      </c>
      <c r="B120" t="str">
        <f>HYPERLINK("https://katmoviehd.day/murder-city-2023-full-movie-in-english/", "https://katmoviehd.day/murder-city-2023-full-movie-in-english/")</f>
        <v>https://katmoviehd.day/murder-city-2023-full-movie-in-english/</v>
      </c>
    </row>
    <row r="121" spans="1:2">
      <c r="A121" t="s">
        <v>121</v>
      </c>
      <c r="B121" t="str">
        <f>HYPERLINK("https://katmoviehd.day/murder-at-the-murder-mystery-party-2023-full-movie-in-english/", "https://katmoviehd.day/murder-at-the-murder-mystery-party-2023-full-movie-in-english/")</f>
        <v>https://katmoviehd.day/murder-at-the-murder-mystery-party-2023-full-movie-in-english/</v>
      </c>
    </row>
    <row r="122" spans="1:2">
      <c r="A122" t="s">
        <v>122</v>
      </c>
      <c r="B122" t="str">
        <f>HYPERLINK("https://katmoviehd.day/magic-carpet-rides-2023-full-movie-in-english/", "https://katmoviehd.day/magic-carpet-rides-2023-full-movie-in-english/")</f>
        <v>https://katmoviehd.day/magic-carpet-rides-2023-full-movie-in-english/</v>
      </c>
    </row>
    <row r="123" spans="1:2">
      <c r="A123" t="s">
        <v>123</v>
      </c>
      <c r="B123" t="str">
        <f>HYPERLINK("https://katmoviehd.day/fear-the-night-2023-full-movie-in-english/", "https://katmoviehd.day/fear-the-night-2023-full-movie-in-english/")</f>
        <v>https://katmoviehd.day/fear-the-night-2023-full-movie-in-english/</v>
      </c>
    </row>
    <row r="124" spans="1:2">
      <c r="A124" t="s">
        <v>124</v>
      </c>
      <c r="B124" t="str">
        <f>HYPERLINK("https://katmoviehd.day/butch-vs-sundance-2023-full-movie-in-english/", "https://katmoviehd.day/butch-vs-sundance-2023-full-movie-in-english/")</f>
        <v>https://katmoviehd.day/butch-vs-sundance-2023-full-movie-in-english/</v>
      </c>
    </row>
    <row r="125" spans="1:2">
      <c r="A125" t="s">
        <v>125</v>
      </c>
      <c r="B125" t="str">
        <f>HYPERLINK("https://katmoviehd.day/in-the-ghetto-2023-full-movie-in-english/", "https://katmoviehd.day/in-the-ghetto-2023-full-movie-in-english/")</f>
        <v>https://katmoviehd.day/in-the-ghetto-2023-full-movie-in-english/</v>
      </c>
    </row>
    <row r="126" spans="1:2">
      <c r="A126" t="s">
        <v>126</v>
      </c>
      <c r="B126" t="str">
        <f>HYPERLINK("https://katmoviehd.day/gridiron-grind-2023-full-movie-in-english/", "https://katmoviehd.day/gridiron-grind-2023-full-movie-in-english/")</f>
        <v>https://katmoviehd.day/gridiron-grind-2023-full-movie-in-english/</v>
      </c>
    </row>
    <row r="127" spans="1:2">
      <c r="A127" t="s">
        <v>127</v>
      </c>
      <c r="B127" t="str">
        <f>HYPERLINK("https://katmoviehd.day/twisted-date-2023-full-movie-in-english-with-hindi-subtitles/", "https://katmoviehd.day/twisted-date-2023-full-movie-in-english-with-hindi-subtitles/")</f>
        <v>https://katmoviehd.day/twisted-date-2023-full-movie-in-english-with-hindi-subtitles/</v>
      </c>
    </row>
    <row r="128" spans="1:2">
      <c r="A128" t="s">
        <v>128</v>
      </c>
      <c r="B128" t="str">
        <f>HYPERLINK("https://katmoviehd.day/cameron-2022-full-movie-in-english/", "https://katmoviehd.day/cameron-2022-full-movie-in-english/")</f>
        <v>https://katmoviehd.day/cameron-2022-full-movie-in-english/</v>
      </c>
    </row>
    <row r="129" spans="1:2">
      <c r="A129" t="s">
        <v>129</v>
      </c>
      <c r="B129" t="str">
        <f>HYPERLINK("https://katmoviehd.day/mother-may-i-2023-full-movie-in-english/", "https://katmoviehd.day/mother-may-i-2023-full-movie-in-english/")</f>
        <v>https://katmoviehd.day/mother-may-i-2023-full-movie-in-english/</v>
      </c>
    </row>
    <row r="130" spans="1:2">
      <c r="A130" t="s">
        <v>130</v>
      </c>
      <c r="B130" t="str">
        <f>HYPERLINK("https://katmoviehd.day/classmates-2023-full-movie-in-english/", "https://katmoviehd.day/classmates-2023-full-movie-in-english/")</f>
        <v>https://katmoviehd.day/classmates-2023-full-movie-in-english/</v>
      </c>
    </row>
    <row r="131" spans="1:2">
      <c r="A131" t="s">
        <v>131</v>
      </c>
      <c r="B131" t="str">
        <f>HYPERLINK("https://katmoviehd.day/its-hard-but-its-fair-2022-full-movie-in-english/", "https://katmoviehd.day/its-hard-but-its-fair-2022-full-movie-in-english/")</f>
        <v>https://katmoviehd.day/its-hard-but-its-fair-2022-full-movie-in-english/</v>
      </c>
    </row>
    <row r="132" spans="1:2">
      <c r="A132" t="s">
        <v>132</v>
      </c>
      <c r="B132" t="str">
        <f>HYPERLINK("https://katmoviehd.day/jules-2023-full-movie-in-english/", "https://katmoviehd.day/jules-2023-full-movie-in-english/")</f>
        <v>https://katmoviehd.day/jules-2023-full-movie-in-english/</v>
      </c>
    </row>
    <row r="133" spans="1:2">
      <c r="A133" t="s">
        <v>133</v>
      </c>
      <c r="B133" t="str">
        <f>HYPERLINK("https://katmoviehd.day/meg-2-2023-film/", "https://katmoviehd.day/meg-2-2023-film/")</f>
        <v>https://katmoviehd.day/meg-2-2023-film/</v>
      </c>
    </row>
    <row r="134" spans="1:2">
      <c r="A134" t="s">
        <v>134</v>
      </c>
      <c r="B134" t="str">
        <f>HYPERLINK("https://katmoviehd.day/hidden-exposure-2023-full-movie-in-english/", "https://katmoviehd.day/hidden-exposure-2023-full-movie-in-english/")</f>
        <v>https://katmoviehd.day/hidden-exposure-2023-full-movie-in-english/</v>
      </c>
    </row>
    <row r="135" spans="1:2">
      <c r="A135" t="s">
        <v>135</v>
      </c>
      <c r="B135" t="str">
        <f>HYPERLINK("https://katmoviehd.day/family-history-mysteries-buried-past-2023-full-movie-in-english/", "https://katmoviehd.day/family-history-mysteries-buried-past-2023-full-movie-in-english/")</f>
        <v>https://katmoviehd.day/family-history-mysteries-buried-past-2023-full-movie-in-english/</v>
      </c>
    </row>
    <row r="136" spans="1:2">
      <c r="A136" t="s">
        <v>136</v>
      </c>
      <c r="B136" t="str">
        <f>HYPERLINK("https://katmoviehd.day/dc-down-2023-full-movie-in-english/", "https://katmoviehd.day/dc-down-2023-full-movie-in-english/")</f>
        <v>https://katmoviehd.day/dc-down-2023-full-movie-in-english/</v>
      </c>
    </row>
    <row r="137" spans="1:2">
      <c r="A137" t="s">
        <v>137</v>
      </c>
      <c r="B137" t="str">
        <f>HYPERLINK("https://katmoviehd.day/trap-house-2023-full-movie-in-english/", "https://katmoviehd.day/trap-house-2023-full-movie-in-english/")</f>
        <v>https://katmoviehd.day/trap-house-2023-full-movie-in-english/</v>
      </c>
    </row>
    <row r="138" spans="1:2">
      <c r="A138" t="s">
        <v>138</v>
      </c>
      <c r="B138" t="str">
        <f>HYPERLINK("https://katmoviehd.day/the-tomorrow-job-2023-full-movie-in-english/", "https://katmoviehd.day/the-tomorrow-job-2023-full-movie-in-english/")</f>
        <v>https://katmoviehd.day/the-tomorrow-job-2023-full-movie-in-english/</v>
      </c>
    </row>
    <row r="139" spans="1:2">
      <c r="A139" t="s">
        <v>139</v>
      </c>
      <c r="B139" t="str">
        <f>HYPERLINK("https://katmoviehd.day/the-island-2023-full-movie-in-english/", "https://katmoviehd.day/the-island-2023-full-movie-in-english/")</f>
        <v>https://katmoviehd.day/the-island-2023-full-movie-in-english/</v>
      </c>
    </row>
    <row r="140" spans="1:2">
      <c r="A140" t="s">
        <v>140</v>
      </c>
      <c r="B140" t="str">
        <f>HYPERLINK("https://katmoviehd.day/the-deep-web-murdershow-2023-full-movie-in-english/", "https://katmoviehd.day/the-deep-web-murdershow-2023-full-movie-in-english/")</f>
        <v>https://katmoviehd.day/the-deep-web-murdershow-2023-full-movie-in-english/</v>
      </c>
    </row>
    <row r="141" spans="1:2">
      <c r="A141" t="s">
        <v>141</v>
      </c>
      <c r="B141" t="str">
        <f>HYPERLINK("https://katmoviehd.day/sympathy-for-the-devil-2023-full-movie-in-english/", "https://katmoviehd.day/sympathy-for-the-devil-2023-full-movie-in-english/")</f>
        <v>https://katmoviehd.day/sympathy-for-the-devil-2023-full-movie-in-english/</v>
      </c>
    </row>
    <row r="142" spans="1:2">
      <c r="A142" t="s">
        <v>142</v>
      </c>
      <c r="B142" t="str">
        <f>HYPERLINK("https://katmoviehd.day/killer-coworker-2023-full-movie-in-english/", "https://katmoviehd.day/killer-coworker-2023-full-movie-in-english/")</f>
        <v>https://katmoviehd.day/killer-coworker-2023-full-movie-in-english/</v>
      </c>
    </row>
    <row r="143" spans="1:2">
      <c r="A143" t="s">
        <v>143</v>
      </c>
      <c r="B143" t="str">
        <f>HYPERLINK("https://katmoviehd.day/juju-stories-2021-full-movie-in-english/", "https://katmoviehd.day/juju-stories-2021-full-movie-in-english/")</f>
        <v>https://katmoviehd.day/juju-stories-2021-full-movie-in-english/</v>
      </c>
    </row>
    <row r="144" spans="1:2">
      <c r="A144" t="s">
        <v>144</v>
      </c>
      <c r="B144" t="str">
        <f>HYPERLINK("https://katmoviehd.day/incarcerated-2023-full-movie-in-english/", "https://katmoviehd.day/incarcerated-2023-full-movie-in-english/")</f>
        <v>https://katmoviehd.day/incarcerated-2023-full-movie-in-english/</v>
      </c>
    </row>
    <row r="145" spans="1:2">
      <c r="A145" t="s">
        <v>145</v>
      </c>
      <c r="B145" t="str">
        <f>HYPERLINK("https://katmoviehd.day/hijacked-flight-73-2023-full-movie-in-english/", "https://katmoviehd.day/hijacked-flight-73-2023-full-movie-in-english/")</f>
        <v>https://katmoviehd.day/hijacked-flight-73-2023-full-movie-in-english/</v>
      </c>
    </row>
    <row r="146" spans="1:2">
      <c r="A146" t="s">
        <v>146</v>
      </c>
      <c r="B146" t="str">
        <f>HYPERLINK("https://katmoviehd.day/hidden-strike-2023-full-movie-in-english/", "https://katmoviehd.day/hidden-strike-2023-full-movie-in-english/")</f>
        <v>https://katmoviehd.day/hidden-strike-2023-full-movie-in-english/</v>
      </c>
    </row>
    <row r="147" spans="1:2">
      <c r="A147" t="s">
        <v>147</v>
      </c>
      <c r="B147" t="str">
        <f>HYPERLINK("https://katmoviehd.day/deadly-secrets-of-a-cam-girl-2023-full-movie-in-english/", "https://katmoviehd.day/deadly-secrets-of-a-cam-girl-2023-full-movie-in-english/")</f>
        <v>https://katmoviehd.day/deadly-secrets-of-a-cam-girl-2023-full-movie-in-english/</v>
      </c>
    </row>
    <row r="148" spans="1:2">
      <c r="A148" t="s">
        <v>148</v>
      </c>
      <c r="B148" t="str">
        <f>HYPERLINK("https://katmoviehd.day/cinnamon-2023-full-movie-in-english/", "https://katmoviehd.day/cinnamon-2023-full-movie-in-english/")</f>
        <v>https://katmoviehd.day/cinnamon-2023-full-movie-in-english/</v>
      </c>
    </row>
    <row r="149" spans="1:2">
      <c r="A149" t="s">
        <v>149</v>
      </c>
      <c r="B149" t="str">
        <f>HYPERLINK("https://katmoviehd.day/blood-sweat-and-cheer-2023-full-movie/", "https://katmoviehd.day/blood-sweat-and-cheer-2023-full-movie/")</f>
        <v>https://katmoviehd.day/blood-sweat-and-cheer-2023-full-movie/</v>
      </c>
    </row>
    <row r="150" spans="1:2">
      <c r="A150" t="s">
        <v>150</v>
      </c>
      <c r="B150" t="str">
        <f>HYPERLINK("https://katmoviehd.day/baby-blue-2023-full-movie-in-english/", "https://katmoviehd.day/baby-blue-2023-full-movie-in-english/")</f>
        <v>https://katmoviehd.day/baby-blue-2023-full-movie-in-english/</v>
      </c>
    </row>
    <row r="151" spans="1:2">
      <c r="A151" t="s">
        <v>151</v>
      </c>
      <c r="B151" t="str">
        <f>HYPERLINK("https://katmoviehd.day/a-killer-romance-2023-full-movie-in-english/", "https://katmoviehd.day/a-killer-romance-2023-full-movie-in-english/")</f>
        <v>https://katmoviehd.day/a-killer-romance-2023-full-movie-in-english/</v>
      </c>
    </row>
    <row r="152" spans="1:2">
      <c r="A152" t="s">
        <v>152</v>
      </c>
      <c r="B152" t="str">
        <f>HYPERLINK("https://katmoviehd.day/talk-to-me-2022-full-movie-in-english/", "https://katmoviehd.day/talk-to-me-2022-full-movie-in-english/")</f>
        <v>https://katmoviehd.day/talk-to-me-2022-full-movie-in-english/</v>
      </c>
    </row>
    <row r="153" spans="1:2">
      <c r="A153" t="s">
        <v>153</v>
      </c>
      <c r="B153" t="str">
        <f>HYPERLINK("https://katmoviehd.day/the-wrath-of-becky-2023-full-movie-in-english/", "https://katmoviehd.day/the-wrath-of-becky-2023-full-movie-in-english/")</f>
        <v>https://katmoviehd.day/the-wrath-of-becky-2023-full-movie-in-english/</v>
      </c>
    </row>
    <row r="154" spans="1:2">
      <c r="A154" t="s">
        <v>154</v>
      </c>
      <c r="B154" t="str">
        <f>HYPERLINK("https://katmoviehd.day/the-ultimate-sacrifice-2021-full-movie-in-english/", "https://katmoviehd.day/the-ultimate-sacrifice-2021-full-movie-in-english/")</f>
        <v>https://katmoviehd.day/the-ultimate-sacrifice-2021-full-movie-in-english/</v>
      </c>
    </row>
    <row r="155" spans="1:2">
      <c r="A155" t="s">
        <v>155</v>
      </c>
      <c r="B155" t="str">
        <f>HYPERLINK("https://katmoviehd.day/sins-of-the-mother-2021-full-movie-in-english/", "https://katmoviehd.day/sins-of-the-mother-2021-full-movie-in-english/")</f>
        <v>https://katmoviehd.day/sins-of-the-mother-2021-full-movie-in-english/</v>
      </c>
    </row>
    <row r="156" spans="1:2">
      <c r="A156" t="s">
        <v>156</v>
      </c>
      <c r="B156" t="str">
        <f>HYPERLINK("https://katmoviehd.day/miss-futuro-2021-full-movie-in-english/", "https://katmoviehd.day/miss-futuro-2021-full-movie-in-english/")</f>
        <v>https://katmoviehd.day/miss-futuro-2021-full-movie-in-english/</v>
      </c>
    </row>
    <row r="157" spans="1:2">
      <c r="A157" t="s">
        <v>157</v>
      </c>
      <c r="B157" t="str">
        <f>HYPERLINK("https://katmoviehd.day/medusas-venom-2023-full-movie-in-english/", "https://katmoviehd.day/medusas-venom-2023-full-movie-in-english/")</f>
        <v>https://katmoviehd.day/medusas-venom-2023-full-movie-in-english/</v>
      </c>
    </row>
    <row r="158" spans="1:2">
      <c r="A158" t="s">
        <v>158</v>
      </c>
      <c r="B158" t="str">
        <f>HYPERLINK("https://katmoviehd.day/outsource-2022-full-movie-in-english/", "https://katmoviehd.day/outsource-2022-full-movie-in-english/")</f>
        <v>https://katmoviehd.day/outsource-2022-full-movie-in-english/</v>
      </c>
    </row>
    <row r="159" spans="1:2">
      <c r="A159" t="s">
        <v>159</v>
      </c>
      <c r="B159" t="str">
        <f>HYPERLINK("https://katmoviehd.day/surprise-2023-full-movie-in-english/", "https://katmoviehd.day/surprise-2023-full-movie-in-english/")</f>
        <v>https://katmoviehd.day/surprise-2023-full-movie-in-english/</v>
      </c>
    </row>
    <row r="160" spans="1:2">
      <c r="A160" t="s">
        <v>160</v>
      </c>
      <c r="B160" t="str">
        <f>HYPERLINK("https://katmoviehd.day/haunted-mansion-2023-film/", "https://katmoviehd.day/haunted-mansion-2023-film/")</f>
        <v>https://katmoviehd.day/haunted-mansion-2023-film/</v>
      </c>
    </row>
    <row r="161" spans="1:2">
      <c r="A161" t="s">
        <v>161</v>
      </c>
      <c r="B161" t="str">
        <f>HYPERLINK("https://katmoviehd.day/it-knows-youre-alone-2021-full-movie-in-english/", "https://katmoviehd.day/it-knows-youre-alone-2021-full-movie-in-english/")</f>
        <v>https://katmoviehd.day/it-knows-youre-alone-2021-full-movie-in-english/</v>
      </c>
    </row>
    <row r="162" spans="1:2">
      <c r="A162" t="s">
        <v>162</v>
      </c>
      <c r="B162" t="str">
        <f>HYPERLINK("https://katmoviehd.day/dantes-shadow-of-sin-2021-full-movie-in-english/", "https://katmoviehd.day/dantes-shadow-of-sin-2021-full-movie-in-english/")</f>
        <v>https://katmoviehd.day/dantes-shadow-of-sin-2021-full-movie-in-english/</v>
      </c>
    </row>
    <row r="163" spans="1:2">
      <c r="A163" t="s">
        <v>163</v>
      </c>
      <c r="B163" t="str">
        <f>HYPERLINK("https://katmoviehd.day/all-the-world-is-sleeping-2021-full-movie-in-english/", "https://katmoviehd.day/all-the-world-is-sleeping-2021-full-movie-in-english/")</f>
        <v>https://katmoviehd.day/all-the-world-is-sleeping-2021-full-movie-in-english/</v>
      </c>
    </row>
    <row r="164" spans="1:2">
      <c r="A164" t="s">
        <v>164</v>
      </c>
      <c r="B164" t="str">
        <f>HYPERLINK("https://katmoviehd.day/knights-of-the-zodiac-2023-full-movie-in-english/", "https://katmoviehd.day/knights-of-the-zodiac-2023-full-movie-in-english/")</f>
        <v>https://katmoviehd.day/knights-of-the-zodiac-2023-full-movie-in-english/</v>
      </c>
    </row>
    <row r="165" spans="1:2">
      <c r="A165" t="s">
        <v>165</v>
      </c>
      <c r="B165" t="str">
        <f>HYPERLINK("https://katmoviehd.day/the-machine-2023-full-movie-in-english/", "https://katmoviehd.day/the-machine-2023-full-movie-in-english/")</f>
        <v>https://katmoviehd.day/the-machine-2023-full-movie-in-english/</v>
      </c>
    </row>
    <row r="166" spans="1:2">
      <c r="A166" t="s">
        <v>166</v>
      </c>
      <c r="B166" t="str">
        <f>HYPERLINK("https://katmoviehd.day/spinning-gold-2023-full-movie-in-english/", "https://katmoviehd.day/spinning-gold-2023-full-movie-in-english/")</f>
        <v>https://katmoviehd.day/spinning-gold-2023-full-movie-in-english/</v>
      </c>
    </row>
    <row r="167" spans="1:2">
      <c r="A167" t="s">
        <v>167</v>
      </c>
      <c r="B167" t="str">
        <f>HYPERLINK("https://katmoviehd.day/the-domestic-2022-full-movie-in-english/", "https://katmoviehd.day/the-domestic-2022-full-movie-in-english/")</f>
        <v>https://katmoviehd.day/the-domestic-2022-full-movie-in-english/</v>
      </c>
    </row>
    <row r="168" spans="1:2">
      <c r="A168" t="s">
        <v>168</v>
      </c>
      <c r="B168" t="str">
        <f>HYPERLINK("https://katmoviehd.day/sound-of-freedom-2023-full-movie-in-english/", "https://katmoviehd.day/sound-of-freedom-2023-full-movie-in-english/")</f>
        <v>https://katmoviehd.day/sound-of-freedom-2023-full-movie-in-english/</v>
      </c>
    </row>
    <row r="169" spans="1:2">
      <c r="A169" t="s">
        <v>169</v>
      </c>
      <c r="B169" t="str">
        <f>HYPERLINK("https://katmoviehd.day/somewhere-in-queens-2022-full-movie/", "https://katmoviehd.day/somewhere-in-queens-2022-full-movie/")</f>
        <v>https://katmoviehd.day/somewhere-in-queens-2022-full-movie/</v>
      </c>
    </row>
    <row r="170" spans="1:2">
      <c r="A170" t="s">
        <v>170</v>
      </c>
      <c r="B170" t="str">
        <f>HYPERLINK("https://katmoviehd.day/secrets-at-the-inn-2022-full-movie-in-english/", "https://katmoviehd.day/secrets-at-the-inn-2022-full-movie-in-english/")</f>
        <v>https://katmoviehd.day/secrets-at-the-inn-2022-full-movie-in-english/</v>
      </c>
    </row>
    <row r="171" spans="1:2">
      <c r="A171" t="s">
        <v>171</v>
      </c>
      <c r="B171" t="str">
        <f>HYPERLINK("https://katmoviehd.day/mantra-2022-full-movie-in-english/", "https://katmoviehd.day/mantra-2022-full-movie-in-english/")</f>
        <v>https://katmoviehd.day/mantra-2022-full-movie-in-english/</v>
      </c>
    </row>
    <row r="172" spans="1:2">
      <c r="A172" t="s">
        <v>172</v>
      </c>
      <c r="B172" t="str">
        <f>HYPERLINK("https://katmoviehd.day/lets-get-physical-2022-full-movie-in-english/", "https://katmoviehd.day/lets-get-physical-2022-full-movie-in-english/")</f>
        <v>https://katmoviehd.day/lets-get-physical-2022-full-movie-in-english/</v>
      </c>
    </row>
    <row r="173" spans="1:2">
      <c r="A173" t="s">
        <v>173</v>
      </c>
      <c r="B173" t="str">
        <f>HYPERLINK("https://katmoviehd.day/loves-greek-to-me-2023-full-movie-in-english/", "https://katmoviehd.day/loves-greek-to-me-2023-full-movie-in-english/")</f>
        <v>https://katmoviehd.day/loves-greek-to-me-2023-full-movie-in-english/</v>
      </c>
    </row>
    <row r="174" spans="1:2">
      <c r="A174" t="s">
        <v>174</v>
      </c>
      <c r="B174" t="str">
        <f>HYPERLINK("https://katmoviehd.day/insidious-the-red-door-2023-full-movie-hd/", "https://katmoviehd.day/insidious-the-red-door-2023-full-movie-hd/")</f>
        <v>https://katmoviehd.day/insidious-the-red-door-2023-full-movie-hd/</v>
      </c>
    </row>
    <row r="175" spans="1:2">
      <c r="A175" t="s">
        <v>175</v>
      </c>
      <c r="B175" t="str">
        <f>HYPERLINK("https://katmoviehd.day/gore-all-hallows-eve-2021-full-movie-in-english/", "https://katmoviehd.day/gore-all-hallows-eve-2021-full-movie-in-english/")</f>
        <v>https://katmoviehd.day/gore-all-hallows-eve-2021-full-movie-in-english/</v>
      </c>
    </row>
    <row r="176" spans="1:2">
      <c r="A176" t="s">
        <v>176</v>
      </c>
      <c r="B176" t="str">
        <f>HYPERLINK("https://katmoviehd.day/flamin-hot-2023-full-movie-in-english/", "https://katmoviehd.day/flamin-hot-2023-full-movie-in-english/")</f>
        <v>https://katmoviehd.day/flamin-hot-2023-full-movie-in-english/</v>
      </c>
    </row>
    <row r="177" spans="1:2">
      <c r="A177" t="s">
        <v>177</v>
      </c>
      <c r="B177" t="str">
        <f>HYPERLINK("https://katmoviehd.day/dangerous-game-the-legacy-murders-2022-full-movie-in-english/", "https://katmoviehd.day/dangerous-game-the-legacy-murders-2022-full-movie-in-english/")</f>
        <v>https://katmoviehd.day/dangerous-game-the-legacy-murders-2022-full-movie-in-english/</v>
      </c>
    </row>
    <row r="178" spans="1:2">
      <c r="A178" t="s">
        <v>178</v>
      </c>
      <c r="B178" t="str">
        <f>HYPERLINK("https://katmoviehd.day/a-nashville-legacy-2023-full-movie-in-english/", "https://katmoviehd.day/a-nashville-legacy-2023-full-movie-in-english/")</f>
        <v>https://katmoviehd.day/a-nashville-legacy-2023-full-movie-in-english/</v>
      </c>
    </row>
    <row r="179" spans="1:2">
      <c r="A179" t="s">
        <v>179</v>
      </c>
      <c r="B179" t="str">
        <f>HYPERLINK("https://katmoviehd.day/oppenheimer-2023-eng/", "https://katmoviehd.day/oppenheimer-2023-eng/")</f>
        <v>https://katmoviehd.day/oppenheimer-2023-eng/</v>
      </c>
    </row>
    <row r="180" spans="1:2">
      <c r="A180" t="s">
        <v>180</v>
      </c>
      <c r="B180" t="str">
        <f>HYPERLINK("https://katmoviehd.day/youre-killing-me-2023-full-movie-in-english/", "https://katmoviehd.day/youre-killing-me-2023-full-movie-in-english/")</f>
        <v>https://katmoviehd.day/youre-killing-me-2023-full-movie-in-english/</v>
      </c>
    </row>
    <row r="181" spans="1:2">
      <c r="A181" t="s">
        <v>181</v>
      </c>
      <c r="B181" t="str">
        <f>HYPERLINK("https://katmoviehd.day/youll-never-leave-me-2023-full-movie/", "https://katmoviehd.day/youll-never-leave-me-2023-full-movie/")</f>
        <v>https://katmoviehd.day/youll-never-leave-me-2023-full-movie/</v>
      </c>
    </row>
    <row r="182" spans="1:2">
      <c r="A182" t="s">
        <v>182</v>
      </c>
      <c r="B182" t="str">
        <f>HYPERLINK("https://katmoviehd.day/the-asian-angel-2021-full-movie-in-english/", "https://katmoviehd.day/the-asian-angel-2021-full-movie-in-english/")</f>
        <v>https://katmoviehd.day/the-asian-angel-2021-full-movie-in-english/</v>
      </c>
    </row>
    <row r="183" spans="1:2">
      <c r="A183" t="s">
        <v>183</v>
      </c>
      <c r="B183" t="str">
        <f>HYPERLINK("https://katmoviehd.day/space-oddity-2022-full-movie-in-english/", "https://katmoviehd.day/space-oddity-2022-full-movie-in-english/")</f>
        <v>https://katmoviehd.day/space-oddity-2022-full-movie-in-english/</v>
      </c>
    </row>
    <row r="184" spans="1:2">
      <c r="A184" t="s">
        <v>184</v>
      </c>
      <c r="B184" t="str">
        <f>HYPERLINK("https://katmoviehd.day/real-love-2023-full-movie-in-english/", "https://katmoviehd.day/real-love-2023-full-movie-in-english/")</f>
        <v>https://katmoviehd.day/real-love-2023-full-movie-in-english/</v>
      </c>
    </row>
    <row r="185" spans="1:2">
      <c r="A185" t="s">
        <v>185</v>
      </c>
      <c r="B185" t="str">
        <f>HYPERLINK("https://katmoviehd.day/blues-big-city-adventure-2022-full-movie-in-english/", "https://katmoviehd.day/blues-big-city-adventure-2022-full-movie-in-english/")</f>
        <v>https://katmoviehd.day/blues-big-city-adventure-2022-full-movie-in-english/</v>
      </c>
    </row>
    <row r="186" spans="1:2">
      <c r="A186" t="s">
        <v>186</v>
      </c>
      <c r="B186" t="str">
        <f>HYPERLINK("https://katmoviehd.day/survival-of-the-wolves-2022-full-movie-in-english/", "https://katmoviehd.day/survival-of-the-wolves-2022-full-movie-in-english/")</f>
        <v>https://katmoviehd.day/survival-of-the-wolves-2022-full-movie-in-english/</v>
      </c>
    </row>
    <row r="187" spans="1:2">
      <c r="A187" t="s">
        <v>187</v>
      </c>
      <c r="B187" t="str">
        <f>HYPERLINK("https://katmoviehd.day/super-volcano-2022-full-movie-in-english/", "https://katmoviehd.day/super-volcano-2022-full-movie-in-english/")</f>
        <v>https://katmoviehd.day/super-volcano-2022-full-movie-in-english/</v>
      </c>
    </row>
    <row r="188" spans="1:2">
      <c r="A188" t="s">
        <v>188</v>
      </c>
      <c r="B188" t="str">
        <f>HYPERLINK("https://katmoviehd.day/little-did-he-know-2021-full-movie-in-english/", "https://katmoviehd.day/little-did-he-know-2021-full-movie-in-english/")</f>
        <v>https://katmoviehd.day/little-did-he-know-2021-full-movie-in-english/</v>
      </c>
    </row>
    <row r="189" spans="1:2">
      <c r="A189" t="s">
        <v>189</v>
      </c>
      <c r="B189" t="str">
        <f>HYPERLINK("https://katmoviehd.day/the-pregnancy-scheme-2023-full-movie-in-english/", "https://katmoviehd.day/the-pregnancy-scheme-2023-full-movie-in-english/")</f>
        <v>https://katmoviehd.day/the-pregnancy-scheme-2023-full-movie-in-english/</v>
      </c>
    </row>
    <row r="190" spans="1:2">
      <c r="A190" t="s">
        <v>190</v>
      </c>
      <c r="B190" t="str">
        <f>HYPERLINK("https://katmoviehd.day/the-secret-kingdom-2023-full-movie-in-english/", "https://katmoviehd.day/the-secret-kingdom-2023-full-movie-in-english/")</f>
        <v>https://katmoviehd.day/the-secret-kingdom-2023-full-movie-in-english/</v>
      </c>
    </row>
    <row r="191" spans="1:2">
      <c r="A191" t="s">
        <v>191</v>
      </c>
      <c r="B191" t="str">
        <f>HYPERLINK("https://katmoviehd.day/the-wraith-within-2023-full-movie-in-english/", "https://katmoviehd.day/the-wraith-within-2023-full-movie-in-english/")</f>
        <v>https://katmoviehd.day/the-wraith-within-2023-full-movie-in-english/</v>
      </c>
    </row>
    <row r="192" spans="1:2">
      <c r="A192" t="s">
        <v>192</v>
      </c>
      <c r="B192" t="str">
        <f>HYPERLINK("https://katmoviehd.day/givers-of-death-2020-full-movie-in-english/", "https://katmoviehd.day/givers-of-death-2020-full-movie-in-english/")</f>
        <v>https://katmoviehd.day/givers-of-death-2020-full-movie-in-english/</v>
      </c>
    </row>
    <row r="193" spans="1:2">
      <c r="A193" t="s">
        <v>193</v>
      </c>
      <c r="B193" t="str">
        <f>HYPERLINK("https://katmoviehd.day/dashcam-2021-full-movie-in-english/", "https://katmoviehd.day/dashcam-2021-full-movie-in-english/")</f>
        <v>https://katmoviehd.day/dashcam-2021-full-movie-in-english/</v>
      </c>
    </row>
    <row r="194" spans="1:2">
      <c r="A194" t="s">
        <v>194</v>
      </c>
      <c r="B194" t="str">
        <f>HYPERLINK("https://katmoviehd.day/alone-in-the-dark-2022-full-movie-in-english/", "https://katmoviehd.day/alone-in-the-dark-2022-full-movie-in-english/")</f>
        <v>https://katmoviehd.day/alone-in-the-dark-2022-full-movie-in-english/</v>
      </c>
    </row>
    <row r="195" spans="1:2">
      <c r="A195" t="s">
        <v>195</v>
      </c>
      <c r="B195" t="str">
        <f>HYPERLINK("https://katmoviehd.day/unclenching-the-fists-2021-full-movie-in-english/", "https://katmoviehd.day/unclenching-the-fists-2021-full-movie-in-english/")</f>
        <v>https://katmoviehd.day/unclenching-the-fists-2021-full-movie-in-english/</v>
      </c>
    </row>
    <row r="196" spans="1:2">
      <c r="A196" t="s">
        <v>196</v>
      </c>
      <c r="B196" t="str">
        <f>HYPERLINK("https://katmoviehd.day/the-baker-2022-full-movie-in-english/", "https://katmoviehd.day/the-baker-2022-full-movie-in-english/")</f>
        <v>https://katmoviehd.day/the-baker-2022-full-movie-in-english/</v>
      </c>
    </row>
    <row r="197" spans="1:2">
      <c r="A197" t="s">
        <v>197</v>
      </c>
      <c r="B197" t="str">
        <f>HYPERLINK("https://katmoviehd.day/plus-one-at-an-amish-wedding-2022-full-movie-in-english/", "https://katmoviehd.day/plus-one-at-an-amish-wedding-2022-full-movie-in-english/")</f>
        <v>https://katmoviehd.day/plus-one-at-an-amish-wedding-2022-full-movie-in-english/</v>
      </c>
    </row>
    <row r="198" spans="1:2">
      <c r="A198" t="s">
        <v>198</v>
      </c>
      <c r="B198" t="str">
        <f>HYPERLINK("https://katmoviehd.day/losing-hope-2021-full-movie-in-english/", "https://katmoviehd.day/losing-hope-2021-full-movie-in-english/")</f>
        <v>https://katmoviehd.day/losing-hope-2021-full-movie-in-english/</v>
      </c>
    </row>
    <row r="199" spans="1:2">
      <c r="A199" t="s">
        <v>199</v>
      </c>
      <c r="B199" t="str">
        <f>HYPERLINK("https://katmoviehd.day/daliland-2022-full-movie-in-english/", "https://katmoviehd.day/daliland-2022-full-movie-in-english/")</f>
        <v>https://katmoviehd.day/daliland-2022-full-movie-in-english/</v>
      </c>
    </row>
    <row r="200" spans="1:2">
      <c r="A200" t="s">
        <v>200</v>
      </c>
      <c r="B200" t="str">
        <f>HYPERLINK("https://katmoviehd.day/confidential-informant-2023-full-movie-in-english/", "https://katmoviehd.day/confidential-informant-2023-full-movie-in-english/")</f>
        <v>https://katmoviehd.day/confidential-informant-2023-full-movie-in-english/</v>
      </c>
    </row>
    <row r="201" spans="1:2">
      <c r="A201" t="s">
        <v>201</v>
      </c>
      <c r="B201" t="str">
        <f>HYPERLINK("https://katmoviehd.day/astonishing-tales-of-terror-rocktapussy-2022-full-movie-in-english/", "https://katmoviehd.day/astonishing-tales-of-terror-rocktapussy-2022-full-movie-in-english/")</f>
        <v>https://katmoviehd.day/astonishing-tales-of-terror-rocktapussy-2022-full-movie-in-english/</v>
      </c>
    </row>
    <row r="202" spans="1:2">
      <c r="A202" t="s">
        <v>202</v>
      </c>
      <c r="B202" t="str">
        <f>HYPERLINK("https://katmoviehd.day/witch-trials-2022-full-movie-in-english/", "https://katmoviehd.day/witch-trials-2022-full-movie-in-english/")</f>
        <v>https://katmoviehd.day/witch-trials-2022-full-movie-in-english/</v>
      </c>
    </row>
    <row r="203" spans="1:2">
      <c r="A203" t="s">
        <v>203</v>
      </c>
      <c r="B203" t="str">
        <f>HYPERLINK("https://katmoviehd.day/love-at-first-lie-2023-full-movie-in-english/", "https://katmoviehd.day/love-at-first-lie-2023-full-movie-in-english/")</f>
        <v>https://katmoviehd.day/love-at-first-lie-2023-full-movie-in-english/</v>
      </c>
    </row>
    <row r="204" spans="1:2">
      <c r="A204" t="s">
        <v>204</v>
      </c>
      <c r="B204" t="str">
        <f>HYPERLINK("https://katmoviehd.day/space-pups-2023-full-movie-in-english/", "https://katmoviehd.day/space-pups-2023-full-movie-in-english/")</f>
        <v>https://katmoviehd.day/space-pups-2023-full-movie-in-english/</v>
      </c>
    </row>
    <row r="205" spans="1:2">
      <c r="A205" t="s">
        <v>205</v>
      </c>
      <c r="B205" t="str">
        <f>HYPERLINK("https://katmoviehd.day/my-husbands-worst-mistake-2023-full-movie-in-english/", "https://katmoviehd.day/my-husbands-worst-mistake-2023-full-movie-in-english/")</f>
        <v>https://katmoviehd.day/my-husbands-worst-mistake-2023-full-movie-in-english/</v>
      </c>
    </row>
    <row r="206" spans="1:2">
      <c r="A206" t="s">
        <v>206</v>
      </c>
      <c r="B206" t="str">
        <f>HYPERLINK("https://katmoviehd.day/maximum-truth-2023-full-movie-in-english/", "https://katmoviehd.day/maximum-truth-2023-full-movie-in-english/")</f>
        <v>https://katmoviehd.day/maximum-truth-2023-full-movie-in-english/</v>
      </c>
    </row>
    <row r="207" spans="1:2">
      <c r="A207" t="s">
        <v>207</v>
      </c>
      <c r="B207" t="str">
        <f>HYPERLINK("https://katmoviehd.day/make-me-a-match-2023-full-movie-in-english/", "https://katmoviehd.day/make-me-a-match-2023-full-movie-in-english/")</f>
        <v>https://katmoviehd.day/make-me-a-match-2023-full-movie-in-english/</v>
      </c>
    </row>
    <row r="208" spans="1:2">
      <c r="A208" t="s">
        <v>208</v>
      </c>
      <c r="B208" t="str">
        <f>HYPERLINK("https://katmoviehd.day/last-american-horror-show-volume-ii-2022-full-movie-in-english/", "https://katmoviehd.day/last-american-horror-show-volume-ii-2022-full-movie-in-english/")</f>
        <v>https://katmoviehd.day/last-american-horror-show-volume-ii-2022-full-movie-in-english/</v>
      </c>
    </row>
    <row r="209" spans="1:2">
      <c r="A209" t="s">
        <v>209</v>
      </c>
      <c r="B209" t="str">
        <f>HYPERLINK("https://katmoviehd.day/king-judith-2022-full-movie-in-english/", "https://katmoviehd.day/king-judith-2022-full-movie-in-english/")</f>
        <v>https://katmoviehd.day/king-judith-2022-full-movie-in-english/</v>
      </c>
    </row>
    <row r="210" spans="1:2">
      <c r="A210" t="s">
        <v>210</v>
      </c>
      <c r="B210" t="str">
        <f>HYPERLINK("https://katmoviehd.day/key-to-love-2023-full-movie-in-english/", "https://katmoviehd.day/key-to-love-2023-full-movie-in-english/")</f>
        <v>https://katmoviehd.day/key-to-love-2023-full-movie-in-english/</v>
      </c>
    </row>
    <row r="211" spans="1:2">
      <c r="A211" t="s">
        <v>211</v>
      </c>
      <c r="B211" t="str">
        <f>HYPERLINK("https://katmoviehd.day/devilreaux-2023-full-movie-in-english/", "https://katmoviehd.day/devilreaux-2023-full-movie-in-english/")</f>
        <v>https://katmoviehd.day/devilreaux-2023-full-movie-in-english/</v>
      </c>
    </row>
    <row r="212" spans="1:2">
      <c r="A212" t="s">
        <v>212</v>
      </c>
      <c r="B212" t="str">
        <f>HYPERLINK("https://katmoviehd.day/cult-hero-2022-full-movie-in-english/", "https://katmoviehd.day/cult-hero-2022-full-movie-in-english/")</f>
        <v>https://katmoviehd.day/cult-hero-2022-full-movie-in-english/</v>
      </c>
    </row>
    <row r="213" spans="1:2">
      <c r="A213" t="s">
        <v>213</v>
      </c>
      <c r="B213" t="str">
        <f>HYPERLINK("https://katmoviehd.day/coyote-2023-full-movie-in-english/", "https://katmoviehd.day/coyote-2023-full-movie-in-english/")</f>
        <v>https://katmoviehd.day/coyote-2023-full-movie-in-english/</v>
      </c>
    </row>
    <row r="214" spans="1:2">
      <c r="A214" t="s">
        <v>214</v>
      </c>
      <c r="B214" t="str">
        <f>HYPERLINK("https://katmoviehd.day/born-to-fly-2023-full-movie-in-english/", "https://katmoviehd.day/born-to-fly-2023-full-movie-in-english/")</f>
        <v>https://katmoviehd.day/born-to-fly-2023-full-movie-in-english/</v>
      </c>
    </row>
    <row r="215" spans="1:2">
      <c r="A215" t="s">
        <v>215</v>
      </c>
      <c r="B215" t="str">
        <f>HYPERLINK("https://katmoviehd.day/bora-2023-full-movie-in-english/", "https://katmoviehd.day/bora-2023-full-movie-in-english/")</f>
        <v>https://katmoviehd.day/bora-2023-full-movie-in-english/</v>
      </c>
    </row>
    <row r="216" spans="1:2">
      <c r="A216" t="s">
        <v>216</v>
      </c>
      <c r="B216" t="str">
        <f>HYPERLINK("https://katmoviehd.day/20-0-megaquake-2022-full-movie-in-english/", "https://katmoviehd.day/20-0-megaquake-2022-full-movie-in-english/")</f>
        <v>https://katmoviehd.day/20-0-megaquake-2022-full-movie-in-english/</v>
      </c>
    </row>
    <row r="217" spans="1:2">
      <c r="A217" t="s">
        <v>217</v>
      </c>
      <c r="B217" t="str">
        <f>HYPERLINK("https://katmoviehd.day/past-lives-2023-full-movie-in-english/", "https://katmoviehd.day/past-lives-2023-full-movie-in-english/")</f>
        <v>https://katmoviehd.day/past-lives-2023-full-movie-in-english/</v>
      </c>
    </row>
    <row r="218" spans="1:2">
      <c r="A218" t="s">
        <v>218</v>
      </c>
      <c r="B218" t="str">
        <f>HYPERLINK("https://katmoviehd.day/pinball-the-man-who-saved-the-game-2022-full-movie-in-english/", "https://katmoviehd.day/pinball-the-man-who-saved-the-game-2022-full-movie-in-english/")</f>
        <v>https://katmoviehd.day/pinball-the-man-who-saved-the-game-2022-full-movie-in-english/</v>
      </c>
    </row>
    <row r="219" spans="1:2">
      <c r="A219" t="s">
        <v>219</v>
      </c>
      <c r="B219" t="str">
        <f>HYPERLINK("https://katmoviehd.day/secret-seam-2023-full-movie-in-english/", "https://katmoviehd.day/secret-seam-2023-full-movie-in-english/")</f>
        <v>https://katmoviehd.day/secret-seam-2023-full-movie-in-english/</v>
      </c>
    </row>
    <row r="220" spans="1:2">
      <c r="A220" t="s">
        <v>220</v>
      </c>
      <c r="B220" t="str">
        <f>HYPERLINK("https://katmoviehd.day/the-lesson-2023-full-movie-in-english/", "https://katmoviehd.day/the-lesson-2023-full-movie-in-english/")</f>
        <v>https://katmoviehd.day/the-lesson-2023-full-movie-in-english/</v>
      </c>
    </row>
    <row r="221" spans="1:2">
      <c r="A221" t="s">
        <v>221</v>
      </c>
      <c r="B221" t="str">
        <f>HYPERLINK("https://katmoviehd.day/nightalk-2023-full-movie-in-english/", "https://katmoviehd.day/nightalk-2023-full-movie-in-english/")</f>
        <v>https://katmoviehd.day/nightalk-2023-full-movie-in-english/</v>
      </c>
    </row>
    <row r="222" spans="1:2">
      <c r="A222" t="s">
        <v>222</v>
      </c>
      <c r="B222" t="str">
        <f>HYPERLINK("https://katmoviehd.day/god-of-dreams-2022-full-movie-in-english/", "https://katmoviehd.day/god-of-dreams-2022-full-movie-in-english/")</f>
        <v>https://katmoviehd.day/god-of-dreams-2022-full-movie-in-english/</v>
      </c>
    </row>
    <row r="223" spans="1:2">
      <c r="A223" t="s">
        <v>223</v>
      </c>
      <c r="B223" t="str">
        <f>HYPERLINK("https://katmoviehd.day/frieden-liebe-und-death-metal-2022-full-movie-in-english/", "https://katmoviehd.day/frieden-liebe-und-death-metal-2022-full-movie-in-english/")</f>
        <v>https://katmoviehd.day/frieden-liebe-und-death-metal-2022-full-movie-in-english/</v>
      </c>
    </row>
    <row r="224" spans="1:2">
      <c r="A224" t="s">
        <v>224</v>
      </c>
      <c r="B224" t="str">
        <f>HYPERLINK("https://katmoviehd.day/made-for-each-other-2023-full-movie-in-english/", "https://katmoviehd.day/made-for-each-other-2023-full-movie-in-english/")</f>
        <v>https://katmoviehd.day/made-for-each-other-2023-full-movie-in-english/</v>
      </c>
    </row>
    <row r="225" spans="1:2">
      <c r="A225" t="s">
        <v>225</v>
      </c>
      <c r="B225" t="str">
        <f>HYPERLINK("https://katmoviehd.day/wonderwell-2023-full-movie-in-english/", "https://katmoviehd.day/wonderwell-2023-full-movie-in-english/")</f>
        <v>https://katmoviehd.day/wonderwell-2023-full-movie-in-english/</v>
      </c>
    </row>
    <row r="226" spans="1:2">
      <c r="A226" t="s">
        <v>226</v>
      </c>
      <c r="B226" t="str">
        <f>HYPERLINK("https://katmoviehd.day/vanished-searching-for-my-sister-2022-full-movie-in-english/", "https://katmoviehd.day/vanished-searching-for-my-sister-2022-full-movie-in-english/")</f>
        <v>https://katmoviehd.day/vanished-searching-for-my-sister-2022-full-movie-in-english/</v>
      </c>
    </row>
    <row r="227" spans="1:2">
      <c r="A227" t="s">
        <v>227</v>
      </c>
      <c r="B227" t="str">
        <f>HYPERLINK("https://katmoviehd.day/the-pod-generation-2023-full-movie-in-english/", "https://katmoviehd.day/the-pod-generation-2023-full-movie-in-english/")</f>
        <v>https://katmoviehd.day/the-pod-generation-2023-full-movie-in-english/</v>
      </c>
    </row>
    <row r="228" spans="1:2">
      <c r="A228" t="s">
        <v>228</v>
      </c>
      <c r="B228" t="str">
        <f>HYPERLINK("https://katmoviehd.day/harmony-in-paradise-2022-full-movie-in-english/", "https://katmoviehd.day/harmony-in-paradise-2022-full-movie-in-english/")</f>
        <v>https://katmoviehd.day/harmony-in-paradise-2022-full-movie-in-english/</v>
      </c>
    </row>
    <row r="229" spans="1:2">
      <c r="A229" t="s">
        <v>229</v>
      </c>
      <c r="B229" t="str">
        <f>HYPERLINK("https://katmoviehd.day/plugged-2023-full-movie-in-english/", "https://katmoviehd.day/plugged-2023-full-movie-in-english/")</f>
        <v>https://katmoviehd.day/plugged-2023-full-movie-in-english/</v>
      </c>
    </row>
    <row r="230" spans="1:2">
      <c r="A230" t="s">
        <v>230</v>
      </c>
      <c r="B230" t="str">
        <f>HYPERLINK("https://katmoviehd.day/tales-of-a-fifth-grade-robin-hood-2021-full-movie-in-english/", "https://katmoviehd.day/tales-of-a-fifth-grade-robin-hood-2021-full-movie-in-english/")</f>
        <v>https://katmoviehd.day/tales-of-a-fifth-grade-robin-hood-2021-full-movie-in-english/</v>
      </c>
    </row>
    <row r="231" spans="1:2">
      <c r="A231" t="s">
        <v>231</v>
      </c>
      <c r="B231" t="str">
        <f>HYPERLINK("https://katmoviehd.day/game-of-love-2022-full-movie-in-english/", "https://katmoviehd.day/game-of-love-2022-full-movie-in-english/")</f>
        <v>https://katmoviehd.day/game-of-love-2022-full-movie-in-english/</v>
      </c>
    </row>
    <row r="232" spans="1:2">
      <c r="A232" t="s">
        <v>232</v>
      </c>
      <c r="B232" t="str">
        <f>HYPERLINK("https://katmoviehd.day/chevalier-2022-full-movie-in-english/", "https://katmoviehd.day/chevalier-2022-full-movie-in-english/")</f>
        <v>https://katmoviehd.day/chevalier-2022-full-movie-in-english/</v>
      </c>
    </row>
    <row r="233" spans="1:2">
      <c r="A233" t="s">
        <v>233</v>
      </c>
      <c r="B233" t="str">
        <f>HYPERLINK("https://katmoviehd.day/the-angry-black-girl-and-her-monster-2023-full-movie-in-english/", "https://katmoviehd.day/the-angry-black-girl-and-her-monster-2023-full-movie-in-english/")</f>
        <v>https://katmoviehd.day/the-angry-black-girl-and-her-monster-2023-full-movie-in-english/</v>
      </c>
    </row>
    <row r="234" spans="1:2">
      <c r="A234" t="s">
        <v>234</v>
      </c>
      <c r="B234" t="str">
        <f>HYPERLINK("https://katmoviehd.day/strength-of-a-woman-2023-full-movie-in-english/", "https://katmoviehd.day/strength-of-a-woman-2023-full-movie-in-english/")</f>
        <v>https://katmoviehd.day/strength-of-a-woman-2023-full-movie-in-english/</v>
      </c>
    </row>
    <row r="235" spans="1:2">
      <c r="A235" t="s">
        <v>235</v>
      </c>
      <c r="B235" t="str">
        <f>HYPERLINK("https://katmoviehd.day/the-devil-comes-at-night-2023-full-movie-in-english/", "https://katmoviehd.day/the-devil-comes-at-night-2023-full-movie-in-english/")</f>
        <v>https://katmoviehd.day/the-devil-comes-at-night-2023-full-movie-in-english/</v>
      </c>
    </row>
    <row r="236" spans="1:2">
      <c r="A236" t="s">
        <v>236</v>
      </c>
      <c r="B236" t="str">
        <f>HYPERLINK("https://katmoviehd.day/it-is-in-us-all-2022-full-movie-in-english/", "https://katmoviehd.day/it-is-in-us-all-2022-full-movie-in-english/")</f>
        <v>https://katmoviehd.day/it-is-in-us-all-2022-full-movie-in-english/</v>
      </c>
    </row>
    <row r="237" spans="1:2">
      <c r="A237" t="s">
        <v>237</v>
      </c>
      <c r="B237" t="str">
        <f>HYPERLINK("https://katmoviehd.day/peter-pan-wendy-2023-full-movie-in-english/", "https://katmoviehd.day/peter-pan-wendy-2023-full-movie-in-english/")</f>
        <v>https://katmoviehd.day/peter-pan-wendy-2023-full-movie-in-english/</v>
      </c>
    </row>
    <row r="238" spans="1:2">
      <c r="A238" t="s">
        <v>238</v>
      </c>
      <c r="B238" t="str">
        <f>HYPERLINK("https://katmoviehd.day/marooned-awakening-2022-full-movie-in-english/", "https://katmoviehd.day/marooned-awakening-2022-full-movie-in-english/")</f>
        <v>https://katmoviehd.day/marooned-awakening-2022-full-movie-in-english/</v>
      </c>
    </row>
    <row r="239" spans="1:2">
      <c r="A239" t="s">
        <v>239</v>
      </c>
      <c r="B239" t="str">
        <f>HYPERLINK("https://katmoviehd.day/asteroid-city-2023-full-movie-in-english/", "https://katmoviehd.day/asteroid-city-2023-full-movie-in-english/")</f>
        <v>https://katmoviehd.day/asteroid-city-2023-full-movie-in-english/</v>
      </c>
    </row>
    <row r="240" spans="1:2">
      <c r="A240" t="s">
        <v>240</v>
      </c>
      <c r="B240" t="str">
        <f>HYPERLINK("https://katmoviehd.day/the-mistress-2022-full-movie-in-english/", "https://katmoviehd.day/the-mistress-2022-full-movie-in-english/")</f>
        <v>https://katmoviehd.day/the-mistress-2022-full-movie-in-english/</v>
      </c>
    </row>
    <row r="241" spans="1:2">
      <c r="A241" t="s">
        <v>241</v>
      </c>
      <c r="B241" t="str">
        <f>HYPERLINK("https://katmoviehd.day/stuffings-2021-full-movie-in-english/", "https://katmoviehd.day/stuffings-2021-full-movie-in-english/")</f>
        <v>https://katmoviehd.day/stuffings-2021-full-movie-in-english/</v>
      </c>
    </row>
    <row r="242" spans="1:2">
      <c r="A242" t="s">
        <v>242</v>
      </c>
      <c r="B242" t="str">
        <f>HYPERLINK("https://katmoviehd.day/pumpkin-everything-2022-full-movie-in-english/", "https://katmoviehd.day/pumpkin-everything-2022-full-movie-in-english/")</f>
        <v>https://katmoviehd.day/pumpkin-everything-2022-full-movie-in-english/</v>
      </c>
    </row>
    <row r="243" spans="1:2">
      <c r="A243" t="s">
        <v>243</v>
      </c>
      <c r="B243" t="str">
        <f>HYPERLINK("https://katmoviehd.day/the-renata-road-2022-full-movie-in-english/", "https://katmoviehd.day/the-renata-road-2022-full-movie-in-english/")</f>
        <v>https://katmoviehd.day/the-renata-road-2022-full-movie-in-english/</v>
      </c>
    </row>
    <row r="244" spans="1:2">
      <c r="A244" t="s">
        <v>244</v>
      </c>
      <c r="B244" t="str">
        <f>HYPERLINK("https://katmoviehd.day/mojave-diamonds-2023-full-movie-in-english/", "https://katmoviehd.day/mojave-diamonds-2023-full-movie-in-english/")</f>
        <v>https://katmoviehd.day/mojave-diamonds-2023-full-movie-in-english/</v>
      </c>
    </row>
    <row r="245" spans="1:2">
      <c r="A245" t="s">
        <v>245</v>
      </c>
      <c r="B245" t="str">
        <f>HYPERLINK("https://katmoviehd.day/mercy-2023-full-movie-in-english/", "https://katmoviehd.day/mercy-2023-full-movie-in-english/")</f>
        <v>https://katmoviehd.day/mercy-2023-full-movie-in-english/</v>
      </c>
    </row>
    <row r="246" spans="1:2">
      <c r="A246" t="s">
        <v>246</v>
      </c>
      <c r="B246" t="str">
        <f>HYPERLINK("https://katmoviehd.day/marinette-2023-full-movie-in-english/", "https://katmoviehd.day/marinette-2023-full-movie-in-english/")</f>
        <v>https://katmoviehd.day/marinette-2023-full-movie-in-english/</v>
      </c>
    </row>
    <row r="247" spans="1:2">
      <c r="A247" t="s">
        <v>247</v>
      </c>
      <c r="B247" t="str">
        <f>HYPERLINK("https://katmoviehd.day/juang-2022-full-movie-in-english/", "https://katmoviehd.day/juang-2022-full-movie-in-english/")</f>
        <v>https://katmoviehd.day/juang-2022-full-movie-in-english/</v>
      </c>
    </row>
    <row r="248" spans="1:2">
      <c r="A248" t="s">
        <v>248</v>
      </c>
      <c r="B248" t="str">
        <f>HYPERLINK("https://katmoviehd.day/big-george-foreman-2023-full-movie-in-english/", "https://katmoviehd.day/big-george-foreman-2023-full-movie-in-english/")</f>
        <v>https://katmoviehd.day/big-george-foreman-2023-full-movie-in-english/</v>
      </c>
    </row>
    <row r="249" spans="1:2">
      <c r="A249" t="s">
        <v>249</v>
      </c>
      <c r="B249" t="str">
        <f>HYPERLINK("https://katmoviehd.day/the-pudgie-movie-2020-full-movie-in-english/", "https://katmoviehd.day/the-pudgie-movie-2020-full-movie-in-english/")</f>
        <v>https://katmoviehd.day/the-pudgie-movie-2020-full-movie-in-english/</v>
      </c>
    </row>
    <row r="250" spans="1:2">
      <c r="A250" t="s">
        <v>250</v>
      </c>
      <c r="B250" t="str">
        <f>HYPERLINK("https://katmoviehd.day/the-amazing-maurice-2022-full-movie-in-english/", "https://katmoviehd.day/the-amazing-maurice-2022-full-movie-in-english/")</f>
        <v>https://katmoviehd.day/the-amazing-maurice-2022-full-movie-in-english/</v>
      </c>
    </row>
    <row r="251" spans="1:2">
      <c r="A251" t="s">
        <v>251</v>
      </c>
      <c r="B251" t="str">
        <f>HYPERLINK("https://katmoviehd.day/on-sacred-ground-2023-full-movie-in-english/", "https://katmoviehd.day/on-sacred-ground-2023-full-movie-in-english/")</f>
        <v>https://katmoviehd.day/on-sacred-ground-2023-full-movie-in-english/</v>
      </c>
    </row>
    <row r="252" spans="1:2">
      <c r="A252" t="s">
        <v>252</v>
      </c>
      <c r="B252" t="str">
        <f>HYPERLINK("https://katmoviehd.day/nikki-nora-sister-sleuths-2022-full-movie-in-english/", "https://katmoviehd.day/nikki-nora-sister-sleuths-2022-full-movie-in-english/")</f>
        <v>https://katmoviehd.day/nikki-nora-sister-sleuths-2022-full-movie-in-english/</v>
      </c>
    </row>
    <row r="253" spans="1:2">
      <c r="A253" t="s">
        <v>253</v>
      </c>
      <c r="B253" t="str">
        <f>HYPERLINK("https://katmoviehd.day/mending-the-line-2022-full-movie-in-english/", "https://katmoviehd.day/mending-the-line-2022-full-movie-in-english/")</f>
        <v>https://katmoviehd.day/mending-the-line-2022-full-movie-in-english/</v>
      </c>
    </row>
    <row r="254" spans="1:2">
      <c r="A254" t="s">
        <v>254</v>
      </c>
      <c r="B254" t="str">
        <f>HYPERLINK("https://katmoviehd.day/assassin-club-2023-full-movie-in-english/", "https://katmoviehd.day/assassin-club-2023-full-movie-in-english/")</f>
        <v>https://katmoviehd.day/assassin-club-2023-full-movie-in-english/</v>
      </c>
    </row>
    <row r="255" spans="1:2">
      <c r="A255" t="s">
        <v>255</v>
      </c>
      <c r="B255" t="str">
        <f>HYPERLINK("https://katmoviehd.day/death-shot-2022-full-movie-in-english/", "https://katmoviehd.day/death-shot-2022-full-movie-in-english/")</f>
        <v>https://katmoviehd.day/death-shot-2022-full-movie-in-english/</v>
      </c>
    </row>
    <row r="256" spans="1:2">
      <c r="A256" t="s">
        <v>256</v>
      </c>
      <c r="B256" t="str">
        <f>HYPERLINK("https://katmoviehd.day/hello-darlin-2020-full-movie-in-english/", "https://katmoviehd.day/hello-darlin-2020-full-movie-in-english/")</f>
        <v>https://katmoviehd.day/hello-darlin-2020-full-movie-in-english/</v>
      </c>
    </row>
    <row r="257" spans="1:2">
      <c r="A257" t="s">
        <v>257</v>
      </c>
      <c r="B257" t="str">
        <f>HYPERLINK("https://katmoviehd.day/werewolf-cabal-2022-full-movie-in-english/", "https://katmoviehd.day/werewolf-cabal-2022-full-movie-in-english/")</f>
        <v>https://katmoviehd.day/werewolf-cabal-2022-full-movie-in-english/</v>
      </c>
    </row>
    <row r="258" spans="1:2">
      <c r="A258" t="s">
        <v>258</v>
      </c>
      <c r="B258" t="str">
        <f>HYPERLINK("https://katmoviehd.day/aporia-2023-full-movie-in-english/", "https://katmoviehd.day/aporia-2023-full-movie-in-english/")</f>
        <v>https://katmoviehd.day/aporia-2023-full-movie-in-english/</v>
      </c>
    </row>
    <row r="259" spans="1:2">
      <c r="A259" t="s">
        <v>259</v>
      </c>
      <c r="B259" t="str">
        <f>HYPERLINK("https://katmoviehd.day/lost-inside-2022-full-movie-in-english/", "https://katmoviehd.day/lost-inside-2022-full-movie-in-english/")</f>
        <v>https://katmoviehd.day/lost-inside-2022-full-movie-in-english/</v>
      </c>
    </row>
    <row r="260" spans="1:2">
      <c r="A260" t="s">
        <v>260</v>
      </c>
      <c r="B260" t="str">
        <f>HYPERLINK("https://katmoviehd.day/married-by-mistake-2023-full-movie-in-english/", "https://katmoviehd.day/married-by-mistake-2023-full-movie-in-english/")</f>
        <v>https://katmoviehd.day/married-by-mistake-2023-full-movie-in-english/</v>
      </c>
    </row>
    <row r="261" spans="1:2">
      <c r="A261" t="s">
        <v>261</v>
      </c>
      <c r="B261" t="str">
        <f>HYPERLINK("https://katmoviehd.day/king-of-terrors-2022-full-movie-in-english/", "https://katmoviehd.day/king-of-terrors-2022-full-movie-in-english/")</f>
        <v>https://katmoviehd.day/king-of-terrors-2022-full-movie-in-english/</v>
      </c>
    </row>
    <row r="262" spans="1:2">
      <c r="A262" t="s">
        <v>262</v>
      </c>
      <c r="B262" t="str">
        <f>HYPERLINK("https://katmoviehd.day/karmalink-2021-full-movie-in-english/", "https://katmoviehd.day/karmalink-2021-full-movie-in-english/")</f>
        <v>https://katmoviehd.day/karmalink-2021-full-movie-in-english/</v>
      </c>
    </row>
    <row r="263" spans="1:2">
      <c r="A263" t="s">
        <v>263</v>
      </c>
      <c r="B263" t="str">
        <f>HYPERLINK("https://katmoviehd.day/how-dark-they-prey-2022-full-movie-in-english/", "https://katmoviehd.day/how-dark-they-prey-2022-full-movie-in-english/")</f>
        <v>https://katmoviehd.day/how-dark-they-prey-2022-full-movie-in-english/</v>
      </c>
    </row>
    <row r="264" spans="1:2">
      <c r="A264" t="s">
        <v>264</v>
      </c>
      <c r="B264" t="str">
        <f>HYPERLINK("https://katmoviehd.day/hippies-vs-squirrelmen-2022-full-movie-in-english/", "https://katmoviehd.day/hippies-vs-squirrelmen-2022-full-movie-in-english/")</f>
        <v>https://katmoviehd.day/hippies-vs-squirrelmen-2022-full-movie-in-english/</v>
      </c>
    </row>
    <row r="265" spans="1:2">
      <c r="A265" t="s">
        <v>265</v>
      </c>
      <c r="B265" t="str">
        <f>HYPERLINK("https://katmoviehd.day/fear-the-invisible-man-2023-full-movie-in-english/", "https://katmoviehd.day/fear-the-invisible-man-2023-full-movie-in-english/")</f>
        <v>https://katmoviehd.day/fear-the-invisible-man-2023-full-movie-in-english/</v>
      </c>
    </row>
    <row r="266" spans="1:2">
      <c r="A266" t="s">
        <v>266</v>
      </c>
      <c r="B266" t="str">
        <f>HYPERLINK("https://katmoviehd.day/blood-gold-2023-full-movie-in-english/", "https://katmoviehd.day/blood-gold-2023-full-movie-in-english/")</f>
        <v>https://katmoviehd.day/blood-gold-2023-full-movie-in-english/</v>
      </c>
    </row>
    <row r="267" spans="1:2">
      <c r="A267" t="s">
        <v>267</v>
      </c>
      <c r="B267" t="str">
        <f>HYPERLINK("https://katmoviehd.day/ambush-2023-full-movie-in-english/", "https://katmoviehd.day/ambush-2023-full-movie-in-english/")</f>
        <v>https://katmoviehd.day/ambush-2023-full-movie-in-english/</v>
      </c>
    </row>
    <row r="268" spans="1:2">
      <c r="A268" t="s">
        <v>268</v>
      </c>
      <c r="B268" t="str">
        <f>HYPERLINK("https://katmoviehd.day/97-minutes-2023-full-movie-in-english/", "https://katmoviehd.day/97-minutes-2023-full-movie-in-english/")</f>
        <v>https://katmoviehd.day/97-minutes-2023-full-movie-in-english/</v>
      </c>
    </row>
    <row r="269" spans="1:2">
      <c r="A269" t="s">
        <v>269</v>
      </c>
      <c r="B269" t="str">
        <f>HYPERLINK("https://katmoviehd.day/mission-impossible-7-2023-full-movie/", "https://katmoviehd.day/mission-impossible-7-2023-full-movie/")</f>
        <v>https://katmoviehd.day/mission-impossible-7-2023-full-movie/</v>
      </c>
    </row>
    <row r="270" spans="1:2">
      <c r="A270" t="s">
        <v>270</v>
      </c>
      <c r="B270" t="str">
        <f>HYPERLINK("https://katmoviehd.day/transformers-rise-of-the-beasts-2023-hd/", "https://katmoviehd.day/transformers-rise-of-the-beasts-2023-hd/")</f>
        <v>https://katmoviehd.day/transformers-rise-of-the-beasts-2023-hd/</v>
      </c>
    </row>
    <row r="271" spans="1:2">
      <c r="A271" t="s">
        <v>271</v>
      </c>
      <c r="B271" t="str">
        <f>HYPERLINK("https://katmoviehd.day/bermuda-island-2023-full-movie-in-english/", "https://katmoviehd.day/bermuda-island-2023-full-movie-in-english/")</f>
        <v>https://katmoviehd.day/bermuda-island-2023-full-movie-in-english/</v>
      </c>
    </row>
    <row r="272" spans="1:2">
      <c r="A272" t="s">
        <v>272</v>
      </c>
      <c r="B272" t="str">
        <f>HYPERLINK("https://katmoviehd.day/unicorn-wars-2022-full-movie-in-english/", "https://katmoviehd.day/unicorn-wars-2022-full-movie-in-english/")</f>
        <v>https://katmoviehd.day/unicorn-wars-2022-full-movie-in-english/</v>
      </c>
    </row>
    <row r="273" spans="1:2">
      <c r="A273" t="s">
        <v>273</v>
      </c>
      <c r="B273" t="str">
        <f>HYPERLINK("https://katmoviehd.day/the-outwaters-2022-full-movie-in-english/", "https://katmoviehd.day/the-outwaters-2022-full-movie-in-english/")</f>
        <v>https://katmoviehd.day/the-outwaters-2022-full-movie-in-english/</v>
      </c>
    </row>
    <row r="274" spans="1:2">
      <c r="A274" t="s">
        <v>274</v>
      </c>
      <c r="B274" t="str">
        <f>HYPERLINK("https://katmoviehd.day/the-love-club-sydneys-journey-2023-full-movie-in-english/", "https://katmoviehd.day/the-love-club-sydneys-journey-2023-full-movie-in-english/")</f>
        <v>https://katmoviehd.day/the-love-club-sydneys-journey-2023-full-movie-in-english/</v>
      </c>
    </row>
    <row r="275" spans="1:2">
      <c r="A275" t="s">
        <v>275</v>
      </c>
      <c r="B275" t="str">
        <f>HYPERLINK("https://katmoviehd.day/she-inherited-danger-2023-full-movie-in-english/", "https://katmoviehd.day/she-inherited-danger-2023-full-movie-in-english/")</f>
        <v>https://katmoviehd.day/she-inherited-danger-2023-full-movie-in-english/</v>
      </c>
    </row>
    <row r="276" spans="1:2">
      <c r="A276" t="s">
        <v>276</v>
      </c>
      <c r="B276" t="str">
        <f>HYPERLINK("https://katmoviehd.day/my-stupid-boss-2-2019-full-movie-in-english/", "https://katmoviehd.day/my-stupid-boss-2-2019-full-movie-in-english/")</f>
        <v>https://katmoviehd.day/my-stupid-boss-2-2019-full-movie-in-english/</v>
      </c>
    </row>
    <row r="277" spans="1:2">
      <c r="A277" t="s">
        <v>277</v>
      </c>
      <c r="B277" t="str">
        <f>HYPERLINK("https://katmoviehd.day/family-blood-2022-full-movie-in-english/", "https://katmoviehd.day/family-blood-2022-full-movie-in-english/")</f>
        <v>https://katmoviehd.day/family-blood-2022-full-movie-in-english/</v>
      </c>
    </row>
    <row r="278" spans="1:2">
      <c r="A278" t="s">
        <v>278</v>
      </c>
      <c r="B278" t="str">
        <f>HYPERLINK("https://katmoviehd.day/guardians-of-the-galaxy-vol-3-2023-imax/", "https://katmoviehd.day/guardians-of-the-galaxy-vol-3-2023-imax/")</f>
        <v>https://katmoviehd.day/guardians-of-the-galaxy-vol-3-2023-imax/</v>
      </c>
    </row>
    <row r="279" spans="1:2">
      <c r="A279" t="s">
        <v>279</v>
      </c>
      <c r="B279" t="str">
        <f>HYPERLINK("https://katmoviehd.day/unseen-2023-full-movie-in-english/", "https://katmoviehd.day/unseen-2023-full-movie-in-english/")</f>
        <v>https://katmoviehd.day/unseen-2023-full-movie-in-english/</v>
      </c>
    </row>
    <row r="280" spans="1:2">
      <c r="A280" t="s">
        <v>280</v>
      </c>
      <c r="B280" t="str">
        <f>HYPERLINK("https://katmoviehd.day/the-adventures-of-jurassic-pet-the-lost-secret-2023-full-movie-in-english/", "https://katmoviehd.day/the-adventures-of-jurassic-pet-the-lost-secret-2023-full-movie-in-english/")</f>
        <v>https://katmoviehd.day/the-adventures-of-jurassic-pet-the-lost-secret-2023-full-movie-in-english/</v>
      </c>
    </row>
    <row r="281" spans="1:2">
      <c r="A281" t="s">
        <v>281</v>
      </c>
      <c r="B281" t="str">
        <f>HYPERLINK("https://katmoviehd.day/insidious-5-2023-film/", "https://katmoviehd.day/insidious-5-2023-film/")</f>
        <v>https://katmoviehd.day/insidious-5-2023-film/</v>
      </c>
    </row>
    <row r="282" spans="1:2">
      <c r="A282" t="s">
        <v>282</v>
      </c>
      <c r="B282" t="str">
        <f>HYPERLINK("https://katmoviehd.day/sanctified-2022-full-movie-in-english/", "https://katmoviehd.day/sanctified-2022-full-movie-in-english/")</f>
        <v>https://katmoviehd.day/sanctified-2022-full-movie-in-english/</v>
      </c>
    </row>
    <row r="283" spans="1:2">
      <c r="A283" t="s">
        <v>283</v>
      </c>
      <c r="B283" t="str">
        <f>HYPERLINK("https://katmoviehd.day/the-idol-s1-max/", "https://katmoviehd.day/the-idol-s1-max/")</f>
        <v>https://katmoviehd.day/the-idol-s1-max/</v>
      </c>
    </row>
    <row r="284" spans="1:2">
      <c r="A284" t="s">
        <v>284</v>
      </c>
      <c r="B284" t="str">
        <f>HYPERLINK("https://katmoviehd.day/dark-nature-2022-full-movie-in-english/", "https://katmoviehd.day/dark-nature-2022-full-movie-in-english/")</f>
        <v>https://katmoviehd.day/dark-nature-2022-full-movie-in-english/</v>
      </c>
    </row>
    <row r="285" spans="1:2">
      <c r="A285" t="s">
        <v>285</v>
      </c>
      <c r="B285" t="str">
        <f>HYPERLINK("https://katmoviehd.day/do-your-worst-2023-full-movie-in-english/", "https://katmoviehd.day/do-your-worst-2023-full-movie-in-english/")</f>
        <v>https://katmoviehd.day/do-your-worst-2023-full-movie-in-english/</v>
      </c>
    </row>
    <row r="286" spans="1:2">
      <c r="A286" t="s">
        <v>286</v>
      </c>
      <c r="B286" t="str">
        <f>HYPERLINK("https://katmoviehd.day/are-you-there-god-its-me-margaret-2023-full-movie-in-english/", "https://katmoviehd.day/are-you-there-god-its-me-margaret-2023-full-movie-in-english/")</f>
        <v>https://katmoviehd.day/are-you-there-god-its-me-margaret-2023-full-movie-in-english/</v>
      </c>
    </row>
    <row r="287" spans="1:2">
      <c r="A287" t="s">
        <v>287</v>
      </c>
      <c r="B287" t="str">
        <f>HYPERLINK("https://katmoviehd.day/jian-pan-xia-2022-full-movie-in-mandarin/", "https://katmoviehd.day/jian-pan-xia-2022-full-movie-in-mandarin/")</f>
        <v>https://katmoviehd.day/jian-pan-xia-2022-full-movie-in-mandarin/</v>
      </c>
    </row>
    <row r="288" spans="1:2">
      <c r="A288" t="s">
        <v>288</v>
      </c>
      <c r="B288" t="str">
        <f>HYPERLINK("https://katmoviehd.day/jhilli-discards-2021-full-movie-in-english/", "https://katmoviehd.day/jhilli-discards-2021-full-movie-in-english/")</f>
        <v>https://katmoviehd.day/jhilli-discards-2021-full-movie-in-english/</v>
      </c>
    </row>
    <row r="289" spans="1:2">
      <c r="A289" t="s">
        <v>289</v>
      </c>
      <c r="B289" t="str">
        <f>HYPERLINK("https://katmoviehd.day/drinkwater-2021-full-movie-in-english/", "https://katmoviehd.day/drinkwater-2021-full-movie-in-english/")</f>
        <v>https://katmoviehd.day/drinkwater-2021-full-movie-in-english/</v>
      </c>
    </row>
    <row r="290" spans="1:2">
      <c r="A290" t="s">
        <v>290</v>
      </c>
      <c r="B290" t="str">
        <f>HYPERLINK("https://katmoviehd.day/diabolik-ginko-attacks-2022-full-movie-in-english/", "https://katmoviehd.day/diabolik-ginko-attacks-2022-full-movie-in-english/")</f>
        <v>https://katmoviehd.day/diabolik-ginko-attacks-2022-full-movie-in-english/</v>
      </c>
    </row>
    <row r="291" spans="1:2">
      <c r="A291" t="s">
        <v>291</v>
      </c>
      <c r="B291" t="str">
        <f>HYPERLINK("https://katmoviehd.day/days-of-daisy-2022-full-movie-in-english/", "https://katmoviehd.day/days-of-daisy-2022-full-movie-in-english/")</f>
        <v>https://katmoviehd.day/days-of-daisy-2022-full-movie-in-english/</v>
      </c>
    </row>
    <row r="292" spans="1:2">
      <c r="A292" t="s">
        <v>292</v>
      </c>
      <c r="B292" t="str">
        <f>HYPERLINK("https://katmoviehd.day/beau-is-afraid-2023-full-movie-in-english/", "https://katmoviehd.day/beau-is-afraid-2023-full-movie-in-english/")</f>
        <v>https://katmoviehd.day/beau-is-afraid-2023-full-movie-in-english/</v>
      </c>
    </row>
    <row r="293" spans="1:2">
      <c r="A293" t="s">
        <v>293</v>
      </c>
      <c r="B293" t="str">
        <f>HYPERLINK("https://katmoviehd.day/indiana-jones-5-the-dial-of-destiny-2023-eng/", "https://katmoviehd.day/indiana-jones-5-the-dial-of-destiny-2023-eng/")</f>
        <v>https://katmoviehd.day/indiana-jones-5-the-dial-of-destiny-2023-eng/</v>
      </c>
    </row>
    <row r="294" spans="1:2">
      <c r="A294" t="s">
        <v>294</v>
      </c>
      <c r="B294" t="str">
        <f>HYPERLINK("https://katmoviehd.day/elvis-the-pig-2022-full-movie-in-english/", "https://katmoviehd.day/elvis-the-pig-2022-full-movie-in-english/")</f>
        <v>https://katmoviehd.day/elvis-the-pig-2022-full-movie-in-english/</v>
      </c>
    </row>
    <row r="295" spans="1:2">
      <c r="A295" t="s">
        <v>295</v>
      </c>
      <c r="B295" t="str">
        <f>HYPERLINK("https://katmoviehd.day/emesis-blue-2023-full-movie-in-english/", "https://katmoviehd.day/emesis-blue-2023-full-movie-in-english/")</f>
        <v>https://katmoviehd.day/emesis-blue-2023-full-movie-in-english/</v>
      </c>
    </row>
    <row r="296" spans="1:2">
      <c r="A296" t="s">
        <v>296</v>
      </c>
      <c r="B296" t="str">
        <f>HYPERLINK("https://katmoviehd.day/super-turnt-2022-full-movie-in-english/", "https://katmoviehd.day/super-turnt-2022-full-movie-in-english/")</f>
        <v>https://katmoviehd.day/super-turnt-2022-full-movie-in-english/</v>
      </c>
    </row>
    <row r="297" spans="1:2">
      <c r="A297" t="s">
        <v>297</v>
      </c>
      <c r="B297" t="str">
        <f>HYPERLINK("https://katmoviehd.day/darklands-2022-full-movie-in-english/", "https://katmoviehd.day/darklands-2022-full-movie-in-english/")</f>
        <v>https://katmoviehd.day/darklands-2022-full-movie-in-english/</v>
      </c>
    </row>
    <row r="298" spans="1:2">
      <c r="A298" t="s">
        <v>298</v>
      </c>
      <c r="B298" t="str">
        <f>HYPERLINK("https://katmoviehd.day/black-balsam-2022-full-movie-in-english/", "https://katmoviehd.day/black-balsam-2022-full-movie-in-english/")</f>
        <v>https://katmoviehd.day/black-balsam-2022-full-movie-in-english/</v>
      </c>
    </row>
    <row r="299" spans="1:2">
      <c r="A299" t="s">
        <v>299</v>
      </c>
      <c r="B299" t="str">
        <f>HYPERLINK("https://katmoviehd.day/about-my-father-2023-full-movie-in-english/", "https://katmoviehd.day/about-my-father-2023-full-movie-in-english/")</f>
        <v>https://katmoviehd.day/about-my-father-2023-full-movie-in-english/</v>
      </c>
    </row>
    <row r="300" spans="1:2">
      <c r="A300" t="s">
        <v>300</v>
      </c>
      <c r="B300" t="str">
        <f>HYPERLINK("https://katmoviehd.day/the-siege-2023-full-movie-in-english/", "https://katmoviehd.day/the-siege-2023-full-movie-in-english/")</f>
        <v>https://katmoviehd.day/the-siege-2023-full-movie-in-english/</v>
      </c>
    </row>
    <row r="301" spans="1:2">
      <c r="A301" t="s">
        <v>301</v>
      </c>
      <c r="B301" t="str">
        <f>HYPERLINK("https://katmoviehd.day/padre-pio-2022-full-movie-in-english/", "https://katmoviehd.day/padre-pio-2022-full-movie-in-english/")</f>
        <v>https://katmoviehd.day/padre-pio-2022-full-movie-in-english/</v>
      </c>
    </row>
    <row r="302" spans="1:2">
      <c r="A302" t="s">
        <v>302</v>
      </c>
      <c r="B302" t="str">
        <f>HYPERLINK("https://katmoviehd.day/master-gardener-2022-full-movie/", "https://katmoviehd.day/master-gardener-2022-full-movie/")</f>
        <v>https://katmoviehd.day/master-gardener-2022-full-movie/</v>
      </c>
    </row>
    <row r="303" spans="1:2">
      <c r="A303" t="s">
        <v>303</v>
      </c>
      <c r="B303" t="str">
        <f>HYPERLINK("https://katmoviehd.day/follow-her-2022-full-movie-in-english/", "https://katmoviehd.day/follow-her-2022-full-movie-in-english/")</f>
        <v>https://katmoviehd.day/follow-her-2022-full-movie-in-english/</v>
      </c>
    </row>
    <row r="304" spans="1:2">
      <c r="A304" t="s">
        <v>304</v>
      </c>
      <c r="B304" t="str">
        <f>HYPERLINK("https://katmoviehd.day/regrets-2021-full-movie-in-english/", "https://katmoviehd.day/regrets-2021-full-movie-in-english/")</f>
        <v>https://katmoviehd.day/regrets-2021-full-movie-in-english/</v>
      </c>
    </row>
    <row r="305" spans="1:2">
      <c r="A305" t="s">
        <v>305</v>
      </c>
      <c r="B305" t="str">
        <f>HYPERLINK("https://katmoviehd.day/ai-love-you-2022-full-movie-in-english/", "https://katmoviehd.day/ai-love-you-2022-full-movie-in-english/")</f>
        <v>https://katmoviehd.day/ai-love-you-2022-full-movie-in-english/</v>
      </c>
    </row>
    <row r="306" spans="1:2">
      <c r="A306" t="s">
        <v>306</v>
      </c>
      <c r="B306" t="str">
        <f>HYPERLINK("https://katmoviehd.day/the-curse-of-la-patasola-2022-full-movie-in-english/", "https://katmoviehd.day/the-curse-of-la-patasola-2022-full-movie-in-english/")</f>
        <v>https://katmoviehd.day/the-curse-of-la-patasola-2022-full-movie-in-english/</v>
      </c>
    </row>
    <row r="307" spans="1:2">
      <c r="A307" t="s">
        <v>307</v>
      </c>
      <c r="B307" t="str">
        <f>HYPERLINK("https://katmoviehd.day/skinford-death-sentence-2023-full-movie-in-english/", "https://katmoviehd.day/skinford-death-sentence-2023-full-movie-in-english/")</f>
        <v>https://katmoviehd.day/skinford-death-sentence-2023-full-movie-in-english/</v>
      </c>
    </row>
    <row r="308" spans="1:2">
      <c r="A308" t="s">
        <v>308</v>
      </c>
      <c r="B308" t="str">
        <f>HYPERLINK("https://katmoviehd.day/shut-in-2022-full-movie-in-english/", "https://katmoviehd.day/shut-in-2022-full-movie-in-english/")</f>
        <v>https://katmoviehd.day/shut-in-2022-full-movie-in-english/</v>
      </c>
    </row>
    <row r="309" spans="1:2">
      <c r="A309" t="s">
        <v>309</v>
      </c>
      <c r="B309" t="str">
        <f>HYPERLINK("https://katmoviehd.day/seize-the-night-2022-full-movie-in-english/", "https://katmoviehd.day/seize-the-night-2022-full-movie-in-english/")</f>
        <v>https://katmoviehd.day/seize-the-night-2022-full-movie-in-english/</v>
      </c>
    </row>
    <row r="310" spans="1:2">
      <c r="A310" t="s">
        <v>310</v>
      </c>
      <c r="B310" t="str">
        <f>HYPERLINK("https://katmoviehd.day/reel-monsters-2022-full-movie/", "https://katmoviehd.day/reel-monsters-2022-full-movie/")</f>
        <v>https://katmoviehd.day/reel-monsters-2022-full-movie/</v>
      </c>
    </row>
    <row r="311" spans="1:2">
      <c r="A311" t="s">
        <v>311</v>
      </c>
      <c r="B311" t="str">
        <f>HYPERLINK("https://katmoviehd.day/north-of-the-10-2022-full-movie/", "https://katmoviehd.day/north-of-the-10-2022-full-movie/")</f>
        <v>https://katmoviehd.day/north-of-the-10-2022-full-movie/</v>
      </c>
    </row>
    <row r="312" spans="1:2">
      <c r="A312" t="s">
        <v>312</v>
      </c>
      <c r="B312" t="str">
        <f>HYPERLINK("https://katmoviehd.day/kimi-2022-full-movie-in-english/", "https://katmoviehd.day/kimi-2022-full-movie-in-english/")</f>
        <v>https://katmoviehd.day/kimi-2022-full-movie-in-english/</v>
      </c>
    </row>
    <row r="313" spans="1:2">
      <c r="A313" t="s">
        <v>313</v>
      </c>
      <c r="B313" t="str">
        <f>HYPERLINK("https://katmoviehd.day/help-2021-full-movie-in-english/", "https://katmoviehd.day/help-2021-full-movie-in-english/")</f>
        <v>https://katmoviehd.day/help-2021-full-movie-in-english/</v>
      </c>
    </row>
    <row r="314" spans="1:2">
      <c r="A314" t="s">
        <v>314</v>
      </c>
      <c r="B314" t="str">
        <f>HYPERLINK("https://katmoviehd.day/fire-island-2023-full-movie-in-english/", "https://katmoviehd.day/fire-island-2023-full-movie-in-english/")</f>
        <v>https://katmoviehd.day/fire-island-2023-full-movie-in-english/</v>
      </c>
    </row>
    <row r="315" spans="1:2">
      <c r="A315" t="s">
        <v>315</v>
      </c>
      <c r="B315" t="str">
        <f>HYPERLINK("https://katmoviehd.day/amandla-2022-full-movie-in-english/", "https://katmoviehd.day/amandla-2022-full-movie-in-english/")</f>
        <v>https://katmoviehd.day/amandla-2022-full-movie-in-english/</v>
      </c>
    </row>
    <row r="316" spans="1:2">
      <c r="A316" t="s">
        <v>316</v>
      </c>
      <c r="B316" t="str">
        <f>HYPERLINK("https://katmoviehd.day/a-violent-man-2022-full-movie-in-english/", "https://katmoviehd.day/a-violent-man-2022-full-movie-in-english/")</f>
        <v>https://katmoviehd.day/a-violent-man-2022-full-movie-in-english/</v>
      </c>
    </row>
    <row r="317" spans="1:2">
      <c r="A317" t="s">
        <v>317</v>
      </c>
      <c r="B317" t="str">
        <f>HYPERLINK("https://katmoviehd.day/harry-pattern-and-the-magic-pen-2023-full-movie-in-english/", "https://katmoviehd.day/harry-pattern-and-the-magic-pen-2023-full-movie-in-english/")</f>
        <v>https://katmoviehd.day/harry-pattern-and-the-magic-pen-2023-full-movie-in-english/</v>
      </c>
    </row>
    <row r="318" spans="1:2">
      <c r="A318" t="s">
        <v>318</v>
      </c>
      <c r="B318" t="str">
        <f>HYPERLINK("https://katmoviehd.day/scarlett-cross-agents-of-d-e-a-t-h-2022-full-movie-in-english/", "https://katmoviehd.day/scarlett-cross-agents-of-d-e-a-t-h-2022-full-movie-in-english/")</f>
        <v>https://katmoviehd.day/scarlett-cross-agents-of-d-e-a-t-h-2022-full-movie-in-english/</v>
      </c>
    </row>
    <row r="319" spans="1:2">
      <c r="A319" t="s">
        <v>319</v>
      </c>
      <c r="B319" t="str">
        <f>HYPERLINK("https://katmoviehd.day/pollen-2023-full-movie-in-english/", "https://katmoviehd.day/pollen-2023-full-movie-in-english/")</f>
        <v>https://katmoviehd.day/pollen-2023-full-movie-in-english/</v>
      </c>
    </row>
    <row r="320" spans="1:2">
      <c r="A320" t="s">
        <v>320</v>
      </c>
      <c r="B320" t="str">
        <f>HYPERLINK("https://katmoviehd.day/leave-2022-full-movie-in-english/", "https://katmoviehd.day/leave-2022-full-movie-in-english/")</f>
        <v>https://katmoviehd.day/leave-2022-full-movie-in-english/</v>
      </c>
    </row>
    <row r="321" spans="1:2">
      <c r="A321" t="s">
        <v>321</v>
      </c>
      <c r="B321" t="str">
        <f>HYPERLINK("https://katmoviehd.day/the-sky-is-everywhere-2022-full-movie-in-english/", "https://katmoviehd.day/the-sky-is-everywhere-2022-full-movie-in-english/")</f>
        <v>https://katmoviehd.day/the-sky-is-everywhere-2022-full-movie-in-english/</v>
      </c>
    </row>
    <row r="322" spans="1:2">
      <c r="A322" t="s">
        <v>322</v>
      </c>
      <c r="B322" t="str">
        <f>HYPERLINK("https://katmoviehd.day/phony-2022-full-movie-in-english/", "https://katmoviehd.day/phony-2022-full-movie-in-english/")</f>
        <v>https://katmoviehd.day/phony-2022-full-movie-in-english/</v>
      </c>
    </row>
    <row r="323" spans="1:2">
      <c r="A323" t="s">
        <v>323</v>
      </c>
      <c r="B323" t="str">
        <f>HYPERLINK("https://katmoviehd.day/moonrise-2022-full-movie-in-english/", "https://katmoviehd.day/moonrise-2022-full-movie-in-english/")</f>
        <v>https://katmoviehd.day/moonrise-2022-full-movie-in-english/</v>
      </c>
    </row>
    <row r="324" spans="1:2">
      <c r="A324" t="s">
        <v>324</v>
      </c>
      <c r="B324" t="str">
        <f>HYPERLINK("https://katmoviehd.day/moon-crash-2022-full-movie-in-english/", "https://katmoviehd.day/moon-crash-2022-full-movie-in-english/")</f>
        <v>https://katmoviehd.day/moon-crash-2022-full-movie-in-english/</v>
      </c>
    </row>
    <row r="325" spans="1:2">
      <c r="A325" t="s">
        <v>325</v>
      </c>
      <c r="B325" t="str">
        <f>HYPERLINK("https://katmoviehd.day/monsters-in-the-closet-2022-full-movie-in-english/", "https://katmoviehd.day/monsters-in-the-closet-2022-full-movie-in-english/")</f>
        <v>https://katmoviehd.day/monsters-in-the-closet-2022-full-movie-in-english/</v>
      </c>
    </row>
    <row r="326" spans="1:2">
      <c r="A326" t="s">
        <v>326</v>
      </c>
      <c r="B326" t="str">
        <f>HYPERLINK("https://katmoviehd.day/pearl-2022-film/", "https://katmoviehd.day/pearl-2022-film/")</f>
        <v>https://katmoviehd.day/pearl-2022-film/</v>
      </c>
    </row>
    <row r="327" spans="1:2">
      <c r="A327" t="s">
        <v>327</v>
      </c>
      <c r="B327" t="str">
        <f>HYPERLINK("https://katmoviehd.day/unfinished-2022-full-movie-in-english/", "https://katmoviehd.day/unfinished-2022-full-movie-in-english/")</f>
        <v>https://katmoviehd.day/unfinished-2022-full-movie-in-english/</v>
      </c>
    </row>
    <row r="328" spans="1:2">
      <c r="A328" t="s">
        <v>328</v>
      </c>
      <c r="B328" t="str">
        <f>HYPERLINK("https://katmoviehd.day/floodlights-2022-full-movie-in-english/", "https://katmoviehd.day/floodlights-2022-full-movie-in-english/")</f>
        <v>https://katmoviehd.day/floodlights-2022-full-movie-in-english/</v>
      </c>
    </row>
    <row r="329" spans="1:2">
      <c r="A329" t="s">
        <v>329</v>
      </c>
      <c r="B329" t="str">
        <f>HYPERLINK("https://katmoviehd.day/the-flash-2023-movie/", "https://katmoviehd.day/the-flash-2023-movie/")</f>
        <v>https://katmoviehd.day/the-flash-2023-movie/</v>
      </c>
    </row>
    <row r="330" spans="1:2">
      <c r="A330" t="s">
        <v>330</v>
      </c>
      <c r="B330" t="str">
        <f>HYPERLINK("https://katmoviehd.day/the-royal-2022-full-movie-in-english/", "https://katmoviehd.day/the-royal-2022-full-movie-in-english/")</f>
        <v>https://katmoviehd.day/the-royal-2022-full-movie-in-english/</v>
      </c>
    </row>
    <row r="331" spans="1:2">
      <c r="A331" t="s">
        <v>331</v>
      </c>
      <c r="B331" t="str">
        <f>HYPERLINK("https://katmoviehd.day/pipa-2022-full-movie-in-english/", "https://katmoviehd.day/pipa-2022-full-movie-in-english/")</f>
        <v>https://katmoviehd.day/pipa-2022-full-movie-in-english/</v>
      </c>
    </row>
    <row r="332" spans="1:2">
      <c r="A332" t="s">
        <v>332</v>
      </c>
      <c r="B332" t="str">
        <f>HYPERLINK("https://katmoviehd.day/neurotic-beauty-2022-full-movie-in-english/", "https://katmoviehd.day/neurotic-beauty-2022-full-movie-in-english/")</f>
        <v>https://katmoviehd.day/neurotic-beauty-2022-full-movie-in-english/</v>
      </c>
    </row>
    <row r="333" spans="1:2">
      <c r="A333" t="s">
        <v>333</v>
      </c>
      <c r="B333" t="str">
        <f>HYPERLINK("https://katmoviehd.day/donkeyhead-2022-full-movie-in-english/", "https://katmoviehd.day/donkeyhead-2022-full-movie-in-english/")</f>
        <v>https://katmoviehd.day/donkeyhead-2022-full-movie-in-english/</v>
      </c>
    </row>
    <row r="334" spans="1:2">
      <c r="A334" t="s">
        <v>334</v>
      </c>
      <c r="B334" t="str">
        <f>HYPERLINK("https://katmoviehd.day/we-need-to-talk-2022-full-movie-in-english/", "https://katmoviehd.day/we-need-to-talk-2022-full-movie-in-english/")</f>
        <v>https://katmoviehd.day/we-need-to-talk-2022-full-movie-in-english/</v>
      </c>
    </row>
    <row r="335" spans="1:2">
      <c r="A335" t="s">
        <v>335</v>
      </c>
      <c r="B335" t="str">
        <f>HYPERLINK("https://katmoviehd.day/vendetta-2022-full-movie-in-english/", "https://katmoviehd.day/vendetta-2022-full-movie-in-english/")</f>
        <v>https://katmoviehd.day/vendetta-2022-full-movie-in-english/</v>
      </c>
    </row>
    <row r="336" spans="1:2">
      <c r="A336" t="s">
        <v>336</v>
      </c>
      <c r="B336" t="str">
        <f>HYPERLINK("https://katmoviehd.day/unboxed-2022-full-movie-in-english/", "https://katmoviehd.day/unboxed-2022-full-movie-in-english/")</f>
        <v>https://katmoviehd.day/unboxed-2022-full-movie-in-english/</v>
      </c>
    </row>
    <row r="337" spans="1:2">
      <c r="A337" t="s">
        <v>337</v>
      </c>
      <c r="B337" t="str">
        <f>HYPERLINK("https://katmoviehd.day/troll-2022-full-movie-in-english/", "https://katmoviehd.day/troll-2022-full-movie-in-english/")</f>
        <v>https://katmoviehd.day/troll-2022-full-movie-in-english/</v>
      </c>
    </row>
    <row r="338" spans="1:2">
      <c r="A338" t="s">
        <v>338</v>
      </c>
      <c r="B338" t="str">
        <f>HYPERLINK("https://katmoviehd.day/toscana-2022-full-movie-in-english/", "https://katmoviehd.day/toscana-2022-full-movie-in-english/")</f>
        <v>https://katmoviehd.day/toscana-2022-full-movie-in-english/</v>
      </c>
    </row>
    <row r="339" spans="1:2">
      <c r="A339" t="s">
        <v>339</v>
      </c>
      <c r="B339" t="str">
        <f>HYPERLINK("https://katmoviehd.day/king-tweety-2022-full-movie-in-english/", "https://katmoviehd.day/king-tweety-2022-full-movie-in-english/")</f>
        <v>https://katmoviehd.day/king-tweety-2022-full-movie-in-english/</v>
      </c>
    </row>
    <row r="340" spans="1:2">
      <c r="A340" t="s">
        <v>340</v>
      </c>
      <c r="B340" t="str">
        <f>HYPERLINK("https://katmoviehd.day/top-gunner-danger-zone-2022-full-movie/", "https://katmoviehd.day/top-gunner-danger-zone-2022-full-movie/")</f>
        <v>https://katmoviehd.day/top-gunner-danger-zone-2022-full-movie/</v>
      </c>
    </row>
    <row r="341" spans="1:2">
      <c r="A341" t="s">
        <v>341</v>
      </c>
      <c r="B341" t="str">
        <f>HYPERLINK("https://katmoviehd.day/maneater-2022-full-movie-in-english/", "https://katmoviehd.day/maneater-2022-full-movie-in-english/")</f>
        <v>https://katmoviehd.day/maneater-2022-full-movie-in-english/</v>
      </c>
    </row>
    <row r="342" spans="1:2">
      <c r="A342" t="s">
        <v>342</v>
      </c>
      <c r="B342" t="str">
        <f>HYPERLINK("https://katmoviehd.day/till-2022-full-movie-in-english/", "https://katmoviehd.day/till-2022-full-movie-in-english/")</f>
        <v>https://katmoviehd.day/till-2022-full-movie-in-english/</v>
      </c>
    </row>
    <row r="343" spans="1:2">
      <c r="A343" t="s">
        <v>343</v>
      </c>
      <c r="B343" t="str">
        <f>HYPERLINK("https://katmoviehd.day/thor-god-of-thunder-2022-full-movie-in-english/", "https://katmoviehd.day/thor-god-of-thunder-2022-full-movie-in-english/")</f>
        <v>https://katmoviehd.day/thor-god-of-thunder-2022-full-movie-in-english/</v>
      </c>
    </row>
    <row r="344" spans="1:2">
      <c r="A344" t="s">
        <v>344</v>
      </c>
      <c r="B344" t="str">
        <f>HYPERLINK("https://katmoviehd.day/they-talk-2021-full-movie-in-english/", "https://katmoviehd.day/they-talk-2021-full-movie-in-english/")</f>
        <v>https://katmoviehd.day/they-talk-2021-full-movie-in-english/</v>
      </c>
    </row>
    <row r="345" spans="1:2">
      <c r="A345" t="s">
        <v>345</v>
      </c>
      <c r="B345" t="str">
        <f>HYPERLINK("https://katmoviehd.day/the-valet-2022-full-movie-in-english/", "https://katmoviehd.day/the-valet-2022-full-movie-in-english/")</f>
        <v>https://katmoviehd.day/the-valet-2022-full-movie-in-english/</v>
      </c>
    </row>
    <row r="346" spans="1:2">
      <c r="A346" t="s">
        <v>346</v>
      </c>
      <c r="B346" t="str">
        <f>HYPERLINK("https://katmoviehd.day/sneakerella-2022-full-movie-in-english/", "https://katmoviehd.day/sneakerella-2022-full-movie-in-english/")</f>
        <v>https://katmoviehd.day/sneakerella-2022-full-movie-in-english/</v>
      </c>
    </row>
    <row r="347" spans="1:2">
      <c r="A347" t="s">
        <v>347</v>
      </c>
      <c r="B347" t="str">
        <f>HYPERLINK("https://katmoviehd.day/slumberland-2022-full-movie-in-english/", "https://katmoviehd.day/slumberland-2022-full-movie-in-english/")</f>
        <v>https://katmoviehd.day/slumberland-2022-full-movie-in-english/</v>
      </c>
    </row>
    <row r="348" spans="1:2">
      <c r="A348" t="s">
        <v>348</v>
      </c>
      <c r="B348" t="str">
        <f>HYPERLINK("https://katmoviehd.day/shark-bait-2022-full-movie-in-english/", "https://katmoviehd.day/shark-bait-2022-full-movie-in-english/")</f>
        <v>https://katmoviehd.day/shark-bait-2022-full-movie-in-english/</v>
      </c>
    </row>
    <row r="349" spans="1:2">
      <c r="A349" t="s">
        <v>349</v>
      </c>
      <c r="B349" t="str">
        <f>HYPERLINK("https://katmoviehd.day/neon-lights-2022-full-movie-in-english/", "https://katmoviehd.day/neon-lights-2022-full-movie-in-english/")</f>
        <v>https://katmoviehd.day/neon-lights-2022-full-movie-in-english/</v>
      </c>
    </row>
    <row r="350" spans="1:2">
      <c r="A350" t="s">
        <v>350</v>
      </c>
      <c r="B350" t="str">
        <f>HYPERLINK("https://katmoviehd.day/my-babysitter-the-super-hero-2022-full-movie-in-english/", "https://katmoviehd.day/my-babysitter-the-super-hero-2022-full-movie-in-english/")</f>
        <v>https://katmoviehd.day/my-babysitter-the-super-hero-2022-full-movie-in-english/</v>
      </c>
    </row>
    <row r="351" spans="1:2">
      <c r="A351" t="s">
        <v>351</v>
      </c>
      <c r="B351" t="str">
        <f>HYPERLINK("https://katmoviehd.day/last-the-night-2022-full-movie-in-english/", "https://katmoviehd.day/last-the-night-2022-full-movie-in-english/")</f>
        <v>https://katmoviehd.day/last-the-night-2022-full-movie-in-english/</v>
      </c>
    </row>
    <row r="352" spans="1:2">
      <c r="A352" t="s">
        <v>352</v>
      </c>
      <c r="B352" t="str">
        <f>HYPERLINK("https://katmoviehd.day/hunting-ava-bravo-2022-full-movie-in-english/", "https://katmoviehd.day/hunting-ava-bravo-2022-full-movie-in-english/")</f>
        <v>https://katmoviehd.day/hunting-ava-bravo-2022-full-movie-in-english/</v>
      </c>
    </row>
    <row r="353" spans="1:2">
      <c r="A353" t="s">
        <v>353</v>
      </c>
      <c r="B353" t="str">
        <f>HYPERLINK("https://katmoviehd.day/gatlopp-2022-full-movie-in-english/", "https://katmoviehd.day/gatlopp-2022-full-movie-in-english/")</f>
        <v>https://katmoviehd.day/gatlopp-2022-full-movie-in-english/</v>
      </c>
    </row>
    <row r="354" spans="1:2">
      <c r="A354" t="s">
        <v>354</v>
      </c>
      <c r="B354" t="str">
        <f>HYPERLINK("https://katmoviehd.day/exposure-36-2022-full-movie-in-english/", "https://katmoviehd.day/exposure-36-2022-full-movie-in-english/")</f>
        <v>https://katmoviehd.day/exposure-36-2022-full-movie-in-english/</v>
      </c>
    </row>
    <row r="355" spans="1:2">
      <c r="A355" t="s">
        <v>355</v>
      </c>
      <c r="B355" t="str">
        <f>HYPERLINK("https://katmoviehd.day/collide-2022-full-movie-in-english/", "https://katmoviehd.day/collide-2022-full-movie-in-english/")</f>
        <v>https://katmoviehd.day/collide-2022-full-movie-in-english/</v>
      </c>
    </row>
    <row r="356" spans="1:2">
      <c r="A356" t="s">
        <v>356</v>
      </c>
      <c r="B356" t="str">
        <f>HYPERLINK("https://katmoviehd.day/bad-influence-2022-full-movie-in-english/", "https://katmoviehd.day/bad-influence-2022-full-movie-in-english/")</f>
        <v>https://katmoviehd.day/bad-influence-2022-full-movie-in-english/</v>
      </c>
    </row>
    <row r="357" spans="1:2">
      <c r="A357" t="s">
        <v>357</v>
      </c>
      <c r="B357" t="str">
        <f>HYPERLINK("https://katmoviehd.day/beau-is-afraid-2023-film/", "https://katmoviehd.day/beau-is-afraid-2023-film/")</f>
        <v>https://katmoviehd.day/beau-is-afraid-2023-film/</v>
      </c>
    </row>
    <row r="358" spans="1:2">
      <c r="A358" t="s">
        <v>358</v>
      </c>
      <c r="B358" t="str">
        <f>HYPERLINK("https://katmoviehd.day/fast-x-2023/", "https://katmoviehd.day/fast-x-2023/")</f>
        <v>https://katmoviehd.day/fast-x-2023/</v>
      </c>
    </row>
    <row r="359" spans="1:2">
      <c r="A359" t="s">
        <v>359</v>
      </c>
      <c r="B359" t="str">
        <f>HYPERLINK("https://katmoviehd.day/transformers-rise-of-the-beasts-2023-film/", "https://katmoviehd.day/transformers-rise-of-the-beasts-2023-film/")</f>
        <v>https://katmoviehd.day/transformers-rise-of-the-beasts-2023-film/</v>
      </c>
    </row>
    <row r="360" spans="1:2">
      <c r="A360" t="s">
        <v>360</v>
      </c>
      <c r="B360" t="str">
        <f>HYPERLINK("https://katmoviehd.day/kill-shot-2023-full-movie-in-english/", "https://katmoviehd.day/kill-shot-2023-full-movie-in-english/")</f>
        <v>https://katmoviehd.day/kill-shot-2023-full-movie-in-english/</v>
      </c>
    </row>
    <row r="361" spans="1:2">
      <c r="A361" t="s">
        <v>361</v>
      </c>
      <c r="B361" t="str">
        <f>HYPERLINK("https://katmoviehd.day/white-men-cant-jump-2023-full-movie-in-english/", "https://katmoviehd.day/white-men-cant-jump-2023-full-movie-in-english/")</f>
        <v>https://katmoviehd.day/white-men-cant-jump-2023-full-movie-in-english/</v>
      </c>
    </row>
    <row r="362" spans="1:2">
      <c r="A362" t="s">
        <v>362</v>
      </c>
      <c r="B362" t="str">
        <f>HYPERLINK("https://katmoviehd.day/the-man-with-my-husbands-face-2023-full-movie-in-english/", "https://katmoviehd.day/the-man-with-my-husbands-face-2023-full-movie-in-english/")</f>
        <v>https://katmoviehd.day/the-man-with-my-husbands-face-2023-full-movie-in-english/</v>
      </c>
    </row>
    <row r="363" spans="1:2">
      <c r="A363" t="s">
        <v>363</v>
      </c>
      <c r="B363" t="str">
        <f>HYPERLINK("https://katmoviehd.day/great-yarmouth-provisional-figures-2022-full-movie-in-english/", "https://katmoviehd.day/great-yarmouth-provisional-figures-2022-full-movie-in-english/")</f>
        <v>https://katmoviehd.day/great-yarmouth-provisional-figures-2022-full-movie-in-english/</v>
      </c>
    </row>
    <row r="364" spans="1:2">
      <c r="A364" t="s">
        <v>364</v>
      </c>
      <c r="B364" t="str">
        <f>HYPERLINK("https://katmoviehd.day/double-life-2023-full-movie-in-english/", "https://katmoviehd.day/double-life-2023-full-movie-in-english/")</f>
        <v>https://katmoviehd.day/double-life-2023-full-movie-in-english/</v>
      </c>
    </row>
    <row r="365" spans="1:2">
      <c r="A365" t="s">
        <v>365</v>
      </c>
      <c r="B365" t="str">
        <f>HYPERLINK("https://katmoviehd.day/darkeplica-2023-full-movie-in-english/", "https://katmoviehd.day/darkeplica-2023-full-movie-in-english/")</f>
        <v>https://katmoviehd.day/darkeplica-2023-full-movie-in-english/</v>
      </c>
    </row>
    <row r="366" spans="1:2">
      <c r="A366" t="s">
        <v>366</v>
      </c>
      <c r="B366" t="str">
        <f>HYPERLINK("https://katmoviehd.day/centurion-the-dancing-stallion-2023-full-movie-in-english/", "https://katmoviehd.day/centurion-the-dancing-stallion-2023-full-movie-in-english/")</f>
        <v>https://katmoviehd.day/centurion-the-dancing-stallion-2023-full-movie-in-english/</v>
      </c>
    </row>
    <row r="367" spans="1:2">
      <c r="A367" t="s">
        <v>367</v>
      </c>
      <c r="B367" t="str">
        <f>HYPERLINK("https://katmoviehd.day/book-club-the-next-chapter-2023-full-movie-in-english/", "https://katmoviehd.day/book-club-the-next-chapter-2023-full-movie-in-english/")</f>
        <v>https://katmoviehd.day/book-club-the-next-chapter-2023-full-movie-in-english/</v>
      </c>
    </row>
    <row r="368" spans="1:2">
      <c r="A368" t="s">
        <v>368</v>
      </c>
      <c r="B368" t="str">
        <f>HYPERLINK("https://katmoviehd.day/a-thousand-and-one-2023-full-movie-in-english/", "https://katmoviehd.day/a-thousand-and-one-2023-full-movie-in-english/")</f>
        <v>https://katmoviehd.day/a-thousand-and-one-2023-full-movie-in-english/</v>
      </c>
    </row>
    <row r="369" spans="1:2">
      <c r="A369" t="s">
        <v>369</v>
      </c>
      <c r="B369" t="str">
        <f>HYPERLINK("https://katmoviehd.day/the-black-demon-2023-full-movie-in-english/", "https://katmoviehd.day/the-black-demon-2023-full-movie-in-english/")</f>
        <v>https://katmoviehd.day/the-black-demon-2023-full-movie-in-english/</v>
      </c>
    </row>
    <row r="370" spans="1:2">
      <c r="A370" t="s">
        <v>370</v>
      </c>
      <c r="B370" t="str">
        <f>HYPERLINK("https://katmoviehd.day/come-out-fighting-2022-full-movie-in-english/", "https://katmoviehd.day/come-out-fighting-2022-full-movie-in-english/")</f>
        <v>https://katmoviehd.day/come-out-fighting-2022-full-movie-in-english/</v>
      </c>
    </row>
    <row r="371" spans="1:2">
      <c r="A371" t="s">
        <v>371</v>
      </c>
      <c r="B371" t="str">
        <f>HYPERLINK("https://katmoviehd.day/kandahar-2023-film/", "https://katmoviehd.day/kandahar-2023-film/")</f>
        <v>https://katmoviehd.day/kandahar-2023-film/</v>
      </c>
    </row>
    <row r="372" spans="1:2">
      <c r="A372" t="s">
        <v>372</v>
      </c>
      <c r="B372" t="str">
        <f>HYPERLINK("https://katmoviehd.day/giving-birth-to-a-butterfly-2021-full-movie-in-english/", "https://katmoviehd.day/giving-birth-to-a-butterfly-2021-full-movie-in-english/")</f>
        <v>https://katmoviehd.day/giving-birth-to-a-butterfly-2021-full-movie-in-english/</v>
      </c>
    </row>
    <row r="373" spans="1:2">
      <c r="A373" t="s">
        <v>373</v>
      </c>
      <c r="B373" t="str">
        <f>HYPERLINK("https://katmoviehd.day/motion-detected-2023-full-movie-in-english/", "https://katmoviehd.day/motion-detected-2023-full-movie-in-english/")</f>
        <v>https://katmoviehd.day/motion-detected-2023-full-movie-in-english/</v>
      </c>
    </row>
    <row r="374" spans="1:2">
      <c r="A374" t="s">
        <v>374</v>
      </c>
      <c r="B374" t="str">
        <f>HYPERLINK("https://katmoviehd.day/1246-2023-full-movie-in-english/", "https://katmoviehd.day/1246-2023-full-movie-in-english/")</f>
        <v>https://katmoviehd.day/1246-2023-full-movie-in-english/</v>
      </c>
    </row>
    <row r="375" spans="1:2">
      <c r="A375" t="s">
        <v>375</v>
      </c>
      <c r="B375" t="str">
        <f>HYPERLINK("https://katmoviehd.day/gringa-2023-full-movie-in-english/", "https://katmoviehd.day/gringa-2023-full-movie-in-english/")</f>
        <v>https://katmoviehd.day/gringa-2023-full-movie-in-english/</v>
      </c>
    </row>
    <row r="376" spans="1:2">
      <c r="A376" t="s">
        <v>376</v>
      </c>
      <c r="B376" t="str">
        <f>HYPERLINK("https://katmoviehd.day/the-boogeyman-2023-film/", "https://katmoviehd.day/the-boogeyman-2023-film/")</f>
        <v>https://katmoviehd.day/the-boogeyman-2023-film/</v>
      </c>
    </row>
    <row r="377" spans="1:2">
      <c r="A377" t="s">
        <v>377</v>
      </c>
      <c r="B377" t="str">
        <f>HYPERLINK("https://katmoviehd.day/spider-man-across-the-spider-verse-2023-film/", "https://katmoviehd.day/spider-man-across-the-spider-verse-2023-film/")</f>
        <v>https://katmoviehd.day/spider-man-across-the-spider-verse-2023-film/</v>
      </c>
    </row>
    <row r="378" spans="1:2">
      <c r="A378" t="s">
        <v>378</v>
      </c>
      <c r="B378" t="str">
        <f>HYPERLINK("https://katmoviehd.day/little-mermaid-2023-film/", "https://katmoviehd.day/little-mermaid-2023-film/")</f>
        <v>https://katmoviehd.day/little-mermaid-2023-film/</v>
      </c>
    </row>
    <row r="379" spans="1:2">
      <c r="A379" t="s">
        <v>379</v>
      </c>
      <c r="B379" t="str">
        <f>HYPERLINK("https://katmoviehd.day/the-disappearance-of-cari-farver-2022-full-movie-in-english/", "https://katmoviehd.day/the-disappearance-of-cari-farver-2022-full-movie-in-english/")</f>
        <v>https://katmoviehd.day/the-disappearance-of-cari-farver-2022-full-movie-in-english/</v>
      </c>
    </row>
    <row r="380" spans="1:2">
      <c r="A380" t="s">
        <v>380</v>
      </c>
      <c r="B380" t="str">
        <f>HYPERLINK("https://katmoviehd.day/stay-out-of-the-basement-2023-full-movie-in-english/", "https://katmoviehd.day/stay-out-of-the-basement-2023-full-movie-in-english/")</f>
        <v>https://katmoviehd.day/stay-out-of-the-basement-2023-full-movie-in-english/</v>
      </c>
    </row>
    <row r="381" spans="1:2">
      <c r="A381" t="s">
        <v>381</v>
      </c>
      <c r="B381" t="str">
        <f>HYPERLINK("https://katmoviehd.day/moving-on-2022-full-movie-in-english/", "https://katmoviehd.day/moving-on-2022-full-movie-in-english/")</f>
        <v>https://katmoviehd.day/moving-on-2022-full-movie-in-english/</v>
      </c>
    </row>
    <row r="382" spans="1:2">
      <c r="A382" t="s">
        <v>382</v>
      </c>
      <c r="B382" t="str">
        <f>HYPERLINK("https://katmoviehd.day/making-scents-of-love-2023-full-movie-in-english/", "https://katmoviehd.day/making-scents-of-love-2023-full-movie-in-english/")</f>
        <v>https://katmoviehd.day/making-scents-of-love-2023-full-movie-in-english/</v>
      </c>
    </row>
    <row r="383" spans="1:2">
      <c r="A383" t="s">
        <v>383</v>
      </c>
      <c r="B383" t="str">
        <f>HYPERLINK("https://katmoviehd.day/two-sinners-and-a-mule-2023-full-movie-in-english/", "https://katmoviehd.day/two-sinners-and-a-mule-2023-full-movie-in-english/")</f>
        <v>https://katmoviehd.day/two-sinners-and-a-mule-2023-full-movie-in-english/</v>
      </c>
    </row>
    <row r="384" spans="1:2">
      <c r="A384" t="s">
        <v>384</v>
      </c>
      <c r="B384" t="str">
        <f>HYPERLINK("https://katmoviehd.day/transmutators-2023-full-movie-in-english/", "https://katmoviehd.day/transmutators-2023-full-movie-in-english/")</f>
        <v>https://katmoviehd.day/transmutators-2023-full-movie-in-english/</v>
      </c>
    </row>
    <row r="385" spans="1:2">
      <c r="A385" t="s">
        <v>385</v>
      </c>
      <c r="B385" t="str">
        <f>HYPERLINK("https://katmoviehd.day/just-jake-2023-full-movie-in-english/", "https://katmoviehd.day/just-jake-2023-full-movie-in-english/")</f>
        <v>https://katmoviehd.day/just-jake-2023-full-movie-in-english/</v>
      </c>
    </row>
    <row r="386" spans="1:2">
      <c r="A386" t="s">
        <v>386</v>
      </c>
      <c r="B386" t="str">
        <f>HYPERLINK("https://katmoviehd.day/graphic-desires-2022-full-movie-in-english/", "https://katmoviehd.day/graphic-desires-2022-full-movie-in-english/")</f>
        <v>https://katmoviehd.day/graphic-desires-2022-full-movie-in-english/</v>
      </c>
    </row>
    <row r="387" spans="1:2">
      <c r="A387" t="s">
        <v>387</v>
      </c>
      <c r="B387" t="str">
        <f>HYPERLINK("https://katmoviehd.day/the-tutor-2023-full-movie-in-english/", "https://katmoviehd.day/the-tutor-2023-full-movie-in-english/")</f>
        <v>https://katmoviehd.day/the-tutor-2023-full-movie-in-english/</v>
      </c>
    </row>
    <row r="388" spans="1:2">
      <c r="A388" t="s">
        <v>388</v>
      </c>
      <c r="B388" t="str">
        <f>HYPERLINK("https://katmoviehd.day/the-gabby-petito-story-2022-full-movie-in-english/", "https://katmoviehd.day/the-gabby-petito-story-2022-full-movie-in-english/")</f>
        <v>https://katmoviehd.day/the-gabby-petito-story-2022-full-movie-in-english/</v>
      </c>
    </row>
    <row r="389" spans="1:2">
      <c r="A389" t="s">
        <v>389</v>
      </c>
      <c r="B389" t="str">
        <f>HYPERLINK("https://katmoviehd.day/one-ranger-2023-full-movie-in-english/", "https://katmoviehd.day/one-ranger-2023-full-movie-in-english/")</f>
        <v>https://katmoviehd.day/one-ranger-2023-full-movie-in-english/</v>
      </c>
    </row>
    <row r="390" spans="1:2">
      <c r="A390" t="s">
        <v>390</v>
      </c>
      <c r="B390" t="str">
        <f>HYPERLINK("https://katmoviehd.day/maid-for-revenge-2023-full-movie-in-english/", "https://katmoviehd.day/maid-for-revenge-2023-full-movie-in-english/")</f>
        <v>https://katmoviehd.day/maid-for-revenge-2023-full-movie-in-english/</v>
      </c>
    </row>
    <row r="391" spans="1:2">
      <c r="A391" t="s">
        <v>391</v>
      </c>
      <c r="B391" t="str">
        <f>HYPERLINK("https://katmoviehd.day/beat-2022-full-movie-in-english/", "https://katmoviehd.day/beat-2022-full-movie-in-english/")</f>
        <v>https://katmoviehd.day/beat-2022-full-movie-in-english/</v>
      </c>
    </row>
    <row r="392" spans="1:2">
      <c r="A392" t="s">
        <v>392</v>
      </c>
      <c r="B392" t="str">
        <f>HYPERLINK("https://katmoviehd.day/the-irish-mob-2023-full-movie-in-english/", "https://katmoviehd.day/the-irish-mob-2023-full-movie-in-english/")</f>
        <v>https://katmoviehd.day/the-irish-mob-2023-full-movie-in-english/</v>
      </c>
    </row>
    <row r="393" spans="1:2">
      <c r="A393" t="s">
        <v>393</v>
      </c>
      <c r="B393" t="str">
        <f>HYPERLINK("https://katmoviehd.day/the-mount-2-2022-full-movie-in-english/", "https://katmoviehd.day/the-mount-2-2022-full-movie-in-english/")</f>
        <v>https://katmoviehd.day/the-mount-2-2022-full-movie-in-english/</v>
      </c>
    </row>
    <row r="394" spans="1:2">
      <c r="A394" t="s">
        <v>394</v>
      </c>
      <c r="B394" t="str">
        <f>HYPERLINK("https://katmoviehd.day/the-pregnancy-promise-2023-full-movie-in-english/", "https://katmoviehd.day/the-pregnancy-promise-2023-full-movie-in-english/")</f>
        <v>https://katmoviehd.day/the-pregnancy-promise-2023-full-movie-in-english/</v>
      </c>
    </row>
    <row r="395" spans="1:2">
      <c r="A395" t="s">
        <v>395</v>
      </c>
      <c r="B395" t="str">
        <f>HYPERLINK("https://katmoviehd.day/the-reunion-2022-full-movie-in-english/", "https://katmoviehd.day/the-reunion-2022-full-movie-in-english/")</f>
        <v>https://katmoviehd.day/the-reunion-2022-full-movie-in-english/</v>
      </c>
    </row>
    <row r="396" spans="1:2">
      <c r="A396" t="s">
        <v>396</v>
      </c>
      <c r="B396" t="str">
        <f>HYPERLINK("https://katmoviehd.day/the-rise-of-the-beast-2022-full-movie-in-english/", "https://katmoviehd.day/the-rise-of-the-beast-2022-full-movie-in-english/")</f>
        <v>https://katmoviehd.day/the-rise-of-the-beast-2022-full-movie-in-english/</v>
      </c>
    </row>
    <row r="397" spans="1:2">
      <c r="A397" t="s">
        <v>397</v>
      </c>
      <c r="B397" t="str">
        <f>HYPERLINK("https://katmoviehd.day/wolf-mountain-2022-full-movie-in-english/", "https://katmoviehd.day/wolf-mountain-2022-full-movie-in-english/")</f>
        <v>https://katmoviehd.day/wolf-mountain-2022-full-movie-in-english/</v>
      </c>
    </row>
    <row r="398" spans="1:2">
      <c r="A398" t="s">
        <v>398</v>
      </c>
      <c r="B398" t="str">
        <f>HYPERLINK("https://katmoviehd.day/the-day-after-halloween-2022-full-movie-in-english/", "https://katmoviehd.day/the-day-after-halloween-2022-full-movie-in-english/")</f>
        <v>https://katmoviehd.day/the-day-after-halloween-2022-full-movie-in-english/</v>
      </c>
    </row>
    <row r="399" spans="1:2">
      <c r="A399" t="s">
        <v>399</v>
      </c>
      <c r="B399" t="str">
        <f>HYPERLINK("https://katmoviehd.day/paint-2023-full-movie-in-english/", "https://katmoviehd.day/paint-2023-full-movie-in-english/")</f>
        <v>https://katmoviehd.day/paint-2023-full-movie-in-english/</v>
      </c>
    </row>
    <row r="400" spans="1:2">
      <c r="A400" t="s">
        <v>400</v>
      </c>
      <c r="B400" t="str">
        <f>HYPERLINK("https://katmoviehd.day/organ-trail-2023-full-movie-in-english/", "https://katmoviehd.day/organ-trail-2023-full-movie-in-english/")</f>
        <v>https://katmoviehd.day/organ-trail-2023-full-movie-in-english/</v>
      </c>
    </row>
    <row r="401" spans="1:2">
      <c r="A401" t="s">
        <v>401</v>
      </c>
      <c r="B401" t="str">
        <f>HYPERLINK("https://katmoviehd.day/marry-f-kill-2023-full-movie-in-english/", "https://katmoviehd.day/marry-f-kill-2023-full-movie-in-english/")</f>
        <v>https://katmoviehd.day/marry-f-kill-2023-full-movie-in-english/</v>
      </c>
    </row>
    <row r="402" spans="1:2">
      <c r="A402" t="s">
        <v>402</v>
      </c>
      <c r="B402" t="str">
        <f>HYPERLINK("https://katmoviehd.day/last-sentinel-2023-full-movie-in-english/", "https://katmoviehd.day/last-sentinel-2023-full-movie-in-english/")</f>
        <v>https://katmoviehd.day/last-sentinel-2023-full-movie-in-english/</v>
      </c>
    </row>
    <row r="403" spans="1:2">
      <c r="A403" t="s">
        <v>403</v>
      </c>
      <c r="B403" t="str">
        <f>HYPERLINK("https://katmoviehd.day/10-31-part-3-2022-full-movie-in-english/", "https://katmoviehd.day/10-31-part-3-2022-full-movie-in-english/")</f>
        <v>https://katmoviehd.day/10-31-part-3-2022-full-movie-in-english/</v>
      </c>
    </row>
    <row r="404" spans="1:2">
      <c r="A404" t="s">
        <v>404</v>
      </c>
      <c r="B404" t="str">
        <f>HYPERLINK("https://katmoviehd.day/black-lotus-2023-full-movie-in-english/", "https://katmoviehd.day/black-lotus-2023-full-movie-in-english/")</f>
        <v>https://katmoviehd.day/black-lotus-2023-full-movie-in-english/</v>
      </c>
    </row>
    <row r="405" spans="1:2">
      <c r="A405" t="s">
        <v>405</v>
      </c>
      <c r="B405" t="str">
        <f>HYPERLINK("https://katmoviehd.day/caviar-2023-full-movie-in-english/", "https://katmoviehd.day/caviar-2023-full-movie-in-english/")</f>
        <v>https://katmoviehd.day/caviar-2023-full-movie-in-english/</v>
      </c>
    </row>
    <row r="406" spans="1:2">
      <c r="A406" t="s">
        <v>406</v>
      </c>
      <c r="B406" t="str">
        <f>HYPERLINK("https://katmoviehd.day/discontinued-2022-full-movie-in-english/", "https://katmoviehd.day/discontinued-2022-full-movie-in-english/")</f>
        <v>https://katmoviehd.day/discontinued-2022-full-movie-in-english/</v>
      </c>
    </row>
    <row r="407" spans="1:2">
      <c r="A407" t="s">
        <v>407</v>
      </c>
      <c r="B407" t="str">
        <f>HYPERLINK("https://katmoviehd.day/crater-2023-full-movie-in-english/", "https://katmoviehd.day/crater-2023-full-movie-in-english/")</f>
        <v>https://katmoviehd.day/crater-2023-full-movie-in-english/</v>
      </c>
    </row>
    <row r="408" spans="1:2">
      <c r="A408" t="s">
        <v>408</v>
      </c>
      <c r="B408" t="str">
        <f>HYPERLINK("https://katmoviehd.day/jacir-2022-full-movie-in-english/", "https://katmoviehd.day/jacir-2022-full-movie-in-english/")</f>
        <v>https://katmoviehd.day/jacir-2022-full-movie-in-english/</v>
      </c>
    </row>
    <row r="409" spans="1:2">
      <c r="A409" t="s">
        <v>409</v>
      </c>
      <c r="B409" t="str">
        <f>HYPERLINK("https://katmoviehd.day/alien-hunters-2022-full-movie-in-english/", "https://katmoviehd.day/alien-hunters-2022-full-movie-in-english/")</f>
        <v>https://katmoviehd.day/alien-hunters-2022-full-movie-in-english/</v>
      </c>
    </row>
    <row r="410" spans="1:2">
      <c r="A410" t="s">
        <v>410</v>
      </c>
      <c r="B410" t="str">
        <f>HYPERLINK("https://katmoviehd.day/war-of-the-worlds-the-attack-2023-full-movie-in-english/", "https://katmoviehd.day/war-of-the-worlds-the-attack-2023-full-movie-in-english/")</f>
        <v>https://katmoviehd.day/war-of-the-worlds-the-attack-2023-full-movie-in-english/</v>
      </c>
    </row>
    <row r="411" spans="1:2">
      <c r="A411" t="s">
        <v>411</v>
      </c>
      <c r="B411" t="str">
        <f>HYPERLINK("https://katmoviehd.day/john-wick-4-2023-hd/", "https://katmoviehd.day/john-wick-4-2023-hd/")</f>
        <v>https://katmoviehd.day/john-wick-4-2023-hd/</v>
      </c>
    </row>
    <row r="412" spans="1:2">
      <c r="A412" t="s">
        <v>412</v>
      </c>
      <c r="B412" t="str">
        <f>HYPERLINK("https://katmoviehd.day/the-best-man-2023-full-movie-in-english/", "https://katmoviehd.day/the-best-man-2023-full-movie-in-english/")</f>
        <v>https://katmoviehd.day/the-best-man-2023-full-movie-in-english/</v>
      </c>
    </row>
    <row r="413" spans="1:2">
      <c r="A413" t="s">
        <v>413</v>
      </c>
      <c r="B413" t="str">
        <f>HYPERLINK("https://katmoviehd.day/simulant-2023-full-movie-in-english/", "https://katmoviehd.day/simulant-2023-full-movie-in-english/")</f>
        <v>https://katmoviehd.day/simulant-2023-full-movie-in-english/</v>
      </c>
    </row>
    <row r="414" spans="1:2">
      <c r="A414" t="s">
        <v>414</v>
      </c>
      <c r="B414" t="str">
        <f>HYPERLINK("https://katmoviehd.day/jethica-2022-full-movie-in-english/", "https://katmoviehd.day/jethica-2022-full-movie-in-english/")</f>
        <v>https://katmoviehd.day/jethica-2022-full-movie-in-english/</v>
      </c>
    </row>
    <row r="415" spans="1:2">
      <c r="A415" t="s">
        <v>415</v>
      </c>
      <c r="B415" t="str">
        <f>HYPERLINK("https://katmoviehd.day/hair-trigger-2022-full-movie-in-english/", "https://katmoviehd.day/hair-trigger-2022-full-movie-in-english/")</f>
        <v>https://katmoviehd.day/hair-trigger-2022-full-movie-in-english/</v>
      </c>
    </row>
    <row r="416" spans="1:2">
      <c r="A416" t="s">
        <v>416</v>
      </c>
      <c r="B416" t="str">
        <f>HYPERLINK("https://katmoviehd.day/colonials-2023-full-movie-in-english/", "https://katmoviehd.day/colonials-2023-full-movie-in-english/")</f>
        <v>https://katmoviehd.day/colonials-2023-full-movie-in-english/</v>
      </c>
    </row>
    <row r="417" spans="1:2">
      <c r="A417" t="s">
        <v>417</v>
      </c>
      <c r="B417" t="str">
        <f>HYPERLINK("https://katmoviehd.day/bear-man-2023-full-movie-in-english/", "https://katmoviehd.day/bear-man-2023-full-movie-in-english/")</f>
        <v>https://katmoviehd.day/bear-man-2023-full-movie-in-english/</v>
      </c>
    </row>
    <row r="418" spans="1:2">
      <c r="A418" t="s">
        <v>418</v>
      </c>
      <c r="B418" t="str">
        <f>HYPERLINK("https://katmoviehd.day/baby-ruby-2022-full-movie-in-english/", "https://katmoviehd.day/baby-ruby-2022-full-movie-in-english/")</f>
        <v>https://katmoviehd.day/baby-ruby-2022-full-movie-in-english/</v>
      </c>
    </row>
    <row r="419" spans="1:2">
      <c r="A419" t="s">
        <v>419</v>
      </c>
      <c r="B419" t="str">
        <f>HYPERLINK("https://katmoviehd.day/ajoomma-2022-full-movie-in-english/", "https://katmoviehd.day/ajoomma-2022-full-movie-in-english/")</f>
        <v>https://katmoviehd.day/ajoomma-2022-full-movie-in-english/</v>
      </c>
    </row>
    <row r="420" spans="1:2">
      <c r="A420" t="s">
        <v>420</v>
      </c>
      <c r="B420" t="str">
        <f>HYPERLINK("https://katmoviehd.day/abducted-on-prom-night-2023-full-movie-in-english/", "https://katmoviehd.day/abducted-on-prom-night-2023-full-movie-in-english/")</f>
        <v>https://katmoviehd.day/abducted-on-prom-night-2023-full-movie-in-english/</v>
      </c>
    </row>
    <row r="421" spans="1:2">
      <c r="A421" t="s">
        <v>421</v>
      </c>
      <c r="B421" t="str">
        <f>HYPERLINK("https://katmoviehd.day/the-irish-connection-2022-full-movie-in-english/", "https://katmoviehd.day/the-irish-connection-2022-full-movie-in-english/")</f>
        <v>https://katmoviehd.day/the-irish-connection-2022-full-movie-in-english/</v>
      </c>
    </row>
    <row r="422" spans="1:2">
      <c r="A422" t="s">
        <v>422</v>
      </c>
      <c r="B422" t="str">
        <f>HYPERLINK("https://katmoviehd.day/the-dead-girl-in-apartment-03-2022-full-movie-in-english/", "https://katmoviehd.day/the-dead-girl-in-apartment-03-2022-full-movie-in-english/")</f>
        <v>https://katmoviehd.day/the-dead-girl-in-apartment-03-2022-full-movie-in-english/</v>
      </c>
    </row>
    <row r="423" spans="1:2">
      <c r="A423" t="s">
        <v>423</v>
      </c>
      <c r="B423" t="str">
        <f>HYPERLINK("https://katmoviehd.day/polite-society-2023-full-movie-in-english/", "https://katmoviehd.day/polite-society-2023-full-movie-in-english/")</f>
        <v>https://katmoviehd.day/polite-society-2023-full-movie-in-english/</v>
      </c>
    </row>
    <row r="424" spans="1:2">
      <c r="A424" t="s">
        <v>424</v>
      </c>
      <c r="B424" t="str">
        <f>HYPERLINK("https://katmoviehd.day/kung-fu-ghost-2022-full-movie-in-english/", "https://katmoviehd.day/kung-fu-ghost-2022-full-movie-in-english/")</f>
        <v>https://katmoviehd.day/kung-fu-ghost-2022-full-movie-in-english/</v>
      </c>
    </row>
    <row r="425" spans="1:2">
      <c r="A425" t="s">
        <v>425</v>
      </c>
      <c r="B425" t="str">
        <f>HYPERLINK("https://katmoviehd.day/bring-him-back-dead-2022-full-movie-in-english/", "https://katmoviehd.day/bring-him-back-dead-2022-full-movie-in-english/")</f>
        <v>https://katmoviehd.day/bring-him-back-dead-2022-full-movie-in-english/</v>
      </c>
    </row>
    <row r="426" spans="1:2">
      <c r="A426" t="s">
        <v>426</v>
      </c>
      <c r="B426" t="str">
        <f>HYPERLINK("https://katmoviehd.day/blackberry-2023-full-movie-in-english/", "https://katmoviehd.day/blackberry-2023-full-movie-in-english/")</f>
        <v>https://katmoviehd.day/blackberry-2023-full-movie-in-english/</v>
      </c>
    </row>
    <row r="427" spans="1:2">
      <c r="A427" t="s">
        <v>427</v>
      </c>
      <c r="B427" t="str">
        <f>HYPERLINK("https://katmoviehd.day/albatross-2022-full-movie-in-english/", "https://katmoviehd.day/albatross-2022-full-movie-in-english/")</f>
        <v>https://katmoviehd.day/albatross-2022-full-movie-in-english/</v>
      </c>
    </row>
    <row r="428" spans="1:2">
      <c r="A428" t="s">
        <v>428</v>
      </c>
      <c r="B428" t="str">
        <f>HYPERLINK("https://katmoviehd.day/fast-x-2023-movie/", "https://katmoviehd.day/fast-x-2023-movie/")</f>
        <v>https://katmoviehd.day/fast-x-2023-movie/</v>
      </c>
    </row>
    <row r="429" spans="1:2">
      <c r="A429" t="s">
        <v>429</v>
      </c>
      <c r="B429" t="str">
        <f>HYPERLINK("https://katmoviehd.day/polite-society-2023/", "https://katmoviehd.day/polite-society-2023/")</f>
        <v>https://katmoviehd.day/polite-society-2023/</v>
      </c>
    </row>
    <row r="430" spans="1:2">
      <c r="A430" t="s">
        <v>430</v>
      </c>
      <c r="B430" t="str">
        <f>HYPERLINK("https://katmoviehd.day/sisu-2023-hd/", "https://katmoviehd.day/sisu-2023-hd/")</f>
        <v>https://katmoviehd.day/sisu-2023-hd/</v>
      </c>
    </row>
    <row r="431" spans="1:2">
      <c r="A431" t="s">
        <v>431</v>
      </c>
      <c r="B431" t="str">
        <f>HYPERLINK("https://katmoviehd.day/murder-anyone-2022-full-movie-in-english/", "https://katmoviehd.day/murder-anyone-2022-full-movie-in-english/")</f>
        <v>https://katmoviehd.day/murder-anyone-2022-full-movie-in-english/</v>
      </c>
    </row>
    <row r="432" spans="1:2">
      <c r="A432" t="s">
        <v>432</v>
      </c>
      <c r="B432" t="str">
        <f>HYPERLINK("https://katmoviehd.day/i-am-db-cooper-2022-full-movie-in-english/", "https://katmoviehd.day/i-am-db-cooper-2022-full-movie-in-english/")</f>
        <v>https://katmoviehd.day/i-am-db-cooper-2022-full-movie-in-english/</v>
      </c>
    </row>
    <row r="433" spans="1:2">
      <c r="A433" t="s">
        <v>433</v>
      </c>
      <c r="B433" t="str">
        <f>HYPERLINK("https://katmoviehd.day/the-wedding-cottage-2023-full-movie-in-english/", "https://katmoviehd.day/the-wedding-cottage-2023-full-movie-in-english/")</f>
        <v>https://katmoviehd.day/the-wedding-cottage-2023-full-movie-in-english/</v>
      </c>
    </row>
    <row r="434" spans="1:2">
      <c r="A434" t="s">
        <v>434</v>
      </c>
      <c r="B434" t="str">
        <f>HYPERLINK("https://katmoviehd.day/pretty-stoned-2023-full-movie-in-english/", "https://katmoviehd.day/pretty-stoned-2023-full-movie-in-english/")</f>
        <v>https://katmoviehd.day/pretty-stoned-2023-full-movie-in-english/</v>
      </c>
    </row>
    <row r="435" spans="1:2">
      <c r="A435" t="s">
        <v>435</v>
      </c>
      <c r="B435" t="str">
        <f>HYPERLINK("https://katmoviehd.day/love-on-the-reef-2023-full-movie-in-english/", "https://katmoviehd.day/love-on-the-reef-2023-full-movie-in-english/")</f>
        <v>https://katmoviehd.day/love-on-the-reef-2023-full-movie-in-english/</v>
      </c>
    </row>
    <row r="436" spans="1:2">
      <c r="A436" t="s">
        <v>436</v>
      </c>
      <c r="B436" t="str">
        <f>HYPERLINK("https://katmoviehd.day/lethal-legacy-2023-full-movie-in-english/", "https://katmoviehd.day/lethal-legacy-2023-full-movie-in-english/")</f>
        <v>https://katmoviehd.day/lethal-legacy-2023-full-movie-in-english/</v>
      </c>
    </row>
    <row r="437" spans="1:2">
      <c r="A437" t="s">
        <v>437</v>
      </c>
      <c r="B437" t="str">
        <f>HYPERLINK("https://katmoviehd.day/enys-men-2022-full-movie-in-english/", "https://katmoviehd.day/enys-men-2022-full-movie-in-english/")</f>
        <v>https://katmoviehd.day/enys-men-2022-full-movie-in-english/</v>
      </c>
    </row>
    <row r="438" spans="1:2">
      <c r="A438" t="s">
        <v>438</v>
      </c>
      <c r="B438" t="str">
        <f>HYPERLINK("https://katmoviehd.day/drunk-driving-and-17-2023-full-movie-in-english/", "https://katmoviehd.day/drunk-driving-and-17-2023-full-movie-in-english/")</f>
        <v>https://katmoviehd.day/drunk-driving-and-17-2023-full-movie-in-english/</v>
      </c>
    </row>
    <row r="439" spans="1:2">
      <c r="A439" t="s">
        <v>439</v>
      </c>
      <c r="B439" t="str">
        <f>HYPERLINK("https://katmoviehd.day/bully-high-2022-full-movie-in-english/", "https://katmoviehd.day/bully-high-2022-full-movie-in-english/")</f>
        <v>https://katmoviehd.day/bully-high-2022-full-movie-in-english/</v>
      </c>
    </row>
    <row r="440" spans="1:2">
      <c r="A440" t="s">
        <v>440</v>
      </c>
      <c r="B440" t="str">
        <f>HYPERLINK("https://katmoviehd.day/a-stitch-in-time-2022-full-movie-in-english/", "https://katmoviehd.day/a-stitch-in-time-2022-full-movie-in-english/")</f>
        <v>https://katmoviehd.day/a-stitch-in-time-2022-full-movie-in-english/</v>
      </c>
    </row>
    <row r="441" spans="1:2">
      <c r="A441" t="s">
        <v>441</v>
      </c>
      <c r="B441" t="str">
        <f>HYPERLINK("https://katmoviehd.day/a-good-person-2023-full-movie-in-english/", "https://katmoviehd.day/a-good-person-2023-full-movie-in-english/")</f>
        <v>https://katmoviehd.day/a-good-person-2023-full-movie-in-english/</v>
      </c>
    </row>
    <row r="442" spans="1:2">
      <c r="A442" t="s">
        <v>442</v>
      </c>
      <c r="B442" t="str">
        <f>HYPERLINK("https://katmoviehd.day/life-upside-down-2023-full-movie-in-english/", "https://katmoviehd.day/life-upside-down-2023-full-movie-in-english/")</f>
        <v>https://katmoviehd.day/life-upside-down-2023-full-movie-in-english/</v>
      </c>
    </row>
    <row r="443" spans="1:2">
      <c r="A443" t="s">
        <v>443</v>
      </c>
      <c r="B443" t="str">
        <f>HYPERLINK("https://katmoviehd.day/lullaby-2022-full-movie-in-english/", "https://katmoviehd.day/lullaby-2022-full-movie-in-english/")</f>
        <v>https://katmoviehd.day/lullaby-2022-full-movie-in-english/</v>
      </c>
    </row>
    <row r="444" spans="1:2">
      <c r="A444" t="s">
        <v>444</v>
      </c>
      <c r="B444" t="str">
        <f>HYPERLINK("https://katmoviehd.day/righteous-thieves-2023-full-movie-in-english/", "https://katmoviehd.day/righteous-thieves-2023-full-movie-in-english/")</f>
        <v>https://katmoviehd.day/righteous-thieves-2023-full-movie-in-english/</v>
      </c>
    </row>
    <row r="445" spans="1:2">
      <c r="A445" t="s">
        <v>445</v>
      </c>
      <c r="B445" t="str">
        <f>HYPERLINK("https://katmoviehd.day/the-bricks-2022-full-movie/", "https://katmoviehd.day/the-bricks-2022-full-movie/")</f>
        <v>https://katmoviehd.day/the-bricks-2022-full-movie/</v>
      </c>
    </row>
    <row r="446" spans="1:2">
      <c r="A446" t="s">
        <v>446</v>
      </c>
      <c r="B446" t="str">
        <f>HYPERLINK("https://katmoviehd.day/the-pope-drops-in-2022-full-movie-in-english/", "https://katmoviehd.day/the-pope-drops-in-2022-full-movie-in-english/")</f>
        <v>https://katmoviehd.day/the-pope-drops-in-2022-full-movie-in-english/</v>
      </c>
    </row>
    <row r="447" spans="1:2">
      <c r="A447" t="s">
        <v>447</v>
      </c>
      <c r="B447" t="str">
        <f>HYPERLINK("https://katmoviehd.day/falling-for-a-killer-2023-full-movie-in-english/", "https://katmoviehd.day/falling-for-a-killer-2023-full-movie-in-english/")</f>
        <v>https://katmoviehd.day/falling-for-a-killer-2023-full-movie-in-english/</v>
      </c>
    </row>
    <row r="448" spans="1:2">
      <c r="A448" t="s">
        <v>448</v>
      </c>
      <c r="B448" t="str">
        <f>HYPERLINK("https://katmoviehd.day/acidman-2022-full-movie-in-english/", "https://katmoviehd.day/acidman-2022-full-movie-in-english/")</f>
        <v>https://katmoviehd.day/acidman-2022-full-movie-in-english/</v>
      </c>
    </row>
    <row r="449" spans="1:2">
      <c r="A449" t="s">
        <v>449</v>
      </c>
      <c r="B449" t="str">
        <f>HYPERLINK("https://katmoviehd.day/a-view-to-kill-for-2023-full-movie-in-english/", "https://katmoviehd.day/a-view-to-kill-for-2023-full-movie-in-english/")</f>
        <v>https://katmoviehd.day/a-view-to-kill-for-2023-full-movie-in-english/</v>
      </c>
    </row>
    <row r="450" spans="1:2">
      <c r="A450" t="s">
        <v>450</v>
      </c>
      <c r="B450" t="str">
        <f>HYPERLINK("https://katmoviehd.day/99-moons-2022-full-movie-in-english/", "https://katmoviehd.day/99-moons-2022-full-movie-in-english/")</f>
        <v>https://katmoviehd.day/99-moons-2022-full-movie-in-english/</v>
      </c>
    </row>
    <row r="451" spans="1:2">
      <c r="A451" t="s">
        <v>451</v>
      </c>
      <c r="B451" t="str">
        <f>HYPERLINK("https://katmoviehd.day/the-last-kingdom-seven-kings-must-die-2023-full-movie-in-english/", "https://katmoviehd.day/the-last-kingdom-seven-kings-must-die-2023-full-movie-in-english/")</f>
        <v>https://katmoviehd.day/the-last-kingdom-seven-kings-must-die-2023-full-movie-in-english/</v>
      </c>
    </row>
    <row r="452" spans="1:2">
      <c r="A452" t="s">
        <v>452</v>
      </c>
      <c r="B452" t="str">
        <f>HYPERLINK("https://katmoviehd.day/condors-nest-2023-full-movie-in-english/", "https://katmoviehd.day/condors-nest-2023-full-movie-in-english/")</f>
        <v>https://katmoviehd.day/condors-nest-2023-full-movie-in-english/</v>
      </c>
    </row>
    <row r="453" spans="1:2">
      <c r="A453" t="s">
        <v>453</v>
      </c>
      <c r="B453" t="str">
        <f>HYPERLINK("https://katmoviehd.day/vacation-home-nightmare-2023-full-movie-in-english/", "https://katmoviehd.day/vacation-home-nightmare-2023-full-movie-in-english/")</f>
        <v>https://katmoviehd.day/vacation-home-nightmare-2023-full-movie-in-english/</v>
      </c>
    </row>
    <row r="454" spans="1:2">
      <c r="A454" t="s">
        <v>454</v>
      </c>
      <c r="B454" t="str">
        <f>HYPERLINK("https://katmoviehd.day/the-obscured-2022-full-movie-in-english/", "https://katmoviehd.day/the-obscured-2022-full-movie-in-english/")</f>
        <v>https://katmoviehd.day/the-obscured-2022-full-movie-in-english/</v>
      </c>
    </row>
    <row r="455" spans="1:2">
      <c r="A455" t="s">
        <v>455</v>
      </c>
      <c r="B455" t="str">
        <f>HYPERLINK("https://katmoviehd.day/wolf-manor-2022-full-movie-in-english/", "https://katmoviehd.day/wolf-manor-2022-full-movie-in-english/")</f>
        <v>https://katmoviehd.day/wolf-manor-2022-full-movie-in-english/</v>
      </c>
    </row>
    <row r="456" spans="1:2">
      <c r="A456" t="s">
        <v>456</v>
      </c>
      <c r="B456" t="str">
        <f>HYPERLINK("https://katmoviehd.day/invitation-to-a-murder-2023-full-movie-in-english/", "https://katmoviehd.day/invitation-to-a-murder-2023-full-movie-in-english/")</f>
        <v>https://katmoviehd.day/invitation-to-a-murder-2023-full-movie-in-english/</v>
      </c>
    </row>
    <row r="457" spans="1:2">
      <c r="A457" t="s">
        <v>457</v>
      </c>
      <c r="B457" t="str">
        <f>HYPERLINK("https://katmoviehd.day/chaos-on-the-farm-2023-full-movie-in-english/", "https://katmoviehd.day/chaos-on-the-farm-2023-full-movie-in-english/")</f>
        <v>https://katmoviehd.day/chaos-on-the-farm-2023-full-movie-in-english/</v>
      </c>
    </row>
    <row r="458" spans="1:2">
      <c r="A458" t="s">
        <v>458</v>
      </c>
      <c r="B458" t="str">
        <f>HYPERLINK("https://katmoviehd.day/falcon-lake-2022-full-movie-in-english/", "https://katmoviehd.day/falcon-lake-2022-full-movie-in-english/")</f>
        <v>https://katmoviehd.day/falcon-lake-2022-full-movie-in-english/</v>
      </c>
    </row>
    <row r="459" spans="1:2">
      <c r="A459" t="s">
        <v>459</v>
      </c>
      <c r="B459" t="str">
        <f>HYPERLINK("https://katmoviehd.day/dance-for-me-2023-full-movie-in-english/", "https://katmoviehd.day/dance-for-me-2023-full-movie-in-english/")</f>
        <v>https://katmoviehd.day/dance-for-me-2023-full-movie-in-english/</v>
      </c>
    </row>
    <row r="460" spans="1:2">
      <c r="A460" t="s">
        <v>460</v>
      </c>
      <c r="B460" t="str">
        <f>HYPERLINK("https://katmoviehd.day/breaking-girl-code-2023-full-movie/", "https://katmoviehd.day/breaking-girl-code-2023-full-movie/")</f>
        <v>https://katmoviehd.day/breaking-girl-code-2023-full-movie/</v>
      </c>
    </row>
    <row r="461" spans="1:2">
      <c r="A461" t="s">
        <v>461</v>
      </c>
      <c r="B461" t="str">
        <f>HYPERLINK("https://katmoviehd.day/the-happy-camper-2023-full-movie-in-english/", "https://katmoviehd.day/the-happy-camper-2023-full-movie-in-english/")</f>
        <v>https://katmoviehd.day/the-happy-camper-2023-full-movie-in-english/</v>
      </c>
    </row>
    <row r="462" spans="1:2">
      <c r="A462" t="s">
        <v>462</v>
      </c>
      <c r="B462" t="str">
        <f>HYPERLINK("https://katmoviehd.day/tagged-the-movie-2023-full-movie-in-english/", "https://katmoviehd.day/tagged-the-movie-2023-full-movie-in-english/")</f>
        <v>https://katmoviehd.day/tagged-the-movie-2023-full-movie-in-english/</v>
      </c>
    </row>
    <row r="463" spans="1:2">
      <c r="A463" t="s">
        <v>463</v>
      </c>
      <c r="B463" t="str">
        <f>HYPERLINK("https://katmoviehd.day/daughter-of-the-bride-2023-full-movie-in-english/", "https://katmoviehd.day/daughter-of-the-bride-2023-full-movie-in-english/")</f>
        <v>https://katmoviehd.day/daughter-of-the-bride-2023-full-movie-in-english/</v>
      </c>
    </row>
    <row r="464" spans="1:2">
      <c r="A464" t="s">
        <v>464</v>
      </c>
      <c r="B464" t="str">
        <f>HYPERLINK("https://katmoviehd.day/evil-dead-rise-2023-hd/", "https://katmoviehd.day/evil-dead-rise-2023-hd/")</f>
        <v>https://katmoviehd.day/evil-dead-rise-2023-hd/</v>
      </c>
    </row>
    <row r="465" spans="1:2">
      <c r="A465" t="s">
        <v>465</v>
      </c>
      <c r="B465" t="str">
        <f>HYPERLINK("https://katmoviehd.day/guardians-of-the-galaxy-3-2023-film/", "https://katmoviehd.day/guardians-of-the-galaxy-3-2023-film/")</f>
        <v>https://katmoviehd.day/guardians-of-the-galaxy-3-2023-film/</v>
      </c>
    </row>
    <row r="466" spans="1:2">
      <c r="A466" t="s">
        <v>466</v>
      </c>
      <c r="B466" t="str">
        <f>HYPERLINK("https://katmoviehd.day/corsicana-2022-full-movie-in-english/", "https://katmoviehd.day/corsicana-2022-full-movie-in-english/")</f>
        <v>https://katmoviehd.day/corsicana-2022-full-movie-in-english/</v>
      </c>
    </row>
    <row r="467" spans="1:2">
      <c r="A467" t="s">
        <v>467</v>
      </c>
      <c r="B467" t="str">
        <f>HYPERLINK("https://katmoviehd.day/chien-blanc-2022-full-movie-in-english/", "https://katmoviehd.day/chien-blanc-2022-full-movie-in-english/")</f>
        <v>https://katmoviehd.day/chien-blanc-2022-full-movie-in-english/</v>
      </c>
    </row>
    <row r="468" spans="1:2">
      <c r="A468" t="s">
        <v>468</v>
      </c>
      <c r="B468" t="str">
        <f>HYPERLINK("https://katmoviehd.day/cafe-midnight-2022-full-movie-in-english/", "https://katmoviehd.day/cafe-midnight-2022-full-movie-in-english/")</f>
        <v>https://katmoviehd.day/cafe-midnight-2022-full-movie-in-english/</v>
      </c>
    </row>
    <row r="469" spans="1:2">
      <c r="A469" t="s">
        <v>469</v>
      </c>
      <c r="B469" t="str">
        <f>HYPERLINK("https://katmoviehd.day/a-brothers-turmoil-2023-full-movie-in-english/", "https://katmoviehd.day/a-brothers-turmoil-2023-full-movie-in-english/")</f>
        <v>https://katmoviehd.day/a-brothers-turmoil-2023-full-movie-in-english/</v>
      </c>
    </row>
    <row r="470" spans="1:2">
      <c r="A470" t="s">
        <v>470</v>
      </c>
      <c r="B470" t="str">
        <f>HYPERLINK("https://katmoviehd.day/darker-shades-of-summer-2023-full-movie-in-english/", "https://katmoviehd.day/darker-shades-of-summer-2023-full-movie-in-english/")</f>
        <v>https://katmoviehd.day/darker-shades-of-summer-2023-full-movie-in-english/</v>
      </c>
    </row>
    <row r="471" spans="1:2">
      <c r="A471" t="s">
        <v>471</v>
      </c>
      <c r="B471" t="str">
        <f>HYPERLINK("https://katmoviehd.day/detective-inspector-2022-full-movie-in-english/", "https://katmoviehd.day/detective-inspector-2022-full-movie-in-english/")</f>
        <v>https://katmoviehd.day/detective-inspector-2022-full-movie-in-english/</v>
      </c>
    </row>
    <row r="472" spans="1:2">
      <c r="A472" t="s">
        <v>472</v>
      </c>
      <c r="B472" t="str">
        <f>HYPERLINK("https://katmoviehd.day/devils-peak-2023-full-movie-in-english/", "https://katmoviehd.day/devils-peak-2023-full-movie-in-english/")</f>
        <v>https://katmoviehd.day/devils-peak-2023-full-movie-in-english/</v>
      </c>
    </row>
    <row r="473" spans="1:2">
      <c r="A473" t="s">
        <v>473</v>
      </c>
      <c r="B473" t="str">
        <f>HYPERLINK("https://katmoviehd.day/the-popes-exorcist-2023-horror-film/", "https://katmoviehd.day/the-popes-exorcist-2023-horror-film/")</f>
        <v>https://katmoviehd.day/the-popes-exorcist-2023-horror-film/</v>
      </c>
    </row>
    <row r="474" spans="1:2">
      <c r="A474" t="s">
        <v>474</v>
      </c>
      <c r="B474" t="str">
        <f>HYPERLINK("https://katmoviehd.day/renfield-2023-film/", "https://katmoviehd.day/renfield-2023-film/")</f>
        <v>https://katmoviehd.day/renfield-2023-film/</v>
      </c>
    </row>
    <row r="475" spans="1:2">
      <c r="A475" t="s">
        <v>475</v>
      </c>
      <c r="B475" t="str">
        <f>HYPERLINK("https://katmoviehd.day/dead-shot-2023-full-movie-in-english/", "https://katmoviehd.day/dead-shot-2023-full-movie-in-english/")</f>
        <v>https://katmoviehd.day/dead-shot-2023-full-movie-in-english/</v>
      </c>
    </row>
    <row r="476" spans="1:2">
      <c r="A476" t="s">
        <v>476</v>
      </c>
      <c r="B476" t="str">
        <f>HYPERLINK("https://katmoviehd.day/heart-of-a-champion-2023-full-movie-in-english/", "https://katmoviehd.day/heart-of-a-champion-2023-full-movie-in-english/")</f>
        <v>https://katmoviehd.day/heart-of-a-champion-2023-full-movie-in-english/</v>
      </c>
    </row>
    <row r="477" spans="1:2">
      <c r="A477" t="s">
        <v>477</v>
      </c>
      <c r="B477" t="str">
        <f>HYPERLINK("https://katmoviehd.day/prorok-2022-full-movie-in-polish/", "https://katmoviehd.day/prorok-2022-full-movie-in-polish/")</f>
        <v>https://katmoviehd.day/prorok-2022-full-movie-in-polish/</v>
      </c>
    </row>
    <row r="478" spans="1:2">
      <c r="A478" t="s">
        <v>478</v>
      </c>
      <c r="B478" t="str">
        <f>HYPERLINK("https://katmoviehd.day/connie-lynn-2022-full-movie-in-english/", "https://katmoviehd.day/connie-lynn-2022-full-movie-in-english/")</f>
        <v>https://katmoviehd.day/connie-lynn-2022-full-movie-in-english/</v>
      </c>
    </row>
    <row r="479" spans="1:2">
      <c r="A479" t="s">
        <v>479</v>
      </c>
      <c r="B479" t="str">
        <f>HYPERLINK("https://katmoviehd.day/earth-has-fallen-2021-full-movie-in-english/", "https://katmoviehd.day/earth-has-fallen-2021-full-movie-in-english/")</f>
        <v>https://katmoviehd.day/earth-has-fallen-2021-full-movie-in-english/</v>
      </c>
    </row>
    <row r="480" spans="1:2">
      <c r="A480" t="s">
        <v>480</v>
      </c>
      <c r="B480" t="str">
        <f>HYPERLINK("https://katmoviehd.day/the-protector-2022-full-movie-in-english/", "https://katmoviehd.day/the-protector-2022-full-movie-in-english/")</f>
        <v>https://katmoviehd.day/the-protector-2022-full-movie-in-english/</v>
      </c>
    </row>
    <row r="481" spans="1:2">
      <c r="A481" t="s">
        <v>481</v>
      </c>
      <c r="B481" t="str">
        <f>HYPERLINK("https://katmoviehd.day/who-are-you-people-2023-full-movie-in-english/", "https://katmoviehd.day/who-are-you-people-2023-full-movie-in-english/")</f>
        <v>https://katmoviehd.day/who-are-you-people-2023-full-movie-in-english/</v>
      </c>
    </row>
    <row r="482" spans="1:2">
      <c r="A482" t="s">
        <v>482</v>
      </c>
      <c r="B482" t="str">
        <f>HYPERLINK("https://katmoviehd.day/seratus-2022-full-movie-in-malay/", "https://katmoviehd.day/seratus-2022-full-movie-in-malay/")</f>
        <v>https://katmoviehd.day/seratus-2022-full-movie-in-malay/</v>
      </c>
    </row>
    <row r="483" spans="1:2">
      <c r="A483" t="s">
        <v>483</v>
      </c>
      <c r="B483" t="str">
        <f>HYPERLINK("https://katmoviehd.day/r-m-n-2022-full-movie-in-english/", "https://katmoviehd.day/r-m-n-2022-full-movie-in-english/")</f>
        <v>https://katmoviehd.day/r-m-n-2022-full-movie-in-english/</v>
      </c>
    </row>
    <row r="484" spans="1:2">
      <c r="A484" t="s">
        <v>484</v>
      </c>
      <c r="B484" t="str">
        <f>HYPERLINK("https://katmoviehd.day/inside-2023-full-movie-in-english/", "https://katmoviehd.day/inside-2023-full-movie-in-english/")</f>
        <v>https://katmoviehd.day/inside-2023-full-movie-in-english/</v>
      </c>
    </row>
    <row r="485" spans="1:2">
      <c r="A485" t="s">
        <v>485</v>
      </c>
      <c r="B485" t="str">
        <f>HYPERLINK("https://katmoviehd.day/jesus-revolution-2023-full-movie-in-english/", "https://katmoviehd.day/jesus-revolution-2023-full-movie-in-english/")</f>
        <v>https://katmoviehd.day/jesus-revolution-2023-full-movie-in-english/</v>
      </c>
    </row>
    <row r="486" spans="1:2">
      <c r="A486" t="s">
        <v>486</v>
      </c>
      <c r="B486" t="str">
        <f>HYPERLINK("https://katmoviehd.day/watch-tonight-youre-sleeping-with-me-2023-full-movie-in-english/", "https://katmoviehd.day/watch-tonight-youre-sleeping-with-me-2023-full-movie-in-english/")</f>
        <v>https://katmoviehd.day/watch-tonight-youre-sleeping-with-me-2023-full-movie-in-english/</v>
      </c>
    </row>
    <row r="487" spans="1:2">
      <c r="A487" t="s">
        <v>487</v>
      </c>
      <c r="B487" t="str">
        <f>HYPERLINK("https://katmoviehd.day/easter-bunny-massacre-the-bloody-trail-2022-full-movie-in-english/", "https://katmoviehd.day/easter-bunny-massacre-the-bloody-trail-2022-full-movie-in-english/")</f>
        <v>https://katmoviehd.day/easter-bunny-massacre-the-bloody-trail-2022-full-movie-in-english/</v>
      </c>
    </row>
    <row r="488" spans="1:2">
      <c r="A488" t="s">
        <v>488</v>
      </c>
      <c r="B488" t="str">
        <f>HYPERLINK("https://katmoviehd.day/coming-home-for-christmas-2021-full-movie-in-english/", "https://katmoviehd.day/coming-home-for-christmas-2021-full-movie-in-english/")</f>
        <v>https://katmoviehd.day/coming-home-for-christmas-2021-full-movie-in-english/</v>
      </c>
    </row>
    <row r="489" spans="1:2">
      <c r="A489" t="s">
        <v>489</v>
      </c>
      <c r="B489" t="str">
        <f>HYPERLINK("https://katmoviehd.day/bo-2022-full-movie-in-english/", "https://katmoviehd.day/bo-2022-full-movie-in-english/")</f>
        <v>https://katmoviehd.day/bo-2022-full-movie-in-english/</v>
      </c>
    </row>
    <row r="490" spans="1:2">
      <c r="A490" t="s">
        <v>490</v>
      </c>
      <c r="B490" t="str">
        <f>HYPERLINK("https://katmoviehd.day/abnormality-2022-full-movie-in-english/", "https://katmoviehd.day/abnormality-2022-full-movie-in-english/")</f>
        <v>https://katmoviehd.day/abnormality-2022-full-movie-in-english/</v>
      </c>
    </row>
    <row r="491" spans="1:2">
      <c r="A491" t="s">
        <v>491</v>
      </c>
      <c r="B491" t="str">
        <f>HYPERLINK("https://katmoviehd.day/les-trois-mousquetaires-dartagnan-2023-full-movie-in-english/", "https://katmoviehd.day/les-trois-mousquetaires-dartagnan-2023-full-movie-in-english/")</f>
        <v>https://katmoviehd.day/les-trois-mousquetaires-dartagnan-2023-full-movie-in-english/</v>
      </c>
    </row>
    <row r="492" spans="1:2">
      <c r="A492" t="s">
        <v>492</v>
      </c>
      <c r="B492" t="str">
        <f>HYPERLINK("https://katmoviehd.day/unwelcome-2022-full-movie-in-english/", "https://katmoviehd.day/unwelcome-2022-full-movie-in-english/")</f>
        <v>https://katmoviehd.day/unwelcome-2022-full-movie-in-english/</v>
      </c>
    </row>
    <row r="493" spans="1:2">
      <c r="A493" t="s">
        <v>493</v>
      </c>
      <c r="B493" t="str">
        <f>HYPERLINK("https://katmoviehd.day/the-tank-2023-full-movie-in-english/", "https://katmoviehd.day/the-tank-2023-full-movie-in-english/")</f>
        <v>https://katmoviehd.day/the-tank-2023-full-movie-in-english/</v>
      </c>
    </row>
    <row r="494" spans="1:2">
      <c r="A494" t="s">
        <v>494</v>
      </c>
      <c r="B494" t="str">
        <f>HYPERLINK("https://katmoviehd.day/bikini-hackers-2023-full-movie-in-english/", "https://katmoviehd.day/bikini-hackers-2023-full-movie-in-english/")</f>
        <v>https://katmoviehd.day/bikini-hackers-2023-full-movie-in-english/</v>
      </c>
    </row>
    <row r="495" spans="1:2">
      <c r="A495" t="s">
        <v>495</v>
      </c>
      <c r="B495" t="str">
        <f>HYPERLINK("https://katmoviehd.day/cream-of-the-crop-2022-full-movie-in-english/", "https://katmoviehd.day/cream-of-the-crop-2022-full-movie-in-english/")</f>
        <v>https://katmoviehd.day/cream-of-the-crop-2022-full-movie-in-english/</v>
      </c>
    </row>
    <row r="496" spans="1:2">
      <c r="A496" t="s">
        <v>496</v>
      </c>
      <c r="B496" t="str">
        <f>HYPERLINK("https://katmoviehd.day/who-killed-our-father-2023-full-movie-in-english/", "https://katmoviehd.day/who-killed-our-father-2023-full-movie-in-english/")</f>
        <v>https://katmoviehd.day/who-killed-our-father-2023-full-movie-in-english/</v>
      </c>
    </row>
    <row r="497" spans="1:2">
      <c r="A497" t="s">
        <v>497</v>
      </c>
      <c r="B497" t="str">
        <f>HYPERLINK("https://katmoviehd.day/the-exit-row-2023-full-movie-in-english/", "https://katmoviehd.day/the-exit-row-2023-full-movie-in-english/")</f>
        <v>https://katmoviehd.day/the-exit-row-2023-full-movie-in-english/</v>
      </c>
    </row>
    <row r="498" spans="1:2">
      <c r="A498" t="s">
        <v>498</v>
      </c>
      <c r="B498" t="str">
        <f>HYPERLINK("https://katmoviehd.day/the-danger-next-door-2021-full-movie-in-english/", "https://katmoviehd.day/the-danger-next-door-2021-full-movie-in-english/")</f>
        <v>https://katmoviehd.day/the-danger-next-door-2021-full-movie-in-english/</v>
      </c>
    </row>
    <row r="499" spans="1:2">
      <c r="A499" t="s">
        <v>499</v>
      </c>
      <c r="B499" t="str">
        <f>HYPERLINK("https://katmoviehd.day/secret-life-of-college-escorts-2022-full-movie-in-english/", "https://katmoviehd.day/secret-life-of-college-escorts-2022-full-movie-in-english/")</f>
        <v>https://katmoviehd.day/secret-life-of-college-escorts-2022-full-movie-in-english/</v>
      </c>
    </row>
    <row r="500" spans="1:2">
      <c r="A500" t="s">
        <v>500</v>
      </c>
      <c r="B500" t="str">
        <f>HYPERLINK("https://katmoviehd.day/strong-enough-2022-full-movie-in-english/", "https://katmoviehd.day/strong-enough-2022-full-movie-in-english/")</f>
        <v>https://katmoviehd.day/strong-enough-2022-full-movie-in-english/</v>
      </c>
    </row>
    <row r="501" spans="1:2">
      <c r="A501" t="s">
        <v>501</v>
      </c>
      <c r="B501" t="str">
        <f>HYPERLINK("https://katmoviehd.day/twisted-sister-2023-full-movie-in-english/", "https://katmoviehd.day/twisted-sister-2023-full-movie-in-english/")</f>
        <v>https://katmoviehd.day/twisted-sister-2023-full-movie-in-english/</v>
      </c>
    </row>
    <row r="502" spans="1:2">
      <c r="A502" t="s">
        <v>502</v>
      </c>
      <c r="B502" t="str">
        <f>HYPERLINK("https://katmoviehd.day/rooming-with-danger-2023-full-movie-in-english/", "https://katmoviehd.day/rooming-with-danger-2023-full-movie-in-english/")</f>
        <v>https://katmoviehd.day/rooming-with-danger-2023-full-movie-in-english/</v>
      </c>
    </row>
    <row r="503" spans="1:2">
      <c r="A503" t="s">
        <v>503</v>
      </c>
      <c r="B503" t="str">
        <f>HYPERLINK("https://katmoviehd.day/a-picture-of-her-2023-full-movie-in-english/", "https://katmoviehd.day/a-picture-of-her-2023-full-movie-in-english/")</f>
        <v>https://katmoviehd.day/a-picture-of-her-2023-full-movie-in-english/</v>
      </c>
    </row>
    <row r="504" spans="1:2">
      <c r="A504" t="s">
        <v>504</v>
      </c>
      <c r="B504" t="str">
        <f>HYPERLINK("https://katmoviehd.day/rheingold-2022-full-movie-in-english/", "https://katmoviehd.day/rheingold-2022-full-movie-in-english/")</f>
        <v>https://katmoviehd.day/rheingold-2022-full-movie-in-english/</v>
      </c>
    </row>
    <row r="505" spans="1:2">
      <c r="A505" t="s">
        <v>505</v>
      </c>
      <c r="B505" t="str">
        <f>HYPERLINK("https://katmoviehd.day/every-breath-she-takes-2023-full-movie-in-english/", "https://katmoviehd.day/every-breath-she-takes-2023-full-movie-in-english/")</f>
        <v>https://katmoviehd.day/every-breath-she-takes-2023-full-movie-in-english/</v>
      </c>
    </row>
    <row r="506" spans="1:2">
      <c r="A506" t="s">
        <v>506</v>
      </c>
      <c r="B506" t="str">
        <f>HYPERLINK("https://katmoviehd.day/cicada-2022-full-movie-in-english/", "https://katmoviehd.day/cicada-2022-full-movie-in-english/")</f>
        <v>https://katmoviehd.day/cicada-2022-full-movie-in-english/</v>
      </c>
    </row>
    <row r="507" spans="1:2">
      <c r="A507" t="s">
        <v>507</v>
      </c>
      <c r="B507" t="str">
        <f>HYPERLINK("https://katmoviehd.day/big-lies-in-a-small-town-2022-full-movie-in-english/", "https://katmoviehd.day/big-lies-in-a-small-town-2022-full-movie-in-english/")</f>
        <v>https://katmoviehd.day/big-lies-in-a-small-town-2022-full-movie-in-english/</v>
      </c>
    </row>
    <row r="508" spans="1:2">
      <c r="A508" t="s">
        <v>508</v>
      </c>
      <c r="B508" t="str">
        <f>HYPERLINK("https://katmoviehd.day/bed-rest-2022-full-movie-in-english/", "https://katmoviehd.day/bed-rest-2022-full-movie-in-english/")</f>
        <v>https://katmoviehd.day/bed-rest-2022-full-movie-in-english/</v>
      </c>
    </row>
    <row r="509" spans="1:2">
      <c r="A509" t="s">
        <v>509</v>
      </c>
      <c r="B509" t="str">
        <f>HYPERLINK("https://katmoviehd.day/on-a-wing-and-a-prayer-2023-full-movie-in-english/", "https://katmoviehd.day/on-a-wing-and-a-prayer-2023-full-movie-in-english/")</f>
        <v>https://katmoviehd.day/on-a-wing-and-a-prayer-2023-full-movie-in-english/</v>
      </c>
    </row>
    <row r="510" spans="1:2">
      <c r="A510" t="s">
        <v>510</v>
      </c>
      <c r="B510" t="str">
        <f>HYPERLINK("https://katmoviehd.day/gunfight-at-rio-bravo-2023-full-movie-in-english/", "https://katmoviehd.day/gunfight-at-rio-bravo-2023-full-movie-in-english/")</f>
        <v>https://katmoviehd.day/gunfight-at-rio-bravo-2023-full-movie-in-english/</v>
      </c>
    </row>
    <row r="511" spans="1:2">
      <c r="A511" t="s">
        <v>511</v>
      </c>
      <c r="B511" t="str">
        <f>HYPERLINK("https://katmoviehd.day/dear-david-2023-full-movie-in-english/", "https://katmoviehd.day/dear-david-2023-full-movie-in-english/")</f>
        <v>https://katmoviehd.day/dear-david-2023-full-movie-in-english/</v>
      </c>
    </row>
    <row r="512" spans="1:2">
      <c r="A512" t="s">
        <v>512</v>
      </c>
      <c r="B512" t="str">
        <f>HYPERLINK("https://katmoviehd.day/cut-color-murder-2022-full-movie-in-english/", "https://katmoviehd.day/cut-color-murder-2022-full-movie-in-english/")</f>
        <v>https://katmoviehd.day/cut-color-murder-2022-full-movie-in-english/</v>
      </c>
    </row>
    <row r="513" spans="1:2">
      <c r="A513" t="s">
        <v>513</v>
      </c>
      <c r="B513" t="str">
        <f>HYPERLINK("https://katmoviehd.day/puppet-master-doktor-death-2022-full-movie-in-english/", "https://katmoviehd.day/puppet-master-doktor-death-2022-full-movie-in-english/")</f>
        <v>https://katmoviehd.day/puppet-master-doktor-death-2022-full-movie-in-english/</v>
      </c>
    </row>
    <row r="514" spans="1:2">
      <c r="A514" t="s">
        <v>514</v>
      </c>
      <c r="B514" t="str">
        <f>HYPERLINK("https://katmoviehd.day/the-quest-for-tom-sawyers-gold-2023-full-movie-in-english/", "https://katmoviehd.day/the-quest-for-tom-sawyers-gold-2023-full-movie-in-english/")</f>
        <v>https://katmoviehd.day/the-quest-for-tom-sawyers-gold-2023-full-movie-in-english/</v>
      </c>
    </row>
    <row r="515" spans="1:2">
      <c r="A515" t="s">
        <v>515</v>
      </c>
      <c r="B515" t="str">
        <f>HYPERLINK("https://katmoviehd.day/evil-dead-rise-2023-film/", "https://katmoviehd.day/evil-dead-rise-2023-film/")</f>
        <v>https://katmoviehd.day/evil-dead-rise-2023-film/</v>
      </c>
    </row>
    <row r="516" spans="1:2">
      <c r="A516" t="s">
        <v>516</v>
      </c>
      <c r="B516" t="str">
        <f>HYPERLINK("https://katmoviehd.day/ghosted-2023-film/", "https://katmoviehd.day/ghosted-2023-film/")</f>
        <v>https://katmoviehd.day/ghosted-2023-film/</v>
      </c>
    </row>
    <row r="517" spans="1:2">
      <c r="A517" t="s">
        <v>517</v>
      </c>
      <c r="B517" t="str">
        <f>HYPERLINK("https://katmoviehd.day/ant-man-and-the-wasp-quantumania-2023-web-dl-1080p-720p-480p-hd-x264-hevc-english-5-1-dd-esubs-full-movie/", "https://katmoviehd.day/ant-man-and-the-wasp-quantumania-2023-web-dl-1080p-720p-480p-hd-x264-hevc-english-5-1-dd-esubs-full-movie/")</f>
        <v>https://katmoviehd.day/ant-man-and-the-wasp-quantumania-2023-web-dl-1080p-720p-480p-hd-x264-hevc-english-5-1-dd-esubs-full-movie/</v>
      </c>
    </row>
    <row r="518" spans="1:2">
      <c r="A518" t="s">
        <v>518</v>
      </c>
      <c r="B518" t="str">
        <f>HYPERLINK("https://katmoviehd.day/the-payback-2022-full-movie-in-english/", "https://katmoviehd.day/the-payback-2022-full-movie-in-english/")</f>
        <v>https://katmoviehd.day/the-payback-2022-full-movie-in-english/</v>
      </c>
    </row>
    <row r="519" spans="1:2">
      <c r="A519" t="s">
        <v>519</v>
      </c>
      <c r="B519" t="str">
        <f>HYPERLINK("https://katmoviehd.day/rimini-2022-full-movie/", "https://katmoviehd.day/rimini-2022-full-movie/")</f>
        <v>https://katmoviehd.day/rimini-2022-full-movie/</v>
      </c>
    </row>
    <row r="520" spans="1:2">
      <c r="A520" t="s">
        <v>520</v>
      </c>
      <c r="B520" t="str">
        <f>HYPERLINK("https://katmoviehd.day/piets-sake-2021-full-movie-in-english/", "https://katmoviehd.day/piets-sake-2021-full-movie-in-english/")</f>
        <v>https://katmoviehd.day/piets-sake-2021-full-movie-in-english/</v>
      </c>
    </row>
    <row r="521" spans="1:2">
      <c r="A521" t="s">
        <v>521</v>
      </c>
      <c r="B521" t="str">
        <f>HYPERLINK("https://katmoviehd.day/good-wifes-guide-to-murder-2023-full-movie-in-english/", "https://katmoviehd.day/good-wifes-guide-to-murder-2023-full-movie-in-english/")</f>
        <v>https://katmoviehd.day/good-wifes-guide-to-murder-2023-full-movie-in-english/</v>
      </c>
    </row>
    <row r="522" spans="1:2">
      <c r="A522" t="s">
        <v>522</v>
      </c>
      <c r="B522" t="str">
        <f>HYPERLINK("https://katmoviehd.day/the-invite-2022-full-movie-in-english/", "https://katmoviehd.day/the-invite-2022-full-movie-in-english/")</f>
        <v>https://katmoviehd.day/the-invite-2022-full-movie-in-english/</v>
      </c>
    </row>
    <row r="523" spans="1:2">
      <c r="A523" t="s">
        <v>523</v>
      </c>
      <c r="B523" t="str">
        <f>HYPERLINK("https://katmoviehd.day/the-haunted-museum-3-ring-inferno-2022-full-movie-in-english/", "https://katmoviehd.day/the-haunted-museum-3-ring-inferno-2022-full-movie-in-english/")</f>
        <v>https://katmoviehd.day/the-haunted-museum-3-ring-inferno-2022-full-movie-in-english/</v>
      </c>
    </row>
    <row r="524" spans="1:2">
      <c r="A524" t="s">
        <v>524</v>
      </c>
      <c r="B524" t="str">
        <f>HYPERLINK("https://katmoviehd.day/the-spyce-of-life-2021-full-movie-in-english/", "https://katmoviehd.day/the-spyce-of-life-2021-full-movie-in-english/")</f>
        <v>https://katmoviehd.day/the-spyce-of-life-2021-full-movie-in-english/</v>
      </c>
    </row>
    <row r="525" spans="1:2">
      <c r="A525" t="s">
        <v>525</v>
      </c>
      <c r="B525" t="str">
        <f>HYPERLINK("https://katmoviehd.day/wrobiony-2022-full-movie-in-english/", "https://katmoviehd.day/wrobiony-2022-full-movie-in-english/")</f>
        <v>https://katmoviehd.day/wrobiony-2022-full-movie-in-english/</v>
      </c>
    </row>
    <row r="526" spans="1:2">
      <c r="A526" t="s">
        <v>526</v>
      </c>
      <c r="B526" t="str">
        <f>HYPERLINK("https://katmoviehd.day/were-wool-2020-full-movie-in-english/", "https://katmoviehd.day/were-wool-2020-full-movie-in-english/")</f>
        <v>https://katmoviehd.day/were-wool-2020-full-movie-in-english/</v>
      </c>
    </row>
    <row r="527" spans="1:2">
      <c r="A527" t="s">
        <v>527</v>
      </c>
      <c r="B527" t="str">
        <f>HYPERLINK("https://katmoviehd.day/unk-baby-2021-full-movie-in-english/", "https://katmoviehd.day/unk-baby-2021-full-movie-in-english/")</f>
        <v>https://katmoviehd.day/unk-baby-2021-full-movie-in-english/</v>
      </c>
    </row>
    <row r="528" spans="1:2">
      <c r="A528" t="s">
        <v>528</v>
      </c>
      <c r="B528" t="str">
        <f>HYPERLINK("https://katmoviehd.day/shazam-fury-of-the-gods-2023-eng/", "https://katmoviehd.day/shazam-fury-of-the-gods-2023-eng/")</f>
        <v>https://katmoviehd.day/shazam-fury-of-the-gods-2023-eng/</v>
      </c>
    </row>
    <row r="529" spans="1:2">
      <c r="A529" t="s">
        <v>529</v>
      </c>
      <c r="B529" t="str">
        <f>HYPERLINK("https://katmoviehd.day/over-out-2022-full-movie-in-english/", "https://katmoviehd.day/over-out-2022-full-movie-in-english/")</f>
        <v>https://katmoviehd.day/over-out-2022-full-movie-in-english/</v>
      </c>
    </row>
    <row r="530" spans="1:2">
      <c r="A530" t="s">
        <v>530</v>
      </c>
      <c r="B530" t="str">
        <f>HYPERLINK("https://katmoviehd.day/the-princess-and-the-bodyguard-2022-full-movie-in-english/", "https://katmoviehd.day/the-princess-and-the-bodyguard-2022-full-movie-in-english/")</f>
        <v>https://katmoviehd.day/the-princess-and-the-bodyguard-2022-full-movie-in-english/</v>
      </c>
    </row>
    <row r="531" spans="1:2">
      <c r="A531" t="s">
        <v>531</v>
      </c>
      <c r="B531" t="str">
        <f>HYPERLINK("https://katmoviehd.day/the-consultant-2022-full-movie-in-english/", "https://katmoviehd.day/the-consultant-2022-full-movie-in-english/")</f>
        <v>https://katmoviehd.day/the-consultant-2022-full-movie-in-english/</v>
      </c>
    </row>
    <row r="532" spans="1:2">
      <c r="A532" t="s">
        <v>532</v>
      </c>
      <c r="B532" t="str">
        <f>HYPERLINK("https://katmoviehd.day/shells-of-men-2020-full-movie-in-english/", "https://katmoviehd.day/shells-of-men-2020-full-movie-in-english/")</f>
        <v>https://katmoviehd.day/shells-of-men-2020-full-movie-in-english/</v>
      </c>
    </row>
    <row r="533" spans="1:2">
      <c r="A533" t="s">
        <v>533</v>
      </c>
      <c r="B533" t="str">
        <f>HYPERLINK("https://katmoviehd.day/secrets-in-the-marriage-2023-full-movie-in-english/", "https://katmoviehd.day/secrets-in-the-marriage-2023-full-movie-in-english/")</f>
        <v>https://katmoviehd.day/secrets-in-the-marriage-2023-full-movie-in-english/</v>
      </c>
    </row>
    <row r="534" spans="1:2">
      <c r="A534" t="s">
        <v>534</v>
      </c>
      <c r="B534" t="str">
        <f>HYPERLINK("https://katmoviehd.day/my-landlord-wants-me-dead-2023-full-movie-in-english/", "https://katmoviehd.day/my-landlord-wants-me-dead-2023-full-movie-in-english/")</f>
        <v>https://katmoviehd.day/my-landlord-wants-me-dead-2023-full-movie-in-english/</v>
      </c>
    </row>
    <row r="535" spans="1:2">
      <c r="A535" t="s">
        <v>535</v>
      </c>
      <c r="B535" t="str">
        <f>HYPERLINK("https://katmoviehd.day/american-raiders-battle-fire-2022-full-movie-in-english/", "https://katmoviehd.day/american-raiders-battle-fire-2022-full-movie-in-english/")</f>
        <v>https://katmoviehd.day/american-raiders-battle-fire-2022-full-movie-in-english/</v>
      </c>
    </row>
    <row r="536" spans="1:2">
      <c r="A536" t="s">
        <v>536</v>
      </c>
      <c r="B536" t="str">
        <f>HYPERLINK("https://katmoviehd.day/murder-mystery-2-2023-full-movie-in-english/", "https://katmoviehd.day/murder-mystery-2-2023-full-movie-in-english/")</f>
        <v>https://katmoviehd.day/murder-mystery-2-2023-full-movie-in-english/</v>
      </c>
    </row>
    <row r="537" spans="1:2">
      <c r="A537" t="s">
        <v>537</v>
      </c>
      <c r="B537" t="str">
        <f>HYPERLINK("https://katmoviehd.day/dark-deeds-2022-full-movie-in-english/", "https://katmoviehd.day/dark-deeds-2022-full-movie-in-english/")</f>
        <v>https://katmoviehd.day/dark-deeds-2022-full-movie-in-english/</v>
      </c>
    </row>
    <row r="538" spans="1:2">
      <c r="A538" t="s">
        <v>538</v>
      </c>
      <c r="B538" t="str">
        <f>HYPERLINK("https://katmoviehd.day/bde-2023-full-movie-in-french/", "https://katmoviehd.day/bde-2023-full-movie-in-french/")</f>
        <v>https://katmoviehd.day/bde-2023-full-movie-in-french/</v>
      </c>
    </row>
    <row r="539" spans="1:2">
      <c r="A539" t="s">
        <v>539</v>
      </c>
      <c r="B539" t="str">
        <f>HYPERLINK("https://katmoviehd.day/assassin-2023-full-movie-in-english/", "https://katmoviehd.day/assassin-2023-full-movie-in-english/")</f>
        <v>https://katmoviehd.day/assassin-2023-full-movie-in-english/</v>
      </c>
    </row>
    <row r="540" spans="1:2">
      <c r="A540" t="s">
        <v>540</v>
      </c>
      <c r="B540" t="str">
        <f>HYPERLINK("https://katmoviehd.day/three-day-millionaire-2022-full-movie-in-english/", "https://katmoviehd.day/three-day-millionaire-2022-full-movie-in-english/")</f>
        <v>https://katmoviehd.day/three-day-millionaire-2022-full-movie-in-english/</v>
      </c>
    </row>
    <row r="541" spans="1:2">
      <c r="A541" t="s">
        <v>541</v>
      </c>
      <c r="B541" t="str">
        <f>HYPERLINK("https://katmoviehd.day/sons-of-a-preacher-2023-full-movie-in-english/", "https://katmoviehd.day/sons-of-a-preacher-2023-full-movie-in-english/")</f>
        <v>https://katmoviehd.day/sons-of-a-preacher-2023-full-movie-in-english/</v>
      </c>
    </row>
    <row r="542" spans="1:2">
      <c r="A542" t="s">
        <v>542</v>
      </c>
      <c r="B542" t="str">
        <f>HYPERLINK("https://katmoviehd.day/the-orphan-killer-2-2019-full-movie-in-english/", "https://katmoviehd.day/the-orphan-killer-2-2019-full-movie-in-english/")</f>
        <v>https://katmoviehd.day/the-orphan-killer-2-2019-full-movie-in-english/</v>
      </c>
    </row>
    <row r="543" spans="1:2">
      <c r="A543" t="s">
        <v>543</v>
      </c>
      <c r="B543" t="str">
        <f>HYPERLINK("https://katmoviehd.day/shooting-paul-2021-full-movie-in-english/", "https://katmoviehd.day/shooting-paul-2021-full-movie-in-english/")</f>
        <v>https://katmoviehd.day/shooting-paul-2021-full-movie-in-english/</v>
      </c>
    </row>
    <row r="544" spans="1:2">
      <c r="A544" t="s">
        <v>544</v>
      </c>
      <c r="B544" t="str">
        <f>HYPERLINK("https://katmoviehd.day/rejection-2-darrins-revenge-2020-full-movie-in-english/", "https://katmoviehd.day/rejection-2-darrins-revenge-2020-full-movie-in-english/")</f>
        <v>https://katmoviehd.day/rejection-2-darrins-revenge-2020-full-movie-in-english/</v>
      </c>
    </row>
    <row r="545" spans="1:2">
      <c r="A545" t="s">
        <v>545</v>
      </c>
      <c r="B545" t="str">
        <f>HYPERLINK("https://katmoviehd.day/intuition-2-2022-full-movie-in-english/", "https://katmoviehd.day/intuition-2-2022-full-movie-in-english/")</f>
        <v>https://katmoviehd.day/intuition-2-2022-full-movie-in-english/</v>
      </c>
    </row>
    <row r="546" spans="1:2">
      <c r="A546" t="s">
        <v>546</v>
      </c>
      <c r="B546" t="str">
        <f>HYPERLINK("https://katmoviehd.day/memory-of-water-2022-full-movie-in-english/", "https://katmoviehd.day/memory-of-water-2022-full-movie-in-english/")</f>
        <v>https://katmoviehd.day/memory-of-water-2022-full-movie-in-english/</v>
      </c>
    </row>
    <row r="547" spans="1:2">
      <c r="A547" t="s">
        <v>547</v>
      </c>
      <c r="B547" t="str">
        <f>HYPERLINK("https://katmoviehd.day/super-mario-bros-2023-movie/", "https://katmoviehd.day/super-mario-bros-2023-movie/")</f>
        <v>https://katmoviehd.day/super-mario-bros-2023-movie/</v>
      </c>
    </row>
    <row r="548" spans="1:2">
      <c r="A548" t="s">
        <v>548</v>
      </c>
      <c r="B548" t="str">
        <f>HYPERLINK("https://katmoviehd.day/double-crosses-2022-full-movie-in-english/", "https://katmoviehd.day/double-crosses-2022-full-movie-in-english/")</f>
        <v>https://katmoviehd.day/double-crosses-2022-full-movie-in-english/</v>
      </c>
    </row>
    <row r="549" spans="1:2">
      <c r="A549" t="s">
        <v>549</v>
      </c>
      <c r="B549" t="str">
        <f>HYPERLINK("https://katmoviehd.day/blossom-2023-full-movie-in-english/", "https://katmoviehd.day/blossom-2023-full-movie-in-english/")</f>
        <v>https://katmoviehd.day/blossom-2023-full-movie-in-english/</v>
      </c>
    </row>
    <row r="550" spans="1:2">
      <c r="A550" t="s">
        <v>550</v>
      </c>
      <c r="B550" t="str">
        <f>HYPERLINK("https://katmoviehd.day/gereza-2022-full-movie-in-english/", "https://katmoviehd.day/gereza-2022-full-movie-in-english/")</f>
        <v>https://katmoviehd.day/gereza-2022-full-movie-in-english/</v>
      </c>
    </row>
    <row r="551" spans="1:2">
      <c r="A551" t="s">
        <v>551</v>
      </c>
      <c r="B551" t="str">
        <f>HYPERLINK("https://katmoviehd.day/a-song-to-kill-for-2021-full-movie-in-english/", "https://katmoviehd.day/a-song-to-kill-for-2021-full-movie-in-english/")</f>
        <v>https://katmoviehd.day/a-song-to-kill-for-2021-full-movie-in-english/</v>
      </c>
    </row>
    <row r="552" spans="1:2">
      <c r="A552" t="s">
        <v>552</v>
      </c>
      <c r="B552" t="str">
        <f>HYPERLINK("https://katmoviehd.day/those-who-call-2023-full-movie-in-english/", "https://katmoviehd.day/those-who-call-2023-full-movie-in-english/")</f>
        <v>https://katmoviehd.day/those-who-call-2023-full-movie-in-english/</v>
      </c>
    </row>
    <row r="553" spans="1:2">
      <c r="A553" t="s">
        <v>553</v>
      </c>
      <c r="B553" t="str">
        <f>HYPERLINK("https://katmoviehd.day/song-of-the-fly-2022-full-movie-in-english/", "https://katmoviehd.day/song-of-the-fly-2022-full-movie-in-english/")</f>
        <v>https://katmoviehd.day/song-of-the-fly-2022-full-movie-in-english/</v>
      </c>
    </row>
    <row r="554" spans="1:2">
      <c r="A554" t="s">
        <v>554</v>
      </c>
      <c r="B554" t="str">
        <f>HYPERLINK("https://katmoviehd.day/solid-rock-trust-2022-full-movie-in-english/", "https://katmoviehd.day/solid-rock-trust-2022-full-movie-in-english/")</f>
        <v>https://katmoviehd.day/solid-rock-trust-2022-full-movie-in-english/</v>
      </c>
    </row>
    <row r="555" spans="1:2">
      <c r="A555" t="s">
        <v>555</v>
      </c>
      <c r="B555" t="str">
        <f>HYPERLINK("https://katmoviehd.day/shimmer-2021-full-movie-in-english/", "https://katmoviehd.day/shimmer-2021-full-movie-in-english/")</f>
        <v>https://katmoviehd.day/shimmer-2021-full-movie-in-english/</v>
      </c>
    </row>
    <row r="556" spans="1:2">
      <c r="A556" t="s">
        <v>556</v>
      </c>
      <c r="B556" t="str">
        <f>HYPERLINK("https://katmoviehd.day/popes-exorcist-2023-movie/", "https://katmoviehd.day/popes-exorcist-2023-movie/")</f>
        <v>https://katmoviehd.day/popes-exorcist-2023-movie/</v>
      </c>
    </row>
    <row r="557" spans="1:2">
      <c r="A557" t="s">
        <v>557</v>
      </c>
      <c r="B557" t="str">
        <f>HYPERLINK("https://katmoviehd.day/red-winter-2022-full-movie-in-english/", "https://katmoviehd.day/red-winter-2022-full-movie-in-english/")</f>
        <v>https://katmoviehd.day/red-winter-2022-full-movie-in-english/</v>
      </c>
    </row>
    <row r="558" spans="1:2">
      <c r="A558" t="s">
        <v>558</v>
      </c>
      <c r="B558" t="str">
        <f>HYPERLINK("https://katmoviehd.day/tiffany-the-doll-2022-full-movie-in-english/", "https://katmoviehd.day/tiffany-the-doll-2022-full-movie-in-english/")</f>
        <v>https://katmoviehd.day/tiffany-the-doll-2022-full-movie-in-english/</v>
      </c>
    </row>
    <row r="559" spans="1:2">
      <c r="A559" t="s">
        <v>559</v>
      </c>
      <c r="B559" t="str">
        <f>HYPERLINK("https://katmoviehd.day/the-reading-2023-full-movie-in-english/", "https://katmoviehd.day/the-reading-2023-full-movie-in-english/")</f>
        <v>https://katmoviehd.day/the-reading-2023-full-movie-in-english/</v>
      </c>
    </row>
    <row r="560" spans="1:2">
      <c r="A560" t="s">
        <v>560</v>
      </c>
      <c r="B560" t="str">
        <f>HYPERLINK("https://katmoviehd.day/tell-it-like-a-woman-2022-full-movie-in-english/", "https://katmoviehd.day/tell-it-like-a-woman-2022-full-movie-in-english/")</f>
        <v>https://katmoviehd.day/tell-it-like-a-woman-2022-full-movie-in-english/</v>
      </c>
    </row>
    <row r="561" spans="1:2">
      <c r="A561" t="s">
        <v>561</v>
      </c>
      <c r="B561" t="str">
        <f>HYPERLINK("https://katmoviehd.day/tahoe-joe-2022-full-movie-in-english/", "https://katmoviehd.day/tahoe-joe-2022-full-movie-in-english/")</f>
        <v>https://katmoviehd.day/tahoe-joe-2022-full-movie-in-english/</v>
      </c>
    </row>
    <row r="562" spans="1:2">
      <c r="A562" t="s">
        <v>562</v>
      </c>
      <c r="B562" t="str">
        <f>HYPERLINK("https://katmoviehd.day/sect-2022-full-movie-in-english/", "https://katmoviehd.day/sect-2022-full-movie-in-english/")</f>
        <v>https://katmoviehd.day/sect-2022-full-movie-in-english/</v>
      </c>
    </row>
    <row r="563" spans="1:2">
      <c r="A563" t="s">
        <v>563</v>
      </c>
      <c r="B563" t="str">
        <f>HYPERLINK("https://katmoviehd.day/root-2023-full-movie-in-english/", "https://katmoviehd.day/root-2023-full-movie-in-english/")</f>
        <v>https://katmoviehd.day/root-2023-full-movie-in-english/</v>
      </c>
    </row>
    <row r="564" spans="1:2">
      <c r="A564" t="s">
        <v>564</v>
      </c>
      <c r="B564" t="str">
        <f>HYPERLINK("https://katmoviehd.day/pavilion-2022-full-movie-in-english/", "https://katmoviehd.day/pavilion-2022-full-movie-in-english/")</f>
        <v>https://katmoviehd.day/pavilion-2022-full-movie-in-english/</v>
      </c>
    </row>
    <row r="565" spans="1:2">
      <c r="A565" t="s">
        <v>565</v>
      </c>
      <c r="B565" t="str">
        <f>HYPERLINK("https://katmoviehd.day/freak-out-2022-full-movie-in-english/", "https://katmoviehd.day/freak-out-2022-full-movie-in-english/")</f>
        <v>https://katmoviehd.day/freak-out-2022-full-movie-in-english/</v>
      </c>
    </row>
    <row r="566" spans="1:2">
      <c r="A566" t="s">
        <v>566</v>
      </c>
      <c r="B566" t="str">
        <f>HYPERLINK("https://katmoviehd.day/boy-in-the-corner-2022-full-movie-in-english/", "https://katmoviehd.day/boy-in-the-corner-2022-full-movie-in-english/")</f>
        <v>https://katmoviehd.day/boy-in-the-corner-2022-full-movie-in-english/</v>
      </c>
    </row>
    <row r="567" spans="1:2">
      <c r="A567" t="s">
        <v>567</v>
      </c>
      <c r="B567" t="str">
        <f>HYPERLINK("https://katmoviehd.day/rock-dog-3-battle-the-beat-2022-full-movie/", "https://katmoviehd.day/rock-dog-3-battle-the-beat-2022-full-movie/")</f>
        <v>https://katmoviehd.day/rock-dog-3-battle-the-beat-2022-full-movie/</v>
      </c>
    </row>
    <row r="568" spans="1:2">
      <c r="A568" t="s">
        <v>568</v>
      </c>
      <c r="B568" t="str">
        <f>HYPERLINK("https://katmoviehd.day/the-weapon-2023-full-movie-in-english/", "https://katmoviehd.day/the-weapon-2023-full-movie-in-english/")</f>
        <v>https://katmoviehd.day/the-weapon-2023-full-movie-in-english/</v>
      </c>
    </row>
    <row r="569" spans="1:2">
      <c r="A569" t="s">
        <v>569</v>
      </c>
      <c r="B569" t="str">
        <f>HYPERLINK("https://katmoviehd.day/spinning-out-of-control-2023-full-movie-in-english/", "https://katmoviehd.day/spinning-out-of-control-2023-full-movie-in-english/")</f>
        <v>https://katmoviehd.day/spinning-out-of-control-2023-full-movie-in-english/</v>
      </c>
    </row>
    <row r="570" spans="1:2">
      <c r="A570" t="s">
        <v>570</v>
      </c>
      <c r="B570" t="str">
        <f>HYPERLINK("https://katmoviehd.day/mentega-terbang-2021-full-movie-in-english/", "https://katmoviehd.day/mentega-terbang-2021-full-movie-in-english/")</f>
        <v>https://katmoviehd.day/mentega-terbang-2021-full-movie-in-english/</v>
      </c>
    </row>
    <row r="571" spans="1:2">
      <c r="A571" t="s">
        <v>571</v>
      </c>
      <c r="B571" t="str">
        <f>HYPERLINK("https://katmoviehd.day/mothers-deadly-son-2022-full-movie-in-english/", "https://katmoviehd.day/mothers-deadly-son-2022-full-movie-in-english/")</f>
        <v>https://katmoviehd.day/mothers-deadly-son-2022-full-movie-in-english/</v>
      </c>
    </row>
    <row r="572" spans="1:2">
      <c r="A572" t="s">
        <v>572</v>
      </c>
      <c r="B572" t="str">
        <f>HYPERLINK("https://katmoviehd.day/mean-spirited-2022-full-movie-in-english/", "https://katmoviehd.day/mean-spirited-2022-full-movie-in-english/")</f>
        <v>https://katmoviehd.day/mean-spirited-2022-full-movie-in-english/</v>
      </c>
    </row>
    <row r="573" spans="1:2">
      <c r="A573" t="s">
        <v>573</v>
      </c>
      <c r="B573" t="str">
        <f>HYPERLINK("https://katmoviehd.day/love-gods-from-planet-zero-2021-full-movie-in-english/", "https://katmoviehd.day/love-gods-from-planet-zero-2021-full-movie-in-english/")</f>
        <v>https://katmoviehd.day/love-gods-from-planet-zero-2021-full-movie-in-english/</v>
      </c>
    </row>
    <row r="574" spans="1:2">
      <c r="A574" t="s">
        <v>574</v>
      </c>
      <c r="B574" t="str">
        <f>HYPERLINK("https://katmoviehd.day/critters-carnivores-and-creatures-2023-full-movie/", "https://katmoviehd.day/critters-carnivores-and-creatures-2023-full-movie/")</f>
        <v>https://katmoviehd.day/critters-carnivores-and-creatures-2023-full-movie/</v>
      </c>
    </row>
    <row r="575" spans="1:2">
      <c r="A575" t="s">
        <v>575</v>
      </c>
      <c r="B575" t="str">
        <f>HYPERLINK("https://katmoviehd.day/roseland-2022-full-movie-in-english/", "https://katmoviehd.day/roseland-2022-full-movie-in-english/")</f>
        <v>https://katmoviehd.day/roseland-2022-full-movie-in-english/</v>
      </c>
    </row>
    <row r="576" spans="1:2">
      <c r="A576" t="s">
        <v>576</v>
      </c>
      <c r="B576" t="str">
        <f>HYPERLINK("https://katmoviehd.day/jackpot-island-kumanthong-returns-2022-full-movie/", "https://katmoviehd.day/jackpot-island-kumanthong-returns-2022-full-movie/")</f>
        <v>https://katmoviehd.day/jackpot-island-kumanthong-returns-2022-full-movie/</v>
      </c>
    </row>
    <row r="577" spans="1:2">
      <c r="A577" t="s">
        <v>577</v>
      </c>
      <c r="B577" t="str">
        <f>HYPERLINK("https://katmoviehd.day/summertime-dropouts-2021-full-movie-in-english/", "https://katmoviehd.day/summertime-dropouts-2021-full-movie-in-english/")</f>
        <v>https://katmoviehd.day/summertime-dropouts-2021-full-movie-in-english/</v>
      </c>
    </row>
    <row r="578" spans="1:2">
      <c r="A578" t="s">
        <v>578</v>
      </c>
      <c r="B578" t="str">
        <f>HYPERLINK("https://katmoviehd.day/the-stepmother-2-2022-full-movie-in-english/", "https://katmoviehd.day/the-stepmother-2-2022-full-movie-in-english/")</f>
        <v>https://katmoviehd.day/the-stepmother-2-2022-full-movie-in-english/</v>
      </c>
    </row>
    <row r="579" spans="1:2">
      <c r="A579" t="s">
        <v>579</v>
      </c>
      <c r="B579" t="str">
        <f>HYPERLINK("https://katmoviehd.day/american-western-2022-full-movie-in-english/", "https://katmoviehd.day/american-western-2022-full-movie-in-english/")</f>
        <v>https://katmoviehd.day/american-western-2022-full-movie-in-english/</v>
      </c>
    </row>
    <row r="580" spans="1:2">
      <c r="A580" t="s">
        <v>580</v>
      </c>
      <c r="B580" t="str">
        <f>HYPERLINK("https://katmoviehd.day/dungeons-dragons-2023-film/", "https://katmoviehd.day/dungeons-dragons-2023-film/")</f>
        <v>https://katmoviehd.day/dungeons-dragons-2023-film/</v>
      </c>
    </row>
    <row r="581" spans="1:2">
      <c r="A581" t="s">
        <v>581</v>
      </c>
      <c r="B581" t="str">
        <f>HYPERLINK("https://katmoviehd.day/creed-iii/", "https://katmoviehd.day/creed-iii/")</f>
        <v>https://katmoviehd.day/creed-iii/</v>
      </c>
    </row>
    <row r="582" spans="1:2">
      <c r="A582" t="s">
        <v>582</v>
      </c>
      <c r="B582" t="str">
        <f>HYPERLINK("https://katmoviehd.day/on-a-wing-and-a-prayer-2023/", "https://katmoviehd.day/on-a-wing-and-a-prayer-2023/")</f>
        <v>https://katmoviehd.day/on-a-wing-and-a-prayer-2023/</v>
      </c>
    </row>
    <row r="583" spans="1:2">
      <c r="A583" t="s">
        <v>583</v>
      </c>
      <c r="B583" t="str">
        <f>HYPERLINK("https://katmoviehd.day/the-love-club-laurens-dream-2023-full-movie-in-english/", "https://katmoviehd.day/the-love-club-laurens-dream-2023-full-movie-in-english/")</f>
        <v>https://katmoviehd.day/the-love-club-laurens-dream-2023-full-movie-in-english/</v>
      </c>
    </row>
    <row r="584" spans="1:2">
      <c r="A584" t="s">
        <v>584</v>
      </c>
      <c r="B584" t="str">
        <f>HYPERLINK("https://katmoviehd.day/the-improbable-prodigal-2022-full-movie-in-english/", "https://katmoviehd.day/the-improbable-prodigal-2022-full-movie-in-english/")</f>
        <v>https://katmoviehd.day/the-improbable-prodigal-2022-full-movie-in-english/</v>
      </c>
    </row>
    <row r="585" spans="1:2">
      <c r="A585" t="s">
        <v>585</v>
      </c>
      <c r="B585" t="str">
        <f>HYPERLINK("https://katmoviehd.day/never-alone-2022-full-movie-in-english/", "https://katmoviehd.day/never-alone-2022-full-movie-in-english/")</f>
        <v>https://katmoviehd.day/never-alone-2022-full-movie-in-english/</v>
      </c>
    </row>
    <row r="586" spans="1:2">
      <c r="A586" t="s">
        <v>586</v>
      </c>
      <c r="B586" t="str">
        <f>HYPERLINK("https://katmoviehd.day/prisoner-of-love-2022-full-movie-in-english/", "https://katmoviehd.day/prisoner-of-love-2022-full-movie-in-english/")</f>
        <v>https://katmoviehd.day/prisoner-of-love-2022-full-movie-in-english/</v>
      </c>
    </row>
    <row r="587" spans="1:2">
      <c r="A587" t="s">
        <v>587</v>
      </c>
      <c r="B587" t="str">
        <f>HYPERLINK("https://katmoviehd.day/letters-from-the-bottle-2021-full-movie-in-english/", "https://katmoviehd.day/letters-from-the-bottle-2021-full-movie-in-english/")</f>
        <v>https://katmoviehd.day/letters-from-the-bottle-2021-full-movie-in-english/</v>
      </c>
    </row>
    <row r="588" spans="1:2">
      <c r="A588" t="s">
        <v>588</v>
      </c>
      <c r="B588" t="str">
        <f>HYPERLINK("https://katmoviehd.day/kates-house-2022-full-movie-in-english/", "https://katmoviehd.day/kates-house-2022-full-movie-in-english/")</f>
        <v>https://katmoviehd.day/kates-house-2022-full-movie-in-english/</v>
      </c>
    </row>
    <row r="589" spans="1:2">
      <c r="A589" t="s">
        <v>589</v>
      </c>
      <c r="B589" t="str">
        <f>HYPERLINK("https://katmoviehd.day/infamously-in-love-2022-full-movie-in-english/", "https://katmoviehd.day/infamously-in-love-2022-full-movie-in-english/")</f>
        <v>https://katmoviehd.day/infamously-in-love-2022-full-movie-in-english/</v>
      </c>
    </row>
    <row r="590" spans="1:2">
      <c r="A590" t="s">
        <v>590</v>
      </c>
      <c r="B590" t="str">
        <f>HYPERLINK("https://katmoviehd.day/dragon-tales-2023-full-movie-in-english/", "https://katmoviehd.day/dragon-tales-2023-full-movie-in-english/")</f>
        <v>https://katmoviehd.day/dragon-tales-2023-full-movie-in-english/</v>
      </c>
    </row>
    <row r="591" spans="1:2">
      <c r="A591" t="s">
        <v>591</v>
      </c>
      <c r="B591" t="str">
        <f>HYPERLINK("https://katmoviehd.day/c-r-e-a-m-2022-full-movie-in-english/", "https://katmoviehd.day/c-r-e-a-m-2022-full-movie-in-english/")</f>
        <v>https://katmoviehd.day/c-r-e-a-m-2022-full-movie-in-english/</v>
      </c>
    </row>
    <row r="592" spans="1:2">
      <c r="A592" t="s">
        <v>592</v>
      </c>
      <c r="B592" t="str">
        <f>HYPERLINK("https://katmoviehd.day/avatar-2-2022-film/", "https://katmoviehd.day/avatar-2-2022-film/")</f>
        <v>https://katmoviehd.day/avatar-2-2022-film/</v>
      </c>
    </row>
    <row r="593" spans="1:2">
      <c r="A593" t="s">
        <v>593</v>
      </c>
      <c r="B593" t="str">
        <f>HYPERLINK("https://katmoviehd.day/eyes-of-a-roman-2022-full-movie-in-english/", "https://katmoviehd.day/eyes-of-a-roman-2022-full-movie-in-english/")</f>
        <v>https://katmoviehd.day/eyes-of-a-roman-2022-full-movie-in-english/</v>
      </c>
    </row>
    <row r="594" spans="1:2">
      <c r="A594" t="s">
        <v>594</v>
      </c>
      <c r="B594" t="str">
        <f>HYPERLINK("https://katmoviehd.day/the-unsettling-2022-full-movie-in-english/", "https://katmoviehd.day/the-unsettling-2022-full-movie-in-english/")</f>
        <v>https://katmoviehd.day/the-unsettling-2022-full-movie-in-english/</v>
      </c>
    </row>
    <row r="595" spans="1:2">
      <c r="A595" t="s">
        <v>595</v>
      </c>
      <c r="B595" t="str">
        <f>HYPERLINK("https://katmoviehd.day/they-wait-in-the-dark-2022-full-movie-in-english/", "https://katmoviehd.day/they-wait-in-the-dark-2022-full-movie-in-english/")</f>
        <v>https://katmoviehd.day/they-wait-in-the-dark-2022-full-movie-in-english/</v>
      </c>
    </row>
    <row r="596" spans="1:2">
      <c r="A596" t="s">
        <v>596</v>
      </c>
      <c r="B596" t="str">
        <f>HYPERLINK("https://katmoviehd.day/natasha-nightys-boudoir-of-blood-2020-full-movie-in-english/", "https://katmoviehd.day/natasha-nightys-boudoir-of-blood-2020-full-movie-in-english/")</f>
        <v>https://katmoviehd.day/natasha-nightys-boudoir-of-blood-2020-full-movie-in-english/</v>
      </c>
    </row>
    <row r="597" spans="1:2">
      <c r="A597" t="s">
        <v>597</v>
      </c>
      <c r="B597" t="str">
        <f>HYPERLINK("https://katmoviehd.day/the-monster-mash-2022-full-movie-in-english/", "https://katmoviehd.day/the-monster-mash-2022-full-movie-in-english/")</f>
        <v>https://katmoviehd.day/the-monster-mash-2022-full-movie-in-english/</v>
      </c>
    </row>
    <row r="598" spans="1:2">
      <c r="A598" t="s">
        <v>598</v>
      </c>
      <c r="B598" t="str">
        <f>HYPERLINK("https://katmoviehd.day/jealousy-truth-or-dare-part-ii-2021-full-movie-in-english/", "https://katmoviehd.day/jealousy-truth-or-dare-part-ii-2021-full-movie-in-english/")</f>
        <v>https://katmoviehd.day/jealousy-truth-or-dare-part-ii-2021-full-movie-in-english/</v>
      </c>
    </row>
    <row r="599" spans="1:2">
      <c r="A599" t="s">
        <v>599</v>
      </c>
      <c r="B599" t="str">
        <f>HYPERLINK("https://katmoviehd.day/crimson-point-2022-full-movie-in-english/", "https://katmoviehd.day/crimson-point-2022-full-movie-in-english/")</f>
        <v>https://katmoviehd.day/crimson-point-2022-full-movie-in-english/</v>
      </c>
    </row>
    <row r="600" spans="1:2">
      <c r="A600" t="s">
        <v>600</v>
      </c>
      <c r="B600" t="str">
        <f>HYPERLINK("https://katmoviehd.day/bruiser-2022-full-movie-in-english/", "https://katmoviehd.day/bruiser-2022-full-movie-in-english/")</f>
        <v>https://katmoviehd.day/bruiser-2022-full-movie-in-english/</v>
      </c>
    </row>
    <row r="601" spans="1:2">
      <c r="A601" t="s">
        <v>601</v>
      </c>
      <c r="B601" t="str">
        <f>HYPERLINK("https://katmoviehd.day/apokawixa-2022-full-movie-in-polish/", "https://katmoviehd.day/apokawixa-2022-full-movie-in-polish/")</f>
        <v>https://katmoviehd.day/apokawixa-2022-full-movie-in-polish/</v>
      </c>
    </row>
    <row r="602" spans="1:2">
      <c r="A602" t="s">
        <v>602</v>
      </c>
      <c r="B602" t="str">
        <f>HYPERLINK("https://katmoviehd.day/john-wick-chapter-4-2023-film/", "https://katmoviehd.day/john-wick-chapter-4-2023-film/")</f>
        <v>https://katmoviehd.day/john-wick-chapter-4-2023-film/</v>
      </c>
    </row>
    <row r="603" spans="1:2">
      <c r="A603" t="s">
        <v>603</v>
      </c>
      <c r="B603" t="str">
        <f>HYPERLINK("https://katmoviehd.day/avatar-2-the-way-of-water-2022-movie/", "https://katmoviehd.day/avatar-2-the-way-of-water-2022-movie/")</f>
        <v>https://katmoviehd.day/avatar-2-the-way-of-water-2022-movie/</v>
      </c>
    </row>
    <row r="604" spans="1:2">
      <c r="A604" t="s">
        <v>604</v>
      </c>
      <c r="B604" t="str">
        <f>HYPERLINK("https://katmoviehd.day/secret-society-of-lies-2023-full-movie-in-english/", "https://katmoviehd.day/secret-society-of-lies-2023-full-movie-in-english/")</f>
        <v>https://katmoviehd.day/secret-society-of-lies-2023-full-movie-in-english/</v>
      </c>
    </row>
    <row r="605" spans="1:2">
      <c r="A605" t="s">
        <v>605</v>
      </c>
      <c r="B605" t="str">
        <f>HYPERLINK("https://katmoviehd.day/mouse-2021-full-movie-in-english/", "https://katmoviehd.day/mouse-2021-full-movie-in-english/")</f>
        <v>https://katmoviehd.day/mouse-2021-full-movie-in-english/</v>
      </c>
    </row>
    <row r="606" spans="1:2">
      <c r="A606" t="s">
        <v>606</v>
      </c>
      <c r="B606" t="str">
        <f>HYPERLINK("https://katmoviehd.day/float-2022-full-movie-in-english/", "https://katmoviehd.day/float-2022-full-movie-in-english/")</f>
        <v>https://katmoviehd.day/float-2022-full-movie-in-english/</v>
      </c>
    </row>
    <row r="607" spans="1:2">
      <c r="A607" t="s">
        <v>607</v>
      </c>
      <c r="B607" t="str">
        <f>HYPERLINK("https://katmoviehd.day/the-fearway-2023-full-movie-in-english/", "https://katmoviehd.day/the-fearway-2023-full-movie-in-english/")</f>
        <v>https://katmoviehd.day/the-fearway-2023-full-movie-in-english/</v>
      </c>
    </row>
    <row r="608" spans="1:2">
      <c r="A608" t="s">
        <v>608</v>
      </c>
      <c r="B608" t="str">
        <f>HYPERLINK("https://katmoviehd.day/consent-2023-full-movie-in-english/", "https://katmoviehd.day/consent-2023-full-movie-in-english/")</f>
        <v>https://katmoviehd.day/consent-2023-full-movie-in-english/</v>
      </c>
    </row>
    <row r="609" spans="1:2">
      <c r="A609" t="s">
        <v>609</v>
      </c>
      <c r="B609" t="str">
        <f>HYPERLINK("https://katmoviehd.day/bad-folks-2021-full-movie-in-english/", "https://katmoviehd.day/bad-folks-2021-full-movie-in-english/")</f>
        <v>https://katmoviehd.day/bad-folks-2021-full-movie-in-english/</v>
      </c>
    </row>
    <row r="610" spans="1:2">
      <c r="A610" t="s">
        <v>610</v>
      </c>
      <c r="B610" t="str">
        <f>HYPERLINK("https://katmoviehd.day/attachment-2022-full-movie-in-english/", "https://katmoviehd.day/attachment-2022-full-movie-in-english/")</f>
        <v>https://katmoviehd.day/attachment-2022-full-movie-in-english/</v>
      </c>
    </row>
    <row r="611" spans="1:2">
      <c r="A611" t="s">
        <v>611</v>
      </c>
      <c r="B611" t="str">
        <f>HYPERLINK("https://katmoviehd.day/a-neighbors-vendetta-2023-full-movie-in-english/", "https://katmoviehd.day/a-neighbors-vendetta-2023-full-movie-in-english/")</f>
        <v>https://katmoviehd.day/a-neighbors-vendetta-2023-full-movie-in-english/</v>
      </c>
    </row>
    <row r="612" spans="1:2">
      <c r="A612" t="s">
        <v>612</v>
      </c>
      <c r="B612" t="str">
        <f>HYPERLINK("https://katmoviehd.day/you-cant-escape-me-2023-full-movie-in-english/", "https://katmoviehd.day/you-cant-escape-me-2023-full-movie-in-english/")</f>
        <v>https://katmoviehd.day/you-cant-escape-me-2023-full-movie-in-english/</v>
      </c>
    </row>
    <row r="613" spans="1:2">
      <c r="A613" t="s">
        <v>613</v>
      </c>
      <c r="B613" t="str">
        <f>HYPERLINK("https://katmoviehd.day/until-tomorrow-2022-full-movie-in-english/", "https://katmoviehd.day/until-tomorrow-2022-full-movie-in-english/")</f>
        <v>https://katmoviehd.day/until-tomorrow-2022-full-movie-in-english/</v>
      </c>
    </row>
    <row r="614" spans="1:2">
      <c r="A614" t="s">
        <v>614</v>
      </c>
      <c r="B614" t="str">
        <f>HYPERLINK("https://katmoviehd.day/mile-19-2022-full-movie-in-english/", "https://katmoviehd.day/mile-19-2022-full-movie-in-english/")</f>
        <v>https://katmoviehd.day/mile-19-2022-full-movie-in-english/</v>
      </c>
    </row>
    <row r="615" spans="1:2">
      <c r="A615" t="s">
        <v>615</v>
      </c>
      <c r="B615" t="str">
        <f>HYPERLINK("https://katmoviehd.day/a-rose-for-her-grave-the-randy-roth-story-2023-full-movie-in-english/", "https://katmoviehd.day/a-rose-for-her-grave-the-randy-roth-story-2023-full-movie-in-english/")</f>
        <v>https://katmoviehd.day/a-rose-for-her-grave-the-randy-roth-story-2023-full-movie-in-english/</v>
      </c>
    </row>
    <row r="616" spans="1:2">
      <c r="A616" t="s">
        <v>616</v>
      </c>
      <c r="B616" t="str">
        <f>HYPERLINK("https://katmoviehd.day/a-date-with-deception-2023-full-movie-in-english/", "https://katmoviehd.day/a-date-with-deception-2023-full-movie-in-english/")</f>
        <v>https://katmoviehd.day/a-date-with-deception-2023-full-movie-in-english/</v>
      </c>
    </row>
    <row r="617" spans="1:2">
      <c r="A617" t="s">
        <v>617</v>
      </c>
      <c r="B617" t="str">
        <f>HYPERLINK("https://katmoviehd.day/riot-for-the-dove-2022-full-movie-in-english/", "https://katmoviehd.day/riot-for-the-dove-2022-full-movie-in-english/")</f>
        <v>https://katmoviehd.day/riot-for-the-dove-2022-full-movie-in-english/</v>
      </c>
    </row>
    <row r="618" spans="1:2">
      <c r="A618" t="s">
        <v>618</v>
      </c>
      <c r="B618" t="str">
        <f>HYPERLINK("https://katmoviehd.day/lost-kiddy-found-2020-full-movie-in-english/", "https://katmoviehd.day/lost-kiddy-found-2020-full-movie-in-english/")</f>
        <v>https://katmoviehd.day/lost-kiddy-found-2020-full-movie-in-english/</v>
      </c>
    </row>
    <row r="619" spans="1:2">
      <c r="A619" t="s">
        <v>619</v>
      </c>
      <c r="B619" t="str">
        <f>HYPERLINK("https://katmoviehd.day/cannabis-holocaust-2020-full-movie-in-chinese/", "https://katmoviehd.day/cannabis-holocaust-2020-full-movie-in-chinese/")</f>
        <v>https://katmoviehd.day/cannabis-holocaust-2020-full-movie-in-chinese/</v>
      </c>
    </row>
    <row r="620" spans="1:2">
      <c r="A620" t="s">
        <v>620</v>
      </c>
      <c r="B620" t="str">
        <f>HYPERLINK("https://katmoviehd.day/italian-for-travelers-2021-full-movie-in-english/", "https://katmoviehd.day/italian-for-travelers-2021-full-movie-in-english/")</f>
        <v>https://katmoviehd.day/italian-for-travelers-2021-full-movie-in-english/</v>
      </c>
    </row>
    <row r="621" spans="1:2">
      <c r="A621" t="s">
        <v>621</v>
      </c>
      <c r="B621" t="str">
        <f>HYPERLINK("https://katmoviehd.day/four-samosas-2022-full-movie-in-english/", "https://katmoviehd.day/four-samosas-2022-full-movie-in-english/")</f>
        <v>https://katmoviehd.day/four-samosas-2022-full-movie-in-english/</v>
      </c>
    </row>
    <row r="622" spans="1:2">
      <c r="A622" t="s">
        <v>622</v>
      </c>
      <c r="B622" t="str">
        <f>HYPERLINK("https://katmoviehd.day/fortress-of-sin-2022-full-movie-in-english/", "https://katmoviehd.day/fortress-of-sin-2022-full-movie-in-english/")</f>
        <v>https://katmoviehd.day/fortress-of-sin-2022-full-movie-in-english/</v>
      </c>
    </row>
    <row r="623" spans="1:2">
      <c r="A623" t="s">
        <v>623</v>
      </c>
      <c r="B623" t="str">
        <f>HYPERLINK("https://katmoviehd.day/a-curious-caterer-mystery-2023-full-movie-in-english/", "https://katmoviehd.day/a-curious-caterer-mystery-2023-full-movie-in-english/")</f>
        <v>https://katmoviehd.day/a-curious-caterer-mystery-2023-full-movie-in-english/</v>
      </c>
    </row>
    <row r="624" spans="1:2">
      <c r="A624" t="s">
        <v>624</v>
      </c>
      <c r="B624" t="str">
        <f>HYPERLINK("https://katmoviehd.day/civil-war-saint-2022-full-movie-in-english/", "https://katmoviehd.day/civil-war-saint-2022-full-movie-in-english/")</f>
        <v>https://katmoviehd.day/civil-war-saint-2022-full-movie-in-english/</v>
      </c>
    </row>
    <row r="625" spans="1:2">
      <c r="A625" t="s">
        <v>625</v>
      </c>
      <c r="B625" t="str">
        <f>HYPERLINK("https://katmoviehd.day/brado-2022-full-movie-in-italian/", "https://katmoviehd.day/brado-2022-full-movie-in-italian/")</f>
        <v>https://katmoviehd.day/brado-2022-full-movie-in-italian/</v>
      </c>
    </row>
    <row r="626" spans="1:2">
      <c r="A626" t="s">
        <v>626</v>
      </c>
      <c r="B626" t="str">
        <f>HYPERLINK("https://katmoviehd.day/between-mountains-2020-full-movie-in-english/", "https://katmoviehd.day/between-mountains-2020-full-movie-in-english/")</f>
        <v>https://katmoviehd.day/between-mountains-2020-full-movie-in-english/</v>
      </c>
    </row>
    <row r="627" spans="1:2">
      <c r="A627" t="s">
        <v>627</v>
      </c>
      <c r="B627" t="str">
        <f>HYPERLINK("https://katmoviehd.day/amys-fk-it-list-2023-full-movie-in-english/", "https://katmoviehd.day/amys-fk-it-list-2023-full-movie-in-english/")</f>
        <v>https://katmoviehd.day/amys-fk-it-list-2023-full-movie-in-english/</v>
      </c>
    </row>
    <row r="628" spans="1:2">
      <c r="A628" t="s">
        <v>628</v>
      </c>
      <c r="B628" t="str">
        <f>HYPERLINK("https://katmoviehd.day/a-sunday-affair-2023-full-movie-in-english/", "https://katmoviehd.day/a-sunday-affair-2023-full-movie-in-english/")</f>
        <v>https://katmoviehd.day/a-sunday-affair-2023-full-movie-in-english/</v>
      </c>
    </row>
    <row r="629" spans="1:2">
      <c r="A629" t="s">
        <v>629</v>
      </c>
      <c r="B629" t="str">
        <f>HYPERLINK("https://katmoviehd.day/swallowed-2022-full-movie-in-english/", "https://katmoviehd.day/swallowed-2022-full-movie-in-english/")</f>
        <v>https://katmoviehd.day/swallowed-2022-full-movie-in-english/</v>
      </c>
    </row>
    <row r="630" spans="1:2">
      <c r="A630" t="s">
        <v>630</v>
      </c>
      <c r="B630" t="str">
        <f>HYPERLINK("https://katmoviehd.day/the-sim-racer-2022-full-movie-in-english/", "https://katmoviehd.day/the-sim-racer-2022-full-movie-in-english/")</f>
        <v>https://katmoviehd.day/the-sim-racer-2022-full-movie-in-english/</v>
      </c>
    </row>
    <row r="631" spans="1:2">
      <c r="A631" t="s">
        <v>631</v>
      </c>
      <c r="B631" t="str">
        <f>HYPERLINK("https://katmoviehd.day/the-ritual-killer-2023-full-movie-in-english/", "https://katmoviehd.day/the-ritual-killer-2023-full-movie-in-english/")</f>
        <v>https://katmoviehd.day/the-ritual-killer-2023-full-movie-in-english/</v>
      </c>
    </row>
    <row r="632" spans="1:2">
      <c r="A632" t="s">
        <v>632</v>
      </c>
      <c r="B632" t="str">
        <f>HYPERLINK("https://katmoviehd.day/chang-can-dunk-2023-full-movie-in-english/", "https://katmoviehd.day/chang-can-dunk-2023-full-movie-in-english/")</f>
        <v>https://katmoviehd.day/chang-can-dunk-2023-full-movie-in-english/</v>
      </c>
    </row>
    <row r="633" spans="1:2">
      <c r="A633" t="s">
        <v>633</v>
      </c>
      <c r="B633" t="str">
        <f>HYPERLINK("https://katmoviehd.day/jolly-roger-2022-full-movie-in-english/", "https://katmoviehd.day/jolly-roger-2022-full-movie-in-english/")</f>
        <v>https://katmoviehd.day/jolly-roger-2022-full-movie-in-english/</v>
      </c>
    </row>
    <row r="634" spans="1:2">
      <c r="A634" t="s">
        <v>634</v>
      </c>
      <c r="B634" t="str">
        <f>HYPERLINK("https://katmoviehd.day/saint-omer-2022-full-movie-in-english/", "https://katmoviehd.day/saint-omer-2022-full-movie-in-english/")</f>
        <v>https://katmoviehd.day/saint-omer-2022-full-movie-in-english/</v>
      </c>
    </row>
    <row r="635" spans="1:2">
      <c r="A635" t="s">
        <v>635</v>
      </c>
      <c r="B635" t="str">
        <f>HYPERLINK("https://katmoviehd.day/seriously-red-2022-full-movie-in-english/", "https://katmoviehd.day/seriously-red-2022-full-movie-in-english/")</f>
        <v>https://katmoviehd.day/seriously-red-2022-full-movie-in-english/</v>
      </c>
    </row>
    <row r="636" spans="1:2">
      <c r="A636" t="s">
        <v>636</v>
      </c>
      <c r="B636" t="str">
        <f>HYPERLINK("https://katmoviehd.day/shazam-fury-of-the-gods-2023-film/", "https://katmoviehd.day/shazam-fury-of-the-gods-2023-film/")</f>
        <v>https://katmoviehd.day/shazam-fury-of-the-gods-2023-film/</v>
      </c>
    </row>
    <row r="637" spans="1:2">
      <c r="A637" t="s">
        <v>637</v>
      </c>
      <c r="B637" t="str">
        <f>HYPERLINK("https://katmoviehd.day/why-cant-my-life-be-a-rom-com-2023-full-movie-in-english/", "https://katmoviehd.day/why-cant-my-life-be-a-rom-com-2023-full-movie-in-english/")</f>
        <v>https://katmoviehd.day/why-cant-my-life-be-a-rom-com-2023-full-movie-in-english/</v>
      </c>
    </row>
    <row r="638" spans="1:2">
      <c r="A638" t="s">
        <v>638</v>
      </c>
      <c r="B638" t="str">
        <f>HYPERLINK("https://katmoviehd.day/the-good-nurse-2022-full-movie-in-english/", "https://katmoviehd.day/the-good-nurse-2022-full-movie-in-english/")</f>
        <v>https://katmoviehd.day/the-good-nurse-2022-full-movie-in-english/</v>
      </c>
    </row>
    <row r="639" spans="1:2">
      <c r="A639" t="s">
        <v>639</v>
      </c>
      <c r="B639" t="str">
        <f>HYPERLINK("https://katmoviehd.day/secrets-of-an-escort-2021-full-movie-in-english/", "https://katmoviehd.day/secrets-of-an-escort-2021-full-movie-in-english/")</f>
        <v>https://katmoviehd.day/secrets-of-an-escort-2021-full-movie-in-english/</v>
      </c>
    </row>
    <row r="640" spans="1:2">
      <c r="A640" t="s">
        <v>640</v>
      </c>
      <c r="B640" t="str">
        <f>HYPERLINK("https://katmoviehd.day/running-the-bases-2022-full-movie-in-english/", "https://katmoviehd.day/running-the-bases-2022-full-movie-in-english/")</f>
        <v>https://katmoviehd.day/running-the-bases-2022-full-movie-in-english/</v>
      </c>
    </row>
    <row r="641" spans="1:2">
      <c r="A641" t="s">
        <v>641</v>
      </c>
      <c r="B641" t="str">
        <f>HYPERLINK("https://katmoviehd.day/here-love-lies-2023-full-movie-in-english/", "https://katmoviehd.day/here-love-lies-2023-full-movie-in-english/")</f>
        <v>https://katmoviehd.day/here-love-lies-2023-full-movie-in-english/</v>
      </c>
    </row>
    <row r="642" spans="1:2">
      <c r="A642" t="s">
        <v>642</v>
      </c>
      <c r="B642" t="str">
        <f>HYPERLINK("https://katmoviehd.day/the-donor-party-2023-full-movie-in-english/", "https://katmoviehd.day/the-donor-party-2023-full-movie-in-english/")</f>
        <v>https://katmoviehd.day/the-donor-party-2023-full-movie-in-english/</v>
      </c>
    </row>
    <row r="643" spans="1:2">
      <c r="A643" t="s">
        <v>643</v>
      </c>
      <c r="B643" t="str">
        <f>HYPERLINK("https://katmoviehd.day/her-affair-to-die-for-2023-full-movie-in-english/", "https://katmoviehd.day/her-affair-to-die-for-2023-full-movie-in-english/")</f>
        <v>https://katmoviehd.day/her-affair-to-die-for-2023-full-movie-in-english/</v>
      </c>
    </row>
    <row r="644" spans="1:2">
      <c r="A644" t="s">
        <v>644</v>
      </c>
      <c r="B644" t="str">
        <f>HYPERLINK("https://katmoviehd.day/argentina-1985-2022-full-movie-in-english/", "https://katmoviehd.day/argentina-1985-2022-full-movie-in-english/")</f>
        <v>https://katmoviehd.day/argentina-1985-2022-full-movie-in-english/</v>
      </c>
    </row>
    <row r="645" spans="1:2">
      <c r="A645" t="s">
        <v>645</v>
      </c>
      <c r="B645" t="str">
        <f>HYPERLINK("https://katmoviehd.day/a-man-called-otto-2022-full-movie-in-english/", "https://katmoviehd.day/a-man-called-otto-2022-full-movie-in-english/")</f>
        <v>https://katmoviehd.day/a-man-called-otto-2022-full-movie-in-english/</v>
      </c>
    </row>
    <row r="646" spans="1:2">
      <c r="A646" t="s">
        <v>646</v>
      </c>
      <c r="B646" t="str">
        <f>HYPERLINK("https://katmoviehd.day/cocaine-bear-2023/", "https://katmoviehd.day/cocaine-bear-2023/")</f>
        <v>https://katmoviehd.day/cocaine-bear-2023/</v>
      </c>
    </row>
    <row r="647" spans="1:2">
      <c r="A647" t="s">
        <v>647</v>
      </c>
      <c r="B647" t="str">
        <f>HYPERLINK("https://katmoviehd.day/blackbird-2022-full-movie-in-english/", "https://katmoviehd.day/blackbird-2022-full-movie-in-english/")</f>
        <v>https://katmoviehd.day/blackbird-2022-full-movie-in-english/</v>
      </c>
    </row>
    <row r="648" spans="1:2">
      <c r="A648" t="s">
        <v>648</v>
      </c>
      <c r="B648" t="str">
        <f>HYPERLINK("https://katmoviehd.day/spoonful-of-sugar-2022-full-movie-in-english/", "https://katmoviehd.day/spoonful-of-sugar-2022-full-movie-in-english/")</f>
        <v>https://katmoviehd.day/spoonful-of-sugar-2022-full-movie-in-english/</v>
      </c>
    </row>
    <row r="649" spans="1:2">
      <c r="A649" t="s">
        <v>649</v>
      </c>
      <c r="B649" t="str">
        <f>HYPERLINK("https://katmoviehd.day/the-last-heist-2022-full-movie-in-english/", "https://katmoviehd.day/the-last-heist-2022-full-movie-in-english/")</f>
        <v>https://katmoviehd.day/the-last-heist-2022-full-movie-in-english/</v>
      </c>
    </row>
    <row r="650" spans="1:2">
      <c r="A650" t="s">
        <v>650</v>
      </c>
      <c r="B650" t="str">
        <f>HYPERLINK("https://katmoviehd.day/the-strays-2023-full-movie-in-english/", "https://katmoviehd.day/the-strays-2023-full-movie-in-english/")</f>
        <v>https://katmoviehd.day/the-strays-2023-full-movie-in-english/</v>
      </c>
    </row>
    <row r="651" spans="1:2">
      <c r="A651" t="s">
        <v>651</v>
      </c>
      <c r="B651" t="str">
        <f>HYPERLINK("https://katmoviehd.day/the-girl-who-escaped-the-kara-robinson-story-2023-full-movie/", "https://katmoviehd.day/the-girl-who-escaped-the-kara-robinson-story-2023-full-movie/")</f>
        <v>https://katmoviehd.day/the-girl-who-escaped-the-kara-robinson-story-2023-full-movie/</v>
      </c>
    </row>
    <row r="652" spans="1:2">
      <c r="A652" t="s">
        <v>652</v>
      </c>
      <c r="B652" t="str">
        <f>HYPERLINK("https://katmoviehd.day/my-happy-ending-2023-full-movie-in-english/", "https://katmoviehd.day/my-happy-ending-2023-full-movie-in-english/")</f>
        <v>https://katmoviehd.day/my-happy-ending-2023-full-movie-in-english/</v>
      </c>
    </row>
    <row r="653" spans="1:2">
      <c r="A653" t="s">
        <v>653</v>
      </c>
      <c r="B653" t="str">
        <f>HYPERLINK("https://katmoviehd.day/my-diary-of-lies-2023-full-movie-in-english/", "https://katmoviehd.day/my-diary-of-lies-2023-full-movie-in-english/")</f>
        <v>https://katmoviehd.day/my-diary-of-lies-2023-full-movie-in-english/</v>
      </c>
    </row>
    <row r="654" spans="1:2">
      <c r="A654" t="s">
        <v>654</v>
      </c>
      <c r="B654" t="str">
        <f>HYPERLINK("https://katmoviehd.day/jesse-james-unchained-2022-full-movie-in-english/", "https://katmoviehd.day/jesse-james-unchained-2022-full-movie-in-english/")</f>
        <v>https://katmoviehd.day/jesse-james-unchained-2022-full-movie-in-english/</v>
      </c>
    </row>
    <row r="655" spans="1:2">
      <c r="A655" t="s">
        <v>655</v>
      </c>
      <c r="B655" t="str">
        <f>HYPERLINK("https://katmoviehd.day/girl-at-the-window-2022-full-movie-in-english/", "https://katmoviehd.day/girl-at-the-window-2022-full-movie-in-english/")</f>
        <v>https://katmoviehd.day/girl-at-the-window-2022-full-movie-in-english/</v>
      </c>
    </row>
    <row r="656" spans="1:2">
      <c r="A656" t="s">
        <v>656</v>
      </c>
      <c r="B656" t="str">
        <f>HYPERLINK("https://katmoviehd.day/battle-for-saipan-2022-full-movie-in-english/", "https://katmoviehd.day/battle-for-saipan-2022-full-movie-in-english/")</f>
        <v>https://katmoviehd.day/battle-for-saipan-2022-full-movie-in-english/</v>
      </c>
    </row>
    <row r="657" spans="1:2">
      <c r="A657" t="s">
        <v>657</v>
      </c>
      <c r="B657" t="str">
        <f>HYPERLINK("https://katmoviehd.day/amor-emanuelle-2023-full-movie-in-english/", "https://katmoviehd.day/amor-emanuelle-2023-full-movie-in-english/")</f>
        <v>https://katmoviehd.day/amor-emanuelle-2023-full-movie-in-english/</v>
      </c>
    </row>
    <row r="658" spans="1:2">
      <c r="A658" t="s">
        <v>658</v>
      </c>
      <c r="B658" t="str">
        <f>HYPERLINK("https://katmoviehd.day/meteor-first-impact-2022-full-movie-in-english/", "https://katmoviehd.day/meteor-first-impact-2022-full-movie-in-english/")</f>
        <v>https://katmoviehd.day/meteor-first-impact-2022-full-movie-in-english/</v>
      </c>
    </row>
    <row r="659" spans="1:2">
      <c r="A659" t="s">
        <v>659</v>
      </c>
      <c r="B659" t="str">
        <f>HYPERLINK("https://katmoviehd.day/kingdom-of-the-dinosaurs-2022-full-movie-in-english/", "https://katmoviehd.day/kingdom-of-the-dinosaurs-2022-full-movie-in-english/")</f>
        <v>https://katmoviehd.day/kingdom-of-the-dinosaurs-2022-full-movie-in-english/</v>
      </c>
    </row>
    <row r="660" spans="1:2">
      <c r="A660" t="s">
        <v>660</v>
      </c>
      <c r="B660" t="str">
        <f>HYPERLINK("https://katmoviehd.day/she-came-from-the-woods-2022-full-movie-in-english/", "https://katmoviehd.day/she-came-from-the-woods-2022-full-movie-in-english/")</f>
        <v>https://katmoviehd.day/she-came-from-the-woods-2022-full-movie-in-english/</v>
      </c>
    </row>
    <row r="661" spans="1:2">
      <c r="A661" t="s">
        <v>661</v>
      </c>
      <c r="B661" t="str">
        <f>HYPERLINK("https://katmoviehd.day/the-retaliators-2021-full-movie-in-english/", "https://katmoviehd.day/the-retaliators-2021-full-movie-in-english/")</f>
        <v>https://katmoviehd.day/the-retaliators-2021-full-movie-in-english/</v>
      </c>
    </row>
    <row r="662" spans="1:2">
      <c r="A662" t="s">
        <v>662</v>
      </c>
      <c r="B662" t="str">
        <f>HYPERLINK("https://katmoviehd.day/sharper-2023-full-movie-in-english/", "https://katmoviehd.day/sharper-2023-full-movie-in-english/")</f>
        <v>https://katmoviehd.day/sharper-2023-full-movie-in-english/</v>
      </c>
    </row>
    <row r="663" spans="1:2">
      <c r="A663" t="s">
        <v>663</v>
      </c>
      <c r="B663" t="str">
        <f>HYPERLINK("https://katmoviehd.day/scream-vi-2023-film/", "https://katmoviehd.day/scream-vi-2023-film/")</f>
        <v>https://katmoviehd.day/scream-vi-2023-film/</v>
      </c>
    </row>
    <row r="664" spans="1:2">
      <c r="A664" t="s">
        <v>664</v>
      </c>
      <c r="B664" t="str">
        <f>HYPERLINK("https://katmoviehd.day/who-invited-charlie-2022-full-movie-in-english/", "https://katmoviehd.day/who-invited-charlie-2022-full-movie-in-english/")</f>
        <v>https://katmoviehd.day/who-invited-charlie-2022-full-movie-in-english/</v>
      </c>
    </row>
    <row r="665" spans="1:2">
      <c r="A665" t="s">
        <v>665</v>
      </c>
      <c r="B665" t="str">
        <f>HYPERLINK("https://katmoviehd.day/black-girl-missing-2023-full-movie-in-english/", "https://katmoviehd.day/black-girl-missing-2023-full-movie-in-english/")</f>
        <v>https://katmoviehd.day/black-girl-missing-2023-full-movie-in-english/</v>
      </c>
    </row>
    <row r="666" spans="1:2">
      <c r="A666" t="s">
        <v>666</v>
      </c>
      <c r="B666" t="str">
        <f>HYPERLINK("https://katmoviehd.day/unrest-2022-full-movie-in-english/", "https://katmoviehd.day/unrest-2022-full-movie-in-english/")</f>
        <v>https://katmoviehd.day/unrest-2022-full-movie-in-english/</v>
      </c>
    </row>
    <row r="667" spans="1:2">
      <c r="A667" t="s">
        <v>667</v>
      </c>
      <c r="B667" t="str">
        <f>HYPERLINK("https://katmoviehd.day/royal-rendezvous-2023-full-movie-in-english/", "https://katmoviehd.day/royal-rendezvous-2023-full-movie-in-english/")</f>
        <v>https://katmoviehd.day/royal-rendezvous-2023-full-movie-in-english/</v>
      </c>
    </row>
    <row r="668" spans="1:2">
      <c r="A668" t="s">
        <v>668</v>
      </c>
      <c r="B668" t="str">
        <f>HYPERLINK("https://katmoviehd.day/somewhere-over-the-rainbow-2019-full-movie-in-english/", "https://katmoviehd.day/somewhere-over-the-rainbow-2019-full-movie-in-english/")</f>
        <v>https://katmoviehd.day/somewhere-over-the-rainbow-2019-full-movie-in-english/</v>
      </c>
    </row>
    <row r="669" spans="1:2">
      <c r="A669" t="s">
        <v>669</v>
      </c>
      <c r="B669" t="str">
        <f>HYPERLINK("https://katmoviehd.day/nightmare-pta-moms-2022-full-movie-in-english/", "https://katmoviehd.day/nightmare-pta-moms-2022-full-movie-in-english/")</f>
        <v>https://katmoviehd.day/nightmare-pta-moms-2022-full-movie-in-english/</v>
      </c>
    </row>
    <row r="670" spans="1:2">
      <c r="A670" t="s">
        <v>670</v>
      </c>
      <c r="B670" t="str">
        <f>HYPERLINK("https://katmoviehd.day/wrath-a-seven-deadly-sins-story-2022-full-movie-in-english/", "https://katmoviehd.day/wrath-a-seven-deadly-sins-story-2022-full-movie-in-english/")</f>
        <v>https://katmoviehd.day/wrath-a-seven-deadly-sins-story-2022-full-movie-in-english/</v>
      </c>
    </row>
    <row r="671" spans="1:2">
      <c r="A671" t="s">
        <v>671</v>
      </c>
      <c r="B671" t="str">
        <f>HYPERLINK("https://katmoviehd.day/under-his-influence-2023-full-movie-in-english/", "https://katmoviehd.day/under-his-influence-2023-full-movie-in-english/")</f>
        <v>https://katmoviehd.day/under-his-influence-2023-full-movie-in-english/</v>
      </c>
    </row>
    <row r="672" spans="1:2">
      <c r="A672" t="s">
        <v>672</v>
      </c>
      <c r="B672" t="str">
        <f>HYPERLINK("https://katmoviehd.day/the-apology-2022-full-movie-in-english/", "https://katmoviehd.day/the-apology-2022-full-movie-in-english/")</f>
        <v>https://katmoviehd.day/the-apology-2022-full-movie-in-english/</v>
      </c>
    </row>
    <row r="673" spans="1:2">
      <c r="A673" t="s">
        <v>673</v>
      </c>
      <c r="B673" t="str">
        <f>HYPERLINK("https://katmoviehd.day/is-there-a-killer-in-my-family-2020-full-movie-in-english/", "https://katmoviehd.day/is-there-a-killer-in-my-family-2020-full-movie-in-english/")</f>
        <v>https://katmoviehd.day/is-there-a-killer-in-my-family-2020-full-movie-in-english/</v>
      </c>
    </row>
    <row r="674" spans="1:2">
      <c r="A674" t="s">
        <v>674</v>
      </c>
      <c r="B674" t="str">
        <f>HYPERLINK("https://katmoviehd.day/scream-vi-2023-v3-full-movie-in-english/", "https://katmoviehd.day/scream-vi-2023-v3-full-movie-in-english/")</f>
        <v>https://katmoviehd.day/scream-vi-2023-v3-full-movie-in-english/</v>
      </c>
    </row>
    <row r="675" spans="1:2">
      <c r="A675" t="s">
        <v>675</v>
      </c>
      <c r="B675" t="str">
        <f>HYPERLINK("https://katmoviehd.day/stoma-2020-full-movie-in-english/", "https://katmoviehd.day/stoma-2020-full-movie-in-english/")</f>
        <v>https://katmoviehd.day/stoma-2020-full-movie-in-english/</v>
      </c>
    </row>
    <row r="676" spans="1:2">
      <c r="A676" t="s">
        <v>676</v>
      </c>
      <c r="B676" t="str">
        <f>HYPERLINK("https://katmoviehd.day/mummies-2023-full-movie-in-english/", "https://katmoviehd.day/mummies-2023-full-movie-in-english/")</f>
        <v>https://katmoviehd.day/mummies-2023-full-movie-in-english/</v>
      </c>
    </row>
    <row r="677" spans="1:2">
      <c r="A677" t="s">
        <v>677</v>
      </c>
      <c r="B677" t="str">
        <f>HYPERLINK("https://katmoviehd.day/blood-harvest-2023-full-movie-in-english/", "https://katmoviehd.day/blood-harvest-2023-full-movie-in-english/")</f>
        <v>https://katmoviehd.day/blood-harvest-2023-full-movie-in-english/</v>
      </c>
    </row>
    <row r="678" spans="1:2">
      <c r="A678" t="s">
        <v>678</v>
      </c>
      <c r="B678" t="str">
        <f>HYPERLINK("https://katmoviehd.day/children-of-the-corn-2020-full-movie-in-english/", "https://katmoviehd.day/children-of-the-corn-2020-full-movie-in-english/")</f>
        <v>https://katmoviehd.day/children-of-the-corn-2020-full-movie-in-english/</v>
      </c>
    </row>
    <row r="679" spans="1:2">
      <c r="A679" t="s">
        <v>679</v>
      </c>
      <c r="B679" t="str">
        <f>HYPERLINK("https://katmoviehd.day/palm-trees-and-power-lines-2022-full-movie-in-english/", "https://katmoviehd.day/palm-trees-and-power-lines-2022-full-movie-in-english/")</f>
        <v>https://katmoviehd.day/palm-trees-and-power-lines-2022-full-movie-in-english/</v>
      </c>
    </row>
    <row r="680" spans="1:2">
      <c r="A680" t="s">
        <v>680</v>
      </c>
      <c r="B680" t="str">
        <f>HYPERLINK("https://katmoviehd.day/bezos-2023-full-movie-in-english/", "https://katmoviehd.day/bezos-2023-full-movie-in-english/")</f>
        <v>https://katmoviehd.day/bezos-2023-full-movie-in-english/</v>
      </c>
    </row>
    <row r="681" spans="1:2">
      <c r="A681" t="s">
        <v>681</v>
      </c>
      <c r="B681" t="str">
        <f>HYPERLINK("https://katmoviehd.day/devil-beneath-2023-full-movie-in-english/", "https://katmoviehd.day/devil-beneath-2023-full-movie-in-english/")</f>
        <v>https://katmoviehd.day/devil-beneath-2023-full-movie-in-english/</v>
      </c>
    </row>
    <row r="682" spans="1:2">
      <c r="A682" t="s">
        <v>682</v>
      </c>
      <c r="B682" t="str">
        <f>HYPERLINK("https://katmoviehd.day/cascade-bigfoot-blood-mystery-2022-full-movie-in-english/", "https://katmoviehd.day/cascade-bigfoot-blood-mystery-2022-full-movie-in-english/")</f>
        <v>https://katmoviehd.day/cascade-bigfoot-blood-mystery-2022-full-movie-in-english/</v>
      </c>
    </row>
    <row r="683" spans="1:2">
      <c r="A683" t="s">
        <v>683</v>
      </c>
      <c r="B683" t="str">
        <f>HYPERLINK("https://katmoviehd.day/creed-3-2023-film/", "https://katmoviehd.day/creed-3-2023-film/")</f>
        <v>https://katmoviehd.day/creed-3-2023-film/</v>
      </c>
    </row>
    <row r="684" spans="1:2">
      <c r="A684" t="s">
        <v>684</v>
      </c>
      <c r="B684" t="str">
        <f>HYPERLINK("https://katmoviehd.day/magic-mikes-last-dance-2023/", "https://katmoviehd.day/magic-mikes-last-dance-2023/")</f>
        <v>https://katmoviehd.day/magic-mikes-last-dance-2023/</v>
      </c>
    </row>
    <row r="685" spans="1:2">
      <c r="A685" t="s">
        <v>685</v>
      </c>
      <c r="B685" t="str">
        <f>HYPERLINK("https://katmoviehd.day/desperate-widows-2021-full-movie-in-english/", "https://katmoviehd.day/desperate-widows-2021-full-movie-in-english/")</f>
        <v>https://katmoviehd.day/desperate-widows-2021-full-movie-in-english/</v>
      </c>
    </row>
    <row r="686" spans="1:2">
      <c r="A686" t="s">
        <v>686</v>
      </c>
      <c r="B686" t="str">
        <f>HYPERLINK("https://katmoviehd.day/creatures-of-necessity-2022-full-movie/", "https://katmoviehd.day/creatures-of-necessity-2022-full-movie/")</f>
        <v>https://katmoviehd.day/creatures-of-necessity-2022-full-movie/</v>
      </c>
    </row>
    <row r="687" spans="1:2">
      <c r="A687" t="s">
        <v>687</v>
      </c>
      <c r="B687" t="str">
        <f>HYPERLINK("https://katmoviehd.day/the-paramedic-who-stalked-me-2023-full-movie-in-english/", "https://katmoviehd.day/the-paramedic-who-stalked-me-2023-full-movie-in-english/")</f>
        <v>https://katmoviehd.day/the-paramedic-who-stalked-me-2023-full-movie-in-english/</v>
      </c>
    </row>
    <row r="688" spans="1:2">
      <c r="A688" t="s">
        <v>688</v>
      </c>
      <c r="B688" t="str">
        <f>HYPERLINK("https://katmoviehd.day/single-black-female-2022-full-movie-in-english/", "https://katmoviehd.day/single-black-female-2022-full-movie-in-english/")</f>
        <v>https://katmoviehd.day/single-black-female-2022-full-movie-in-english/</v>
      </c>
    </row>
    <row r="689" spans="1:2">
      <c r="A689" t="s">
        <v>689</v>
      </c>
      <c r="B689" t="str">
        <f>HYPERLINK("https://katmoviehd.day/night-of-the-bastard-2022-full-movie-in-english/", "https://katmoviehd.day/night-of-the-bastard-2022-full-movie-in-english/")</f>
        <v>https://katmoviehd.day/night-of-the-bastard-2022-full-movie-in-english/</v>
      </c>
    </row>
    <row r="690" spans="1:2">
      <c r="A690" t="s">
        <v>690</v>
      </c>
      <c r="B690" t="str">
        <f>HYPERLINK("https://katmoviehd.day/la-montagne-2022-full-movie-in-english/", "https://katmoviehd.day/la-montagne-2022-full-movie-in-english/")</f>
        <v>https://katmoviehd.day/la-montagne-2022-full-movie-in-english/</v>
      </c>
    </row>
    <row r="691" spans="1:2">
      <c r="A691" t="s">
        <v>691</v>
      </c>
      <c r="B691" t="str">
        <f>HYPERLINK("https://katmoviehd.day/cryptid-2022-full-movie-in-english/", "https://katmoviehd.day/cryptid-2022-full-movie-in-english/")</f>
        <v>https://katmoviehd.day/cryptid-2022-full-movie-in-english/</v>
      </c>
    </row>
    <row r="692" spans="1:2">
      <c r="A692" t="s">
        <v>692</v>
      </c>
      <c r="B692" t="str">
        <f>HYPERLINK("https://katmoviehd.day/legacy-peak-2022-full-movie-in-english/", "https://katmoviehd.day/legacy-peak-2022-full-movie-in-english/")</f>
        <v>https://katmoviehd.day/legacy-peak-2022-full-movie-in-english/</v>
      </c>
    </row>
    <row r="693" spans="1:2">
      <c r="A693" t="s">
        <v>693</v>
      </c>
      <c r="B693" t="str">
        <f>HYPERLINK("https://katmoviehd.day/the-nomad-2023-full-movie-in-english/", "https://katmoviehd.day/the-nomad-2023-full-movie-in-english/")</f>
        <v>https://katmoviehd.day/the-nomad-2023-full-movie-in-english/</v>
      </c>
    </row>
    <row r="694" spans="1:2">
      <c r="A694" t="s">
        <v>694</v>
      </c>
      <c r="B694" t="str">
        <f>HYPERLINK("https://katmoviehd.day/the-mummy-resurrection-2022-full-movie-in-english/", "https://katmoviehd.day/the-mummy-resurrection-2022-full-movie-in-english/")</f>
        <v>https://katmoviehd.day/the-mummy-resurrection-2022-full-movie-in-english/</v>
      </c>
    </row>
    <row r="695" spans="1:2">
      <c r="A695" t="s">
        <v>695</v>
      </c>
      <c r="B695" t="str">
        <f>HYPERLINK("https://katmoviehd.day/shark-waters-2022-full-movie-in-english/", "https://katmoviehd.day/shark-waters-2022-full-movie-in-english/")</f>
        <v>https://katmoviehd.day/shark-waters-2022-full-movie-in-english/</v>
      </c>
    </row>
    <row r="696" spans="1:2">
      <c r="A696" t="s">
        <v>696</v>
      </c>
      <c r="B696" t="str">
        <f>HYPERLINK("https://katmoviehd.day/the-whale-2022/", "https://katmoviehd.day/the-whale-2022/")</f>
        <v>https://katmoviehd.day/the-whale-2022/</v>
      </c>
    </row>
    <row r="697" spans="1:2">
      <c r="A697" t="s">
        <v>697</v>
      </c>
      <c r="B697" t="str">
        <f>HYPERLINK("https://katmoviehd.day/knock-at-the-cabin-2023/", "https://katmoviehd.day/knock-at-the-cabin-2023/")</f>
        <v>https://katmoviehd.day/knock-at-the-cabin-2023/</v>
      </c>
    </row>
    <row r="698" spans="1:2">
      <c r="A698" t="s">
        <v>698</v>
      </c>
      <c r="B698" t="str">
        <f>HYPERLINK("https://katmoviehd.day/persuasion-2022-full-movie-in-english/", "https://katmoviehd.day/persuasion-2022-full-movie-in-english/")</f>
        <v>https://katmoviehd.day/persuasion-2022-full-movie-in-english/</v>
      </c>
    </row>
    <row r="699" spans="1:2">
      <c r="A699" t="s">
        <v>699</v>
      </c>
      <c r="B699" t="str">
        <f>HYPERLINK("https://katmoviehd.day/mysterious-circumstance-the-death-of-meriwether-lewis-2022-full-movie-in-english/", "https://katmoviehd.day/mysterious-circumstance-the-death-of-meriwether-lewis-2022-full-movie-in-english/")</f>
        <v>https://katmoviehd.day/mysterious-circumstance-the-death-of-meriwether-lewis-2022-full-movie-in-english/</v>
      </c>
    </row>
    <row r="700" spans="1:2">
      <c r="A700" t="s">
        <v>700</v>
      </c>
      <c r="B700" t="str">
        <f>HYPERLINK("https://katmoviehd.day/look-into-the-fire-2022-full-movie-in-english/", "https://katmoviehd.day/look-into-the-fire-2022-full-movie-in-english/")</f>
        <v>https://katmoviehd.day/look-into-the-fire-2022-full-movie-in-english/</v>
      </c>
    </row>
    <row r="701" spans="1:2">
      <c r="A701" t="s">
        <v>701</v>
      </c>
      <c r="B701" t="str">
        <f>HYPERLINK("https://katmoviehd.day/delusional-2022-full-movie-in-english/", "https://katmoviehd.day/delusional-2022-full-movie-in-english/")</f>
        <v>https://katmoviehd.day/delusional-2022-full-movie-in-english/</v>
      </c>
    </row>
    <row r="702" spans="1:2">
      <c r="A702" t="s">
        <v>702</v>
      </c>
      <c r="B702" t="str">
        <f>HYPERLINK("https://katmoviehd.day/darby-and-the-dead-2022-full-movie-in-english/", "https://katmoviehd.day/darby-and-the-dead-2022-full-movie-in-english/")</f>
        <v>https://katmoviehd.day/darby-and-the-dead-2022-full-movie-in-english/</v>
      </c>
    </row>
    <row r="703" spans="1:2">
      <c r="A703" t="s">
        <v>703</v>
      </c>
      <c r="B703" t="str">
        <f>HYPERLINK("https://katmoviehd.day/beyond-the-neon-2022-full-movie-in-english/", "https://katmoviehd.day/beyond-the-neon-2022-full-movie-in-english/")</f>
        <v>https://katmoviehd.day/beyond-the-neon-2022-full-movie-in-english/</v>
      </c>
    </row>
    <row r="704" spans="1:2">
      <c r="A704" t="s">
        <v>704</v>
      </c>
      <c r="B704" t="str">
        <f>HYPERLINK("https://katmoviehd.day/battle-for-pandora-2022-full-movie-in-english/", "https://katmoviehd.day/battle-for-pandora-2022-full-movie-in-english/")</f>
        <v>https://katmoviehd.day/battle-for-pandora-2022-full-movie-in-english/</v>
      </c>
    </row>
    <row r="705" spans="1:2">
      <c r="A705" t="s">
        <v>705</v>
      </c>
      <c r="B705" t="str">
        <f>HYPERLINK("https://katmoviehd.day/halloween-friends-2022-full-movie-in-english/", "https://katmoviehd.day/halloween-friends-2022-full-movie-in-english/")</f>
        <v>https://katmoviehd.day/halloween-friends-2022-full-movie-in-english/</v>
      </c>
    </row>
    <row r="706" spans="1:2">
      <c r="A706" t="s">
        <v>706</v>
      </c>
      <c r="B706" t="str">
        <f>HYPERLINK("https://katmoviehd.day/bad-behind-bars-jodi-arias-2023-full-movie-in-english/", "https://katmoviehd.day/bad-behind-bars-jodi-arias-2023-full-movie-in-english/")</f>
        <v>https://katmoviehd.day/bad-behind-bars-jodi-arias-2023-full-movie-in-english/</v>
      </c>
    </row>
    <row r="707" spans="1:2">
      <c r="A707" t="s">
        <v>707</v>
      </c>
      <c r="B707" t="str">
        <f>HYPERLINK("https://katmoviehd.day/hunt-her-kill-her-2022-full-movie-in-english/", "https://katmoviehd.day/hunt-her-kill-her-2022-full-movie-in-english/")</f>
        <v>https://katmoviehd.day/hunt-her-kill-her-2022-full-movie-in-english/</v>
      </c>
    </row>
    <row r="708" spans="1:2">
      <c r="A708" t="s">
        <v>708</v>
      </c>
      <c r="B708" t="str">
        <f>HYPERLINK("https://katmoviehd.day/snow-falls-2023-full-movie-in-english/", "https://katmoviehd.day/snow-falls-2023-full-movie-in-english/")</f>
        <v>https://katmoviehd.day/snow-falls-2023-full-movie-in-english/</v>
      </c>
    </row>
    <row r="709" spans="1:2">
      <c r="A709" t="s">
        <v>709</v>
      </c>
      <c r="B709" t="str">
        <f>HYPERLINK("https://katmoviehd.day/burned-by-love-2023-full-movie-in-english/", "https://katmoviehd.day/burned-by-love-2023-full-movie-in-english/")</f>
        <v>https://katmoviehd.day/burned-by-love-2023-full-movie-in-english/</v>
      </c>
    </row>
    <row r="710" spans="1:2">
      <c r="A710" t="s">
        <v>710</v>
      </c>
      <c r="B710" t="str">
        <f>HYPERLINK("https://katmoviehd.day/collision-2022-full-movie-in-english/", "https://katmoviehd.day/collision-2022-full-movie-in-english/")</f>
        <v>https://katmoviehd.day/collision-2022-full-movie-in-english/</v>
      </c>
    </row>
    <row r="711" spans="1:2">
      <c r="A711" t="s">
        <v>711</v>
      </c>
      <c r="B711" t="str">
        <f>HYPERLINK("https://katmoviehd.day/dolphin-boy-2022-full-movie-in-english/", "https://katmoviehd.day/dolphin-boy-2022-full-movie-in-english/")</f>
        <v>https://katmoviehd.day/dolphin-boy-2022-full-movie-in-english/</v>
      </c>
    </row>
    <row r="712" spans="1:2">
      <c r="A712" t="s">
        <v>712</v>
      </c>
      <c r="B712" t="str">
        <f>HYPERLINK("https://katmoviehd.day/when-you-finish-saving-the-world-2022-full-movie-in-english/", "https://katmoviehd.day/when-you-finish-saving-the-world-2022-full-movie-in-english/")</f>
        <v>https://katmoviehd.day/when-you-finish-saving-the-world-2022-full-movie-in-english/</v>
      </c>
    </row>
    <row r="713" spans="1:2">
      <c r="A713" t="s">
        <v>713</v>
      </c>
      <c r="B713" t="str">
        <f>HYPERLINK("https://katmoviehd.day/find-her-2022-full-movie-in-english/", "https://katmoviehd.day/find-her-2022-full-movie-in-english/")</f>
        <v>https://katmoviehd.day/find-her-2022-full-movie-in-english/</v>
      </c>
    </row>
    <row r="714" spans="1:2">
      <c r="A714" t="s">
        <v>714</v>
      </c>
      <c r="B714" t="str">
        <f>HYPERLINK("https://katmoviehd.day/infinity-pool-2023/", "https://katmoviehd.day/infinity-pool-2023/")</f>
        <v>https://katmoviehd.day/infinity-pool-2023/</v>
      </c>
    </row>
    <row r="715" spans="1:2">
      <c r="A715" t="s">
        <v>715</v>
      </c>
      <c r="B715" t="str">
        <f>HYPERLINK("https://katmoviehd.day/marlowe-2022-film/", "https://katmoviehd.day/marlowe-2022-film/")</f>
        <v>https://katmoviehd.day/marlowe-2022-film/</v>
      </c>
    </row>
    <row r="716" spans="1:2">
      <c r="A716" t="s">
        <v>716</v>
      </c>
      <c r="B716" t="str">
        <f>HYPERLINK("https://katmoviehd.day/jije-2022-full-movie-in-english/", "https://katmoviehd.day/jije-2022-full-movie-in-english/")</f>
        <v>https://katmoviehd.day/jije-2022-full-movie-in-english/</v>
      </c>
    </row>
    <row r="717" spans="1:2">
      <c r="A717" t="s">
        <v>717</v>
      </c>
      <c r="B717" t="str">
        <f>HYPERLINK("https://katmoviehd.day/crazy-neighborhood-moms-2022-full-movie-in-english/", "https://katmoviehd.day/crazy-neighborhood-moms-2022-full-movie-in-english/")</f>
        <v>https://katmoviehd.day/crazy-neighborhood-moms-2022-full-movie-in-english/</v>
      </c>
    </row>
    <row r="718" spans="1:2">
      <c r="A718" t="s">
        <v>718</v>
      </c>
      <c r="B718" t="str">
        <f>HYPERLINK("https://katmoviehd.day/night-train-2023-full-movie-in-english/", "https://katmoviehd.day/night-train-2023-full-movie-in-english/")</f>
        <v>https://katmoviehd.day/night-train-2023-full-movie-in-english/</v>
      </c>
    </row>
    <row r="719" spans="1:2">
      <c r="A719" t="s">
        <v>719</v>
      </c>
      <c r="B719" t="str">
        <f>HYPERLINK("https://katmoviehd.day/scorched-earth-2022-full-movie-in-english/", "https://katmoviehd.day/scorched-earth-2022-full-movie-in-english/")</f>
        <v>https://katmoviehd.day/scorched-earth-2022-full-movie-in-english/</v>
      </c>
    </row>
    <row r="720" spans="1:2">
      <c r="A720" t="s">
        <v>720</v>
      </c>
      <c r="B720" t="str">
        <f>HYPERLINK("https://katmoviehd.day/air-force-the-movie-selagi-bernyawa-2022-full-movie-in-malay/", "https://katmoviehd.day/air-force-the-movie-selagi-bernyawa-2022-full-movie-in-malay/")</f>
        <v>https://katmoviehd.day/air-force-the-movie-selagi-bernyawa-2022-full-movie-in-malay/</v>
      </c>
    </row>
    <row r="721" spans="1:2">
      <c r="A721" t="s">
        <v>721</v>
      </c>
      <c r="B721" t="str">
        <f>HYPERLINK("https://katmoviehd.day/a-man-of-action-2022-full-movie-in-english/", "https://katmoviehd.day/a-man-of-action-2022-full-movie-in-english/")</f>
        <v>https://katmoviehd.day/a-man-of-action-2022-full-movie-in-english/</v>
      </c>
    </row>
    <row r="722" spans="1:2">
      <c r="A722" t="s">
        <v>722</v>
      </c>
      <c r="B722" t="str">
        <f>HYPERLINK("https://katmoviehd.day/night-of-the-axe-2022-full-movie-in-english/", "https://katmoviehd.day/night-of-the-axe-2022-full-movie-in-english/")</f>
        <v>https://katmoviehd.day/night-of-the-axe-2022-full-movie-in-english/</v>
      </c>
    </row>
    <row r="723" spans="1:2">
      <c r="A723" t="s">
        <v>723</v>
      </c>
      <c r="B723" t="str">
        <f>HYPERLINK("https://katmoviehd.day/mask-of-the-devil-2022-full-movie-in-english/", "https://katmoviehd.day/mask-of-the-devil-2022-full-movie-in-english/")</f>
        <v>https://katmoviehd.day/mask-of-the-devil-2022-full-movie-in-english/</v>
      </c>
    </row>
    <row r="724" spans="1:2">
      <c r="A724" t="s">
        <v>724</v>
      </c>
      <c r="B724" t="str">
        <f>HYPERLINK("https://katmoviehd.day/in-the-heart-of-the-machine-2022-full-movie-in-bulgarian/", "https://katmoviehd.day/in-the-heart-of-the-machine-2022-full-movie-in-bulgarian/")</f>
        <v>https://katmoviehd.day/in-the-heart-of-the-machine-2022-full-movie-in-bulgarian/</v>
      </c>
    </row>
    <row r="725" spans="1:2">
      <c r="A725" t="s">
        <v>725</v>
      </c>
      <c r="B725" t="str">
        <f>HYPERLINK("https://katmoviehd.day/imani-2023-full-movie-in-english/", "https://katmoviehd.day/imani-2023-full-movie-in-english/")</f>
        <v>https://katmoviehd.day/imani-2023-full-movie-in-english/</v>
      </c>
    </row>
    <row r="726" spans="1:2">
      <c r="A726" t="s">
        <v>726</v>
      </c>
      <c r="B726" t="str">
        <f>HYPERLINK("https://katmoviehd.day/consecration-2023-full-movie-in-english/", "https://katmoviehd.day/consecration-2023-full-movie-in-english/")</f>
        <v>https://katmoviehd.day/consecration-2023-full-movie-in-english/</v>
      </c>
    </row>
    <row r="727" spans="1:2">
      <c r="A727" t="s">
        <v>727</v>
      </c>
      <c r="B727" t="str">
        <f>HYPERLINK("https://katmoviehd.day/city-of-spies-2022-full-movie-in-english/", "https://katmoviehd.day/city-of-spies-2022-full-movie-in-english/")</f>
        <v>https://katmoviehd.day/city-of-spies-2022-full-movie-in-english/</v>
      </c>
    </row>
    <row r="728" spans="1:2">
      <c r="A728" t="s">
        <v>728</v>
      </c>
      <c r="B728" t="str">
        <f>HYPERLINK("https://katmoviehd.day/dead-zone-2022-full-movie-in-english/", "https://katmoviehd.day/dead-zone-2022-full-movie-in-english/")</f>
        <v>https://katmoviehd.day/dead-zone-2022-full-movie-in-english/</v>
      </c>
    </row>
    <row r="729" spans="1:2">
      <c r="A729" t="s">
        <v>729</v>
      </c>
      <c r="B729" t="str">
        <f>HYPERLINK("https://katmoviehd.day/magic-mikes-last-dance-2023-full-movie/", "https://katmoviehd.day/magic-mikes-last-dance-2023-full-movie/")</f>
        <v>https://katmoviehd.day/magic-mikes-last-dance-2023-full-movie/</v>
      </c>
    </row>
    <row r="730" spans="1:2">
      <c r="A730" t="s">
        <v>730</v>
      </c>
      <c r="B730" t="str">
        <f>HYPERLINK("https://katmoviehd.day/rescue-2022-full-movie-in-english/", "https://katmoviehd.day/rescue-2022-full-movie-in-english/")</f>
        <v>https://katmoviehd.day/rescue-2022-full-movie-in-english/</v>
      </c>
    </row>
    <row r="731" spans="1:2">
      <c r="A731" t="s">
        <v>731</v>
      </c>
      <c r="B731" t="str">
        <f>HYPERLINK("https://katmoviehd.day/tapirulan-2022-full-movie-in-english/", "https://katmoviehd.day/tapirulan-2022-full-movie-in-english/")</f>
        <v>https://katmoviehd.day/tapirulan-2022-full-movie-in-english/</v>
      </c>
    </row>
    <row r="732" spans="1:2">
      <c r="A732" t="s">
        <v>732</v>
      </c>
      <c r="B732" t="str">
        <f>HYPERLINK("https://katmoviehd.day/carnifex-2022-full-movie-in-english/", "https://katmoviehd.day/carnifex-2022-full-movie-in-english/")</f>
        <v>https://katmoviehd.day/carnifex-2022-full-movie-in-english/</v>
      </c>
    </row>
    <row r="733" spans="1:2">
      <c r="A733" t="s">
        <v>733</v>
      </c>
      <c r="B733" t="str">
        <f>HYPERLINK("https://katmoviehd.day/candy-land-2022-full-movie-in-english/", "https://katmoviehd.day/candy-land-2022-full-movie-in-english/")</f>
        <v>https://katmoviehd.day/candy-land-2022-full-movie-in-english/</v>
      </c>
    </row>
    <row r="734" spans="1:2">
      <c r="A734" t="s">
        <v>734</v>
      </c>
      <c r="B734" t="str">
        <f>HYPERLINK("https://katmoviehd.day/bring-out-the-fear-2021-full-movie-in-english/", "https://katmoviehd.day/bring-out-the-fear-2021-full-movie-in-english/")</f>
        <v>https://katmoviehd.day/bring-out-the-fear-2021-full-movie-in-english/</v>
      </c>
    </row>
    <row r="735" spans="1:2">
      <c r="A735" t="s">
        <v>735</v>
      </c>
      <c r="B735" t="str">
        <f>HYPERLINK("https://katmoviehd.day/beneath-the-green-2022-full-movie-in-english/", "https://katmoviehd.day/beneath-the-green-2022-full-movie-in-english/")</f>
        <v>https://katmoviehd.day/beneath-the-green-2022-full-movie-in-english/</v>
      </c>
    </row>
    <row r="736" spans="1:2">
      <c r="A736" t="s">
        <v>736</v>
      </c>
      <c r="B736" t="str">
        <f>HYPERLINK("https://katmoviehd.day/left-behind-rise-of-the-antichrist-2023-full-movie-in-english/", "https://katmoviehd.day/left-behind-rise-of-the-antichrist-2023-full-movie-in-english/")</f>
        <v>https://katmoviehd.day/left-behind-rise-of-the-antichrist-2023-full-movie-in-english/</v>
      </c>
    </row>
    <row r="737" spans="1:2">
      <c r="A737" t="s">
        <v>737</v>
      </c>
      <c r="B737" t="str">
        <f>HYPERLINK("https://katmoviehd.day/ghost-party-2022-full-movie-in-english/", "https://katmoviehd.day/ghost-party-2022-full-movie-in-english/")</f>
        <v>https://katmoviehd.day/ghost-party-2022-full-movie-in-english/</v>
      </c>
    </row>
    <row r="738" spans="1:2">
      <c r="A738" t="s">
        <v>738</v>
      </c>
      <c r="B738" t="str">
        <f>HYPERLINK("https://katmoviehd.day/12-theses-2021-full-movie-in-english/", "https://katmoviehd.day/12-theses-2021-full-movie-in-english/")</f>
        <v>https://katmoviehd.day/12-theses-2021-full-movie-in-english/</v>
      </c>
    </row>
    <row r="739" spans="1:2">
      <c r="A739" t="s">
        <v>739</v>
      </c>
      <c r="B739" t="str">
        <f>HYPERLINK("https://katmoviehd.day/knock-at-the-cabin-2023-movie/", "https://katmoviehd.day/knock-at-the-cabin-2023-movie/")</f>
        <v>https://katmoviehd.day/knock-at-the-cabin-2023-movie/</v>
      </c>
    </row>
    <row r="740" spans="1:2">
      <c r="A740" t="s">
        <v>740</v>
      </c>
      <c r="B740" t="str">
        <f>HYPERLINK("https://katmoviehd.day/mega-lightning-2023-full-movie-in-english/", "https://katmoviehd.day/mega-lightning-2023-full-movie-in-english/")</f>
        <v>https://katmoviehd.day/mega-lightning-2023-full-movie-in-english/</v>
      </c>
    </row>
    <row r="741" spans="1:2">
      <c r="A741" t="s">
        <v>741</v>
      </c>
      <c r="B741" t="str">
        <f>HYPERLINK("https://katmoviehd.day/fear-2023-full-movie-in-english/", "https://katmoviehd.day/fear-2023-full-movie-in-english/")</f>
        <v>https://katmoviehd.day/fear-2023-full-movie-in-english/</v>
      </c>
    </row>
    <row r="742" spans="1:2">
      <c r="A742" t="s">
        <v>742</v>
      </c>
      <c r="B742" t="str">
        <f>HYPERLINK("https://katmoviehd.day/house-party-2023-full-movie-in-english/", "https://katmoviehd.day/house-party-2023-full-movie-in-english/")</f>
        <v>https://katmoviehd.day/house-party-2023-full-movie-in-english/</v>
      </c>
    </row>
    <row r="743" spans="1:2">
      <c r="A743" t="s">
        <v>743</v>
      </c>
      <c r="B743" t="str">
        <f>HYPERLINK("https://katmoviehd.day/how-to-murder-your-husband-2023-full-movie-in-english/", "https://katmoviehd.day/how-to-murder-your-husband-2023-full-movie-in-english/")</f>
        <v>https://katmoviehd.day/how-to-murder-your-husband-2023-full-movie-in-english/</v>
      </c>
    </row>
    <row r="744" spans="1:2">
      <c r="A744" t="s">
        <v>744</v>
      </c>
      <c r="B744" t="str">
        <f>HYPERLINK("https://katmoviehd.day/les-cyclades-2022-full-movie-in-french/", "https://katmoviehd.day/les-cyclades-2022-full-movie-in-french/")</f>
        <v>https://katmoviehd.day/les-cyclades-2022-full-movie-in-french/</v>
      </c>
    </row>
    <row r="745" spans="1:2">
      <c r="A745" t="s">
        <v>745</v>
      </c>
      <c r="B745" t="str">
        <f>HYPERLINK("https://katmoviehd.day/legion-of-super-heroes-2022/", "https://katmoviehd.day/legion-of-super-heroes-2022/")</f>
        <v>https://katmoviehd.day/legion-of-super-heroes-2022/</v>
      </c>
    </row>
    <row r="746" spans="1:2">
      <c r="A746" t="s">
        <v>746</v>
      </c>
      <c r="B746" t="str">
        <f>HYPERLINK("https://katmoviehd.day/betrayed-by-my-bridesmaid-2022-full-movie-in-english/", "https://katmoviehd.day/betrayed-by-my-bridesmaid-2022-full-movie-in-english/")</f>
        <v>https://katmoviehd.day/betrayed-by-my-bridesmaid-2022-full-movie-in-english/</v>
      </c>
    </row>
    <row r="747" spans="1:2">
      <c r="A747" t="s">
        <v>747</v>
      </c>
      <c r="B747" t="str">
        <f>HYPERLINK("https://katmoviehd.day/plane-2023-eng/", "https://katmoviehd.day/plane-2023-eng/")</f>
        <v>https://katmoviehd.day/plane-2023-eng/</v>
      </c>
    </row>
    <row r="748" spans="1:2">
      <c r="A748" t="s">
        <v>748</v>
      </c>
      <c r="B748" t="str">
        <f>HYPERLINK("https://katmoviehd.day/viking-wolf-2022/", "https://katmoviehd.day/viking-wolf-2022/")</f>
        <v>https://katmoviehd.day/viking-wolf-2022/</v>
      </c>
    </row>
    <row r="749" spans="1:2">
      <c r="A749" t="s">
        <v>749</v>
      </c>
      <c r="B749" t="str">
        <f>HYPERLINK("https://katmoviehd.day/the-price-we-pay-2022-full-movie-in-english/", "https://katmoviehd.day/the-price-we-pay-2022-full-movie-in-english/")</f>
        <v>https://katmoviehd.day/the-price-we-pay-2022-full-movie-in-english/</v>
      </c>
    </row>
    <row r="750" spans="1:2">
      <c r="A750" t="s">
        <v>750</v>
      </c>
      <c r="B750" t="str">
        <f>HYPERLINK("https://katmoviehd.day/missing-2023-full-movie-in-english/", "https://katmoviehd.day/missing-2023-full-movie-in-english/")</f>
        <v>https://katmoviehd.day/missing-2023-full-movie-in-english/</v>
      </c>
    </row>
    <row r="751" spans="1:2">
      <c r="A751" t="s">
        <v>751</v>
      </c>
      <c r="B751" t="str">
        <f>HYPERLINK("https://katmoviehd.day/infinity-pool-2023-full-movie-in-english/", "https://katmoviehd.day/infinity-pool-2023-full-movie-in-english/")</f>
        <v>https://katmoviehd.day/infinity-pool-2023-full-movie-in-english/</v>
      </c>
    </row>
    <row r="752" spans="1:2">
      <c r="A752" t="s">
        <v>752</v>
      </c>
      <c r="B752" t="str">
        <f>HYPERLINK("https://katmoviehd.day/transfusion-2023-full-movie-in-english/", "https://katmoviehd.day/transfusion-2023-full-movie-in-english/")</f>
        <v>https://katmoviehd.day/transfusion-2023-full-movie-in-english/</v>
      </c>
    </row>
    <row r="753" spans="1:2">
      <c r="A753" t="s">
        <v>753</v>
      </c>
      <c r="B753" t="str">
        <f>HYPERLINK("https://katmoviehd.day/you-people-2023-full-movie-in-english/", "https://katmoviehd.day/you-people-2023-full-movie-in-english/")</f>
        <v>https://katmoviehd.day/you-people-2023-full-movie-in-english/</v>
      </c>
    </row>
    <row r="754" spans="1:2">
      <c r="A754" t="s">
        <v>754</v>
      </c>
      <c r="B754" t="str">
        <f>HYPERLINK("https://katmoviehd.day/black-warrant-2022-full-movie-in-english/", "https://katmoviehd.day/black-warrant-2022-full-movie-in-english/")</f>
        <v>https://katmoviehd.day/black-warrant-2022-full-movie-in-english/</v>
      </c>
    </row>
    <row r="755" spans="1:2">
      <c r="A755" t="s">
        <v>755</v>
      </c>
      <c r="B755" t="str">
        <f>HYPERLINK("https://katmoviehd.day/babylon-2022-movie-hd/", "https://katmoviehd.day/babylon-2022-movie-hd/")</f>
        <v>https://katmoviehd.day/babylon-2022-movie-hd/</v>
      </c>
    </row>
    <row r="756" spans="1:2">
      <c r="A756" t="s">
        <v>756</v>
      </c>
      <c r="B756" t="str">
        <f>HYPERLINK("https://katmoviehd.day/fear-2023-horror-film/", "https://katmoviehd.day/fear-2023-horror-film/")</f>
        <v>https://katmoviehd.day/fear-2023-horror-film/</v>
      </c>
    </row>
    <row r="757" spans="1:2">
      <c r="A757" t="s">
        <v>757</v>
      </c>
      <c r="B757" t="str">
        <f>HYPERLINK("https://katmoviehd.day/the-offering-2022-full-movie-in-english/", "https://katmoviehd.day/the-offering-2022-full-movie-in-english/")</f>
        <v>https://katmoviehd.day/the-offering-2022-full-movie-in-english/</v>
      </c>
    </row>
    <row r="758" spans="1:2">
      <c r="A758" t="s">
        <v>758</v>
      </c>
      <c r="B758" t="str">
        <f>HYPERLINK("https://katmoviehd.day/the-boy-in-the-tiny-house-and-the-monster-who-lived-next-door-2022-full-movie-in-english/", "https://katmoviehd.day/the-boy-in-the-tiny-house-and-the-monster-who-lived-next-door-2022-full-movie-in-english/")</f>
        <v>https://katmoviehd.day/the-boy-in-the-tiny-house-and-the-monster-who-lived-next-door-2022-full-movie-in-english/</v>
      </c>
    </row>
    <row r="759" spans="1:2">
      <c r="A759" t="s">
        <v>759</v>
      </c>
      <c r="B759" t="str">
        <f>HYPERLINK("https://katmoviehd.day/rite-of-the-shaman-2022-full-movie-in-english/", "https://katmoviehd.day/rite-of-the-shaman-2022-full-movie-in-english/")</f>
        <v>https://katmoviehd.day/rite-of-the-shaman-2022-full-movie-in-english/</v>
      </c>
    </row>
    <row r="760" spans="1:2">
      <c r="A760" t="s">
        <v>760</v>
      </c>
      <c r="B760" t="str">
        <f>HYPERLINK("https://katmoviehd.day/bigfoot-vs-krampus-2021-full-movie-in-english/", "https://katmoviehd.day/bigfoot-vs-krampus-2021-full-movie-in-english/")</f>
        <v>https://katmoviehd.day/bigfoot-vs-krampus-2021-full-movie-in-english/</v>
      </c>
    </row>
    <row r="761" spans="1:2">
      <c r="A761" t="s">
        <v>761</v>
      </c>
      <c r="B761" t="str">
        <f>HYPERLINK("https://katmoviehd.day/bodymore-full-movie-in-english/", "https://katmoviehd.day/bodymore-full-movie-in-english/")</f>
        <v>https://katmoviehd.day/bodymore-full-movie-in-english/</v>
      </c>
    </row>
    <row r="762" spans="1:2">
      <c r="A762" t="s">
        <v>762</v>
      </c>
      <c r="B762" t="str">
        <f>HYPERLINK("https://katmoviehd.day/aurora-663-2022-full-movie-in-english/", "https://katmoviehd.day/aurora-663-2022-full-movie-in-english/")</f>
        <v>https://katmoviehd.day/aurora-663-2022-full-movie-in-english/</v>
      </c>
    </row>
    <row r="763" spans="1:2">
      <c r="A763" t="s">
        <v>763</v>
      </c>
      <c r="B763" t="str">
        <f>HYPERLINK("https://katmoviehd.day/black-panther-wakanda-forever-2022-eng/", "https://katmoviehd.day/black-panther-wakanda-forever-2022-eng/")</f>
        <v>https://katmoviehd.day/black-panther-wakanda-forever-2022-eng/</v>
      </c>
    </row>
    <row r="764" spans="1:2">
      <c r="A764" t="s">
        <v>764</v>
      </c>
      <c r="B764" t="str">
        <f>HYPERLINK("https://katmoviehd.day/the-final-haunt-2021-full-movie-in-english/", "https://katmoviehd.day/the-final-haunt-2021-full-movie-in-english/")</f>
        <v>https://katmoviehd.day/the-final-haunt-2021-full-movie-in-english/</v>
      </c>
    </row>
    <row r="765" spans="1:2">
      <c r="A765" t="s">
        <v>765</v>
      </c>
      <c r="B765" t="str">
        <f>HYPERLINK("https://katmoviehd.day/razzennest-2022-full-movie-in-english/", "https://katmoviehd.day/razzennest-2022-full-movie-in-english/")</f>
        <v>https://katmoviehd.day/razzennest-2022-full-movie-in-english/</v>
      </c>
    </row>
    <row r="766" spans="1:2">
      <c r="A766" t="s">
        <v>766</v>
      </c>
      <c r="B766" t="str">
        <f>HYPERLINK("https://katmoviehd.day/live-escape-2022-full-movie-in-english/", "https://katmoviehd.day/live-escape-2022-full-movie-in-english/")</f>
        <v>https://katmoviehd.day/live-escape-2022-full-movie-in-english/</v>
      </c>
    </row>
    <row r="767" spans="1:2">
      <c r="A767" t="s">
        <v>767</v>
      </c>
      <c r="B767" t="str">
        <f>HYPERLINK("https://katmoviehd.day/axegrinder-4-souls-of-blood-2022-full-movie/", "https://katmoviehd.day/axegrinder-4-souls-of-blood-2022-full-movie/")</f>
        <v>https://katmoviehd.day/axegrinder-4-souls-of-blood-2022-full-movie/</v>
      </c>
    </row>
    <row r="768" spans="1:2">
      <c r="A768" t="s">
        <v>768</v>
      </c>
      <c r="B768" t="str">
        <f>HYPERLINK("https://katmoviehd.day/shotgun-wedding-2022/", "https://katmoviehd.day/shotgun-wedding-2022/")</f>
        <v>https://katmoviehd.day/shotgun-wedding-2022/</v>
      </c>
    </row>
    <row r="769" spans="1:2">
      <c r="A769" t="s">
        <v>769</v>
      </c>
      <c r="B769" t="str">
        <f>HYPERLINK("https://katmoviehd.day/infinity-pool-2023-film/", "https://katmoviehd.day/infinity-pool-2023-film/")</f>
        <v>https://katmoviehd.day/infinity-pool-2023-film/</v>
      </c>
    </row>
    <row r="770" spans="1:2">
      <c r="A770" t="s">
        <v>770</v>
      </c>
      <c r="B770" t="str">
        <f>HYPERLINK("https://katmoviehd.day/teen-wolf-the-movie-2023/", "https://katmoviehd.day/teen-wolf-the-movie-2023/")</f>
        <v>https://katmoviehd.day/teen-wolf-the-movie-2023/</v>
      </c>
    </row>
    <row r="771" spans="1:2">
      <c r="A771" t="s">
        <v>771</v>
      </c>
      <c r="B771" t="str">
        <f>HYPERLINK("https://katmoviehd.day/confessions-2022-full-movie-in-english/", "https://katmoviehd.day/confessions-2022-full-movie-in-english/")</f>
        <v>https://katmoviehd.day/confessions-2022-full-movie-in-english/</v>
      </c>
    </row>
    <row r="772" spans="1:2">
      <c r="A772" t="s">
        <v>772</v>
      </c>
      <c r="B772" t="str">
        <f>HYPERLINK("https://katmoviehd.day/coming-of-age-2-2021-full-movie-in-english/", "https://katmoviehd.day/coming-of-age-2-2021-full-movie-in-english/")</f>
        <v>https://katmoviehd.day/coming-of-age-2-2021-full-movie-in-english/</v>
      </c>
    </row>
    <row r="773" spans="1:2">
      <c r="A773" t="s">
        <v>773</v>
      </c>
      <c r="B773" t="str">
        <f>HYPERLINK("https://katmoviehd.day/caroltyn-full-movie-in-english/", "https://katmoviehd.day/caroltyn-full-movie-in-english/")</f>
        <v>https://katmoviehd.day/caroltyn-full-movie-in-english/</v>
      </c>
    </row>
    <row r="774" spans="1:2">
      <c r="A774" t="s">
        <v>774</v>
      </c>
      <c r="B774" t="str">
        <f>HYPERLINK("https://katmoviehd.day/badass-bunyip-2021-full-movie-in-english/", "https://katmoviehd.day/badass-bunyip-2021-full-movie-in-english/")</f>
        <v>https://katmoviehd.day/badass-bunyip-2021-full-movie-in-english/</v>
      </c>
    </row>
    <row r="775" spans="1:2">
      <c r="A775" t="s">
        <v>775</v>
      </c>
      <c r="B775" t="str">
        <f>HYPERLINK("https://katmoviehd.day/attack-on-titan-2022-full-movie-in-english/", "https://katmoviehd.day/attack-on-titan-2022-full-movie-in-english/")</f>
        <v>https://katmoviehd.day/attack-on-titan-2022-full-movie-in-english/</v>
      </c>
    </row>
    <row r="776" spans="1:2">
      <c r="A776" t="s">
        <v>776</v>
      </c>
      <c r="B776" t="str">
        <f>HYPERLINK("https://katmoviehd.day/acting-2021-full-movie-in-english/", "https://katmoviehd.day/acting-2021-full-movie-in-english/")</f>
        <v>https://katmoviehd.day/acting-2021-full-movie-in-english/</v>
      </c>
    </row>
    <row r="777" spans="1:2">
      <c r="A777" t="s">
        <v>777</v>
      </c>
      <c r="B777" t="str">
        <f>HYPERLINK("https://katmoviehd.day/the-man-on-the-other-side-2022-full-movie-in-english/", "https://katmoviehd.day/the-man-on-the-other-side-2022-full-movie-in-english/")</f>
        <v>https://katmoviehd.day/the-man-on-the-other-side-2022-full-movie-in-english/</v>
      </c>
    </row>
    <row r="778" spans="1:2">
      <c r="A778" t="s">
        <v>778</v>
      </c>
      <c r="B778" t="str">
        <f>HYPERLINK("https://katmoviehd.day/nova-2022-full-movie-in-english/", "https://katmoviehd.day/nova-2022-full-movie-in-english/")</f>
        <v>https://katmoviehd.day/nova-2022-full-movie-in-english/</v>
      </c>
    </row>
    <row r="779" spans="1:2">
      <c r="A779" t="s">
        <v>779</v>
      </c>
      <c r="B779" t="str">
        <f>HYPERLINK("https://katmoviehd.day/m3gan-2022/", "https://katmoviehd.day/m3gan-2022/")</f>
        <v>https://katmoviehd.day/m3gan-2022/</v>
      </c>
    </row>
    <row r="780" spans="1:2">
      <c r="A780" t="s">
        <v>780</v>
      </c>
      <c r="B780" t="str">
        <f>HYPERLINK("https://katmoviehd.day/composure-2022-full-movie-in-english/", "https://katmoviehd.day/composure-2022-full-movie-in-english/")</f>
        <v>https://katmoviehd.day/composure-2022-full-movie-in-english/</v>
      </c>
    </row>
    <row r="781" spans="1:2">
      <c r="A781" t="s">
        <v>781</v>
      </c>
      <c r="B781" t="str">
        <f>HYPERLINK("https://katmoviehd.day/my-sisters-serial-killer-boyfriend-2023-full-movie-in-english/", "https://katmoviehd.day/my-sisters-serial-killer-boyfriend-2023-full-movie-in-english/")</f>
        <v>https://katmoviehd.day/my-sisters-serial-killer-boyfriend-2023-full-movie-in-english/</v>
      </c>
    </row>
    <row r="782" spans="1:2">
      <c r="A782" t="s">
        <v>782</v>
      </c>
      <c r="B782" t="str">
        <f>HYPERLINK("https://katmoviehd.day/splendid-isolation-2022-full-movie-in-english/", "https://katmoviehd.day/splendid-isolation-2022-full-movie-in-english/")</f>
        <v>https://katmoviehd.day/splendid-isolation-2022-full-movie-in-english/</v>
      </c>
    </row>
    <row r="783" spans="1:2">
      <c r="A783" t="s">
        <v>783</v>
      </c>
      <c r="B783" t="str">
        <f>HYPERLINK("https://katmoviehd.day/ghost-writer-2-2022-full-movie-in-indonesian/", "https://katmoviehd.day/ghost-writer-2-2022-full-movie-in-indonesian/")</f>
        <v>https://katmoviehd.day/ghost-writer-2-2022-full-movie-in-indonesian/</v>
      </c>
    </row>
    <row r="784" spans="1:2">
      <c r="A784" t="s">
        <v>784</v>
      </c>
      <c r="B784" t="str">
        <f>HYPERLINK("https://katmoviehd.day/to-leslie-2022-full-movie-in-english/", "https://katmoviehd.day/to-leslie-2022-full-movie-in-english/")</f>
        <v>https://katmoviehd.day/to-leslie-2022-full-movie-in-english/</v>
      </c>
    </row>
    <row r="785" spans="1:2">
      <c r="A785" t="s">
        <v>785</v>
      </c>
      <c r="B785" t="str">
        <f>HYPERLINK("https://katmoviehd.day/the-pale-blue-eye-2022-full-movie-in-english/", "https://katmoviehd.day/the-pale-blue-eye-2022-full-movie-in-english/")</f>
        <v>https://katmoviehd.day/the-pale-blue-eye-2022-full-movie-in-english/</v>
      </c>
    </row>
    <row r="786" spans="1:2">
      <c r="A786" t="s">
        <v>786</v>
      </c>
      <c r="B786" t="str">
        <f>HYPERLINK("https://katmoviehd.day/platinum-2022-full-movie-in-english/", "https://katmoviehd.day/platinum-2022-full-movie-in-english/")</f>
        <v>https://katmoviehd.day/platinum-2022-full-movie-in-english/</v>
      </c>
    </row>
    <row r="787" spans="1:2">
      <c r="A787" t="s">
        <v>787</v>
      </c>
      <c r="B787" t="str">
        <f>HYPERLINK("https://katmoviehd.day/the-awakening-of-lilith-2021-full-movie-in-english/", "https://katmoviehd.day/the-awakening-of-lilith-2021-full-movie-in-english/")</f>
        <v>https://katmoviehd.day/the-awakening-of-lilith-2021-full-movie-in-english/</v>
      </c>
    </row>
    <row r="788" spans="1:2">
      <c r="A788" t="s">
        <v>788</v>
      </c>
      <c r="B788" t="str">
        <f>HYPERLINK("https://katmoviehd.day/scrotum-the-second-one-2021-full-movie-in-english/", "https://katmoviehd.day/scrotum-the-second-one-2021-full-movie-in-english/")</f>
        <v>https://katmoviehd.day/scrotum-the-second-one-2021-full-movie-in-english/</v>
      </c>
    </row>
    <row r="789" spans="1:2">
      <c r="A789" t="s">
        <v>789</v>
      </c>
      <c r="B789" t="str">
        <f>HYPERLINK("https://katmoviehd.day/the-devil-conspiracy-2022-full-movie-in-english/", "https://katmoviehd.day/the-devil-conspiracy-2022-full-movie-in-english/")</f>
        <v>https://katmoviehd.day/the-devil-conspiracy-2022-full-movie-in-english/</v>
      </c>
    </row>
    <row r="790" spans="1:2">
      <c r="A790" t="s">
        <v>790</v>
      </c>
      <c r="B790" t="str">
        <f>HYPERLINK("https://katmoviehd.day/white-noise-2022-full-movie-in-english/", "https://katmoviehd.day/white-noise-2022-full-movie-in-english/")</f>
        <v>https://katmoviehd.day/white-noise-2022-full-movie-in-english/</v>
      </c>
    </row>
    <row r="791" spans="1:2">
      <c r="A791" t="s">
        <v>791</v>
      </c>
      <c r="B791" t="str">
        <f>HYPERLINK("https://katmoviehd.day/the-old-way-2023-full-movie-in-english/", "https://katmoviehd.day/the-old-way-2023-full-movie-in-english/")</f>
        <v>https://katmoviehd.day/the-old-way-2023-full-movie-in-english/</v>
      </c>
    </row>
    <row r="792" spans="1:2">
      <c r="A792" t="s">
        <v>792</v>
      </c>
      <c r="B792" t="str">
        <f>HYPERLINK("https://katmoviehd.day/gigi-nate-2022-full-movie-in-english/", "https://katmoviehd.day/gigi-nate-2022-full-movie-in-english/")</f>
        <v>https://katmoviehd.day/gigi-nate-2022-full-movie-in-english/</v>
      </c>
    </row>
    <row r="793" spans="1:2">
      <c r="A793" t="s">
        <v>793</v>
      </c>
      <c r="B793" t="str">
        <f>HYPERLINK("https://katmoviehd.day/mad-heidi-2022-full-movie/", "https://katmoviehd.day/mad-heidi-2022-full-movie/")</f>
        <v>https://katmoviehd.day/mad-heidi-2022-full-movie/</v>
      </c>
    </row>
    <row r="794" spans="1:2">
      <c r="A794" t="s">
        <v>794</v>
      </c>
      <c r="B794" t="str">
        <f>HYPERLINK("https://katmoviehd.day/the-drop-2022-full-movie-in-english/", "https://katmoviehd.day/the-drop-2022-full-movie-in-english/")</f>
        <v>https://katmoviehd.day/the-drop-2022-full-movie-in-english/</v>
      </c>
    </row>
    <row r="795" spans="1:2">
      <c r="A795" t="s">
        <v>795</v>
      </c>
      <c r="B795" t="str">
        <f>HYPERLINK("https://katmoviehd.day/brimstone-creek-rd-2021-full-movie-in-english/", "https://katmoviehd.day/brimstone-creek-rd-2021-full-movie-in-english/")</f>
        <v>https://katmoviehd.day/brimstone-creek-rd-2021-full-movie-in-english/</v>
      </c>
    </row>
    <row r="796" spans="1:2">
      <c r="A796" t="s">
        <v>796</v>
      </c>
      <c r="B796" t="str">
        <f>HYPERLINK("https://katmoviehd.day/the-stranger-2022-full-movie-in-english/", "https://katmoviehd.day/the-stranger-2022-full-movie-in-english/")</f>
        <v>https://katmoviehd.day/the-stranger-2022-full-movie-in-english/</v>
      </c>
    </row>
    <row r="797" spans="1:2">
      <c r="A797" t="s">
        <v>797</v>
      </c>
      <c r="B797" t="str">
        <f>HYPERLINK("https://katmoviehd.day/the-system-2022-full-movie-in-english/", "https://katmoviehd.day/the-system-2022-full-movie-in-english/")</f>
        <v>https://katmoviehd.day/the-system-2022-full-movie-in-english/</v>
      </c>
    </row>
    <row r="798" spans="1:2">
      <c r="A798" t="s">
        <v>798</v>
      </c>
      <c r="B798" t="str">
        <f>HYPERLINK("https://katmoviehd.day/bitcon-2022-full-movie-in-english/", "https://katmoviehd.day/bitcon-2022-full-movie-in-english/")</f>
        <v>https://katmoviehd.day/bitcon-2022-full-movie-in-english/</v>
      </c>
    </row>
    <row r="799" spans="1:2">
      <c r="A799" t="s">
        <v>799</v>
      </c>
      <c r="B799" t="str">
        <f>HYPERLINK("https://katmoviehd.day/shadow-master-2022-full-movie-in-english/", "https://katmoviehd.day/shadow-master-2022-full-movie-in-english/")</f>
        <v>https://katmoviehd.day/shadow-master-2022-full-movie-in-english/</v>
      </c>
    </row>
    <row r="800" spans="1:2">
      <c r="A800" t="s">
        <v>800</v>
      </c>
      <c r="B800" t="str">
        <f>HYPERLINK("https://katmoviehd.day/my-neighbor-adolf-2022-full-movie-in-english/", "https://katmoviehd.day/my-neighbor-adolf-2022-full-movie-in-english/")</f>
        <v>https://katmoviehd.day/my-neighbor-adolf-2022-full-movie-in-english/</v>
      </c>
    </row>
    <row r="801" spans="1:2">
      <c r="A801" t="s">
        <v>801</v>
      </c>
      <c r="B801" t="str">
        <f>HYPERLINK("https://katmoviehd.day/r-i-p-d-2-rise-of-the-damned-2022-full-movie-in-english/", "https://katmoviehd.day/r-i-p-d-2-rise-of-the-damned-2022-full-movie-in-english/")</f>
        <v>https://katmoviehd.day/r-i-p-d-2-rise-of-the-damned-2022-full-movie-in-english/</v>
      </c>
    </row>
    <row r="802" spans="1:2">
      <c r="A802" t="s">
        <v>802</v>
      </c>
      <c r="B802" t="str">
        <f>HYPERLINK("https://katmoviehd.day/im-totally-fine-2022-full-movie-in-english/", "https://katmoviehd.day/im-totally-fine-2022-full-movie-in-english/")</f>
        <v>https://katmoviehd.day/im-totally-fine-2022-full-movie-in-english/</v>
      </c>
    </row>
    <row r="803" spans="1:2">
      <c r="A803" t="s">
        <v>803</v>
      </c>
      <c r="B803" t="str">
        <f>HYPERLINK("https://katmoviehd.day/fishermans-friends-one-and-all-2022-full-movie-in-english/", "https://katmoviehd.day/fishermans-friends-one-and-all-2022-full-movie-in-english/")</f>
        <v>https://katmoviehd.day/fishermans-friends-one-and-all-2022-full-movie-in-english/</v>
      </c>
    </row>
    <row r="804" spans="1:2">
      <c r="A804" t="s">
        <v>804</v>
      </c>
      <c r="B804" t="str">
        <f>HYPERLINK("https://katmoviehd.day/1-800-hot-nite-2022-full-movie-in-english/", "https://katmoviehd.day/1-800-hot-nite-2022-full-movie-in-english/")</f>
        <v>https://katmoviehd.day/1-800-hot-nite-2022-full-movie-in-english/</v>
      </c>
    </row>
    <row r="805" spans="1:2">
      <c r="A805" t="s">
        <v>805</v>
      </c>
      <c r="B805" t="str">
        <f>HYPERLINK("https://katmoviehd.day/in-isolation-2022-full-movie-in-english/", "https://katmoviehd.day/in-isolation-2022-full-movie-in-english/")</f>
        <v>https://katmoviehd.day/in-isolation-2022-full-movie-in-english/</v>
      </c>
    </row>
    <row r="806" spans="1:2">
      <c r="A806" t="s">
        <v>806</v>
      </c>
      <c r="B806" t="str">
        <f>HYPERLINK("https://katmoviehd.day/matriarch-2022-full-movie-in-english/", "https://katmoviehd.day/matriarch-2022-full-movie-in-english/")</f>
        <v>https://katmoviehd.day/matriarch-2022-full-movie-in-english/</v>
      </c>
    </row>
    <row r="807" spans="1:2">
      <c r="A807" t="s">
        <v>807</v>
      </c>
      <c r="B807" t="str">
        <f>HYPERLINK("https://katmoviehd.day/masked-ghost-lady-presents-scary-stories-2022-full-movie-in-english/", "https://katmoviehd.day/masked-ghost-lady-presents-scary-stories-2022-full-movie-in-english/")</f>
        <v>https://katmoviehd.day/masked-ghost-lady-presents-scary-stories-2022-full-movie-in-english/</v>
      </c>
    </row>
    <row r="808" spans="1:2">
      <c r="A808" t="s">
        <v>808</v>
      </c>
      <c r="B808" t="str">
        <f>HYPERLINK("https://katmoviehd.day/slayers-2022-full-movie-in-english/", "https://katmoviehd.day/slayers-2022-full-movie-in-english/")</f>
        <v>https://katmoviehd.day/slayers-2022-full-movie-in-english/</v>
      </c>
    </row>
    <row r="809" spans="1:2">
      <c r="A809" t="s">
        <v>809</v>
      </c>
      <c r="B809" t="str">
        <f>HYPERLINK("https://katmoviehd.day/monster-high-the-movie-2022-full-movie-in-english/", "https://katmoviehd.day/monster-high-the-movie-2022-full-movie-in-english/")</f>
        <v>https://katmoviehd.day/monster-high-the-movie-2022-full-movie-in-english/</v>
      </c>
    </row>
    <row r="810" spans="1:2">
      <c r="A810" t="s">
        <v>810</v>
      </c>
      <c r="B810" t="str">
        <f>HYPERLINK("https://katmoviehd.day/wonderland-recoi-2022-full-movie-in-english/", "https://katmoviehd.day/wonderland-recoi-2022-full-movie-in-english/")</f>
        <v>https://katmoviehd.day/wonderland-recoi-2022-full-movie-in-english/</v>
      </c>
    </row>
    <row r="811" spans="1:2">
      <c r="A811" t="s">
        <v>811</v>
      </c>
      <c r="B811" t="str">
        <f>HYPERLINK("https://katmoviehd.day/presence-2022-full-movie-in-english/", "https://katmoviehd.day/presence-2022-full-movie-in-english/")</f>
        <v>https://katmoviehd.day/presence-2022-full-movie-in-english/</v>
      </c>
    </row>
    <row r="812" spans="1:2">
      <c r="A812" t="s">
        <v>812</v>
      </c>
      <c r="B812" t="str">
        <f>HYPERLINK("https://katmoviehd.day/call-of-the-unseen-2022-full-movie-in-english/", "https://katmoviehd.day/call-of-the-unseen-2022-full-movie-in-english/")</f>
        <v>https://katmoviehd.day/call-of-the-unseen-2022-full-movie-in-english/</v>
      </c>
    </row>
    <row r="813" spans="1:2">
      <c r="A813" t="s">
        <v>813</v>
      </c>
      <c r="B813" t="str">
        <f>HYPERLINK("https://katmoviehd.day/m3gan-2022-film/", "https://katmoviehd.day/m3gan-2022-film/")</f>
        <v>https://katmoviehd.day/m3gan-2022-film/</v>
      </c>
    </row>
    <row r="814" spans="1:2">
      <c r="A814" t="s">
        <v>814</v>
      </c>
      <c r="B814" t="str">
        <f>HYPERLINK("https://katmoviehd.day/the-willowbrook-2022-full-movie-in-english/", "https://katmoviehd.day/the-willowbrook-2022-full-movie-in-english/")</f>
        <v>https://katmoviehd.day/the-willowbrook-2022-full-movie-in-english/</v>
      </c>
    </row>
    <row r="815" spans="1:2">
      <c r="A815" t="s">
        <v>815</v>
      </c>
      <c r="B815" t="str">
        <f>HYPERLINK("https://katmoviehd.day/the-phantom-lake-kids-in-the-beast-walks-among-us-2021-full-movie-in-english/", "https://katmoviehd.day/the-phantom-lake-kids-in-the-beast-walks-among-us-2021-full-movie-in-english/")</f>
        <v>https://katmoviehd.day/the-phantom-lake-kids-in-the-beast-walks-among-us-2021-full-movie-in-english/</v>
      </c>
    </row>
    <row r="816" spans="1:2">
      <c r="A816" t="s">
        <v>816</v>
      </c>
      <c r="B816" t="str">
        <f>HYPERLINK("https://katmoviehd.day/terror-train-2022-full-movie-in-english/", "https://katmoviehd.day/terror-train-2022-full-movie-in-english/")</f>
        <v>https://katmoviehd.day/terror-train-2022-full-movie-in-english/</v>
      </c>
    </row>
    <row r="817" spans="1:2">
      <c r="A817" t="s">
        <v>817</v>
      </c>
      <c r="B817" t="str">
        <f>HYPERLINK("https://katmoviehd.day/m3gan-2022-full-movie-in-english/", "https://katmoviehd.day/m3gan-2022-full-movie-in-english/")</f>
        <v>https://katmoviehd.day/m3gan-2022-full-movie-in-english/</v>
      </c>
    </row>
    <row r="818" spans="1:2">
      <c r="A818" t="s">
        <v>818</v>
      </c>
      <c r="B818" t="str">
        <f>HYPERLINK("https://katmoviehd.day/the-repairman-full-movie-in-english/", "https://katmoviehd.day/the-repairman-full-movie-in-english/")</f>
        <v>https://katmoviehd.day/the-repairman-full-movie-in-english/</v>
      </c>
    </row>
    <row r="819" spans="1:2">
      <c r="A819" t="s">
        <v>819</v>
      </c>
      <c r="B819" t="str">
        <f>HYPERLINK("https://katmoviehd.day/my-small-land-2022-full-movie-in-english/", "https://katmoviehd.day/my-small-land-2022-full-movie-in-english/")</f>
        <v>https://katmoviehd.day/my-small-land-2022-full-movie-in-english/</v>
      </c>
    </row>
    <row r="820" spans="1:2">
      <c r="A820" t="s">
        <v>820</v>
      </c>
      <c r="B820" t="str">
        <f>HYPERLINK("https://katmoviehd.day/detective-knight-rogue-2022-full-movie-in-english/", "https://katmoviehd.day/detective-knight-rogue-2022-full-movie-in-english/")</f>
        <v>https://katmoviehd.day/detective-knight-rogue-2022-full-movie-in-english/</v>
      </c>
    </row>
    <row r="821" spans="1:2">
      <c r="A821" t="s">
        <v>821</v>
      </c>
      <c r="B821" t="str">
        <f>HYPERLINK("https://katmoviehd.day/trois-nuits-par-semaine-2022-full-movie-in-english/", "https://katmoviehd.day/trois-nuits-par-semaine-2022-full-movie-in-english/")</f>
        <v>https://katmoviehd.day/trois-nuits-par-semaine-2022-full-movie-in-english/</v>
      </c>
    </row>
    <row r="822" spans="1:2">
      <c r="A822" t="s">
        <v>822</v>
      </c>
      <c r="B822" t="str">
        <f>HYPERLINK("https://katmoviehd.day/catfish-killer-2022-full-movie-in-english/", "https://katmoviehd.day/catfish-killer-2022-full-movie-in-english/")</f>
        <v>https://katmoviehd.day/catfish-killer-2022-full-movie-in-english/</v>
      </c>
    </row>
    <row r="823" spans="1:2">
      <c r="A823" t="s">
        <v>823</v>
      </c>
      <c r="B823" t="str">
        <f>HYPERLINK("https://katmoviehd.day/plus-que-jamais-2022-full-movie-in-english/", "https://katmoviehd.day/plus-que-jamais-2022-full-movie-in-english/")</f>
        <v>https://katmoviehd.day/plus-que-jamais-2022-full-movie-in-english/</v>
      </c>
    </row>
    <row r="824" spans="1:2">
      <c r="A824" t="s">
        <v>824</v>
      </c>
      <c r="B824" t="str">
        <f>HYPERLINK("https://katmoviehd.day/shady-grove-2022-full-movie-in-english/", "https://katmoviehd.day/shady-grove-2022-full-movie-in-english/")</f>
        <v>https://katmoviehd.day/shady-grove-2022-full-movie-in-english/</v>
      </c>
    </row>
    <row r="825" spans="1:2">
      <c r="A825" t="s">
        <v>825</v>
      </c>
      <c r="B825" t="str">
        <f>HYPERLINK("https://katmoviehd.day/the-banshees-of-inisherin-2022-full-movie-in-english/", "https://katmoviehd.day/the-banshees-of-inisherin-2022-full-movie-in-english/")</f>
        <v>https://katmoviehd.day/the-banshees-of-inisherin-2022-full-movie-in-english/</v>
      </c>
    </row>
    <row r="826" spans="1:2">
      <c r="A826" t="s">
        <v>826</v>
      </c>
      <c r="B826" t="str">
        <f>HYPERLINK("https://katmoviehd.day/the-octogames-2022-full-movie/", "https://katmoviehd.day/the-octogames-2022-full-movie/")</f>
        <v>https://katmoviehd.day/the-octogames-2022-full-movie/</v>
      </c>
    </row>
    <row r="827" spans="1:2">
      <c r="A827" t="s">
        <v>827</v>
      </c>
      <c r="B827" t="str">
        <f>HYPERLINK("https://katmoviehd.day/the-lair-2022-full-movie-in-english/", "https://katmoviehd.day/the-lair-2022-full-movie-in-english/")</f>
        <v>https://katmoviehd.day/the-lair-2022-full-movie-in-english/</v>
      </c>
    </row>
    <row r="828" spans="1:2">
      <c r="A828" t="s">
        <v>828</v>
      </c>
      <c r="B828" t="str">
        <f>HYPERLINK("https://katmoviehd.day/le-chat-potte-2-la-derniere-quete-2022-full-movie-in-english/", "https://katmoviehd.day/le-chat-potte-2-la-derniere-quete-2022-full-movie-in-english/")</f>
        <v>https://katmoviehd.day/le-chat-potte-2-la-derniere-quete-2022-full-movie-in-english/</v>
      </c>
    </row>
    <row r="829" spans="1:2">
      <c r="A829" t="s">
        <v>829</v>
      </c>
      <c r="B829" t="str">
        <f>HYPERLINK("https://katmoviehd.day/call-jane-2022-full-movie-in-english/", "https://katmoviehd.day/call-jane-2022-full-movie-in-english/")</f>
        <v>https://katmoviehd.day/call-jane-2022-full-movie-in-english/</v>
      </c>
    </row>
    <row r="830" spans="1:2">
      <c r="A830" t="s">
        <v>830</v>
      </c>
      <c r="B830" t="str">
        <f>HYPERLINK("https://katmoviehd.day/skinamarink-2022-full-movie-in-english/", "https://katmoviehd.day/skinamarink-2022-full-movie-in-english/")</f>
        <v>https://katmoviehd.day/skinamarink-2022-full-movie-in-english/</v>
      </c>
    </row>
    <row r="831" spans="1:2">
      <c r="A831" t="s">
        <v>831</v>
      </c>
      <c r="B831" t="str">
        <f>HYPERLINK("https://katmoviehd.day/agatha-2022-full-movie-in-english/", "https://katmoviehd.day/agatha-2022-full-movie-in-english/")</f>
        <v>https://katmoviehd.day/agatha-2022-full-movie-in-english/</v>
      </c>
    </row>
    <row r="832" spans="1:2">
      <c r="A832" t="s">
        <v>832</v>
      </c>
      <c r="B832" t="str">
        <f>HYPERLINK("https://katmoviehd.day/the-mean-one-2022-full-movie-in-english/", "https://katmoviehd.day/the-mean-one-2022-full-movie-in-english/")</f>
        <v>https://katmoviehd.day/the-mean-one-2022-full-movie-in-english/</v>
      </c>
    </row>
    <row r="833" spans="1:2">
      <c r="A833" t="s">
        <v>833</v>
      </c>
      <c r="B833" t="str">
        <f>HYPERLINK("https://katmoviehd.day/savage-salvation-2022-full-movie-in-english/", "https://katmoviehd.day/savage-salvation-2022-full-movie-in-english/")</f>
        <v>https://katmoviehd.day/savage-salvation-2022-full-movie-in-english/</v>
      </c>
    </row>
    <row r="834" spans="1:2">
      <c r="A834" t="s">
        <v>834</v>
      </c>
      <c r="B834" t="str">
        <f>HYPERLINK("https://katmoviehd.day/night-at-the-museum-kahmunrah-rises-again-2022-full-movie-in-english/", "https://katmoviehd.day/night-at-the-museum-kahmunrah-rises-again-2022-full-movie-in-english/")</f>
        <v>https://katmoviehd.day/night-at-the-museum-kahmunrah-rises-again-2022-full-movie-in-english/</v>
      </c>
    </row>
    <row r="835" spans="1:2">
      <c r="A835" t="s">
        <v>835</v>
      </c>
      <c r="B835" t="str">
        <f>HYPERLINK("https://katmoviehd.day/nanny-2022-full-movie-in-english/", "https://katmoviehd.day/nanny-2022-full-movie-in-english/")</f>
        <v>https://katmoviehd.day/nanny-2022-full-movie-in-english/</v>
      </c>
    </row>
    <row r="836" spans="1:2">
      <c r="A836" t="s">
        <v>836</v>
      </c>
      <c r="B836" t="str">
        <f>HYPERLINK("https://katmoviehd.day/mindcage-2022-full-movie-in-english/", "https://katmoviehd.day/mindcage-2022-full-movie-in-english/")</f>
        <v>https://katmoviehd.day/mindcage-2022-full-movie-in-english/</v>
      </c>
    </row>
    <row r="837" spans="1:2">
      <c r="A837" t="s">
        <v>837</v>
      </c>
      <c r="B837" t="str">
        <f>HYPERLINK("https://katmoviehd.day/headless-horseman-2022-full-movie-in-english/", "https://katmoviehd.day/headless-horseman-2022-full-movie-in-english/")</f>
        <v>https://katmoviehd.day/headless-horseman-2022-full-movie-in-english/</v>
      </c>
    </row>
    <row r="838" spans="1:2">
      <c r="A838" t="s">
        <v>838</v>
      </c>
      <c r="B838" t="str">
        <f>HYPERLINK("https://katmoviehd.day/feed-me-2022-full-movie-in-english/", "https://katmoviehd.day/feed-me-2022-full-movie-in-english/")</f>
        <v>https://katmoviehd.day/feed-me-2022-full-movie-in-english/</v>
      </c>
    </row>
    <row r="839" spans="1:2">
      <c r="A839" t="s">
        <v>839</v>
      </c>
      <c r="B839" t="str">
        <f>HYPERLINK("https://katmoviehd.day/detective-knight-redemption-2022-full-movie-in-english/", "https://katmoviehd.day/detective-knight-redemption-2022-full-movie-in-english/")</f>
        <v>https://katmoviehd.day/detective-knight-redemption-2022-full-movie-in-english/</v>
      </c>
    </row>
    <row r="840" spans="1:2">
      <c r="A840" t="s">
        <v>840</v>
      </c>
      <c r="B840" t="str">
        <f>HYPERLINK("https://katmoviehd.day/hellblazers-2022-full-movie-in-english/", "https://katmoviehd.day/hellblazers-2022-full-movie-in-english/")</f>
        <v>https://katmoviehd.day/hellblazers-2022-full-movie-in-english/</v>
      </c>
    </row>
    <row r="841" spans="1:2">
      <c r="A841" t="s">
        <v>841</v>
      </c>
      <c r="B841" t="str">
        <f>HYPERLINK("https://katmoviehd.day/la-maison-2022-full-movie-in-english/", "https://katmoviehd.day/la-maison-2022-full-movie-in-english/")</f>
        <v>https://katmoviehd.day/la-maison-2022-full-movie-in-english/</v>
      </c>
    </row>
    <row r="842" spans="1:2">
      <c r="A842" t="s">
        <v>842</v>
      </c>
      <c r="B842" t="str">
        <f>HYPERLINK("https://katmoviehd.day/earth-virus-of-the-dead-2022-full-movie-in-english/", "https://katmoviehd.day/earth-virus-of-the-dead-2022-full-movie-in-english/")</f>
        <v>https://katmoviehd.day/earth-virus-of-the-dead-2022-full-movie-in-english/</v>
      </c>
    </row>
    <row r="843" spans="1:2">
      <c r="A843" t="s">
        <v>843</v>
      </c>
      <c r="B843" t="str">
        <f>HYPERLINK("https://katmoviehd.day/final-caller-2020-full-movie-in-english/", "https://katmoviehd.day/final-caller-2020-full-movie-in-english/")</f>
        <v>https://katmoviehd.day/final-caller-2020-full-movie-in-english/</v>
      </c>
    </row>
    <row r="844" spans="1:2">
      <c r="A844" t="s">
        <v>844</v>
      </c>
      <c r="B844" t="str">
        <f>HYPERLINK("https://katmoviehd.day/dying-to-win-2022-full-movie-in-english/", "https://katmoviehd.day/dying-to-win-2022-full-movie-in-english/")</f>
        <v>https://katmoviehd.day/dying-to-win-2022-full-movie-in-english/</v>
      </c>
    </row>
    <row r="845" spans="1:2">
      <c r="A845" t="s">
        <v>845</v>
      </c>
      <c r="B845" t="str">
        <f>HYPERLINK("https://katmoviehd.day/puss-in-boots-the-last-wish-2022-1xbet/", "https://katmoviehd.day/puss-in-boots-the-last-wish-2022-1xbet/")</f>
        <v>https://katmoviehd.day/puss-in-boots-the-last-wish-2022-1xbet/</v>
      </c>
    </row>
    <row r="846" spans="1:2">
      <c r="A846" t="s">
        <v>846</v>
      </c>
      <c r="B846" t="str">
        <f>HYPERLINK("https://katmoviehd.day/romesh-ranganathan-the-cynic-2022-full-movie/", "https://katmoviehd.day/romesh-ranganathan-the-cynic-2022-full-movie/")</f>
        <v>https://katmoviehd.day/romesh-ranganathan-the-cynic-2022-full-movie/</v>
      </c>
    </row>
    <row r="847" spans="1:2">
      <c r="A847" t="s">
        <v>847</v>
      </c>
      <c r="B847" t="str">
        <f>HYPERLINK("https://katmoviehd.day/sam-kate-2022-full-movie-in-english/", "https://katmoviehd.day/sam-kate-2022-full-movie-in-english/")</f>
        <v>https://katmoviehd.day/sam-kate-2022-full-movie-in-english/</v>
      </c>
    </row>
    <row r="848" spans="1:2">
      <c r="A848" t="s">
        <v>848</v>
      </c>
      <c r="B848" t="str">
        <f>HYPERLINK("https://katmoviehd.day/spirited-2022-full-movie-in-english/", "https://katmoviehd.day/spirited-2022-full-movie-in-english/")</f>
        <v>https://katmoviehd.day/spirited-2022-full-movie-in-english/</v>
      </c>
    </row>
    <row r="849" spans="1:2">
      <c r="A849" t="s">
        <v>849</v>
      </c>
      <c r="B849" t="str">
        <f>HYPERLINK("https://katmoviehd.day/your-christmas-or-mine-2022-full-movie-in-english/", "https://katmoviehd.day/your-christmas-or-mine-2022-full-movie-in-english/")</f>
        <v>https://katmoviehd.day/your-christmas-or-mine-2022-full-movie-in-english/</v>
      </c>
    </row>
    <row r="850" spans="1:2">
      <c r="A850" t="s">
        <v>850</v>
      </c>
      <c r="B850" t="str">
        <f>HYPERLINK("https://katmoviehd.day/she-said-2022-full-movie-in-english/", "https://katmoviehd.day/she-said-2022-full-movie-in-english/")</f>
        <v>https://katmoviehd.day/she-said-2022-full-movie-in-english/</v>
      </c>
    </row>
    <row r="851" spans="1:2">
      <c r="A851" t="s">
        <v>851</v>
      </c>
      <c r="B851" t="str">
        <f>HYPERLINK("https://katmoviehd.day/after-she-died-2022-full-movie-in-english/", "https://katmoviehd.day/after-she-died-2022-full-movie-in-english/")</f>
        <v>https://katmoviehd.day/after-she-died-2022-full-movie-in-english/</v>
      </c>
    </row>
    <row r="852" spans="1:2">
      <c r="A852" t="s">
        <v>852</v>
      </c>
      <c r="B852" t="str">
        <f>HYPERLINK("https://katmoviehd.day/enchantress-2022-full-movie-in-english/", "https://katmoviehd.day/enchantress-2022-full-movie-in-english/")</f>
        <v>https://katmoviehd.day/enchantress-2022-full-movie-in-english/</v>
      </c>
    </row>
    <row r="853" spans="1:2">
      <c r="A853" t="s">
        <v>853</v>
      </c>
      <c r="B853" t="str">
        <f>HYPERLINK("https://katmoviehd.day/children-of-darkwood-house-2022-full-movie-in-english/", "https://katmoviehd.day/children-of-darkwood-house-2022-full-movie-in-english/")</f>
        <v>https://katmoviehd.day/children-of-darkwood-house-2022-full-movie-in-english/</v>
      </c>
    </row>
    <row r="854" spans="1:2">
      <c r="A854" t="s">
        <v>854</v>
      </c>
      <c r="B854" t="str">
        <f>HYPERLINK("https://katmoviehd.day/the-manny-2022-full-movie-in-english/", "https://katmoviehd.day/the-manny-2022-full-movie-in-english/")</f>
        <v>https://katmoviehd.day/the-manny-2022-full-movie-in-english/</v>
      </c>
    </row>
    <row r="855" spans="1:2">
      <c r="A855" t="s">
        <v>855</v>
      </c>
      <c r="B855" t="str">
        <f>HYPERLINK("https://katmoviehd.day/glass-onion-a-knives-out-mystery-2022-1x/", "https://katmoviehd.day/glass-onion-a-knives-out-mystery-2022-1x/")</f>
        <v>https://katmoviehd.day/glass-onion-a-knives-out-mystery-2022-1x/</v>
      </c>
    </row>
    <row r="856" spans="1:2">
      <c r="A856" t="s">
        <v>856</v>
      </c>
      <c r="B856" t="str">
        <f>HYPERLINK("https://katmoviehd.day/the-eternal-daughter-2022-full-movie-in-english/", "https://katmoviehd.day/the-eternal-daughter-2022-full-movie-in-english/")</f>
        <v>https://katmoviehd.day/the-eternal-daughter-2022-full-movie-in-english/</v>
      </c>
    </row>
    <row r="857" spans="1:2">
      <c r="A857" t="s">
        <v>857</v>
      </c>
      <c r="B857" t="str">
        <f>HYPERLINK("https://katmoviehd.day/black-clown-2022-full-movie-in-english/", "https://katmoviehd.day/black-clown-2022-full-movie-in-english/")</f>
        <v>https://katmoviehd.day/black-clown-2022-full-movie-in-english/</v>
      </c>
    </row>
    <row r="858" spans="1:2">
      <c r="A858" t="s">
        <v>858</v>
      </c>
      <c r="B858" t="str">
        <f>HYPERLINK("https://katmoviehd.day/the-fabelmans-2022-film/", "https://katmoviehd.day/the-fabelmans-2022-film/")</f>
        <v>https://katmoviehd.day/the-fabelmans-2022-film/</v>
      </c>
    </row>
    <row r="859" spans="1:2">
      <c r="A859" t="s">
        <v>859</v>
      </c>
      <c r="B859" t="str">
        <f>HYPERLINK("https://katmoviehd.day/strange-world-2022-1x/", "https://katmoviehd.day/strange-world-2022-1x/")</f>
        <v>https://katmoviehd.day/strange-world-2022-1x/</v>
      </c>
    </row>
    <row r="860" spans="1:2">
      <c r="A860" t="s">
        <v>860</v>
      </c>
      <c r="B860" t="str">
        <f>HYPERLINK("https://katmoviehd.day/the-last-manhunt-2022-full-movie-in-english/", "https://katmoviehd.day/the-last-manhunt-2022-full-movie-in-english/")</f>
        <v>https://katmoviehd.day/the-last-manhunt-2022-full-movie-in-english/</v>
      </c>
    </row>
    <row r="861" spans="1:2">
      <c r="A861" t="s">
        <v>861</v>
      </c>
      <c r="B861" t="str">
        <f>HYPERLINK("https://katmoviehd.day/tar-2022-full-movie-in-english/", "https://katmoviehd.day/tar-2022-full-movie-in-english/")</f>
        <v>https://katmoviehd.day/tar-2022-full-movie-in-english/</v>
      </c>
    </row>
    <row r="862" spans="1:2">
      <c r="A862" t="s">
        <v>862</v>
      </c>
      <c r="B862" t="str">
        <f>HYPERLINK("https://katmoviehd.day/day-of-disappearance-2022-full-movie-in-english/", "https://katmoviehd.day/day-of-disappearance-2022-full-movie-in-english/")</f>
        <v>https://katmoviehd.day/day-of-disappearance-2022-full-movie-in-english/</v>
      </c>
    </row>
    <row r="863" spans="1:2">
      <c r="A863" t="s">
        <v>863</v>
      </c>
      <c r="B863" t="str">
        <f>HYPERLINK("https://katmoviehd.day/disenchanted-2022-full-movie-in-english/", "https://katmoviehd.day/disenchanted-2022-full-movie-in-english/")</f>
        <v>https://katmoviehd.day/disenchanted-2022-full-movie-in-english/</v>
      </c>
    </row>
    <row r="864" spans="1:2">
      <c r="A864" t="s">
        <v>864</v>
      </c>
      <c r="B864" t="str">
        <f>HYPERLINK("https://katmoviehd.day/the-sacrifice-zone-the-activist-2022-full-movie-in-english/", "https://katmoviehd.day/the-sacrifice-zone-the-activist-2022-full-movie-in-english/")</f>
        <v>https://katmoviehd.day/the-sacrifice-zone-the-activist-2022-full-movie-in-english/</v>
      </c>
    </row>
    <row r="865" spans="1:2">
      <c r="A865" t="s">
        <v>865</v>
      </c>
      <c r="B865" t="str">
        <f>HYPERLINK("https://katmoviehd.day/the-razing-2022-full-movie-in-english/", "https://katmoviehd.day/the-razing-2022-full-movie-in-english/")</f>
        <v>https://katmoviehd.day/the-razing-2022-full-movie-in-english/</v>
      </c>
    </row>
    <row r="866" spans="1:2">
      <c r="A866" t="s">
        <v>866</v>
      </c>
      <c r="B866" t="str">
        <f>HYPERLINK("https://katmoviehd.day/paradise-city-2022-full-movie-in-english/", "https://katmoviehd.day/paradise-city-2022-full-movie-in-english/")</f>
        <v>https://katmoviehd.day/paradise-city-2022-full-movie-in-english/</v>
      </c>
    </row>
    <row r="867" spans="1:2">
      <c r="A867" t="s">
        <v>867</v>
      </c>
      <c r="B867" t="str">
        <f>HYPERLINK("https://katmoviehd.day/fatal-following-2021-full-movie-in-english/", "https://katmoviehd.day/fatal-following-2021-full-movie-in-english/")</f>
        <v>https://katmoviehd.day/fatal-following-2021-full-movie-in-english/</v>
      </c>
    </row>
    <row r="868" spans="1:2">
      <c r="A868" t="s">
        <v>868</v>
      </c>
      <c r="B868" t="str">
        <f>HYPERLINK("https://katmoviehd.day/darkest-hour-2022-full-movie-in-english/", "https://katmoviehd.day/darkest-hour-2022-full-movie-in-english/")</f>
        <v>https://katmoviehd.day/darkest-hour-2022-full-movie-in-english/</v>
      </c>
    </row>
    <row r="869" spans="1:2">
      <c r="A869" t="s">
        <v>869</v>
      </c>
      <c r="B869" t="str">
        <f>HYPERLINK("https://katmoviehd.day/devotion-2022-full-movie-in-english/", "https://katmoviehd.day/devotion-2022-full-movie-in-english/")</f>
        <v>https://katmoviehd.day/devotion-2022-full-movie-in-english/</v>
      </c>
    </row>
    <row r="870" spans="1:2">
      <c r="A870" t="s">
        <v>870</v>
      </c>
      <c r="B870" t="str">
        <f>HYPERLINK("https://katmoviehd.day/blood-relatives-2022-full-movie-in-english/", "https://katmoviehd.day/blood-relatives-2022-full-movie-in-english/")</f>
        <v>https://katmoviehd.day/blood-relatives-2022-full-movie-in-english/</v>
      </c>
    </row>
    <row r="871" spans="1:2">
      <c r="A871" t="s">
        <v>871</v>
      </c>
      <c r="B871" t="str">
        <f>HYPERLINK("https://katmoviehd.day/sawed-off-2022-full-movie-in-english/", "https://katmoviehd.day/sawed-off-2022-full-movie-in-english/")</f>
        <v>https://katmoviehd.day/sawed-off-2022-full-movie-in-english/</v>
      </c>
    </row>
    <row r="872" spans="1:2">
      <c r="A872" t="s">
        <v>872</v>
      </c>
      <c r="B872" t="str">
        <f>HYPERLINK("https://katmoviehd.day/black-adam-2022/", "https://katmoviehd.day/black-adam-2022/")</f>
        <v>https://katmoviehd.day/black-adam-2022/</v>
      </c>
    </row>
    <row r="873" spans="1:2">
      <c r="A873" t="s">
        <v>873</v>
      </c>
      <c r="B873" t="str">
        <f>HYPERLINK("https://katmoviehd.day/the-guardians-of-the-galaxy-holiday-special-2022/", "https://katmoviehd.day/the-guardians-of-the-galaxy-holiday-special-2022/")</f>
        <v>https://katmoviehd.day/the-guardians-of-the-galaxy-holiday-special-2022/</v>
      </c>
    </row>
    <row r="874" spans="1:2">
      <c r="A874" t="s">
        <v>874</v>
      </c>
      <c r="B874" t="str">
        <f>HYPERLINK("https://katmoviehd.day/a-reflection-of-evil-2021-full-movie-in-english/", "https://katmoviehd.day/a-reflection-of-evil-2021-full-movie-in-english/")</f>
        <v>https://katmoviehd.day/a-reflection-of-evil-2021-full-movie-in-english/</v>
      </c>
    </row>
    <row r="875" spans="1:2">
      <c r="A875" t="s">
        <v>875</v>
      </c>
      <c r="B875" t="str">
        <f>HYPERLINK("https://katmoviehd.day/hey-you-2022-full-movie-in-english/", "https://katmoviehd.day/hey-you-2022-full-movie-in-english/")</f>
        <v>https://katmoviehd.day/hey-you-2022-full-movie-in-english/</v>
      </c>
    </row>
    <row r="876" spans="1:2">
      <c r="A876" t="s">
        <v>876</v>
      </c>
      <c r="B876" t="str">
        <f>HYPERLINK("https://katmoviehd.day/out-on-a-lim-2022-full-movie-in-english/", "https://katmoviehd.day/out-on-a-lim-2022-full-movie-in-english/")</f>
        <v>https://katmoviehd.day/out-on-a-lim-2022-full-movie-in-english/</v>
      </c>
    </row>
    <row r="877" spans="1:2">
      <c r="A877" t="s">
        <v>877</v>
      </c>
      <c r="B877" t="str">
        <f>HYPERLINK("https://katmoviehd.day/dangerous-methods-2022-full-movie-in-english/", "https://katmoviehd.day/dangerous-methods-2022-full-movie-in-english/")</f>
        <v>https://katmoviehd.day/dangerous-methods-2022-full-movie-in-english/</v>
      </c>
    </row>
    <row r="878" spans="1:2">
      <c r="A878" t="s">
        <v>878</v>
      </c>
      <c r="B878" t="str">
        <f>HYPERLINK("https://katmoviehd.day/human-resources-2021-full-movie-in-english/", "https://katmoviehd.day/human-resources-2021-full-movie-in-english/")</f>
        <v>https://katmoviehd.day/human-resources-2021-full-movie-in-english/</v>
      </c>
    </row>
    <row r="879" spans="1:2">
      <c r="A879" t="s">
        <v>879</v>
      </c>
      <c r="B879" t="str">
        <f>HYPERLINK("https://katmoviehd.day/blood-sex-royalty-season-1/", "https://katmoviehd.day/blood-sex-royalty-season-1/")</f>
        <v>https://katmoviehd.day/blood-sex-royalty-season-1/</v>
      </c>
    </row>
    <row r="880" spans="1:2">
      <c r="A880" t="s">
        <v>880</v>
      </c>
      <c r="B880" t="str">
        <f>HYPERLINK("https://katmoviehd.day/the-friendship-game-2022-full-movie-in-english/", "https://katmoviehd.day/the-friendship-game-2022-full-movie-in-english/")</f>
        <v>https://katmoviehd.day/the-friendship-game-2022-full-movie-in-english/</v>
      </c>
    </row>
    <row r="881" spans="1:2">
      <c r="A881" t="s">
        <v>881</v>
      </c>
      <c r="B881" t="str">
        <f>HYPERLINK("https://katmoviehd.day/manifest-west-2022-full-movie-in-english/", "https://katmoviehd.day/manifest-west-2022-full-movie-in-english/")</f>
        <v>https://katmoviehd.day/manifest-west-2022-full-movie-in-english/</v>
      </c>
    </row>
    <row r="882" spans="1:2">
      <c r="A882" t="s">
        <v>882</v>
      </c>
      <c r="B882" t="str">
        <f>HYPERLINK("https://katmoviehd.day/armageddon-time-2022-full-movie-in-english/", "https://katmoviehd.day/armageddon-time-2022-full-movie-in-english/")</f>
        <v>https://katmoviehd.day/armageddon-time-2022-full-movie-in-english/</v>
      </c>
    </row>
    <row r="883" spans="1:2">
      <c r="A883" t="s">
        <v>883</v>
      </c>
      <c r="B883" t="str">
        <f>HYPERLINK("https://katmoviehd.day/a-party-to-die-for-2022-full-movie-in-english/", "https://katmoviehd.day/a-party-to-die-for-2022-full-movie-in-english/")</f>
        <v>https://katmoviehd.day/a-party-to-die-for-2022-full-movie-in-english/</v>
      </c>
    </row>
    <row r="884" spans="1:2">
      <c r="A884" t="s">
        <v>884</v>
      </c>
      <c r="B884" t="str">
        <f>HYPERLINK("https://katmoviehd.day/a-christmas-spark-2022-full-movie-in-english/", "https://katmoviehd.day/a-christmas-spark-2022-full-movie-in-english/")</f>
        <v>https://katmoviehd.day/a-christmas-spark-2022-full-movie-in-english/</v>
      </c>
    </row>
    <row r="885" spans="1:2">
      <c r="A885" t="s">
        <v>885</v>
      </c>
      <c r="B885" t="str">
        <f>HYPERLINK("https://katmoviehd.day/detective-mj-shadow-of-a-hero-2020-full-movie-in-english/", "https://katmoviehd.day/detective-mj-shadow-of-a-hero-2020-full-movie-in-english/")</f>
        <v>https://katmoviehd.day/detective-mj-shadow-of-a-hero-2020-full-movie-in-english/</v>
      </c>
    </row>
    <row r="886" spans="1:2">
      <c r="A886" t="s">
        <v>886</v>
      </c>
      <c r="B886" t="str">
        <f>HYPERLINK("https://katmoviehd.day/amityville-karen-2022-full-movie-in-english/", "https://katmoviehd.day/amityville-karen-2022-full-movie-in-english/")</f>
        <v>https://katmoviehd.day/amityville-karen-2022-full-movie-in-english/</v>
      </c>
    </row>
    <row r="887" spans="1:2">
      <c r="A887" t="s">
        <v>887</v>
      </c>
      <c r="B887" t="str">
        <f>HYPERLINK("https://katmoviehd.day/the-final-rose-2022-full-movie-in-english/", "https://katmoviehd.day/the-final-rose-2022-full-movie-in-english/")</f>
        <v>https://katmoviehd.day/the-final-rose-2022-full-movie-in-english/</v>
      </c>
    </row>
    <row r="888" spans="1:2">
      <c r="A888" t="s">
        <v>888</v>
      </c>
      <c r="B888" t="str">
        <f>HYPERLINK("https://katmoviehd.day/bar-fight-2022-full-movie/", "https://katmoviehd.day/bar-fight-2022-full-movie/")</f>
        <v>https://katmoviehd.day/bar-fight-2022-full-movie/</v>
      </c>
    </row>
    <row r="889" spans="1:2">
      <c r="A889" t="s">
        <v>889</v>
      </c>
      <c r="B889" t="str">
        <f>HYPERLINK("https://katmoviehd.day/heart-of-the-gun-2021-full-movie-in-english/", "https://katmoviehd.day/heart-of-the-gun-2021-full-movie-in-english/")</f>
        <v>https://katmoviehd.day/heart-of-the-gun-2021-full-movie-in-english/</v>
      </c>
    </row>
    <row r="890" spans="1:2">
      <c r="A890" t="s">
        <v>890</v>
      </c>
      <c r="B890" t="str">
        <f>HYPERLINK("https://katmoviehd.day/nocebo-2022-full-movie-in-english/", "https://katmoviehd.day/nocebo-2022-full-movie-in-english/")</f>
        <v>https://katmoviehd.day/nocebo-2022-full-movie-in-english/</v>
      </c>
    </row>
    <row r="891" spans="1:2">
      <c r="A891" t="s">
        <v>891</v>
      </c>
      <c r="B891" t="str">
        <f>HYPERLINK("https://katmoviehd.day/the-menu-2022-full-movie-in-english/", "https://katmoviehd.day/the-menu-2022-full-movie-in-english/")</f>
        <v>https://katmoviehd.day/the-menu-2022-full-movie-in-english/</v>
      </c>
    </row>
    <row r="892" spans="1:2">
      <c r="A892" t="s">
        <v>892</v>
      </c>
      <c r="B892" t="str">
        <f>HYPERLINK("https://katmoviehd.day/dr-jason-2022-full-movie-in-english/", "https://katmoviehd.day/dr-jason-2022-full-movie-in-english/")</f>
        <v>https://katmoviehd.day/dr-jason-2022-full-movie-in-english/</v>
      </c>
    </row>
    <row r="893" spans="1:2">
      <c r="A893" t="s">
        <v>893</v>
      </c>
      <c r="B893" t="str">
        <f>HYPERLINK("https://katmoviehd.day/crime-traveler-the-adventures-of-dave-slade-2022-full-movie-in-english/", "https://katmoviehd.day/crime-traveler-the-adventures-of-dave-slade-2022-full-movie-in-english/")</f>
        <v>https://katmoviehd.day/crime-traveler-the-adventures-of-dave-slade-2022-full-movie-in-english/</v>
      </c>
    </row>
    <row r="894" spans="1:2">
      <c r="A894" t="s">
        <v>894</v>
      </c>
      <c r="B894" t="str">
        <f>HYPERLINK("https://katmoviehd.day/soft-quiet-2022-full-movie-in-english/", "https://katmoviehd.day/soft-quiet-2022-full-movie-in-english/")</f>
        <v>https://katmoviehd.day/soft-quiet-2022-full-movie-in-english/</v>
      </c>
    </row>
    <row r="895" spans="1:2">
      <c r="A895" t="s">
        <v>895</v>
      </c>
      <c r="B895" t="str">
        <f>HYPERLINK("https://katmoviehd.day/on-the-line-2022-full-movie-in-english/", "https://katmoviehd.day/on-the-line-2022-full-movie-in-english/")</f>
        <v>https://katmoviehd.day/on-the-line-2022-full-movie-in-english/</v>
      </c>
    </row>
    <row r="896" spans="1:2">
      <c r="A896" t="s">
        <v>896</v>
      </c>
      <c r="B896" t="str">
        <f>HYPERLINK("https://katmoviehd.day/lamborghini-the-man-behind-the-legend-2022-full-movie-in-english/", "https://katmoviehd.day/lamborghini-the-man-behind-the-legend-2022-full-movie-in-english/")</f>
        <v>https://katmoviehd.day/lamborghini-the-man-behind-the-legend-2022-full-movie-in-english/</v>
      </c>
    </row>
    <row r="897" spans="1:2">
      <c r="A897" t="s">
        <v>897</v>
      </c>
      <c r="B897" t="str">
        <f>HYPERLINK("https://katmoviehd.day/enola-holmes-2-2022-full-movie-in-english/", "https://katmoviehd.day/enola-holmes-2-2022-full-movie-in-english/")</f>
        <v>https://katmoviehd.day/enola-holmes-2-2022-full-movie-in-english/</v>
      </c>
    </row>
    <row r="898" spans="1:2">
      <c r="A898" t="s">
        <v>898</v>
      </c>
      <c r="B898" t="str">
        <f>HYPERLINK("https://katmoviehd.day/emily-2022-full-movie-in-english/", "https://katmoviehd.day/emily-2022-full-movie-in-english/")</f>
        <v>https://katmoviehd.day/emily-2022-full-movie-in-english/</v>
      </c>
    </row>
    <row r="899" spans="1:2">
      <c r="A899" t="s">
        <v>899</v>
      </c>
      <c r="B899" t="str">
        <f>HYPERLINK("https://katmoviehd.day/a-wounded-fawn-2022-full-movie-in-english/", "https://katmoviehd.day/a-wounded-fawn-2022-full-movie-in-english/")</f>
        <v>https://katmoviehd.day/a-wounded-fawn-2022-full-movie-in-english/</v>
      </c>
    </row>
    <row r="900" spans="1:2">
      <c r="A900" t="s">
        <v>900</v>
      </c>
      <c r="B900" t="str">
        <f>HYPERLINK("https://katmoviehd.day/were-all-in-this-together-2021-full-movie-in-english/", "https://katmoviehd.day/were-all-in-this-together-2021-full-movie-in-english/")</f>
        <v>https://katmoviehd.day/were-all-in-this-together-2021-full-movie-in-english/</v>
      </c>
    </row>
    <row r="901" spans="1:2">
      <c r="A901" t="s">
        <v>901</v>
      </c>
      <c r="B901" t="str">
        <f>HYPERLINK("https://katmoviehd.day/other-monsters-2022-full-movie-in-english/", "https://katmoviehd.day/other-monsters-2022-full-movie-in-english/")</f>
        <v>https://katmoviehd.day/other-monsters-2022-full-movie-in-english/</v>
      </c>
    </row>
    <row r="902" spans="1:2">
      <c r="A902" t="s">
        <v>902</v>
      </c>
      <c r="B902" t="str">
        <f>HYPERLINK("https://katmoviehd.day/image-of-victory-2021-full-movie-in-english/", "https://katmoviehd.day/image-of-victory-2021-full-movie-in-english/")</f>
        <v>https://katmoviehd.day/image-of-victory-2021-full-movie-in-english/</v>
      </c>
    </row>
    <row r="903" spans="1:2">
      <c r="A903" t="s">
        <v>903</v>
      </c>
      <c r="B903" t="str">
        <f>HYPERLINK("https://katmoviehd.day/faded-memories-2021-full-movie-in-english/", "https://katmoviehd.day/faded-memories-2021-full-movie-in-english/")</f>
        <v>https://katmoviehd.day/faded-memories-2021-full-movie-in-english/</v>
      </c>
    </row>
    <row r="904" spans="1:2">
      <c r="A904" t="s">
        <v>904</v>
      </c>
      <c r="B904" t="str">
        <f>HYPERLINK("https://katmoviehd.day/dragon-fury-2-2022-full-movie-in-english/", "https://katmoviehd.day/dragon-fury-2-2022-full-movie-in-english/")</f>
        <v>https://katmoviehd.day/dragon-fury-2-2022-full-movie-in-english/</v>
      </c>
    </row>
    <row r="905" spans="1:2">
      <c r="A905" t="s">
        <v>905</v>
      </c>
      <c r="B905" t="str">
        <f>HYPERLINK("https://katmoviehd.day/croc-2022-full-movie-in-english/", "https://katmoviehd.day/croc-2022-full-movie-in-english/")</f>
        <v>https://katmoviehd.day/croc-2022-full-movie-in-english/</v>
      </c>
    </row>
    <row r="906" spans="1:2">
      <c r="A906" t="s">
        <v>906</v>
      </c>
      <c r="B906" t="str">
        <f>HYPERLINK("https://katmoviehd.day/becoming-death-2022-full-movie-in-english/", "https://katmoviehd.day/becoming-death-2022-full-movie-in-english/")</f>
        <v>https://katmoviehd.day/becoming-death-2022-full-movie-in-english/</v>
      </c>
    </row>
    <row r="907" spans="1:2">
      <c r="A907" t="s">
        <v>907</v>
      </c>
      <c r="B907" t="str">
        <f>HYPERLINK("https://katmoviehd.day/american-scarecrow-2020-full-movie-in-english/", "https://katmoviehd.day/american-scarecrow-2020-full-movie-in-english/")</f>
        <v>https://katmoviehd.day/american-scarecrow-2020-full-movie-in-english/</v>
      </c>
    </row>
    <row r="908" spans="1:2">
      <c r="A908" t="s">
        <v>908</v>
      </c>
      <c r="B908" t="str">
        <f>HYPERLINK("https://katmoviehd.day/r-i-p-d-2-rise-of-the-damned/", "https://katmoviehd.day/r-i-p-d-2-rise-of-the-damned/")</f>
        <v>https://katmoviehd.day/r-i-p-d-2-rise-of-the-damned/</v>
      </c>
    </row>
    <row r="909" spans="1:2">
      <c r="A909" t="s">
        <v>909</v>
      </c>
      <c r="B909" t="str">
        <f>HYPERLINK("https://katmoviehd.day/avarice-2022-full-movie-in-english/", "https://katmoviehd.day/avarice-2022-full-movie-in-english/")</f>
        <v>https://katmoviehd.day/avarice-2022-full-movie-in-english/</v>
      </c>
    </row>
    <row r="910" spans="1:2">
      <c r="A910" t="s">
        <v>910</v>
      </c>
      <c r="B910" t="str">
        <f>HYPERLINK("https://katmoviehd.day/ash-and-bone-2022-full-movie-in-english/", "https://katmoviehd.day/ash-and-bone-2022-full-movie-in-english/")</f>
        <v>https://katmoviehd.day/ash-and-bone-2022-full-movie-in-english/</v>
      </c>
    </row>
    <row r="911" spans="1:2">
      <c r="A911" t="s">
        <v>911</v>
      </c>
      <c r="B911" t="str">
        <f>HYPERLINK("https://katmoviehd.day/werewolf-by-night-2022-full-movie-in-english/", "https://katmoviehd.day/werewolf-by-night-2022-full-movie-in-english/")</f>
        <v>https://katmoviehd.day/werewolf-by-night-2022-full-movie-in-english/</v>
      </c>
    </row>
    <row r="912" spans="1:2">
      <c r="A912" t="s">
        <v>912</v>
      </c>
      <c r="B912" t="str">
        <f>HYPERLINK("https://katmoviehd.day/curse-of-jack-frost-2022-full-movie-in-english/", "https://katmoviehd.day/curse-of-jack-frost-2022-full-movie-in-english/")</f>
        <v>https://katmoviehd.day/curse-of-jack-frost-2022-full-movie-in-english/</v>
      </c>
    </row>
    <row r="913" spans="1:2">
      <c r="A913" t="s">
        <v>913</v>
      </c>
      <c r="B913" t="str">
        <f>HYPERLINK("https://katmoviehd.day/the-infernal-machine-2022-full-movie-in-english/", "https://katmoviehd.day/the-infernal-machine-2022-full-movie-in-english/")</f>
        <v>https://katmoviehd.day/the-infernal-machine-2022-full-movie-in-english/</v>
      </c>
    </row>
    <row r="914" spans="1:2">
      <c r="A914" t="s">
        <v>914</v>
      </c>
      <c r="B914" t="str">
        <f>HYPERLINK("https://katmoviehd.day/the-minute-you-wake-up-dead-2022-full-movie/", "https://katmoviehd.day/the-minute-you-wake-up-dead-2022-full-movie/")</f>
        <v>https://katmoviehd.day/the-minute-you-wake-up-dead-2022-full-movie/</v>
      </c>
    </row>
    <row r="915" spans="1:2">
      <c r="A915" t="s">
        <v>915</v>
      </c>
      <c r="B915" t="str">
        <f>HYPERLINK("https://katmoviehd.day/the-swimmers-2022-full-movie-in-english/", "https://katmoviehd.day/the-swimmers-2022-full-movie-in-english/")</f>
        <v>https://katmoviehd.day/the-swimmers-2022-full-movie-in-english/</v>
      </c>
    </row>
    <row r="916" spans="1:2">
      <c r="A916" t="s">
        <v>916</v>
      </c>
      <c r="B916" t="str">
        <f>HYPERLINK("https://katmoviehd.day/the-independent-2022-full-movie-in-english/", "https://katmoviehd.day/the-independent-2022-full-movie-in-english/")</f>
        <v>https://katmoviehd.day/the-independent-2022-full-movie-in-english/</v>
      </c>
    </row>
    <row r="917" spans="1:2">
      <c r="A917" t="s">
        <v>917</v>
      </c>
      <c r="B917" t="str">
        <f>HYPERLINK("https://katmoviehd.day/halloween-ends-2022-full-movie/", "https://katmoviehd.day/halloween-ends-2022-full-movie/")</f>
        <v>https://katmoviehd.day/halloween-ends-2022-full-movie/</v>
      </c>
    </row>
    <row r="918" spans="1:2">
      <c r="A918" t="s">
        <v>918</v>
      </c>
      <c r="B918" t="str">
        <f>HYPERLINK("https://katmoviehd.day/asombrosa-elisa-2022-full-movie-in-english/", "https://katmoviehd.day/asombrosa-elisa-2022-full-movie-in-english/")</f>
        <v>https://katmoviehd.day/asombrosa-elisa-2022-full-movie-in-english/</v>
      </c>
    </row>
    <row r="919" spans="1:2">
      <c r="A919" t="s">
        <v>919</v>
      </c>
      <c r="B919" t="str">
        <f>HYPERLINK("https://katmoviehd.day/forgotten-2022-full-movie-in-english/", "https://katmoviehd.day/forgotten-2022-full-movie-in-english/")</f>
        <v>https://katmoviehd.day/forgotten-2022-full-movie-in-english/</v>
      </c>
    </row>
    <row r="920" spans="1:2">
      <c r="A920" t="s">
        <v>920</v>
      </c>
      <c r="B920" t="str">
        <f>HYPERLINK("https://katmoviehd.day/conjuring-the-beyond-2022-full-movie-in-english/", "https://katmoviehd.day/conjuring-the-beyond-2022-full-movie-in-english/")</f>
        <v>https://katmoviehd.day/conjuring-the-beyond-2022-full-movie-in-english/</v>
      </c>
    </row>
    <row r="921" spans="1:2">
      <c r="A921" t="s">
        <v>921</v>
      </c>
      <c r="B921" t="str">
        <f>HYPERLINK("https://katmoviehd.day/barbarian-2022-movie/", "https://katmoviehd.day/barbarian-2022-movie/")</f>
        <v>https://katmoviehd.day/barbarian-2022-movie/</v>
      </c>
    </row>
    <row r="922" spans="1:2">
      <c r="A922" t="s">
        <v>922</v>
      </c>
      <c r="B922" t="str">
        <f>HYPERLINK("https://katmoviehd.day/the-accursed-full-movie/", "https://katmoviehd.day/the-accursed-full-movie/")</f>
        <v>https://katmoviehd.day/the-accursed-full-movie/</v>
      </c>
    </row>
    <row r="923" spans="1:2">
      <c r="A923" t="s">
        <v>923</v>
      </c>
      <c r="B923" t="str">
        <f>HYPERLINK("https://katmoviehd.day/kingslayer-2022-full-movie-in-english/", "https://katmoviehd.day/kingslayer-2022-full-movie-in-english/")</f>
        <v>https://katmoviehd.day/kingslayer-2022-full-movie-in-english/</v>
      </c>
    </row>
    <row r="924" spans="1:2">
      <c r="A924" t="s">
        <v>924</v>
      </c>
      <c r="B924" t="str">
        <f>HYPERLINK("https://katmoviehd.day/cutting-board-2022-full-movie-in-english/", "https://katmoviehd.day/cutting-board-2022-full-movie-in-english/")</f>
        <v>https://katmoviehd.day/cutting-board-2022-full-movie-in-english/</v>
      </c>
    </row>
    <row r="925" spans="1:2">
      <c r="A925" t="s">
        <v>925</v>
      </c>
      <c r="B925" t="str">
        <f>HYPERLINK("https://katmoviehd.day/cursed-friends-2022-full-movie-in-english/", "https://katmoviehd.day/cursed-friends-2022-full-movie-in-english/")</f>
        <v>https://katmoviehd.day/cursed-friends-2022-full-movie-in-english/</v>
      </c>
    </row>
    <row r="926" spans="1:2">
      <c r="A926" t="s">
        <v>926</v>
      </c>
      <c r="B926" t="str">
        <f>HYPERLINK("https://katmoviehd.day/a-haunting-in-ravenwood-2021-full-movie-in-english/", "https://katmoviehd.day/a-haunting-in-ravenwood-2021-full-movie-in-english/")</f>
        <v>https://katmoviehd.day/a-haunting-in-ravenwood-2021-full-movie-in-english/</v>
      </c>
    </row>
    <row r="927" spans="1:2">
      <c r="A927" t="s">
        <v>927</v>
      </c>
      <c r="B927" t="str">
        <f>HYPERLINK("https://katmoviehd.day/223-wick-2022-full-movie-in-english/", "https://katmoviehd.day/223-wick-2022-full-movie-in-english/")</f>
        <v>https://katmoviehd.day/223-wick-2022-full-movie-in-english/</v>
      </c>
    </row>
    <row r="928" spans="1:2">
      <c r="A928" t="s">
        <v>928</v>
      </c>
      <c r="B928" t="str">
        <f>HYPERLINK("https://katmoviehd.day/terrifier-2-2022/", "https://katmoviehd.day/terrifier-2-2022/")</f>
        <v>https://katmoviehd.day/terrifier-2-2022/</v>
      </c>
    </row>
    <row r="929" spans="1:2">
      <c r="A929" t="s">
        <v>929</v>
      </c>
      <c r="B929" t="str">
        <f>HYPERLINK("https://katmoviehd.day/clown-motel-2-full-movie/", "https://katmoviehd.day/clown-motel-2-full-movie/")</f>
        <v>https://katmoviehd.day/clown-motel-2-full-movie/</v>
      </c>
    </row>
    <row r="930" spans="1:2">
      <c r="A930" t="s">
        <v>930</v>
      </c>
      <c r="B930" t="str">
        <f>HYPERLINK("https://katmoviehd.day/expunged-a-harold-hall-2022-full-movie-in-english/", "https://katmoviehd.day/expunged-a-harold-hall-2022-full-movie-in-english/")</f>
        <v>https://katmoviehd.day/expunged-a-harold-hall-2022-full-movie-in-english/</v>
      </c>
    </row>
    <row r="931" spans="1:2">
      <c r="A931" t="s">
        <v>931</v>
      </c>
      <c r="B931" t="str">
        <f>HYPERLINK("https://katmoviehd.day/project-legion-full-movie/", "https://katmoviehd.day/project-legion-full-movie/")</f>
        <v>https://katmoviehd.day/project-legion-full-movie/</v>
      </c>
    </row>
    <row r="932" spans="1:2">
      <c r="A932" t="s">
        <v>932</v>
      </c>
      <c r="B932" t="str">
        <f>HYPERLINK("https://katmoviehd.day/terrifier-2016/", "https://katmoviehd.day/terrifier-2016/")</f>
        <v>https://katmoviehd.day/terrifier-2016/</v>
      </c>
    </row>
    <row r="933" spans="1:2">
      <c r="A933" t="s">
        <v>933</v>
      </c>
      <c r="B933" t="str">
        <f>HYPERLINK("https://katmoviehd.day/the-cathedral-full-movie/", "https://katmoviehd.day/the-cathedral-full-movie/")</f>
        <v>https://katmoviehd.day/the-cathedral-full-movie/</v>
      </c>
    </row>
    <row r="934" spans="1:2">
      <c r="A934" t="s">
        <v>934</v>
      </c>
      <c r="B934" t="str">
        <f>HYPERLINK("https://katmoviehd.day/significant-other-full-movie/", "https://katmoviehd.day/significant-other-full-movie/")</f>
        <v>https://katmoviehd.day/significant-other-full-movie/</v>
      </c>
    </row>
    <row r="935" spans="1:2">
      <c r="A935" t="s">
        <v>935</v>
      </c>
      <c r="B935" t="str">
        <f>HYPERLINK("https://katmoviehd.day/simchas-and-sorrows-2022-full-movie-in-english/", "https://katmoviehd.day/simchas-and-sorrows-2022-full-movie-in-english/")</f>
        <v>https://katmoviehd.day/simchas-and-sorrows-2022-full-movie-in-english/</v>
      </c>
    </row>
    <row r="936" spans="1:2">
      <c r="A936" t="s">
        <v>936</v>
      </c>
      <c r="B936" t="str">
        <f>HYPERLINK("https://katmoviehd.day/sanctioning-evil-full-movie/", "https://katmoviehd.day/sanctioning-evil-full-movie/")</f>
        <v>https://katmoviehd.day/sanctioning-evil-full-movie/</v>
      </c>
    </row>
    <row r="937" spans="1:2">
      <c r="A937" t="s">
        <v>937</v>
      </c>
      <c r="B937" t="str">
        <f>HYPERLINK("https://katmoviehd.day/sissy-2022-full-movie-in-english/", "https://katmoviehd.day/sissy-2022-full-movie-in-english/")</f>
        <v>https://katmoviehd.day/sissy-2022-full-movie-in-english/</v>
      </c>
    </row>
    <row r="938" spans="1:2">
      <c r="A938" t="s">
        <v>938</v>
      </c>
      <c r="B938" t="str">
        <f>HYPERLINK("https://katmoviehd.day/the-shoplifting-pact-2022-full-movie-in-english/", "https://katmoviehd.day/the-shoplifting-pact-2022-full-movie-in-english/")</f>
        <v>https://katmoviehd.day/the-shoplifting-pact-2022-full-movie-in-english/</v>
      </c>
    </row>
    <row r="939" spans="1:2">
      <c r="A939" t="s">
        <v>939</v>
      </c>
      <c r="B939" t="str">
        <f>HYPERLINK("https://katmoviehd.day/queen-of-the-trap-house-2-taking-the-throne-2022-full-movie-in-english/", "https://katmoviehd.day/queen-of-the-trap-house-2-taking-the-throne-2022-full-movie-in-english/")</f>
        <v>https://katmoviehd.day/queen-of-the-trap-house-2-taking-the-throne-2022-full-movie-in-english/</v>
      </c>
    </row>
    <row r="940" spans="1:2">
      <c r="A940" t="s">
        <v>940</v>
      </c>
      <c r="B940" t="str">
        <f>HYPERLINK("https://katmoviehd.day/red-book-ritual-full-movie-hsubs/", "https://katmoviehd.day/red-book-ritual-full-movie-hsubs/")</f>
        <v>https://katmoviehd.day/red-book-ritual-full-movie-hsubs/</v>
      </c>
    </row>
    <row r="941" spans="1:2">
      <c r="A941" t="s">
        <v>941</v>
      </c>
      <c r="B941" t="str">
        <f>HYPERLINK("https://katmoviehd.day/fantasia-de-juventud-2020-full-movie-in-english/", "https://katmoviehd.day/fantasia-de-juventud-2020-full-movie-in-english/")</f>
        <v>https://katmoviehd.day/fantasia-de-juventud-2020-full-movie-in-english/</v>
      </c>
    </row>
    <row r="942" spans="1:2">
      <c r="A942" t="s">
        <v>942</v>
      </c>
      <c r="B942" t="str">
        <f>HYPERLINK("https://katmoviehd.day/operation-seawolf-full-movie/", "https://katmoviehd.day/operation-seawolf-full-movie/")</f>
        <v>https://katmoviehd.day/operation-seawolf-full-movie/</v>
      </c>
    </row>
    <row r="943" spans="1:2">
      <c r="A943" t="s">
        <v>943</v>
      </c>
      <c r="B943" t="str">
        <f>HYPERLINK("https://katmoviehd.day/coast-road-full-movie/", "https://katmoviehd.day/coast-road-full-movie/")</f>
        <v>https://katmoviehd.day/coast-road-full-movie/</v>
      </c>
    </row>
    <row r="944" spans="1:2">
      <c r="A944" t="s">
        <v>944</v>
      </c>
      <c r="B944" t="str">
        <f>HYPERLINK("https://katmoviehd.day/girl-in-room-13-2022-full-movie-in-english/", "https://katmoviehd.day/girl-in-room-13-2022-full-movie-in-english/")</f>
        <v>https://katmoviehd.day/girl-in-room-13-2022-full-movie-in-english/</v>
      </c>
    </row>
    <row r="945" spans="1:2">
      <c r="A945" t="s">
        <v>945</v>
      </c>
      <c r="B945" t="str">
        <f>HYPERLINK("https://katmoviehd.day/spider-man-no-way-home-2022-extended-cut/", "https://katmoviehd.day/spider-man-no-way-home-2022-extended-cut/")</f>
        <v>https://katmoviehd.day/spider-man-no-way-home-2022-extended-cut/</v>
      </c>
    </row>
    <row r="946" spans="1:2">
      <c r="A946" t="s">
        <v>946</v>
      </c>
      <c r="B946" t="str">
        <f>HYPERLINK("https://katmoviehd.day/camping-trip-full-movie/", "https://katmoviehd.day/camping-trip-full-movie/")</f>
        <v>https://katmoviehd.day/camping-trip-full-movie/</v>
      </c>
    </row>
    <row r="947" spans="1:2">
      <c r="A947" t="s">
        <v>947</v>
      </c>
      <c r="B947" t="str">
        <f>HYPERLINK("https://katmoviehd.day/student-seduction-2022-full-movie-in-english/", "https://katmoviehd.day/student-seduction-2022-full-movie-in-english/")</f>
        <v>https://katmoviehd.day/student-seduction-2022-full-movie-in-english/</v>
      </c>
    </row>
    <row r="948" spans="1:2">
      <c r="A948" t="s">
        <v>948</v>
      </c>
      <c r="B948" t="str">
        <f>HYPERLINK("https://katmoviehd.day/booze-broads-and-blackjack-full-movie/", "https://katmoviehd.day/booze-broads-and-blackjack-full-movie/")</f>
        <v>https://katmoviehd.day/booze-broads-and-blackjack-full-movie/</v>
      </c>
    </row>
    <row r="949" spans="1:2">
      <c r="A949" t="s">
        <v>949</v>
      </c>
      <c r="B949" t="str">
        <f>HYPERLINK("https://katmoviehd.day/blade-of-the-47-ronin-full-movie/", "https://katmoviehd.day/blade-of-the-47-ronin-full-movie/")</f>
        <v>https://katmoviehd.day/blade-of-the-47-ronin-full-movie/</v>
      </c>
    </row>
    <row r="950" spans="1:2">
      <c r="A950" t="s">
        <v>950</v>
      </c>
      <c r="B950" t="str">
        <f>HYPERLINK("https://katmoviehd.day/marry-go-round-full-movie-hsubs/", "https://katmoviehd.day/marry-go-round-full-movie-hsubs/")</f>
        <v>https://katmoviehd.day/marry-go-round-full-movie-hsubs/</v>
      </c>
    </row>
    <row r="951" spans="1:2">
      <c r="A951" t="s">
        <v>951</v>
      </c>
      <c r="B951" t="str">
        <f>HYPERLINK("https://katmoviehd.day/bad-timing-full-movie/", "https://katmoviehd.day/bad-timing-full-movie/")</f>
        <v>https://katmoviehd.day/bad-timing-full-movie/</v>
      </c>
    </row>
    <row r="952" spans="1:2">
      <c r="A952" t="s">
        <v>952</v>
      </c>
      <c r="B952" t="str">
        <f>HYPERLINK("https://katmoviehd.day/canvas-full-movie/", "https://katmoviehd.day/canvas-full-movie/")</f>
        <v>https://katmoviehd.day/canvas-full-movie/</v>
      </c>
    </row>
    <row r="953" spans="1:2">
      <c r="A953" t="s">
        <v>953</v>
      </c>
      <c r="B953" t="str">
        <f>HYPERLINK("https://katmoviehd.day/bad-ben-benign-full-movie/", "https://katmoviehd.day/bad-ben-benign-full-movie/")</f>
        <v>https://katmoviehd.day/bad-ben-benign-full-movie/</v>
      </c>
    </row>
    <row r="954" spans="1:2">
      <c r="A954" t="s">
        <v>954</v>
      </c>
      <c r="B954" t="str">
        <f>HYPERLINK("https://katmoviehd.day/captivity-2022-full-movie/", "https://katmoviehd.day/captivity-2022-full-movie/")</f>
        <v>https://katmoviehd.day/captivity-2022-full-movie/</v>
      </c>
    </row>
    <row r="955" spans="1:2">
      <c r="A955" t="s">
        <v>955</v>
      </c>
      <c r="B955" t="str">
        <f>HYPERLINK("https://katmoviehd.day/vinterrejse-full-movie-hsubs/", "https://katmoviehd.day/vinterrejse-full-movie-hsubs/")</f>
        <v>https://katmoviehd.day/vinterrejse-full-movie-hsubs/</v>
      </c>
    </row>
    <row r="956" spans="1:2">
      <c r="A956" t="s">
        <v>956</v>
      </c>
      <c r="B956" t="str">
        <f>HYPERLINK("https://katmoviehd.day/amsterdam-2022-hd/", "https://katmoviehd.day/amsterdam-2022-hd/")</f>
        <v>https://katmoviehd.day/amsterdam-2022-hd/</v>
      </c>
    </row>
    <row r="957" spans="1:2">
      <c r="A957" t="s">
        <v>957</v>
      </c>
      <c r="B957" t="str">
        <f>HYPERLINK("https://katmoviehd.day/are-we-monsters-full-movie/", "https://katmoviehd.day/are-we-monsters-full-movie/")</f>
        <v>https://katmoviehd.day/are-we-monsters-full-movie/</v>
      </c>
    </row>
    <row r="958" spans="1:2">
      <c r="A958" t="s">
        <v>958</v>
      </c>
      <c r="B958" t="str">
        <f>HYPERLINK("https://katmoviehd.day/amsterdam-2022-full-movie-hsubs/", "https://katmoviehd.day/amsterdam-2022-full-movie-hsubs/")</f>
        <v>https://katmoviehd.day/amsterdam-2022-full-movie-hsubs/</v>
      </c>
    </row>
    <row r="959" spans="1:2">
      <c r="A959" t="s">
        <v>959</v>
      </c>
      <c r="B959" t="str">
        <f>HYPERLINK("https://katmoviehd.day/drac-von-stollers-horrifying-tales-2020-full-movie/", "https://katmoviehd.day/drac-von-stollers-horrifying-tales-2020-full-movie/")</f>
        <v>https://katmoviehd.day/drac-von-stollers-horrifying-tales-2020-full-movie/</v>
      </c>
    </row>
    <row r="960" spans="1:2">
      <c r="A960" t="s">
        <v>960</v>
      </c>
      <c r="B960" t="str">
        <f>HYPERLINK("https://katmoviehd.day/vernon-2021-full-movie/", "https://katmoviehd.day/vernon-2021-full-movie/")</f>
        <v>https://katmoviehd.day/vernon-2021-full-movie/</v>
      </c>
    </row>
    <row r="961" spans="1:2">
      <c r="A961" t="s">
        <v>961</v>
      </c>
      <c r="B961" t="str">
        <f>HYPERLINK("https://katmoviehd.day/triangle-of-sadness-2022-hd/", "https://katmoviehd.day/triangle-of-sadness-2022-hd/")</f>
        <v>https://katmoviehd.day/triangle-of-sadness-2022-hd/</v>
      </c>
    </row>
    <row r="962" spans="1:2">
      <c r="A962" t="s">
        <v>962</v>
      </c>
      <c r="B962" t="str">
        <f>HYPERLINK("https://katmoviehd.day/ike-boys-full-movie-hsubs/", "https://katmoviehd.day/ike-boys-full-movie-hsubs/")</f>
        <v>https://katmoviehd.day/ike-boys-full-movie-hsubs/</v>
      </c>
    </row>
    <row r="963" spans="1:2">
      <c r="A963" t="s">
        <v>963</v>
      </c>
      <c r="B963" t="str">
        <f>HYPERLINK("https://katmoviehd.day/the-inhabitant-full-movie/", "https://katmoviehd.day/the-inhabitant-full-movie/")</f>
        <v>https://katmoviehd.day/the-inhabitant-full-movie/</v>
      </c>
    </row>
    <row r="964" spans="1:2">
      <c r="A964" t="s">
        <v>964</v>
      </c>
      <c r="B964" t="str">
        <f>HYPERLINK("https://katmoviehd.day/to-her-with-love-full-movie/", "https://katmoviehd.day/to-her-with-love-full-movie/")</f>
        <v>https://katmoviehd.day/to-her-with-love-full-movie/</v>
      </c>
    </row>
    <row r="965" spans="1:2">
      <c r="A965" t="s">
        <v>965</v>
      </c>
      <c r="B965" t="str">
        <f>HYPERLINK("https://katmoviehd.day/hellraiser-2022/", "https://katmoviehd.day/hellraiser-2022/")</f>
        <v>https://katmoviehd.day/hellraiser-2022/</v>
      </c>
    </row>
    <row r="966" spans="1:2">
      <c r="A966" t="s">
        <v>966</v>
      </c>
      <c r="B966" t="str">
        <f>HYPERLINK("https://katmoviehd.day/the-curious-case-of-dolphin-bay-2022-full-movie-in-english/", "https://katmoviehd.day/the-curious-case-of-dolphin-bay-2022-full-movie-in-english/")</f>
        <v>https://katmoviehd.day/the-curious-case-of-dolphin-bay-2022-full-movie-in-english/</v>
      </c>
    </row>
    <row r="967" spans="1:2">
      <c r="A967" t="s">
        <v>967</v>
      </c>
      <c r="B967" t="str">
        <f>HYPERLINK("https://katmoviehd.day/trapped-with-my-husband-full-movie/", "https://katmoviehd.day/trapped-with-my-husband-full-movie/")</f>
        <v>https://katmoviehd.day/trapped-with-my-husband-full-movie/</v>
      </c>
    </row>
    <row r="968" spans="1:2">
      <c r="A968" t="s">
        <v>968</v>
      </c>
      <c r="B968" t="str">
        <f>HYPERLINK("https://katmoviehd.day/werewolf-by-night-202/", "https://katmoviehd.day/werewolf-by-night-202/")</f>
        <v>https://katmoviehd.day/werewolf-by-night-202/</v>
      </c>
    </row>
    <row r="969" spans="1:2">
      <c r="A969" t="s">
        <v>969</v>
      </c>
      <c r="B969" t="str">
        <f>HYPERLINK("https://katmoviehd.day/on-the-come-up-2022-full-movie/", "https://katmoviehd.day/on-the-come-up-2022-full-movie/")</f>
        <v>https://katmoviehd.day/on-the-come-up-2022-full-movie/</v>
      </c>
    </row>
    <row r="970" spans="1:2">
      <c r="A970" t="s">
        <v>970</v>
      </c>
      <c r="B970" t="str">
        <f>HYPERLINK("https://katmoviehd.day/york-witches-society-full-movie/", "https://katmoviehd.day/york-witches-society-full-movie/")</f>
        <v>https://katmoviehd.day/york-witches-society-full-movie/</v>
      </c>
    </row>
    <row r="971" spans="1:2">
      <c r="A971" t="s">
        <v>971</v>
      </c>
      <c r="B971" t="str">
        <f>HYPERLINK("https://katmoviehd.day/7-hours-on-earth-full-movie-hsubs/", "https://katmoviehd.day/7-hours-on-earth-full-movie-hsubs/")</f>
        <v>https://katmoviehd.day/7-hours-on-earth-full-movie-hsubs/</v>
      </c>
    </row>
    <row r="972" spans="1:2">
      <c r="A972" t="s">
        <v>972</v>
      </c>
      <c r="B972" t="str">
        <f>HYPERLINK("https://katmoviehd.day/root-letter-full-movie/", "https://katmoviehd.day/root-letter-full-movie/")</f>
        <v>https://katmoviehd.day/root-letter-full-movie/</v>
      </c>
    </row>
    <row r="973" spans="1:2">
      <c r="A973" t="s">
        <v>973</v>
      </c>
      <c r="B973" t="str">
        <f>HYPERLINK("https://katmoviehd.day/land-of-dreams-2021-full-movie/", "https://katmoviehd.day/land-of-dreams-2021-full-movie/")</f>
        <v>https://katmoviehd.day/land-of-dreams-2021-full-movie/</v>
      </c>
    </row>
    <row r="974" spans="1:2">
      <c r="A974" t="s">
        <v>974</v>
      </c>
      <c r="B974" t="str">
        <f>HYPERLINK("https://katmoviehd.day/mona-lisa-and-the-blood-moon-full-movie-hsubs/", "https://katmoviehd.day/mona-lisa-and-the-blood-moon-full-movie-hsubs/")</f>
        <v>https://katmoviehd.day/mona-lisa-and-the-blood-moon-full-movie-hsubs/</v>
      </c>
    </row>
    <row r="975" spans="1:2">
      <c r="A975" t="s">
        <v>975</v>
      </c>
      <c r="B975" t="str">
        <f>HYPERLINK("https://katmoviehd.day/the-dunes-full-movie/", "https://katmoviehd.day/the-dunes-full-movie/")</f>
        <v>https://katmoviehd.day/the-dunes-full-movie/</v>
      </c>
    </row>
    <row r="976" spans="1:2">
      <c r="A976" t="s">
        <v>976</v>
      </c>
      <c r="B976" t="str">
        <f>HYPERLINK("https://katmoviehd.day/ravens-hollow-full-movie-hsubs/", "https://katmoviehd.day/ravens-hollow-full-movie-hsubs/")</f>
        <v>https://katmoviehd.day/ravens-hollow-full-movie-hsubs/</v>
      </c>
    </row>
    <row r="977" spans="1:2">
      <c r="A977" t="s">
        <v>977</v>
      </c>
      <c r="B977" t="str">
        <f>HYPERLINK("https://katmoviehd.day/house-of-darkness-full-movie-hsubs/", "https://katmoviehd.day/house-of-darkness-full-movie-hsubs/")</f>
        <v>https://katmoviehd.day/house-of-darkness-full-movie-hsubs/</v>
      </c>
    </row>
    <row r="978" spans="1:2">
      <c r="A978" t="s">
        <v>978</v>
      </c>
      <c r="B978" t="str">
        <f>HYPERLINK("https://katmoviehd.day/my-son-hunter-2022-full-movie-hsubs/", "https://katmoviehd.day/my-son-hunter-2022-full-movie-hsubs/")</f>
        <v>https://katmoviehd.day/my-son-hunter-2022-full-movie-hsubs/</v>
      </c>
    </row>
    <row r="979" spans="1:2">
      <c r="A979" t="s">
        <v>979</v>
      </c>
      <c r="B979" t="str">
        <f>HYPERLINK("https://katmoviehd.day/the-visitor-full-movie/", "https://katmoviehd.day/the-visitor-full-movie/")</f>
        <v>https://katmoviehd.day/the-visitor-full-movie/</v>
      </c>
    </row>
    <row r="980" spans="1:2">
      <c r="A980" t="s">
        <v>980</v>
      </c>
      <c r="B980" t="str">
        <f>HYPERLINK("https://katmoviehd.day/consequences-2022-full-movie-hsub/", "https://katmoviehd.day/consequences-2022-full-movie-hsub/")</f>
        <v>https://katmoviehd.day/consequences-2022-full-movie-hsub/</v>
      </c>
    </row>
    <row r="981" spans="1:2">
      <c r="A981" t="s">
        <v>981</v>
      </c>
      <c r="B981" t="str">
        <f>HYPERLINK("https://katmoviehd.day/the-falconer-full-movie-hsubs/", "https://katmoviehd.day/the-falconer-full-movie-hsubs/")</f>
        <v>https://katmoviehd.day/the-falconer-full-movie-hsubs/</v>
      </c>
    </row>
    <row r="982" spans="1:2">
      <c r="A982" t="s">
        <v>982</v>
      </c>
      <c r="B982" t="str">
        <f>HYPERLINK("https://katmoviehd.day/vesper-2022-english/", "https://katmoviehd.day/vesper-2022-english/")</f>
        <v>https://katmoviehd.day/vesper-2022-english/</v>
      </c>
    </row>
    <row r="983" spans="1:2">
      <c r="A983" t="s">
        <v>983</v>
      </c>
      <c r="B983" t="str">
        <f>HYPERLINK("https://katmoviehd.day/hocus-pocus-2-2022/", "https://katmoviehd.day/hocus-pocus-2-2022/")</f>
        <v>https://katmoviehd.day/hocus-pocus-2-2022/</v>
      </c>
    </row>
    <row r="984" spans="1:2">
      <c r="A984" t="s">
        <v>984</v>
      </c>
      <c r="B984" t="str">
        <f>HYPERLINK("https://katmoviehd.day/smile-2022-full-movie-in-english-camrip-720p-watch-online-free-download-1xbet/", "https://katmoviehd.day/smile-2022-full-movie-in-english-camrip-720p-watch-online-free-download-1xbet/")</f>
        <v>https://katmoviehd.day/smile-2022-full-movie-in-english-camrip-720p-watch-online-free-download-1xbet/</v>
      </c>
    </row>
    <row r="985" spans="1:2">
      <c r="A985" t="s">
        <v>985</v>
      </c>
      <c r="B985" t="str">
        <f>HYPERLINK("https://katmoviehd.day/tony-martone-full-movie/", "https://katmoviehd.day/tony-martone-full-movie/")</f>
        <v>https://katmoviehd.day/tony-martone-full-movie/</v>
      </c>
    </row>
    <row r="986" spans="1:2">
      <c r="A986" t="s">
        <v>986</v>
      </c>
      <c r="B986" t="str">
        <f>HYPERLINK("https://katmoviehd.day/a-jazzmans-blues-full-movie-hsubs/", "https://katmoviehd.day/a-jazzmans-blues-full-movie-hsubs/")</f>
        <v>https://katmoviehd.day/a-jazzmans-blues-full-movie-hsubs/</v>
      </c>
    </row>
    <row r="987" spans="1:2">
      <c r="A987" t="s">
        <v>987</v>
      </c>
      <c r="B987" t="str">
        <f>HYPERLINK("https://katmoviehd.day/dig-2022-full-movie-hsubs/", "https://katmoviehd.day/dig-2022-full-movie-hsubs/")</f>
        <v>https://katmoviehd.day/dig-2022-full-movie-hsubs/</v>
      </c>
    </row>
    <row r="988" spans="1:2">
      <c r="A988" t="s">
        <v>988</v>
      </c>
      <c r="B988" t="str">
        <f>HYPERLINK("https://katmoviehd.day/hope-again-2022-full-movie-hubs/", "https://katmoviehd.day/hope-again-2022-full-movie-hubs/")</f>
        <v>https://katmoviehd.day/hope-again-2022-full-movie-hubs/</v>
      </c>
    </row>
    <row r="989" spans="1:2">
      <c r="A989" t="s">
        <v>989</v>
      </c>
      <c r="B989" t="str">
        <f>HYPERLINK("https://katmoviehd.day/the-sex-lives-of-college-girls/", "https://katmoviehd.day/the-sex-lives-of-college-girls/")</f>
        <v>https://katmoviehd.day/the-sex-lives-of-college-girls/</v>
      </c>
    </row>
    <row r="990" spans="1:2">
      <c r="A990" t="s">
        <v>990</v>
      </c>
      <c r="B990" t="str">
        <f>HYPERLINK("https://katmoviehd.day/jeepers-creepers-reborn-full-movie-hsubs/", "https://katmoviehd.day/jeepers-creepers-reborn-full-movie-hsubs/")</f>
        <v>https://katmoviehd.day/jeepers-creepers-reborn-full-movie-hsubs/</v>
      </c>
    </row>
    <row r="991" spans="1:2">
      <c r="A991" t="s">
        <v>991</v>
      </c>
      <c r="B991" t="str">
        <f>HYPERLINK("https://katmoviehd.day/jeepers-creepers-reborn-2022-1x/", "https://katmoviehd.day/jeepers-creepers-reborn-2022-1x/")</f>
        <v>https://katmoviehd.day/jeepers-creepers-reborn-2022-1x/</v>
      </c>
    </row>
    <row r="992" spans="1:2">
      <c r="A992" t="s">
        <v>992</v>
      </c>
      <c r="B992" t="str">
        <f>HYPERLINK("https://katmoviehd.day/tom-full-movie-hsubs/", "https://katmoviehd.day/tom-full-movie-hsubs/")</f>
        <v>https://katmoviehd.day/tom-full-movie-hsubs/</v>
      </c>
    </row>
    <row r="993" spans="1:2">
      <c r="A993" t="s">
        <v>993</v>
      </c>
      <c r="B993" t="str">
        <f>HYPERLINK("https://katmoviehd.day/the-slayer-chronicles-vol-1-full-movie-hsubs/", "https://katmoviehd.day/the-slayer-chronicles-vol-1-full-movie-hsubs/")</f>
        <v>https://katmoviehd.day/the-slayer-chronicles-vol-1-full-movie-hsubs/</v>
      </c>
    </row>
    <row r="994" spans="1:2">
      <c r="A994" t="s">
        <v>994</v>
      </c>
      <c r="B994" t="str">
        <f>HYPERLINK("https://katmoviehd.day/clerks-3-2022-movie/", "https://katmoviehd.day/clerks-3-2022-movie/")</f>
        <v>https://katmoviehd.day/clerks-3-2022-movie/</v>
      </c>
    </row>
    <row r="995" spans="1:2">
      <c r="A995" t="s">
        <v>995</v>
      </c>
      <c r="B995" t="str">
        <f>HYPERLINK("https://katmoviehd.day/wild-men-full-movie-hsubs/", "https://katmoviehd.day/wild-men-full-movie-hsubs/")</f>
        <v>https://katmoviehd.day/wild-men-full-movie-hsubs/</v>
      </c>
    </row>
    <row r="996" spans="1:2">
      <c r="A996" t="s">
        <v>996</v>
      </c>
      <c r="B996" t="str">
        <f>HYPERLINK("https://katmoviehd.day/see-how-they-run-full-movie-hsubs/", "https://katmoviehd.day/see-how-they-run-full-movie-hsubs/")</f>
        <v>https://katmoviehd.day/see-how-they-run-full-movie-hsubs/</v>
      </c>
    </row>
    <row r="997" spans="1:2">
      <c r="A997" t="s">
        <v>997</v>
      </c>
      <c r="B997" t="str">
        <f>HYPERLINK("https://katmoviehd.day/three-thousand-years-of-longing/", "https://katmoviehd.day/three-thousand-years-of-longing/")</f>
        <v>https://katmoviehd.day/three-thousand-years-of-longing/</v>
      </c>
    </row>
    <row r="998" spans="1:2">
      <c r="A998" t="s">
        <v>998</v>
      </c>
      <c r="B998" t="str">
        <f>HYPERLINK("https://katmoviehd.day/burial-full-movie-hsubs/", "https://katmoviehd.day/burial-full-movie-hsubs/")</f>
        <v>https://katmoviehd.day/burial-full-movie-hsubs/</v>
      </c>
    </row>
    <row r="999" spans="1:2">
      <c r="A999" t="s">
        <v>999</v>
      </c>
      <c r="B999" t="str">
        <f>HYPERLINK("https://katmoviehd.day/en-roue-libre-full-movie-hsubs/", "https://katmoviehd.day/en-roue-libre-full-movie-hsubs/")</f>
        <v>https://katmoviehd.day/en-roue-libre-full-movie-hsubs/</v>
      </c>
    </row>
    <row r="1000" spans="1:2">
      <c r="A1000" t="s">
        <v>1000</v>
      </c>
      <c r="B1000" t="str">
        <f>HYPERLINK("https://katmoviehd.day/the-razz-guy-full-movie-hsubs/", "https://katmoviehd.day/the-razz-guy-full-movie-hsubs/")</f>
        <v>https://katmoviehd.day/the-razz-guy-full-movie-hsubs/</v>
      </c>
    </row>
    <row r="1001" spans="1:2">
      <c r="A1001" t="s">
        <v>1001</v>
      </c>
      <c r="B1001" t="str">
        <f>HYPERLINK("https://katmoviehd.day/three-thousand-years-of-longing-2022-1x/", "https://katmoviehd.day/three-thousand-years-of-longing-2022-1x/")</f>
        <v>https://katmoviehd.day/three-thousand-years-of-longing-2022-1x/</v>
      </c>
    </row>
    <row r="1002" spans="1:2">
      <c r="A1002" t="s">
        <v>1002</v>
      </c>
      <c r="B1002" t="str">
        <f>HYPERLINK("https://katmoviehd.day/nope-2022/", "https://katmoviehd.day/nope-2022/")</f>
        <v>https://katmoviehd.day/nope-2022/</v>
      </c>
    </row>
    <row r="1003" spans="1:2">
      <c r="A1003" t="s">
        <v>1003</v>
      </c>
      <c r="B1003" t="str">
        <f>HYPERLINK("https://katmoviehd.day/the-ledge-2022-hindi/", "https://katmoviehd.day/the-ledge-2022-hindi/")</f>
        <v>https://katmoviehd.day/the-ledge-2022-hindi/</v>
      </c>
    </row>
    <row r="1004" spans="1:2">
      <c r="A1004" t="s">
        <v>1004</v>
      </c>
      <c r="B1004" t="str">
        <f>HYPERLINK("https://katmoviehd.day/i-came-by-full-movie-hsubs/", "https://katmoviehd.day/i-came-by-full-movie-hsubs/")</f>
        <v>https://katmoviehd.day/i-came-by-full-movie-hsubs/</v>
      </c>
    </row>
    <row r="1005" spans="1:2">
      <c r="A1005" t="s">
        <v>1005</v>
      </c>
      <c r="B1005" t="str">
        <f>HYPERLINK("https://katmoviehd.day/better-call-saul-s06/", "https://katmoviehd.day/better-call-saul-s06/")</f>
        <v>https://katmoviehd.day/better-call-saul-s06/</v>
      </c>
    </row>
    <row r="1006" spans="1:2">
      <c r="A1006" t="s">
        <v>1006</v>
      </c>
      <c r="B1006" t="str">
        <f>HYPERLINK("https://katmoviehd.day/beast-2022-movie-hd/", "https://katmoviehd.day/beast-2022-movie-hd/")</f>
        <v>https://katmoviehd.day/beast-2022-movie-hd/</v>
      </c>
    </row>
    <row r="1007" spans="1:2">
      <c r="A1007" t="s">
        <v>1007</v>
      </c>
      <c r="B1007" t="str">
        <f>HYPERLINK("https://katmoviehd.day/stone-2010-hindi/", "https://katmoviehd.day/stone-2010-hindi/")</f>
        <v>https://katmoviehd.day/stone-2010-hindi/</v>
      </c>
    </row>
    <row r="1008" spans="1:2">
      <c r="A1008" t="s">
        <v>1008</v>
      </c>
      <c r="B1008" t="str">
        <f>HYPERLINK("https://katmoviehd.day/secret-headquarters-2022/", "https://katmoviehd.day/secret-headquarters-2022/")</f>
        <v>https://katmoviehd.day/secret-headquarters-2022/</v>
      </c>
    </row>
    <row r="1009" spans="1:2">
      <c r="A1009" t="s">
        <v>1009</v>
      </c>
      <c r="B1009" t="str">
        <f>HYPERLINK("https://katmoviehd.day/no-mans-law-full-movie-hsubs/", "https://katmoviehd.day/no-mans-law-full-movie-hsubs/")</f>
        <v>https://katmoviehd.day/no-mans-law-full-movie-hsubs/</v>
      </c>
    </row>
    <row r="1010" spans="1:2">
      <c r="A1010" t="s">
        <v>1010</v>
      </c>
      <c r="B1010" t="str">
        <f>HYPERLINK("https://katmoviehd.day/junkyard-dogs-full-movie-hsubs/", "https://katmoviehd.day/junkyard-dogs-full-movie-hsubs/")</f>
        <v>https://katmoviehd.day/junkyard-dogs-full-movie-hsubs/</v>
      </c>
    </row>
    <row r="1011" spans="1:2">
      <c r="A1011" t="s">
        <v>1011</v>
      </c>
      <c r="B1011" t="str">
        <f>HYPERLINK("https://katmoviehd.day/it-snows-all-the-time-full-movie-hsubs/", "https://katmoviehd.day/it-snows-all-the-time-full-movie-hsubs/")</f>
        <v>https://katmoviehd.day/it-snows-all-the-time-full-movie-hsubs/</v>
      </c>
    </row>
    <row r="1012" spans="1:2">
      <c r="A1012" t="s">
        <v>1012</v>
      </c>
      <c r="B1012" t="str">
        <f>HYPERLINK("https://katmoviehd.day/prey-2022/", "https://katmoviehd.day/prey-2022/")</f>
        <v>https://katmoviehd.day/prey-2022/</v>
      </c>
    </row>
    <row r="1013" spans="1:2">
      <c r="A1013" t="s">
        <v>1013</v>
      </c>
      <c r="B1013" t="str">
        <f>HYPERLINK("https://katmoviehd.day/briana-coles-pseudo-full-movie-hsubs/", "https://katmoviehd.day/briana-coles-pseudo-full-movie-hsubs/")</f>
        <v>https://katmoviehd.day/briana-coles-pseudo-full-movie-hsubs/</v>
      </c>
    </row>
    <row r="1014" spans="1:2">
      <c r="A1014" t="s">
        <v>1014</v>
      </c>
      <c r="B1014" t="str">
        <f>HYPERLINK("https://katmoviehd.day/under-the-banner-of-heaven/", "https://katmoviehd.day/under-the-banner-of-heaven/")</f>
        <v>https://katmoviehd.day/under-the-banner-of-heaven/</v>
      </c>
    </row>
    <row r="1015" spans="1:2">
      <c r="A1015" t="s">
        <v>1015</v>
      </c>
      <c r="B1015" t="str">
        <f>HYPERLINK("https://katmoviehd.day/changing-lanes-2002-hindi/", "https://katmoviehd.day/changing-lanes-2002-hindi/")</f>
        <v>https://katmoviehd.day/changing-lanes-2002-hindi/</v>
      </c>
    </row>
    <row r="1016" spans="1:2">
      <c r="A1016" t="s">
        <v>1016</v>
      </c>
      <c r="B1016" t="str">
        <f>HYPERLINK("https://katmoviehd.day/earwig-full-movie-hsubs/", "https://katmoviehd.day/earwig-full-movie-hsubs/")</f>
        <v>https://katmoviehd.day/earwig-full-movie-hsubs/</v>
      </c>
    </row>
    <row r="1017" spans="1:2">
      <c r="A1017" t="s">
        <v>1017</v>
      </c>
      <c r="B1017" t="str">
        <f>HYPERLINK("https://katmoviehd.day/dc-super-pets-2022/", "https://katmoviehd.day/dc-super-pets-2022/")</f>
        <v>https://katmoviehd.day/dc-super-pets-2022/</v>
      </c>
    </row>
    <row r="1018" spans="1:2">
      <c r="A1018" t="s">
        <v>1018</v>
      </c>
      <c r="B1018" t="str">
        <f>HYPERLINK("https://katmoviehd.day/fast-feel-love-full-movie-hsubs/", "https://katmoviehd.day/fast-feel-love-full-movie-hsubs/")</f>
        <v>https://katmoviehd.day/fast-feel-love-full-movie-hsubs/</v>
      </c>
    </row>
    <row r="1019" spans="1:2">
      <c r="A1019" t="s">
        <v>1019</v>
      </c>
      <c r="B1019" t="str">
        <f>HYPERLINK("https://katmoviehd.day/block-party-full-movie-hsubs/", "https://katmoviehd.day/block-party-full-movie-hsubs/")</f>
        <v>https://katmoviehd.day/block-party-full-movie-hsubs/</v>
      </c>
    </row>
    <row r="1020" spans="1:2">
      <c r="A1020" t="s">
        <v>1020</v>
      </c>
      <c r="B1020" t="str">
        <f>HYPERLINK("https://katmoviehd.day/beast-full-movie-hsubs/", "https://katmoviehd.day/beast-full-movie-hsubs/")</f>
        <v>https://katmoviehd.day/beast-full-movie-hsubs/</v>
      </c>
    </row>
    <row r="1021" spans="1:2">
      <c r="A1021" t="s">
        <v>1021</v>
      </c>
      <c r="B1021" t="str">
        <f>HYPERLINK("https://katmoviehd.day/minions-the-rise-of-gru-2022/", "https://katmoviehd.day/minions-the-rise-of-gru-2022/")</f>
        <v>https://katmoviehd.day/minions-the-rise-of-gru-2022/</v>
      </c>
    </row>
    <row r="1022" spans="1:2">
      <c r="A1022" t="s">
        <v>1022</v>
      </c>
      <c r="B1022" t="str">
        <f>HYPERLINK("https://katmoviehd.day/dont-make-me-go-full-movie-hsubs/", "https://katmoviehd.day/dont-make-me-go-full-movie-hsubs/")</f>
        <v>https://katmoviehd.day/dont-make-me-go-full-movie-hsubs/</v>
      </c>
    </row>
    <row r="1023" spans="1:2">
      <c r="A1023" t="s">
        <v>1023</v>
      </c>
      <c r="B1023" t="str">
        <f>HYPERLINK("https://katmoviehd.day/enforcement-2020-hindi/", "https://katmoviehd.day/enforcement-2020-hindi/")</f>
        <v>https://katmoviehd.day/enforcement-2020-hindi/</v>
      </c>
    </row>
    <row r="1024" spans="1:2">
      <c r="A1024" t="s">
        <v>1024</v>
      </c>
      <c r="B1024" t="str">
        <f>HYPERLINK("https://katmoviehd.day/fragments-of-a-ghoulish-mind-full-movie-hsubs/", "https://katmoviehd.day/fragments-of-a-ghoulish-mind-full-movie-hsubs/")</f>
        <v>https://katmoviehd.day/fragments-of-a-ghoulish-mind-full-movie-hsubs/</v>
      </c>
    </row>
    <row r="1025" spans="1:2">
      <c r="A1025" t="s">
        <v>1025</v>
      </c>
      <c r="B1025" t="str">
        <f>HYPERLINK("https://katmoviehd.day/bestseller-full-movie-hsubs/", "https://katmoviehd.day/bestseller-full-movie-hsubs/")</f>
        <v>https://katmoviehd.day/bestseller-full-movie-hsubs/</v>
      </c>
    </row>
    <row r="1026" spans="1:2">
      <c r="A1026" t="s">
        <v>1026</v>
      </c>
      <c r="B1026" t="str">
        <f>HYPERLINK("https://katmoviehd.day/curiosity-kills-full-movie-hsubs/", "https://katmoviehd.day/curiosity-kills-full-movie-hsubs/")</f>
        <v>https://katmoviehd.day/curiosity-kills-full-movie-hsubs/</v>
      </c>
    </row>
    <row r="1027" spans="1:2">
      <c r="A1027" t="s">
        <v>1027</v>
      </c>
      <c r="B1027" t="str">
        <f>HYPERLINK("https://katmoviehd.day/swat-under-siege-2017-hindi/", "https://katmoviehd.day/swat-under-siege-2017-hindi/")</f>
        <v>https://katmoviehd.day/swat-under-siege-2017-hindi/</v>
      </c>
    </row>
    <row r="1028" spans="1:2">
      <c r="A1028" t="s">
        <v>1028</v>
      </c>
      <c r="B1028" t="str">
        <f>HYPERLINK("https://katmoviehd.day/pinocchio-a-true-story-2021-hindi/", "https://katmoviehd.day/pinocchio-a-true-story-2021-hindi/")</f>
        <v>https://katmoviehd.day/pinocchio-a-true-story-2021-hindi/</v>
      </c>
    </row>
    <row r="1029" spans="1:2">
      <c r="A1029" t="s">
        <v>1029</v>
      </c>
      <c r="B1029" t="str">
        <f>HYPERLINK("https://katmoviehd.day/gateway-full-movie-hsubs/", "https://katmoviehd.day/gateway-full-movie-hsubs/")</f>
        <v>https://katmoviehd.day/gateway-full-movie-hsubs/</v>
      </c>
    </row>
    <row r="1030" spans="1:2">
      <c r="A1030" t="s">
        <v>1030</v>
      </c>
      <c r="B1030" t="str">
        <f>HYPERLINK("https://katmoviehd.day/where-the-crawdads-sing-2022-full-movie/", "https://katmoviehd.day/where-the-crawdads-sing-2022-full-movie/")</f>
        <v>https://katmoviehd.day/where-the-crawdads-sing-2022-full-movie/</v>
      </c>
    </row>
    <row r="1031" spans="1:2">
      <c r="A1031" t="s">
        <v>1031</v>
      </c>
      <c r="B1031" t="str">
        <f>HYPERLINK("https://katmoviehd.day/gunned-down-2017-hindi/", "https://katmoviehd.day/gunned-down-2017-hindi/")</f>
        <v>https://katmoviehd.day/gunned-down-2017-hindi/</v>
      </c>
    </row>
    <row r="1032" spans="1:2">
      <c r="A1032" t="s">
        <v>1032</v>
      </c>
      <c r="B1032" t="str">
        <f>HYPERLINK("https://katmoviehd.day/the-therapist-full-movie/", "https://katmoviehd.day/the-therapist-full-movie/")</f>
        <v>https://katmoviehd.day/the-therapist-full-movie/</v>
      </c>
    </row>
    <row r="1033" spans="1:2">
      <c r="A1033" t="s">
        <v>1033</v>
      </c>
      <c r="B1033" t="str">
        <f>HYPERLINK("https://katmoviehd.day/fractals-full-movie-hsubs/", "https://katmoviehd.day/fractals-full-movie-hsubs/")</f>
        <v>https://katmoviehd.day/fractals-full-movie-hsubs/</v>
      </c>
    </row>
    <row r="1034" spans="1:2">
      <c r="A1034" t="s">
        <v>1034</v>
      </c>
      <c r="B1034" t="str">
        <f>HYPERLINK("https://katmoviehd.day/detroit-dreams-full-movie-hsubs/", "https://katmoviehd.day/detroit-dreams-full-movie-hsubs/")</f>
        <v>https://katmoviehd.day/detroit-dreams-full-movie-hsubs/</v>
      </c>
    </row>
    <row r="1035" spans="1:2">
      <c r="A1035" t="s">
        <v>1035</v>
      </c>
      <c r="B1035" t="str">
        <f>HYPERLINK("https://katmoviehd.day/method-full-movie-hsubs/", "https://katmoviehd.day/method-full-movie-hsubs/")</f>
        <v>https://katmoviehd.day/method-full-movie-hsubs/</v>
      </c>
    </row>
    <row r="1036" spans="1:2">
      <c r="A1036" t="s">
        <v>1036</v>
      </c>
      <c r="B1036" t="str">
        <f>HYPERLINK("https://katmoviehd.day/r-a-n-d-inc-2021-full-movie-hsubs/", "https://katmoviehd.day/r-a-n-d-inc-2021-full-movie-hsubs/")</f>
        <v>https://katmoviehd.day/r-a-n-d-inc-2021-full-movie-hsubs/</v>
      </c>
    </row>
    <row r="1037" spans="1:2">
      <c r="A1037" t="s">
        <v>1037</v>
      </c>
      <c r="B1037" t="str">
        <f>HYPERLINK("https://katmoviehd.day/best-years-gone-full-movie-hsubs/", "https://katmoviehd.day/best-years-gone-full-movie-hsubs/")</f>
        <v>https://katmoviehd.day/best-years-gone-full-movie-hsubs/</v>
      </c>
    </row>
    <row r="1038" spans="1:2">
      <c r="A1038" t="s">
        <v>1038</v>
      </c>
      <c r="B1038" t="str">
        <f>HYPERLINK("https://katmoviehd.day/ava-a-twist-in-the-road-2021-full-movie-hsubs/", "https://katmoviehd.day/ava-a-twist-in-the-road-2021-full-movie-hsubs/")</f>
        <v>https://katmoviehd.day/ava-a-twist-in-the-road-2021-full-movie-hsubs/</v>
      </c>
    </row>
    <row r="1039" spans="1:2">
      <c r="A1039" t="s">
        <v>1039</v>
      </c>
      <c r="B1039" t="str">
        <f>HYPERLINK("https://katmoviehd.day/resurrection-full-movie-hsubs/", "https://katmoviehd.day/resurrection-full-movie-hsubs/")</f>
        <v>https://katmoviehd.day/resurrection-full-movie-hsubs/</v>
      </c>
    </row>
    <row r="1040" spans="1:2">
      <c r="A1040" t="s">
        <v>1040</v>
      </c>
      <c r="B1040" t="str">
        <f>HYPERLINK("https://katmoviehd.day/the-yacht-full-movie-hsubs/", "https://katmoviehd.day/the-yacht-full-movie-hsubs/")</f>
        <v>https://katmoviehd.day/the-yacht-full-movie-hsubs/</v>
      </c>
    </row>
    <row r="1041" spans="1:2">
      <c r="A1041" t="s">
        <v>1041</v>
      </c>
      <c r="B1041" t="str">
        <f>HYPERLINK("https://katmoviehd.day/bernie-problems-full-movie-hsubs/", "https://katmoviehd.day/bernie-problems-full-movie-hsubs/")</f>
        <v>https://katmoviehd.day/bernie-problems-full-movie-hsubs/</v>
      </c>
    </row>
    <row r="1042" spans="1:2">
      <c r="A1042" t="s">
        <v>1042</v>
      </c>
      <c r="B1042" t="str">
        <f>HYPERLINK("https://katmoviehd.day/bounded-4-life-full-movie-hsubs/", "https://katmoviehd.day/bounded-4-life-full-movie-hsubs/")</f>
        <v>https://katmoviehd.day/bounded-4-life-full-movie-hsubs/</v>
      </c>
    </row>
    <row r="1043" spans="1:2">
      <c r="A1043" t="s">
        <v>1043</v>
      </c>
      <c r="B1043" t="str">
        <f>HYPERLINK("https://katmoviehd.day/alien-vs-predator/", "https://katmoviehd.day/alien-vs-predator/")</f>
        <v>https://katmoviehd.day/alien-vs-predator/</v>
      </c>
    </row>
    <row r="1044" spans="1:2">
      <c r="A1044" t="s">
        <v>1044</v>
      </c>
      <c r="B1044" t="str">
        <f>HYPERLINK("https://katmoviehd.day/the-modern-way-full-movie-hsubs/", "https://katmoviehd.day/the-modern-way-full-movie-hsubs/")</f>
        <v>https://katmoviehd.day/the-modern-way-full-movie-hsubs/</v>
      </c>
    </row>
    <row r="1045" spans="1:2">
      <c r="A1045" t="s">
        <v>1045</v>
      </c>
      <c r="B1045" t="str">
        <f>HYPERLINK("https://katmoviehd.day/aliens-vs-predator-requiem/", "https://katmoviehd.day/aliens-vs-predator-requiem/")</f>
        <v>https://katmoviehd.day/aliens-vs-predator-requiem/</v>
      </c>
    </row>
    <row r="1046" spans="1:2">
      <c r="A1046" t="s">
        <v>1046</v>
      </c>
      <c r="B1046" t="str">
        <f>HYPERLINK("https://katmoviehd.day/love-thy-neighbour-full-movie-hsubs/", "https://katmoviehd.day/love-thy-neighbour-full-movie-hsubs/")</f>
        <v>https://katmoviehd.day/love-thy-neighbour-full-movie-hsubs/</v>
      </c>
    </row>
    <row r="1047" spans="1:2">
      <c r="A1047" t="s">
        <v>1047</v>
      </c>
      <c r="B1047" t="str">
        <f>HYPERLINK("https://katmoviehd.day/minions-2-rise-of-gru-2022-film/", "https://katmoviehd.day/minions-2-rise-of-gru-2022-film/")</f>
        <v>https://katmoviehd.day/minions-2-rise-of-gru-2022-film/</v>
      </c>
    </row>
    <row r="1048" spans="1:2">
      <c r="A1048" t="s">
        <v>1048</v>
      </c>
      <c r="B1048" t="str">
        <f>HYPERLINK("https://katmoviehd.day/elvis-2022-full-movie-1x/", "https://katmoviehd.day/elvis-2022-full-movie-1x/")</f>
        <v>https://katmoviehd.day/elvis-2022-full-movie-1x/</v>
      </c>
    </row>
    <row r="1049" spans="1:2">
      <c r="A1049" t="s">
        <v>1049</v>
      </c>
      <c r="B1049" t="str">
        <f>HYPERLINK("https://katmoviehd.day/lightyear-2022-1x/", "https://katmoviehd.day/lightyear-2022-1x/")</f>
        <v>https://katmoviehd.day/lightyear-2022-1x/</v>
      </c>
    </row>
    <row r="1050" spans="1:2">
      <c r="A1050" t="s">
        <v>1050</v>
      </c>
      <c r="B1050" t="str">
        <f>HYPERLINK("https://katmoviehd.day/doctor-strange-in-the-multiverse-of-madness-2022-hd/", "https://katmoviehd.day/doctor-strange-in-the-multiverse-of-madness-2022-hd/")</f>
        <v>https://katmoviehd.day/doctor-strange-in-the-multiverse-of-madness-2022-hd/</v>
      </c>
    </row>
    <row r="1051" spans="1:2">
      <c r="A1051" t="s">
        <v>1051</v>
      </c>
      <c r="B1051" t="str">
        <f>HYPERLINK("https://katmoviehd.day/jurassic-world-dominion-2022-movie/", "https://katmoviehd.day/jurassic-world-dominion-2022-movie/")</f>
        <v>https://katmoviehd.day/jurassic-world-dominion-2022-movie/</v>
      </c>
    </row>
    <row r="1052" spans="1:2">
      <c r="A1052" t="s">
        <v>1052</v>
      </c>
      <c r="B1052" t="str">
        <f>HYPERLINK("https://katmoviehd.day/free-dead-or-alive-full-movie-hsubs/", "https://katmoviehd.day/free-dead-or-alive-full-movie-hsubs/")</f>
        <v>https://katmoviehd.day/free-dead-or-alive-full-movie-hsubs/</v>
      </c>
    </row>
    <row r="1053" spans="1:2">
      <c r="A1053" t="s">
        <v>1053</v>
      </c>
      <c r="B1053" t="str">
        <f>HYPERLINK("https://katmoviehd.day/life-1999-dual-audio-hindi-dubbed-org-english-bluray-1080p-720p-480p-hd-full-movie/", "https://katmoviehd.day/life-1999-dual-audio-hindi-dubbed-org-english-bluray-1080p-720p-480p-hd-full-movie/")</f>
        <v>https://katmoviehd.day/life-1999-dual-audio-hindi-dubbed-org-english-bluray-1080p-720p-480p-hd-full-movie/</v>
      </c>
    </row>
    <row r="1054" spans="1:2">
      <c r="A1054" t="s">
        <v>1054</v>
      </c>
      <c r="B1054" t="str">
        <f>HYPERLINK("https://katmoviehd.day/alien-1979/", "https://katmoviehd.day/alien-1979/")</f>
        <v>https://katmoviehd.day/alien-1979/</v>
      </c>
    </row>
    <row r="1055" spans="1:2">
      <c r="A1055" t="s">
        <v>1055</v>
      </c>
      <c r="B1055" t="str">
        <f>HYPERLINK("https://katmoviehd.day/alien-covenant-2017-hindi/", "https://katmoviehd.day/alien-covenant-2017-hindi/")</f>
        <v>https://katmoviehd.day/alien-covenant-2017-hindi/</v>
      </c>
    </row>
    <row r="1056" spans="1:2">
      <c r="A1056" t="s">
        <v>1056</v>
      </c>
      <c r="B1056" t="str">
        <f>HYPERLINK("https://katmoviehd.day/prometheus-2012/", "https://katmoviehd.day/prometheus-2012/")</f>
        <v>https://katmoviehd.day/prometheus-2012/</v>
      </c>
    </row>
    <row r="1057" spans="1:2">
      <c r="A1057" t="s">
        <v>1057</v>
      </c>
      <c r="B1057" t="str">
        <f>HYPERLINK("https://katmoviehd.day/watch-top-gun-maverick-2022-in-english-camrip-720p-online-stream-1xbet/", "https://katmoviehd.day/watch-top-gun-maverick-2022-in-english-camrip-720p-online-stream-1xbet/")</f>
        <v>https://katmoviehd.day/watch-top-gun-maverick-2022-in-english-camrip-720p-online-stream-1xbet/</v>
      </c>
    </row>
    <row r="1058" spans="1:2">
      <c r="A1058" t="s">
        <v>1058</v>
      </c>
      <c r="B1058" t="str">
        <f>HYPERLINK("https://katmoviehd.day/alien-resurrection-1997/", "https://katmoviehd.day/alien-resurrection-1997/")</f>
        <v>https://katmoviehd.day/alien-resurrection-1997/</v>
      </c>
    </row>
    <row r="1059" spans="1:2">
      <c r="A1059" t="s">
        <v>1059</v>
      </c>
      <c r="B1059" t="str">
        <f>HYPERLINK("https://katmoviehd.day/last-seen-alive-2022-online/", "https://katmoviehd.day/last-seen-alive-2022-online/")</f>
        <v>https://katmoviehd.day/last-seen-alive-2022-online/</v>
      </c>
    </row>
    <row r="1060" spans="1:2">
      <c r="A1060" t="s">
        <v>1060</v>
      </c>
      <c r="B1060" t="str">
        <f>HYPERLINK("https://katmoviehd.day/alien-3-1992/", "https://katmoviehd.day/alien-3-1992/")</f>
        <v>https://katmoviehd.day/alien-3-1992/</v>
      </c>
    </row>
    <row r="1061" spans="1:2">
      <c r="A1061" t="s">
        <v>1061</v>
      </c>
      <c r="B1061" t="str">
        <f>HYPERLINK("https://katmoviehd.day/chip-n-dale-rescue-rangers-2022-hd/", "https://katmoviehd.day/chip-n-dale-rescue-rangers-2022-hd/")</f>
        <v>https://katmoviehd.day/chip-n-dale-rescue-rangers-2022-hd/</v>
      </c>
    </row>
    <row r="1062" spans="1:2">
      <c r="A1062" t="s">
        <v>1062</v>
      </c>
      <c r="B1062" t="str">
        <f>HYPERLINK("https://katmoviehd.day/aliens-1986/", "https://katmoviehd.day/aliens-1986/")</f>
        <v>https://katmoviehd.day/aliens-1986/</v>
      </c>
    </row>
    <row r="1063" spans="1:2">
      <c r="A1063" t="s">
        <v>1063</v>
      </c>
      <c r="B1063" t="str">
        <f>HYPERLINK("https://katmoviehd.day/morbius-2022-hd/", "https://katmoviehd.day/morbius-2022-hd/")</f>
        <v>https://katmoviehd.day/morbius-2022-hd/</v>
      </c>
    </row>
    <row r="1064" spans="1:2">
      <c r="A1064" t="s">
        <v>1064</v>
      </c>
      <c r="B1064" t="str">
        <f>HYPERLINK("https://katmoviehd.day/the-northman-2022-hd/", "https://katmoviehd.day/the-northman-2022-hd/")</f>
        <v>https://katmoviehd.day/the-northman-2022-hd/</v>
      </c>
    </row>
    <row r="1065" spans="1:2">
      <c r="A1065" t="s">
        <v>1065</v>
      </c>
      <c r="B1065" t="str">
        <f>HYPERLINK("https://katmoviehd.day/the-lost-city-2021-hd/", "https://katmoviehd.day/the-lost-city-2021-hd/")</f>
        <v>https://katmoviehd.day/the-lost-city-2021-hd/</v>
      </c>
    </row>
    <row r="1066" spans="1:2">
      <c r="A1066" t="s">
        <v>1066</v>
      </c>
      <c r="B1066" t="str">
        <f>HYPERLINK("https://katmoviehd.day/the-huntress-of-auschwitz-2022-hsubs/", "https://katmoviehd.day/the-huntress-of-auschwitz-2022-hsubs/")</f>
        <v>https://katmoviehd.day/the-huntress-of-auschwitz-2022-hsubs/</v>
      </c>
    </row>
    <row r="1067" spans="1:2">
      <c r="A1067" t="s">
        <v>1067</v>
      </c>
      <c r="B1067" t="str">
        <f>HYPERLINK("https://katmoviehd.day/red2-2013/", "https://katmoviehd.day/red2-2013/")</f>
        <v>https://katmoviehd.day/red2-2013/</v>
      </c>
    </row>
    <row r="1068" spans="1:2">
      <c r="A1068" t="s">
        <v>1068</v>
      </c>
      <c r="B1068" t="str">
        <f>HYPERLINK("https://katmoviehd.day/sonic-hedgehog-2-movie/", "https://katmoviehd.day/sonic-hedgehog-2-movie/")</f>
        <v>https://katmoviehd.day/sonic-hedgehog-2-movie/</v>
      </c>
    </row>
    <row r="1069" spans="1:2">
      <c r="A1069" t="s">
        <v>1069</v>
      </c>
      <c r="B1069" t="str">
        <f>HYPERLINK("https://katmoviehd.day/the-suspect-2013-hindi/", "https://katmoviehd.day/the-suspect-2013-hindi/")</f>
        <v>https://katmoviehd.day/the-suspect-2013-hindi/</v>
      </c>
    </row>
    <row r="1070" spans="1:2">
      <c r="A1070" t="s">
        <v>1070</v>
      </c>
      <c r="B1070" t="str">
        <f>HYPERLINK("https://katmoviehd.day/indiana-jones-and-the-raiders-of-the-lost-ark-1981-hindi/", "https://katmoviehd.day/indiana-jones-and-the-raiders-of-the-lost-ark-1981-hindi/")</f>
        <v>https://katmoviehd.day/indiana-jones-and-the-raiders-of-the-lost-ark-1981-hindi/</v>
      </c>
    </row>
    <row r="1071" spans="1:2">
      <c r="A1071" t="s">
        <v>1071</v>
      </c>
      <c r="B1071" t="str">
        <f>HYPERLINK("https://katmoviehd.day/cold-wind-blowing-full-movie/", "https://katmoviehd.day/cold-wind-blowing-full-movie/")</f>
        <v>https://katmoviehd.day/cold-wind-blowing-full-movie/</v>
      </c>
    </row>
    <row r="1072" spans="1:2">
      <c r="A1072" t="s">
        <v>1072</v>
      </c>
      <c r="B1072" t="str">
        <f>HYPERLINK("https://katmoviehd.day/ambulance-2022-movie/", "https://katmoviehd.day/ambulance-2022-movie/")</f>
        <v>https://katmoviehd.day/ambulance-2022-movie/</v>
      </c>
    </row>
    <row r="1073" spans="1:2">
      <c r="A1073" t="s">
        <v>1073</v>
      </c>
      <c r="B1073" t="str">
        <f>HYPERLINK("https://katmoviehd.day/spider-man-no-way-home-2021-brrip/", "https://katmoviehd.day/spider-man-no-way-home-2021-brrip/")</f>
        <v>https://katmoviehd.day/spider-man-no-way-home-2021-brrip/</v>
      </c>
    </row>
    <row r="1074" spans="1:2">
      <c r="A1074" t="s">
        <v>1074</v>
      </c>
      <c r="B1074" t="str">
        <f>HYPERLINK("https://katmoviehd.day/the-contractor-2022-hd-eng/", "https://katmoviehd.day/the-contractor-2022-hd-eng/")</f>
        <v>https://katmoviehd.day/the-contractor-2022-hd-eng/</v>
      </c>
    </row>
    <row r="1075" spans="1:2">
      <c r="A1075" t="s">
        <v>1075</v>
      </c>
      <c r="B1075" t="str">
        <f>HYPERLINK("https://katmoviehd.day/waking-karma-2023-full-movie-in-english/", "https://katmoviehd.day/waking-karma-2023-full-movie-in-english/")</f>
        <v>https://katmoviehd.day/waking-karma-2023-full-movie-in-english/</v>
      </c>
    </row>
    <row r="1076" spans="1:2">
      <c r="A1076" t="s">
        <v>1076</v>
      </c>
      <c r="B1076" t="str">
        <f>HYPERLINK("https://katmoviehd.day/blacklight-2022-hd/", "https://katmoviehd.day/blacklight-2022-hd/")</f>
        <v>https://katmoviehd.day/blacklight-2022-hd/</v>
      </c>
    </row>
    <row r="1077" spans="1:2">
      <c r="A1077" t="s">
        <v>1077</v>
      </c>
      <c r="B1077" t="str">
        <f>HYPERLINK("https://katmoviehd.day/death-on-the-nile-2022-movie-1x/", "https://katmoviehd.day/death-on-the-nile-2022-movie-1x/")</f>
        <v>https://katmoviehd.day/death-on-the-nile-2022-movie-1x/</v>
      </c>
    </row>
    <row r="1078" spans="1:2">
      <c r="A1078" t="s">
        <v>1078</v>
      </c>
      <c r="B1078" t="str">
        <f>HYPERLINK("https://katmoviehd.day/marry-me-2022-hd/", "https://katmoviehd.day/marry-me-2022-hd/")</f>
        <v>https://katmoviehd.day/marry-me-2022-hd/</v>
      </c>
    </row>
    <row r="1079" spans="1:2">
      <c r="A1079" t="s">
        <v>1079</v>
      </c>
      <c r="B1079" t="str">
        <f>HYPERLINK("https://katmoviehd.day/the-road-ahead-full-movie/", "https://katmoviehd.day/the-road-ahead-full-movie/")</f>
        <v>https://katmoviehd.day/the-road-ahead-full-movie/</v>
      </c>
    </row>
    <row r="1080" spans="1:2">
      <c r="A1080" t="s">
        <v>1080</v>
      </c>
      <c r="B1080" t="str">
        <f>HYPERLINK("https://katmoviehd.day/texas-chainsaw-massacre-full-movie/", "https://katmoviehd.day/texas-chainsaw-massacre-full-movie/")</f>
        <v>https://katmoviehd.day/texas-chainsaw-massacre-full-movie/</v>
      </c>
    </row>
    <row r="1081" spans="1:2">
      <c r="A1081" t="s">
        <v>1081</v>
      </c>
      <c r="B1081" t="str">
        <f>HYPERLINK("https://katmoviehd.day/housewife-full-movie/", "https://katmoviehd.day/housewife-full-movie/")</f>
        <v>https://katmoviehd.day/housewife-full-movie/</v>
      </c>
    </row>
    <row r="1082" spans="1:2">
      <c r="A1082" t="s">
        <v>1082</v>
      </c>
      <c r="B1082" t="str">
        <f>HYPERLINK("https://katmoviehd.day/the-ice-age-adventures-of-buck-wild-2022-movie/", "https://katmoviehd.day/the-ice-age-adventures-of-buck-wild-2022-movie/")</f>
        <v>https://katmoviehd.day/the-ice-age-adventures-of-buck-wild-2022-movie/</v>
      </c>
    </row>
    <row r="1083" spans="1:2">
      <c r="A1083" t="s">
        <v>1083</v>
      </c>
      <c r="B1083" t="str">
        <f>HYPERLINK("https://katmoviehd.day/the-matrix-resurrections-2021-movie-hd/", "https://katmoviehd.day/the-matrix-resurrections-2021-movie-hd/")</f>
        <v>https://katmoviehd.day/the-matrix-resurrections-2021-movie-hd/</v>
      </c>
    </row>
    <row r="1084" spans="1:2">
      <c r="A1084" t="s">
        <v>1084</v>
      </c>
      <c r="B1084" t="str">
        <f>HYPERLINK("https://katmoviehd.day/dracula-the-original-living-vampire-2022-full-movie/", "https://katmoviehd.day/dracula-the-original-living-vampire-2022-full-movie/")</f>
        <v>https://katmoviehd.day/dracula-the-original-living-vampire-2022-full-movie/</v>
      </c>
    </row>
    <row r="1085" spans="1:2">
      <c r="A1085" t="s">
        <v>1085</v>
      </c>
      <c r="B1085" t="str">
        <f>HYPERLINK("https://katmoviehd.day/eternals-2021-hd/", "https://katmoviehd.day/eternals-2021-hd/")</f>
        <v>https://katmoviehd.day/eternals-2021-hd/</v>
      </c>
    </row>
    <row r="1086" spans="1:2">
      <c r="A1086" t="s">
        <v>1086</v>
      </c>
      <c r="B1086" t="str">
        <f>HYPERLINK("https://katmoviehd.day/last-looks-full-movie/", "https://katmoviehd.day/last-looks-full-movie/")</f>
        <v>https://katmoviehd.day/last-looks-full-movie/</v>
      </c>
    </row>
    <row r="1087" spans="1:2">
      <c r="A1087" t="s">
        <v>1087</v>
      </c>
      <c r="B1087" t="str">
        <f>HYPERLINK("https://katmoviehd.day/some-people-dont-revisit-the-marriage-officiant-full-movie/", "https://katmoviehd.day/some-people-dont-revisit-the-marriage-officiant-full-movie/")</f>
        <v>https://katmoviehd.day/some-people-dont-revisit-the-marriage-officiant-full-movie/</v>
      </c>
    </row>
    <row r="1088" spans="1:2">
      <c r="A1088" t="s">
        <v>1088</v>
      </c>
      <c r="B1088" t="str">
        <f>HYPERLINK("https://katmoviehd.day/into-schrodingers-box-full-movie/", "https://katmoviehd.day/into-schrodingers-box-full-movie/")</f>
        <v>https://katmoviehd.day/into-schrodingers-box-full-movie/</v>
      </c>
    </row>
    <row r="1089" spans="1:2">
      <c r="A1089" t="s">
        <v>1089</v>
      </c>
      <c r="B1089" t="str">
        <f>HYPERLINK("https://katmoviehd.day/the-unforgivable-2021-movie/", "https://katmoviehd.day/the-unforgivable-2021-movie/")</f>
        <v>https://katmoviehd.day/the-unforgivable-2021-movie/</v>
      </c>
    </row>
    <row r="1090" spans="1:2">
      <c r="A1090" t="s">
        <v>1090</v>
      </c>
      <c r="B1090" t="str">
        <f>HYPERLINK("https://katmoviehd.day/night-night-full-movie/", "https://katmoviehd.day/night-night-full-movie/")</f>
        <v>https://katmoviehd.day/night-night-full-movie/</v>
      </c>
    </row>
    <row r="1091" spans="1:2">
      <c r="A1091" t="s">
        <v>1091</v>
      </c>
      <c r="B1091" t="str">
        <f>HYPERLINK("https://katmoviehd.day/sing-2-2021-movie/", "https://katmoviehd.day/sing-2-2021-movie/")</f>
        <v>https://katmoviehd.day/sing-2-2021-movie/</v>
      </c>
    </row>
    <row r="1092" spans="1:2">
      <c r="A1092" t="s">
        <v>1092</v>
      </c>
      <c r="B1092" t="str">
        <f>HYPERLINK("https://katmoviehd.day/silent-night-2021-hd/", "https://katmoviehd.day/silent-night-2021-hd/")</f>
        <v>https://katmoviehd.day/silent-night-2021-hd/</v>
      </c>
    </row>
    <row r="1093" spans="1:2">
      <c r="A1093" t="s">
        <v>1093</v>
      </c>
      <c r="B1093" t="str">
        <f>HYPERLINK("https://katmoviehd.day/king-richard-2021-in-english-camrip-720p-full-movie-1xbet/", "https://katmoviehd.day/king-richard-2021-in-english-camrip-720p-full-movie-1xbet/")</f>
        <v>https://katmoviehd.day/king-richard-2021-in-english-camrip-720p-full-movie-1xbet/</v>
      </c>
    </row>
    <row r="1094" spans="1:2">
      <c r="A1094" t="s">
        <v>1094</v>
      </c>
      <c r="B1094" t="str">
        <f>HYPERLINK("https://katmoviehd.day/ghostbusters-afterlife-2021-in-english-camrip-720p-full-movie-1xbet/", "https://katmoviehd.day/ghostbusters-afterlife-2021-in-english-camrip-720p-full-movie-1xbet/")</f>
        <v>https://katmoviehd.day/ghostbusters-afterlife-2021-in-english-camrip-720p-full-movie-1xbet/</v>
      </c>
    </row>
    <row r="1095" spans="1:2">
      <c r="A1095" t="s">
        <v>1095</v>
      </c>
      <c r="B1095" t="str">
        <f>HYPERLINK("https://katmoviehd.day/saving-sloane-2021-full-movie/", "https://katmoviehd.day/saving-sloane-2021-full-movie/")</f>
        <v>https://katmoviehd.day/saving-sloane-2021-full-movie/</v>
      </c>
    </row>
    <row r="1096" spans="1:2">
      <c r="A1096" t="s">
        <v>1096</v>
      </c>
      <c r="B1096" t="str">
        <f>HYPERLINK("https://katmoviehd.day/broadcast-signal-intrusion-2021-full-movie/", "https://katmoviehd.day/broadcast-signal-intrusion-2021-full-movie/")</f>
        <v>https://katmoviehd.day/broadcast-signal-intrusion-2021-full-movie/</v>
      </c>
    </row>
    <row r="1097" spans="1:2">
      <c r="A1097" t="s">
        <v>1097</v>
      </c>
      <c r="B1097" t="str">
        <f>HYPERLINK("https://katmoviehd.day/a-mouthful-of-air-2021-full-movie/", "https://katmoviehd.day/a-mouthful-of-air-2021-full-movie/")</f>
        <v>https://katmoviehd.day/a-mouthful-of-air-2021-full-movie/</v>
      </c>
    </row>
    <row r="1098" spans="1:2">
      <c r="A1098" t="s">
        <v>1098</v>
      </c>
      <c r="B1098" t="str">
        <f>HYPERLINK("https://katmoviehd.day/the-estate-2020-full-movie/", "https://katmoviehd.day/the-estate-2020-full-movie/")</f>
        <v>https://katmoviehd.day/the-estate-2020-full-movie/</v>
      </c>
    </row>
    <row r="1099" spans="1:2">
      <c r="A1099" t="s">
        <v>1099</v>
      </c>
      <c r="B1099" t="str">
        <f>HYPERLINK("https://katmoviehd.day/one-more-flip-2021-full-movie/", "https://katmoviehd.day/one-more-flip-2021-full-movie/")</f>
        <v>https://katmoviehd.day/one-more-flip-2021-full-movie/</v>
      </c>
    </row>
    <row r="1100" spans="1:2">
      <c r="A1100" t="s">
        <v>1100</v>
      </c>
      <c r="B1100" t="str">
        <f>HYPERLINK("https://katmoviehd.day/pretenders-2021-full-movie/", "https://katmoviehd.day/pretenders-2021-full-movie/")</f>
        <v>https://katmoviehd.day/pretenders-2021-full-movie/</v>
      </c>
    </row>
    <row r="1101" spans="1:2">
      <c r="A1101" t="s">
        <v>1101</v>
      </c>
      <c r="B1101" t="str">
        <f>HYPERLINK("https://katmoviehd.day/the-deep-house-2021-full-movie/", "https://katmoviehd.day/the-deep-house-2021-full-movie/")</f>
        <v>https://katmoviehd.day/the-deep-house-2021-full-movie/</v>
      </c>
    </row>
    <row r="1102" spans="1:2">
      <c r="A1102" t="s">
        <v>1102</v>
      </c>
      <c r="B1102" t="str">
        <f>HYPERLINK("https://katmoviehd.day/last-night-in-soho-full-movie/", "https://katmoviehd.day/last-night-in-soho-full-movie/")</f>
        <v>https://katmoviehd.day/last-night-in-soho-full-movie/</v>
      </c>
    </row>
    <row r="1103" spans="1:2">
      <c r="A1103" t="s">
        <v>1103</v>
      </c>
      <c r="B1103" t="str">
        <f>HYPERLINK("https://katmoviehd.day/whitetail-full-movie/", "https://katmoviehd.day/whitetail-full-movie/")</f>
        <v>https://katmoviehd.day/whitetail-full-movie/</v>
      </c>
    </row>
    <row r="1104" spans="1:2">
      <c r="A1104" t="s">
        <v>1104</v>
      </c>
      <c r="B1104" t="str">
        <f>HYPERLINK("https://katmoviehd.day/dune-2021-movie/", "https://katmoviehd.day/dune-2021-movie/")</f>
        <v>https://katmoviehd.day/dune-2021-movie/</v>
      </c>
    </row>
    <row r="1105" spans="1:2">
      <c r="A1105" t="s">
        <v>1105</v>
      </c>
      <c r="B1105" t="str">
        <f>HYPERLINK("https://katmoviehd.day/what-if-2021/", "https://katmoviehd.day/what-if-2021/")</f>
        <v>https://katmoviehd.day/what-if-2021/</v>
      </c>
    </row>
    <row r="1106" spans="1:2">
      <c r="A1106" t="s">
        <v>1106</v>
      </c>
      <c r="B1106" t="str">
        <f>HYPERLINK("https://katmoviehd.day/purity-falls-full-movie/", "https://katmoviehd.day/purity-falls-full-movie/")</f>
        <v>https://katmoviehd.day/purity-falls-full-movie/</v>
      </c>
    </row>
    <row r="1107" spans="1:2">
      <c r="A1107" t="s">
        <v>1107</v>
      </c>
      <c r="B1107" t="str">
        <f>HYPERLINK("https://katmoviehd.day/hamon-yakuza-boogie-full-movie/", "https://katmoviehd.day/hamon-yakuza-boogie-full-movie/")</f>
        <v>https://katmoviehd.day/hamon-yakuza-boogie-full-movie/</v>
      </c>
    </row>
    <row r="1108" spans="1:2">
      <c r="A1108" t="s">
        <v>1108</v>
      </c>
      <c r="B1108" t="str">
        <f>HYPERLINK("https://katmoviehd.day/candyman-2021-hd/", "https://katmoviehd.day/candyman-2021-hd/")</f>
        <v>https://katmoviehd.day/candyman-2021-hd/</v>
      </c>
    </row>
    <row r="1109" spans="1:2">
      <c r="A1109" t="s">
        <v>1109</v>
      </c>
      <c r="B1109" t="str">
        <f>HYPERLINK("https://katmoviehd.day/prisoners-of-the-ghostland-2021-hd/", "https://katmoviehd.day/prisoners-of-the-ghostland-2021-hd/")</f>
        <v>https://katmoviehd.day/prisoners-of-the-ghostland-2021-hd/</v>
      </c>
    </row>
    <row r="1110" spans="1:2">
      <c r="A1110" t="s">
        <v>1110</v>
      </c>
      <c r="B1110" t="str">
        <f>HYPERLINK("https://katmoviehd.day/lone-wolf-full-movie/", "https://katmoviehd.day/lone-wolf-full-movie/")</f>
        <v>https://katmoviehd.day/lone-wolf-full-movie/</v>
      </c>
    </row>
    <row r="1111" spans="1:2">
      <c r="A1111" t="s">
        <v>1111</v>
      </c>
      <c r="B1111" t="str">
        <f>HYPERLINK("https://katmoviehd.day/the-voyeurs-2021-hd/", "https://katmoviehd.day/the-voyeurs-2021-hd/")</f>
        <v>https://katmoviehd.day/the-voyeurs-2021-hd/</v>
      </c>
    </row>
    <row r="1112" spans="1:2">
      <c r="A1112" t="s">
        <v>1112</v>
      </c>
      <c r="B1112" t="str">
        <f>HYPERLINK("https://katmoviehd.day/dont-breathe-2-2021-hd/", "https://katmoviehd.day/dont-breathe-2-2021-hd/")</f>
        <v>https://katmoviehd.day/dont-breathe-2-2021-hd/</v>
      </c>
    </row>
    <row r="1113" spans="1:2">
      <c r="A1113" t="s">
        <v>1113</v>
      </c>
      <c r="B1113" t="str">
        <f>HYPERLINK("https://katmoviehd.day/cinderella-2021-hd/", "https://katmoviehd.day/cinderella-2021-hd/")</f>
        <v>https://katmoviehd.day/cinderella-2021-hd/</v>
      </c>
    </row>
    <row r="1114" spans="1:2">
      <c r="A1114" t="s">
        <v>1114</v>
      </c>
      <c r="B1114" t="str">
        <f>HYPERLINK("https://katmoviehd.day/the-girl-who-got-away-full-movie/", "https://katmoviehd.day/the-girl-who-got-away-full-movie/")</f>
        <v>https://katmoviehd.day/the-girl-who-got-away-full-movie/</v>
      </c>
    </row>
    <row r="1115" spans="1:2">
      <c r="A1115" t="s">
        <v>1115</v>
      </c>
      <c r="B1115" t="str">
        <f>HYPERLINK("https://katmoviehd.day/afterlife-of-the-party-2021-hd/", "https://katmoviehd.day/afterlife-of-the-party-2021-hd/")</f>
        <v>https://katmoviehd.day/afterlife-of-the-party-2021-hd/</v>
      </c>
    </row>
    <row r="1116" spans="1:2">
      <c r="A1116" t="s">
        <v>1116</v>
      </c>
      <c r="B1116" t="str">
        <f>HYPERLINK("https://katmoviehd.day/vacation-friends-2021-hd/", "https://katmoviehd.day/vacation-friends-2021-hd/")</f>
        <v>https://katmoviehd.day/vacation-friends-2021-hd/</v>
      </c>
    </row>
    <row r="1117" spans="1:2">
      <c r="A1117" t="s">
        <v>1117</v>
      </c>
      <c r="B1117" t="str">
        <f>HYPERLINK("https://katmoviehd.day/annette-2021-hd/", "https://katmoviehd.day/annette-2021-hd/")</f>
        <v>https://katmoviehd.day/annette-2021-hd/</v>
      </c>
    </row>
    <row r="1118" spans="1:2">
      <c r="A1118" t="s">
        <v>1118</v>
      </c>
      <c r="B1118" t="str">
        <f>HYPERLINK("https://katmoviehd.day/reminiscence-2021-movie/", "https://katmoviehd.day/reminiscence-2021-movie/")</f>
        <v>https://katmoviehd.day/reminiscence-2021-movie/</v>
      </c>
    </row>
    <row r="1119" spans="1:2">
      <c r="A1119" t="s">
        <v>1119</v>
      </c>
      <c r="B1119" t="str">
        <f>HYPERLINK("https://katmoviehd.day/g-i-joe-snake-eyes-2021-hd/", "https://katmoviehd.day/g-i-joe-snake-eyes-2021-hd/")</f>
        <v>https://katmoviehd.day/g-i-joe-snake-eyes-2021-hd/</v>
      </c>
    </row>
    <row r="1120" spans="1:2">
      <c r="A1120" t="s">
        <v>1120</v>
      </c>
      <c r="B1120" t="str">
        <f>HYPERLINK("https://katmoviehd.day/free-guy-2021-movie/", "https://katmoviehd.day/free-guy-2021-movie/")</f>
        <v>https://katmoviehd.day/free-guy-2021-movie/</v>
      </c>
    </row>
    <row r="1121" spans="1:2">
      <c r="A1121" t="s">
        <v>1121</v>
      </c>
      <c r="B1121" t="str">
        <f>HYPERLINK("https://katmoviehd.day/the-suicide-squad-2021-hd/", "https://katmoviehd.day/the-suicide-squad-2021-hd/")</f>
        <v>https://katmoviehd.day/the-suicide-squad-2021-hd/</v>
      </c>
    </row>
    <row r="1122" spans="1:2">
      <c r="A1122" t="s">
        <v>1122</v>
      </c>
      <c r="B1122" t="str">
        <f>HYPERLINK("https://katmoviehd.day/f9/", "https://katmoviehd.day/f9/")</f>
        <v>https://katmoviehd.day/f9/</v>
      </c>
    </row>
    <row r="1123" spans="1:2">
      <c r="A1123" t="s">
        <v>1123</v>
      </c>
      <c r="B1123" t="str">
        <f>HYPERLINK("https://katmoviehd.day/blood-red-sky-2021/", "https://katmoviehd.day/blood-red-sky-2021/")</f>
        <v>https://katmoviehd.day/blood-red-sky-2021/</v>
      </c>
    </row>
    <row r="1124" spans="1:2">
      <c r="A1124" t="s">
        <v>1124</v>
      </c>
      <c r="B1124" t="str">
        <f>HYPERLINK("https://katmoviehd.day/jungle-cruise-2021-hd/", "https://katmoviehd.day/jungle-cruise-2021-hd/")</f>
        <v>https://katmoviehd.day/jungle-cruise-2021-hd/</v>
      </c>
    </row>
    <row r="1125" spans="1:2">
      <c r="A1125" t="s">
        <v>1125</v>
      </c>
      <c r="B1125" t="str">
        <f>HYPERLINK("https://katmoviehd.day/the-forever-purge/", "https://katmoviehd.day/the-forever-purge/")</f>
        <v>https://katmoviehd.day/the-forever-purge/</v>
      </c>
    </row>
    <row r="1126" spans="1:2">
      <c r="A1126" t="s">
        <v>1126</v>
      </c>
      <c r="B1126" t="str">
        <f>HYPERLINK("https://katmoviehd.day/black-widow-2021-movie/", "https://katmoviehd.day/black-widow-2021-movie/")</f>
        <v>https://katmoviehd.day/black-widow-2021-movie/</v>
      </c>
    </row>
    <row r="1127" spans="1:2">
      <c r="A1127" t="s">
        <v>1127</v>
      </c>
      <c r="B1127" t="str">
        <f>HYPERLINK("https://katmoviehd.day/the-boss-baby-family-business-2021-full-movie/", "https://katmoviehd.day/the-boss-baby-family-business-2021-full-movie/")</f>
        <v>https://katmoviehd.day/the-boss-baby-family-business-2021-full-movie/</v>
      </c>
    </row>
    <row r="1128" spans="1:2">
      <c r="A1128" t="s">
        <v>1128</v>
      </c>
      <c r="B1128" t="str">
        <f>HYPERLINK("https://katmoviehd.day/some-of-our-stallions-2021-full-movie/", "https://katmoviehd.day/some-of-our-stallions-2021-full-movie/")</f>
        <v>https://katmoviehd.day/some-of-our-stallions-2021-full-movie/</v>
      </c>
    </row>
    <row r="1129" spans="1:2">
      <c r="A1129" t="s">
        <v>1129</v>
      </c>
      <c r="B1129" t="str">
        <f>HYPERLINK("https://katmoviehd.day/limbo-2020-full-movie/", "https://katmoviehd.day/limbo-2020-full-movie/")</f>
        <v>https://katmoviehd.day/limbo-2020-full-movie/</v>
      </c>
    </row>
    <row r="1130" spans="1:2">
      <c r="A1130" t="s">
        <v>1130</v>
      </c>
      <c r="B1130" t="str">
        <f>HYPERLINK("https://katmoviehd.day/four-walls-2021-full-movie/", "https://katmoviehd.day/four-walls-2021-full-movie/")</f>
        <v>https://katmoviehd.day/four-walls-2021-full-movie/</v>
      </c>
    </row>
    <row r="1131" spans="1:2">
      <c r="A1131" t="s">
        <v>1131</v>
      </c>
      <c r="B1131" t="str">
        <f>HYPERLINK("https://katmoviehd.day/the-colony-full-movie/", "https://katmoviehd.day/the-colony-full-movie/")</f>
        <v>https://katmoviehd.day/the-colony-full-movie/</v>
      </c>
    </row>
    <row r="1132" spans="1:2">
      <c r="A1132" t="s">
        <v>1132</v>
      </c>
      <c r="B1132" t="str">
        <f>HYPERLINK("https://katmoviehd.day/red-2010-dual-audio-hindi-dubbed-org-english-bluray-1080p-720p-480p-hd-full-movie/", "https://katmoviehd.day/red-2010-dual-audio-hindi-dubbed-org-english-bluray-1080p-720p-480p-hd-full-movie/")</f>
        <v>https://katmoviehd.day/red-2010-dual-audio-hindi-dubbed-org-english-bluray-1080p-720p-480p-hd-full-movie/</v>
      </c>
    </row>
    <row r="1133" spans="1:2">
      <c r="A1133" t="s">
        <v>1133</v>
      </c>
      <c r="B1133" t="str">
        <f>HYPERLINK("https://katmoviehd.day/bear-2010-dual-audio-hindi-dubbed-org-english-bluray-1080p-720p-480p-hd-full-movie/", "https://katmoviehd.day/bear-2010-dual-audio-hindi-dubbed-org-english-bluray-1080p-720p-480p-hd-full-movie/")</f>
        <v>https://katmoviehd.day/bear-2010-dual-audio-hindi-dubbed-org-english-bluray-1080p-720p-480p-hd-full-movie/</v>
      </c>
    </row>
    <row r="1134" spans="1:2">
      <c r="A1134" t="s">
        <v>1134</v>
      </c>
      <c r="B1134" t="str">
        <f>HYPERLINK("https://katmoviehd.day/the-boss-baby-family-business/", "https://katmoviehd.day/the-boss-baby-family-business/")</f>
        <v>https://katmoviehd.day/the-boss-baby-family-business/</v>
      </c>
    </row>
    <row r="1135" spans="1:2">
      <c r="A1135" t="s">
        <v>1135</v>
      </c>
      <c r="B1135" t="str">
        <f>HYPERLINK("https://katmoviehd.day/hitmans-wifes-bodyguard-2021-hd/", "https://katmoviehd.day/hitmans-wifes-bodyguard-2021-hd/")</f>
        <v>https://katmoviehd.day/hitmans-wifes-bodyguard-2021-hd/</v>
      </c>
    </row>
    <row r="1136" spans="1:2">
      <c r="A1136" t="s">
        <v>1136</v>
      </c>
      <c r="B1136" t="str">
        <f>HYPERLINK("https://katmoviehd.day/snow-white-and-the-huntsman-2012/", "https://katmoviehd.day/snow-white-and-the-huntsman-2012/")</f>
        <v>https://katmoviehd.day/snow-white-and-the-huntsman-2012/</v>
      </c>
    </row>
    <row r="1137" spans="1:2">
      <c r="A1137" t="s">
        <v>1137</v>
      </c>
      <c r="B1137" t="str">
        <f>HYPERLINK("https://katmoviehd.day/indiana-jones-and-the-last-crusade-1989/", "https://katmoviehd.day/indiana-jones-and-the-last-crusade-1989/")</f>
        <v>https://katmoviehd.day/indiana-jones-and-the-last-crusade-1989/</v>
      </c>
    </row>
    <row r="1138" spans="1:2">
      <c r="A1138" t="s">
        <v>1138</v>
      </c>
      <c r="B1138" t="str">
        <f>HYPERLINK("https://katmoviehd.day/anaconda-3-offspring-2008-dual-audio-hindi-dubbed-org-english-bluray-1080p-720p-480p-hd-full-movie/", "https://katmoviehd.day/anaconda-3-offspring-2008-dual-audio-hindi-dubbed-org-english-bluray-1080p-720p-480p-hd-full-movie/")</f>
        <v>https://katmoviehd.day/anaconda-3-offspring-2008-dual-audio-hindi-dubbed-org-english-bluray-1080p-720p-480p-hd-full-movie/</v>
      </c>
    </row>
    <row r="1139" spans="1:2">
      <c r="A1139" t="s">
        <v>1139</v>
      </c>
      <c r="B1139" t="str">
        <f>HYPERLINK("https://katmoviehd.day/anacondas-the-hunt-for-the-blood-orchid-2004-dual-audio-hindi-dubbed-org-english-bluray-1080p-720p-480p-hd-full-movie/", "https://katmoviehd.day/anacondas-the-hunt-for-the-blood-orchid-2004-dual-audio-hindi-dubbed-org-english-bluray-1080p-720p-480p-hd-full-movie/")</f>
        <v>https://katmoviehd.day/anacondas-the-hunt-for-the-blood-orchid-2004-dual-audio-hindi-dubbed-org-english-bluray-1080p-720p-480p-hd-full-movie/</v>
      </c>
    </row>
    <row r="1140" spans="1:2">
      <c r="A1140" t="s">
        <v>1140</v>
      </c>
      <c r="B1140" t="str">
        <f>HYPERLINK("https://katmoviehd.day/luca-2020-hd/", "https://katmoviehd.day/luca-2020-hd/")</f>
        <v>https://katmoviehd.day/luca-2020-hd/</v>
      </c>
    </row>
    <row r="1141" spans="1:2">
      <c r="A1141" t="s">
        <v>1141</v>
      </c>
      <c r="B1141" t="str">
        <f>HYPERLINK("https://katmoviehd.day/patriot-games-1992-dual-audio-hindi-dubbed-org-english-bluray-1080p-720p-480p-hd-full-movie/", "https://katmoviehd.day/patriot-games-1992-dual-audio-hindi-dubbed-org-english-bluray-1080p-720p-480p-hd-full-movie/")</f>
        <v>https://katmoviehd.day/patriot-games-1992-dual-audio-hindi-dubbed-org-english-bluray-1080p-720p-480p-hd-full-movie/</v>
      </c>
    </row>
    <row r="1142" spans="1:2">
      <c r="A1142" t="s">
        <v>1142</v>
      </c>
      <c r="B1142" t="str">
        <f>HYPERLINK("https://katmoviehd.day/infinite-2021-hd/", "https://katmoviehd.day/infinite-2021-hd/")</f>
        <v>https://katmoviehd.day/infinite-2021-hd/</v>
      </c>
    </row>
    <row r="1143" spans="1:2">
      <c r="A1143" t="s">
        <v>1143</v>
      </c>
      <c r="B1143" t="str">
        <f>HYPERLINK("https://katmoviehd.day/the-basement-full-movie/", "https://katmoviehd.day/the-basement-full-movie/")</f>
        <v>https://katmoviehd.day/the-basement-full-movie/</v>
      </c>
    </row>
    <row r="1144" spans="1:2">
      <c r="A1144" t="s">
        <v>1144</v>
      </c>
      <c r="B1144" t="str">
        <f>HYPERLINK("https://katmoviehd.day/the-conjuring-3-the-devil-made-me-do-it-2020/", "https://katmoviehd.day/the-conjuring-3-the-devil-made-me-do-it-2020/")</f>
        <v>https://katmoviehd.day/the-conjuring-3-the-devil-made-me-do-it-2020/</v>
      </c>
    </row>
    <row r="1145" spans="1:2">
      <c r="A1145" t="s">
        <v>1145</v>
      </c>
      <c r="B1145" t="str">
        <f>HYPERLINK("https://katmoviehd.day/cruella-2021-movie/", "https://katmoviehd.day/cruella-2021-movie/")</f>
        <v>https://katmoviehd.day/cruella-2021-movie/</v>
      </c>
    </row>
    <row r="1146" spans="1:2">
      <c r="A1146" t="s">
        <v>1146</v>
      </c>
      <c r="B1146" t="str">
        <f>HYPERLINK("https://katmoviehd.day/fast-furious-9-full-movie/", "https://katmoviehd.day/fast-furious-9-full-movie/")</f>
        <v>https://katmoviehd.day/fast-furious-9-full-movie/</v>
      </c>
    </row>
    <row r="1147" spans="1:2">
      <c r="A1147" t="s">
        <v>1147</v>
      </c>
      <c r="B1147" t="str">
        <f>HYPERLINK("https://katmoviehd.day/tom-clancys-without-remorse/", "https://katmoviehd.day/tom-clancys-without-remorse/")</f>
        <v>https://katmoviehd.day/tom-clancys-without-remorse/</v>
      </c>
    </row>
    <row r="1148" spans="1:2">
      <c r="A1148" t="s">
        <v>1148</v>
      </c>
      <c r="B1148" t="str">
        <f>HYPERLINK("https://katmoviehd.day/those-who-wish-me-dead-2020-hd/", "https://katmoviehd.day/those-who-wish-me-dead-2020-hd/")</f>
        <v>https://katmoviehd.day/those-who-wish-me-dead-2020-hd/</v>
      </c>
    </row>
    <row r="1149" spans="1:2">
      <c r="A1149" t="s">
        <v>1149</v>
      </c>
      <c r="B1149" t="str">
        <f>HYPERLINK("https://katmoviehd.day/the-bike-thief-full-movie/", "https://katmoviehd.day/the-bike-thief-full-movie/")</f>
        <v>https://katmoviehd.day/the-bike-thief-full-movie/</v>
      </c>
    </row>
    <row r="1150" spans="1:2">
      <c r="A1150" t="s">
        <v>1150</v>
      </c>
      <c r="B1150" t="str">
        <f>HYPERLINK("https://katmoviehd.day/the-hunger-games-2-catching-fire/", "https://katmoviehd.day/the-hunger-games-2-catching-fire/")</f>
        <v>https://katmoviehd.day/the-hunger-games-2-catching-fire/</v>
      </c>
    </row>
    <row r="1151" spans="1:2">
      <c r="A1151" t="s">
        <v>1151</v>
      </c>
      <c r="B1151" t="str">
        <f>HYPERLINK("https://katmoviehd.day/grease-3-live/", "https://katmoviehd.day/grease-3-live/")</f>
        <v>https://katmoviehd.day/grease-3-live/</v>
      </c>
    </row>
    <row r="1152" spans="1:2">
      <c r="A1152" t="s">
        <v>1152</v>
      </c>
      <c r="B1152" t="str">
        <f>HYPERLINK("https://katmoviehd.day/the-scorpion-king-4-2015/", "https://katmoviehd.day/the-scorpion-king-4-2015/")</f>
        <v>https://katmoviehd.day/the-scorpion-king-4-2015/</v>
      </c>
    </row>
    <row r="1153" spans="1:2">
      <c r="A1153" t="s">
        <v>1153</v>
      </c>
      <c r="B1153" t="str">
        <f>HYPERLINK("https://katmoviehd.day/insidious-chapter-3/", "https://katmoviehd.day/insidious-chapter-3/")</f>
        <v>https://katmoviehd.day/insidious-chapter-3/</v>
      </c>
    </row>
    <row r="1154" spans="1:2">
      <c r="A1154" t="s">
        <v>1154</v>
      </c>
      <c r="B1154" t="str">
        <f>HYPERLINK("https://katmoviehd.day/the-scorpion-king-3-2012/", "https://katmoviehd.day/the-scorpion-king-3-2012/")</f>
        <v>https://katmoviehd.day/the-scorpion-king-3-2012/</v>
      </c>
    </row>
    <row r="1155" spans="1:2">
      <c r="A1155" t="s">
        <v>1155</v>
      </c>
      <c r="B1155" t="str">
        <f>HYPERLINK("https://katmoviehd.day/the-scorpion-king-2/", "https://katmoviehd.day/the-scorpion-king-2/")</f>
        <v>https://katmoviehd.day/the-scorpion-king-2/</v>
      </c>
    </row>
    <row r="1156" spans="1:2">
      <c r="A1156" t="s">
        <v>1156</v>
      </c>
      <c r="B1156" t="str">
        <f>HYPERLINK("https://katmoviehd.day/mortal-kombat-2021-hd/", "https://katmoviehd.day/mortal-kombat-2021-hd/")</f>
        <v>https://katmoviehd.day/mortal-kombat-2021-hd/</v>
      </c>
    </row>
    <row r="1157" spans="1:2">
      <c r="A1157" t="s">
        <v>1157</v>
      </c>
      <c r="B1157" t="str">
        <f>HYPERLINK("https://katmoviehd.day/nobody-2021-hd/", "https://katmoviehd.day/nobody-2021-hd/")</f>
        <v>https://katmoviehd.day/nobody-2021-hd/</v>
      </c>
    </row>
    <row r="1158" spans="1:2">
      <c r="A1158" t="s">
        <v>1158</v>
      </c>
      <c r="B1158" t="str">
        <f>HYPERLINK("https://katmoviehd.day/all-in-the-family-full-movie/", "https://katmoviehd.day/all-in-the-family-full-movie/")</f>
        <v>https://katmoviehd.day/all-in-the-family-full-movie/</v>
      </c>
    </row>
    <row r="1159" spans="1:2">
      <c r="A1159" t="s">
        <v>1159</v>
      </c>
      <c r="B1159" t="str">
        <f>HYPERLINK("https://katmoviehd.day/clear-and-present-danger-1994-dual-audio-hindi-dubbed-org-english-bluray-1080p-720p-480p-hd-full-movie/", "https://katmoviehd.day/clear-and-present-danger-1994-dual-audio-hindi-dubbed-org-english-bluray-1080p-720p-480p-hd-full-movie/")</f>
        <v>https://katmoviehd.day/clear-and-present-danger-1994-dual-audio-hindi-dubbed-org-english-bluray-1080p-720p-480p-hd-full-movie/</v>
      </c>
    </row>
    <row r="1160" spans="1:2">
      <c r="A1160" t="s">
        <v>1160</v>
      </c>
      <c r="B1160" t="str">
        <f>HYPERLINK("https://katmoviehd.day/cherry-2021-hd/", "https://katmoviehd.day/cherry-2021-hd/")</f>
        <v>https://katmoviehd.day/cherry-2021-hd/</v>
      </c>
    </row>
    <row r="1161" spans="1:2">
      <c r="A1161" t="s">
        <v>1161</v>
      </c>
      <c r="B1161" t="str">
        <f>HYPERLINK("https://katmoviehd.day/crimson-full-movie/", "https://katmoviehd.day/crimson-full-movie/")</f>
        <v>https://katmoviehd.day/crimson-full-movie/</v>
      </c>
    </row>
    <row r="1162" spans="1:2">
      <c r="A1162" t="s">
        <v>1162</v>
      </c>
      <c r="B1162" t="str">
        <f>HYPERLINK("https://katmoviehd.day/coming-2-america-2021-hd/", "https://katmoviehd.day/coming-2-america-2021-hd/")</f>
        <v>https://katmoviehd.day/coming-2-america-2021-hd/</v>
      </c>
    </row>
    <row r="1163" spans="1:2">
      <c r="A1163" t="s">
        <v>1163</v>
      </c>
      <c r="B1163" t="str">
        <f>HYPERLINK("https://katmoviehd.day/tom-jerry-2021-movie/", "https://katmoviehd.day/tom-jerry-2021-movie/")</f>
        <v>https://katmoviehd.day/tom-jerry-2021-movie/</v>
      </c>
    </row>
    <row r="1164" spans="1:2">
      <c r="A1164" t="s">
        <v>1164</v>
      </c>
      <c r="B1164" t="str">
        <f>HYPERLINK("https://katmoviehd.day/bastards-crossing-full-movie/", "https://katmoviehd.day/bastards-crossing-full-movie/")</f>
        <v>https://katmoviehd.day/bastards-crossing-full-movie/</v>
      </c>
    </row>
    <row r="1165" spans="1:2">
      <c r="A1165" t="s">
        <v>1165</v>
      </c>
      <c r="B1165" t="str">
        <f>HYPERLINK("https://katmoviehd.day/debt-full-movie/", "https://katmoviehd.day/debt-full-movie/")</f>
        <v>https://katmoviehd.day/debt-full-movie/</v>
      </c>
    </row>
    <row r="1166" spans="1:2">
      <c r="A1166" t="s">
        <v>1166</v>
      </c>
      <c r="B1166" t="str">
        <f>HYPERLINK("https://katmoviehd.day/the-seventh-day-full-movie/", "https://katmoviehd.day/the-seventh-day-full-movie/")</f>
        <v>https://katmoviehd.day/the-seventh-day-full-movie/</v>
      </c>
    </row>
    <row r="1167" spans="1:2">
      <c r="A1167" t="s">
        <v>1167</v>
      </c>
      <c r="B1167" t="str">
        <f>HYPERLINK("https://katmoviehd.day/hell-hath-no-fury-full-movie/", "https://katmoviehd.day/hell-hath-no-fury-full-movie/")</f>
        <v>https://katmoviehd.day/hell-hath-no-fury-full-movie/</v>
      </c>
    </row>
    <row r="1168" spans="1:2">
      <c r="A1168" t="s">
        <v>1168</v>
      </c>
      <c r="B1168" t="str">
        <f>HYPERLINK("https://katmoviehd.day/soul-2020-hd/", "https://katmoviehd.day/soul-2020-hd/")</f>
        <v>https://katmoviehd.day/soul-2020-hd/</v>
      </c>
    </row>
    <row r="1169" spans="1:2">
      <c r="A1169" t="s">
        <v>1169</v>
      </c>
      <c r="B1169" t="str">
        <f>HYPERLINK("https://katmoviehd.day/wonder-woman-1984-2020-hd/", "https://katmoviehd.day/wonder-woman-1984-2020-hd/")</f>
        <v>https://katmoviehd.day/wonder-woman-1984-2020-hd/</v>
      </c>
    </row>
    <row r="1170" spans="1:2">
      <c r="A1170" t="s">
        <v>1170</v>
      </c>
      <c r="B1170" t="str">
        <f>HYPERLINK("https://katmoviehd.day/jiu-jitsu-2020-hd/", "https://katmoviehd.day/jiu-jitsu-2020-hd/")</f>
        <v>https://katmoviehd.day/jiu-jitsu-2020-hd/</v>
      </c>
    </row>
    <row r="1171" spans="1:2">
      <c r="A1171" t="s">
        <v>1171</v>
      </c>
      <c r="B1171" t="str">
        <f>HYPERLINK("https://katmoviehd.day/new-mutants-2020-english/", "https://katmoviehd.day/new-mutants-2020-english/")</f>
        <v>https://katmoviehd.day/new-mutants-2020-english/</v>
      </c>
    </row>
    <row r="1172" spans="1:2">
      <c r="A1172" t="s">
        <v>1172</v>
      </c>
      <c r="B1172" t="str">
        <f>HYPERLINK("https://katmoviehd.day/the-witches-2020/", "https://katmoviehd.day/the-witches-2020/")</f>
        <v>https://katmoviehd.day/the-witches-2020/</v>
      </c>
    </row>
    <row r="1173" spans="1:2">
      <c r="A1173" t="s">
        <v>1173</v>
      </c>
      <c r="B1173" t="str">
        <f>HYPERLINK("https://katmoviehd.day/love-and-monsters/", "https://katmoviehd.day/love-and-monsters/")</f>
        <v>https://katmoviehd.day/love-and-monsters/</v>
      </c>
    </row>
    <row r="1174" spans="1:2">
      <c r="A1174" t="s">
        <v>1174</v>
      </c>
      <c r="B1174" t="str">
        <f>HYPERLINK("https://katmoviehd.day/american-pie-presents-girls-rules-2020/", "https://katmoviehd.day/american-pie-presents-girls-rules-2020/")</f>
        <v>https://katmoviehd.day/american-pie-presents-girls-rules-2020/</v>
      </c>
    </row>
    <row r="1175" spans="1:2">
      <c r="A1175" t="s">
        <v>1175</v>
      </c>
      <c r="B1175" t="str">
        <f>HYPERLINK("https://katmoviehd.day/the-devil-all-the-time-2020/", "https://katmoviehd.day/the-devil-all-the-time-2020/")</f>
        <v>https://katmoviehd.day/the-devil-all-the-time-2020/</v>
      </c>
    </row>
    <row r="1176" spans="1:2">
      <c r="A1176" t="s">
        <v>1176</v>
      </c>
      <c r="B1176" t="str">
        <f>HYPERLINK("https://katmoviehd.day/social-dilemma/", "https://katmoviehd.day/social-dilemma/")</f>
        <v>https://katmoviehd.day/social-dilemma/</v>
      </c>
    </row>
    <row r="1177" spans="1:2">
      <c r="A1177" t="s">
        <v>1177</v>
      </c>
      <c r="B1177" t="str">
        <f>HYPERLINK("https://katmoviehd.day/war-with-grandpa/", "https://katmoviehd.day/war-with-grandpa/")</f>
        <v>https://katmoviehd.day/war-with-grandpa/</v>
      </c>
    </row>
    <row r="1178" spans="1:2">
      <c r="A1178" t="s">
        <v>1178</v>
      </c>
      <c r="B1178" t="str">
        <f>HYPERLINK("https://katmoviehd.day/freaks-you-r-one-of-us/", "https://katmoviehd.day/freaks-you-r-one-of-us/")</f>
        <v>https://katmoviehd.day/freaks-you-r-one-of-us/</v>
      </c>
    </row>
    <row r="1179" spans="1:2">
      <c r="A1179" t="s">
        <v>1179</v>
      </c>
      <c r="B1179" t="str">
        <f>HYPERLINK("https://katmoviehd.day/unknown-origins-2020/", "https://katmoviehd.day/unknown-origins-2020/")</f>
        <v>https://katmoviehd.day/unknown-origins-2020/</v>
      </c>
    </row>
    <row r="1180" spans="1:2">
      <c r="A1180" t="s">
        <v>1180</v>
      </c>
      <c r="B1180" t="str">
        <f>HYPERLINK("https://katmoviehd.day/bill-ted-3-face-the-music-2020/", "https://katmoviehd.day/bill-ted-3-face-the-music-2020/")</f>
        <v>https://katmoviehd.day/bill-ted-3-face-the-music-2020/</v>
      </c>
    </row>
    <row r="1181" spans="1:2">
      <c r="A1181" t="s">
        <v>1181</v>
      </c>
      <c r="B1181" t="str">
        <f>HYPERLINK("https://katmoviehd.day/tesla/", "https://katmoviehd.day/tesla/")</f>
        <v>https://katmoviehd.day/tesla/</v>
      </c>
    </row>
    <row r="1182" spans="1:2">
      <c r="A1182" t="s">
        <v>1182</v>
      </c>
      <c r="B1182" t="str">
        <f>HYPERLINK("https://katmoviehd.day/american-psycho/", "https://katmoviehd.day/american-psycho/")</f>
        <v>https://katmoviehd.day/american-psycho/</v>
      </c>
    </row>
    <row r="1183" spans="1:2">
      <c r="A1183" t="s">
        <v>1183</v>
      </c>
      <c r="B1183" t="str">
        <f>HYPERLINK("https://katmoviehd.day/gone-girl/", "https://katmoviehd.day/gone-girl/")</f>
        <v>https://katmoviehd.day/gone-girl/</v>
      </c>
    </row>
    <row r="1184" spans="1:2">
      <c r="A1184" t="s">
        <v>1184</v>
      </c>
      <c r="B1184" t="str">
        <f>HYPERLINK("https://katmoviehd.day/greyhound-2020/", "https://katmoviehd.day/greyhound-2020/")</f>
        <v>https://katmoviehd.day/greyhound-2020/</v>
      </c>
    </row>
    <row r="1185" spans="1:2">
      <c r="A1185" t="s">
        <v>1185</v>
      </c>
      <c r="B1185" t="str">
        <f>HYPERLINK("https://katmoviehd.day/the-fault-in-our-stars/", "https://katmoviehd.day/the-fault-in-our-stars/")</f>
        <v>https://katmoviehd.day/the-fault-in-our-stars/</v>
      </c>
    </row>
    <row r="1186" spans="1:2">
      <c r="A1186" t="s">
        <v>1186</v>
      </c>
      <c r="B1186" t="str">
        <f>HYPERLINK("https://katmoviehd.day/eurovision-song-contest/", "https://katmoviehd.day/eurovision-song-contest/")</f>
        <v>https://katmoviehd.day/eurovision-song-contest/</v>
      </c>
    </row>
    <row r="1187" spans="1:2">
      <c r="A1187" t="s">
        <v>1187</v>
      </c>
      <c r="B1187" t="str">
        <f>HYPERLINK("https://katmoviehd.day/the-high-note-2020/", "https://katmoviehd.day/the-high-note-2020/")</f>
        <v>https://katmoviehd.day/the-high-note-2020/</v>
      </c>
    </row>
    <row r="1188" spans="1:2">
      <c r="A1188" t="s">
        <v>1188</v>
      </c>
      <c r="B1188" t="str">
        <f>HYPERLINK("https://katmoviehd.day/inside-man-most-wanted/", "https://katmoviehd.day/inside-man-most-wanted/")</f>
        <v>https://katmoviehd.day/inside-man-most-wanted/</v>
      </c>
    </row>
    <row r="1189" spans="1:2">
      <c r="A1189" t="s">
        <v>1189</v>
      </c>
      <c r="B1189" t="str">
        <f>HYPERLINK("https://katmoviehd.day/hostel-part-3/", "https://katmoviehd.day/hostel-part-3/")</f>
        <v>https://katmoviehd.day/hostel-part-3/</v>
      </c>
    </row>
    <row r="1190" spans="1:2">
      <c r="A1190" t="s">
        <v>1190</v>
      </c>
      <c r="B1190" t="str">
        <f>HYPERLINK("https://katmoviehd.day/nightcrawler/", "https://katmoviehd.day/nightcrawler/")</f>
        <v>https://katmoviehd.day/nightcrawler/</v>
      </c>
    </row>
    <row r="1191" spans="1:2">
      <c r="A1191" t="s">
        <v>1191</v>
      </c>
      <c r="B1191" t="str">
        <f>HYPERLINK("https://katmoviehd.day/sergio-2020/", "https://katmoviehd.day/sergio-2020/")</f>
        <v>https://katmoviehd.day/sergio-2020/</v>
      </c>
    </row>
    <row r="1192" spans="1:2">
      <c r="A1192" t="s">
        <v>1192</v>
      </c>
      <c r="B1192" t="str">
        <f>HYPERLINK("https://katmoviehd.day/dont-leave-home-full-movie/", "https://katmoviehd.day/dont-leave-home-full-movie/")</f>
        <v>https://katmoviehd.day/dont-leave-home-full-movie/</v>
      </c>
    </row>
    <row r="1193" spans="1:2">
      <c r="A1193" t="s">
        <v>1193</v>
      </c>
      <c r="B1193" t="str">
        <f>HYPERLINK("https://katmoviehd.day/inside-game-full-movie/", "https://katmoviehd.day/inside-game-full-movie/")</f>
        <v>https://katmoviehd.day/inside-game-full-movie/</v>
      </c>
    </row>
    <row r="1194" spans="1:2">
      <c r="A1194" t="s">
        <v>1194</v>
      </c>
      <c r="B1194" t="str">
        <f>HYPERLINK("https://katmoviehd.day/dreamkatcher-full-movie/", "https://katmoviehd.day/dreamkatcher-full-movie/")</f>
        <v>https://katmoviehd.day/dreamkatcher-full-movie/</v>
      </c>
    </row>
    <row r="1195" spans="1:2">
      <c r="A1195" t="s">
        <v>1195</v>
      </c>
      <c r="B1195" t="str">
        <f>HYPERLINK("https://katmoviehd.day/time-apart-full-movie/", "https://katmoviehd.day/time-apart-full-movie/")</f>
        <v>https://katmoviehd.day/time-apart-full-movie/</v>
      </c>
    </row>
    <row r="1196" spans="1:2">
      <c r="A1196" t="s">
        <v>1196</v>
      </c>
      <c r="B1196" t="str">
        <f>HYPERLINK("https://katmoviehd.day/thieves-2018-web-dl-720p-hd-full-movie-in-english-with-hindi-subtitles-1xbet/", "https://katmoviehd.day/thieves-2018-web-dl-720p-hd-full-movie-in-english-with-hindi-subtitles-1xbet/")</f>
        <v>https://katmoviehd.day/thieves-2018-web-dl-720p-hd-full-movie-in-english-with-hindi-subtitles-1xbet/</v>
      </c>
    </row>
    <row r="1197" spans="1:2">
      <c r="A1197" t="s">
        <v>1197</v>
      </c>
      <c r="B1197" t="str">
        <f>HYPERLINK("https://katmoviehd.day/behind-the-trees-full-movie/", "https://katmoviehd.day/behind-the-trees-full-movie/")</f>
        <v>https://katmoviehd.day/behind-the-trees-full-movie/</v>
      </c>
    </row>
    <row r="1198" spans="1:2">
      <c r="A1198" t="s">
        <v>1198</v>
      </c>
      <c r="B1198" t="str">
        <f>HYPERLINK("https://katmoviehd.day/urban-myths-full-movie/", "https://katmoviehd.day/urban-myths-full-movie/")</f>
        <v>https://katmoviehd.day/urban-myths-full-movie/</v>
      </c>
    </row>
    <row r="1199" spans="1:2">
      <c r="A1199" t="s">
        <v>1199</v>
      </c>
      <c r="B1199" t="str">
        <f>HYPERLINK("https://katmoviehd.day/enemy-lines-full-movie/", "https://katmoviehd.day/enemy-lines-full-movie/")</f>
        <v>https://katmoviehd.day/enemy-lines-full-movie/</v>
      </c>
    </row>
    <row r="1200" spans="1:2">
      <c r="A1200" t="s">
        <v>1200</v>
      </c>
      <c r="B1200" t="str">
        <f>HYPERLINK("https://katmoviehd.day/becoming-full-movie/", "https://katmoviehd.day/becoming-full-movie/")</f>
        <v>https://katmoviehd.day/becoming-full-movie/</v>
      </c>
    </row>
    <row r="1201" spans="1:2">
      <c r="A1201" t="s">
        <v>1201</v>
      </c>
      <c r="B1201" t="str">
        <f>HYPERLINK("https://katmoviehd.day/the-lodge-full-movie/", "https://katmoviehd.day/the-lodge-full-movie/")</f>
        <v>https://katmoviehd.day/the-lodge-full-movie/</v>
      </c>
    </row>
    <row r="1202" spans="1:2">
      <c r="A1202" t="s">
        <v>1202</v>
      </c>
      <c r="B1202" t="str">
        <f>HYPERLINK("https://katmoviehd.day/long-shadow-full-movie/", "https://katmoviehd.day/long-shadow-full-movie/")</f>
        <v>https://katmoviehd.day/long-shadow-full-movie/</v>
      </c>
    </row>
    <row r="1203" spans="1:2">
      <c r="A1203" t="s">
        <v>1203</v>
      </c>
      <c r="B1203" t="str">
        <f>HYPERLINK("https://katmoviehd.day/arkansas-full-movie/", "https://katmoviehd.day/arkansas-full-movie/")</f>
        <v>https://katmoviehd.day/arkansas-full-movie/</v>
      </c>
    </row>
    <row r="1204" spans="1:2">
      <c r="A1204" t="s">
        <v>1204</v>
      </c>
      <c r="B1204" t="str">
        <f>HYPERLINK("https://katmoviehd.day/the-legacy-of-the-bones-full-movie/", "https://katmoviehd.day/the-legacy-of-the-bones-full-movie/")</f>
        <v>https://katmoviehd.day/the-legacy-of-the-bones-full-movie/</v>
      </c>
    </row>
    <row r="1205" spans="1:2">
      <c r="A1205" t="s">
        <v>1205</v>
      </c>
      <c r="B1205" t="str">
        <f>HYPERLINK("https://katmoviehd.day/behind-you-full-movie/", "https://katmoviehd.day/behind-you-full-movie/")</f>
        <v>https://katmoviehd.day/behind-you-full-movie/</v>
      </c>
    </row>
    <row r="1206" spans="1:2">
      <c r="A1206" t="s">
        <v>1206</v>
      </c>
      <c r="B1206" t="str">
        <f>HYPERLINK("https://katmoviehd.day/the-quarry-2020/", "https://katmoviehd.day/the-quarry-2020/")</f>
        <v>https://katmoviehd.day/the-quarry-2020/</v>
      </c>
    </row>
    <row r="1207" spans="1:2">
      <c r="A1207" t="s">
        <v>1207</v>
      </c>
      <c r="B1207" t="str">
        <f>HYPERLINK("https://katmoviehd.day/for-the-weekend-full-movie/", "https://katmoviehd.day/for-the-weekend-full-movie/")</f>
        <v>https://katmoviehd.day/for-the-weekend-full-movie/</v>
      </c>
    </row>
    <row r="1208" spans="1:2">
      <c r="A1208" t="s">
        <v>1208</v>
      </c>
      <c r="B1208" t="str">
        <f>HYPERLINK("https://katmoviehd.day/extra-ordinary-2019/", "https://katmoviehd.day/extra-ordinary-2019/")</f>
        <v>https://katmoviehd.day/extra-ordinary-2019/</v>
      </c>
    </row>
    <row r="1209" spans="1:2">
      <c r="A1209" t="s">
        <v>1209</v>
      </c>
      <c r="B1209" t="str">
        <f>HYPERLINK("https://katmoviehd.day/the-platform-2019/", "https://katmoviehd.day/the-platform-2019/")</f>
        <v>https://katmoviehd.day/the-platform-2019/</v>
      </c>
    </row>
    <row r="1210" spans="1:2">
      <c r="A1210" t="s">
        <v>1210</v>
      </c>
      <c r="B1210" t="str">
        <f>HYPERLINK("https://katmoviehd.day/corona-zombies-full-movie/", "https://katmoviehd.day/corona-zombies-full-movie/")</f>
        <v>https://katmoviehd.day/corona-zombies-full-movie/</v>
      </c>
    </row>
    <row r="1211" spans="1:2">
      <c r="A1211" t="s">
        <v>1211</v>
      </c>
      <c r="B1211" t="str">
        <f>HYPERLINK("https://katmoviehd.day/sea-fever-full-movie/", "https://katmoviehd.day/sea-fever-full-movie/")</f>
        <v>https://katmoviehd.day/sea-fever-full-movie/</v>
      </c>
    </row>
    <row r="1212" spans="1:2">
      <c r="A1212" t="s">
        <v>1212</v>
      </c>
      <c r="B1212" t="str">
        <f>HYPERLINK("https://katmoviehd.day/james-vs-his-future-self-full-movie/", "https://katmoviehd.day/james-vs-his-future-self-full-movie/")</f>
        <v>https://katmoviehd.day/james-vs-his-future-self-full-movie/</v>
      </c>
    </row>
    <row r="1213" spans="1:2">
      <c r="A1213" t="s">
        <v>1213</v>
      </c>
      <c r="B1213" t="str">
        <f>HYPERLINK("https://katmoviehd.day/nightmare-radio-full-movie/", "https://katmoviehd.day/nightmare-radio-full-movie/")</f>
        <v>https://katmoviehd.day/nightmare-radio-full-movie/</v>
      </c>
    </row>
    <row r="1214" spans="1:2">
      <c r="A1214" t="s">
        <v>1214</v>
      </c>
      <c r="B1214" t="str">
        <f>HYPERLINK("https://katmoviehd.day/1917-full-movie/", "https://katmoviehd.day/1917-full-movie/")</f>
        <v>https://katmoviehd.day/1917-full-movie/</v>
      </c>
    </row>
    <row r="1215" spans="1:2">
      <c r="A1215" t="s">
        <v>1215</v>
      </c>
      <c r="B1215" t="str">
        <f>HYPERLINK("https://katmoviehd.day/broken-circle-breakdown/", "https://katmoviehd.day/broken-circle-breakdown/")</f>
        <v>https://katmoviehd.day/broken-circle-breakdown/</v>
      </c>
    </row>
    <row r="1216" spans="1:2">
      <c r="A1216" t="s">
        <v>1216</v>
      </c>
      <c r="B1216" t="str">
        <f>HYPERLINK("https://katmoviehd.day/antichrist/", "https://katmoviehd.day/antichrist/")</f>
        <v>https://katmoviehd.day/antichrist/</v>
      </c>
    </row>
    <row r="1217" spans="1:2">
      <c r="A1217" t="s">
        <v>1217</v>
      </c>
      <c r="B1217" t="str">
        <f>HYPERLINK("https://katmoviehd.day/trolls-world-tour-2020-film/", "https://katmoviehd.day/trolls-world-tour-2020-film/")</f>
        <v>https://katmoviehd.day/trolls-world-tour-2020-film/</v>
      </c>
    </row>
    <row r="1218" spans="1:2">
      <c r="A1218" t="s">
        <v>1218</v>
      </c>
      <c r="B1218" t="str">
        <f>HYPERLINK("https://katmoviehd.day/1917-bluray/", "https://katmoviehd.day/1917-bluray/")</f>
        <v>https://katmoviehd.day/1917-bluray/</v>
      </c>
    </row>
    <row r="1219" spans="1:2">
      <c r="A1219" t="s">
        <v>1219</v>
      </c>
      <c r="B1219" t="str">
        <f>HYPERLINK("https://katmoviehd.day/superman-red-son/", "https://katmoviehd.day/superman-red-son/")</f>
        <v>https://katmoviehd.day/superman-red-son/</v>
      </c>
    </row>
    <row r="1220" spans="1:2">
      <c r="A1220" t="s">
        <v>1220</v>
      </c>
      <c r="B1220" t="str">
        <f>HYPERLINK("https://katmoviehd.day/hardcore-henry-2015-720p-1080p-brrip-6ch-download-watch-online/", "https://katmoviehd.day/hardcore-henry-2015-720p-1080p-brrip-6ch-download-watch-online/")</f>
        <v>https://katmoviehd.day/hardcore-henry-2015-720p-1080p-brrip-6ch-download-watch-online/</v>
      </c>
    </row>
    <row r="1221" spans="1:2">
      <c r="A1221" t="s">
        <v>1221</v>
      </c>
      <c r="B1221" t="str">
        <f>HYPERLINK("https://katmoviehd.day/escape-from-pretoria/", "https://katmoviehd.day/escape-from-pretoria/")</f>
        <v>https://katmoviehd.day/escape-from-pretoria/</v>
      </c>
    </row>
    <row r="1222" spans="1:2">
      <c r="A1222" t="s">
        <v>1222</v>
      </c>
      <c r="B1222" t="str">
        <f>HYPERLINK("https://katmoviehd.day/bloodshot-hd-720p/", "https://katmoviehd.day/bloodshot-hd-720p/")</f>
        <v>https://katmoviehd.day/bloodshot-hd-720p/</v>
      </c>
    </row>
    <row r="1223" spans="1:2">
      <c r="A1223" t="s">
        <v>1223</v>
      </c>
      <c r="B1223" t="str">
        <f>HYPERLINK("https://katmoviehd.day/spenser-confidential/", "https://katmoviehd.day/spenser-confidential/")</f>
        <v>https://katmoviehd.day/spenser-confidential/</v>
      </c>
    </row>
    <row r="1224" spans="1:2">
      <c r="A1224" t="s">
        <v>1224</v>
      </c>
      <c r="B1224" t="str">
        <f>HYPERLINK("https://katmoviehd.day/the-night-clerk-2020-hd-720p/", "https://katmoviehd.day/the-night-clerk-2020-hd-720p/")</f>
        <v>https://katmoviehd.day/the-night-clerk-2020-hd-720p/</v>
      </c>
    </row>
    <row r="1225" spans="1:2">
      <c r="A1225" t="s">
        <v>1225</v>
      </c>
      <c r="B1225" t="str">
        <f>HYPERLINK("https://katmoviehd.day/guns-akimbo-hd-720p-1080p/", "https://katmoviehd.day/guns-akimbo-hd-720p-1080p/")</f>
        <v>https://katmoviehd.day/guns-akimbo-hd-720p-1080p/</v>
      </c>
    </row>
    <row r="1226" spans="1:2">
      <c r="A1226" t="s">
        <v>1226</v>
      </c>
      <c r="B1226" t="str">
        <f>HYPERLINK("https://katmoviehd.day/sacrifice/", "https://katmoviehd.day/sacrifice/")</f>
        <v>https://katmoviehd.day/sacrifice/</v>
      </c>
    </row>
    <row r="1227" spans="1:2">
      <c r="A1227" t="s">
        <v>1227</v>
      </c>
      <c r="B1227" t="str">
        <f>HYPERLINK("https://katmoviehd.day/the-last-full-measure/", "https://katmoviehd.day/the-last-full-measure/")</f>
        <v>https://katmoviehd.day/the-last-full-measure/</v>
      </c>
    </row>
    <row r="1228" spans="1:2">
      <c r="A1228" t="s">
        <v>1228</v>
      </c>
      <c r="B1228" t="str">
        <f>HYPERLINK("https://katmoviehd.day/adventure-force-five/", "https://katmoviehd.day/adventure-force-five/")</f>
        <v>https://katmoviehd.day/adventure-force-five/</v>
      </c>
    </row>
    <row r="1229" spans="1:2">
      <c r="A1229" t="s">
        <v>1229</v>
      </c>
      <c r="B1229" t="str">
        <f>HYPERLINK("https://katmoviehd.day/fractured-2018/", "https://katmoviehd.day/fractured-2018/")</f>
        <v>https://katmoviehd.day/fractured-2018/</v>
      </c>
    </row>
    <row r="1230" spans="1:2">
      <c r="A1230" t="s">
        <v>1230</v>
      </c>
      <c r="B1230" t="str">
        <f>HYPERLINK("https://katmoviehd.day/who-wants-me-dead/", "https://katmoviehd.day/who-wants-me-dead/")</f>
        <v>https://katmoviehd.day/who-wants-me-dead/</v>
      </c>
    </row>
    <row r="1231" spans="1:2">
      <c r="A1231" t="s">
        <v>1231</v>
      </c>
      <c r="B1231" t="str">
        <f>HYPERLINK("https://katmoviehd.day/heavenquest/", "https://katmoviehd.day/heavenquest/")</f>
        <v>https://katmoviehd.day/heavenquest/</v>
      </c>
    </row>
    <row r="1232" spans="1:2">
      <c r="A1232" t="s">
        <v>1232</v>
      </c>
      <c r="B1232" t="str">
        <f>HYPERLINK("https://katmoviehd.day/midway-2019-2/", "https://katmoviehd.day/midway-2019-2/")</f>
        <v>https://katmoviehd.day/midway-2019-2/</v>
      </c>
    </row>
    <row r="1233" spans="1:2">
      <c r="A1233" t="s">
        <v>1233</v>
      </c>
      <c r="B1233" t="str">
        <f>HYPERLINK("https://katmoviehd.day/mulholland-dr/", "https://katmoviehd.day/mulholland-dr/")</f>
        <v>https://katmoviehd.day/mulholland-dr/</v>
      </c>
    </row>
    <row r="1234" spans="1:2">
      <c r="A1234" t="s">
        <v>1234</v>
      </c>
      <c r="B1234" t="str">
        <f>HYPERLINK("https://katmoviehd.day/dirty-work/", "https://katmoviehd.day/dirty-work/")</f>
        <v>https://katmoviehd.day/dirty-work/</v>
      </c>
    </row>
    <row r="1235" spans="1:2">
      <c r="A1235" t="s">
        <v>1235</v>
      </c>
      <c r="B1235" t="str">
        <f>HYPERLINK("https://katmoviehd.day/knives-out-2019-hd-720p-1080p/", "https://katmoviehd.day/knives-out-2019-hd-720p-1080p/")</f>
        <v>https://katmoviehd.day/knives-out-2019-hd-720p-1080p/</v>
      </c>
    </row>
    <row r="1236" spans="1:2">
      <c r="A1236" t="s">
        <v>1236</v>
      </c>
      <c r="B1236" t="str">
        <f>HYPERLINK("https://katmoviehd.day/marriage-story/", "https://katmoviehd.day/marriage-story/")</f>
        <v>https://katmoviehd.day/marriage-story/</v>
      </c>
    </row>
    <row r="1237" spans="1:2">
      <c r="A1237" t="s">
        <v>1237</v>
      </c>
      <c r="B1237" t="str">
        <f>HYPERLINK("https://katmoviehd.day/room/", "https://katmoviehd.day/room/")</f>
        <v>https://katmoviehd.day/room/</v>
      </c>
    </row>
    <row r="1238" spans="1:2">
      <c r="A1238" t="s">
        <v>1238</v>
      </c>
      <c r="B1238" t="str">
        <f>HYPERLINK("https://katmoviehd.day/midway-2019/", "https://katmoviehd.day/midway-2019/")</f>
        <v>https://katmoviehd.day/midway-2019/</v>
      </c>
    </row>
    <row r="1239" spans="1:2">
      <c r="A1239" t="s">
        <v>1239</v>
      </c>
      <c r="B1239" t="str">
        <f>HYPERLINK("https://katmoviehd.day/lovelace/", "https://katmoviehd.day/lovelace/")</f>
        <v>https://katmoviehd.day/lovelace/</v>
      </c>
    </row>
    <row r="1240" spans="1:2">
      <c r="A1240" t="s">
        <v>1240</v>
      </c>
      <c r="B1240" t="str">
        <f>HYPERLINK("https://katmoviehd.day/joker-2019/", "https://katmoviehd.day/joker-2019/")</f>
        <v>https://katmoviehd.day/joker-2019/</v>
      </c>
    </row>
    <row r="1241" spans="1:2">
      <c r="A1241" t="s">
        <v>1241</v>
      </c>
      <c r="B1241" t="str">
        <f>HYPERLINK("https://katmoviehd.day/hustlers/", "https://katmoviehd.day/hustlers/")</f>
        <v>https://katmoviehd.day/hustlers/</v>
      </c>
    </row>
    <row r="1242" spans="1:2">
      <c r="A1242" t="s">
        <v>1242</v>
      </c>
      <c r="B1242" t="str">
        <f>HYPERLINK("https://katmoviehd.day/once-upon-a-time-in-hollywood-2019-movie/", "https://katmoviehd.day/once-upon-a-time-in-hollywood-2019-movie/")</f>
        <v>https://katmoviehd.day/once-upon-a-time-in-hollywood-2019-movie/</v>
      </c>
    </row>
    <row r="1243" spans="1:2">
      <c r="A1243" t="s">
        <v>1243</v>
      </c>
      <c r="B1243" t="str">
        <f>HYPERLINK("https://katmoviehd.day/wonder-woman-4k/", "https://katmoviehd.day/wonder-woman-4k/")</f>
        <v>https://katmoviehd.day/wonder-woman-4k/</v>
      </c>
    </row>
    <row r="1244" spans="1:2">
      <c r="A1244" t="s">
        <v>1244</v>
      </c>
      <c r="B1244" t="str">
        <f>HYPERLINK("https://katmoviehd.day/good-boys-2019/", "https://katmoviehd.day/good-boys-2019/")</f>
        <v>https://katmoviehd.day/good-boys-2019/</v>
      </c>
    </row>
    <row r="1245" spans="1:2">
      <c r="A1245" t="s">
        <v>1245</v>
      </c>
      <c r="B1245" t="str">
        <f>HYPERLINK("https://katmoviehd.day/terminator-dark-fate-2019-movie/", "https://katmoviehd.day/terminator-dark-fate-2019-movie/")</f>
        <v>https://katmoviehd.day/terminator-dark-fate-2019-movie/</v>
      </c>
    </row>
    <row r="1246" spans="1:2">
      <c r="A1246" t="s">
        <v>1246</v>
      </c>
      <c r="B1246" t="str">
        <f>HYPERLINK("https://katmoviehd.day/maleficent-2014-2/", "https://katmoviehd.day/maleficent-2014-2/")</f>
        <v>https://katmoviehd.day/maleficent-2014-2/</v>
      </c>
    </row>
    <row r="1247" spans="1:2">
      <c r="A1247" t="s">
        <v>1247</v>
      </c>
      <c r="B1247" t="str">
        <f>HYPERLINK("https://katmoviehd.day/zombieland-double-tap-2019-full-movie/", "https://katmoviehd.day/zombieland-double-tap-2019-full-movie/")</f>
        <v>https://katmoviehd.day/zombieland-double-tap-2019-full-movie/</v>
      </c>
    </row>
    <row r="1248" spans="1:2">
      <c r="A1248" t="s">
        <v>1248</v>
      </c>
      <c r="B1248" t="str">
        <f>HYPERLINK("https://katmoviehd.day/scary-stories-to-tell-in-the-dark-2019-hindi/", "https://katmoviehd.day/scary-stories-to-tell-in-the-dark-2019-hindi/")</f>
        <v>https://katmoviehd.day/scary-stories-to-tell-in-the-dark-2019-hindi/</v>
      </c>
    </row>
    <row r="1249" spans="1:2">
      <c r="A1249" t="s">
        <v>1249</v>
      </c>
      <c r="B1249" t="str">
        <f>HYPERLINK("https://katmoviehd.day/el-camino-a-breaking-bad-movie/", "https://katmoviehd.day/el-camino-a-breaking-bad-movie/")</f>
        <v>https://katmoviehd.day/el-camino-a-breaking-bad-movie/</v>
      </c>
    </row>
    <row r="1250" spans="1:2">
      <c r="A1250" t="s">
        <v>1250</v>
      </c>
      <c r="B1250" t="str">
        <f>HYPERLINK("https://katmoviehd.day/wonder-woman-bloodlines/", "https://katmoviehd.day/wonder-woman-bloodlines/")</f>
        <v>https://katmoviehd.day/wonder-woman-bloodlines/</v>
      </c>
    </row>
    <row r="1251" spans="1:2">
      <c r="A1251" t="s">
        <v>1251</v>
      </c>
      <c r="B1251" t="str">
        <f>HYPERLINK("https://katmoviehd.day/in-the-tall-grass/", "https://katmoviehd.day/in-the-tall-grass/")</f>
        <v>https://katmoviehd.day/in-the-tall-grass/</v>
      </c>
    </row>
    <row r="1252" spans="1:2">
      <c r="A1252" t="s">
        <v>1252</v>
      </c>
      <c r="B1252" t="str">
        <f>HYPERLINK("https://katmoviehd.day/teen-titans-go-vs-teen-titans/", "https://katmoviehd.day/teen-titans-go-vs-teen-titans/")</f>
        <v>https://katmoviehd.day/teen-titans-go-vs-teen-titans/</v>
      </c>
    </row>
    <row r="1253" spans="1:2">
      <c r="A1253" t="s">
        <v>1253</v>
      </c>
      <c r="B1253" t="str">
        <f>HYPERLINK("https://katmoviehd.day/the-death-and-return-of-superman-2019/", "https://katmoviehd.day/the-death-and-return-of-superman-2019/")</f>
        <v>https://katmoviehd.day/the-death-and-return-of-superman-2019/</v>
      </c>
    </row>
    <row r="1254" spans="1:2">
      <c r="A1254" t="s">
        <v>1254</v>
      </c>
      <c r="B1254" t="str">
        <f>HYPERLINK("https://katmoviehd.day/dirty-love-2005/", "https://katmoviehd.day/dirty-love-2005/")</f>
        <v>https://katmoviehd.day/dirty-love-2005/</v>
      </c>
    </row>
    <row r="1255" spans="1:2">
      <c r="A1255" t="s">
        <v>1255</v>
      </c>
      <c r="B1255" t="str">
        <f>HYPERLINK("https://katmoviehd.day/anna-2019/", "https://katmoviehd.day/anna-2019/")</f>
        <v>https://katmoviehd.day/anna-2019/</v>
      </c>
    </row>
    <row r="1256" spans="1:2">
      <c r="A1256" t="s">
        <v>1256</v>
      </c>
      <c r="B1256" t="str">
        <f>HYPERLINK("https://katmoviehd.day/childs-play-2019/", "https://katmoviehd.day/childs-play-2019/")</f>
        <v>https://katmoviehd.day/childs-play-2019/</v>
      </c>
    </row>
    <row r="1257" spans="1:2">
      <c r="A1257" t="s">
        <v>1257</v>
      </c>
      <c r="B1257" t="str">
        <f>HYPERLINK("https://katmoviehd.day/aladdin-2019/", "https://katmoviehd.day/aladdin-2019/")</f>
        <v>https://katmoviehd.day/aladdin-2019/</v>
      </c>
    </row>
    <row r="1258" spans="1:2">
      <c r="A1258" t="s">
        <v>1258</v>
      </c>
      <c r="B1258" t="str">
        <f>HYPERLINK("https://katmoviehd.day/lolita/", "https://katmoviehd.day/lolita/")</f>
        <v>https://katmoviehd.day/lolita/</v>
      </c>
    </row>
    <row r="1259" spans="1:2">
      <c r="A1259" t="s">
        <v>1259</v>
      </c>
      <c r="B1259" t="str">
        <f>HYPERLINK("https://katmoviehd.day/john-wick-3-bluray/", "https://katmoviehd.day/john-wick-3-bluray/")</f>
        <v>https://katmoviehd.day/john-wick-3-bluray/</v>
      </c>
    </row>
    <row r="1260" spans="1:2">
      <c r="A1260" t="s">
        <v>1260</v>
      </c>
      <c r="B1260" t="str">
        <f>HYPERLINK("https://katmoviehd.day/scary-stories-to-tell-in-the-dark/", "https://katmoviehd.day/scary-stories-to-tell-in-the-dark/")</f>
        <v>https://katmoviehd.day/scary-stories-to-tell-in-the-dark/</v>
      </c>
    </row>
    <row r="1261" spans="1:2">
      <c r="A1261" t="s">
        <v>1261</v>
      </c>
      <c r="B1261" t="str">
        <f>HYPERLINK("https://katmoviehd.day/the-loft/", "https://katmoviehd.day/the-loft/")</f>
        <v>https://katmoviehd.day/the-loft/</v>
      </c>
    </row>
    <row r="1262" spans="1:2">
      <c r="A1262" t="s">
        <v>1262</v>
      </c>
      <c r="B1262" t="str">
        <f>HYPERLINK("https://katmoviehd.day/fast-furious-hobbs-and-shaw/", "https://katmoviehd.day/fast-furious-hobbs-and-shaw/")</f>
        <v>https://katmoviehd.day/fast-furious-hobbs-and-shaw/</v>
      </c>
    </row>
    <row r="1263" spans="1:2">
      <c r="A1263" t="s">
        <v>1263</v>
      </c>
      <c r="B1263" t="str">
        <f>HYPERLINK("https://katmoviehd.day/the-red-sea-diving-resort/", "https://katmoviehd.day/the-red-sea-diving-resort/")</f>
        <v>https://katmoviehd.day/the-red-sea-diving-resort/</v>
      </c>
    </row>
    <row r="1264" spans="1:2">
      <c r="A1264" t="s">
        <v>1264</v>
      </c>
      <c r="B1264" t="str">
        <f>HYPERLINK("https://katmoviehd.day/avengers-endgame-extras/", "https://katmoviehd.day/avengers-endgame-extras/")</f>
        <v>https://katmoviehd.day/avengers-endgame-extras/</v>
      </c>
    </row>
    <row r="1265" spans="1:2">
      <c r="A1265" t="s">
        <v>1265</v>
      </c>
      <c r="B1265" t="str">
        <f>HYPERLINK("https://katmoviehd.day/the-great-hack-2019/", "https://katmoviehd.day/the-great-hack-2019/")</f>
        <v>https://katmoviehd.day/the-great-hack-2019/</v>
      </c>
    </row>
    <row r="1266" spans="1:2">
      <c r="A1266" t="s">
        <v>1266</v>
      </c>
      <c r="B1266" t="str">
        <f>HYPERLINK("https://katmoviehd.day/long-shot-2019/", "https://katmoviehd.day/long-shot-2019/")</f>
        <v>https://katmoviehd.day/long-shot-2019/</v>
      </c>
    </row>
    <row r="1267" spans="1:2">
      <c r="A1267" t="s">
        <v>1267</v>
      </c>
      <c r="B1267" t="str">
        <f>HYPERLINK("https://katmoviehd.day/kidnapping-stella-2019/", "https://katmoviehd.day/kidnapping-stella-2019/")</f>
        <v>https://katmoviehd.day/kidnapping-stella-2019/</v>
      </c>
    </row>
    <row r="1268" spans="1:2">
      <c r="A1268" t="s">
        <v>1268</v>
      </c>
      <c r="B1268" t="str">
        <f>HYPERLINK("https://katmoviehd.day/taking-lives/", "https://katmoviehd.day/taking-lives/")</f>
        <v>https://katmoviehd.day/taking-lives/</v>
      </c>
    </row>
    <row r="1269" spans="1:2">
      <c r="A1269" t="s">
        <v>1269</v>
      </c>
      <c r="B1269" t="str">
        <f>HYPERLINK("https://katmoviehd.day/uglydolls/", "https://katmoviehd.day/uglydolls/")</f>
        <v>https://katmoviehd.day/uglydolls/</v>
      </c>
    </row>
    <row r="1270" spans="1:2">
      <c r="A1270" t="s">
        <v>1270</v>
      </c>
      <c r="B1270" t="str">
        <f>HYPERLINK("https://katmoviehd.day/original-sin/", "https://katmoviehd.day/original-sin/")</f>
        <v>https://katmoviehd.day/original-sin/</v>
      </c>
    </row>
    <row r="1271" spans="1:2">
      <c r="A1271" t="s">
        <v>1271</v>
      </c>
      <c r="B1271" t="str">
        <f>HYPERLINK("https://katmoviehd.day/jailbait/", "https://katmoviehd.day/jailbait/")</f>
        <v>https://katmoviehd.day/jailbait/</v>
      </c>
    </row>
    <row r="1272" spans="1:2">
      <c r="A1272" t="s">
        <v>1272</v>
      </c>
      <c r="B1272" t="str">
        <f>HYPERLINK("https://katmoviehd.day/teen-spirit/", "https://katmoviehd.day/teen-spirit/")</f>
        <v>https://katmoviehd.day/teen-spirit/</v>
      </c>
    </row>
    <row r="1273" spans="1:2">
      <c r="A1273" t="s">
        <v>1273</v>
      </c>
      <c r="B1273" t="str">
        <f>HYPERLINK("https://katmoviehd.day/the-sex-trip/", "https://katmoviehd.day/the-sex-trip/")</f>
        <v>https://katmoviehd.day/the-sex-trip/</v>
      </c>
    </row>
    <row r="1274" spans="1:2">
      <c r="A1274" t="s">
        <v>1274</v>
      </c>
      <c r="B1274" t="str">
        <f>HYPERLINK("https://katmoviehd.day/breaking-the-girls/", "https://katmoviehd.day/breaking-the-girls/")</f>
        <v>https://katmoviehd.day/breaking-the-girls/</v>
      </c>
    </row>
    <row r="1275" spans="1:2">
      <c r="A1275" t="s">
        <v>1275</v>
      </c>
      <c r="B1275" t="str">
        <f>HYPERLINK("https://katmoviehd.day/shazam-2019-extras/", "https://katmoviehd.day/shazam-2019-extras/")</f>
        <v>https://katmoviehd.day/shazam-2019-extras/</v>
      </c>
    </row>
    <row r="1276" spans="1:2">
      <c r="A1276" t="s">
        <v>1276</v>
      </c>
      <c r="B1276" t="str">
        <f>HYPERLINK("https://katmoviehd.day/wonder-park-2019/", "https://katmoviehd.day/wonder-park-2019/")</f>
        <v>https://katmoviehd.day/wonder-park-2019/</v>
      </c>
    </row>
    <row r="1277" spans="1:2">
      <c r="A1277" t="s">
        <v>1277</v>
      </c>
      <c r="B1277" t="str">
        <f>HYPERLINK("https://katmoviehd.day/the-shining/", "https://katmoviehd.day/the-shining/")</f>
        <v>https://katmoviehd.day/the-shining/</v>
      </c>
    </row>
    <row r="1278" spans="1:2">
      <c r="A1278" t="s">
        <v>1278</v>
      </c>
      <c r="B1278" t="str">
        <f>HYPERLINK("https://katmoviehd.day/after-2019/", "https://katmoviehd.day/after-2019/")</f>
        <v>https://katmoviehd.day/after-2019/</v>
      </c>
    </row>
    <row r="1279" spans="1:2">
      <c r="A1279" t="s">
        <v>1279</v>
      </c>
      <c r="B1279" t="str">
        <f>HYPERLINK("https://katmoviehd.day/escape-plan-3-2019/", "https://katmoviehd.day/escape-plan-3-2019/")</f>
        <v>https://katmoviehd.day/escape-plan-3-2019/</v>
      </c>
    </row>
    <row r="1280" spans="1:2">
      <c r="A1280" t="s">
        <v>1280</v>
      </c>
      <c r="B1280" t="str">
        <f>HYPERLINK("https://katmoviehd.day/men-in-black-4/", "https://katmoviehd.day/men-in-black-4/")</f>
        <v>https://katmoviehd.day/men-in-black-4/</v>
      </c>
    </row>
    <row r="1281" spans="1:2">
      <c r="A1281" t="s">
        <v>1281</v>
      </c>
      <c r="B1281" t="str">
        <f>HYPERLINK("https://katmoviehd.day/i-am-mother-2019/", "https://katmoviehd.day/i-am-mother-2019/")</f>
        <v>https://katmoviehd.day/i-am-mother-2019/</v>
      </c>
    </row>
    <row r="1282" spans="1:2">
      <c r="A1282" t="s">
        <v>1282</v>
      </c>
      <c r="B1282" t="str">
        <f>HYPERLINK("https://katmoviehd.day/recovery-2019/", "https://katmoviehd.day/recovery-2019/")</f>
        <v>https://katmoviehd.day/recovery-2019/</v>
      </c>
    </row>
    <row r="1283" spans="1:2">
      <c r="A1283" t="s">
        <v>1283</v>
      </c>
      <c r="B1283" t="str">
        <f>HYPERLINK("https://katmoviehd.day/mollywood-2019-web-dl-720p-hd-thriller-movie-esubs/", "https://katmoviehd.day/mollywood-2019-web-dl-720p-hd-thriller-movie-esubs/")</f>
        <v>https://katmoviehd.day/mollywood-2019-web-dl-720p-hd-thriller-movie-esubs/</v>
      </c>
    </row>
    <row r="1284" spans="1:2">
      <c r="A1284" t="s">
        <v>1284</v>
      </c>
      <c r="B1284" t="str">
        <f>HYPERLINK("https://katmoviehd.day/the-odds-2018/", "https://katmoviehd.day/the-odds-2018/")</f>
        <v>https://katmoviehd.day/the-odds-2018/</v>
      </c>
    </row>
    <row r="1285" spans="1:2">
      <c r="A1285" t="s">
        <v>1285</v>
      </c>
      <c r="B1285" t="str">
        <f>HYPERLINK("https://katmoviehd.day/the-cleaning-lady-2018-unrated-720p-web-dl-x264-esubs/", "https://katmoviehd.day/the-cleaning-lady-2018-unrated-720p-web-dl-x264-esubs/")</f>
        <v>https://katmoviehd.day/the-cleaning-lady-2018-unrated-720p-web-dl-x264-esubs/</v>
      </c>
    </row>
    <row r="1286" spans="1:2">
      <c r="A1286" t="s">
        <v>1286</v>
      </c>
      <c r="B1286" t="str">
        <f>HYPERLINK("https://katmoviehd.day/beach-massacre-at-kill-devil-hills/", "https://katmoviehd.day/beach-massacre-at-kill-devil-hills/")</f>
        <v>https://katmoviehd.day/beach-massacre-at-kill-devil-hills/</v>
      </c>
    </row>
    <row r="1287" spans="1:2">
      <c r="A1287" t="s">
        <v>1287</v>
      </c>
      <c r="B1287" t="str">
        <f>HYPERLINK("https://katmoviehd.day/captive-state/", "https://katmoviehd.day/captive-state/")</f>
        <v>https://katmoviehd.day/captive-state/</v>
      </c>
    </row>
    <row r="1288" spans="1:2">
      <c r="A1288" t="s">
        <v>1288</v>
      </c>
      <c r="B1288" t="str">
        <f>HYPERLINK("https://katmoviehd.day/captain-marvel-extras/", "https://katmoviehd.day/captain-marvel-extras/")</f>
        <v>https://katmoviehd.day/captain-marvel-extras/</v>
      </c>
    </row>
    <row r="1289" spans="1:2">
      <c r="A1289" t="s">
        <v>1289</v>
      </c>
      <c r="B1289" t="str">
        <f>HYPERLINK("https://katmoviehd.day/cold-pursuit/", "https://katmoviehd.day/cold-pursuit/")</f>
        <v>https://katmoviehd.day/cold-pursuit/</v>
      </c>
    </row>
    <row r="1290" spans="1:2">
      <c r="A1290" t="s">
        <v>1290</v>
      </c>
      <c r="B1290" t="str">
        <f>HYPERLINK("https://katmoviehd.day/captain-marvel-2019-hd/", "https://katmoviehd.day/captain-marvel-2019-hd/")</f>
        <v>https://katmoviehd.day/captain-marvel-2019-hd/</v>
      </c>
    </row>
    <row r="1291" spans="1:2">
      <c r="A1291" t="s">
        <v>1291</v>
      </c>
      <c r="B1291" t="str">
        <f>HYPERLINK("https://katmoviehd.day/dark-tower-2017/", "https://katmoviehd.day/dark-tower-2017/")</f>
        <v>https://katmoviehd.day/dark-tower-2017/</v>
      </c>
    </row>
    <row r="1292" spans="1:2">
      <c r="A1292" t="s">
        <v>1292</v>
      </c>
      <c r="B1292" t="str">
        <f>HYPERLINK("https://katmoviehd.day/us-2019/", "https://katmoviehd.day/us-2019/")</f>
        <v>https://katmoviehd.day/us-2019/</v>
      </c>
    </row>
    <row r="1293" spans="1:2">
      <c r="A1293" t="s">
        <v>1293</v>
      </c>
      <c r="B1293" t="str">
        <f>HYPERLINK("https://katmoviehd.day/alpha/", "https://katmoviehd.day/alpha/")</f>
        <v>https://katmoviehd.day/alpha/</v>
      </c>
    </row>
    <row r="1294" spans="1:2">
      <c r="A1294" t="s">
        <v>1294</v>
      </c>
      <c r="B1294" t="str">
        <f>HYPERLINK("https://katmoviehd.day/adventures-of-aladdin-2019/", "https://katmoviehd.day/adventures-of-aladdin-2019/")</f>
        <v>https://katmoviehd.day/adventures-of-aladdin-2019/</v>
      </c>
    </row>
    <row r="1295" spans="1:2">
      <c r="A1295" t="s">
        <v>1295</v>
      </c>
      <c r="B1295" t="str">
        <f>HYPERLINK("https://katmoviehd.day/john-wick-2014/", "https://katmoviehd.day/john-wick-2014/")</f>
        <v>https://katmoviehd.day/john-wick-2014/</v>
      </c>
    </row>
    <row r="1296" spans="1:2">
      <c r="A1296" t="s">
        <v>1296</v>
      </c>
      <c r="B1296" t="str">
        <f>HYPERLINK("https://katmoviehd.day/birds-of-passage-2018-brrip-720p-hd-english-wayuu-spanish-multi-audio-esubs/", "https://katmoviehd.day/birds-of-passage-2018-brrip-720p-hd-english-wayuu-spanish-multi-audio-esubs/")</f>
        <v>https://katmoviehd.day/birds-of-passage-2018-brrip-720p-hd-english-wayuu-spanish-multi-audio-esubs/</v>
      </c>
    </row>
    <row r="1297" spans="1:2">
      <c r="A1297" t="s">
        <v>1297</v>
      </c>
      <c r="B1297" t="str">
        <f>HYPERLINK("https://katmoviehd.day/pledges-2018/", "https://katmoviehd.day/pledges-2018/")</f>
        <v>https://katmoviehd.day/pledges-2018/</v>
      </c>
    </row>
    <row r="1298" spans="1:2">
      <c r="A1298" t="s">
        <v>1298</v>
      </c>
      <c r="B1298" t="str">
        <f>HYPERLINK("https://katmoviehd.day/polaroid-2019-film/", "https://katmoviehd.day/polaroid-2019-film/")</f>
        <v>https://katmoviehd.day/polaroid-2019-film/</v>
      </c>
    </row>
    <row r="1299" spans="1:2">
      <c r="A1299" t="s">
        <v>1299</v>
      </c>
      <c r="B1299" t="str">
        <f>HYPERLINK("https://katmoviehd.day/room-for-rent/", "https://katmoviehd.day/room-for-rent/")</f>
        <v>https://katmoviehd.day/room-for-rent/</v>
      </c>
    </row>
    <row r="1300" spans="1:2">
      <c r="A1300" t="s">
        <v>1300</v>
      </c>
      <c r="B1300" t="str">
        <f>HYPERLINK("https://katmoviehd.day/iron-sky/", "https://katmoviehd.day/iron-sky/")</f>
        <v>https://katmoviehd.day/iron-sky/</v>
      </c>
    </row>
    <row r="1301" spans="1:2">
      <c r="A1301" t="s">
        <v>1301</v>
      </c>
      <c r="B1301" t="str">
        <f>HYPERLINK("https://katmoviehd.day/a-beautiful-mind/", "https://katmoviehd.day/a-beautiful-mind/")</f>
        <v>https://katmoviehd.day/a-beautiful-mind/</v>
      </c>
    </row>
    <row r="1302" spans="1:2">
      <c r="A1302" t="s">
        <v>1302</v>
      </c>
      <c r="B1302" t="str">
        <f>HYPERLINK("https://katmoviehd.day/ill-take-your-dead/", "https://katmoviehd.day/ill-take-your-dead/")</f>
        <v>https://katmoviehd.day/ill-take-your-dead/</v>
      </c>
    </row>
    <row r="1303" spans="1:2">
      <c r="A1303" t="s">
        <v>1303</v>
      </c>
      <c r="B1303" t="str">
        <f>HYPERLINK("https://katmoviehd.day/fighting-with-my-family/", "https://katmoviehd.day/fighting-with-my-family/")</f>
        <v>https://katmoviehd.day/fighting-with-my-family/</v>
      </c>
    </row>
    <row r="1304" spans="1:2">
      <c r="A1304" t="s">
        <v>1304</v>
      </c>
      <c r="B1304" t="str">
        <f>HYPERLINK("https://katmoviehd.day/i-spit-on-your-grave-deja-vu/", "https://katmoviehd.day/i-spit-on-your-grave-deja-vu/")</f>
        <v>https://katmoviehd.day/i-spit-on-your-grave-deja-vu/</v>
      </c>
    </row>
    <row r="1305" spans="1:2">
      <c r="A1305" t="s">
        <v>1305</v>
      </c>
      <c r="B1305" t="str">
        <f>HYPERLINK("https://katmoviehd.day/nereus-2019/", "https://katmoviehd.day/nereus-2019/")</f>
        <v>https://katmoviehd.day/nereus-2019/</v>
      </c>
    </row>
    <row r="1306" spans="1:2">
      <c r="A1306" t="s">
        <v>1306</v>
      </c>
      <c r="B1306" t="str">
        <f>HYPERLINK("https://katmoviehd.day/hell-of-a-night-2019/", "https://katmoviehd.day/hell-of-a-night-2019/")</f>
        <v>https://katmoviehd.day/hell-of-a-night-2019/</v>
      </c>
    </row>
    <row r="1307" spans="1:2">
      <c r="A1307" t="s">
        <v>1307</v>
      </c>
      <c r="B1307" t="str">
        <f>HYPERLINK("https://katmoviehd.day/someone-great-2019/", "https://katmoviehd.day/someone-great-2019/")</f>
        <v>https://katmoviehd.day/someone-great-2019/</v>
      </c>
    </row>
    <row r="1308" spans="1:2">
      <c r="A1308" t="s">
        <v>1308</v>
      </c>
      <c r="B1308" t="str">
        <f>HYPERLINK("https://katmoviehd.day/drunk-parents/", "https://katmoviehd.day/drunk-parents/")</f>
        <v>https://katmoviehd.day/drunk-parents/</v>
      </c>
    </row>
    <row r="1309" spans="1:2">
      <c r="A1309" t="s">
        <v>1309</v>
      </c>
      <c r="B1309" t="str">
        <f>HYPERLINK("https://katmoviehd.day/daddy-issues/", "https://katmoviehd.day/daddy-issues/")</f>
        <v>https://katmoviehd.day/daddy-issues/</v>
      </c>
    </row>
    <row r="1310" spans="1:2">
      <c r="A1310" t="s">
        <v>1310</v>
      </c>
      <c r="B1310" t="str">
        <f>HYPERLINK("https://katmoviehd.day/st-agatha-2018/", "https://katmoviehd.day/st-agatha-2018/")</f>
        <v>https://katmoviehd.day/st-agatha-2018/</v>
      </c>
    </row>
    <row r="1311" spans="1:2">
      <c r="A1311" t="s">
        <v>1311</v>
      </c>
      <c r="B1311" t="str">
        <f>HYPERLINK("https://katmoviehd.day/bachelor-night/", "https://katmoviehd.day/bachelor-night/")</f>
        <v>https://katmoviehd.day/bachelor-night/</v>
      </c>
    </row>
    <row r="1312" spans="1:2">
      <c r="A1312" t="s">
        <v>1312</v>
      </c>
      <c r="B1312" t="str">
        <f>HYPERLINK("https://katmoviehd.day/the-lego-movie-2-2019/", "https://katmoviehd.day/the-lego-movie-2-2019/")</f>
        <v>https://katmoviehd.day/the-lego-movie-2-2019/</v>
      </c>
    </row>
    <row r="1313" spans="1:2">
      <c r="A1313" t="s">
        <v>1313</v>
      </c>
      <c r="B1313" t="str">
        <f>HYPERLINK("https://katmoviehd.day/double-date-2017/", "https://katmoviehd.day/double-date-2017/")</f>
        <v>https://katmoviehd.day/double-date-2017/</v>
      </c>
    </row>
    <row r="1314" spans="1:2">
      <c r="A1314" t="s">
        <v>1314</v>
      </c>
      <c r="B1314" t="str">
        <f>HYPERLINK("https://katmoviehd.day/im-just-fucking-with-you/", "https://katmoviehd.day/im-just-fucking-with-you/")</f>
        <v>https://katmoviehd.day/im-just-fucking-with-you/</v>
      </c>
    </row>
    <row r="1315" spans="1:2">
      <c r="A1315" t="s">
        <v>1315</v>
      </c>
      <c r="B1315" t="str">
        <f>HYPERLINK("https://katmoviehd.day/the-revenant/", "https://katmoviehd.day/the-revenant/")</f>
        <v>https://katmoviehd.day/the-revenant/</v>
      </c>
    </row>
    <row r="1316" spans="1:2">
      <c r="A1316" t="s">
        <v>1316</v>
      </c>
      <c r="B1316" t="str">
        <f>HYPERLINK("https://katmoviehd.day/unicorn-store/", "https://katmoviehd.day/unicorn-store/")</f>
        <v>https://katmoviehd.day/unicorn-store/</v>
      </c>
    </row>
    <row r="1317" spans="1:2">
      <c r="A1317" t="s">
        <v>1317</v>
      </c>
      <c r="B1317" t="str">
        <f>HYPERLINK("https://katmoviehd.day/the-head-hunter-2018/", "https://katmoviehd.day/the-head-hunter-2018/")</f>
        <v>https://katmoviehd.day/the-head-hunter-2018/</v>
      </c>
    </row>
    <row r="1318" spans="1:2">
      <c r="A1318" t="s">
        <v>1318</v>
      </c>
      <c r="B1318" t="str">
        <f>HYPERLINK("https://katmoviehd.day/can-you-ever-forgive-me-2018/", "https://katmoviehd.day/can-you-ever-forgive-me-2018/")</f>
        <v>https://katmoviehd.day/can-you-ever-forgive-me-2018/</v>
      </c>
    </row>
    <row r="1319" spans="1:2">
      <c r="A1319" t="s">
        <v>1319</v>
      </c>
      <c r="B1319" t="str">
        <f>HYPERLINK("https://katmoviehd.day/level-16-2018/", "https://katmoviehd.day/level-16-2018/")</f>
        <v>https://katmoviehd.day/level-16-2018/</v>
      </c>
    </row>
    <row r="1320" spans="1:2">
      <c r="A1320" t="s">
        <v>1320</v>
      </c>
      <c r="B1320" t="str">
        <f>HYPERLINK("https://katmoviehd.day/justice-league-vs-the-fatal-five/", "https://katmoviehd.day/justice-league-vs-the-fatal-five/")</f>
        <v>https://katmoviehd.day/justice-league-vs-the-fatal-five/</v>
      </c>
    </row>
    <row r="1321" spans="1:2">
      <c r="A1321" t="s">
        <v>1321</v>
      </c>
      <c r="B1321" t="str">
        <f>HYPERLINK("https://katmoviehd.day/the-highwaymen-2019/", "https://katmoviehd.day/the-highwaymen-2019/")</f>
        <v>https://katmoviehd.day/the-highwaymen-2019/</v>
      </c>
    </row>
    <row r="1322" spans="1:2">
      <c r="A1322" t="s">
        <v>1322</v>
      </c>
      <c r="B1322" t="str">
        <f>HYPERLINK("https://katmoviehd.day/welcome-to-marwen/", "https://katmoviehd.day/welcome-to-marwen/")</f>
        <v>https://katmoviehd.day/welcome-to-marwen/</v>
      </c>
    </row>
    <row r="1323" spans="1:2">
      <c r="A1323" t="s">
        <v>1323</v>
      </c>
      <c r="B1323" t="str">
        <f>HYPERLINK("https://katmoviehd.day/mfkz-2019/", "https://katmoviehd.day/mfkz-2019/")</f>
        <v>https://katmoviehd.day/mfkz-2019/</v>
      </c>
    </row>
    <row r="1324" spans="1:2">
      <c r="A1324" t="s">
        <v>1324</v>
      </c>
      <c r="B1324" t="str">
        <f>HYPERLINK("https://katmoviehd.day/on-the-basis-of-sex-2018/", "https://katmoviehd.day/on-the-basis-of-sex-2018/")</f>
        <v>https://katmoviehd.day/on-the-basis-of-sex-2018/</v>
      </c>
    </row>
    <row r="1325" spans="1:2">
      <c r="A1325" t="s">
        <v>1325</v>
      </c>
      <c r="B1325" t="str">
        <f>HYPERLINK("https://katmoviehd.day/illang-the-wolf-brigade/", "https://katmoviehd.day/illang-the-wolf-brigade/")</f>
        <v>https://katmoviehd.day/illang-the-wolf-brigade/</v>
      </c>
    </row>
    <row r="1326" spans="1:2">
      <c r="A1326" t="s">
        <v>1326</v>
      </c>
      <c r="B1326" t="str">
        <f>HYPERLINK("https://katmoviehd.day/triple-threat-2019/", "https://katmoviehd.day/triple-threat-2019/")</f>
        <v>https://katmoviehd.day/triple-threat-2019/</v>
      </c>
    </row>
    <row r="1327" spans="1:2">
      <c r="A1327" t="s">
        <v>1327</v>
      </c>
      <c r="B1327" t="str">
        <f>HYPERLINK("https://katmoviehd.day/the-mule/", "https://katmoviehd.day/the-mule/")</f>
        <v>https://katmoviehd.day/the-mule/</v>
      </c>
    </row>
    <row r="1328" spans="1:2">
      <c r="A1328" t="s">
        <v>1328</v>
      </c>
      <c r="B1328" t="str">
        <f>HYPERLINK("https://katmoviehd.day/the-mist-2007/", "https://katmoviehd.day/the-mist-2007/")</f>
        <v>https://katmoviehd.day/the-mist-2007/</v>
      </c>
    </row>
    <row r="1329" spans="1:2">
      <c r="A1329" t="s">
        <v>1329</v>
      </c>
      <c r="B1329" t="str">
        <f>HYPERLINK("https://katmoviehd.day/18-unfaithful-2002/", "https://katmoviehd.day/18-unfaithful-2002/")</f>
        <v>https://katmoviehd.day/18-unfaithful-2002/</v>
      </c>
    </row>
    <row r="1330" spans="1:2">
      <c r="A1330" t="s">
        <v>1330</v>
      </c>
      <c r="B1330" t="str">
        <f>HYPERLINK("https://katmoviehd.day/free-solo/", "https://katmoviehd.day/free-solo/")</f>
        <v>https://katmoviehd.day/free-solo/</v>
      </c>
    </row>
    <row r="1331" spans="1:2">
      <c r="A1331" t="s">
        <v>1331</v>
      </c>
      <c r="B1331" t="str">
        <f>HYPERLINK("https://katmoviehd.day/wild-things-4-foursome-2010/", "https://katmoviehd.day/wild-things-4-foursome-2010/")</f>
        <v>https://katmoviehd.day/wild-things-4-foursome-2010/</v>
      </c>
    </row>
    <row r="1332" spans="1:2">
      <c r="A1332" t="s">
        <v>1332</v>
      </c>
      <c r="B1332" t="str">
        <f>HYPERLINK("https://katmoviehd.day/spider-man-into-the-spider-verse-2018-alt-universe-cut/", "https://katmoviehd.day/spider-man-into-the-spider-verse-2018-alt-universe-cut/")</f>
        <v>https://katmoviehd.day/spider-man-into-the-spider-verse-2018-alt-universe-cut/</v>
      </c>
    </row>
    <row r="1333" spans="1:2">
      <c r="A1333" t="s">
        <v>1333</v>
      </c>
      <c r="B1333" t="str">
        <f>HYPERLINK("https://katmoviehd.day/vice-2018/", "https://katmoviehd.day/vice-2018/")</f>
        <v>https://katmoviehd.day/vice-2018/</v>
      </c>
    </row>
    <row r="1334" spans="1:2">
      <c r="A1334" t="s">
        <v>1334</v>
      </c>
      <c r="B1334" t="str">
        <f>HYPERLINK("https://katmoviehd.day/how-to-train-your-dragon-3/", "https://katmoviehd.day/how-to-train-your-dragon-3/")</f>
        <v>https://katmoviehd.day/how-to-train-your-dragon-3/</v>
      </c>
    </row>
    <row r="1335" spans="1:2">
      <c r="A1335" t="s">
        <v>1335</v>
      </c>
      <c r="B1335" t="str">
        <f>HYPERLINK("https://katmoviehd.day/mary-poppins-returns-2018/", "https://katmoviehd.day/mary-poppins-returns-2018/")</f>
        <v>https://katmoviehd.day/mary-poppins-returns-2018/</v>
      </c>
    </row>
    <row r="1336" spans="1:2">
      <c r="A1336" t="s">
        <v>1336</v>
      </c>
      <c r="B1336" t="str">
        <f>HYPERLINK("https://katmoviehd.day/holmes-and-watson-2018/", "https://katmoviehd.day/holmes-and-watson-2018/")</f>
        <v>https://katmoviehd.day/holmes-and-watson-2018/</v>
      </c>
    </row>
    <row r="1337" spans="1:2">
      <c r="A1337" t="s">
        <v>1337</v>
      </c>
      <c r="B1337" t="str">
        <f>HYPERLINK("https://katmoviehd.day/dirty-movie-2011/", "https://katmoviehd.day/dirty-movie-2011/")</f>
        <v>https://katmoviehd.day/dirty-movie-2011/</v>
      </c>
    </row>
    <row r="1338" spans="1:2">
      <c r="A1338" t="s">
        <v>1338</v>
      </c>
      <c r="B1338" t="str">
        <f>HYPERLINK("https://katmoviehd.day/spider-man-into-the-spider-verse-2018-bluray/", "https://katmoviehd.day/spider-man-into-the-spider-verse-2018-bluray/")</f>
        <v>https://katmoviehd.day/spider-man-into-the-spider-verse-2018-bluray/</v>
      </c>
    </row>
    <row r="1339" spans="1:2">
      <c r="A1339" t="s">
        <v>1339</v>
      </c>
      <c r="B1339" t="str">
        <f>HYPERLINK("https://katmoviehd.day/first-man/", "https://katmoviehd.day/first-man/")</f>
        <v>https://katmoviehd.day/first-man/</v>
      </c>
    </row>
    <row r="1340" spans="1:2">
      <c r="A1340" t="s">
        <v>1340</v>
      </c>
      <c r="B1340" t="str">
        <f>HYPERLINK("https://katmoviehd.day/green-book/", "https://katmoviehd.day/green-book/")</f>
        <v>https://katmoviehd.day/green-book/</v>
      </c>
    </row>
    <row r="1341" spans="1:2">
      <c r="A1341" t="s">
        <v>1341</v>
      </c>
      <c r="B1341" t="str">
        <f>HYPERLINK("https://katmoviehd.day/to-all-the-boys-ive-loved-before/", "https://katmoviehd.day/to-all-the-boys-ive-loved-before/")</f>
        <v>https://katmoviehd.day/to-all-the-boys-ive-loved-before/</v>
      </c>
    </row>
    <row r="1342" spans="1:2">
      <c r="A1342" t="s">
        <v>1342</v>
      </c>
      <c r="B1342" t="str">
        <f>HYPERLINK("https://katmoviehd.day/second-act/", "https://katmoviehd.day/second-act/")</f>
        <v>https://katmoviehd.day/second-act/</v>
      </c>
    </row>
    <row r="1343" spans="1:2">
      <c r="A1343" t="s">
        <v>1343</v>
      </c>
      <c r="B1343" t="str">
        <f>HYPERLINK("https://katmoviehd.day/love-for-sale/", "https://katmoviehd.day/love-for-sale/")</f>
        <v>https://katmoviehd.day/love-for-sale/</v>
      </c>
    </row>
    <row r="1344" spans="1:2">
      <c r="A1344" t="s">
        <v>1344</v>
      </c>
      <c r="B1344" t="str">
        <f>HYPERLINK("https://katmoviehd.day/toy-gun-2018/", "https://katmoviehd.day/toy-gun-2018/")</f>
        <v>https://katmoviehd.day/toy-gun-2018/</v>
      </c>
    </row>
    <row r="1345" spans="1:2">
      <c r="A1345" t="s">
        <v>1345</v>
      </c>
      <c r="B1345" t="str">
        <f>HYPERLINK("https://katmoviehd.day/slaughterhouse-rulez/", "https://katmoviehd.day/slaughterhouse-rulez/")</f>
        <v>https://katmoviehd.day/slaughterhouse-rulez/</v>
      </c>
    </row>
    <row r="1346" spans="1:2">
      <c r="A1346" t="s">
        <v>1346</v>
      </c>
      <c r="B1346" t="str">
        <f>HYPERLINK("https://katmoviehd.day/serenity-2019/", "https://katmoviehd.day/serenity-2019/")</f>
        <v>https://katmoviehd.day/serenity-2019/</v>
      </c>
    </row>
    <row r="1347" spans="1:2">
      <c r="A1347" t="s">
        <v>1347</v>
      </c>
      <c r="B1347" t="str">
        <f>HYPERLINK("https://katmoviehd.day/sappho-2008/", "https://katmoviehd.day/sappho-2008/")</f>
        <v>https://katmoviehd.day/sappho-2008/</v>
      </c>
    </row>
    <row r="1348" spans="1:2">
      <c r="A1348" t="s">
        <v>1348</v>
      </c>
      <c r="B1348" t="str">
        <f>HYPERLINK("https://katmoviehd.day/kim-possible/", "https://katmoviehd.day/kim-possible/")</f>
        <v>https://katmoviehd.day/kim-possible/</v>
      </c>
    </row>
    <row r="1349" spans="1:2">
      <c r="A1349" t="s">
        <v>1349</v>
      </c>
      <c r="B1349" t="str">
        <f>HYPERLINK("https://katmoviehd.day/creed-2-2018/", "https://katmoviehd.day/creed-2-2018/")</f>
        <v>https://katmoviehd.day/creed-2-2018/</v>
      </c>
    </row>
    <row r="1350" spans="1:2">
      <c r="A1350" t="s">
        <v>1350</v>
      </c>
      <c r="B1350" t="str">
        <f>HYPERLINK("https://katmoviehd.day/widows-2018/", "https://katmoviehd.day/widows-2018/")</f>
        <v>https://katmoviehd.day/widows-2018/</v>
      </c>
    </row>
    <row r="1351" spans="1:2">
      <c r="A1351" t="s">
        <v>1351</v>
      </c>
      <c r="B1351" t="str">
        <f>HYPERLINK("https://katmoviehd.day/then-came-you-2018/", "https://katmoviehd.day/then-came-you-2018/")</f>
        <v>https://katmoviehd.day/then-came-you-2018/</v>
      </c>
    </row>
    <row r="1352" spans="1:2">
      <c r="A1352" t="s">
        <v>1352</v>
      </c>
      <c r="B1352" t="str">
        <f>HYPERLINK("https://katmoviehd.day/an-affair-to-die-for/", "https://katmoviehd.day/an-affair-to-die-for/")</f>
        <v>https://katmoviehd.day/an-affair-to-die-for/</v>
      </c>
    </row>
    <row r="1353" spans="1:2">
      <c r="A1353" t="s">
        <v>1353</v>
      </c>
      <c r="B1353" t="str">
        <f>HYPERLINK("https://katmoviehd.day/velvet-buzzsaw-2019-hd-720p-480p-x264-nf-web-dl-jake-gyllenhaal-full-movie/", "https://katmoviehd.day/velvet-buzzsaw-2019-hd-720p-480p-x264-nf-web-dl-jake-gyllenhaal-full-movie/")</f>
        <v>https://katmoviehd.day/velvet-buzzsaw-2019-hd-720p-480p-x264-nf-web-dl-jake-gyllenhaal-full-movie/</v>
      </c>
    </row>
    <row r="1354" spans="1:2">
      <c r="A1354" t="s">
        <v>1354</v>
      </c>
      <c r="B1354" t="str">
        <f>HYPERLINK("https://katmoviehd.day/the-grinch-2018/", "https://katmoviehd.day/the-grinch-2018/")</f>
        <v>https://katmoviehd.day/the-grinch-2018/</v>
      </c>
    </row>
    <row r="1355" spans="1:2">
      <c r="A1355" t="s">
        <v>1355</v>
      </c>
      <c r="B1355" t="str">
        <f>HYPERLINK("https://katmoviehd.day/polar-2019/", "https://katmoviehd.day/polar-2019/")</f>
        <v>https://katmoviehd.day/polar-2019/</v>
      </c>
    </row>
    <row r="1356" spans="1:2">
      <c r="A1356" t="s">
        <v>1356</v>
      </c>
      <c r="B1356" t="str">
        <f>HYPERLINK("https://katmoviehd.day/close-2019/", "https://katmoviehd.day/close-2019/")</f>
        <v>https://katmoviehd.day/close-2019/</v>
      </c>
    </row>
    <row r="1357" spans="1:2">
      <c r="A1357" t="s">
        <v>1357</v>
      </c>
      <c r="B1357" t="str">
        <f>HYPERLINK("https://katmoviehd.day/once-upon-a-deadpool-2018/", "https://katmoviehd.day/once-upon-a-deadpool-2018/")</f>
        <v>https://katmoviehd.day/once-upon-a-deadpool-2018/</v>
      </c>
    </row>
    <row r="1358" spans="1:2">
      <c r="A1358" t="s">
        <v>1358</v>
      </c>
      <c r="B1358" t="str">
        <f>HYPERLINK("https://katmoviehd.day/blood-bound-2019/", "https://katmoviehd.day/blood-bound-2019/")</f>
        <v>https://katmoviehd.day/blood-bound-2019/</v>
      </c>
    </row>
    <row r="1359" spans="1:2">
      <c r="A1359" t="s">
        <v>1359</v>
      </c>
      <c r="B1359" t="str">
        <f>HYPERLINK("https://katmoviehd.day/anna-and-the-apocalypse/", "https://katmoviehd.day/anna-and-the-apocalypse/")</f>
        <v>https://katmoviehd.day/anna-and-the-apocalypse/</v>
      </c>
    </row>
    <row r="1360" spans="1:2">
      <c r="A1360" t="s">
        <v>1360</v>
      </c>
      <c r="B1360" t="str">
        <f>HYPERLINK("https://katmoviehd.day/reign-of-the-supermen/", "https://katmoviehd.day/reign-of-the-supermen/")</f>
        <v>https://katmoviehd.day/reign-of-the-supermen/</v>
      </c>
    </row>
    <row r="1361" spans="1:2">
      <c r="A1361" t="s">
        <v>1361</v>
      </c>
      <c r="B1361" t="str">
        <f>HYPERLINK("https://katmoviehd.day/ravens-touch/", "https://katmoviehd.day/ravens-touch/")</f>
        <v>https://katmoviehd.day/ravens-touch/</v>
      </c>
    </row>
    <row r="1362" spans="1:2">
      <c r="A1362" t="s">
        <v>1362</v>
      </c>
      <c r="B1362" t="str">
        <f>HYPERLINK("https://katmoviehd.day/suspiria-2018/", "https://katmoviehd.day/suspiria-2018/")</f>
        <v>https://katmoviehd.day/suspiria-2018/</v>
      </c>
    </row>
    <row r="1363" spans="1:2">
      <c r="A1363" t="s">
        <v>1363</v>
      </c>
      <c r="B1363" t="str">
        <f>HYPERLINK("https://katmoviehd.day/perfume/", "https://katmoviehd.day/perfume/")</f>
        <v>https://katmoviehd.day/perfume/</v>
      </c>
    </row>
    <row r="1364" spans="1:2">
      <c r="A1364" t="s">
        <v>1364</v>
      </c>
      <c r="B1364" t="str">
        <f>HYPERLINK("https://katmoviehd.day/brexit-the-uncivil-war/", "https://katmoviehd.day/brexit-the-uncivil-war/")</f>
        <v>https://katmoviehd.day/brexit-the-uncivil-war/</v>
      </c>
    </row>
    <row r="1365" spans="1:2">
      <c r="A1365" t="s">
        <v>1365</v>
      </c>
      <c r="B1365" t="str">
        <f>HYPERLINK("https://katmoviehd.day/summer-03/", "https://katmoviehd.day/summer-03/")</f>
        <v>https://katmoviehd.day/summer-03/</v>
      </c>
    </row>
    <row r="1366" spans="1:2">
      <c r="A1366" t="s">
        <v>1366</v>
      </c>
      <c r="B1366" t="str">
        <f>HYPERLINK("https://katmoviehd.day/bad-times-at-the-el-royale/", "https://katmoviehd.day/bad-times-at-the-el-royale/")</f>
        <v>https://katmoviehd.day/bad-times-at-the-el-royale/</v>
      </c>
    </row>
    <row r="1367" spans="1:2">
      <c r="A1367" t="s">
        <v>1367</v>
      </c>
      <c r="B1367" t="str">
        <f>HYPERLINK("https://katmoviehd.day/the-vanishing-2018-aka-keepers-hd-720p-web-dl-x264-full-movie/", "https://katmoviehd.day/the-vanishing-2018-aka-keepers-hd-720p-web-dl-x264-full-movie/")</f>
        <v>https://katmoviehd.day/the-vanishing-2018-aka-keepers-hd-720p-web-dl-x264-full-movie/</v>
      </c>
    </row>
    <row r="1368" spans="1:2">
      <c r="A1368" t="s">
        <v>1368</v>
      </c>
      <c r="B1368" t="str">
        <f>HYPERLINK("https://katmoviehd.day/henchmen/", "https://katmoviehd.day/henchmen/")</f>
        <v>https://katmoviehd.day/henchmen/</v>
      </c>
    </row>
    <row r="1369" spans="1:2">
      <c r="A1369" t="s">
        <v>1369</v>
      </c>
      <c r="B1369" t="str">
        <f>HYPERLINK("https://katmoviehd.day/taylor-swift-reputation-stadium-tour/", "https://katmoviehd.day/taylor-swift-reputation-stadium-tour/")</f>
        <v>https://katmoviehd.day/taylor-swift-reputation-stadium-tour/</v>
      </c>
    </row>
    <row r="1370" spans="1:2">
      <c r="A1370" t="s">
        <v>1370</v>
      </c>
      <c r="B1370" t="str">
        <f>HYPERLINK("https://katmoviehd.day/bird-box/", "https://katmoviehd.day/bird-box/")</f>
        <v>https://katmoviehd.day/bird-box/</v>
      </c>
    </row>
    <row r="1371" spans="1:2">
      <c r="A1371" t="s">
        <v>1371</v>
      </c>
      <c r="B1371" t="str">
        <f>HYPERLINK("https://katmoviehd.day/the-harrowing-2018-hd-720p-web-dl-x264-full-movie/", "https://katmoviehd.day/the-harrowing-2018-hd-720p-web-dl-x264-full-movie/")</f>
        <v>https://katmoviehd.day/the-harrowing-2018-hd-720p-web-dl-x264-full-movie/</v>
      </c>
    </row>
    <row r="1372" spans="1:2">
      <c r="A1372" t="s">
        <v>1372</v>
      </c>
      <c r="B1372" t="str">
        <f>HYPERLINK("https://katmoviehd.day/cam-2018/", "https://katmoviehd.day/cam-2018/")</f>
        <v>https://katmoviehd.day/cam-2018/</v>
      </c>
    </row>
    <row r="1373" spans="1:2">
      <c r="A1373" t="s">
        <v>1373</v>
      </c>
      <c r="B1373" t="str">
        <f>HYPERLINK("https://katmoviehd.day/sgt-stubby-an-american-hero/", "https://katmoviehd.day/sgt-stubby-an-american-hero/")</f>
        <v>https://katmoviehd.day/sgt-stubby-an-american-hero/</v>
      </c>
    </row>
    <row r="1374" spans="1:2">
      <c r="A1374" t="s">
        <v>1374</v>
      </c>
      <c r="B1374" t="str">
        <f>HYPERLINK("https://katmoviehd.day/18-shadow-walkers-2013/", "https://katmoviehd.day/18-shadow-walkers-2013/")</f>
        <v>https://katmoviehd.day/18-shadow-walkers-2013/</v>
      </c>
    </row>
    <row r="1375" spans="1:2">
      <c r="A1375" t="s">
        <v>1375</v>
      </c>
      <c r="B1375" t="str">
        <f>HYPERLINK("https://katmoviehd.day/halloween-2018/", "https://katmoviehd.day/halloween-2018/")</f>
        <v>https://katmoviehd.day/halloween-2018/</v>
      </c>
    </row>
    <row r="1376" spans="1:2">
      <c r="A1376" t="s">
        <v>1376</v>
      </c>
      <c r="B1376" t="str">
        <f>HYPERLINK("https://katmoviehd.day/here-comes-the-grump-aka-a-wizards-tale-2018-720p-web-dl-full-movie/", "https://katmoviehd.day/here-comes-the-grump-aka-a-wizards-tale-2018-720p-web-dl-full-movie/")</f>
        <v>https://katmoviehd.day/here-comes-the-grump-aka-a-wizards-tale-2018-720p-web-dl-full-movie/</v>
      </c>
    </row>
    <row r="1377" spans="1:2">
      <c r="A1377" t="s">
        <v>1377</v>
      </c>
      <c r="B1377" t="str">
        <f>HYPERLINK("https://katmoviehd.day/dumplin-2018/", "https://katmoviehd.day/dumplin-2018/")</f>
        <v>https://katmoviehd.day/dumplin-2018/</v>
      </c>
    </row>
    <row r="1378" spans="1:2">
      <c r="A1378" t="s">
        <v>1378</v>
      </c>
      <c r="B1378" t="str">
        <f>HYPERLINK("https://katmoviehd.day/die-in-one-day/", "https://katmoviehd.day/die-in-one-day/")</f>
        <v>https://katmoviehd.day/die-in-one-day/</v>
      </c>
    </row>
    <row r="1379" spans="1:2">
      <c r="A1379" t="s">
        <v>1379</v>
      </c>
      <c r="B1379" t="str">
        <f>HYPERLINK("https://katmoviehd.day/nazi-overlord/", "https://katmoviehd.day/nazi-overlord/")</f>
        <v>https://katmoviehd.day/nazi-overlord/</v>
      </c>
    </row>
    <row r="1380" spans="1:2">
      <c r="A1380" t="s">
        <v>1380</v>
      </c>
      <c r="B1380" t="str">
        <f>HYPERLINK("https://katmoviehd.day/supergrid/", "https://katmoviehd.day/supergrid/")</f>
        <v>https://katmoviehd.day/supergrid/</v>
      </c>
    </row>
    <row r="1381" spans="1:2">
      <c r="A1381" t="s">
        <v>1381</v>
      </c>
      <c r="B1381" t="str">
        <f>HYPERLINK("https://katmoviehd.day/a-simple-favor/", "https://katmoviehd.day/a-simple-favor/")</f>
        <v>https://katmoviehd.day/a-simple-favor/</v>
      </c>
    </row>
    <row r="1382" spans="1:2">
      <c r="A1382" t="s">
        <v>1382</v>
      </c>
      <c r="B1382" t="str">
        <f>HYPERLINK("https://katmoviehd.day/attraction-2017/", "https://katmoviehd.day/attraction-2017/")</f>
        <v>https://katmoviehd.day/attraction-2017/</v>
      </c>
    </row>
    <row r="1383" spans="1:2">
      <c r="A1383" t="s">
        <v>1383</v>
      </c>
      <c r="B1383" t="str">
        <f>HYPERLINK("https://katmoviehd.day/fanged-up/", "https://katmoviehd.day/fanged-up/")</f>
        <v>https://katmoviehd.day/fanged-up/</v>
      </c>
    </row>
    <row r="1384" spans="1:2">
      <c r="A1384" t="s">
        <v>1384</v>
      </c>
      <c r="B1384" t="str">
        <f>HYPERLINK("https://katmoviehd.day/under-the-silver-lake/", "https://katmoviehd.day/under-the-silver-lake/")</f>
        <v>https://katmoviehd.day/under-the-silver-lake/</v>
      </c>
    </row>
    <row r="1385" spans="1:2">
      <c r="A1385" t="s">
        <v>1385</v>
      </c>
      <c r="B1385" t="str">
        <f>HYPERLINK("https://katmoviehd.day/the-cabin-2018/", "https://katmoviehd.day/the-cabin-2018/")</f>
        <v>https://katmoviehd.day/the-cabin-2018/</v>
      </c>
    </row>
    <row r="1386" spans="1:2">
      <c r="A1386" t="s">
        <v>1386</v>
      </c>
      <c r="B1386" t="str">
        <f>HYPERLINK("https://katmoviehd.day/dead-trigger/", "https://katmoviehd.day/dead-trigger/")</f>
        <v>https://katmoviehd.day/dead-trigger/</v>
      </c>
    </row>
    <row r="1387" spans="1:2">
      <c r="A1387" t="s">
        <v>1387</v>
      </c>
      <c r="B1387" t="str">
        <f>HYPERLINK("https://katmoviehd.day/smallfoot-2018/", "https://katmoviehd.day/smallfoot-2018/")</f>
        <v>https://katmoviehd.day/smallfoot-2018/</v>
      </c>
    </row>
    <row r="1388" spans="1:2">
      <c r="A1388" t="s">
        <v>1388</v>
      </c>
      <c r="B1388" t="str">
        <f>HYPERLINK("https://katmoviehd.day/18-bodied-2018-hd-720p-web-dl-english-x264-full-movie-by-eminem/", "https://katmoviehd.day/18-bodied-2018-hd-720p-web-dl-english-x264-full-movie-by-eminem/")</f>
        <v>https://katmoviehd.day/18-bodied-2018-hd-720p-web-dl-english-x264-full-movie-by-eminem/</v>
      </c>
    </row>
    <row r="1389" spans="1:2">
      <c r="A1389" t="s">
        <v>1389</v>
      </c>
      <c r="B1389" t="str">
        <f>HYPERLINK("https://katmoviehd.day/mrs-claus/", "https://katmoviehd.day/mrs-claus/")</f>
        <v>https://katmoviehd.day/mrs-claus/</v>
      </c>
    </row>
    <row r="1390" spans="1:2">
      <c r="A1390" t="s">
        <v>1390</v>
      </c>
      <c r="B1390" t="str">
        <f>HYPERLINK("https://katmoviehd.day/the-house-with-a-clock-in-its-walls/", "https://katmoviehd.day/the-house-with-a-clock-in-its-walls/")</f>
        <v>https://katmoviehd.day/the-house-with-a-clock-in-its-walls/</v>
      </c>
    </row>
    <row r="1391" spans="1:2">
      <c r="A1391" t="s">
        <v>1391</v>
      </c>
      <c r="B1391" t="str">
        <f>HYPERLINK("https://katmoviehd.day/showgirls-2-pennys-from-heaven-2011/", "https://katmoviehd.day/showgirls-2-pennys-from-heaven-2011/")</f>
        <v>https://katmoviehd.day/showgirls-2-pennys-from-heaven-2011/</v>
      </c>
    </row>
    <row r="1392" spans="1:2">
      <c r="A1392" t="s">
        <v>1392</v>
      </c>
      <c r="B1392" t="str">
        <f>HYPERLINK("https://katmoviehd.day/the-happytime-murders/", "https://katmoviehd.day/the-happytime-murders/")</f>
        <v>https://katmoviehd.day/the-happytime-murders/</v>
      </c>
    </row>
    <row r="1393" spans="1:2">
      <c r="A1393" t="s">
        <v>1393</v>
      </c>
      <c r="B1393" t="str">
        <f>HYPERLINK("https://katmoviehd.day/narcos-mexico-s01/", "https://katmoviehd.day/narcos-mexico-s01/")</f>
        <v>https://katmoviehd.day/narcos-mexico-s01/</v>
      </c>
    </row>
    <row r="1394" spans="1:2">
      <c r="A1394" t="s">
        <v>1394</v>
      </c>
      <c r="B1394" t="str">
        <f>HYPERLINK("https://katmoviehd.day/the-farm/", "https://katmoviehd.day/the-farm/")</f>
        <v>https://katmoviehd.day/the-farm/</v>
      </c>
    </row>
    <row r="1395" spans="1:2">
      <c r="A1395" t="s">
        <v>1395</v>
      </c>
      <c r="B1395" t="str">
        <f>HYPERLINK("https://katmoviehd.day/28-hotel-rooms/", "https://katmoviehd.day/28-hotel-rooms/")</f>
        <v>https://katmoviehd.day/28-hotel-rooms/</v>
      </c>
    </row>
    <row r="1396" spans="1:2">
      <c r="A1396" t="s">
        <v>1396</v>
      </c>
      <c r="B1396" t="str">
        <f>HYPERLINK("https://katmoviehd.day/puzzle-2018/", "https://katmoviehd.day/puzzle-2018/")</f>
        <v>https://katmoviehd.day/puzzle-2018/</v>
      </c>
    </row>
    <row r="1397" spans="1:2">
      <c r="A1397" t="s">
        <v>1397</v>
      </c>
      <c r="B1397" t="str">
        <f>HYPERLINK("https://katmoviehd.day/river-runs-red/", "https://katmoviehd.day/river-runs-red/")</f>
        <v>https://katmoviehd.day/river-runs-red/</v>
      </c>
    </row>
    <row r="1398" spans="1:2">
      <c r="A1398" t="s">
        <v>1398</v>
      </c>
      <c r="B1398" t="str">
        <f>HYPERLINK("https://katmoviehd.day/in-a-relationship/", "https://katmoviehd.day/in-a-relationship/")</f>
        <v>https://katmoviehd.day/in-a-relationship/</v>
      </c>
    </row>
    <row r="1399" spans="1:2">
      <c r="A1399" t="s">
        <v>1399</v>
      </c>
      <c r="B1399" t="str">
        <f>HYPERLINK("https://katmoviehd.day/time-freak/", "https://katmoviehd.day/time-freak/")</f>
        <v>https://katmoviehd.day/time-freak/</v>
      </c>
    </row>
    <row r="1400" spans="1:2">
      <c r="A1400" t="s">
        <v>1400</v>
      </c>
      <c r="B1400" t="str">
        <f>HYPERLINK("https://katmoviehd.day/outlaw-king/", "https://katmoviehd.day/outlaw-king/")</f>
        <v>https://katmoviehd.day/outlaw-king/</v>
      </c>
    </row>
    <row r="1401" spans="1:2">
      <c r="A1401" t="s">
        <v>1401</v>
      </c>
      <c r="B1401" t="str">
        <f>HYPERLINK("https://katmoviehd.day/the-miseducation-of-cameron-post/", "https://katmoviehd.day/the-miseducation-of-cameron-post/")</f>
        <v>https://katmoviehd.day/the-miseducation-of-cameron-post/</v>
      </c>
    </row>
    <row r="1402" spans="1:2">
      <c r="A1402" t="s">
        <v>1402</v>
      </c>
      <c r="B1402" t="str">
        <f>HYPERLINK("https://katmoviehd.day/crazy-rich-asians/", "https://katmoviehd.day/crazy-rich-asians/")</f>
        <v>https://katmoviehd.day/crazy-rich-asians/</v>
      </c>
    </row>
    <row r="1403" spans="1:2">
      <c r="A1403" t="s">
        <v>1403</v>
      </c>
      <c r="B1403" t="str">
        <f>HYPERLINK("https://katmoviehd.day/elf-2017/", "https://katmoviehd.day/elf-2017/")</f>
        <v>https://katmoviehd.day/elf-2017/</v>
      </c>
    </row>
    <row r="1404" spans="1:2">
      <c r="A1404" t="s">
        <v>1404</v>
      </c>
      <c r="B1404" t="str">
        <f>HYPERLINK("https://katmoviehd.day/robin-hood-the-rebellion/", "https://katmoviehd.day/robin-hood-the-rebellion/")</f>
        <v>https://katmoviehd.day/robin-hood-the-rebellion/</v>
      </c>
    </row>
    <row r="1405" spans="1:2">
      <c r="A1405" t="s">
        <v>1405</v>
      </c>
      <c r="B1405" t="str">
        <f>HYPERLINK("https://katmoviehd.day/all-light-will-end/", "https://katmoviehd.day/all-light-will-end/")</f>
        <v>https://katmoviehd.day/all-light-will-end/</v>
      </c>
    </row>
    <row r="1406" spans="1:2">
      <c r="A1406" t="s">
        <v>1406</v>
      </c>
      <c r="B1406" t="str">
        <f>HYPERLINK("https://katmoviehd.day/the-other-side-of-the-wind/", "https://katmoviehd.day/the-other-side-of-the-wind/")</f>
        <v>https://katmoviehd.day/the-other-side-of-the-wind/</v>
      </c>
    </row>
    <row r="1407" spans="1:2">
      <c r="A1407" t="s">
        <v>1407</v>
      </c>
      <c r="B1407" t="str">
        <f>HYPERLINK("https://katmoviehd.day/monster-party/", "https://katmoviehd.day/monster-party/")</f>
        <v>https://katmoviehd.day/monster-party/</v>
      </c>
    </row>
    <row r="1408" spans="1:2">
      <c r="A1408" t="s">
        <v>1408</v>
      </c>
      <c r="B1408" t="str">
        <f>HYPERLINK("https://katmoviehd.day/primal-rage/", "https://katmoviehd.day/primal-rage/")</f>
        <v>https://katmoviehd.day/primal-rage/</v>
      </c>
    </row>
    <row r="1409" spans="1:2">
      <c r="A1409" t="s">
        <v>1409</v>
      </c>
      <c r="B1409" t="str">
        <f>HYPERLINK("https://katmoviehd.day/hackers-game-redux-2018-hd-720p-web-dl-english-x264-full-movie/", "https://katmoviehd.day/hackers-game-redux-2018-hd-720p-web-dl-english-x264-full-movie/")</f>
        <v>https://katmoviehd.day/hackers-game-redux-2018-hd-720p-web-dl-english-x264-full-movie/</v>
      </c>
    </row>
    <row r="1410" spans="1:2">
      <c r="A1410" t="s">
        <v>1410</v>
      </c>
      <c r="B1410" t="str">
        <f>HYPERLINK("https://katmoviehd.day/papillon/", "https://katmoviehd.day/papillon/")</f>
        <v>https://katmoviehd.day/papillon/</v>
      </c>
    </row>
    <row r="1411" spans="1:2">
      <c r="A1411" t="s">
        <v>1411</v>
      </c>
      <c r="B1411" t="str">
        <f>HYPERLINK("https://katmoviehd.day/gettin-it-2006/", "https://katmoviehd.day/gettin-it-2006/")</f>
        <v>https://katmoviehd.day/gettin-it-2006/</v>
      </c>
    </row>
    <row r="1412" spans="1:2">
      <c r="A1412" t="s">
        <v>1412</v>
      </c>
      <c r="B1412" t="str">
        <f>HYPERLINK("https://katmoviehd.day/christopher-robin/", "https://katmoviehd.day/christopher-robin/")</f>
        <v>https://katmoviehd.day/christopher-robin/</v>
      </c>
    </row>
    <row r="1413" spans="1:2">
      <c r="A1413" t="s">
        <v>1413</v>
      </c>
      <c r="B1413" t="str">
        <f>HYPERLINK("https://katmoviehd.day/solis-2018/", "https://katmoviehd.day/solis-2018/")</f>
        <v>https://katmoviehd.day/solis-2018/</v>
      </c>
    </row>
    <row r="1414" spans="1:2">
      <c r="A1414" t="s">
        <v>1414</v>
      </c>
      <c r="B1414" t="str">
        <f>HYPERLINK("https://katmoviehd.day/white-orchid/", "https://katmoviehd.day/white-orchid/")</f>
        <v>https://katmoviehd.day/white-orchid/</v>
      </c>
    </row>
    <row r="1415" spans="1:2">
      <c r="A1415" t="s">
        <v>1415</v>
      </c>
      <c r="B1415" t="str">
        <f>HYPERLINK("https://katmoviehd.day/a-x-l-2018/", "https://katmoviehd.day/a-x-l-2018/")</f>
        <v>https://katmoviehd.day/a-x-l-2018/</v>
      </c>
    </row>
    <row r="1416" spans="1:2">
      <c r="A1416" t="s">
        <v>1416</v>
      </c>
      <c r="B1416" t="str">
        <f>HYPERLINK("https://katmoviehd.day/killer-kate/", "https://katmoviehd.day/killer-kate/")</f>
        <v>https://katmoviehd.day/killer-kate/</v>
      </c>
    </row>
    <row r="1417" spans="1:2">
      <c r="A1417" t="s">
        <v>1417</v>
      </c>
      <c r="B1417" t="str">
        <f>HYPERLINK("https://katmoviehd.day/american-nightmares/", "https://katmoviehd.day/american-nightmares/")</f>
        <v>https://katmoviehd.day/american-nightmares/</v>
      </c>
    </row>
    <row r="1418" spans="1:2">
      <c r="A1418" t="s">
        <v>1418</v>
      </c>
      <c r="B1418" t="str">
        <f>HYPERLINK("https://katmoviehd.day/whos-your-daddy/", "https://katmoviehd.day/whos-your-daddy/")</f>
        <v>https://katmoviehd.day/whos-your-daddy/</v>
      </c>
    </row>
    <row r="1419" spans="1:2">
      <c r="A1419" t="s">
        <v>1419</v>
      </c>
      <c r="B1419" t="str">
        <f>HYPERLINK("https://katmoviehd.day/the-witch-in-the-window/", "https://katmoviehd.day/the-witch-in-the-window/")</f>
        <v>https://katmoviehd.day/the-witch-in-the-window/</v>
      </c>
    </row>
    <row r="1420" spans="1:2">
      <c r="A1420" t="s">
        <v>1420</v>
      </c>
      <c r="B1420" t="str">
        <f>HYPERLINK("https://katmoviehd.day/joke-thief/", "https://katmoviehd.day/joke-thief/")</f>
        <v>https://katmoviehd.day/joke-thief/</v>
      </c>
    </row>
    <row r="1421" spans="1:2">
      <c r="A1421" t="s">
        <v>1421</v>
      </c>
      <c r="B1421" t="str">
        <f>HYPERLINK("https://katmoviehd.day/welcome-home-2018/", "https://katmoviehd.day/welcome-home-2018/")</f>
        <v>https://katmoviehd.day/welcome-home-2018/</v>
      </c>
    </row>
    <row r="1422" spans="1:2">
      <c r="A1422" t="s">
        <v>1422</v>
      </c>
      <c r="B1422" t="str">
        <f>HYPERLINK("https://katmoviehd.day/the-scorpion-king-book-of-souls-2018/", "https://katmoviehd.day/the-scorpion-king-book-of-souls-2018/")</f>
        <v>https://katmoviehd.day/the-scorpion-king-book-of-souls-2018/</v>
      </c>
    </row>
    <row r="1423" spans="1:2">
      <c r="A1423" t="s">
        <v>1423</v>
      </c>
      <c r="B1423" t="str">
        <f>HYPERLINK("https://katmoviehd.day/mile-22/", "https://katmoviehd.day/mile-22/")</f>
        <v>https://katmoviehd.day/mile-22/</v>
      </c>
    </row>
    <row r="1424" spans="1:2">
      <c r="A1424" t="s">
        <v>1424</v>
      </c>
      <c r="B1424" t="str">
        <f>HYPERLINK("https://katmoviehd.day/juliet-naked/", "https://katmoviehd.day/juliet-naked/")</f>
        <v>https://katmoviehd.day/juliet-naked/</v>
      </c>
    </row>
    <row r="1425" spans="1:2">
      <c r="A1425" t="s">
        <v>1425</v>
      </c>
      <c r="B1425" t="str">
        <f>HYPERLINK("https://katmoviehd.day/no-escape-room/", "https://katmoviehd.day/no-escape-room/")</f>
        <v>https://katmoviehd.day/no-escape-room/</v>
      </c>
    </row>
    <row r="1426" spans="1:2">
      <c r="A1426" t="s">
        <v>1426</v>
      </c>
      <c r="B1426" t="str">
        <f>HYPERLINK("https://katmoviehd.day/my-dinner-with-herve/", "https://katmoviehd.day/my-dinner-with-herve/")</f>
        <v>https://katmoviehd.day/my-dinner-with-herve/</v>
      </c>
    </row>
    <row r="1427" spans="1:2">
      <c r="A1427" t="s">
        <v>1427</v>
      </c>
      <c r="B1427" t="str">
        <f>HYPERLINK("https://katmoviehd.day/the-dark-2018/", "https://katmoviehd.day/the-dark-2018/")</f>
        <v>https://katmoviehd.day/the-dark-2018/</v>
      </c>
    </row>
    <row r="1428" spans="1:2">
      <c r="A1428" t="s">
        <v>1428</v>
      </c>
      <c r="B1428" t="str">
        <f>HYPERLINK("https://katmoviehd.day/thunder-road/", "https://katmoviehd.day/thunder-road/")</f>
        <v>https://katmoviehd.day/thunder-road/</v>
      </c>
    </row>
    <row r="1429" spans="1:2">
      <c r="A1429" t="s">
        <v>1429</v>
      </c>
      <c r="B1429" t="str">
        <f>HYPERLINK("https://katmoviehd.day/the-super-2017/", "https://katmoviehd.day/the-super-2017/")</f>
        <v>https://katmoviehd.day/the-super-2017/</v>
      </c>
    </row>
    <row r="1430" spans="1:2">
      <c r="A1430" t="s">
        <v>1430</v>
      </c>
      <c r="B1430" t="str">
        <f>HYPERLINK("https://katmoviehd.day/malicious/", "https://katmoviehd.day/malicious/")</f>
        <v>https://katmoviehd.day/malicious/</v>
      </c>
    </row>
    <row r="1431" spans="1:2">
      <c r="A1431" t="s">
        <v>1431</v>
      </c>
      <c r="B1431" t="str">
        <f>HYPERLINK("https://katmoviehd.day/the-night-comes-for-us/", "https://katmoviehd.day/the-night-comes-for-us/")</f>
        <v>https://katmoviehd.day/the-night-comes-for-us/</v>
      </c>
    </row>
    <row r="1432" spans="1:2">
      <c r="A1432" t="s">
        <v>1432</v>
      </c>
      <c r="B1432" t="str">
        <f>HYPERLINK("https://katmoviehd.day/an-evening-with-beverly-luff-linn/", "https://katmoviehd.day/an-evening-with-beverly-luff-linn/")</f>
        <v>https://katmoviehd.day/an-evening-with-beverly-luff-linn/</v>
      </c>
    </row>
    <row r="1433" spans="1:2">
      <c r="A1433" t="s">
        <v>1433</v>
      </c>
      <c r="B1433" t="str">
        <f>HYPERLINK("https://katmoviehd.day/mandy/", "https://katmoviehd.day/mandy/")</f>
        <v>https://katmoviehd.day/mandy/</v>
      </c>
    </row>
    <row r="1434" spans="1:2">
      <c r="A1434" t="s">
        <v>1434</v>
      </c>
      <c r="B1434" t="str">
        <f>HYPERLINK("https://katmoviehd.day/the-queen-of-hollywood-blvd/", "https://katmoviehd.day/the-queen-of-hollywood-blvd/")</f>
        <v>https://katmoviehd.day/the-queen-of-hollywood-blvd/</v>
      </c>
    </row>
    <row r="1435" spans="1:2">
      <c r="A1435" t="s">
        <v>1435</v>
      </c>
      <c r="B1435" t="str">
        <f>HYPERLINK("https://katmoviehd.day/18-the-loved-ones-2009-unrated-480p-720p-bluray-x264-adult-horror-thriller-movie/", "https://katmoviehd.day/18-the-loved-ones-2009-unrated-480p-720p-bluray-x264-adult-horror-thriller-movie/")</f>
        <v>https://katmoviehd.day/18-the-loved-ones-2009-unrated-480p-720p-bluray-x264-adult-horror-thriller-movie/</v>
      </c>
    </row>
    <row r="1436" spans="1:2">
      <c r="A1436" t="s">
        <v>1436</v>
      </c>
      <c r="B1436" t="str">
        <f>HYPERLINK("https://katmoviehd.day/fredi-2018/", "https://katmoviehd.day/fredi-2018/")</f>
        <v>https://katmoviehd.day/fredi-2018/</v>
      </c>
    </row>
    <row r="1437" spans="1:2">
      <c r="A1437" t="s">
        <v>1437</v>
      </c>
      <c r="B1437" t="str">
        <f>HYPERLINK("https://katmoviehd.day/the-principles-of-lust/", "https://katmoviehd.day/the-principles-of-lust/")</f>
        <v>https://katmoviehd.day/the-principles-of-lust/</v>
      </c>
    </row>
    <row r="1438" spans="1:2">
      <c r="A1438" t="s">
        <v>1438</v>
      </c>
      <c r="B1438" t="str">
        <f>HYPERLINK("https://katmoviehd.day/i-still-see-you-2018-720p-web-dl-english-x264-hd-full-movie/", "https://katmoviehd.day/i-still-see-you-2018-720p-web-dl-english-x264-hd-full-movie/")</f>
        <v>https://katmoviehd.day/i-still-see-you-2018-720p-web-dl-english-x264-hd-full-movie/</v>
      </c>
    </row>
    <row r="1439" spans="1:2">
      <c r="A1439" t="s">
        <v>1439</v>
      </c>
      <c r="B1439" t="str">
        <f>HYPERLINK("https://katmoviehd.day/look-away/", "https://katmoviehd.day/look-away/")</f>
        <v>https://katmoviehd.day/look-away/</v>
      </c>
    </row>
    <row r="1440" spans="1:2">
      <c r="A1440" t="s">
        <v>1440</v>
      </c>
      <c r="B1440" t="str">
        <f>HYPERLINK("https://katmoviehd.day/kindergarten-teacher/", "https://katmoviehd.day/kindergarten-teacher/")</f>
        <v>https://katmoviehd.day/kindergarten-teacher/</v>
      </c>
    </row>
    <row r="1441" spans="1:2">
      <c r="A1441" t="s">
        <v>1441</v>
      </c>
      <c r="B1441" t="str">
        <f>HYPERLINK("https://katmoviehd.day/a-crooked-somebody/", "https://katmoviehd.day/a-crooked-somebody/")</f>
        <v>https://katmoviehd.day/a-crooked-somebody/</v>
      </c>
    </row>
    <row r="1442" spans="1:2">
      <c r="A1442" t="s">
        <v>1442</v>
      </c>
      <c r="B1442" t="str">
        <f>HYPERLINK("https://katmoviehd.day/with-a-kiss-i-die/", "https://katmoviehd.day/with-a-kiss-i-die/")</f>
        <v>https://katmoviehd.day/with-a-kiss-i-die/</v>
      </c>
    </row>
    <row r="1443" spans="1:2">
      <c r="A1443" t="s">
        <v>1443</v>
      </c>
      <c r="B1443" t="str">
        <f>HYPERLINK("https://katmoviehd.day/apostle/", "https://katmoviehd.day/apostle/")</f>
        <v>https://katmoviehd.day/apostle/</v>
      </c>
    </row>
    <row r="1444" spans="1:2">
      <c r="A1444" t="s">
        <v>1444</v>
      </c>
      <c r="B1444" t="str">
        <f>HYPERLINK("https://katmoviehd.day/the-witch-files/", "https://katmoviehd.day/the-witch-files/")</f>
        <v>https://katmoviehd.day/the-witch-files/</v>
      </c>
    </row>
    <row r="1445" spans="1:2">
      <c r="A1445" t="s">
        <v>1445</v>
      </c>
      <c r="B1445" t="str">
        <f>HYPERLINK("https://katmoviehd.day/constantine-city-of-demons-movie/", "https://katmoviehd.day/constantine-city-of-demons-movie/")</f>
        <v>https://katmoviehd.day/constantine-city-of-demons-movie/</v>
      </c>
    </row>
    <row r="1446" spans="1:2">
      <c r="A1446" t="s">
        <v>1446</v>
      </c>
      <c r="B1446" t="str">
        <f>HYPERLINK("https://katmoviehd.day/never-goin-back-2018-hd-720p-web-dl-english-x264-full-movie/", "https://katmoviehd.day/never-goin-back-2018-hd-720p-web-dl-english-x264-full-movie/")</f>
        <v>https://katmoviehd.day/never-goin-back-2018-hd-720p-web-dl-english-x264-full-movie/</v>
      </c>
    </row>
    <row r="1447" spans="1:2">
      <c r="A1447" t="s">
        <v>1447</v>
      </c>
      <c r="B1447" t="str">
        <f>HYPERLINK("https://katmoviehd.day/teen-titans-go-to-the-movie/", "https://katmoviehd.day/teen-titans-go-to-the-movie/")</f>
        <v>https://katmoviehd.day/teen-titans-go-to-the-movie/</v>
      </c>
    </row>
    <row r="1448" spans="1:2">
      <c r="A1448" t="s">
        <v>1448</v>
      </c>
      <c r="B1448" t="str">
        <f>HYPERLINK("https://katmoviehd.day/biology-101/", "https://katmoviehd.day/biology-101/")</f>
        <v>https://katmoviehd.day/biology-101/</v>
      </c>
    </row>
    <row r="1449" spans="1:2">
      <c r="A1449" t="s">
        <v>1449</v>
      </c>
      <c r="B1449" t="str">
        <f>HYPERLINK("https://katmoviehd.day/await-further-instructions/", "https://katmoviehd.day/await-further-instructions/")</f>
        <v>https://katmoviehd.day/await-further-instructions/</v>
      </c>
    </row>
    <row r="1450" spans="1:2">
      <c r="A1450" t="s">
        <v>1450</v>
      </c>
      <c r="B1450" t="str">
        <f>HYPERLINK("https://katmoviehd.day/malevolent-2018/", "https://katmoviehd.day/malevolent-2018/")</f>
        <v>https://katmoviehd.day/malevolent-2018/</v>
      </c>
    </row>
    <row r="1451" spans="1:2">
      <c r="A1451" t="s">
        <v>1451</v>
      </c>
      <c r="B1451" t="str">
        <f>HYPERLINK("https://katmoviehd.day/strange-nature-2018-720p-web-dl-english-x264-full-movie/", "https://katmoviehd.day/strange-nature-2018-720p-web-dl-english-x264-full-movie/")</f>
        <v>https://katmoviehd.day/strange-nature-2018-720p-web-dl-english-x264-full-movie/</v>
      </c>
    </row>
    <row r="1452" spans="1:2">
      <c r="A1452" t="s">
        <v>1452</v>
      </c>
      <c r="B1452" t="str">
        <f>HYPERLINK("https://katmoviehd.day/unfriended-2-dark-web/", "https://katmoviehd.day/unfriended-2-dark-web/")</f>
        <v>https://katmoviehd.day/unfriended-2-dark-web/</v>
      </c>
    </row>
    <row r="1453" spans="1:2">
      <c r="A1453" t="s">
        <v>1453</v>
      </c>
      <c r="B1453" t="str">
        <f>HYPERLINK("https://katmoviehd.day/aliens-ate-my-homework/", "https://katmoviehd.day/aliens-ate-my-homework/")</f>
        <v>https://katmoviehd.day/aliens-ate-my-homework/</v>
      </c>
    </row>
    <row r="1454" spans="1:2">
      <c r="A1454" t="s">
        <v>1454</v>
      </c>
      <c r="B1454" t="str">
        <f>HYPERLINK("https://katmoviehd.day/hold-the-dark/", "https://katmoviehd.day/hold-the-dark/")</f>
        <v>https://katmoviehd.day/hold-the-dark/</v>
      </c>
    </row>
    <row r="1455" spans="1:2">
      <c r="A1455" t="s">
        <v>1455</v>
      </c>
      <c r="B1455" t="str">
        <f>HYPERLINK("https://katmoviehd.day/hard-candy-2005/", "https://katmoviehd.day/hard-candy-2005/")</f>
        <v>https://katmoviehd.day/hard-candy-2005/</v>
      </c>
    </row>
    <row r="1456" spans="1:2">
      <c r="A1456" t="s">
        <v>1456</v>
      </c>
      <c r="B1456" t="str">
        <f>HYPERLINK("https://katmoviehd.day/the-mumbai-siege-4-days-of-terror-2017/", "https://katmoviehd.day/the-mumbai-siege-4-days-of-terror-2017/")</f>
        <v>https://katmoviehd.day/the-mumbai-siege-4-days-of-terror-2017/</v>
      </c>
    </row>
    <row r="1457" spans="1:2">
      <c r="A1457" t="s">
        <v>1457</v>
      </c>
      <c r="B1457" t="str">
        <f>HYPERLINK("https://katmoviehd.day/bedroom-eyes-2017-movie/", "https://katmoviehd.day/bedroom-eyes-2017-movie/")</f>
        <v>https://katmoviehd.day/bedroom-eyes-2017-movie/</v>
      </c>
    </row>
    <row r="1458" spans="1:2">
      <c r="A1458" t="s">
        <v>1458</v>
      </c>
      <c r="B1458" t="str">
        <f>HYPERLINK("https://katmoviehd.day/a-prayer-before-dawn/", "https://katmoviehd.day/a-prayer-before-dawn/")</f>
        <v>https://katmoviehd.day/a-prayer-before-dawn/</v>
      </c>
    </row>
    <row r="1459" spans="1:2">
      <c r="A1459" t="s">
        <v>1459</v>
      </c>
      <c r="B1459" t="str">
        <f>HYPERLINK("https://katmoviehd.day/the-first-purge-2018-web-dl/", "https://katmoviehd.day/the-first-purge-2018-web-dl/")</f>
        <v>https://katmoviehd.day/the-first-purge-2018-web-dl/</v>
      </c>
    </row>
    <row r="1460" spans="1:2">
      <c r="A1460" t="s">
        <v>1460</v>
      </c>
      <c r="B1460" t="str">
        <f>HYPERLINK("https://katmoviehd.day/amazon-hot-box/", "https://katmoviehd.day/amazon-hot-box/")</f>
        <v>https://katmoviehd.day/amazon-hot-box/</v>
      </c>
    </row>
    <row r="1461" spans="1:2">
      <c r="A1461" t="s">
        <v>1461</v>
      </c>
      <c r="B1461" t="str">
        <f>HYPERLINK("https://katmoviehd.day/18-casting-couch-2013-unrated-480p-720p-hd-full-movie-sexy-comedy-flim/", "https://katmoviehd.day/18-casting-couch-2013-unrated-480p-720p-hd-full-movie-sexy-comedy-flim/")</f>
        <v>https://katmoviehd.day/18-casting-couch-2013-unrated-480p-720p-hd-full-movie-sexy-comedy-flim/</v>
      </c>
    </row>
    <row r="1462" spans="1:2">
      <c r="A1462" t="s">
        <v>1462</v>
      </c>
      <c r="B1462" t="str">
        <f>HYPERLINK("https://katmoviehd.day/sicario-day-of-the-soldado-2018-web-dl/", "https://katmoviehd.day/sicario-day-of-the-soldado-2018-web-dl/")</f>
        <v>https://katmoviehd.day/sicario-day-of-the-soldado-2018-web-dl/</v>
      </c>
    </row>
    <row r="1463" spans="1:2">
      <c r="A1463" t="s">
        <v>1463</v>
      </c>
      <c r="B1463" t="str">
        <f>HYPERLINK("https://katmoviehd.day/slice-2018/", "https://katmoviehd.day/slice-2018/")</f>
        <v>https://katmoviehd.day/slice-2018/</v>
      </c>
    </row>
    <row r="1464" spans="1:2">
      <c r="A1464" t="s">
        <v>1464</v>
      </c>
      <c r="B1464" t="str">
        <f>HYPERLINK("https://katmoviehd.day/bad-cat-2018/", "https://katmoviehd.day/bad-cat-2018/")</f>
        <v>https://katmoviehd.day/bad-cat-2018/</v>
      </c>
    </row>
    <row r="1465" spans="1:2">
      <c r="A1465" t="s">
        <v>1465</v>
      </c>
      <c r="B1465" t="str">
        <f>HYPERLINK("https://katmoviehd.day/my-teacher-my-obsession/", "https://katmoviehd.day/my-teacher-my-obsession/")</f>
        <v>https://katmoviehd.day/my-teacher-my-obsession/</v>
      </c>
    </row>
    <row r="1466" spans="1:2">
      <c r="A1466" t="s">
        <v>1466</v>
      </c>
      <c r="B1466" t="str">
        <f>HYPERLINK("https://katmoviehd.day/active-measures-2018/", "https://katmoviehd.day/active-measures-2018/")</f>
        <v>https://katmoviehd.day/active-measures-2018/</v>
      </c>
    </row>
    <row r="1467" spans="1:2">
      <c r="A1467" t="s">
        <v>1467</v>
      </c>
      <c r="B1467" t="str">
        <f>HYPERLINK("https://katmoviehd.day/office-uprising-2018/", "https://katmoviehd.day/office-uprising-2018/")</f>
        <v>https://katmoviehd.day/office-uprising-2018/</v>
      </c>
    </row>
    <row r="1468" spans="1:2">
      <c r="A1468" t="s">
        <v>1468</v>
      </c>
      <c r="B1468" t="str">
        <f>HYPERLINK("https://katmoviehd.day/hunting-emma-2017/", "https://katmoviehd.day/hunting-emma-2017/")</f>
        <v>https://katmoviehd.day/hunting-emma-2017/</v>
      </c>
    </row>
    <row r="1469" spans="1:2">
      <c r="A1469" t="s">
        <v>1469</v>
      </c>
      <c r="B1469" t="str">
        <f>HYPERLINK("https://katmoviehd.day/age-of-summer/", "https://katmoviehd.day/age-of-summer/")</f>
        <v>https://katmoviehd.day/age-of-summer/</v>
      </c>
    </row>
    <row r="1470" spans="1:2">
      <c r="A1470" t="s">
        <v>1470</v>
      </c>
      <c r="B1470" t="str">
        <f>HYPERLINK("https://katmoviehd.day/mara-2018/", "https://katmoviehd.day/mara-2018/")</f>
        <v>https://katmoviehd.day/mara-2018/</v>
      </c>
    </row>
    <row r="1471" spans="1:2">
      <c r="A1471" t="s">
        <v>1471</v>
      </c>
      <c r="B1471" t="str">
        <f>HYPERLINK("https://katmoviehd.day/how-to-get-girls/", "https://katmoviehd.day/how-to-get-girls/")</f>
        <v>https://katmoviehd.day/how-to-get-girls/</v>
      </c>
    </row>
    <row r="1472" spans="1:2">
      <c r="A1472" t="s">
        <v>1472</v>
      </c>
      <c r="B1472" t="str">
        <f>HYPERLINK("https://katmoviehd.day/sick-for-toys-2018-hd/", "https://katmoviehd.day/sick-for-toys-2018-hd/")</f>
        <v>https://katmoviehd.day/sick-for-toys-2018-hd/</v>
      </c>
    </row>
    <row r="1473" spans="1:2">
      <c r="A1473" t="s">
        <v>1473</v>
      </c>
      <c r="B1473" t="str">
        <f>HYPERLINK("https://katmoviehd.day/boarding-school-2018-hd/", "https://katmoviehd.day/boarding-school-2018-hd/")</f>
        <v>https://katmoviehd.day/boarding-school-2018-hd/</v>
      </c>
    </row>
    <row r="1474" spans="1:2">
      <c r="A1474" t="s">
        <v>1474</v>
      </c>
      <c r="B1474" t="str">
        <f>HYPERLINK("https://katmoviehd.day/reprisal-2018-hd/", "https://katmoviehd.day/reprisal-2018-hd/")</f>
        <v>https://katmoviehd.day/reprisal-2018-hd/</v>
      </c>
    </row>
    <row r="1475" spans="1:2">
      <c r="A1475" t="s">
        <v>1475</v>
      </c>
      <c r="B1475" t="str">
        <f>HYPERLINK("https://katmoviehd.day/superfly-2018-web-hd/", "https://katmoviehd.day/superfly-2018-web-hd/")</f>
        <v>https://katmoviehd.day/superfly-2018-web-hd/</v>
      </c>
    </row>
    <row r="1476" spans="1:2">
      <c r="A1476" t="s">
        <v>1476</v>
      </c>
      <c r="B1476" t="str">
        <f>HYPERLINK("https://katmoviehd.day/hacksaw-ridge/", "https://katmoviehd.day/hacksaw-ridge/")</f>
        <v>https://katmoviehd.day/hacksaw-ridge/</v>
      </c>
    </row>
    <row r="1477" spans="1:2">
      <c r="A1477" t="s">
        <v>1477</v>
      </c>
      <c r="B1477" t="str">
        <f>HYPERLINK("https://katmoviehd.day/boar-2017/", "https://katmoviehd.day/boar-2017/")</f>
        <v>https://katmoviehd.day/boar-2017/</v>
      </c>
    </row>
    <row r="1478" spans="1:2">
      <c r="A1478" t="s">
        <v>1478</v>
      </c>
      <c r="B1478" t="str">
        <f>HYPERLINK("https://katmoviehd.day/oceans-eight-2018-hd-web-dl/", "https://katmoviehd.day/oceans-eight-2018-hd-web-dl/")</f>
        <v>https://katmoviehd.day/oceans-eight-2018-hd-web-dl/</v>
      </c>
    </row>
    <row r="1479" spans="1:2">
      <c r="A1479" t="s">
        <v>1479</v>
      </c>
      <c r="B1479" t="str">
        <f>HYPERLINK("https://katmoviehd.day/sex-tape/", "https://katmoviehd.day/sex-tape/")</f>
        <v>https://katmoviehd.day/sex-tape/</v>
      </c>
    </row>
    <row r="1480" spans="1:2">
      <c r="A1480" t="s">
        <v>1480</v>
      </c>
      <c r="B1480" t="str">
        <f>HYPERLINK("https://katmoviehd.day/crazy-rich-asians-2018-english-hd-cam/", "https://katmoviehd.day/crazy-rich-asians-2018-english-hd-cam/")</f>
        <v>https://katmoviehd.day/crazy-rich-asians-2018-english-hd-cam/</v>
      </c>
    </row>
    <row r="1481" spans="1:2">
      <c r="A1481" t="s">
        <v>1481</v>
      </c>
      <c r="B1481" t="str">
        <f>HYPERLINK("https://katmoviehd.day/puppet-master/", "https://katmoviehd.day/puppet-master/")</f>
        <v>https://katmoviehd.day/puppet-master/</v>
      </c>
    </row>
    <row r="1482" spans="1:2">
      <c r="A1482" t="s">
        <v>1482</v>
      </c>
      <c r="B1482" t="str">
        <f>HYPERLINK("https://katmoviehd.day/down-a-dark-hall/", "https://katmoviehd.day/down-a-dark-hall/")</f>
        <v>https://katmoviehd.day/down-a-dark-hall/</v>
      </c>
    </row>
    <row r="1483" spans="1:2">
      <c r="A1483" t="s">
        <v>1483</v>
      </c>
      <c r="B1483" t="str">
        <f>HYPERLINK("https://katmoviehd.day/american-animals-2018-web-dl/", "https://katmoviehd.day/american-animals-2018-web-dl/")</f>
        <v>https://katmoviehd.day/american-animals-2018-web-dl/</v>
      </c>
    </row>
    <row r="1484" spans="1:2">
      <c r="A1484" t="s">
        <v>1484</v>
      </c>
      <c r="B1484" t="str">
        <f>HYPERLINK("https://katmoviehd.day/tag-2018-bluray/", "https://katmoviehd.day/tag-2018-bluray/")</f>
        <v>https://katmoviehd.day/tag-2018-bluray/</v>
      </c>
    </row>
    <row r="1485" spans="1:2">
      <c r="A1485" t="s">
        <v>1485</v>
      </c>
      <c r="B1485" t="str">
        <f>HYPERLINK("https://katmoviehd.day/deadpool-2-2018-super-duper-cut-unrated/", "https://katmoviehd.day/deadpool-2-2018-super-duper-cut-unrated/")</f>
        <v>https://katmoviehd.day/deadpool-2-2018-super-duper-cut-unrated/</v>
      </c>
    </row>
    <row r="1486" spans="1:2">
      <c r="A1486" t="s">
        <v>1486</v>
      </c>
      <c r="B1486" t="str">
        <f>HYPERLINK("https://katmoviehd.day/elizabeth-harvest-2018/", "https://katmoviehd.day/elizabeth-harvest-2018/")</f>
        <v>https://katmoviehd.day/elizabeth-harvest-2018/</v>
      </c>
    </row>
    <row r="1487" spans="1:2">
      <c r="A1487" t="s">
        <v>1487</v>
      </c>
      <c r="B1487" t="str">
        <f>HYPERLINK("https://katmoviehd.day/the-package-2018-720p/", "https://katmoviehd.day/the-package-2018-720p/")</f>
        <v>https://katmoviehd.day/the-package-2018-720p/</v>
      </c>
    </row>
    <row r="1488" spans="1:2">
      <c r="A1488" t="s">
        <v>1488</v>
      </c>
      <c r="B1488" t="str">
        <f>HYPERLINK("https://katmoviehd.day/avengers-of-justice/", "https://katmoviehd.day/avengers-of-justice/")</f>
        <v>https://katmoviehd.day/avengers-of-justice/</v>
      </c>
    </row>
    <row r="1489" spans="1:2">
      <c r="A1489" t="s">
        <v>1489</v>
      </c>
      <c r="B1489" t="str">
        <f>HYPERLINK("https://katmoviehd.day/extinction-2018-720p-movie/", "https://katmoviehd.day/extinction-2018-720p-movie/")</f>
        <v>https://katmoviehd.day/extinction-2018-720p-movie/</v>
      </c>
    </row>
    <row r="1490" spans="1:2">
      <c r="A1490" t="s">
        <v>1490</v>
      </c>
      <c r="B1490" t="str">
        <f>HYPERLINK("https://katmoviehd.day/the-row-2018-720p-full-movie/", "https://katmoviehd.day/the-row-2018-720p-full-movie/")</f>
        <v>https://katmoviehd.day/the-row-2018-720p-full-movie/</v>
      </c>
    </row>
    <row r="1491" spans="1:2">
      <c r="A1491" t="s">
        <v>1491</v>
      </c>
      <c r="B1491" t="str">
        <f>HYPERLINK("https://katmoviehd.day/broken-darkness-2018-english-720p-hc-hdrip-x264-aac-1gb-hd-full-movie/", "https://katmoviehd.day/broken-darkness-2018-english-720p-hc-hdrip-x264-aac-1gb-hd-full-movie/")</f>
        <v>https://katmoviehd.day/broken-darkness-2018-english-720p-hc-hdrip-x264-aac-1gb-hd-full-movie/</v>
      </c>
    </row>
    <row r="1492" spans="1:2">
      <c r="A1492" t="s">
        <v>1492</v>
      </c>
      <c r="B1492" t="str">
        <f>HYPERLINK("https://katmoviehd.day/damascus-cover-2017-web-dl/", "https://katmoviehd.day/damascus-cover-2017-web-dl/")</f>
        <v>https://katmoviehd.day/damascus-cover-2017-web-dl/</v>
      </c>
    </row>
    <row r="1493" spans="1:2">
      <c r="A1493" t="s">
        <v>1493</v>
      </c>
      <c r="B1493" t="str">
        <f>HYPERLINK("https://katmoviehd.day/the-wolf-of-wall-street/", "https://katmoviehd.day/the-wolf-of-wall-street/")</f>
        <v>https://katmoviehd.day/the-wolf-of-wall-street/</v>
      </c>
    </row>
    <row r="1494" spans="1:2">
      <c r="A1494" t="s">
        <v>1494</v>
      </c>
      <c r="B1494" t="str">
        <f>HYPERLINK("https://katmoviehd.day/duck-duck-goose-2018-720p-web-dl/", "https://katmoviehd.day/duck-duck-goose-2018-720p-web-dl/")</f>
        <v>https://katmoviehd.day/duck-duck-goose-2018-720p-web-dl/</v>
      </c>
    </row>
    <row r="1495" spans="1:2">
      <c r="A1495" t="s">
        <v>1495</v>
      </c>
      <c r="B1495" t="str">
        <f>HYPERLINK("https://katmoviehd.day/china-salesman-2017-brrip-720p-dual-audio/", "https://katmoviehd.day/china-salesman-2017-brrip-720p-dual-audio/")</f>
        <v>https://katmoviehd.day/china-salesman-2017-brrip-720p-dual-audio/</v>
      </c>
    </row>
    <row r="1496" spans="1:2">
      <c r="A1496" t="s">
        <v>1496</v>
      </c>
      <c r="B1496" t="str">
        <f>HYPERLINK("https://katmoviehd.day/ghost-stories-2017-720p-web-dl-english/", "https://katmoviehd.day/ghost-stories-2017-720p-web-dl-english/")</f>
        <v>https://katmoviehd.day/ghost-stories-2017-720p-web-dl-english/</v>
      </c>
    </row>
    <row r="1497" spans="1:2">
      <c r="A1497" t="s">
        <v>1497</v>
      </c>
      <c r="B1497" t="str">
        <f>HYPERLINK("https://katmoviehd.day/tully-2018-720p/", "https://katmoviehd.day/tully-2018-720p/")</f>
        <v>https://katmoviehd.day/tully-2018-720p/</v>
      </c>
    </row>
    <row r="1498" spans="1:2">
      <c r="A1498" t="s">
        <v>1498</v>
      </c>
      <c r="B1498" t="str">
        <f>HYPERLINK("https://katmoviehd.day/18-hollywood-sex-wars-2011-unrated-english-480p-720p-bluray-adult-comedy-movie/", "https://katmoviehd.day/18-hollywood-sex-wars-2011-unrated-english-480p-720p-bluray-adult-comedy-movie/")</f>
        <v>https://katmoviehd.day/18-hollywood-sex-wars-2011-unrated-english-480p-720p-bluray-adult-comedy-movie/</v>
      </c>
    </row>
    <row r="1499" spans="1:2">
      <c r="A1499" t="s">
        <v>1499</v>
      </c>
      <c r="B1499" t="str">
        <f>HYPERLINK("https://katmoviehd.day/overboard-2018-web-dl/", "https://katmoviehd.day/overboard-2018-web-dl/")</f>
        <v>https://katmoviehd.day/overboard-2018-web-dl/</v>
      </c>
    </row>
    <row r="1500" spans="1:2">
      <c r="A1500" t="s">
        <v>1500</v>
      </c>
      <c r="B1500" t="str">
        <f>HYPERLINK("https://katmoviehd.day/dracula-in-love-2018/", "https://katmoviehd.day/dracula-in-love-2018/")</f>
        <v>https://katmoviehd.day/dracula-in-love-2018/</v>
      </c>
    </row>
    <row r="1501" spans="1:2">
      <c r="A1501" t="s">
        <v>1501</v>
      </c>
      <c r="B1501" t="str">
        <f>HYPERLINK("https://katmoviehd.day/5th-passenger-2018-720p-web-hd/", "https://katmoviehd.day/5th-passenger-2018-720p-web-hd/")</f>
        <v>https://katmoviehd.day/5th-passenger-2018-720p-web-hd/</v>
      </c>
    </row>
    <row r="1502" spans="1:2">
      <c r="A1502" t="s">
        <v>1502</v>
      </c>
      <c r="B1502" t="str">
        <f>HYPERLINK("https://katmoviehd.day/traffik-2018/", "https://katmoviehd.day/traffik-2018/")</f>
        <v>https://katmoviehd.day/traffik-2018/</v>
      </c>
    </row>
    <row r="1503" spans="1:2">
      <c r="A1503" t="s">
        <v>1503</v>
      </c>
      <c r="B1503" t="str">
        <f>HYPERLINK("https://katmoviehd.day/18-palm-swings-2017/", "https://katmoviehd.day/18-palm-swings-2017/")</f>
        <v>https://katmoviehd.day/18-palm-swings-2017/</v>
      </c>
    </row>
    <row r="1504" spans="1:2">
      <c r="A1504" t="s">
        <v>1504</v>
      </c>
      <c r="B1504" t="str">
        <f>HYPERLINK("https://katmoviehd.day/ready-player-one/", "https://katmoviehd.day/ready-player-one/")</f>
        <v>https://katmoviehd.day/ready-player-one/</v>
      </c>
    </row>
    <row r="1505" spans="1:2">
      <c r="A1505" t="s">
        <v>1505</v>
      </c>
      <c r="B1505" t="str">
        <f>HYPERLINK("https://katmoviehd.day/disobedience-2017-brrip/", "https://katmoviehd.day/disobedience-2017-brrip/")</f>
        <v>https://katmoviehd.day/disobedience-2017-brrip/</v>
      </c>
    </row>
    <row r="1506" spans="1:2">
      <c r="A1506" t="s">
        <v>1506</v>
      </c>
      <c r="B1506" t="str">
        <f>HYPERLINK("https://katmoviehd.day/dead-sexy-2018/", "https://katmoviehd.day/dead-sexy-2018/")</f>
        <v>https://katmoviehd.day/dead-sexy-2018/</v>
      </c>
    </row>
    <row r="1507" spans="1:2">
      <c r="A1507" t="s">
        <v>1507</v>
      </c>
      <c r="B1507" t="str">
        <f>HYPERLINK("https://katmoviehd.day/ouija-seance-the-final-game-2018-hd/", "https://katmoviehd.day/ouija-seance-the-final-game-2018-hd/")</f>
        <v>https://katmoviehd.day/ouija-seance-the-final-game-2018-hd/</v>
      </c>
    </row>
    <row r="1508" spans="1:2">
      <c r="A1508" t="s">
        <v>1508</v>
      </c>
      <c r="B1508" t="str">
        <f>HYPERLINK("https://katmoviehd.day/rendel-2017/", "https://katmoviehd.day/rendel-2017/")</f>
        <v>https://katmoviehd.day/rendel-2017/</v>
      </c>
    </row>
    <row r="1509" spans="1:2">
      <c r="A1509" t="s">
        <v>1509</v>
      </c>
      <c r="B1509" t="str">
        <f>HYPERLINK("https://katmoviehd.day/bees-make-honey-2017-full-movie/", "https://katmoviehd.day/bees-make-honey-2017-full-movie/")</f>
        <v>https://katmoviehd.day/bees-make-honey-2017-full-movie/</v>
      </c>
    </row>
    <row r="1510" spans="1:2">
      <c r="A1510" t="s">
        <v>1510</v>
      </c>
      <c r="B1510" t="str">
        <f>HYPERLINK("https://katmoviehd.day/the-maus-2017-720p-web-dl/", "https://katmoviehd.day/the-maus-2017-720p-web-dl/")</f>
        <v>https://katmoviehd.day/the-maus-2017-720p-web-dl/</v>
      </c>
    </row>
    <row r="1511" spans="1:2">
      <c r="A1511" t="s">
        <v>1511</v>
      </c>
      <c r="B1511" t="str">
        <f>HYPERLINK("https://katmoviehd.day/permission-2017/", "https://katmoviehd.day/permission-2017/")</f>
        <v>https://katmoviehd.day/permission-2017/</v>
      </c>
    </row>
    <row r="1512" spans="1:2">
      <c r="A1512" t="s">
        <v>1512</v>
      </c>
      <c r="B1512" t="str">
        <f>HYPERLINK("https://katmoviehd.day/escape-plan-2-hades-2018-brrip/", "https://katmoviehd.day/escape-plan-2-hades-2018-brrip/")</f>
        <v>https://katmoviehd.day/escape-plan-2-hades-2018-brrip/</v>
      </c>
    </row>
    <row r="1513" spans="1:2">
      <c r="A1513" t="s">
        <v>1513</v>
      </c>
      <c r="B1513" t="str">
        <f>HYPERLINK("https://katmoviehd.day/future-world-2018/", "https://katmoviehd.day/future-world-2018/")</f>
        <v>https://katmoviehd.day/future-world-2018/</v>
      </c>
    </row>
    <row r="1514" spans="1:2">
      <c r="A1514" t="s">
        <v>1514</v>
      </c>
      <c r="B1514" t="str">
        <f>HYPERLINK("https://katmoviehd.day/the-domestics-2018/", "https://katmoviehd.day/the-domestics-2018/")</f>
        <v>https://katmoviehd.day/the-domestics-2018/</v>
      </c>
    </row>
    <row r="1515" spans="1:2">
      <c r="A1515" t="s">
        <v>1515</v>
      </c>
      <c r="B1515" t="str">
        <f>HYPERLINK("https://katmoviehd.day/calibre-2018/", "https://katmoviehd.day/calibre-2018/")</f>
        <v>https://katmoviehd.day/calibre-2018/</v>
      </c>
    </row>
    <row r="1516" spans="1:2">
      <c r="A1516" t="s">
        <v>1516</v>
      </c>
      <c r="B1516" t="str">
        <f>HYPERLINK("https://katmoviehd.day/i-feel-pretty-2018-720p-webrip/", "https://katmoviehd.day/i-feel-pretty-2018-720p-webrip/")</f>
        <v>https://katmoviehd.day/i-feel-pretty-2018-720p-webrip/</v>
      </c>
    </row>
    <row r="1517" spans="1:2">
      <c r="A1517" t="s">
        <v>1517</v>
      </c>
      <c r="B1517" t="str">
        <f>HYPERLINK("https://katmoviehd.day/gotti-2018-full-movie/", "https://katmoviehd.day/gotti-2018-full-movie/")</f>
        <v>https://katmoviehd.day/gotti-2018-full-movie/</v>
      </c>
    </row>
    <row r="1518" spans="1:2">
      <c r="A1518" t="s">
        <v>1518</v>
      </c>
      <c r="B1518" t="str">
        <f>HYPERLINK("https://katmoviehd.day/devils-gate-2017/", "https://katmoviehd.day/devils-gate-2017/")</f>
        <v>https://katmoviehd.day/devils-gate-2017/</v>
      </c>
    </row>
    <row r="1519" spans="1:2">
      <c r="A1519" t="s">
        <v>1519</v>
      </c>
      <c r="B1519" t="str">
        <f>HYPERLINK("https://katmoviehd.day/where-the-wild-things-are-2009-2/", "https://katmoviehd.day/where-the-wild-things-are-2009-2/")</f>
        <v>https://katmoviehd.day/where-the-wild-things-are-2009-2/</v>
      </c>
    </row>
    <row r="1520" spans="1:2">
      <c r="A1520" t="s">
        <v>1520</v>
      </c>
      <c r="B1520" t="str">
        <f>HYPERLINK("https://katmoviehd.day/a-quiet-place-2018-web-dl/", "https://katmoviehd.day/a-quiet-place-2018-web-dl/")</f>
        <v>https://katmoviehd.day/a-quiet-place-2018-web-dl/</v>
      </c>
    </row>
    <row r="1521" spans="1:2">
      <c r="A1521" t="s">
        <v>1521</v>
      </c>
      <c r="B1521" t="str">
        <f>HYPERLINK("https://katmoviehd.day/jennifers-body/", "https://katmoviehd.day/jennifers-body/")</f>
        <v>https://katmoviehd.day/jennifers-body/</v>
      </c>
    </row>
    <row r="1522" spans="1:2">
      <c r="A1522" t="s">
        <v>1522</v>
      </c>
      <c r="B1522" t="str">
        <f>HYPERLINK("https://katmoviehd.day/ali-s-wedding/", "https://katmoviehd.day/ali-s-wedding/")</f>
        <v>https://katmoviehd.day/ali-s-wedding/</v>
      </c>
    </row>
    <row r="1523" spans="1:2">
      <c r="A1523" t="s">
        <v>1523</v>
      </c>
      <c r="B1523" t="str">
        <f>HYPERLINK("https://katmoviehd.day/isle-of-dogs-2018-full-movie-720p-480p/", "https://katmoviehd.day/isle-of-dogs-2018-full-movie-720p-480p/")</f>
        <v>https://katmoviehd.day/isle-of-dogs-2018-full-movie-720p-480p/</v>
      </c>
    </row>
    <row r="1524" spans="1:2">
      <c r="A1524" t="s">
        <v>1524</v>
      </c>
      <c r="B1524" t="str">
        <f>HYPERLINK("https://katmoviehd.day/loving-pablo-2017-720p-web-dl/", "https://katmoviehd.day/loving-pablo-2017-720p-web-dl/")</f>
        <v>https://katmoviehd.day/loving-pablo-2017-720p-web-dl/</v>
      </c>
    </row>
    <row r="1525" spans="1:2">
      <c r="A1525" t="s">
        <v>1525</v>
      </c>
      <c r="B1525" t="str">
        <f>HYPERLINK("https://katmoviehd.day/triassic-world-2018-web-dl-720p-english-x264-aac-full-movie/", "https://katmoviehd.day/triassic-world-2018-web-dl-720p-english-x264-aac-full-movie/")</f>
        <v>https://katmoviehd.day/triassic-world-2018-web-dl-720p-english-x264-aac-full-movie/</v>
      </c>
    </row>
    <row r="1526" spans="1:2">
      <c r="A1526" t="s">
        <v>1526</v>
      </c>
      <c r="B1526" t="str">
        <f>HYPERLINK("https://katmoviehd.day/frat-pack-2018/", "https://katmoviehd.day/frat-pack-2018/")</f>
        <v>https://katmoviehd.day/frat-pack-2018/</v>
      </c>
    </row>
    <row r="1527" spans="1:2">
      <c r="A1527" t="s">
        <v>1527</v>
      </c>
      <c r="B1527" t="str">
        <f>HYPERLINK("https://katmoviehd.day/blockers-2018-web-dl/", "https://katmoviehd.day/blockers-2018-web-dl/")</f>
        <v>https://katmoviehd.day/blockers-2018-web-dl/</v>
      </c>
    </row>
    <row r="1528" spans="1:2">
      <c r="A1528" t="s">
        <v>1528</v>
      </c>
      <c r="B1528" t="str">
        <f>HYPERLINK("https://katmoviehd.day/death-of-superman-2018-720p-full-movie/", "https://katmoviehd.day/death-of-superman-2018-720p-full-movie/")</f>
        <v>https://katmoviehd.day/death-of-superman-2018-720p-full-movie/</v>
      </c>
    </row>
    <row r="1529" spans="1:2">
      <c r="A1529" t="s">
        <v>1529</v>
      </c>
      <c r="B1529" t="str">
        <f>HYPERLINK("https://katmoviehd.day/death-of-superman-2018-720p-full-movie-2/", "https://katmoviehd.day/death-of-superman-2018-720p-full-movie-2/")</f>
        <v>https://katmoviehd.day/death-of-superman-2018-720p-full-movie-2/</v>
      </c>
    </row>
    <row r="1530" spans="1:2">
      <c r="A1530" t="s">
        <v>1530</v>
      </c>
      <c r="B1530" t="str">
        <f>HYPERLINK("https://katmoviehd.day/ready-player-one-2018-web-dl/", "https://katmoviehd.day/ready-player-one-2018-web-dl/")</f>
        <v>https://katmoviehd.day/ready-player-one-2018-web-dl/</v>
      </c>
    </row>
    <row r="1531" spans="1:2">
      <c r="A1531" t="s">
        <v>1531</v>
      </c>
      <c r="B1531" t="str">
        <f>HYPERLINK("https://katmoviehd.day/ghostland-2018/", "https://katmoviehd.day/ghostland-2018/")</f>
        <v>https://katmoviehd.day/ghostland-2018/</v>
      </c>
    </row>
    <row r="1532" spans="1:2">
      <c r="A1532" t="s">
        <v>1532</v>
      </c>
      <c r="B1532" t="str">
        <f>HYPERLINK("https://katmoviehd.day/gemini-2017-bluray/", "https://katmoviehd.day/gemini-2017-bluray/")</f>
        <v>https://katmoviehd.day/gemini-2017-bluray/</v>
      </c>
    </row>
    <row r="1533" spans="1:2">
      <c r="A1533" t="s">
        <v>1533</v>
      </c>
      <c r="B1533" t="str">
        <f>HYPERLINK("https://katmoviehd.day/affairs-of-state-2018/", "https://katmoviehd.day/affairs-of-state-2018/")</f>
        <v>https://katmoviehd.day/affairs-of-state-2018/</v>
      </c>
    </row>
    <row r="1534" spans="1:2">
      <c r="A1534" t="s">
        <v>1534</v>
      </c>
      <c r="B1534" t="str">
        <f>HYPERLINK("https://katmoviehd.day/legend-of-the-naked-ghost-2017/", "https://katmoviehd.day/legend-of-the-naked-ghost-2017/")</f>
        <v>https://katmoviehd.day/legend-of-the-naked-ghost-2017/</v>
      </c>
    </row>
    <row r="1535" spans="1:2">
      <c r="A1535" t="s">
        <v>1535</v>
      </c>
      <c r="B1535" t="str">
        <f>HYPERLINK("https://katmoviehd.day/acrimony-2018-english/", "https://katmoviehd.day/acrimony-2018-english/")</f>
        <v>https://katmoviehd.day/acrimony-2018-english/</v>
      </c>
    </row>
    <row r="1536" spans="1:2">
      <c r="A1536" t="s">
        <v>1536</v>
      </c>
      <c r="B1536" t="str">
        <f>HYPERLINK("https://katmoviehd.day/the-jurassic-games-2018-720p-amzn-web-dl-700mb-sci-fi-thriller/", "https://katmoviehd.day/the-jurassic-games-2018-720p-amzn-web-dl-700mb-sci-fi-thriller/")</f>
        <v>https://katmoviehd.day/the-jurassic-games-2018-720p-amzn-web-dl-700mb-sci-fi-thriller/</v>
      </c>
    </row>
    <row r="1537" spans="1:2">
      <c r="A1537" t="s">
        <v>1537</v>
      </c>
      <c r="B1537" t="str">
        <f>HYPERLINK("https://katmoviehd.day/out-of-the-shadows-2017-web-dl/", "https://katmoviehd.day/out-of-the-shadows-2017-web-dl/")</f>
        <v>https://katmoviehd.day/out-of-the-shadows-2017-web-dl/</v>
      </c>
    </row>
    <row r="1538" spans="1:2">
      <c r="A1538" t="s">
        <v>1538</v>
      </c>
      <c r="B1538" t="str">
        <f>HYPERLINK("https://katmoviehd.day/the-nursery-2018/", "https://katmoviehd.day/the-nursery-2018/")</f>
        <v>https://katmoviehd.day/the-nursery-2018/</v>
      </c>
    </row>
    <row r="1539" spans="1:2">
      <c r="A1539" t="s">
        <v>1539</v>
      </c>
      <c r="B1539" t="str">
        <f>HYPERLINK("https://katmoviehd.day/november-2017-web-dl/", "https://katmoviehd.day/november-2017-web-dl/")</f>
        <v>https://katmoviehd.day/november-2017-web-dl/</v>
      </c>
    </row>
    <row r="1540" spans="1:2">
      <c r="A1540" t="s">
        <v>1540</v>
      </c>
      <c r="B1540" t="str">
        <f>HYPERLINK("https://katmoviehd.day/alex-strangelove/", "https://katmoviehd.day/alex-strangelove/")</f>
        <v>https://katmoviehd.day/alex-strangelove/</v>
      </c>
    </row>
    <row r="1541" spans="1:2">
      <c r="A1541" t="s">
        <v>1541</v>
      </c>
      <c r="B1541" t="str">
        <f>HYPERLINK("https://katmoviehd.day/oceans-8-2018-hdcam-english-x264-500mb-full-movie/", "https://katmoviehd.day/oceans-8-2018-hdcam-english-x264-500mb-full-movie/")</f>
        <v>https://katmoviehd.day/oceans-8-2018-hdcam-english-x264-500mb-full-movie/</v>
      </c>
    </row>
    <row r="1542" spans="1:2">
      <c r="A1542" t="s">
        <v>1542</v>
      </c>
      <c r="B1542" t="str">
        <f>HYPERLINK("https://katmoviehd.day/unsane/", "https://katmoviehd.day/unsane/")</f>
        <v>https://katmoviehd.day/unsane/</v>
      </c>
    </row>
    <row r="1543" spans="1:2">
      <c r="A1543" t="s">
        <v>1543</v>
      </c>
      <c r="B1543" t="str">
        <f>HYPERLINK("https://katmoviehd.day/flower-2017/", "https://katmoviehd.day/flower-2017/")</f>
        <v>https://katmoviehd.day/flower-2017/</v>
      </c>
    </row>
    <row r="1544" spans="1:2">
      <c r="A1544" t="s">
        <v>1544</v>
      </c>
      <c r="B1544" t="str">
        <f>HYPERLINK("https://katmoviehd.day/midnight-sun-2018-full-movie/", "https://katmoviehd.day/midnight-sun-2018-full-movie/")</f>
        <v>https://katmoviehd.day/midnight-sun-2018-full-movie/</v>
      </c>
    </row>
    <row r="1545" spans="1:2">
      <c r="A1545" t="s">
        <v>1545</v>
      </c>
      <c r="B1545" t="str">
        <f>HYPERLINK("https://katmoviehd.day/the-rake-2018-720p-amzn-web-dl/", "https://katmoviehd.day/the-rake-2018-720p-amzn-web-dl/")</f>
        <v>https://katmoviehd.day/the-rake-2018-720p-amzn-web-dl/</v>
      </c>
    </row>
    <row r="1546" spans="1:2">
      <c r="A1546" t="s">
        <v>1546</v>
      </c>
      <c r="B1546" t="str">
        <f>HYPERLINK("https://katmoviehd.day/the-strangers-prey-at-night-2018-720p-480p-web-dl/", "https://katmoviehd.day/the-strangers-prey-at-night-2018-720p-480p-web-dl/")</f>
        <v>https://katmoviehd.day/the-strangers-prey-at-night-2018-720p-480p-web-dl/</v>
      </c>
    </row>
    <row r="1547" spans="1:2">
      <c r="A1547" t="s">
        <v>1547</v>
      </c>
      <c r="B1547" t="str">
        <f>HYPERLINK("https://katmoviehd.day/tomb-raider-2018-web-dl-720p-1080p-480p-english-x264-hevc/", "https://katmoviehd.day/tomb-raider-2018-web-dl-720p-1080p-480p-english-x264-hevc/")</f>
        <v>https://katmoviehd.day/tomb-raider-2018-web-dl-720p-1080p-480p-english-x264-hevc/</v>
      </c>
    </row>
    <row r="1548" spans="1:2">
      <c r="A1548" t="s">
        <v>1548</v>
      </c>
      <c r="B1548" t="str">
        <f>HYPERLINK("https://katmoviehd.day/another-soul-2018-720p-web-dl-english-x264-600mb/", "https://katmoviehd.day/another-soul-2018-720p-web-dl-english-x264-600mb/")</f>
        <v>https://katmoviehd.day/another-soul-2018-720p-web-dl-english-x264-600mb/</v>
      </c>
    </row>
    <row r="1549" spans="1:2">
      <c r="A1549" t="s">
        <v>1549</v>
      </c>
      <c r="B1549" t="str">
        <f>HYPERLINK("https://katmoviehd.day/how-to-talk-to-girls-at-parties-2017-web-dl/", "https://katmoviehd.day/how-to-talk-to-girls-at-parties-2017-web-dl/")</f>
        <v>https://katmoviehd.day/how-to-talk-to-girls-at-parties-2017-web-dl/</v>
      </c>
    </row>
    <row r="1550" spans="1:2">
      <c r="A1550" t="s">
        <v>1550</v>
      </c>
      <c r="B1550" t="str">
        <f>HYPERLINK("https://katmoviehd.day/a-quiet-place-2018-hc-hdrip/", "https://katmoviehd.day/a-quiet-place-2018-hc-hdrip/")</f>
        <v>https://katmoviehd.day/a-quiet-place-2018-hc-hdrip/</v>
      </c>
    </row>
    <row r="1551" spans="1:2">
      <c r="A1551" t="s">
        <v>1551</v>
      </c>
      <c r="B1551" t="str">
        <f>HYPERLINK("https://katmoviehd.day/fahrenheit-451-2018-amzn-web-dl-1080p-720p-480p-english-5-1-x264-800mb/", "https://katmoviehd.day/fahrenheit-451-2018-amzn-web-dl-1080p-720p-480p-english-5-1-x264-800mb/")</f>
        <v>https://katmoviehd.day/fahrenheit-451-2018-amzn-web-dl-1080p-720p-480p-english-5-1-x264-800mb/</v>
      </c>
    </row>
    <row r="1552" spans="1:2">
      <c r="A1552" t="s">
        <v>1552</v>
      </c>
      <c r="B1552" t="str">
        <f>HYPERLINK("https://katmoviehd.day/disobedience-2018-hd-cam/", "https://katmoviehd.day/disobedience-2018-hd-cam/")</f>
        <v>https://katmoviehd.day/disobedience-2018-hd-cam/</v>
      </c>
    </row>
    <row r="1553" spans="1:2">
      <c r="A1553" t="s">
        <v>1553</v>
      </c>
      <c r="B1553" t="str">
        <f>HYPERLINK("https://katmoviehd.day/the-nanny-2017-amzn-web-dl-480p-720p-1080p-english-x264-esub/", "https://katmoviehd.day/the-nanny-2017-amzn-web-dl-480p-720p-1080p-english-x264-esub/")</f>
        <v>https://katmoviehd.day/the-nanny-2017-amzn-web-dl-480p-720p-1080p-english-x264-esub/</v>
      </c>
    </row>
    <row r="1554" spans="1:2">
      <c r="A1554" t="s">
        <v>1554</v>
      </c>
      <c r="B1554" t="str">
        <f>HYPERLINK("https://katmoviehd.day/island-zero-2017-amzn-web-dl-480p-720p-1080p-english-x264/", "https://katmoviehd.day/island-zero-2017-amzn-web-dl-480p-720p-1080p-english-x264/")</f>
        <v>https://katmoviehd.day/island-zero-2017-amzn-web-dl-480p-720p-1080p-english-x264/</v>
      </c>
    </row>
    <row r="1555" spans="1:2">
      <c r="A1555" t="s">
        <v>1555</v>
      </c>
      <c r="B1555" t="str">
        <f>HYPERLINK("https://katmoviehd.day/the-con-is-on-2018-web-dl/", "https://katmoviehd.day/the-con-is-on-2018-web-dl/")</f>
        <v>https://katmoviehd.day/the-con-is-on-2018-web-dl/</v>
      </c>
    </row>
    <row r="1556" spans="1:2">
      <c r="A1556" t="s">
        <v>1556</v>
      </c>
      <c r="B1556" t="str">
        <f>HYPERLINK("https://katmoviehd.day/the-cured-2017-amzn-web-dl/", "https://katmoviehd.day/the-cured-2017-amzn-web-dl/")</f>
        <v>https://katmoviehd.day/the-cured-2017-amzn-web-dl/</v>
      </c>
    </row>
    <row r="1557" spans="1:2">
      <c r="A1557" t="s">
        <v>1557</v>
      </c>
      <c r="B1557" t="str">
        <f>HYPERLINK("https://katmoviehd.day/terminal-2018/", "https://katmoviehd.day/terminal-2018/")</f>
        <v>https://katmoviehd.day/terminal-2018/</v>
      </c>
    </row>
    <row r="1558" spans="1:2">
      <c r="A1558" t="s">
        <v>1558</v>
      </c>
      <c r="B1558" t="str">
        <f>HYPERLINK("https://katmoviehd.day/revenge-2017-web-dl-720p-english-x264-850mb/", "https://katmoviehd.day/revenge-2017-web-dl-720p-english-x264-850mb/")</f>
        <v>https://katmoviehd.day/revenge-2017-web-dl-720p-english-x264-850mb/</v>
      </c>
    </row>
    <row r="1559" spans="1:2">
      <c r="A1559" t="s">
        <v>1559</v>
      </c>
      <c r="B1559" t="str">
        <f>HYPERLINK("https://katmoviehd.day/18-mardi-gras-spring-break-2011/", "https://katmoviehd.day/18-mardi-gras-spring-break-2011/")</f>
        <v>https://katmoviehd.day/18-mardi-gras-spring-break-2011/</v>
      </c>
    </row>
    <row r="1560" spans="1:2">
      <c r="A1560" t="s">
        <v>1560</v>
      </c>
      <c r="B1560" t="str">
        <f>HYPERLINK("https://katmoviehd.day/18-premature-2014/", "https://katmoviehd.day/18-premature-2014/")</f>
        <v>https://katmoviehd.day/18-premature-2014/</v>
      </c>
    </row>
    <row r="1561" spans="1:2">
      <c r="A1561" t="s">
        <v>1561</v>
      </c>
      <c r="B1561" t="str">
        <f>HYPERLINK("https://katmoviehd.day/red-sparrow/", "https://katmoviehd.day/red-sparrow/")</f>
        <v>https://katmoviehd.day/red-sparrow/</v>
      </c>
    </row>
    <row r="1562" spans="1:2">
      <c r="A1562" t="s">
        <v>1562</v>
      </c>
      <c r="B1562" t="str">
        <f>HYPERLINK("https://katmoviehd.day/modern-life-is-rubbish-2017-720p-web-dl-800mb/", "https://katmoviehd.day/modern-life-is-rubbish-2017-720p-web-dl-800mb/")</f>
        <v>https://katmoviehd.day/modern-life-is-rubbish-2017-720p-web-dl-800mb/</v>
      </c>
    </row>
    <row r="1563" spans="1:2">
      <c r="A1563" t="s">
        <v>1563</v>
      </c>
      <c r="B1563" t="str">
        <f>HYPERLINK("https://katmoviehd.day/thousand-yard-stare-2018/", "https://katmoviehd.day/thousand-yard-stare-2018/")</f>
        <v>https://katmoviehd.day/thousand-yard-stare-2018/</v>
      </c>
    </row>
    <row r="1564" spans="1:2">
      <c r="A1564" t="s">
        <v>1564</v>
      </c>
      <c r="B1564" t="str">
        <f>HYPERLINK("https://katmoviehd.day/bent-2018-brrip-720p-1080p-480p-english-x264-hevc/", "https://katmoviehd.day/bent-2018-brrip-720p-1080p-480p-english-x264-hevc/")</f>
        <v>https://katmoviehd.day/bent-2018-brrip-720p-1080p-480p-english-x264-hevc/</v>
      </c>
    </row>
    <row r="1565" spans="1:2">
      <c r="A1565" t="s">
        <v>1565</v>
      </c>
      <c r="B1565" t="str">
        <f>HYPERLINK("https://katmoviehd.day/foreign-exchange-2008/", "https://katmoviehd.day/foreign-exchange-2008/")</f>
        <v>https://katmoviehd.day/foreign-exchange-2008/</v>
      </c>
    </row>
    <row r="1566" spans="1:2">
      <c r="A1566" t="s">
        <v>1566</v>
      </c>
      <c r="B1566" t="str">
        <f>HYPERLINK("https://katmoviehd.day/blue-is-the-warmest-color/", "https://katmoviehd.day/blue-is-the-warmest-color/")</f>
        <v>https://katmoviehd.day/blue-is-the-warmest-color/</v>
      </c>
    </row>
    <row r="1567" spans="1:2">
      <c r="A1567" t="s">
        <v>1567</v>
      </c>
      <c r="B1567" t="str">
        <f>HYPERLINK("https://katmoviehd.day/boarding-gate-2007/", "https://katmoviehd.day/boarding-gate-2007/")</f>
        <v>https://katmoviehd.day/boarding-gate-2007/</v>
      </c>
    </row>
    <row r="1568" spans="1:2">
      <c r="A1568" t="s">
        <v>1568</v>
      </c>
      <c r="B1568" t="str">
        <f>HYPERLINK("https://katmoviehd.day/anon-2018/", "https://katmoviehd.day/anon-2018/")</f>
        <v>https://katmoviehd.day/anon-2018/</v>
      </c>
    </row>
    <row r="1569" spans="1:2">
      <c r="A1569" t="s">
        <v>1569</v>
      </c>
      <c r="B1569" t="str">
        <f>HYPERLINK("https://katmoviehd.day/game-night-2018-hd-480p-720p-1080p/", "https://katmoviehd.day/game-night-2018-hd-480p-720p-1080p/")</f>
        <v>https://katmoviehd.day/game-night-2018-hd-480p-720p-1080p/</v>
      </c>
    </row>
    <row r="1570" spans="1:2">
      <c r="A1570" t="s">
        <v>1570</v>
      </c>
      <c r="B1570" t="str">
        <f>HYPERLINK("https://katmoviehd.day/samson-2018-720p-brrip/", "https://katmoviehd.day/samson-2018-720p-brrip/")</f>
        <v>https://katmoviehd.day/samson-2018-720p-brrip/</v>
      </c>
    </row>
    <row r="1571" spans="1:2">
      <c r="A1571" t="s">
        <v>1571</v>
      </c>
      <c r="B1571" t="str">
        <f>HYPERLINK("https://katmoviehd.day/eyes-wide-shut/", "https://katmoviehd.day/eyes-wide-shut/")</f>
        <v>https://katmoviehd.day/eyes-wide-shut/</v>
      </c>
    </row>
    <row r="1572" spans="1:2">
      <c r="A1572" t="s">
        <v>1572</v>
      </c>
      <c r="B1572" t="str">
        <f>HYPERLINK("https://katmoviehd.day/ken-park-2002/", "https://katmoviehd.day/ken-park-2002/")</f>
        <v>https://katmoviehd.day/ken-park-2002/</v>
      </c>
    </row>
    <row r="1573" spans="1:2">
      <c r="A1573" t="s">
        <v>1573</v>
      </c>
      <c r="B1573" t="str">
        <f>HYPERLINK("https://katmoviehd.day/primal-rage-2018-720p/", "https://katmoviehd.day/primal-rage-2018-720p/")</f>
        <v>https://katmoviehd.day/primal-rage-2018-720p/</v>
      </c>
    </row>
    <row r="1574" spans="1:2">
      <c r="A1574" t="s">
        <v>1574</v>
      </c>
      <c r="B1574" t="str">
        <f>HYPERLINK("https://katmoviehd.day/18-the-condo-2015/", "https://katmoviehd.day/18-the-condo-2015/")</f>
        <v>https://katmoviehd.day/18-the-condo-2015/</v>
      </c>
    </row>
    <row r="1575" spans="1:2">
      <c r="A1575" t="s">
        <v>1575</v>
      </c>
      <c r="B1575" t="str">
        <f>HYPERLINK("https://katmoviehd.day/tremors-a-cold-day-in-hell-2018/", "https://katmoviehd.day/tremors-a-cold-day-in-hell-2018/")</f>
        <v>https://katmoviehd.day/tremors-a-cold-day-in-hell-2018/</v>
      </c>
    </row>
    <row r="1576" spans="1:2">
      <c r="A1576" t="s">
        <v>1576</v>
      </c>
      <c r="B1576" t="str">
        <f>HYPERLINK("https://katmoviehd.day/18-fifty-shades-freed-2018-unrated-1080p-720p-bluray-x264-x265-english-dd5-1-full-movie-free-download-watch-online/", "https://katmoviehd.day/18-fifty-shades-freed-2018-unrated-1080p-720p-bluray-x264-x265-english-dd5-1-full-movie-free-download-watch-online/")</f>
        <v>https://katmoviehd.day/18-fifty-shades-freed-2018-unrated-1080p-720p-bluray-x264-x265-english-dd5-1-full-movie-free-download-watch-online/</v>
      </c>
    </row>
    <row r="1577" spans="1:2">
      <c r="A1577" t="s">
        <v>1577</v>
      </c>
      <c r="B1577" t="str">
        <f>HYPERLINK("https://katmoviehd.day/tomb-raider-2018-720p-hd-tc/", "https://katmoviehd.day/tomb-raider-2018-720p-hd-tc/")</f>
        <v>https://katmoviehd.day/tomb-raider-2018-720p-hd-tc/</v>
      </c>
    </row>
    <row r="1578" spans="1:2">
      <c r="A1578" t="s">
        <v>1578</v>
      </c>
      <c r="B1578" t="str">
        <f>HYPERLINK("https://katmoviehd.day/dude-2018-720p-nf-web-dl-english-movie/", "https://katmoviehd.day/dude-2018-720p-nf-web-dl-english-movie/")</f>
        <v>https://katmoviehd.day/dude-2018-720p-nf-web-dl-english-movie/</v>
      </c>
    </row>
    <row r="1579" spans="1:2">
      <c r="A1579" t="s">
        <v>1579</v>
      </c>
      <c r="B1579" t="str">
        <f>HYPERLINK("https://katmoviehd.day/love-2015/", "https://katmoviehd.day/love-2015/")</f>
        <v>https://katmoviehd.day/love-2015/</v>
      </c>
    </row>
    <row r="1580" spans="1:2">
      <c r="A1580" t="s">
        <v>1580</v>
      </c>
      <c r="B1580" t="str">
        <f>HYPERLINK("https://katmoviehd.day/red-sparrow-2018-720p-1080p-hc-hdrip/", "https://katmoviehd.day/red-sparrow-2018-720p-1080p-hc-hdrip/")</f>
        <v>https://katmoviehd.day/red-sparrow-2018-720p-1080p-hc-hdrip/</v>
      </c>
    </row>
    <row r="1581" spans="1:2">
      <c r="A1581" t="s">
        <v>1581</v>
      </c>
      <c r="B1581" t="str">
        <f>HYPERLINK("https://katmoviehd.day/don-jon/", "https://katmoviehd.day/don-jon/")</f>
        <v>https://katmoviehd.day/don-jon/</v>
      </c>
    </row>
    <row r="1582" spans="1:2">
      <c r="A1582" t="s">
        <v>1582</v>
      </c>
      <c r="B1582" t="str">
        <f>HYPERLINK("https://katmoviehd.day/wildling-2018-amzn-web-dl/", "https://katmoviehd.day/wildling-2018-amzn-web-dl/")</f>
        <v>https://katmoviehd.day/wildling-2018-amzn-web-dl/</v>
      </c>
    </row>
    <row r="1583" spans="1:2">
      <c r="A1583" t="s">
        <v>1583</v>
      </c>
      <c r="B1583" t="str">
        <f>HYPERLINK("https://katmoviehd.day/submergence-2017-480p-720p-1080p-web/", "https://katmoviehd.day/submergence-2017-480p-720p-1080p-web/")</f>
        <v>https://katmoviehd.day/submergence-2017-480p-720p-1080p-web/</v>
      </c>
    </row>
    <row r="1584" spans="1:2">
      <c r="A1584" t="s">
        <v>1584</v>
      </c>
      <c r="B1584" t="str">
        <f>HYPERLINK("https://katmoviehd.day/deep-blue-sea-2-2018-english-dvdrip/", "https://katmoviehd.day/deep-blue-sea-2-2018-english-dvdrip/")</f>
        <v>https://katmoviehd.day/deep-blue-sea-2-2018-english-dvdrip/</v>
      </c>
    </row>
    <row r="1585" spans="1:2">
      <c r="A1585" t="s">
        <v>1585</v>
      </c>
      <c r="B1585" t="str">
        <f>HYPERLINK("https://katmoviehd.day/love-other-drugs/", "https://katmoviehd.day/love-other-drugs/")</f>
        <v>https://katmoviehd.day/love-other-drugs/</v>
      </c>
    </row>
    <row r="1586" spans="1:2">
      <c r="A1586" t="s">
        <v>1586</v>
      </c>
      <c r="B1586" t="str">
        <f>HYPERLINK("https://katmoviehd.day/18-all-babe-network-2013-720p-480p-x264-web-dl-english-aac-download-watch-online/", "https://katmoviehd.day/18-all-babe-network-2013-720p-480p-x264-web-dl-english-aac-download-watch-online/")</f>
        <v>https://katmoviehd.day/18-all-babe-network-2013-720p-480p-x264-web-dl-english-aac-download-watch-online/</v>
      </c>
    </row>
    <row r="1587" spans="1:2">
      <c r="A1587" t="s">
        <v>1587</v>
      </c>
      <c r="B1587" t="str">
        <f>HYPERLINK("https://katmoviehd.day/anarchy-parlor/", "https://katmoviehd.day/anarchy-parlor/")</f>
        <v>https://katmoviehd.day/anarchy-parlor/</v>
      </c>
    </row>
    <row r="1588" spans="1:2">
      <c r="A1588" t="s">
        <v>1588</v>
      </c>
      <c r="B1588" t="str">
        <f>HYPERLINK("https://katmoviehd.day/den-of-thieves-2018-480p-720p-1080p/", "https://katmoviehd.day/den-of-thieves-2018-480p-720p-1080p/")</f>
        <v>https://katmoviehd.day/den-of-thieves-2018-480p-720p-1080p/</v>
      </c>
    </row>
    <row r="1589" spans="1:2">
      <c r="A1589" t="s">
        <v>1589</v>
      </c>
      <c r="B1589" t="str">
        <f>HYPERLINK("https://katmoviehd.day/18-fifty-shades-freed-2018-1080p-720p-480p-web-dl-x264-english-aac-download-watch-online/", "https://katmoviehd.day/18-fifty-shades-freed-2018-1080p-720p-480p-web-dl-x264-english-aac-download-watch-online/")</f>
        <v>https://katmoviehd.day/18-fifty-shades-freed-2018-1080p-720p-480p-web-dl-x264-english-aac-download-watch-online/</v>
      </c>
    </row>
    <row r="1590" spans="1:2">
      <c r="A1590" t="s">
        <v>1590</v>
      </c>
      <c r="B1590" t="str">
        <f>HYPERLINK("https://katmoviehd.day/spinning-man-2018-720p-web-dl/", "https://katmoviehd.day/spinning-man-2018-720p-web-dl/")</f>
        <v>https://katmoviehd.day/spinning-man-2018-720p-web-dl/</v>
      </c>
    </row>
    <row r="1591" spans="1:2">
      <c r="A1591" t="s">
        <v>1591</v>
      </c>
      <c r="B1591" t="str">
        <f>HYPERLINK("https://katmoviehd.day/ready-player-one-2018-english-hd-720p-hdts-full-movie/", "https://katmoviehd.day/ready-player-one-2018-english-hd-720p-hdts-full-movie/")</f>
        <v>https://katmoviehd.day/ready-player-one-2018-english-hd-720p-hdts-full-movie/</v>
      </c>
    </row>
    <row r="1592" spans="1:2">
      <c r="A1592" t="s">
        <v>1592</v>
      </c>
      <c r="B1592" t="str">
        <f>HYPERLINK("https://katmoviehd.day/commuter/", "https://katmoviehd.day/commuter/")</f>
        <v>https://katmoviehd.day/commuter/</v>
      </c>
    </row>
    <row r="1593" spans="1:2">
      <c r="A1593" t="s">
        <v>1593</v>
      </c>
      <c r="B1593" t="str">
        <f>HYPERLINK("https://katmoviehd.day/ayla-2017-720p-horror-movie/", "https://katmoviehd.day/ayla-2017-720p-horror-movie/")</f>
        <v>https://katmoviehd.day/ayla-2017-720p-horror-movie/</v>
      </c>
    </row>
    <row r="1594" spans="1:2">
      <c r="A1594" t="s">
        <v>1594</v>
      </c>
      <c r="B1594" t="str">
        <f>HYPERLINK("https://katmoviehd.day/18-hooking-2009-bluray/", "https://katmoviehd.day/18-hooking-2009-bluray/")</f>
        <v>https://katmoviehd.day/18-hooking-2009-bluray/</v>
      </c>
    </row>
    <row r="1595" spans="1:2">
      <c r="A1595" t="s">
        <v>1595</v>
      </c>
      <c r="B1595" t="str">
        <f>HYPERLINK("https://katmoviehd.day/killing-joan-2018-720p-web-dl-english-full-movie/", "https://katmoviehd.day/killing-joan-2018-720p-web-dl-english-full-movie/")</f>
        <v>https://katmoviehd.day/killing-joan-2018-720p-web-dl-english-full-movie/</v>
      </c>
    </row>
    <row r="1596" spans="1:2">
      <c r="A1596" t="s">
        <v>1596</v>
      </c>
      <c r="B1596" t="str">
        <f>HYPERLINK("https://katmoviehd.day/12-strong-2018-720p-1080p-web/", "https://katmoviehd.day/12-strong-2018-720p-1080p-web/")</f>
        <v>https://katmoviehd.day/12-strong-2018-720p-1080p-web/</v>
      </c>
    </row>
    <row r="1597" spans="1:2">
      <c r="A1597" t="s">
        <v>1597</v>
      </c>
      <c r="B1597" t="str">
        <f>HYPERLINK("https://katmoviehd.day/18-now-later-2009-unrated-dvdrip-400mb/", "https://katmoviehd.day/18-now-later-2009-unrated-dvdrip-400mb/")</f>
        <v>https://katmoviehd.day/18-now-later-2009-unrated-dvdrip-400mb/</v>
      </c>
    </row>
    <row r="1598" spans="1:2">
      <c r="A1598" t="s">
        <v>1598</v>
      </c>
      <c r="B1598" t="str">
        <f>HYPERLINK("https://katmoviehd.day/the-executioners-2017-720p-web-dl-700mb-english-x264-horror-movie-download/", "https://katmoviehd.day/the-executioners-2017-720p-web-dl-700mb-english-x264-horror-movie-download/")</f>
        <v>https://katmoviehd.day/the-executioners-2017-720p-web-dl-700mb-english-x264-horror-movie-download/</v>
      </c>
    </row>
    <row r="1599" spans="1:2">
      <c r="A1599" t="s">
        <v>1599</v>
      </c>
      <c r="B1599" t="str">
        <f>HYPERLINK("https://katmoviehd.day/the-commuter-2018-720p-hc-hdrip/", "https://katmoviehd.day/the-commuter-2018-720p-hc-hdrip/")</f>
        <v>https://katmoviehd.day/the-commuter-2018-720p-hc-hdrip/</v>
      </c>
    </row>
    <row r="1600" spans="1:2">
      <c r="A1600" t="s">
        <v>1600</v>
      </c>
      <c r="B1600" t="str">
        <f>HYPERLINK("https://katmoviehd.day/suicide-squad-hell-to-pay-2018/", "https://katmoviehd.day/suicide-squad-hell-to-pay-2018/")</f>
        <v>https://katmoviehd.day/suicide-squad-hell-to-pay-2018/</v>
      </c>
    </row>
    <row r="1601" spans="1:2">
      <c r="A1601" t="s">
        <v>1601</v>
      </c>
      <c r="B1601" t="str">
        <f>HYPERLINK("https://katmoviehd.day/mollys-game-2017-720p-1080p/", "https://katmoviehd.day/mollys-game-2017-720p-1080p/")</f>
        <v>https://katmoviehd.day/mollys-game-2017-720p-1080p/</v>
      </c>
    </row>
    <row r="1602" spans="1:2">
      <c r="A1602" t="s">
        <v>1602</v>
      </c>
      <c r="B1602" t="str">
        <f>HYPERLINK("https://katmoviehd.day/aaall-the-money-in-the-world-2017-720p-480p-brrip-x264-english-aac-download-watch-online/", "https://katmoviehd.day/aaall-the-money-in-the-world-2017-720p-480p-brrip-x264-english-aac-download-watch-online/")</f>
        <v>https://katmoviehd.day/aaall-the-money-in-the-world-2017-720p-480p-brrip-x264-english-aac-download-watch-online/</v>
      </c>
    </row>
    <row r="1603" spans="1:2">
      <c r="A1603" t="s">
        <v>1603</v>
      </c>
      <c r="B1603" t="str">
        <f>HYPERLINK("https://katmoviehd.day/game-over-man-2018/", "https://katmoviehd.day/game-over-man-2018/")</f>
        <v>https://katmoviehd.day/game-over-man-2018/</v>
      </c>
    </row>
    <row r="1604" spans="1:2">
      <c r="A1604" t="s">
        <v>1604</v>
      </c>
      <c r="B1604" t="str">
        <f>HYPERLINK("https://katmoviehd.day/roxanne-roxanne-2017-720p-nf-webrip/", "https://katmoviehd.day/roxanne-roxanne-2017-720p-nf-webrip/")</f>
        <v>https://katmoviehd.day/roxanne-roxanne-2017-720p-nf-webrip/</v>
      </c>
    </row>
    <row r="1605" spans="1:2">
      <c r="A1605" t="s">
        <v>1605</v>
      </c>
      <c r="B1605" t="str">
        <f>HYPERLINK("https://katmoviehd.day/i-kill-giants-2017-web-dl/", "https://katmoviehd.day/i-kill-giants-2017-web-dl/")</f>
        <v>https://katmoviehd.day/i-kill-giants-2017-web-dl/</v>
      </c>
    </row>
    <row r="1606" spans="1:2">
      <c r="A1606" t="s">
        <v>1606</v>
      </c>
      <c r="B1606" t="str">
        <f>HYPERLINK("https://katmoviehd.day/the-greatest-showman-2017-wed-dl/", "https://katmoviehd.day/the-greatest-showman-2017-wed-dl/")</f>
        <v>https://katmoviehd.day/the-greatest-showman-2017-wed-dl/</v>
      </c>
    </row>
    <row r="1607" spans="1:2">
      <c r="A1607" t="s">
        <v>1607</v>
      </c>
      <c r="B1607" t="str">
        <f>HYPERLINK("https://katmoviehd.day/18-birthday-sex-2012-720p-480p-x264-tv-movie-web-dl-english-aac-2-0-download-watch-online/", "https://katmoviehd.day/18-birthday-sex-2012-720p-480p-x264-tv-movie-web-dl-english-aac-2-0-download-watch-online/")</f>
        <v>https://katmoviehd.day/18-birthday-sex-2012-720p-480p-x264-tv-movie-web-dl-english-aac-2-0-download-watch-online/</v>
      </c>
    </row>
    <row r="1608" spans="1:2">
      <c r="A1608" t="s">
        <v>1608</v>
      </c>
      <c r="B1608" t="str">
        <f>HYPERLINK("https://katmoviehd.day/josie-2017-web-dl/", "https://katmoviehd.day/josie-2017-web-dl/")</f>
        <v>https://katmoviehd.day/josie-2017-web-dl/</v>
      </c>
    </row>
    <row r="1609" spans="1:2">
      <c r="A1609" t="s">
        <v>1609</v>
      </c>
      <c r="B1609" t="str">
        <f>HYPERLINK("https://katmoviehd.day/lego-dc-comics-super-heroes-the-flash-2018-720p-480p-english-bluray-x264-esub-download-watch-online/", "https://katmoviehd.day/lego-dc-comics-super-heroes-the-flash-2018-720p-480p-english-bluray-x264-esub-download-watch-online/")</f>
        <v>https://katmoviehd.day/lego-dc-comics-super-heroes-the-flash-2018-720p-480p-english-bluray-x264-esub-download-watch-online/</v>
      </c>
    </row>
    <row r="1610" spans="1:2">
      <c r="A1610" t="s">
        <v>1610</v>
      </c>
      <c r="B1610" t="str">
        <f>HYPERLINK("https://katmoviehd.day/tomb-raider-2018-cam-xvid-x264-aac-full-movie/", "https://katmoviehd.day/tomb-raider-2018-cam-xvid-x264-aac-full-movie/")</f>
        <v>https://katmoviehd.day/tomb-raider-2018-cam-xvid-x264-aac-full-movie/</v>
      </c>
    </row>
    <row r="1611" spans="1:2">
      <c r="A1611" t="s">
        <v>1611</v>
      </c>
      <c r="B1611" t="str">
        <f>HYPERLINK("https://katmoviehd.day/death-wish-2018-dual-audio/", "https://katmoviehd.day/death-wish-2018-dual-audio/")</f>
        <v>https://katmoviehd.day/death-wish-2018-dual-audio/</v>
      </c>
    </row>
    <row r="1612" spans="1:2">
      <c r="A1612" t="s">
        <v>1612</v>
      </c>
      <c r="B1612" t="str">
        <f>HYPERLINK("https://katmoviehd.day/tomb-invader-2018-web-dl-720p-480p-hd-rip-english/", "https://katmoviehd.day/tomb-invader-2018-web-dl-720p-480p-hd-rip-english/")</f>
        <v>https://katmoviehd.day/tomb-invader-2018-web-dl-720p-480p-hd-rip-english/</v>
      </c>
    </row>
    <row r="1613" spans="1:2">
      <c r="A1613" t="s">
        <v>1613</v>
      </c>
      <c r="B1613" t="str">
        <f>HYPERLINK("https://katmoviehd.day/the-outsider-2018-720p-480p-x264-webrip-english-esubs-download-watch-online/", "https://katmoviehd.day/the-outsider-2018-720p-480p-x264-webrip-english-esubs-download-watch-online/")</f>
        <v>https://katmoviehd.day/the-outsider-2018-720p-480p-x264-webrip-english-esubs-download-watch-online/</v>
      </c>
    </row>
    <row r="1614" spans="1:2">
      <c r="A1614" t="s">
        <v>1614</v>
      </c>
      <c r="B1614" t="str">
        <f>HYPERLINK("https://katmoviehd.day/downsizing-2017-720p-480p-english-sub-x264-brrip-aac-download-watch-online/", "https://katmoviehd.day/downsizing-2017-720p-480p-english-sub-x264-brrip-aac-download-watch-online/")</f>
        <v>https://katmoviehd.day/downsizing-2017-720p-480p-english-sub-x264-brrip-aac-download-watch-online/</v>
      </c>
    </row>
    <row r="1615" spans="1:2">
      <c r="A1615" t="s">
        <v>1615</v>
      </c>
      <c r="B1615" t="str">
        <f>HYPERLINK("https://katmoviehd.day/18-compulsion-2018-uncensored-movies-720p-bluray-x264-uncut-full-movie/", "https://katmoviehd.day/18-compulsion-2018-uncensored-movies-720p-bluray-x264-uncut-full-movie/")</f>
        <v>https://katmoviehd.day/18-compulsion-2018-uncensored-movies-720p-bluray-x264-uncut-full-movie/</v>
      </c>
    </row>
    <row r="1616" spans="1:2">
      <c r="A1616" t="s">
        <v>1616</v>
      </c>
      <c r="B1616" t="str">
        <f>HYPERLINK("https://katmoviehd.day/red-sparrow-2018-hdcam-english-clean-audio-acc-x264/", "https://katmoviehd.day/red-sparrow-2018-hdcam-english-clean-audio-acc-x264/")</f>
        <v>https://katmoviehd.day/red-sparrow-2018-hdcam-english-clean-audio-acc-x264/</v>
      </c>
    </row>
    <row r="1617" spans="1:2">
      <c r="A1617" t="s">
        <v>1617</v>
      </c>
      <c r="B1617" t="str">
        <f>HYPERLINK("https://katmoviehd.day/strangled-2016/", "https://katmoviehd.day/strangled-2016/")</f>
        <v>https://katmoviehd.day/strangled-2016/</v>
      </c>
    </row>
    <row r="1618" spans="1:2">
      <c r="A1618" t="s">
        <v>1618</v>
      </c>
      <c r="B1618" t="str">
        <f>HYPERLINK("https://katmoviehd.day/game-night-2018-hdcam-english-x264-aac-600mb-download-watch-online/", "https://katmoviehd.day/game-night-2018-hdcam-english-x264-aac-600mb-download-watch-online/")</f>
        <v>https://katmoviehd.day/game-night-2018-hdcam-english-x264-aac-600mb-download-watch-online/</v>
      </c>
    </row>
    <row r="1619" spans="1:2">
      <c r="A1619" t="s">
        <v>1619</v>
      </c>
      <c r="B1619" t="str">
        <f>HYPERLINK("https://katmoviehd.day/shape-water-2017/", "https://katmoviehd.day/shape-water-2017/")</f>
        <v>https://katmoviehd.day/shape-water-2017/</v>
      </c>
    </row>
    <row r="1620" spans="1:2">
      <c r="A1620" t="s">
        <v>1620</v>
      </c>
      <c r="B1620" t="str">
        <f>HYPERLINK("https://katmoviehd.day/ferdinand-2017-bluray-480p-720p-1080p-brrip-x264-hevc-english-hd/", "https://katmoviehd.day/ferdinand-2017-bluray-480p-720p-1080p-brrip-x264-hevc-english-hd/")</f>
        <v>https://katmoviehd.day/ferdinand-2017-bluray-480p-720p-1080p-brrip-x264-hevc-english-hd/</v>
      </c>
    </row>
    <row r="1621" spans="1:2">
      <c r="A1621" t="s">
        <v>1621</v>
      </c>
      <c r="B1621" t="str">
        <f>HYPERLINK("https://katmoviehd.day/fifty-shades-freed-2018-720p-hd-hc-full-movie/", "https://katmoviehd.day/fifty-shades-freed-2018-720p-hd-hc-full-movie/")</f>
        <v>https://katmoviehd.day/fifty-shades-freed-2018-720p-hd-hc-full-movie/</v>
      </c>
    </row>
    <row r="1622" spans="1:2">
      <c r="A1622" t="s">
        <v>1622</v>
      </c>
      <c r="B1622" t="str">
        <f>HYPERLINK("https://katmoviehd.day/blade-immortal-2017-720p-english-dual-audio/", "https://katmoviehd.day/blade-immortal-2017-720p-english-dual-audio/")</f>
        <v>https://katmoviehd.day/blade-immortal-2017-720p-english-dual-audio/</v>
      </c>
    </row>
    <row r="1623" spans="1:2">
      <c r="A1623" t="s">
        <v>1623</v>
      </c>
      <c r="B1623" t="str">
        <f>HYPERLINK("https://katmoviehd.day/about-cherry-2012-480p-720p/", "https://katmoviehd.day/about-cherry-2012-480p-720p/")</f>
        <v>https://katmoviehd.day/about-cherry-2012-480p-720p/</v>
      </c>
    </row>
    <row r="1624" spans="1:2">
      <c r="A1624" t="s">
        <v>1624</v>
      </c>
      <c r="B1624" t="str">
        <f>HYPERLINK("https://katmoviehd.day/mute-2018-720p-480p-x264-web-dl-english-aac-2-0-download-watch-online/", "https://katmoviehd.day/mute-2018-720p-480p-x264-web-dl-english-aac-2-0-download-watch-online/")</f>
        <v>https://katmoviehd.day/mute-2018-720p-480p-x264-web-dl-english-aac-2-0-download-watch-online/</v>
      </c>
    </row>
    <row r="1625" spans="1:2">
      <c r="A1625" t="s">
        <v>1625</v>
      </c>
      <c r="B1625" t="str">
        <f>HYPERLINK("https://katmoviehd.day/beast-burden-2018-720p-480p-x264-web-dl-english-aac-2-0-download-watch-online/", "https://katmoviehd.day/beast-burden-2018-720p-480p-x264-web-dl-english-aac-2-0-download-watch-online/")</f>
        <v>https://katmoviehd.day/beast-burden-2018-720p-480p-x264-web-dl-english-aac-2-0-download-watch-online/</v>
      </c>
    </row>
    <row r="1626" spans="1:2">
      <c r="A1626" t="s">
        <v>1626</v>
      </c>
      <c r="B1626" t="str">
        <f>HYPERLINK("https://katmoviehd.day/thor-ragnarok-2017-extras/", "https://katmoviehd.day/thor-ragnarok-2017-extras/")</f>
        <v>https://katmoviehd.day/thor-ragnarok-2017-extras/</v>
      </c>
    </row>
    <row r="1627" spans="1:2">
      <c r="A1627" t="s">
        <v>1627</v>
      </c>
      <c r="B1627" t="str">
        <f>HYPERLINK("https://katmoviehd.day/zombies-2018-720p-480p-x264-web-dl-english-aac-2-0-download-watch-online/", "https://katmoviehd.day/zombies-2018-720p-480p-x264-web-dl-english-aac-2-0-download-watch-online/")</f>
        <v>https://katmoviehd.day/zombies-2018-720p-480p-x264-web-dl-english-aac-2-0-download-watch-online/</v>
      </c>
    </row>
    <row r="1628" spans="1:2">
      <c r="A1628" t="s">
        <v>1628</v>
      </c>
      <c r="B1628" t="str">
        <f>HYPERLINK("https://katmoviehd.day/breadwinner-2017-720p-x264-webrip-english-sub-aac-2-0-download-watch-online/", "https://katmoviehd.day/breadwinner-2017-720p-x264-webrip-english-sub-aac-2-0-download-watch-online/")</f>
        <v>https://katmoviehd.day/breadwinner-2017-720p-x264-webrip-english-sub-aac-2-0-download-watch-online/</v>
      </c>
    </row>
    <row r="1629" spans="1:2">
      <c r="A1629" t="s">
        <v>1629</v>
      </c>
      <c r="B1629" t="str">
        <f>HYPERLINK("https://katmoviehd.day/marrowbone-2017/", "https://katmoviehd.day/marrowbone-2017/")</f>
        <v>https://katmoviehd.day/marrowbone-2017/</v>
      </c>
    </row>
    <row r="1630" spans="1:2">
      <c r="A1630" t="s">
        <v>1630</v>
      </c>
      <c r="B1630" t="str">
        <f>HYPERLINK("https://katmoviehd.day/disaster-artist-2017-web-dl/", "https://katmoviehd.day/disaster-artist-2017-web-dl/")</f>
        <v>https://katmoviehd.day/disaster-artist-2017-web-dl/</v>
      </c>
    </row>
    <row r="1631" spans="1:2">
      <c r="A1631" t="s">
        <v>1631</v>
      </c>
      <c r="B1631" t="str">
        <f>HYPERLINK("https://katmoviehd.day/tragedy-girls/", "https://katmoviehd.day/tragedy-girls/")</f>
        <v>https://katmoviehd.day/tragedy-girls/</v>
      </c>
    </row>
    <row r="1632" spans="1:2">
      <c r="A1632" t="s">
        <v>1632</v>
      </c>
      <c r="B1632" t="str">
        <f>HYPERLINK("https://katmoviehd.day/call-name-2017-720p-480p-english-x264-webrip-aac-2-0/", "https://katmoviehd.day/call-name-2017-720p-480p-english-x264-webrip-aac-2-0/")</f>
        <v>https://katmoviehd.day/call-name-2017-720p-480p-english-x264-webrip-aac-2-0/</v>
      </c>
    </row>
    <row r="1633" spans="1:2">
      <c r="A1633" t="s">
        <v>1633</v>
      </c>
      <c r="B1633" t="str">
        <f>HYPERLINK("https://katmoviehd.day/gateway-2018-720p-x264-webrip-english-650mb/", "https://katmoviehd.day/gateway-2018-720p-x264-webrip-english-650mb/")</f>
        <v>https://katmoviehd.day/gateway-2018-720p-x264-webrip-english-650mb/</v>
      </c>
    </row>
    <row r="1634" spans="1:2">
      <c r="A1634" t="s">
        <v>1634</v>
      </c>
      <c r="B1634" t="str">
        <f>HYPERLINK("https://katmoviehd.day/hellraiser-judgment-2018/", "https://katmoviehd.day/hellraiser-judgment-2018/")</f>
        <v>https://katmoviehd.day/hellraiser-judgment-2018/</v>
      </c>
    </row>
    <row r="1635" spans="1:2">
      <c r="A1635" t="s">
        <v>1635</v>
      </c>
      <c r="B1635" t="str">
        <f>HYPERLINK("https://katmoviehd.day/fifty-shades-freed-2018-720p-480p-hd-tsrip/", "https://katmoviehd.day/fifty-shades-freed-2018-720p-480p-hd-tsrip/")</f>
        <v>https://katmoviehd.day/fifty-shades-freed-2018-720p-480p-hd-tsrip/</v>
      </c>
    </row>
    <row r="1636" spans="1:2">
      <c r="A1636" t="s">
        <v>1636</v>
      </c>
      <c r="B1636" t="str">
        <f>HYPERLINK("https://katmoviehd.day/mum-dad-2017-bluray/", "https://katmoviehd.day/mum-dad-2017-bluray/")</f>
        <v>https://katmoviehd.day/mum-dad-2017-bluray/</v>
      </c>
    </row>
    <row r="1637" spans="1:2">
      <c r="A1637" t="s">
        <v>1637</v>
      </c>
      <c r="B1637" t="str">
        <f>HYPERLINK("https://katmoviehd.day/when-we-first-met-2018/", "https://katmoviehd.day/when-we-first-met-2018/")</f>
        <v>https://katmoviehd.day/when-we-first-met-2018/</v>
      </c>
    </row>
    <row r="1638" spans="1:2">
      <c r="A1638" t="s">
        <v>1638</v>
      </c>
      <c r="B1638" t="str">
        <f>HYPERLINK("https://katmoviehd.day/murder-orient-express-2017-brrip/", "https://katmoviehd.day/murder-orient-express-2017-brrip/")</f>
        <v>https://katmoviehd.day/murder-orient-express-2017-brrip/</v>
      </c>
    </row>
    <row r="1639" spans="1:2">
      <c r="A1639" t="s">
        <v>1639</v>
      </c>
      <c r="B1639" t="str">
        <f>HYPERLINK("https://katmoviehd.day/cloverfield-paradox/", "https://katmoviehd.day/cloverfield-paradox/")</f>
        <v>https://katmoviehd.day/cloverfield-paradox/</v>
      </c>
    </row>
    <row r="1640" spans="1:2">
      <c r="A1640" t="s">
        <v>1640</v>
      </c>
      <c r="B1640" t="str">
        <f>HYPERLINK("https://katmoviehd.day/daddys-home-2/", "https://katmoviehd.day/daddys-home-2/")</f>
        <v>https://katmoviehd.day/daddys-home-2/</v>
      </c>
    </row>
    <row r="1641" spans="1:2">
      <c r="A1641" t="s">
        <v>1641</v>
      </c>
      <c r="B1641" t="str">
        <f>HYPERLINK("https://katmoviehd.day/wonder-2017/", "https://katmoviehd.day/wonder-2017/")</f>
        <v>https://katmoviehd.day/wonder-2017/</v>
      </c>
    </row>
    <row r="1642" spans="1:2">
      <c r="A1642" t="s">
        <v>1642</v>
      </c>
      <c r="B1642" t="str">
        <f>HYPERLINK("https://katmoviehd.day/mad-families-2017-720p-web-dl/", "https://katmoviehd.day/mad-families-2017-720p-web-dl/")</f>
        <v>https://katmoviehd.day/mad-families-2017-720p-web-dl/</v>
      </c>
    </row>
    <row r="1643" spans="1:2">
      <c r="A1643" t="s">
        <v>1643</v>
      </c>
      <c r="B1643" t="str">
        <f>HYPERLINK("https://katmoviehd.day/cut-shoot-kill-2017-720p-english-x264-750mb-full-movie/", "https://katmoviehd.day/cut-shoot-kill-2017-720p-english-x264-750mb-full-movie/")</f>
        <v>https://katmoviehd.day/cut-shoot-kill-2017-720p-english-x264-750mb-full-movie/</v>
      </c>
    </row>
    <row r="1644" spans="1:2">
      <c r="A1644" t="s">
        <v>1644</v>
      </c>
      <c r="B1644" t="str">
        <f>HYPERLINK("https://katmoviehd.day/crazy-famous-2017-720p-web-dl-english-600mb-x264-full-movie-download/", "https://katmoviehd.day/crazy-famous-2017-720p-web-dl-english-600mb-x264-full-movie-download/")</f>
        <v>https://katmoviehd.day/crazy-famous-2017-720p-web-dl-english-600mb-x264-full-movie-download/</v>
      </c>
    </row>
    <row r="1645" spans="1:2">
      <c r="A1645" t="s">
        <v>1645</v>
      </c>
      <c r="B1645" t="str">
        <f>HYPERLINK("https://katmoviehd.day/death-race-4-beyond-anarchy-2018-hdrip/", "https://katmoviehd.day/death-race-4-beyond-anarchy-2018-hdrip/")</f>
        <v>https://katmoviehd.day/death-race-4-beyond-anarchy-2018-hdrip/</v>
      </c>
    </row>
    <row r="1646" spans="1:2">
      <c r="A1646" t="s">
        <v>1646</v>
      </c>
      <c r="B1646" t="str">
        <f>HYPERLINK("https://katmoviehd.day/accident-2017-bluray-720p-english-full-movie-x264-brrip-850mb-download-watch-online/", "https://katmoviehd.day/accident-2017-bluray-720p-english-full-movie-x264-brrip-850mb-download-watch-online/")</f>
        <v>https://katmoviehd.day/accident-2017-bluray-720p-english-full-movie-x264-brrip-850mb-download-watch-online/</v>
      </c>
    </row>
    <row r="1647" spans="1:2">
      <c r="A1647" t="s">
        <v>1647</v>
      </c>
      <c r="B1647" t="str">
        <f>HYPERLINK("https://katmoviehd.day/kickboxer-retaliation-2018-web/", "https://katmoviehd.day/kickboxer-retaliation-2018-web/")</f>
        <v>https://katmoviehd.day/kickboxer-retaliation-2018-web/</v>
      </c>
    </row>
    <row r="1648" spans="1:2">
      <c r="A1648" t="s">
        <v>1648</v>
      </c>
      <c r="B1648" t="str">
        <f>HYPERLINK("https://katmoviehd.day/fabricated-city-2017-x264-720p-bluray-dual-audio-hindi-dd-2-0-korean-2-0-exclusive-dredd/", "https://katmoviehd.day/fabricated-city-2017-x264-720p-bluray-dual-audio-hindi-dd-2-0-korean-2-0-exclusive-dredd/")</f>
        <v>https://katmoviehd.day/fabricated-city-2017-x264-720p-bluray-dual-audio-hindi-dd-2-0-korean-2-0-exclusive-dredd/</v>
      </c>
    </row>
    <row r="1649" spans="1:2">
      <c r="A1649" t="s">
        <v>1649</v>
      </c>
      <c r="B1649" t="str">
        <f>HYPERLINK("https://katmoviehd.day/downsizing-2017-720p-hc/", "https://katmoviehd.day/downsizing-2017-720p-hc/")</f>
        <v>https://katmoviehd.day/downsizing-2017-720p-hc/</v>
      </c>
    </row>
    <row r="1650" spans="1:2">
      <c r="A1650" t="s">
        <v>1650</v>
      </c>
      <c r="B1650" t="str">
        <f>HYPERLINK("https://katmoviehd.day/murder-orient-express-2017-720p-x264-hc-hdrip-english-gdrive/", "https://katmoviehd.day/murder-orient-express-2017-720p-x264-hc-hdrip-english-gdrive/")</f>
        <v>https://katmoviehd.day/murder-orient-express-2017-720p-x264-hc-hdrip-english-gdrive/</v>
      </c>
    </row>
    <row r="1651" spans="1:2">
      <c r="A1651" t="s">
        <v>1651</v>
      </c>
      <c r="B1651" t="str">
        <f>HYPERLINK("https://katmoviehd.day/den-thievese-2018-english-hdcam/", "https://katmoviehd.day/den-thievese-2018-english-hdcam/")</f>
        <v>https://katmoviehd.day/den-thievese-2018-english-hdcam/</v>
      </c>
    </row>
    <row r="1652" spans="1:2">
      <c r="A1652" t="s">
        <v>1652</v>
      </c>
      <c r="B1652" t="str">
        <f>HYPERLINK("https://katmoviehd.day/american-satan-2017/", "https://katmoviehd.day/american-satan-2017/")</f>
        <v>https://katmoviehd.day/american-satan-2017/</v>
      </c>
    </row>
    <row r="1653" spans="1:2">
      <c r="A1653" t="s">
        <v>1653</v>
      </c>
      <c r="B1653" t="str">
        <f>HYPERLINK("https://katmoviehd.day/suburbicon-2017-720p-480p-x264-webrip-english-aac-gdrive/", "https://katmoviehd.day/suburbicon-2017-720p-480p-x264-webrip-english-aac-gdrive/")</f>
        <v>https://katmoviehd.day/suburbicon-2017-720p-480p-x264-webrip-english-aac-gdrive/</v>
      </c>
    </row>
    <row r="1654" spans="1:2">
      <c r="A1654" t="s">
        <v>1654</v>
      </c>
      <c r="B1654" t="str">
        <f>HYPERLINK("https://katmoviehd.day/tragedy-girls-2017-web-dl/", "https://katmoviehd.day/tragedy-girls-2017-web-dl/")</f>
        <v>https://katmoviehd.day/tragedy-girls-2017-web-dl/</v>
      </c>
    </row>
    <row r="1655" spans="1:2">
      <c r="A1655" t="s">
        <v>1655</v>
      </c>
      <c r="B1655" t="str">
        <f>HYPERLINK("https://katmoviehd.day/18-stewardesses-report-1971-720p-english-x264-bluray-aac-600mb-gdrive/", "https://katmoviehd.day/18-stewardesses-report-1971-720p-english-x264-bluray-aac-600mb-gdrive/")</f>
        <v>https://katmoviehd.day/18-stewardesses-report-1971-720p-english-x264-bluray-aac-600mb-gdrive/</v>
      </c>
    </row>
    <row r="1656" spans="1:2">
      <c r="A1656" t="s">
        <v>1656</v>
      </c>
      <c r="B1656" t="str">
        <f>HYPERLINK("https://katmoviehd.day/delirium-2018/", "https://katmoviehd.day/delirium-2018/")</f>
        <v>https://katmoviehd.day/delirium-2018/</v>
      </c>
    </row>
    <row r="1657" spans="1:2">
      <c r="A1657" t="s">
        <v>1657</v>
      </c>
      <c r="B1657" t="str">
        <f>HYPERLINK("https://katmoviehd.day/18-bikini-bloodbath-car-wash-2008-dvdrip-x264-english-300mb/", "https://katmoviehd.day/18-bikini-bloodbath-car-wash-2008-dvdrip-x264-english-300mb/")</f>
        <v>https://katmoviehd.day/18-bikini-bloodbath-car-wash-2008-dvdrip-x264-english-300mb/</v>
      </c>
    </row>
    <row r="1658" spans="1:2">
      <c r="A1658" t="s">
        <v>1658</v>
      </c>
      <c r="B1658" t="str">
        <f>HYPERLINK("https://katmoviehd.day/square-2017-dvdrip/", "https://katmoviehd.day/square-2017-dvdrip/")</f>
        <v>https://katmoviehd.day/square-2017-dvdrip/</v>
      </c>
    </row>
    <row r="1659" spans="1:2">
      <c r="A1659" t="s">
        <v>1659</v>
      </c>
      <c r="B1659" t="str">
        <f>HYPERLINK("https://katmoviehd.day/boone-the-bounty-hunter-2017-bluray/", "https://katmoviehd.day/boone-the-bounty-hunter-2017-bluray/")</f>
        <v>https://katmoviehd.day/boone-the-bounty-hunter-2017-bluray/</v>
      </c>
    </row>
    <row r="1660" spans="1:2">
      <c r="A1660" t="s">
        <v>1660</v>
      </c>
      <c r="B1660" t="str">
        <f>HYPERLINK("https://katmoviehd.day/murder-orient-express-2017-hc-hdtc/", "https://katmoviehd.day/murder-orient-express-2017-hc-hdtc/")</f>
        <v>https://katmoviehd.day/murder-orient-express-2017-hc-hdtc/</v>
      </c>
    </row>
    <row r="1661" spans="1:2">
      <c r="A1661" t="s">
        <v>1661</v>
      </c>
      <c r="B1661" t="str">
        <f>HYPERLINK("https://katmoviehd.day/day-dead-bloodline-2018-480p-720p-1080p-brrip-x264-english-e-sub/", "https://katmoviehd.day/day-dead-bloodline-2018-480p-720p-1080p-brrip-x264-english-e-sub/")</f>
        <v>https://katmoviehd.day/day-dead-bloodline-2018-480p-720p-1080p-brrip-x264-english-e-sub/</v>
      </c>
    </row>
    <row r="1662" spans="1:2">
      <c r="A1662" t="s">
        <v>1662</v>
      </c>
      <c r="B1662" t="str">
        <f>HYPERLINK("https://katmoviehd.day/toxic-shark-2017/", "https://katmoviehd.day/toxic-shark-2017/")</f>
        <v>https://katmoviehd.day/toxic-shark-2017/</v>
      </c>
    </row>
    <row r="1663" spans="1:2">
      <c r="A1663" t="s">
        <v>1663</v>
      </c>
      <c r="B1663" t="str">
        <f>HYPERLINK("https://katmoviehd.day/open-house-2018/", "https://katmoviehd.day/open-house-2018/")</f>
        <v>https://katmoviehd.day/open-house-2018/</v>
      </c>
    </row>
    <row r="1664" spans="1:2">
      <c r="A1664" t="s">
        <v>1664</v>
      </c>
      <c r="B1664" t="str">
        <f>HYPERLINK("https://katmoviehd.day/pitch-perfect-3-2017-hdcam-english-chisub-x264-530mb/", "https://katmoviehd.day/pitch-perfect-3-2017-hdcam-english-chisub-x264-530mb/")</f>
        <v>https://katmoviehd.day/pitch-perfect-3-2017-hdcam-english-chisub-x264-530mb/</v>
      </c>
    </row>
    <row r="1665" spans="1:2">
      <c r="A1665" t="s">
        <v>1665</v>
      </c>
      <c r="B1665" t="str">
        <f>HYPERLINK("https://katmoviehd.day/12-strong-2018-hdcam-english-x264-580mb/", "https://katmoviehd.day/12-strong-2018-hdcam-english-x264-580mb/")</f>
        <v>https://katmoviehd.day/12-strong-2018-hdcam-english-x264-580mb/</v>
      </c>
    </row>
    <row r="1666" spans="1:2">
      <c r="A1666" t="s">
        <v>1666</v>
      </c>
      <c r="B1666" t="str">
        <f>HYPERLINK("https://katmoviehd.day/18-girlfriend-experience-2009/", "https://katmoviehd.day/18-girlfriend-experience-2009/")</f>
        <v>https://katmoviehd.day/18-girlfriend-experience-2009/</v>
      </c>
    </row>
    <row r="1667" spans="1:2">
      <c r="A1667" t="s">
        <v>1667</v>
      </c>
      <c r="B1667" t="str">
        <f>HYPERLINK("https://katmoviehd.day/money-world-2017-hdcam/", "https://katmoviehd.day/money-world-2017-hdcam/")</f>
        <v>https://katmoviehd.day/money-world-2017-hdcam/</v>
      </c>
    </row>
    <row r="1668" spans="1:2">
      <c r="A1668" t="s">
        <v>1668</v>
      </c>
      <c r="B1668" t="str">
        <f>HYPERLINK("https://katmoviehd.day/mollys-game-2017-dvdscr-x264-english-580mb/", "https://katmoviehd.day/mollys-game-2017-dvdscr-x264-english-580mb/")</f>
        <v>https://katmoviehd.day/mollys-game-2017-dvdscr-x264-english-580mb/</v>
      </c>
    </row>
    <row r="1669" spans="1:2">
      <c r="A1669" t="s">
        <v>1669</v>
      </c>
      <c r="B1669" t="str">
        <f>HYPERLINK("https://katmoviehd.day/jigsaw-2017-720p-bluray-rip-x264-aac-5-1-1gb-400mb-gdrive/", "https://katmoviehd.day/jigsaw-2017-720p-bluray-rip-x264-aac-5-1-1gb-400mb-gdrive/")</f>
        <v>https://katmoviehd.day/jigsaw-2017-720p-bluray-rip-x264-aac-5-1-1gb-400mb-gdrive/</v>
      </c>
    </row>
    <row r="1670" spans="1:2">
      <c r="A1670" t="s">
        <v>1670</v>
      </c>
      <c r="B1670" t="str">
        <f>HYPERLINK("https://katmoviehd.day/post-2017-hdts-rip-x264-english-700mb/", "https://katmoviehd.day/post-2017-hdts-rip-x264-english-700mb/")</f>
        <v>https://katmoviehd.day/post-2017-hdts-rip-x264-english-700mb/</v>
      </c>
    </row>
    <row r="1671" spans="1:2">
      <c r="A1671" t="s">
        <v>1671</v>
      </c>
      <c r="B1671" t="str">
        <f>HYPERLINK("https://katmoviehd.day/star-wars-last-jedi-2017-720p-new-english-hdtc-x264-mp3-1-3gb/", "https://katmoviehd.day/star-wars-last-jedi-2017-720p-new-english-hdtc-x264-mp3-1-3gb/")</f>
        <v>https://katmoviehd.day/star-wars-last-jedi-2017-720p-new-english-hdtc-x264-mp3-1-3gb/</v>
      </c>
    </row>
    <row r="1672" spans="1:2">
      <c r="A1672" t="s">
        <v>1672</v>
      </c>
      <c r="B1672" t="str">
        <f>HYPERLINK("https://katmoviehd.day/professor-marston-wonder-women-2017-film/", "https://katmoviehd.day/professor-marston-wonder-women-2017-film/")</f>
        <v>https://katmoviehd.day/professor-marston-wonder-women-2017-film/</v>
      </c>
    </row>
    <row r="1673" spans="1:2">
      <c r="A1673" t="s">
        <v>1673</v>
      </c>
      <c r="B1673" t="str">
        <f>HYPERLINK("https://katmoviehd.day/18-nymphomaniac-vol-2/", "https://katmoviehd.day/18-nymphomaniac-vol-2/")</f>
        <v>https://katmoviehd.day/18-nymphomaniac-vol-2/</v>
      </c>
    </row>
    <row r="1674" spans="1:2">
      <c r="A1674" t="s">
        <v>1674</v>
      </c>
      <c r="B1674" t="str">
        <f>HYPERLINK("https://katmoviehd.day/thank-service-2017-720p-brrip-x264-aac-1gb/", "https://katmoviehd.day/thank-service-2017-720p-brrip-x264-aac-1gb/")</f>
        <v>https://katmoviehd.day/thank-service-2017-720p-brrip-x264-aac-1gb/</v>
      </c>
    </row>
    <row r="1675" spans="1:2">
      <c r="A1675" t="s">
        <v>1675</v>
      </c>
      <c r="B1675" t="str">
        <f>HYPERLINK("https://katmoviehd.day/18-nymphomaniac-vol-1/", "https://katmoviehd.day/18-nymphomaniac-vol-1/")</f>
        <v>https://katmoviehd.day/18-nymphomaniac-vol-1/</v>
      </c>
    </row>
    <row r="1676" spans="1:2">
      <c r="A1676" t="s">
        <v>1676</v>
      </c>
      <c r="B1676" t="str">
        <f>HYPERLINK("https://katmoviehd.day/blood-money-2017/", "https://katmoviehd.day/blood-money-2017/")</f>
        <v>https://katmoviehd.day/blood-money-2017/</v>
      </c>
    </row>
    <row r="1677" spans="1:2">
      <c r="A1677" t="s">
        <v>1677</v>
      </c>
      <c r="B1677" t="str">
        <f>HYPERLINK("https://katmoviehd.day/jigsaw-2017-720p-web-dl/", "https://katmoviehd.day/jigsaw-2017-720p-web-dl/")</f>
        <v>https://katmoviehd.day/jigsaw-2017-720p-web-dl/</v>
      </c>
    </row>
    <row r="1678" spans="1:2">
      <c r="A1678" t="s">
        <v>1678</v>
      </c>
      <c r="B1678" t="str">
        <f>HYPERLINK("https://katmoviehd.day/75th-golden-globe-awards-2018-720p-hdtv-1gb/", "https://katmoviehd.day/75th-golden-globe-awards-2018-720p-hdtv-1gb/")</f>
        <v>https://katmoviehd.day/75th-golden-globe-awards-2018-720p-hdtv-1gb/</v>
      </c>
    </row>
    <row r="1679" spans="1:2">
      <c r="A1679" t="s">
        <v>1679</v>
      </c>
      <c r="B1679" t="str">
        <f>HYPERLINK("https://katmoviehd.day/borg-vs-mcenroe-2017-720p-web-dl/", "https://katmoviehd.day/borg-vs-mcenroe-2017-720p-web-dl/")</f>
        <v>https://katmoviehd.day/borg-vs-mcenroe-2017-720p-web-dl/</v>
      </c>
    </row>
    <row r="1680" spans="1:2">
      <c r="A1680" t="s">
        <v>1680</v>
      </c>
      <c r="B1680" t="str">
        <f>HYPERLINK("https://katmoviehd.day/goodbye-christopher-robin-2017-1080p-720p-web-dl/", "https://katmoviehd.day/goodbye-christopher-robin-2017-1080p-720p-web-dl/")</f>
        <v>https://katmoviehd.day/goodbye-christopher-robin-2017-1080p-720p-web-dl/</v>
      </c>
    </row>
    <row r="1681" spans="1:2">
      <c r="A1681" t="s">
        <v>1681</v>
      </c>
      <c r="B1681" t="str">
        <f>HYPERLINK("https://katmoviehd.day/project-eden-vol-2017-720p-web-dl/", "https://katmoviehd.day/project-eden-vol-2017-720p-web-dl/")</f>
        <v>https://katmoviehd.day/project-eden-vol-2017-720p-web-dl/</v>
      </c>
    </row>
    <row r="1682" spans="1:2">
      <c r="A1682" t="s">
        <v>1682</v>
      </c>
      <c r="B1682" t="str">
        <f>HYPERLINK("https://katmoviehd.day/the-light-of-the-moon-2017/", "https://katmoviehd.day/the-light-of-the-moon-2017/")</f>
        <v>https://katmoviehd.day/the-light-of-the-moon-2017/</v>
      </c>
    </row>
    <row r="1683" spans="1:2">
      <c r="A1683" t="s">
        <v>1683</v>
      </c>
      <c r="B1683" t="str">
        <f>HYPERLINK("https://katmoviehd.day/the-disaster-artist-2017-dvdscr/", "https://katmoviehd.day/the-disaster-artist-2017-dvdscr/")</f>
        <v>https://katmoviehd.day/the-disaster-artist-2017-dvdscr/</v>
      </c>
    </row>
    <row r="1684" spans="1:2">
      <c r="A1684" t="s">
        <v>1684</v>
      </c>
      <c r="B1684" t="str">
        <f>HYPERLINK("https://katmoviehd.day/scramble-2017-720p/", "https://katmoviehd.day/scramble-2017-720p/")</f>
        <v>https://katmoviehd.day/scramble-2017-720p/</v>
      </c>
    </row>
    <row r="1685" spans="1:2">
      <c r="A1685" t="s">
        <v>1685</v>
      </c>
      <c r="B1685" t="str">
        <f>HYPERLINK("https://katmoviehd.day/18-peelers-2016-bluray-480p-720p/", "https://katmoviehd.day/18-peelers-2016-bluray-480p-720p/")</f>
        <v>https://katmoviehd.day/18-peelers-2016-bluray-480p-720p/</v>
      </c>
    </row>
    <row r="1686" spans="1:2">
      <c r="A1686" t="s">
        <v>1686</v>
      </c>
      <c r="B1686" t="str">
        <f>HYPERLINK("https://katmoviehd.day/i-tonya-2017-dvdscr/", "https://katmoviehd.day/i-tonya-2017-dvdscr/")</f>
        <v>https://katmoviehd.day/i-tonya-2017-dvdscr/</v>
      </c>
    </row>
    <row r="1687" spans="1:2">
      <c r="A1687" t="s">
        <v>1687</v>
      </c>
      <c r="B1687" t="str">
        <f>HYPERLINK("https://katmoviehd.day/kickboxer-retaliation-2017-720p-webrip-english-x264-900mb/", "https://katmoviehd.day/kickboxer-retaliation-2017-720p-webrip-english-x264-900mb/")</f>
        <v>https://katmoviehd.day/kickboxer-retaliation-2017-720p-webrip-english-x264-900mb/</v>
      </c>
    </row>
    <row r="1688" spans="1:2">
      <c r="A1688" t="s">
        <v>1688</v>
      </c>
      <c r="B1688" t="str">
        <f>HYPERLINK("https://katmoviehd.day/bright-2017-1080p/", "https://katmoviehd.day/bright-2017-1080p/")</f>
        <v>https://katmoviehd.day/bright-2017-1080p/</v>
      </c>
    </row>
    <row r="1689" spans="1:2">
      <c r="A1689" t="s">
        <v>1689</v>
      </c>
      <c r="B1689" t="str">
        <f>HYPERLINK("https://katmoviehd.day/bright-2017-720p/", "https://katmoviehd.day/bright-2017-720p/")</f>
        <v>https://katmoviehd.day/bright-2017-720p/</v>
      </c>
    </row>
    <row r="1690" spans="1:2">
      <c r="A1690" t="s">
        <v>1690</v>
      </c>
      <c r="B1690" t="str">
        <f>HYPERLINK("https://katmoviehd.day/brawl-cell-block-99/", "https://katmoviehd.day/brawl-cell-block-99/")</f>
        <v>https://katmoviehd.day/brawl-cell-block-99/</v>
      </c>
    </row>
    <row r="1691" spans="1:2">
      <c r="A1691" t="s">
        <v>1691</v>
      </c>
      <c r="B1691" t="str">
        <f>HYPERLINK("https://katmoviehd.day/justice-league-2017-720p-hc-hdrip-950mb-x264-english/", "https://katmoviehd.day/justice-league-2017-720p-hc-hdrip-950mb-x264-english/")</f>
        <v>https://katmoviehd.day/justice-league-2017-720p-hc-hdrip-950mb-x264-english/</v>
      </c>
    </row>
    <row r="1692" spans="1:2">
      <c r="A1692" t="s">
        <v>1692</v>
      </c>
      <c r="B1692" t="str">
        <f>HYPERLINK("https://katmoviehd.day/justice-league-2017-1080p-korsub-webrip-x264-1-2gb/", "https://katmoviehd.day/justice-league-2017-1080p-korsub-webrip-x264-1-2gb/")</f>
        <v>https://katmoviehd.day/justice-league-2017-1080p-korsub-webrip-x264-1-2gb/</v>
      </c>
    </row>
    <row r="1693" spans="1:2">
      <c r="A1693" t="s">
        <v>1693</v>
      </c>
      <c r="B1693" t="str">
        <f>HYPERLINK("https://katmoviehd.day/call-name-2017-dvdscr/", "https://katmoviehd.day/call-name-2017-dvdscr/")</f>
        <v>https://katmoviehd.day/call-name-2017-dvdscr/</v>
      </c>
    </row>
    <row r="1694" spans="1:2">
      <c r="A1694" t="s">
        <v>1694</v>
      </c>
      <c r="B1694" t="str">
        <f>HYPERLINK("https://katmoviehd.day/snowman-2017-720p-web-dl-950mb-english-x264/", "https://katmoviehd.day/snowman-2017-720p-web-dl-950mb-english-x264/")</f>
        <v>https://katmoviehd.day/snowman-2017-720p-web-dl-950mb-english-x264/</v>
      </c>
    </row>
    <row r="1695" spans="1:2">
      <c r="A1695" t="s">
        <v>1695</v>
      </c>
      <c r="B1695" t="str">
        <f>HYPERLINK("https://katmoviehd.day/battle-sexes-2017-720p/", "https://katmoviehd.day/battle-sexes-2017-720p/")</f>
        <v>https://katmoviehd.day/battle-sexes-2017-720p/</v>
      </c>
    </row>
    <row r="1696" spans="1:2">
      <c r="A1696" t="s">
        <v>1696</v>
      </c>
      <c r="B1696" t="str">
        <f>HYPERLINK("https://katmoviehd.day/neighbors-2014/", "https://katmoviehd.day/neighbors-2014/")</f>
        <v>https://katmoviehd.day/neighbors-2014/</v>
      </c>
    </row>
    <row r="1697" spans="1:2">
      <c r="A1697" t="s">
        <v>1697</v>
      </c>
      <c r="B1697" t="str">
        <f>HYPERLINK("https://katmoviehd.day/foreigner-2017-1080p-720p-480p/", "https://katmoviehd.day/foreigner-2017-1080p-720p-480p/")</f>
        <v>https://katmoviehd.day/foreigner-2017-1080p-720p-480p/</v>
      </c>
    </row>
    <row r="1698" spans="1:2">
      <c r="A1698" t="s">
        <v>1698</v>
      </c>
      <c r="B1698" t="str">
        <f>HYPERLINK("https://katmoviehd.day/18-crush-2009-480p-hdrip-english-x264-full-movie/", "https://katmoviehd.day/18-crush-2009-480p-hdrip-english-x264-full-movie/")</f>
        <v>https://katmoviehd.day/18-crush-2009-480p-hdrip-english-x264-full-movie/</v>
      </c>
    </row>
    <row r="1699" spans="1:2">
      <c r="A1699" t="s">
        <v>1699</v>
      </c>
      <c r="B1699" t="str">
        <f>HYPERLINK("https://katmoviehd.day/beyond-skyline-2017-720p-web-dl-english-850mb/", "https://katmoviehd.day/beyond-skyline-2017-720p-web-dl-english-850mb/")</f>
        <v>https://katmoviehd.day/beyond-skyline-2017-720p-web-dl-english-850mb/</v>
      </c>
    </row>
    <row r="1700" spans="1:2">
      <c r="A1700" t="s">
        <v>1700</v>
      </c>
      <c r="B1700" t="str">
        <f>HYPERLINK("https://katmoviehd.day/game-thrones-conquest-rebellion-2017-720p-brrip-x264-english-400mb/", "https://katmoviehd.day/game-thrones-conquest-rebellion-2017-720p-brrip-x264-english-400mb/")</f>
        <v>https://katmoviehd.day/game-thrones-conquest-rebellion-2017-720p-brrip-x264-english-400mb/</v>
      </c>
    </row>
    <row r="1701" spans="1:2">
      <c r="A1701" t="s">
        <v>1701</v>
      </c>
      <c r="B1701" t="str">
        <f>HYPERLINK("https://katmoviehd.day/killing-sacred-deer-2017-720p-web-dl-950mb-english/", "https://katmoviehd.day/killing-sacred-deer-2017-720p-web-dl-950mb-english/")</f>
        <v>https://katmoviehd.day/killing-sacred-deer-2017-720p-web-dl-950mb-english/</v>
      </c>
    </row>
    <row r="1702" spans="1:2">
      <c r="A1702" t="s">
        <v>1702</v>
      </c>
      <c r="B1702" t="str">
        <f>HYPERLINK("https://katmoviehd.day/flatliners-2017-720p/", "https://katmoviehd.day/flatliners-2017-720p/")</f>
        <v>https://katmoviehd.day/flatliners-2017-720p/</v>
      </c>
    </row>
    <row r="1703" spans="1:2">
      <c r="A1703" t="s">
        <v>1703</v>
      </c>
      <c r="B1703" t="str">
        <f>HYPERLINK("https://katmoviehd.day/leatherface-2017-720p-bluray-x264-650mb/", "https://katmoviehd.day/leatherface-2017-720p-bluray-x264-650mb/")</f>
        <v>https://katmoviehd.day/leatherface-2017-720p-bluray-x264-650mb/</v>
      </c>
    </row>
    <row r="1704" spans="1:2">
      <c r="A1704" t="s">
        <v>1704</v>
      </c>
      <c r="B1704" t="str">
        <f>HYPERLINK("https://katmoviehd.day/lego-ninjago/", "https://katmoviehd.day/lego-ninjago/")</f>
        <v>https://katmoviehd.day/lego-ninjago/</v>
      </c>
    </row>
    <row r="1705" spans="1:2">
      <c r="A1705" t="s">
        <v>1705</v>
      </c>
      <c r="B1705" t="str">
        <f>HYPERLINK("https://katmoviehd.day/fuck-prom-2017-720p-x264-webrip-700mb-downloadwatch-online/", "https://katmoviehd.day/fuck-prom-2017-720p-x264-webrip-700mb-downloadwatch-online/")</f>
        <v>https://katmoviehd.day/fuck-prom-2017-720p-x264-webrip-700mb-downloadwatch-online/</v>
      </c>
    </row>
    <row r="1706" spans="1:2">
      <c r="A1706" t="s">
        <v>1706</v>
      </c>
      <c r="B1706" t="str">
        <f>HYPERLINK("https://katmoviehd.day/dunkirk/", "https://katmoviehd.day/dunkirk/")</f>
        <v>https://katmoviehd.day/dunkirk/</v>
      </c>
    </row>
    <row r="1707" spans="1:2">
      <c r="A1707" t="s">
        <v>1707</v>
      </c>
      <c r="B1707" t="str">
        <f>HYPERLINK("https://katmoviehd.day/stronger-2017-hd/", "https://katmoviehd.day/stronger-2017-hd/")</f>
        <v>https://katmoviehd.day/stronger-2017-hd/</v>
      </c>
    </row>
    <row r="1708" spans="1:2">
      <c r="A1708" t="s">
        <v>1708</v>
      </c>
      <c r="B1708" t="str">
        <f>HYPERLINK("https://katmoviehd.day/dunkirk-2017-720p-english-bluray-x265-hevc-686mb/", "https://katmoviehd.day/dunkirk-2017-720p-english-bluray-x265-hevc-686mb/")</f>
        <v>https://katmoviehd.day/dunkirk-2017-720p-english-bluray-x265-hevc-686mb/</v>
      </c>
    </row>
    <row r="1709" spans="1:2">
      <c r="A1709" t="s">
        <v>1709</v>
      </c>
      <c r="B1709" t="str">
        <f>HYPERLINK("https://katmoviehd.day/hostages-2017/", "https://katmoviehd.day/hostages-2017/")</f>
        <v>https://katmoviehd.day/hostages-2017/</v>
      </c>
    </row>
    <row r="1710" spans="1:2">
      <c r="A1710" t="s">
        <v>1710</v>
      </c>
      <c r="B1710" t="str">
        <f>HYPERLINK("https://katmoviehd.day/crucifixion/", "https://katmoviehd.day/crucifixion/")</f>
        <v>https://katmoviehd.day/crucifixion/</v>
      </c>
    </row>
    <row r="1711" spans="1:2">
      <c r="A1711" t="s">
        <v>1711</v>
      </c>
      <c r="B1711" t="str">
        <f>HYPERLINK("https://katmoviehd.day/18-center-world-2001-dvdrip-sd-english-x264-250mb/", "https://katmoviehd.day/18-center-world-2001-dvdrip-sd-english-x264-250mb/")</f>
        <v>https://katmoviehd.day/18-center-world-2001-dvdrip-sd-english-x264-250mb/</v>
      </c>
    </row>
    <row r="1712" spans="1:2">
      <c r="A1712" t="s">
        <v>1712</v>
      </c>
      <c r="B1712" t="str">
        <f>HYPERLINK("https://katmoviehd.day/tribes-palos-verdes-2017-720p/", "https://katmoviehd.day/tribes-palos-verdes-2017-720p/")</f>
        <v>https://katmoviehd.day/tribes-palos-verdes-2017-720p/</v>
      </c>
    </row>
    <row r="1713" spans="1:2">
      <c r="A1713" t="s">
        <v>1713</v>
      </c>
      <c r="B1713" t="str">
        <f>HYPERLINK("https://katmoviehd.day/slumber-2017-720p/", "https://katmoviehd.day/slumber-2017-720p/")</f>
        <v>https://katmoviehd.day/slumber-2017-720p/</v>
      </c>
    </row>
    <row r="1714" spans="1:2">
      <c r="A1714" t="s">
        <v>1714</v>
      </c>
      <c r="B1714" t="str">
        <f>HYPERLINK("https://katmoviehd.day/worthy-2016-720p/", "https://katmoviehd.day/worthy-2016-720p/")</f>
        <v>https://katmoviehd.day/worthy-2016-720p/</v>
      </c>
    </row>
    <row r="1715" spans="1:2">
      <c r="A1715" t="s">
        <v>1715</v>
      </c>
      <c r="B1715" t="str">
        <f>HYPERLINK("https://katmoviehd.day/foreigner-2017-720p-eng-hc-hdrip-x265-aac-600mb-gdrive-linkswatch-online/", "https://katmoviehd.day/foreigner-2017-720p-eng-hc-hdrip-x265-aac-600mb-gdrive-linkswatch-online/")</f>
        <v>https://katmoviehd.day/foreigner-2017-720p-eng-hc-hdrip-x265-aac-600mb-gdrive-linkswatch-online/</v>
      </c>
    </row>
    <row r="1716" spans="1:2">
      <c r="A1716" t="s">
        <v>1716</v>
      </c>
      <c r="B1716" t="str">
        <f>HYPERLINK("https://katmoviehd.day/foreigner-2017-720p-hindi-hc-hdrip-x265-aac-600mb-gdrive-linkswatch-online/", "https://katmoviehd.day/foreigner-2017-720p-hindi-hc-hdrip-x265-aac-600mb-gdrive-linkswatch-online/")</f>
        <v>https://katmoviehd.day/foreigner-2017-720p-hindi-hc-hdrip-x265-aac-600mb-gdrive-linkswatch-online/</v>
      </c>
    </row>
    <row r="1717" spans="1:2">
      <c r="A1717" t="s">
        <v>1717</v>
      </c>
      <c r="B1717" t="str">
        <f>HYPERLINK("https://katmoviehd.day/kkkingsman-golden-circle-2017-720p-480p-x265-826mb-895mb-bluray-eng-hindi-downloadwatch-online/", "https://katmoviehd.day/kkkingsman-golden-circle-2017-720p-480p-x265-826mb-895mb-bluray-eng-hindi-downloadwatch-online/")</f>
        <v>https://katmoviehd.day/kkkingsman-golden-circle-2017-720p-480p-x265-826mb-895mb-bluray-eng-hindi-downloadwatch-online/</v>
      </c>
    </row>
    <row r="1718" spans="1:2">
      <c r="A1718" t="s">
        <v>1718</v>
      </c>
      <c r="B1718" t="str">
        <f>HYPERLINK("https://katmoviehd.day/eden-lake/", "https://katmoviehd.day/eden-lake/")</f>
        <v>https://katmoviehd.day/eden-lake/</v>
      </c>
    </row>
    <row r="1719" spans="1:2">
      <c r="A1719" t="s">
        <v>1719</v>
      </c>
      <c r="B1719" t="str">
        <f>HYPERLINK("https://katmoviehd.day/frnger/", "https://katmoviehd.day/frnger/")</f>
        <v>https://katmoviehd.day/frnger/</v>
      </c>
    </row>
    <row r="1720" spans="1:2">
      <c r="A1720" t="s">
        <v>1720</v>
      </c>
      <c r="B1720" t="str">
        <f>HYPERLINK("https://katmoviehd.day/lucky-elephant-2013/", "https://katmoviehd.day/lucky-elephant-2013/")</f>
        <v>https://katmoviehd.day/lucky-elephant-2013/</v>
      </c>
    </row>
    <row r="1721" spans="1:2">
      <c r="A1721" t="s">
        <v>1721</v>
      </c>
      <c r="B1721" t="str">
        <f>HYPERLINK("https://katmoviehd.day/kingsman-golden-circle-2018-1080p-web-dl-x265-hevc-6ch/", "https://katmoviehd.day/kingsman-golden-circle-2018-1080p-web-dl-x265-hevc-6ch/")</f>
        <v>https://katmoviehd.day/kingsman-golden-circle-2018-1080p-web-dl-x265-hevc-6ch/</v>
      </c>
    </row>
    <row r="1722" spans="1:2">
      <c r="A1722" t="s">
        <v>1722</v>
      </c>
      <c r="B1722" t="str">
        <f>HYPERLINK("https://katmoviehd.day/kingsman-golden-circle-2017-720p-480p-web-dl-x264-aac/", "https://katmoviehd.day/kingsman-golden-circle-2017-720p-480p-web-dl-x264-aac/")</f>
        <v>https://katmoviehd.day/kingsman-golden-circle-2017-720p-480p-web-dl-x264-aac/</v>
      </c>
    </row>
    <row r="1723" spans="1:2">
      <c r="A1723" t="s">
        <v>1723</v>
      </c>
      <c r="B1723" t="str">
        <f>HYPERLINK("https://katmoviehd.day/high-heel-homicide-2017/", "https://katmoviehd.day/high-heel-homicide-2017/")</f>
        <v>https://katmoviehd.day/high-heel-homicide-2017/</v>
      </c>
    </row>
    <row r="1724" spans="1:2">
      <c r="A1724" t="s">
        <v>1724</v>
      </c>
      <c r="B1724" t="str">
        <f>HYPERLINK("https://katmoviehd.day/batman-vs-two-face/", "https://katmoviehd.day/batman-vs-two-face/")</f>
        <v>https://katmoviehd.day/batman-vs-two-face/</v>
      </c>
    </row>
    <row r="1725" spans="1:2">
      <c r="A1725" t="s">
        <v>1725</v>
      </c>
      <c r="B1725" t="str">
        <f>HYPERLINK("https://katmoviehd.day/rememory-2017-720p-bluray-x265-hevc-472mb/", "https://katmoviehd.day/rememory-2017-720p-bluray-x265-hevc-472mb/")</f>
        <v>https://katmoviehd.day/rememory-2017-720p-bluray-x265-hevc-472mb/</v>
      </c>
    </row>
    <row r="1726" spans="1:2">
      <c r="A1726" t="s">
        <v>1726</v>
      </c>
      <c r="B1726" t="str">
        <f>HYPERLINK("https://katmoviehd.day/hangman-2017-720p-web-dl-x264-aac-915mb/", "https://katmoviehd.day/hangman-2017-720p-web-dl-x264-aac-915mb/")</f>
        <v>https://katmoviehd.day/hangman-2017-720p-web-dl-x264-aac-915mb/</v>
      </c>
    </row>
    <row r="1727" spans="1:2">
      <c r="A1727" t="s">
        <v>1727</v>
      </c>
      <c r="B1727" t="str">
        <f>HYPERLINK("https://katmoviehd.day/dismissed-2017/", "https://katmoviehd.day/dismissed-2017/")</f>
        <v>https://katmoviehd.day/dismissed-2017/</v>
      </c>
    </row>
    <row r="1728" spans="1:2">
      <c r="A1728" t="s">
        <v>1728</v>
      </c>
      <c r="B1728" t="str">
        <f>HYPERLINK("https://katmoviehd.day/18-serpent-2017/", "https://katmoviehd.day/18-serpent-2017/")</f>
        <v>https://katmoviehd.day/18-serpent-2017/</v>
      </c>
    </row>
    <row r="1729" spans="1:2">
      <c r="A1729" t="s">
        <v>1729</v>
      </c>
      <c r="B1729" t="str">
        <f>HYPERLINK("https://katmoviehd.day/american-made-2017-web-dl/", "https://katmoviehd.day/american-made-2017-web-dl/")</f>
        <v>https://katmoviehd.day/american-made-2017-web-dl/</v>
      </c>
    </row>
    <row r="1730" spans="1:2">
      <c r="A1730" t="s">
        <v>1730</v>
      </c>
      <c r="B1730" t="str">
        <f>HYPERLINK("https://katmoviehd.day/justice-league-2017-hdts-720p-new-source-full-clean-english-audio-aac-gdrive/", "https://katmoviehd.day/justice-league-2017-hdts-720p-new-source-full-clean-english-audio-aac-gdrive/")</f>
        <v>https://katmoviehd.day/justice-league-2017-hdts-720p-new-source-full-clean-english-audio-aac-gdrive/</v>
      </c>
    </row>
    <row r="1731" spans="1:2">
      <c r="A1731" t="s">
        <v>1731</v>
      </c>
      <c r="B1731" t="str">
        <f>HYPERLINK("https://katmoviehd.day/justice-league-2017-english-proper-hdcam-h264-mp3-750mb-zit/", "https://katmoviehd.day/justice-league-2017-english-proper-hdcam-h264-mp3-750mb-zit/")</f>
        <v>https://katmoviehd.day/justice-league-2017-english-proper-hdcam-h264-mp3-750mb-zit/</v>
      </c>
    </row>
    <row r="1732" spans="1:2">
      <c r="A1732" t="s">
        <v>1732</v>
      </c>
      <c r="B1732" t="str">
        <f>HYPERLINK("https://katmoviehd.day/kingsman-golden-circle-2017-hd-ts/", "https://katmoviehd.day/kingsman-golden-circle-2017-hd-ts/")</f>
        <v>https://katmoviehd.day/kingsman-golden-circle-2017-hd-ts/</v>
      </c>
    </row>
    <row r="1733" spans="1:2">
      <c r="A1733" t="s">
        <v>1733</v>
      </c>
      <c r="B1733" t="str">
        <f>HYPERLINK("https://katmoviehd.day/tulip-fever-2017-720p-web-dl/", "https://katmoviehd.day/tulip-fever-2017-720p-web-dl/")</f>
        <v>https://katmoviehd.day/tulip-fever-2017-720p-web-dl/</v>
      </c>
    </row>
    <row r="1734" spans="1:2">
      <c r="A1734" t="s">
        <v>1734</v>
      </c>
      <c r="B1734" t="str">
        <f>HYPERLINK("https://katmoviehd.day/murder-orient-express-2017-eng-hdcam/", "https://katmoviehd.day/murder-orient-express-2017-eng-hdcam/")</f>
        <v>https://katmoviehd.day/murder-orient-express-2017-eng-hdcam/</v>
      </c>
    </row>
    <row r="1735" spans="1:2">
      <c r="A1735" t="s">
        <v>1735</v>
      </c>
      <c r="B1735" t="str">
        <f>HYPERLINK("https://katmoviehd.day/question-faith-2017-english-hdcam-x256-720p-1-4gb/", "https://katmoviehd.day/question-faith-2017-english-hdcam-x256-720p-1-4gb/")</f>
        <v>https://katmoviehd.day/question-faith-2017-english-hdcam-x256-720p-1-4gb/</v>
      </c>
    </row>
    <row r="1736" spans="1:2">
      <c r="A1736" t="s">
        <v>1736</v>
      </c>
      <c r="B1736" t="str">
        <f>HYPERLINK("https://katmoviehd.day/girl-next-door/", "https://katmoviehd.day/girl-next-door/")</f>
        <v>https://katmoviehd.day/girl-next-door/</v>
      </c>
    </row>
    <row r="1737" spans="1:2">
      <c r="A1737" t="s">
        <v>1737</v>
      </c>
      <c r="B1737" t="str">
        <f>HYPERLINK("https://katmoviehd.day/9-2009-720p-esub-brrip-dual-audio-english-hindi-gopisahi/", "https://katmoviehd.day/9-2009-720p-esub-brrip-dual-audio-english-hindi-gopisahi/")</f>
        <v>https://katmoviehd.day/9-2009-720p-esub-brrip-dual-audio-english-hindi-gopisahi/</v>
      </c>
    </row>
    <row r="1738" spans="1:2">
      <c r="A1738" t="s">
        <v>1738</v>
      </c>
      <c r="B1738" t="str">
        <f>HYPERLINK("https://katmoviehd.day/restraint-2008-720p-web-dl-850mb/", "https://katmoviehd.day/restraint-2008-720p-web-dl-850mb/")</f>
        <v>https://katmoviehd.day/restraint-2008-720p-web-dl-850mb/</v>
      </c>
    </row>
    <row r="1739" spans="1:2">
      <c r="A1739" t="s">
        <v>1739</v>
      </c>
      <c r="B1739" t="str">
        <f>HYPERLINK("https://katmoviehd.day/valerian-city-thousand-planets-2017-480p-bluray-x264-500mb/", "https://katmoviehd.day/valerian-city-thousand-planets-2017-480p-bluray-x264-500mb/")</f>
        <v>https://katmoviehd.day/valerian-city-thousand-planets-2017-480p-bluray-x264-500mb/</v>
      </c>
    </row>
    <row r="1740" spans="1:2">
      <c r="A1740" t="s">
        <v>1740</v>
      </c>
      <c r="B1740" t="str">
        <f>HYPERLINK("https://katmoviehd.day/bad-actress-2016-amzn-720p-hdrip-620mb-aac-x264/", "https://katmoviehd.day/bad-actress-2016-amzn-720p-hdrip-620mb-aac-x264/")</f>
        <v>https://katmoviehd.day/bad-actress-2016-amzn-720p-hdrip-620mb-aac-x264/</v>
      </c>
    </row>
    <row r="1741" spans="1:2">
      <c r="A1741" t="s">
        <v>1741</v>
      </c>
      <c r="B1741" t="str">
        <f>HYPERLINK("https://katmoviehd.day/27908-2/", "https://katmoviehd.day/27908-2/")</f>
        <v>https://katmoviehd.day/27908-2/</v>
      </c>
    </row>
    <row r="1742" spans="1:2">
      <c r="A1742" t="s">
        <v>1742</v>
      </c>
      <c r="B1742" t="str">
        <f>HYPERLINK("https://katmoviehd.day/foreigner-2017-720p/", "https://katmoviehd.day/foreigner-2017-720p/")</f>
        <v>https://katmoviehd.day/foreigner-2017-720p/</v>
      </c>
    </row>
    <row r="1743" spans="1:2">
      <c r="A1743" t="s">
        <v>1743</v>
      </c>
      <c r="B1743" t="str">
        <f>HYPERLINK("https://katmoviehd.day/foreigner-2017-720p-eng-new-hc-tc-x264-ac3/", "https://katmoviehd.day/foreigner-2017-720p-eng-new-hc-tc-x264-ac3/")</f>
        <v>https://katmoviehd.day/foreigner-2017-720p-eng-new-hc-tc-x264-ac3/</v>
      </c>
    </row>
    <row r="1744" spans="1:2">
      <c r="A1744" t="s">
        <v>1744</v>
      </c>
      <c r="B1744" t="str">
        <f>HYPERLINK("https://katmoviehd.day/bad-match-2017/", "https://katmoviehd.day/bad-match-2017/")</f>
        <v>https://katmoviehd.day/bad-match-2017/</v>
      </c>
    </row>
    <row r="1745" spans="1:2">
      <c r="A1745" t="s">
        <v>1745</v>
      </c>
      <c r="B1745" t="str">
        <f>HYPERLINK("https://katmoviehd.day/valerian-city-thousand-planets-2017-720p-hc-hdrip-2ch-x265-katmoviehd-co/", "https://katmoviehd.day/valerian-city-thousand-planets-2017-720p-hc-hdrip-2ch-x265-katmoviehd-co/")</f>
        <v>https://katmoviehd.day/valerian-city-thousand-planets-2017-720p-hc-hdrip-2ch-x265-katmoviehd-co/</v>
      </c>
    </row>
    <row r="1746" spans="1:2">
      <c r="A1746" t="s">
        <v>1746</v>
      </c>
      <c r="B1746" t="str">
        <f>HYPERLINK("https://katmoviehd.day/halloween-pussy-trap-kill-kill-2017/", "https://katmoviehd.day/halloween-pussy-trap-kill-kill-2017/")</f>
        <v>https://katmoviehd.day/halloween-pussy-trap-kill-kill-2017/</v>
      </c>
    </row>
    <row r="1747" spans="1:2">
      <c r="A1747" t="s">
        <v>1747</v>
      </c>
      <c r="B1747" t="str">
        <f>HYPERLINK("https://katmoviehd.day/silent-voice/", "https://katmoviehd.day/silent-voice/")</f>
        <v>https://katmoviehd.day/silent-voice/</v>
      </c>
    </row>
    <row r="1748" spans="1:2">
      <c r="A1748" t="s">
        <v>1748</v>
      </c>
      <c r="B1748" t="str">
        <f>HYPERLINK("https://katmoviehd.day/valerian-city-thousand-planets-2017-480p-hc-hdrip-500mb-english-x264/", "https://katmoviehd.day/valerian-city-thousand-planets-2017-480p-hc-hdrip-500mb-english-x264/")</f>
        <v>https://katmoviehd.day/valerian-city-thousand-planets-2017-480p-hc-hdrip-500mb-english-x264/</v>
      </c>
    </row>
    <row r="1749" spans="1:2">
      <c r="A1749" t="s">
        <v>1749</v>
      </c>
      <c r="B1749" t="str">
        <f>HYPERLINK("https://katmoviehd.day/jigsaw-2017-720p-hdcam-english-x264-750mv/", "https://katmoviehd.day/jigsaw-2017-720p-hdcam-english-x264-750mv/")</f>
        <v>https://katmoviehd.day/jigsaw-2017-720p-hdcam-english-x264-750mv/</v>
      </c>
    </row>
    <row r="1750" spans="1:2">
      <c r="A1750" t="s">
        <v>1750</v>
      </c>
      <c r="B1750" t="str">
        <f>HYPERLINK("https://katmoviehd.day/your-name-2016/", "https://katmoviehd.day/your-name-2016/")</f>
        <v>https://katmoviehd.day/your-name-2016/</v>
      </c>
    </row>
    <row r="1751" spans="1:2">
      <c r="A1751" t="s">
        <v>1751</v>
      </c>
      <c r="B1751" t="str">
        <f>HYPERLINK("https://katmoviehd.day/dont-sleep-2017/", "https://katmoviehd.day/dont-sleep-2017/")</f>
        <v>https://katmoviehd.day/dont-sleep-2017/</v>
      </c>
    </row>
    <row r="1752" spans="1:2">
      <c r="A1752" t="s">
        <v>1752</v>
      </c>
      <c r="B1752" t="str">
        <f>HYPERLINK("https://katmoviehd.day/the-glass-castle-2017/", "https://katmoviehd.day/the-glass-castle-2017/")</f>
        <v>https://katmoviehd.day/the-glass-castle-2017/</v>
      </c>
    </row>
    <row r="1753" spans="1:2">
      <c r="A1753" t="s">
        <v>1753</v>
      </c>
      <c r="B1753" t="str">
        <f>HYPERLINK("https://katmoviehd.day/how-to-be-single-2016/", "https://katmoviehd.day/how-to-be-single-2016/")</f>
        <v>https://katmoviehd.day/how-to-be-single-2016/</v>
      </c>
    </row>
    <row r="1754" spans="1:2">
      <c r="A1754" t="s">
        <v>1754</v>
      </c>
      <c r="B1754" t="str">
        <f>HYPERLINK("https://katmoviehd.day/ingrid-goes-west-2017/", "https://katmoviehd.day/ingrid-goes-west-2017/")</f>
        <v>https://katmoviehd.day/ingrid-goes-west-2017/</v>
      </c>
    </row>
    <row r="1755" spans="1:2">
      <c r="A1755" t="s">
        <v>1755</v>
      </c>
      <c r="B1755" t="str">
        <f>HYPERLINK("https://katmoviehd.day/otherlife-2017/", "https://katmoviehd.day/otherlife-2017/")</f>
        <v>https://katmoviehd.day/otherlife-2017/</v>
      </c>
    </row>
    <row r="1756" spans="1:2">
      <c r="A1756" t="s">
        <v>1756</v>
      </c>
      <c r="B1756" t="str">
        <f>HYPERLINK("https://katmoviehd.day/ingrid-goes-west-2017-bluray-720p-x265-hevc-aac-e-subs-english-600mb-psa/", "https://katmoviehd.day/ingrid-goes-west-2017-bluray-720p-x265-hevc-aac-e-subs-english-600mb-psa/")</f>
        <v>https://katmoviehd.day/ingrid-goes-west-2017-bluray-720p-x265-hevc-aac-e-subs-english-600mb-psa/</v>
      </c>
    </row>
    <row r="1757" spans="1:2">
      <c r="A1757" t="s">
        <v>1757</v>
      </c>
      <c r="B1757" t="str">
        <f>HYPERLINK("https://katmoviehd.day/cars-3-2017-1080p-webrip-english-1-41-gb-iextv/", "https://katmoviehd.day/cars-3-2017-1080p-webrip-english-1-41-gb-iextv/")</f>
        <v>https://katmoviehd.day/cars-3-2017-1080p-webrip-english-1-41-gb-iextv/</v>
      </c>
    </row>
    <row r="1758" spans="1:2">
      <c r="A1758" t="s">
        <v>1758</v>
      </c>
      <c r="B1758" t="str">
        <f>HYPERLINK("https://katmoviehd.day/never-2017/", "https://katmoviehd.day/never-2017/")</f>
        <v>https://katmoviehd.day/never-2017/</v>
      </c>
    </row>
    <row r="1759" spans="1:2">
      <c r="A1759" t="s">
        <v>1759</v>
      </c>
      <c r="B1759" t="str">
        <f>HYPERLINK("https://katmoviehd.day/bad-day-for-the-cut-2017/", "https://katmoviehd.day/bad-day-for-the-cut-2017/")</f>
        <v>https://katmoviehd.day/bad-day-for-the-cut-2017/</v>
      </c>
    </row>
    <row r="1760" spans="1:2">
      <c r="A1760" t="s">
        <v>1760</v>
      </c>
      <c r="B1760" t="str">
        <f>HYPERLINK("https://katmoviehd.day/the-only-living-boy-in-new-york-2017/", "https://katmoviehd.day/the-only-living-boy-in-new-york-2017/")</f>
        <v>https://katmoviehd.day/the-only-living-boy-in-new-york-2017/</v>
      </c>
    </row>
    <row r="1761" spans="1:2">
      <c r="A1761" t="s">
        <v>1761</v>
      </c>
      <c r="B1761" t="str">
        <f>HYPERLINK("https://katmoviehd.day/1922-2017/", "https://katmoviehd.day/1922-2017/")</f>
        <v>https://katmoviehd.day/1922-2017/</v>
      </c>
    </row>
    <row r="1762" spans="1:2">
      <c r="A1762" t="s">
        <v>1762</v>
      </c>
      <c r="B1762" t="str">
        <f>HYPERLINK("https://katmoviehd.day/wheelman-2017-720p-nf-web-dl-650mb/", "https://katmoviehd.day/wheelman-2017-720p-nf-web-dl-650mb/")</f>
        <v>https://katmoviehd.day/wheelman-2017-720p-nf-web-dl-650mb/</v>
      </c>
    </row>
    <row r="1763" spans="1:2">
      <c r="A1763" t="s">
        <v>1763</v>
      </c>
      <c r="B1763" t="str">
        <f>HYPERLINK("https://katmoviehd.day/jungle-2017/", "https://katmoviehd.day/jungle-2017/")</f>
        <v>https://katmoviehd.day/jungle-2017/</v>
      </c>
    </row>
    <row r="1764" spans="1:2">
      <c r="A1764" t="s">
        <v>1764</v>
      </c>
      <c r="B1764" t="str">
        <f>HYPERLINK("https://katmoviehd.day/stork-journey/", "https://katmoviehd.day/stork-journey/")</f>
        <v>https://katmoviehd.day/stork-journey/</v>
      </c>
    </row>
    <row r="1765" spans="1:2">
      <c r="A1765" t="s">
        <v>1765</v>
      </c>
      <c r="B1765" t="str">
        <f>HYPERLINK("https://katmoviehd.day/suntan-2016/", "https://katmoviehd.day/suntan-2016/")</f>
        <v>https://katmoviehd.day/suntan-2016/</v>
      </c>
    </row>
    <row r="1766" spans="1:2">
      <c r="A1766" t="s">
        <v>1766</v>
      </c>
      <c r="B1766" t="str">
        <f>HYPERLINK("https://katmoviehd.day/jupiter-ascending-2015-720p-bluray-x264-aac-hindi-pgs-subtitle/", "https://katmoviehd.day/jupiter-ascending-2015-720p-bluray-x264-aac-hindi-pgs-subtitle/")</f>
        <v>https://katmoviehd.day/jupiter-ascending-2015-720p-bluray-x264-aac-hindi-pgs-subtitle/</v>
      </c>
    </row>
    <row r="1767" spans="1:2">
      <c r="A1767" t="s">
        <v>1767</v>
      </c>
      <c r="B1767" t="str">
        <f>HYPERLINK("https://katmoviehd.day/pixels-2015-hindi/", "https://katmoviehd.day/pixels-2015-hindi/")</f>
        <v>https://katmoviehd.day/pixels-2015-hindi/</v>
      </c>
    </row>
    <row r="1768" spans="1:2">
      <c r="A1768" t="s">
        <v>1768</v>
      </c>
      <c r="B1768" t="str">
        <f>HYPERLINK("https://katmoviehd.day/american-made-hdrip/", "https://katmoviehd.day/american-made-hdrip/")</f>
        <v>https://katmoviehd.day/american-made-hdrip/</v>
      </c>
    </row>
    <row r="1769" spans="1:2">
      <c r="A1769" t="s">
        <v>1769</v>
      </c>
      <c r="B1769" t="str">
        <f>HYPERLINK("https://katmoviehd.day/lego-ninjago-movie-2017-hdrip/", "https://katmoviehd.day/lego-ninjago-movie-2017-hdrip/")</f>
        <v>https://katmoviehd.day/lego-ninjago-movie-2017-hdrip/</v>
      </c>
    </row>
    <row r="1770" spans="1:2">
      <c r="A1770" t="s">
        <v>1770</v>
      </c>
      <c r="B1770" t="str">
        <f>HYPERLINK("https://katmoviehd.day/nerve-2016-hindi/", "https://katmoviehd.day/nerve-2016-hindi/")</f>
        <v>https://katmoviehd.day/nerve-2016-hindi/</v>
      </c>
    </row>
    <row r="1771" spans="1:2">
      <c r="A1771" t="s">
        <v>1771</v>
      </c>
      <c r="B1771" t="str">
        <f>HYPERLINK("https://katmoviehd.day/annabelle-2-creation-2017-1080p/", "https://katmoviehd.day/annabelle-2-creation-2017-1080p/")</f>
        <v>https://katmoviehd.day/annabelle-2-creation-2017-1080p/</v>
      </c>
    </row>
    <row r="1772" spans="1:2">
      <c r="A1772" t="s">
        <v>1772</v>
      </c>
      <c r="B1772" t="str">
        <f>HYPERLINK("https://katmoviehd.day/puppy-hotel-transylvania/", "https://katmoviehd.day/puppy-hotel-transylvania/")</f>
        <v>https://katmoviehd.day/puppy-hotel-transylvania/</v>
      </c>
    </row>
    <row r="1773" spans="1:2">
      <c r="A1773" t="s">
        <v>1773</v>
      </c>
      <c r="B1773" t="str">
        <f>HYPERLINK("https://katmoviehd.day/blade-runner-black-2022/", "https://katmoviehd.day/blade-runner-black-2022/")</f>
        <v>https://katmoviehd.day/blade-runner-black-2022/</v>
      </c>
    </row>
    <row r="1774" spans="1:2">
      <c r="A1774" t="s">
        <v>1774</v>
      </c>
      <c r="B1774" t="str">
        <f>HYPERLINK("https://katmoviehd.day/crucifixion-720p/", "https://katmoviehd.day/crucifixion-720p/")</f>
        <v>https://katmoviehd.day/crucifixion-720p/</v>
      </c>
    </row>
    <row r="1775" spans="1:2">
      <c r="A1775" t="s">
        <v>1775</v>
      </c>
      <c r="B1775" t="str">
        <f>HYPERLINK("https://katmoviehd.day/suicide-squad/", "https://katmoviehd.day/suicide-squad/")</f>
        <v>https://katmoviehd.day/suicide-squad/</v>
      </c>
    </row>
    <row r="1776" spans="1:2">
      <c r="A1776" t="s">
        <v>1776</v>
      </c>
      <c r="B1776" t="str">
        <f>HYPERLINK("https://katmoviehd.day/wind-river-2017/", "https://katmoviehd.day/wind-river-2017/")</f>
        <v>https://katmoviehd.day/wind-river-2017/</v>
      </c>
    </row>
    <row r="1777" spans="1:2">
      <c r="A1777" t="s">
        <v>1777</v>
      </c>
      <c r="B1777" t="str">
        <f>HYPERLINK("https://katmoviehd.day/war-for-the-planet-of-the-apes-2017-web-dl/", "https://katmoviehd.day/war-for-the-planet-of-the-apes-2017-web-dl/")</f>
        <v>https://katmoviehd.day/war-for-the-planet-of-the-apes-2017-web-dl/</v>
      </c>
    </row>
    <row r="1778" spans="1:2">
      <c r="A1778" t="s">
        <v>1778</v>
      </c>
      <c r="B1778" t="str">
        <f>HYPERLINK("https://katmoviehd.day/emoji-movie-2017-proper-720p/", "https://katmoviehd.day/emoji-movie-2017-proper-720p/")</f>
        <v>https://katmoviehd.day/emoji-movie-2017-proper-720p/</v>
      </c>
    </row>
    <row r="1779" spans="1:2">
      <c r="A1779" t="s">
        <v>1779</v>
      </c>
      <c r="B1779" t="str">
        <f>HYPERLINK("https://katmoviehd.day/slumdog/", "https://katmoviehd.day/slumdog/")</f>
        <v>https://katmoviehd.day/slumdog/</v>
      </c>
    </row>
    <row r="1780" spans="1:2">
      <c r="A1780" t="s">
        <v>1780</v>
      </c>
      <c r="B1780" t="str">
        <f>HYPERLINK("https://katmoviehd.day/cold-moon-2016-720p/", "https://katmoviehd.day/cold-moon-2016-720p/")</f>
        <v>https://katmoviehd.day/cold-moon-2016-720p/</v>
      </c>
    </row>
    <row r="1781" spans="1:2">
      <c r="A1781" t="s">
        <v>1781</v>
      </c>
      <c r="B1781" t="str">
        <f>HYPERLINK("https://katmoviehd.day/better-watch-2016-720p/", "https://katmoviehd.day/better-watch-2016-720p/")</f>
        <v>https://katmoviehd.day/better-watch-2016-720p/</v>
      </c>
    </row>
    <row r="1782" spans="1:2">
      <c r="A1782" t="s">
        <v>1782</v>
      </c>
      <c r="B1782" t="str">
        <f>HYPERLINK("https://katmoviehd.day/overdrive-2017-720p/", "https://katmoviehd.day/overdrive-2017-720p/")</f>
        <v>https://katmoviehd.day/overdrive-2017-720p/</v>
      </c>
    </row>
    <row r="1783" spans="1:2">
      <c r="A1783" t="s">
        <v>1783</v>
      </c>
      <c r="B1783" t="str">
        <f>HYPERLINK("https://katmoviehd.day/demons-2017-720p-web-dl-x264-english-850mb/", "https://katmoviehd.day/demons-2017-720p-web-dl-x264-english-850mb/")</f>
        <v>https://katmoviehd.day/demons-2017-720p-web-dl-x264-english-850mb/</v>
      </c>
    </row>
    <row r="1784" spans="1:2">
      <c r="A1784" t="s">
        <v>1784</v>
      </c>
      <c r="B1784" t="str">
        <f>HYPERLINK("https://katmoviehd.day/little-pony-movie/", "https://katmoviehd.day/little-pony-movie/")</f>
        <v>https://katmoviehd.day/little-pony-movie/</v>
      </c>
    </row>
    <row r="1785" spans="1:2">
      <c r="A1785" t="s">
        <v>1785</v>
      </c>
      <c r="B1785" t="str">
        <f>HYPERLINK("https://katmoviehd.day/american-made-2017-hdcam/", "https://katmoviehd.day/american-made-2017-hdcam/")</f>
        <v>https://katmoviehd.day/american-made-2017-hdcam/</v>
      </c>
    </row>
    <row r="1786" spans="1:2">
      <c r="A1786" t="s">
        <v>1786</v>
      </c>
      <c r="B1786" t="str">
        <f>HYPERLINK("https://katmoviehd.day/6-days-2017/", "https://katmoviehd.day/6-days-2017/")</f>
        <v>https://katmoviehd.day/6-days-2017/</v>
      </c>
    </row>
    <row r="1787" spans="1:2">
      <c r="A1787" t="s">
        <v>1787</v>
      </c>
      <c r="B1787" t="str">
        <f>HYPERLINK("https://katmoviehd.day/amityville-awakening-2017/", "https://katmoviehd.day/amityville-awakening-2017/")</f>
        <v>https://katmoviehd.day/amityville-awakening-2017/</v>
      </c>
    </row>
    <row r="1788" spans="1:2">
      <c r="A1788" t="s">
        <v>1788</v>
      </c>
      <c r="B1788" t="str">
        <f>HYPERLINK("https://katmoviehd.day/war-for-the-planet-of-the-apes/", "https://katmoviehd.day/war-for-the-planet-of-the-apes/")</f>
        <v>https://katmoviehd.day/war-for-the-planet-of-the-apes/</v>
      </c>
    </row>
    <row r="1789" spans="1:2">
      <c r="A1789" t="s">
        <v>1789</v>
      </c>
      <c r="B1789" t="str">
        <f>HYPERLINK("https://katmoviehd.day/geralds/", "https://katmoviehd.day/geralds/")</f>
        <v>https://katmoviehd.day/geralds/</v>
      </c>
    </row>
    <row r="1790" spans="1:2">
      <c r="A1790" t="s">
        <v>1790</v>
      </c>
      <c r="B1790" t="str">
        <f>HYPERLINK("https://katmoviehd.day/wolf-mother-2016/", "https://katmoviehd.day/wolf-mother-2016/")</f>
        <v>https://katmoviehd.day/wolf-mother-2016/</v>
      </c>
    </row>
    <row r="1791" spans="1:2">
      <c r="A1791" t="s">
        <v>1791</v>
      </c>
      <c r="B1791" t="str">
        <f>HYPERLINK("https://katmoviehd.day/18-9-songs-2004/", "https://katmoviehd.day/18-9-songs-2004/")</f>
        <v>https://katmoviehd.day/18-9-songs-2004/</v>
      </c>
    </row>
    <row r="1792" spans="1:2">
      <c r="A1792" t="s">
        <v>1792</v>
      </c>
      <c r="B1792" t="str">
        <f>HYPERLINK("https://katmoviehd.day/wind-river-2017-720p-hc/", "https://katmoviehd.day/wind-river-2017-720p-hc/")</f>
        <v>https://katmoviehd.day/wind-river-2017-720p-hc/</v>
      </c>
    </row>
    <row r="1793" spans="1:2">
      <c r="A1793" t="s">
        <v>1793</v>
      </c>
      <c r="B1793" t="str">
        <f>HYPERLINK("https://katmoviehd.day/wish-upon-2017-unrated-720p-brrip-850mb-english-x264/", "https://katmoviehd.day/wish-upon-2017-unrated-720p-brrip-850mb-english-x264/")</f>
        <v>https://katmoviehd.day/wish-upon-2017-unrated-720p-brrip-850mb-english-x264/</v>
      </c>
    </row>
    <row r="1794" spans="1:2">
      <c r="A1794" t="s">
        <v>1794</v>
      </c>
      <c r="B1794" t="str">
        <f>HYPERLINK("https://katmoviehd.day/18-embrace-vampire-2013/", "https://katmoviehd.day/18-embrace-vampire-2013/")</f>
        <v>https://katmoviehd.day/18-embrace-vampire-2013/</v>
      </c>
    </row>
    <row r="1795" spans="1:2">
      <c r="A1795" t="s">
        <v>1795</v>
      </c>
      <c r="B1795" t="str">
        <f>HYPERLINK("https://katmoviehd.day/spider-man-2017-hd/", "https://katmoviehd.day/spider-man-2017-hd/")</f>
        <v>https://katmoviehd.day/spider-man-2017-hd/</v>
      </c>
    </row>
    <row r="1796" spans="1:2">
      <c r="A1796" t="s">
        <v>1796</v>
      </c>
      <c r="B1796" t="str">
        <f>HYPERLINK("https://katmoviehd.day/my-pet-dinosaur-2017/", "https://katmoviehd.day/my-pet-dinosaur-2017/")</f>
        <v>https://katmoviehd.day/my-pet-dinosaur-2017/</v>
      </c>
    </row>
    <row r="1797" spans="1:2">
      <c r="A1797" t="s">
        <v>1797</v>
      </c>
      <c r="B1797" t="str">
        <f>HYPERLINK("https://katmoviehd.day/cult-chucky-2017/", "https://katmoviehd.day/cult-chucky-2017/")</f>
        <v>https://katmoviehd.day/cult-chucky-2017/</v>
      </c>
    </row>
    <row r="1798" spans="1:2">
      <c r="A1798" t="s">
        <v>1798</v>
      </c>
      <c r="B1798" t="str">
        <f>HYPERLINK("https://katmoviehd.day/houses-october-built-2/", "https://katmoviehd.day/houses-october-built-2/")</f>
        <v>https://katmoviehd.day/houses-october-built-2/</v>
      </c>
    </row>
    <row r="1799" spans="1:2">
      <c r="A1799" t="s">
        <v>1799</v>
      </c>
      <c r="B1799" t="str">
        <f>HYPERLINK("https://katmoviehd.day/kingsman-golden-circle-2017-hd-cam/", "https://katmoviehd.day/kingsman-golden-circle-2017-hd-cam/")</f>
        <v>https://katmoviehd.day/kingsman-golden-circle-2017-hd-cam/</v>
      </c>
    </row>
    <row r="1800" spans="1:2">
      <c r="A1800" t="s">
        <v>1800</v>
      </c>
      <c r="B1800" t="str">
        <f>HYPERLINK("https://katmoviehd.day/berlin-syndrome-2017/", "https://katmoviehd.day/berlin-syndrome-2017/")</f>
        <v>https://katmoviehd.day/berlin-syndrome-2017/</v>
      </c>
    </row>
    <row r="1801" spans="1:2">
      <c r="A1801" t="s">
        <v>1801</v>
      </c>
      <c r="B1801" t="str">
        <f>HYPERLINK("https://katmoviehd.day/mummy-2017-org/", "https://katmoviehd.day/mummy-2017-org/")</f>
        <v>https://katmoviehd.day/mummy-2017-org/</v>
      </c>
    </row>
    <row r="1802" spans="1:2">
      <c r="A1802" t="s">
        <v>1802</v>
      </c>
      <c r="B1802" t="str">
        <f>HYPERLINK("https://katmoviehd.day/house-2017-720p/", "https://katmoviehd.day/house-2017-720p/")</f>
        <v>https://katmoviehd.day/house-2017-720p/</v>
      </c>
    </row>
    <row r="1803" spans="1:2">
      <c r="A1803" t="s">
        <v>1803</v>
      </c>
      <c r="B1803" t="str">
        <f>HYPERLINK("https://katmoviehd.day/pirates-of-the-caribbean-2017/", "https://katmoviehd.day/pirates-of-the-caribbean-2017/")</f>
        <v>https://katmoviehd.day/pirates-of-the-caribbean-2017/</v>
      </c>
    </row>
    <row r="1804" spans="1:2">
      <c r="A1804" t="s">
        <v>1804</v>
      </c>
      <c r="B1804" t="str">
        <f>HYPERLINK("https://katmoviehd.day/realityhigh-2017/", "https://katmoviehd.day/realityhigh-2017/")</f>
        <v>https://katmoviehd.day/realityhigh-2017/</v>
      </c>
    </row>
    <row r="1805" spans="1:2">
      <c r="A1805" t="s">
        <v>1805</v>
      </c>
      <c r="B1805" t="str">
        <f>HYPERLINK("https://katmoviehd.day/it-1990/", "https://katmoviehd.day/it-1990/")</f>
        <v>https://katmoviehd.day/it-1990/</v>
      </c>
    </row>
    <row r="1806" spans="1:2">
      <c r="A1806" t="s">
        <v>1806</v>
      </c>
      <c r="B1806" t="str">
        <f>HYPERLINK("https://katmoviehd.day/logan-lucky-2017-ts/", "https://katmoviehd.day/logan-lucky-2017-ts/")</f>
        <v>https://katmoviehd.day/logan-lucky-2017-ts/</v>
      </c>
    </row>
    <row r="1807" spans="1:2">
      <c r="A1807" t="s">
        <v>1807</v>
      </c>
      <c r="B1807" t="str">
        <f>HYPERLINK("https://katmoviehd.day/pirates-caribbean-dead-men-tell-no-tales-2017-web/", "https://katmoviehd.day/pirates-caribbean-dead-men-tell-no-tales-2017-web/")</f>
        <v>https://katmoviehd.day/pirates-caribbean-dead-men-tell-no-tales-2017-web/</v>
      </c>
    </row>
    <row r="1808" spans="1:2">
      <c r="A1808" t="s">
        <v>1808</v>
      </c>
      <c r="B1808" t="str">
        <f>HYPERLINK("https://katmoviehd.day/atoning-2017-720p-web-dl-700mb-english-x264-full-movie-download/", "https://katmoviehd.day/atoning-2017-720p-web-dl-700mb-english-x264-full-movie-download/")</f>
        <v>https://katmoviehd.day/atoning-2017-720p-web-dl-700mb-english-x264-full-movie-download/</v>
      </c>
    </row>
    <row r="1809" spans="1:2">
      <c r="A1809" t="s">
        <v>1809</v>
      </c>
      <c r="B1809" t="str">
        <f>HYPERLINK("https://katmoviehd.day/temple-2017/", "https://katmoviehd.day/temple-2017/")</f>
        <v>https://katmoviehd.day/temple-2017/</v>
      </c>
    </row>
    <row r="1810" spans="1:2">
      <c r="A1810" t="s">
        <v>1810</v>
      </c>
      <c r="B1810" t="str">
        <f>HYPERLINK("https://katmoviehd.day/layover-2017/", "https://katmoviehd.day/layover-2017/")</f>
        <v>https://katmoviehd.day/layover-2017/</v>
      </c>
    </row>
    <row r="1811" spans="1:2">
      <c r="A1811" t="s">
        <v>1811</v>
      </c>
      <c r="B1811" t="str">
        <f>HYPERLINK("https://katmoviehd.day/jackals-2017/", "https://katmoviehd.day/jackals-2017/")</f>
        <v>https://katmoviehd.day/jackals-2017/</v>
      </c>
    </row>
    <row r="1812" spans="1:2">
      <c r="A1812" t="s">
        <v>1812</v>
      </c>
      <c r="B1812" t="str">
        <f>HYPERLINK("https://katmoviehd.day/despicable-3-2017-480p-720p-1080p-webrip-x264-x265-hevc-english-350mb-700mb-975mb-download/", "https://katmoviehd.day/despicable-3-2017-480p-720p-1080p-webrip-x264-x265-hevc-english-350mb-700mb-975mb-download/")</f>
        <v>https://katmoviehd.day/despicable-3-2017-480p-720p-1080p-webrip-x264-x265-hevc-english-350mb-700mb-975mb-download/</v>
      </c>
    </row>
    <row r="1813" spans="1:2">
      <c r="A1813" t="s">
        <v>1813</v>
      </c>
      <c r="B1813" t="str">
        <f>HYPERLINK("https://katmoviehd.day/mummy-2017/", "https://katmoviehd.day/mummy-2017/")</f>
        <v>https://katmoviehd.day/mummy-2017/</v>
      </c>
    </row>
    <row r="1814" spans="1:2">
      <c r="A1814" t="s">
        <v>1814</v>
      </c>
      <c r="B1814" t="str">
        <f>HYPERLINK("https://katmoviehd.day/throne-elves-2016-brrip-720p/", "https://katmoviehd.day/throne-elves-2016-brrip-720p/")</f>
        <v>https://katmoviehd.day/throne-elves-2016-brrip-720p/</v>
      </c>
    </row>
    <row r="1815" spans="1:2">
      <c r="A1815" t="s">
        <v>1815</v>
      </c>
      <c r="B1815" t="str">
        <f>HYPERLINK("https://katmoviehd.day/24961-2the-hitmans-bodyguard-2017-480p-720p-1080p/", "https://katmoviehd.day/24961-2the-hitmans-bodyguard-2017-480p-720p-1080p/")</f>
        <v>https://katmoviehd.day/24961-2the-hitmans-bodyguard-2017-480p-720p-1080p/</v>
      </c>
    </row>
    <row r="1816" spans="1:2">
      <c r="A1816" t="s">
        <v>1816</v>
      </c>
      <c r="B1816" t="str">
        <f>HYPERLINK("https://katmoviehd.day/unlocked-2017/", "https://katmoviehd.day/unlocked-2017/")</f>
        <v>https://katmoviehd.day/unlocked-2017/</v>
      </c>
    </row>
    <row r="1817" spans="1:2">
      <c r="A1817" t="s">
        <v>1817</v>
      </c>
      <c r="B1817" t="str">
        <f>HYPERLINK("https://katmoviehd.day/ghost-house-2017-720p-web-dl-800mb-english-x264-download/", "https://katmoviehd.day/ghost-house-2017-720p-web-dl-800mb-english-x264-download/")</f>
        <v>https://katmoviehd.day/ghost-house-2017-720p-web-dl-800mb-english-x264-download/</v>
      </c>
    </row>
    <row r="1818" spans="1:2">
      <c r="A1818" t="s">
        <v>1818</v>
      </c>
      <c r="B1818" t="str">
        <f>HYPERLINK("https://katmoviehd.day/first-kill-2017-720p/", "https://katmoviehd.day/first-kill-2017-720p/")</f>
        <v>https://katmoviehd.day/first-kill-2017-720p/</v>
      </c>
    </row>
    <row r="1819" spans="1:2">
      <c r="A1819" t="s">
        <v>1819</v>
      </c>
      <c r="B1819" t="str">
        <f>HYPERLINK("https://katmoviehd.day/captain-underpants-first-epic-movie-2017-1080p-720p-480p-brrip-6ch-1-6gb-800mb-english/", "https://katmoviehd.day/captain-underpants-first-epic-movie-2017-1080p-720p-480p-brrip-6ch-1-6gb-800mb-english/")</f>
        <v>https://katmoviehd.day/captain-underpants-first-epic-movie-2017-1080p-720p-480p-brrip-6ch-1-6gb-800mb-english/</v>
      </c>
    </row>
    <row r="1820" spans="1:2">
      <c r="A1820" t="s">
        <v>1820</v>
      </c>
      <c r="B1820" t="str">
        <f>HYPERLINK("https://katmoviehd.day/rememory-2017-720p-hdrip/", "https://katmoviehd.day/rememory-2017-720p-hdrip/")</f>
        <v>https://katmoviehd.day/rememory-2017-720p-hdrip/</v>
      </c>
    </row>
    <row r="1821" spans="1:2">
      <c r="A1821" t="s">
        <v>1821</v>
      </c>
      <c r="B1821" t="str">
        <f>HYPERLINK("https://katmoviehd.day/death-note-2017-nf-1080p-720p-web-dl-6ch-1-6gb-800mb-english/", "https://katmoviehd.day/death-note-2017-nf-1080p-720p-web-dl-6ch-1-6gb-800mb-english/")</f>
        <v>https://katmoviehd.day/death-note-2017-nf-1080p-720p-web-dl-6ch-1-6gb-800mb-english/</v>
      </c>
    </row>
    <row r="1822" spans="1:2">
      <c r="A1822" t="s">
        <v>1822</v>
      </c>
      <c r="B1822" t="str">
        <f>HYPERLINK("https://katmoviehd.day/megan-leavey-2017-720p-web-dl-torrent-download-watch-online/", "https://katmoviehd.day/megan-leavey-2017-720p-web-dl-torrent-download-watch-online/")</f>
        <v>https://katmoviehd.day/megan-leavey-2017-720p-web-dl-torrent-download-watch-online/</v>
      </c>
    </row>
    <row r="1823" spans="1:2">
      <c r="A1823" t="s">
        <v>1823</v>
      </c>
      <c r="B1823" t="str">
        <f>HYPERLINK("https://katmoviehd.day/starship-troopers-traitor-mars-2017-720p/", "https://katmoviehd.day/starship-troopers-traitor-mars-2017-720p/")</f>
        <v>https://katmoviehd.day/starship-troopers-traitor-mars-2017-720p/</v>
      </c>
    </row>
    <row r="1824" spans="1:2">
      <c r="A1824" t="s">
        <v>1824</v>
      </c>
      <c r="B1824" t="str">
        <f>HYPERLINK("https://katmoviehd.day/eyez-2017-720p-web-dl-x264-english-1gb/", "https://katmoviehd.day/eyez-2017-720p-web-dl-x264-english-1gb/")</f>
        <v>https://katmoviehd.day/eyez-2017-720p-web-dl-x264-english-1gb/</v>
      </c>
    </row>
    <row r="1825" spans="1:2">
      <c r="A1825" t="s">
        <v>1825</v>
      </c>
      <c r="B1825" t="str">
        <f>HYPERLINK("https://katmoviehd.day/fun-mom-dinner-2017-720p-web-dl-x264-english-650mb/", "https://katmoviehd.day/fun-mom-dinner-2017-720p-web-dl-x264-english-650mb/")</f>
        <v>https://katmoviehd.day/fun-mom-dinner-2017-720p-web-dl-x264-english-650mb/</v>
      </c>
    </row>
    <row r="1826" spans="1:2">
      <c r="A1826" t="s">
        <v>1826</v>
      </c>
      <c r="B1826" t="str">
        <f>HYPERLINK("https://katmoviehd.day/female-fight-squad-2016-720p-web-dl-700mb/", "https://katmoviehd.day/female-fight-squad-2016-720p-web-dl-700mb/")</f>
        <v>https://katmoviehd.day/female-fight-squad-2016-720p-web-dl-700mb/</v>
      </c>
    </row>
    <row r="1827" spans="1:2">
      <c r="A1827" t="s">
        <v>1827</v>
      </c>
      <c r="B1827" t="str">
        <f>HYPERLINK("https://katmoviehd.day/cousin-rachel-2017/", "https://katmoviehd.day/cousin-rachel-2017/")</f>
        <v>https://katmoviehd.day/cousin-rachel-2017/</v>
      </c>
    </row>
    <row r="1828" spans="1:2">
      <c r="A1828" t="s">
        <v>1828</v>
      </c>
      <c r="B1828" t="str">
        <f>HYPERLINK("https://katmoviehd.day/guardians-of-the-galaxy-vol-2/", "https://katmoviehd.day/guardians-of-the-galaxy-vol-2/")</f>
        <v>https://katmoviehd.day/guardians-of-the-galaxy-vol-2/</v>
      </c>
    </row>
    <row r="1829" spans="1:2">
      <c r="A1829" t="s">
        <v>1829</v>
      </c>
      <c r="B1829" t="str">
        <f>HYPERLINK("https://katmoviehd.day/kill-switch-2017/", "https://katmoviehd.day/kill-switch-2017/")</f>
        <v>https://katmoviehd.day/kill-switch-2017/</v>
      </c>
    </row>
    <row r="1830" spans="1:2">
      <c r="A1830" t="s">
        <v>1830</v>
      </c>
      <c r="B1830" t="str">
        <f>HYPERLINK("https://katmoviehd.day/guardians-of-the-galaxy-vol-2-2017-extras/", "https://katmoviehd.day/guardians-of-the-galaxy-vol-2-2017-extras/")</f>
        <v>https://katmoviehd.day/guardians-of-the-galaxy-vol-2-2017-extras/</v>
      </c>
    </row>
    <row r="1831" spans="1:2">
      <c r="A1831" t="s">
        <v>1831</v>
      </c>
      <c r="B1831" t="str">
        <f>HYPERLINK("https://katmoviehd.day/naked-2017-720p-webrip/", "https://katmoviehd.day/naked-2017-720p-webrip/")</f>
        <v>https://katmoviehd.day/naked-2017-720p-webrip/</v>
      </c>
    </row>
    <row r="1832" spans="1:2">
      <c r="A1832" t="s">
        <v>1832</v>
      </c>
      <c r="B1832" t="str">
        <f>HYPERLINK("https://katmoviehd.day/18-last-day-school-2016-1080p-480p-bluray-unrated-950mb-x264/", "https://katmoviehd.day/18-last-day-school-2016-1080p-480p-bluray-unrated-950mb-x264/")</f>
        <v>https://katmoviehd.day/18-last-day-school-2016-1080p-480p-bluray-unrated-950mb-x264/</v>
      </c>
    </row>
    <row r="1833" spans="1:2">
      <c r="A1833" t="s">
        <v>1833</v>
      </c>
      <c r="B1833" t="str">
        <f>HYPERLINK("https://katmoviehd.day/guardians-galaxy-vol-2-2017-720p-1080p-web-dl-x264-english-esub/", "https://katmoviehd.day/guardians-galaxy-vol-2-2017-720p-1080p-web-dl-x264-english-esub/")</f>
        <v>https://katmoviehd.day/guardians-galaxy-vol-2-2017-720p-1080p-web-dl-x264-english-esub/</v>
      </c>
    </row>
    <row r="1834" spans="1:2">
      <c r="A1834" t="s">
        <v>1834</v>
      </c>
      <c r="B1834" t="str">
        <f>HYPERLINK("https://katmoviehd.day/sharknado-5-global-swarming-2017-720p-webrip/", "https://katmoviehd.day/sharknado-5-global-swarming-2017-720p-webrip/")</f>
        <v>https://katmoviehd.day/sharknado-5-global-swarming-2017-720p-webrip/</v>
      </c>
    </row>
    <row r="1835" spans="1:2">
      <c r="A1835" t="s">
        <v>1835</v>
      </c>
      <c r="B1835" t="str">
        <f>HYPERLINK("https://katmoviehd.day/girls-trip-2017-english-movie-1cd-pre-dvdrip-x264-aac/", "https://katmoviehd.day/girls-trip-2017-english-movie-1cd-pre-dvdrip-x264-aac/")</f>
        <v>https://katmoviehd.day/girls-trip-2017-english-movie-1cd-pre-dvdrip-x264-aac/</v>
      </c>
    </row>
    <row r="1836" spans="1:2">
      <c r="A1836" t="s">
        <v>1836</v>
      </c>
      <c r="B1836" t="str">
        <f>HYPERLINK("https://katmoviehd.day/wtf-2017-720p-hdrip/", "https://katmoviehd.day/wtf-2017-720p-hdrip/")</f>
        <v>https://katmoviehd.day/wtf-2017-720p-hdrip/</v>
      </c>
    </row>
    <row r="1837" spans="1:2">
      <c r="A1837" t="s">
        <v>1837</v>
      </c>
      <c r="B1837" t="str">
        <f>HYPERLINK("https://katmoviehd.day/war-planet-apes-2017-new-ts-850mb-x264-english/", "https://katmoviehd.day/war-planet-apes-2017-new-ts-850mb-x264-english/")</f>
        <v>https://katmoviehd.day/war-planet-apes-2017-new-ts-850mb-x264-english/</v>
      </c>
    </row>
    <row r="1838" spans="1:2">
      <c r="A1838" t="s">
        <v>1838</v>
      </c>
      <c r="B1838" t="str">
        <f>HYPERLINK("https://katmoviehd.day/18-sleeping-beauties-2017-720p-480p-amzn-hd-webrip-x264-aac-english/", "https://katmoviehd.day/18-sleeping-beauties-2017-720p-480p-amzn-hd-webrip-x264-aac-english/")</f>
        <v>https://katmoviehd.day/18-sleeping-beauties-2017-720p-480p-amzn-hd-webrip-x264-aac-english/</v>
      </c>
    </row>
    <row r="1839" spans="1:2">
      <c r="A1839" t="s">
        <v>1839</v>
      </c>
      <c r="B1839" t="str">
        <f>HYPERLINK("https://katmoviehd.day/the-mummy-2017-720p-1080p-web-dl-english-x264-x265-hevc-850mb-490mb-1-3gb/", "https://katmoviehd.day/the-mummy-2017-720p-1080p-web-dl-english-x264-x265-hevc-850mb-490mb-1-3gb/")</f>
        <v>https://katmoviehd.day/the-mummy-2017-720p-1080p-web-dl-english-x264-x265-hevc-850mb-490mb-1-3gb/</v>
      </c>
    </row>
    <row r="1840" spans="1:2">
      <c r="A1840" t="s">
        <v>1840</v>
      </c>
      <c r="B1840" t="str">
        <f>HYPERLINK("https://katmoviehd.day/alien-covenant/", "https://katmoviehd.day/alien-covenant/")</f>
        <v>https://katmoviehd.day/alien-covenant/</v>
      </c>
    </row>
    <row r="1841" spans="1:2">
      <c r="A1841" t="s">
        <v>1841</v>
      </c>
      <c r="B1841" t="str">
        <f>HYPERLINK("https://katmoviehd.day/the-case-for-christ-2017/", "https://katmoviehd.day/the-case-for-christ-2017/")</f>
        <v>https://katmoviehd.day/the-case-for-christ-2017/</v>
      </c>
    </row>
    <row r="1842" spans="1:2">
      <c r="A1842" t="s">
        <v>1842</v>
      </c>
      <c r="B1842" t="str">
        <f>HYPERLINK("https://katmoviehd.day/guardians-galaxy-vol-2-2017-720p-hdrip/", "https://katmoviehd.day/guardians-galaxy-vol-2-2017-720p-hdrip/")</f>
        <v>https://katmoviehd.day/guardians-galaxy-vol-2-2017-720p-hdrip/</v>
      </c>
    </row>
    <row r="1843" spans="1:2">
      <c r="A1843" t="s">
        <v>1843</v>
      </c>
      <c r="B1843" t="str">
        <f>HYPERLINK("https://katmoviehd.day/alien-covenant-2017-web/", "https://katmoviehd.day/alien-covenant-2017-web/")</f>
        <v>https://katmoviehd.day/alien-covenant-2017-web/</v>
      </c>
    </row>
    <row r="1844" spans="1:2">
      <c r="A1844" t="s">
        <v>1844</v>
      </c>
      <c r="B1844" t="str">
        <f>HYPERLINK("https://katmoviehd.day/una-2016-720p-web/", "https://katmoviehd.day/una-2016-720p-web/")</f>
        <v>https://katmoviehd.day/una-2016-720p-web/</v>
      </c>
    </row>
    <row r="1845" spans="1:2">
      <c r="A1845" t="s">
        <v>1845</v>
      </c>
      <c r="B1845" t="str">
        <f>HYPERLINK("https://katmoviehd.day/everything-everything-2017-720p-brrip-900mb/", "https://katmoviehd.day/everything-everything-2017-720p-brrip-900mb/")</f>
        <v>https://katmoviehd.day/everything-everything-2017-720p-brrip-900mb/</v>
      </c>
    </row>
    <row r="1846" spans="1:2">
      <c r="A1846" t="s">
        <v>1846</v>
      </c>
      <c r="B1846" t="str">
        <f>HYPERLINK("https://katmoviehd.day/stains-sands-red-2016-720p/", "https://katmoviehd.day/stains-sands-red-2016-720p/")</f>
        <v>https://katmoviehd.day/stains-sands-red-2016-720p/</v>
      </c>
    </row>
    <row r="1847" spans="1:2">
      <c r="A1847" t="s">
        <v>1847</v>
      </c>
      <c r="B1847" t="str">
        <f>HYPERLINK("https://katmoviehd.day/dead-awake/", "https://katmoviehd.day/dead-awake/")</f>
        <v>https://katmoviehd.day/dead-awake/</v>
      </c>
    </row>
    <row r="1848" spans="1:2">
      <c r="A1848" t="s">
        <v>1848</v>
      </c>
      <c r="B1848" t="str">
        <f>HYPERLINK("https://katmoviehd.day/wish-upon-2017-hdcam/", "https://katmoviehd.day/wish-upon-2017-hdcam/")</f>
        <v>https://katmoviehd.day/wish-upon-2017-hdcam/</v>
      </c>
    </row>
    <row r="1849" spans="1:2">
      <c r="A1849" t="s">
        <v>1849</v>
      </c>
      <c r="B1849" t="str">
        <f>HYPERLINK("https://katmoviehd.day/king-arthur-legend-of-the-sword-2017/", "https://katmoviehd.day/king-arthur-legend-of-the-sword-2017/")</f>
        <v>https://katmoviehd.day/king-arthur-legend-of-the-sword-2017/</v>
      </c>
    </row>
    <row r="1850" spans="1:2">
      <c r="A1850" t="s">
        <v>1850</v>
      </c>
      <c r="B1850" t="str">
        <f>HYPERLINK("https://katmoviehd.day/the-hunters-prayer-2017-720p-brrip/", "https://katmoviehd.day/the-hunters-prayer-2017-720p-brrip/")</f>
        <v>https://katmoviehd.day/the-hunters-prayer-2017-720p-brrip/</v>
      </c>
    </row>
    <row r="1851" spans="1:2">
      <c r="A1851" t="s">
        <v>1851</v>
      </c>
      <c r="B1851" t="str">
        <f>HYPERLINK("https://katmoviehd.day/diary-wimpy-kid-long-haul-2017-720p-brrip-800mb-english-x264-download/", "https://katmoviehd.day/diary-wimpy-kid-long-haul-2017-720p-brrip-800mb-english-x264-download/")</f>
        <v>https://katmoviehd.day/diary-wimpy-kid-long-haul-2017-720p-brrip-800mb-english-x264-download/</v>
      </c>
    </row>
    <row r="1852" spans="1:2">
      <c r="A1852" t="s">
        <v>1852</v>
      </c>
      <c r="B1852" t="str">
        <f>HYPERLINK("https://katmoviehd.day/lego-dc-super-hero-girls/", "https://katmoviehd.day/lego-dc-super-hero-girls/")</f>
        <v>https://katmoviehd.day/lego-dc-super-hero-girls/</v>
      </c>
    </row>
    <row r="1853" spans="1:2">
      <c r="A1853" t="s">
        <v>1853</v>
      </c>
      <c r="B1853" t="str">
        <f>HYPERLINK("https://katmoviehd.day/snatched-2017-720p-brrip-800mb-x264-english-download-watch-online/", "https://katmoviehd.day/snatched-2017-720p-brrip-800mb-x264-english-download-watch-online/")</f>
        <v>https://katmoviehd.day/snatched-2017-720p-brrip-800mb-x264-english-download-watch-online/</v>
      </c>
    </row>
    <row r="1854" spans="1:2">
      <c r="A1854" t="s">
        <v>1854</v>
      </c>
      <c r="B1854" t="str">
        <f>HYPERLINK("https://katmoviehd.day/ottoman-lieutenant-2017-720p-1080p/", "https://katmoviehd.day/ottoman-lieutenant-2017-720p-1080p/")</f>
        <v>https://katmoviehd.day/ottoman-lieutenant-2017-720p-1080p/</v>
      </c>
    </row>
    <row r="1855" spans="1:2">
      <c r="A1855" t="s">
        <v>1855</v>
      </c>
      <c r="B1855" t="str">
        <f>HYPERLINK("https://katmoviehd.day/lovers-2017-480p-720p-1080p-brrip-x264-english-300mb-900mb-2gb/", "https://katmoviehd.day/lovers-2017-480p-720p-1080p-brrip-x264-english-300mb-900mb-2gb/")</f>
        <v>https://katmoviehd.day/lovers-2017-480p-720p-1080p-brrip-x264-english-300mb-900mb-2gb/</v>
      </c>
    </row>
    <row r="1856" spans="1:2">
      <c r="A1856" t="s">
        <v>1856</v>
      </c>
      <c r="B1856" t="str">
        <f>HYPERLINK("https://katmoviehd.day/boyka-undisputed-2016-720p-brrip/", "https://katmoviehd.day/boyka-undisputed-2016-720p-brrip/")</f>
        <v>https://katmoviehd.day/boyka-undisputed-2016-720p-brrip/</v>
      </c>
    </row>
    <row r="1857" spans="1:2">
      <c r="A1857" t="s">
        <v>1857</v>
      </c>
      <c r="B1857" t="str">
        <f>HYPERLINK("https://katmoviehd.day/king-arthur-legend-sword-2017-2/", "https://katmoviehd.day/king-arthur-legend-sword-2017-2/")</f>
        <v>https://katmoviehd.day/king-arthur-legend-sword-2017-2/</v>
      </c>
    </row>
    <row r="1858" spans="1:2">
      <c r="A1858" t="s">
        <v>1858</v>
      </c>
      <c r="B1858" t="str">
        <f>HYPERLINK("https://katmoviehd.day/valerian-2017-hd-cam/", "https://katmoviehd.day/valerian-2017-hd-cam/")</f>
        <v>https://katmoviehd.day/valerian-2017-hd-cam/</v>
      </c>
    </row>
    <row r="1859" spans="1:2">
      <c r="A1859" t="s">
        <v>1859</v>
      </c>
      <c r="B1859" t="str">
        <f>HYPERLINK("https://katmoviehd.day/dunkirk-2017-english-hd-ts-rip/", "https://katmoviehd.day/dunkirk-2017-english-hd-ts-rip/")</f>
        <v>https://katmoviehd.day/dunkirk-2017-english-hd-ts-rip/</v>
      </c>
    </row>
    <row r="1860" spans="1:2">
      <c r="A1860" t="s">
        <v>1860</v>
      </c>
      <c r="B1860" t="str">
        <f>HYPERLINK("https://katmoviehd.day/18-from-straight-as-to-xxx-2017-hdtv-720p-480p-700mb-300mb/", "https://katmoviehd.day/18-from-straight-as-to-xxx-2017-hdtv-720p-480p-700mb-300mb/")</f>
        <v>https://katmoviehd.day/18-from-straight-as-to-xxx-2017-hdtv-720p-480p-700mb-300mb/</v>
      </c>
    </row>
    <row r="1861" spans="1:2">
      <c r="A1861" t="s">
        <v>1861</v>
      </c>
      <c r="B1861" t="str">
        <f>HYPERLINK("https://katmoviehd.day/first-kill-2017-720p-web-dl-x264-english-800mb/", "https://katmoviehd.day/first-kill-2017-720p-web-dl-x264-english-800mb/")</f>
        <v>https://katmoviehd.day/first-kill-2017-720p-web-dl-x264-english-800mb/</v>
      </c>
    </row>
    <row r="1862" spans="1:2">
      <c r="A1862" t="s">
        <v>1862</v>
      </c>
      <c r="B1862" t="str">
        <f>HYPERLINK("https://katmoviehd.day/18-10-rules-sleeping-around-2013-bluray-720p-480p-x264-english-aac-1gb-300mb/", "https://katmoviehd.day/18-10-rules-sleeping-around-2013-bluray-720p-480p-x264-english-aac-1gb-300mb/")</f>
        <v>https://katmoviehd.day/18-10-rules-sleeping-around-2013-bluray-720p-480p-x264-english-aac-1gb-300mb/</v>
      </c>
    </row>
    <row r="1863" spans="1:2">
      <c r="A1863" t="s">
        <v>1863</v>
      </c>
      <c r="B1863" t="str">
        <f>HYPERLINK("https://katmoviehd.day/the-hippopotamus-2017/", "https://katmoviehd.day/the-hippopotamus-2017/")</f>
        <v>https://katmoviehd.day/the-hippopotamus-2017/</v>
      </c>
    </row>
    <row r="1864" spans="1:2">
      <c r="A1864" t="s">
        <v>1864</v>
      </c>
      <c r="B1864" t="str">
        <f>HYPERLINK("https://katmoviehd.day/charlie-charlie-2016/", "https://katmoviehd.day/charlie-charlie-2016/")</f>
        <v>https://katmoviehd.day/charlie-charlie-2016/</v>
      </c>
    </row>
    <row r="1865" spans="1:2">
      <c r="A1865" t="s">
        <v>1865</v>
      </c>
      <c r="B1865" t="str">
        <f>HYPERLINK("https://katmoviehd.day/colossal-2016/", "https://katmoviehd.day/colossal-2016/")</f>
        <v>https://katmoviehd.day/colossal-2016/</v>
      </c>
    </row>
    <row r="1866" spans="1:2">
      <c r="A1866" t="s">
        <v>1866</v>
      </c>
      <c r="B1866" t="str">
        <f>HYPERLINK("https://katmoviehd.day/phoenix-forgotten-2017-720p-web-dl-700mb-english/", "https://katmoviehd.day/phoenix-forgotten-2017-720p-web-dl-700mb-english/")</f>
        <v>https://katmoviehd.day/phoenix-forgotten-2017-720p-web-dl-700mb-english/</v>
      </c>
    </row>
    <row r="1867" spans="1:2">
      <c r="A1867" t="s">
        <v>1867</v>
      </c>
      <c r="B1867" t="str">
        <f>HYPERLINK("https://katmoviehd.day/paramedics-2016-dvdrip-720p/", "https://katmoviehd.day/paramedics-2016-dvdrip-720p/")</f>
        <v>https://katmoviehd.day/paramedics-2016-dvdrip-720p/</v>
      </c>
    </row>
    <row r="1868" spans="1:2">
      <c r="A1868" t="s">
        <v>1868</v>
      </c>
      <c r="B1868" t="str">
        <f>HYPERLINK("https://katmoviehd.day/sleight-2016-720p-brrip/", "https://katmoviehd.day/sleight-2016-720p-brrip/")</f>
        <v>https://katmoviehd.day/sleight-2016-720p-brrip/</v>
      </c>
    </row>
    <row r="1869" spans="1:2">
      <c r="A1869" t="s">
        <v>1869</v>
      </c>
      <c r="B1869" t="str">
        <f>HYPERLINK("https://katmoviehd.day/origin-wars-2017-720p-web-dl-750mb-x264-english/", "https://katmoviehd.day/origin-wars-2017-720p-web-dl-750mb-x264-english/")</f>
        <v>https://katmoviehd.day/origin-wars-2017-720p-web-dl-750mb-x264-english/</v>
      </c>
    </row>
    <row r="1870" spans="1:2">
      <c r="A1870" t="s">
        <v>1870</v>
      </c>
      <c r="B1870" t="str">
        <f>HYPERLINK("https://katmoviehd.day/boyfriend-killer-2017-480p-hdtv-x264-350mb-english/", "https://katmoviehd.day/boyfriend-killer-2017-480p-hdtv-x264-350mb-english/")</f>
        <v>https://katmoviehd.day/boyfriend-killer-2017-480p-hdtv-x264-350mb-english/</v>
      </c>
    </row>
    <row r="1871" spans="1:2">
      <c r="A1871" t="s">
        <v>1871</v>
      </c>
      <c r="B1871" t="str">
        <f>HYPERLINK("https://katmoviehd.day/taking-earth-2017-dvdrip-x264/", "https://katmoviehd.day/taking-earth-2017-dvdrip-x264/")</f>
        <v>https://katmoviehd.day/taking-earth-2017-dvdrip-x264/</v>
      </c>
    </row>
    <row r="1872" spans="1:2">
      <c r="A1872" t="s">
        <v>1872</v>
      </c>
      <c r="B1872" t="str">
        <f>HYPERLINK("https://katmoviehd.day/girls-night-out-2017-hdtv-350mb-x264-english/", "https://katmoviehd.day/girls-night-out-2017-hdtv-350mb-x264-english/")</f>
        <v>https://katmoviehd.day/girls-night-out-2017-hdtv-350mb-x264-english/</v>
      </c>
    </row>
    <row r="1873" spans="1:2">
      <c r="A1873" t="s">
        <v>1873</v>
      </c>
      <c r="B1873" t="str">
        <f>HYPERLINK("https://katmoviehd.day/war-for-the-planet-of-the-apes-2017-hd-ts-english/", "https://katmoviehd.day/war-for-the-planet-of-the-apes-2017-hd-ts-english/")</f>
        <v>https://katmoviehd.day/war-for-the-planet-of-the-apes-2017-hd-ts-english/</v>
      </c>
    </row>
    <row r="1874" spans="1:2">
      <c r="A1874" t="s">
        <v>1874</v>
      </c>
      <c r="B1874" t="str">
        <f>HYPERLINK("https://katmoviehd.day/the-saint-2017-720p-web-dl-700mb-x264-english/", "https://katmoviehd.day/the-saint-2017-720p-web-dl-700mb-x264-english/")</f>
        <v>https://katmoviehd.day/the-saint-2017-720p-web-dl-700mb-x264-english/</v>
      </c>
    </row>
    <row r="1875" spans="1:2">
      <c r="A1875" t="s">
        <v>1875</v>
      </c>
      <c r="B1875" t="str">
        <f>HYPERLINK("https://katmoviehd.day/bone-2017-720p-webrip-850mb-english/", "https://katmoviehd.day/bone-2017-720p-webrip-850mb-english/")</f>
        <v>https://katmoviehd.day/bone-2017-720p-webrip-850mb-english/</v>
      </c>
    </row>
    <row r="1876" spans="1:2">
      <c r="A1876" t="s">
        <v>1876</v>
      </c>
      <c r="B1876" t="str">
        <f>HYPERLINK("https://katmoviehd.day/blind-2017-720p-web-dl-800mb-x264-english/", "https://katmoviehd.day/blind-2017-720p-web-dl-800mb-x264-english/")</f>
        <v>https://katmoviehd.day/blind-2017-720p-web-dl-800mb-x264-english/</v>
      </c>
    </row>
    <row r="1877" spans="1:2">
      <c r="A1877" t="s">
        <v>1877</v>
      </c>
      <c r="B1877" t="str">
        <f>HYPERLINK("https://katmoviehd.day/tom-jerry-willy-wonka-chocolate-factory-2017-720p-web-dl-600mb-english/", "https://katmoviehd.day/tom-jerry-willy-wonka-chocolate-factory-2017-720p-web-dl-600mb-english/")</f>
        <v>https://katmoviehd.day/tom-jerry-willy-wonka-chocolate-factory-2017-720p-web-dl-600mb-english/</v>
      </c>
    </row>
    <row r="1878" spans="1:2">
      <c r="A1878" t="s">
        <v>1878</v>
      </c>
      <c r="B1878" t="str">
        <f>HYPERLINK("https://katmoviehd.day/a-quiet-passion-2016-720p/", "https://katmoviehd.day/a-quiet-passion-2016-720p/")</f>
        <v>https://katmoviehd.day/a-quiet-passion-2016-720p/</v>
      </c>
    </row>
    <row r="1879" spans="1:2">
      <c r="A1879" t="s">
        <v>1879</v>
      </c>
      <c r="B1879" t="str">
        <f>HYPERLINK("https://katmoviehd.day/simple-creature-2016-720p-web-dl/", "https://katmoviehd.day/simple-creature-2016-720p-web-dl/")</f>
        <v>https://katmoviehd.day/simple-creature-2016-720p-web-dl/</v>
      </c>
    </row>
    <row r="1880" spans="1:2">
      <c r="A1880" t="s">
        <v>1880</v>
      </c>
      <c r="B1880" t="str">
        <f>HYPERLINK("https://katmoviehd.day/unforgettable-2017-720p-1080p-brrip-900mb-1-9gb-x264-english/", "https://katmoviehd.day/unforgettable-2017-720p-1080p-brrip-900mb-1-9gb-x264-english/")</f>
        <v>https://katmoviehd.day/unforgettable-2017-720p-1080p-brrip-900mb-1-9gb-x264-english/</v>
      </c>
    </row>
    <row r="1881" spans="1:2">
      <c r="A1881" t="s">
        <v>1881</v>
      </c>
      <c r="B1881" t="str">
        <f>HYPERLINK("https://katmoviehd.day/london-heist-2017/", "https://katmoviehd.day/london-heist-2017/")</f>
        <v>https://katmoviehd.day/london-heist-2017/</v>
      </c>
    </row>
    <row r="1882" spans="1:2">
      <c r="A1882" t="s">
        <v>1882</v>
      </c>
      <c r="B1882" t="str">
        <f>HYPERLINK("https://katmoviehd.day/gifted-2017-1080p-brrip-6ch/", "https://katmoviehd.day/gifted-2017-1080p-brrip-6ch/")</f>
        <v>https://katmoviehd.day/gifted-2017-1080p-brrip-6ch/</v>
      </c>
    </row>
    <row r="1883" spans="1:2">
      <c r="A1883" t="s">
        <v>1883</v>
      </c>
      <c r="B1883" t="str">
        <f>HYPERLINK("https://katmoviehd.day/the-mummy-2017-720p-480p-1080p-hc-hdrip/", "https://katmoviehd.day/the-mummy-2017-720p-480p-1080p-hc-hdrip/")</f>
        <v>https://katmoviehd.day/the-mummy-2017-720p-480p-1080p-hc-hdrip/</v>
      </c>
    </row>
    <row r="1884" spans="1:2">
      <c r="A1884" t="s">
        <v>1884</v>
      </c>
      <c r="B1884" t="str">
        <f>HYPERLINK("https://katmoviehd.day/gifted-2017-brrip-720p-hevc-x265-n-x264-700mb-450mb-yts-yify-english/", "https://katmoviehd.day/gifted-2017-brrip-720p-hevc-x265-n-x264-700mb-450mb-yts-yify-english/")</f>
        <v>https://katmoviehd.day/gifted-2017-brrip-720p-hevc-x265-n-x264-700mb-450mb-yts-yify-english/</v>
      </c>
    </row>
    <row r="1885" spans="1:2">
      <c r="A1885" t="s">
        <v>1885</v>
      </c>
      <c r="B1885" t="str">
        <f>HYPERLINK("https://katmoviehd.day/going-style-2017-720p-web-dl/", "https://katmoviehd.day/going-style-2017-720p-web-dl/")</f>
        <v>https://katmoviehd.day/going-style-2017-720p-web-dl/</v>
      </c>
    </row>
    <row r="1886" spans="1:2">
      <c r="A1886" t="s">
        <v>1886</v>
      </c>
      <c r="B1886" t="str">
        <f>HYPERLINK("https://katmoviehd.day/two-lovers-bear-2016/", "https://katmoviehd.day/two-lovers-bear-2016/")</f>
        <v>https://katmoviehd.day/two-lovers-bear-2016/</v>
      </c>
    </row>
    <row r="1887" spans="1:2">
      <c r="A1887" t="s">
        <v>1887</v>
      </c>
      <c r="B1887" t="str">
        <f>HYPERLINK("https://katmoviehd.day/journey-to-the-center-of-the-earth/", "https://katmoviehd.day/journey-to-the-center-of-the-earth/")</f>
        <v>https://katmoviehd.day/journey-to-the-center-of-the-earth/</v>
      </c>
    </row>
    <row r="1888" spans="1:2">
      <c r="A1888" t="s">
        <v>1888</v>
      </c>
      <c r="B1888" t="str">
        <f>HYPERLINK("https://katmoviehd.day/girl-house-2014/", "https://katmoviehd.day/girl-house-2014/")</f>
        <v>https://katmoviehd.day/girl-house-2014/</v>
      </c>
    </row>
    <row r="1889" spans="1:2">
      <c r="A1889" t="s">
        <v>1889</v>
      </c>
      <c r="B1889" t="str">
        <f>HYPERLINK("https://katmoviehd.day/keeping-joneses-2016/", "https://katmoviehd.day/keeping-joneses-2016/")</f>
        <v>https://katmoviehd.day/keeping-joneses-2016/</v>
      </c>
    </row>
    <row r="1890" spans="1:2">
      <c r="A1890" t="s">
        <v>1890</v>
      </c>
      <c r="B1890" t="str">
        <f>HYPERLINK("https://katmoviehd.day/haunting-alice-d-2014/", "https://katmoviehd.day/haunting-alice-d-2014/")</f>
        <v>https://katmoviehd.day/haunting-alice-d-2014/</v>
      </c>
    </row>
    <row r="1891" spans="1:2">
      <c r="A1891" t="s">
        <v>1891</v>
      </c>
      <c r="B1891" t="str">
        <f>HYPERLINK("https://katmoviehd.day/nelly-2016-720p-web-dl/", "https://katmoviehd.day/nelly-2016-720p-web-dl/")</f>
        <v>https://katmoviehd.day/nelly-2016-720p-web-dl/</v>
      </c>
    </row>
    <row r="1892" spans="1:2">
      <c r="A1892" t="s">
        <v>1892</v>
      </c>
      <c r="B1892" t="str">
        <f>HYPERLINK("https://katmoviehd.day/the-house-2017-hd-ts/", "https://katmoviehd.day/the-house-2017-hd-ts/")</f>
        <v>https://katmoviehd.day/the-house-2017-hd-ts/</v>
      </c>
    </row>
    <row r="1893" spans="1:2">
      <c r="A1893" t="s">
        <v>1893</v>
      </c>
      <c r="B1893" t="str">
        <f>HYPERLINK("https://katmoviehd.day/austin-found-2017-web-dl/", "https://katmoviehd.day/austin-found-2017-web-dl/")</f>
        <v>https://katmoviehd.day/austin-found-2017-web-dl/</v>
      </c>
    </row>
    <row r="1894" spans="1:2">
      <c r="A1894" t="s">
        <v>1894</v>
      </c>
      <c r="B1894" t="str">
        <f>HYPERLINK("https://katmoviehd.day/hickok-2017-web/", "https://katmoviehd.day/hickok-2017-web/")</f>
        <v>https://katmoviehd.day/hickok-2017-web/</v>
      </c>
    </row>
    <row r="1895" spans="1:2">
      <c r="A1895" t="s">
        <v>1895</v>
      </c>
      <c r="B1895" t="str">
        <f>HYPERLINK("https://katmoviehd.day/spider-man-homecoming-2017-english-hq-camrip-x264-900mb/", "https://katmoviehd.day/spider-man-homecoming-2017-english-hq-camrip-x264-900mb/")</f>
        <v>https://katmoviehd.day/spider-man-homecoming-2017-english-hq-camrip-x264-900mb/</v>
      </c>
    </row>
    <row r="1896" spans="1:2">
      <c r="A1896" t="s">
        <v>1896</v>
      </c>
      <c r="B1896" t="str">
        <f>HYPERLINK("https://katmoviehd.day/18-bikini-girls-ice-2009-480p-hdrip-unrated-x264-425mb-rus/", "https://katmoviehd.day/18-bikini-girls-ice-2009-480p-hdrip-unrated-x264-425mb-rus/")</f>
        <v>https://katmoviehd.day/18-bikini-girls-ice-2009-480p-hdrip-unrated-x264-425mb-rus/</v>
      </c>
    </row>
    <row r="1897" spans="1:2">
      <c r="A1897" t="s">
        <v>1897</v>
      </c>
      <c r="B1897" t="str">
        <f>HYPERLINK("https://katmoviehd.day/get-girl-2017-bluray-1080p/", "https://katmoviehd.day/get-girl-2017-bluray-1080p/")</f>
        <v>https://katmoviehd.day/get-girl-2017-bluray-1080p/</v>
      </c>
    </row>
    <row r="1898" spans="1:2">
      <c r="A1898" t="s">
        <v>1898</v>
      </c>
      <c r="B1898" t="str">
        <f>HYPERLINK("https://katmoviehd.day/revolt-2017-720p-web-dl-x264-700mb-english-m2tv/", "https://katmoviehd.day/revolt-2017-720p-web-dl-x264-700mb-english-m2tv/")</f>
        <v>https://katmoviehd.day/revolt-2017-720p-web-dl-x264-700mb-english-m2tv/</v>
      </c>
    </row>
    <row r="1899" spans="1:2">
      <c r="A1899" t="s">
        <v>1899</v>
      </c>
      <c r="B1899" t="str">
        <f>HYPERLINK("https://katmoviehd.day/despicable-3-2017-new-hd-ts-english/", "https://katmoviehd.day/despicable-3-2017-new-hd-ts-english/")</f>
        <v>https://katmoviehd.day/despicable-3-2017-new-hd-ts-english/</v>
      </c>
    </row>
    <row r="1900" spans="1:2">
      <c r="A1900" t="s">
        <v>1900</v>
      </c>
      <c r="B1900" t="str">
        <f>HYPERLINK("https://katmoviehd.day/the-wake-2017-web-dl-1080p-750mb-3-2gb-x264-english-xvid/", "https://katmoviehd.day/the-wake-2017-web-dl-1080p-750mb-3-2gb-x264-english-xvid/")</f>
        <v>https://katmoviehd.day/the-wake-2017-web-dl-1080p-750mb-3-2gb-x264-english-xvid/</v>
      </c>
    </row>
    <row r="1901" spans="1:2">
      <c r="A1901" t="s">
        <v>1901</v>
      </c>
      <c r="B1901" t="str">
        <f>HYPERLINK("https://katmoviehd.day/john-tucker-must-die-2006/", "https://katmoviehd.day/john-tucker-must-die-2006/")</f>
        <v>https://katmoviehd.day/john-tucker-must-die-2006/</v>
      </c>
    </row>
    <row r="1902" spans="1:2">
      <c r="A1902" t="s">
        <v>1902</v>
      </c>
      <c r="B1902" t="str">
        <f>HYPERLINK("https://katmoviehd.day/dangerous-game-2017-hd/", "https://katmoviehd.day/dangerous-game-2017-hd/")</f>
        <v>https://katmoviehd.day/dangerous-game-2017-hd/</v>
      </c>
    </row>
    <row r="1903" spans="1:2">
      <c r="A1903" t="s">
        <v>1903</v>
      </c>
      <c r="B1903" t="str">
        <f>HYPERLINK("https://katmoviehd.day/busters-mal-heart-2016/", "https://katmoviehd.day/busters-mal-heart-2016/")</f>
        <v>https://katmoviehd.day/busters-mal-heart-2016/</v>
      </c>
    </row>
    <row r="1904" spans="1:2">
      <c r="A1904" t="s">
        <v>1904</v>
      </c>
      <c r="B1904" t="str">
        <f>HYPERLINK("https://katmoviehd.day/alien-covenant-2017-hdrip-2/", "https://katmoviehd.day/alien-covenant-2017-hdrip-2/")</f>
        <v>https://katmoviehd.day/alien-covenant-2017-hdrip-2/</v>
      </c>
    </row>
    <row r="1905" spans="1:2">
      <c r="A1905" t="s">
        <v>1905</v>
      </c>
      <c r="B1905" t="str">
        <f>HYPERLINK("https://katmoviehd.day/pirates-of-the-caribbean-dead-men-tell-no-tales-2017-720/", "https://katmoviehd.day/pirates-of-the-caribbean-dead-men-tell-no-tales-2017-720/")</f>
        <v>https://katmoviehd.day/pirates-of-the-caribbean-dead-men-tell-no-tales-2017-720/</v>
      </c>
    </row>
    <row r="1906" spans="1:2">
      <c r="A1906" t="s">
        <v>1906</v>
      </c>
      <c r="B1906" t="str">
        <f>HYPERLINK("https://katmoviehd.day/evil-within-2017-webrip/", "https://katmoviehd.day/evil-within-2017-webrip/")</f>
        <v>https://katmoviehd.day/evil-within-2017-webrip/</v>
      </c>
    </row>
    <row r="1907" spans="1:2">
      <c r="A1907" t="s">
        <v>1907</v>
      </c>
      <c r="B1907" t="str">
        <f>HYPERLINK("https://katmoviehd.day/pilgrimage-2017-720p-web-dl-750mb-x264-english/", "https://katmoviehd.day/pilgrimage-2017-720p-web-dl-750mb-x264-english/")</f>
        <v>https://katmoviehd.day/pilgrimage-2017-720p-web-dl-750mb-x264-english/</v>
      </c>
    </row>
    <row r="1908" spans="1:2">
      <c r="A1908" t="s">
        <v>1908</v>
      </c>
      <c r="B1908" t="str">
        <f>HYPERLINK("https://katmoviehd.day/security-2017-720p-web-dl-700mb/", "https://katmoviehd.day/security-2017-720p-web-dl-700mb/")</f>
        <v>https://katmoviehd.day/security-2017-720p-web-dl-700mb/</v>
      </c>
    </row>
    <row r="1909" spans="1:2">
      <c r="A1909" t="s">
        <v>1909</v>
      </c>
      <c r="B1909" t="str">
        <f>HYPERLINK("https://katmoviehd.day/once-upon-a-time-in-venice-2017/", "https://katmoviehd.day/once-upon-a-time-in-venice-2017/")</f>
        <v>https://katmoviehd.day/once-upon-a-time-in-venice-2017/</v>
      </c>
    </row>
    <row r="1910" spans="1:2">
      <c r="A1910" t="s">
        <v>1910</v>
      </c>
      <c r="B1910" t="str">
        <f>HYPERLINK("https://katmoviehd.day/resident-evil-vendetta-2017/", "https://katmoviehd.day/resident-evil-vendetta-2017/")</f>
        <v>https://katmoviehd.day/resident-evil-vendetta-2017/</v>
      </c>
    </row>
    <row r="1911" spans="1:2">
      <c r="A1911" t="s">
        <v>1911</v>
      </c>
      <c r="B1911" t="str">
        <f>HYPERLINK("https://katmoviehd.day/circle-2017-hdrip-700mb-x264-english/", "https://katmoviehd.day/circle-2017-hdrip-700mb-x264-english/")</f>
        <v>https://katmoviehd.day/circle-2017-hdrip-700mb-x264-english/</v>
      </c>
    </row>
    <row r="1912" spans="1:2">
      <c r="A1912" t="s">
        <v>1912</v>
      </c>
      <c r="B1912" t="str">
        <f>HYPERLINK("https://katmoviehd.day/18-safeword-2015-uncensored-dvdrip-480p-x264-256mb-adult-movie/", "https://katmoviehd.day/18-safeword-2015-uncensored-dvdrip-480p-x264-256mb-adult-movie/")</f>
        <v>https://katmoviehd.day/18-safeword-2015-uncensored-dvdrip-480p-x264-256mb-adult-movie/</v>
      </c>
    </row>
    <row r="1913" spans="1:2">
      <c r="A1913" t="s">
        <v>1913</v>
      </c>
      <c r="B1913" t="str">
        <f>HYPERLINK("https://katmoviehd.day/222-2017-720p-web-dl-x264-750mb-english/", "https://katmoviehd.day/222-2017-720p-web-dl-x264-750mb-english/")</f>
        <v>https://katmoviehd.day/222-2017-720p-web-dl-x264-750mb-english/</v>
      </c>
    </row>
    <row r="1914" spans="1:2">
      <c r="A1914" t="s">
        <v>1914</v>
      </c>
      <c r="B1914" t="str">
        <f>HYPERLINK("https://katmoviehd.day/inconceivable-2017-mkvcage/", "https://katmoviehd.day/inconceivable-2017-mkvcage/")</f>
        <v>https://katmoviehd.day/inconceivable-2017-mkvcage/</v>
      </c>
    </row>
    <row r="1915" spans="1:2">
      <c r="A1915" t="s">
        <v>1915</v>
      </c>
      <c r="B1915" t="str">
        <f>HYPERLINK("https://katmoviehd.day/fate-furious-2017-extended-directors-cut-720p-web-dl-1-1gb-x264-english/", "https://katmoviehd.day/fate-furious-2017-extended-directors-cut-720p-web-dl-1-1gb-x264-english/")</f>
        <v>https://katmoviehd.day/fate-furious-2017-extended-directors-cut-720p-web-dl-1-1gb-x264-english/</v>
      </c>
    </row>
    <row r="1916" spans="1:2">
      <c r="A1916" t="s">
        <v>1916</v>
      </c>
      <c r="B1916" t="str">
        <f>HYPERLINK("https://katmoviehd.day/the-mummy-2017-720p/", "https://katmoviehd.day/the-mummy-2017-720p/")</f>
        <v>https://katmoviehd.day/the-mummy-2017-720p/</v>
      </c>
    </row>
    <row r="1917" spans="1:2">
      <c r="A1917" t="s">
        <v>1917</v>
      </c>
      <c r="B1917" t="str">
        <f>HYPERLINK("https://katmoviehd.day/18-locked-2017-uncensored-movies-hdrip-aac-shaanig/", "https://katmoviehd.day/18-locked-2017-uncensored-movies-hdrip-aac-shaanig/")</f>
        <v>https://katmoviehd.day/18-locked-2017-uncensored-movies-hdrip-aac-shaanig/</v>
      </c>
    </row>
    <row r="1918" spans="1:2">
      <c r="A1918" t="s">
        <v>1918</v>
      </c>
      <c r="B1918" t="str">
        <f>HYPERLINK("https://katmoviehd.day/fate-of-the-furious-2017/", "https://katmoviehd.day/fate-of-the-furious-2017/")</f>
        <v>https://katmoviehd.day/fate-of-the-furious-2017/</v>
      </c>
    </row>
    <row r="1919" spans="1:2">
      <c r="A1919" t="s">
        <v>1919</v>
      </c>
      <c r="B1919" t="str">
        <f>HYPERLINK("https://katmoviehd.day/legion-brothers-2017-720p-web-dl-600mb-mkvcage/", "https://katmoviehd.day/legion-brothers-2017-720p-web-dl-600mb-mkvcage/")</f>
        <v>https://katmoviehd.day/legion-brothers-2017-720p-web-dl-600mb-mkvcage/</v>
      </c>
    </row>
    <row r="1920" spans="1:2">
      <c r="A1920" t="s">
        <v>1920</v>
      </c>
      <c r="B1920" t="str">
        <f>HYPERLINK("https://katmoviehd.day/sense-ending-2017-720p-webrip/", "https://katmoviehd.day/sense-ending-2017-720p-webrip/")</f>
        <v>https://katmoviehd.day/sense-ending-2017-720p-webrip/</v>
      </c>
    </row>
    <row r="1921" spans="1:2">
      <c r="A1921" t="s">
        <v>1921</v>
      </c>
      <c r="B1921" t="str">
        <f>HYPERLINK("https://katmoviehd.day/less-men-2017-720p-brrip/", "https://katmoviehd.day/less-men-2017-720p-brrip/")</f>
        <v>https://katmoviehd.day/less-men-2017-720p-brrip/</v>
      </c>
    </row>
    <row r="1922" spans="1:2">
      <c r="A1922" t="s">
        <v>1922</v>
      </c>
      <c r="B1922" t="str">
        <f>HYPERLINK("https://katmoviehd.day/after-school-special-2017/", "https://katmoviehd.day/after-school-special-2017/")</f>
        <v>https://katmoviehd.day/after-school-special-2017/</v>
      </c>
    </row>
    <row r="1923" spans="1:2">
      <c r="A1923" t="s">
        <v>1923</v>
      </c>
      <c r="B1923" t="str">
        <f>HYPERLINK("https://katmoviehd.day/finest-2016-brrip/", "https://katmoviehd.day/finest-2016-brrip/")</f>
        <v>https://katmoviehd.day/finest-2016-brrip/</v>
      </c>
    </row>
    <row r="1924" spans="1:2">
      <c r="A1924" t="s">
        <v>1924</v>
      </c>
      <c r="B1924" t="str">
        <f>HYPERLINK("https://katmoviehd.day/your-name-2016-english/", "https://katmoviehd.day/your-name-2016-english/")</f>
        <v>https://katmoviehd.day/your-name-2016-english/</v>
      </c>
    </row>
    <row r="1925" spans="1:2">
      <c r="A1925" t="s">
        <v>1925</v>
      </c>
      <c r="B1925" t="str">
        <f>HYPERLINK("https://katmoviehd.day/sahara-2017/", "https://katmoviehd.day/sahara-2017/")</f>
        <v>https://katmoviehd.day/sahara-2017/</v>
      </c>
    </row>
    <row r="1926" spans="1:2">
      <c r="A1926" t="s">
        <v>1926</v>
      </c>
      <c r="B1926" t="str">
        <f>HYPERLINK("https://katmoviehd.day/grey-lady-2017-720p-web-dl/", "https://katmoviehd.day/grey-lady-2017-720p-web-dl/")</f>
        <v>https://katmoviehd.day/grey-lady-2017-720p-web-dl/</v>
      </c>
    </row>
    <row r="1927" spans="1:2">
      <c r="A1927" t="s">
        <v>1927</v>
      </c>
      <c r="B1927" t="str">
        <f>HYPERLINK("https://katmoviehd.day/room-rome-2010/", "https://katmoviehd.day/room-rome-2010/")</f>
        <v>https://katmoviehd.day/room-rome-2010/</v>
      </c>
    </row>
    <row r="1928" spans="1:2">
      <c r="A1928" t="s">
        <v>1928</v>
      </c>
      <c r="B1928" t="str">
        <f>HYPERLINK("https://katmoviehd.day/dirty-grandpa-2016-720p-1080p-bluray-x264-english-yts-yify/", "https://katmoviehd.day/dirty-grandpa-2016-720p-1080p-bluray-x264-english-yts-yify/")</f>
        <v>https://katmoviehd.day/dirty-grandpa-2016-720p-1080p-bluray-x264-english-yts-yify/</v>
      </c>
    </row>
    <row r="1929" spans="1:2">
      <c r="A1929" t="s">
        <v>1929</v>
      </c>
      <c r="B1929" t="str">
        <f>HYPERLINK("https://katmoviehd.day/grow-house-2017-hdcam/", "https://katmoviehd.day/grow-house-2017-hdcam/")</f>
        <v>https://katmoviehd.day/grow-house-2017-hdcam/</v>
      </c>
    </row>
    <row r="1930" spans="1:2">
      <c r="A1930" t="s">
        <v>1930</v>
      </c>
      <c r="B1930" t="str">
        <f>HYPERLINK("https://katmoviehd.day/get-2017-720p-webrip-english-x264-m2tv/", "https://katmoviehd.day/get-2017-720p-webrip-english-x264-m2tv/")</f>
        <v>https://katmoviehd.day/get-2017-720p-webrip-english-x264-m2tv/</v>
      </c>
    </row>
    <row r="1931" spans="1:2">
      <c r="A1931" t="s">
        <v>1931</v>
      </c>
      <c r="B1931" t="str">
        <f>HYPERLINK("https://katmoviehd.day/alien-covenant-2017-tc/", "https://katmoviehd.day/alien-covenant-2017-tc/")</f>
        <v>https://katmoviehd.day/alien-covenant-2017-tc/</v>
      </c>
    </row>
    <row r="1932" spans="1:2">
      <c r="A1932" t="s">
        <v>1932</v>
      </c>
      <c r="B1932" t="str">
        <f>HYPERLINK("https://katmoviehd.day/john-wick/", "https://katmoviehd.day/john-wick/")</f>
        <v>https://katmoviehd.day/john-wick/</v>
      </c>
    </row>
    <row r="1933" spans="1:2">
      <c r="A1933" t="s">
        <v>1933</v>
      </c>
      <c r="B1933" t="str">
        <f>HYPERLINK("https://katmoviehd.day/date-night-2010/", "https://katmoviehd.day/date-night-2010/")</f>
        <v>https://katmoviehd.day/date-night-2010/</v>
      </c>
    </row>
    <row r="1934" spans="1:2">
      <c r="A1934" t="s">
        <v>1934</v>
      </c>
      <c r="B1934" t="str">
        <f>HYPERLINK("https://katmoviehd.day/ripped-2017-720p/", "https://katmoviehd.day/ripped-2017-720p/")</f>
        <v>https://katmoviehd.day/ripped-2017-720p/</v>
      </c>
    </row>
    <row r="1935" spans="1:2">
      <c r="A1935" t="s">
        <v>1935</v>
      </c>
      <c r="B1935" t="str">
        <f>HYPERLINK("https://katmoviehd.day/extortion-2017-brrip/", "https://katmoviehd.day/extortion-2017-brrip/")</f>
        <v>https://katmoviehd.day/extortion-2017-brrip/</v>
      </c>
    </row>
    <row r="1936" spans="1:2">
      <c r="A1936" t="s">
        <v>1936</v>
      </c>
      <c r="B1936" t="str">
        <f>HYPERLINK("https://katmoviehd.day/cars-3-2017-480p-hd-english/", "https://katmoviehd.day/cars-3-2017-480p-hd-english/")</f>
        <v>https://katmoviehd.day/cars-3-2017-480p-hd-english/</v>
      </c>
    </row>
    <row r="1937" spans="1:2">
      <c r="A1937" t="s">
        <v>1937</v>
      </c>
      <c r="B1937" t="str">
        <f>HYPERLINK("https://katmoviehd.day/cars-3-2017-hd-ts/", "https://katmoviehd.day/cars-3-2017-hd-ts/")</f>
        <v>https://katmoviehd.day/cars-3-2017-hd-ts/</v>
      </c>
    </row>
    <row r="1938" spans="1:2">
      <c r="A1938" t="s">
        <v>1938</v>
      </c>
      <c r="B1938" t="str">
        <f>HYPERLINK("https://katmoviehd.day/all-eyez-on-me-2017-cam/", "https://katmoviehd.day/all-eyez-on-me-2017-cam/")</f>
        <v>https://katmoviehd.day/all-eyez-on-me-2017-cam/</v>
      </c>
    </row>
    <row r="1939" spans="1:2">
      <c r="A1939" t="s">
        <v>1939</v>
      </c>
      <c r="B1939" t="str">
        <f>HYPERLINK("https://katmoviehd.day/endless-poetry-2016/", "https://katmoviehd.day/endless-poetry-2016/")</f>
        <v>https://katmoviehd.day/endless-poetry-2016/</v>
      </c>
    </row>
    <row r="1940" spans="1:2">
      <c r="A1940" t="s">
        <v>1940</v>
      </c>
      <c r="B1940" t="str">
        <f>HYPERLINK("https://katmoviehd.day/ichi-2008-720p/", "https://katmoviehd.day/ichi-2008-720p/")</f>
        <v>https://katmoviehd.day/ichi-2008-720p/</v>
      </c>
    </row>
    <row r="1941" spans="1:2">
      <c r="A1941" t="s">
        <v>1941</v>
      </c>
      <c r="B1941" t="str">
        <f>HYPERLINK("https://katmoviehd.day/this-beautiful-fantastic-2016-720p-web-dl/", "https://katmoviehd.day/this-beautiful-fantastic-2016-720p-web-dl/")</f>
        <v>https://katmoviehd.day/this-beautiful-fantastic-2016-720p-web-dl/</v>
      </c>
    </row>
    <row r="1942" spans="1:2">
      <c r="A1942" t="s">
        <v>1942</v>
      </c>
      <c r="B1942" t="str">
        <f>HYPERLINK("https://katmoviehd.day/let-2016-720p-web-dl-700mb/", "https://katmoviehd.day/let-2016-720p-web-dl-700mb/")</f>
        <v>https://katmoviehd.day/let-2016-720p-web-dl-700mb/</v>
      </c>
    </row>
    <row r="1943" spans="1:2">
      <c r="A1943" t="s">
        <v>1943</v>
      </c>
      <c r="B1943" t="str">
        <f>HYPERLINK("https://katmoviehd.day/zookeepers-wife-2017-720p-brrip-1-1gb/", "https://katmoviehd.day/zookeepers-wife-2017-720p-brrip-1-1gb/")</f>
        <v>https://katmoviehd.day/zookeepers-wife-2017-720p-brrip-1-1gb/</v>
      </c>
    </row>
    <row r="1944" spans="1:2">
      <c r="A1944" t="s">
        <v>1944</v>
      </c>
      <c r="B1944" t="str">
        <f>HYPERLINK("https://katmoviehd.day/12-feet-deep-2016-720p-web-dl-700mb/", "https://katmoviehd.day/12-feet-deep-2016-720p-web-dl-700mb/")</f>
        <v>https://katmoviehd.day/12-feet-deep-2016-720p-web-dl-700mb/</v>
      </c>
    </row>
    <row r="1945" spans="1:2">
      <c r="A1945" t="s">
        <v>1945</v>
      </c>
      <c r="B1945" t="str">
        <f>HYPERLINK("https://katmoviehd.day/camera-store-2016-720p-web-dl-800mb/", "https://katmoviehd.day/camera-store-2016-720p-web-dl-800mb/")</f>
        <v>https://katmoviehd.day/camera-store-2016-720p-web-dl-800mb/</v>
      </c>
    </row>
    <row r="1946" spans="1:2">
      <c r="A1946" t="s">
        <v>1946</v>
      </c>
      <c r="B1946" t="str">
        <f>HYPERLINK("https://katmoviehd.day/dinner-2017-720p-web-dl-950mb/", "https://katmoviehd.day/dinner-2017-720p-web-dl-950mb/")</f>
        <v>https://katmoviehd.day/dinner-2017-720p-web-dl-950mb/</v>
      </c>
    </row>
    <row r="1947" spans="1:2">
      <c r="A1947" t="s">
        <v>1947</v>
      </c>
      <c r="B1947" t="str">
        <f>HYPERLINK("https://katmoviehd.day/smurfs-the-lost-village-2017-720p-web-dl-700mb/", "https://katmoviehd.day/smurfs-the-lost-village-2017-720p-web-dl-700mb/")</f>
        <v>https://katmoviehd.day/smurfs-the-lost-village-2017-720p-web-dl-700mb/</v>
      </c>
    </row>
    <row r="1948" spans="1:2">
      <c r="A1948" t="s">
        <v>1948</v>
      </c>
      <c r="B1948" t="str">
        <f>HYPERLINK("https://katmoviehd.day/song-song-2017-720p-brrip-1-1gb/", "https://katmoviehd.day/song-song-2017-720p-brrip-1-1gb/")</f>
        <v>https://katmoviehd.day/song-song-2017-720p-brrip-1-1gb/</v>
      </c>
    </row>
    <row r="1949" spans="1:2">
      <c r="A1949" t="s">
        <v>1949</v>
      </c>
      <c r="B1949" t="str">
        <f>HYPERLINK("https://katmoviehd.day/power-rangers-2017-brrip/", "https://katmoviehd.day/power-rangers-2017-brrip/")</f>
        <v>https://katmoviehd.day/power-rangers-2017-brrip/</v>
      </c>
    </row>
    <row r="1950" spans="1:2">
      <c r="A1950" t="s">
        <v>1950</v>
      </c>
      <c r="B1950" t="str">
        <f>HYPERLINK("https://katmoviehd.day/the-mummy-2017-720p-new-hdts/", "https://katmoviehd.day/the-mummy-2017-720p-new-hdts/")</f>
        <v>https://katmoviehd.day/the-mummy-2017-720p-new-hdts/</v>
      </c>
    </row>
    <row r="1951" spans="1:2">
      <c r="A1951" t="s">
        <v>1951</v>
      </c>
      <c r="B1951" t="str">
        <f>HYPERLINK("https://katmoviehd.day/chips-2017-bluray-1080p-720p/", "https://katmoviehd.day/chips-2017-bluray-1080p-720p/")</f>
        <v>https://katmoviehd.day/chips-2017-bluray-1080p-720p/</v>
      </c>
    </row>
    <row r="1952" spans="1:2">
      <c r="A1952" t="s">
        <v>1952</v>
      </c>
      <c r="B1952" t="str">
        <f>HYPERLINK("https://katmoviehd.day/shimmer-lake-2017-nf-720p-webrip-800mb-shaanig/", "https://katmoviehd.day/shimmer-lake-2017-nf-720p-webrip-800mb-shaanig/")</f>
        <v>https://katmoviehd.day/shimmer-lake-2017-nf-720p-webrip-800mb-shaanig/</v>
      </c>
    </row>
    <row r="1953" spans="1:2">
      <c r="A1953" t="s">
        <v>1953</v>
      </c>
      <c r="B1953" t="str">
        <f>HYPERLINK("https://katmoviehd.day/1155-2016-720p-web-dl-750mb-shaanig/", "https://katmoviehd.day/1155-2016-720p-web-dl-750mb-shaanig/")</f>
        <v>https://katmoviehd.day/1155-2016-720p-web-dl-750mb-shaanig/</v>
      </c>
    </row>
    <row r="1954" spans="1:2">
      <c r="A1954" t="s">
        <v>1954</v>
      </c>
      <c r="B1954" t="str">
        <f>HYPERLINK("https://katmoviehd.day/random-tropical-paradise-2017-720p-web-dl-950mb-shaanig/", "https://katmoviehd.day/random-tropical-paradise-2017-720p-web-dl-950mb-shaanig/")</f>
        <v>https://katmoviehd.day/random-tropical-paradise-2017-720p-web-dl-950mb-shaanig/</v>
      </c>
    </row>
    <row r="1955" spans="1:2">
      <c r="A1955" t="s">
        <v>1955</v>
      </c>
      <c r="B1955" t="str">
        <f>HYPERLINK("https://katmoviehd.day/love-2016-720p-web-dl-800mb-shaanig/", "https://katmoviehd.day/love-2016-720p-web-dl-800mb-shaanig/")</f>
        <v>https://katmoviehd.day/love-2016-720p-web-dl-800mb-shaanig/</v>
      </c>
    </row>
    <row r="1956" spans="1:2">
      <c r="A1956" t="s">
        <v>1956</v>
      </c>
      <c r="B1956" t="str">
        <f>HYPERLINK("https://katmoviehd.day/mummy-2017-hdcam/", "https://katmoviehd.day/mummy-2017-hdcam/")</f>
        <v>https://katmoviehd.day/mummy-2017-hdcam/</v>
      </c>
    </row>
    <row r="1957" spans="1:2">
      <c r="A1957" t="s">
        <v>1957</v>
      </c>
      <c r="B1957" t="str">
        <f>HYPERLINK("https://katmoviehd.day/let-make-martyr-2016-720p-web-dl-800mb/", "https://katmoviehd.day/let-make-martyr-2016-720p-web-dl-800mb/")</f>
        <v>https://katmoviehd.day/let-make-martyr-2016-720p-web-dl-800mb/</v>
      </c>
    </row>
    <row r="1958" spans="1:2">
      <c r="A1958" t="s">
        <v>1958</v>
      </c>
      <c r="B1958" t="str">
        <f>HYPERLINK("https://katmoviehd.day/18-zoom-good-girl-gone-bad-2015-uncensored-movies-720p-bluray/", "https://katmoviehd.day/18-zoom-good-girl-gone-bad-2015-uncensored-movies-720p-bluray/")</f>
        <v>https://katmoviehd.day/18-zoom-good-girl-gone-bad-2015-uncensored-movies-720p-bluray/</v>
      </c>
    </row>
    <row r="1959" spans="1:2">
      <c r="A1959" t="s">
        <v>1959</v>
      </c>
      <c r="B1959" t="str">
        <f>HYPERLINK("https://katmoviehd.day/vixen-movie-2017-720p-brrip-550-mb-iextv-download/", "https://katmoviehd.day/vixen-movie-2017-720p-brrip-550-mb-iextv-download/")</f>
        <v>https://katmoviehd.day/vixen-movie-2017-720p-brrip-550-mb-iextv-download/</v>
      </c>
    </row>
    <row r="1960" spans="1:2">
      <c r="A1960" t="s">
        <v>1960</v>
      </c>
      <c r="B1960" t="str">
        <f>HYPERLINK("https://katmoviehd.day/18-lie-2005-720p-480p-unrated-bluray-english-x264-800mb-200mb-e-subs/", "https://katmoviehd.day/18-lie-2005-720p-480p-unrated-bluray-english-x264-800mb-200mb-e-subs/")</f>
        <v>https://katmoviehd.day/18-lie-2005-720p-480p-unrated-bluray-english-x264-800mb-200mb-e-subs/</v>
      </c>
    </row>
    <row r="1961" spans="1:2">
      <c r="A1961" t="s">
        <v>1961</v>
      </c>
      <c r="B1961" t="str">
        <f>HYPERLINK("https://katmoviehd.day/t2-trainspotting-2017-720p-1080p-web-dl-x264-shaanig/", "https://katmoviehd.day/t2-trainspotting-2017-720p-1080p-web-dl-x264-shaanig/")</f>
        <v>https://katmoviehd.day/t2-trainspotting-2017-720p-1080p-web-dl-x264-shaanig/</v>
      </c>
    </row>
    <row r="1962" spans="1:2">
      <c r="A1962" t="s">
        <v>1962</v>
      </c>
      <c r="B1962" t="str">
        <f>HYPERLINK("https://katmoviehd.day/boss-baby-2017-1080p-720p-web-dl-english-6ch-900mb-1-85gb-shaanig/", "https://katmoviehd.day/boss-baby-2017-1080p-720p-web-dl-english-6ch-900mb-1-85gb-shaanig/")</f>
        <v>https://katmoviehd.day/boss-baby-2017-1080p-720p-web-dl-english-6ch-900mb-1-85gb-shaanig/</v>
      </c>
    </row>
    <row r="1963" spans="1:2">
      <c r="A1963" t="s">
        <v>1963</v>
      </c>
      <c r="B1963" t="str">
        <f>HYPERLINK("https://katmoviehd.day/shack-2017-bluray-1080p-720p-x264-english-yify/", "https://katmoviehd.day/shack-2017-bluray-1080p-720p-x264-english-yify/")</f>
        <v>https://katmoviehd.day/shack-2017-bluray-1080p-720p-x264-english-yify/</v>
      </c>
    </row>
    <row r="1964" spans="1:2">
      <c r="A1964" t="s">
        <v>1964</v>
      </c>
      <c r="B1964" t="str">
        <f>HYPERLINK("https://katmoviehd.day/fate-furious-2017-hc-1080p-720p-hdrip-2-55gb-1-2gb-shaanig/", "https://katmoviehd.day/fate-furious-2017-hc-1080p-720p-hdrip-2-55gb-1-2gb-shaanig/")</f>
        <v>https://katmoviehd.day/fate-furious-2017-hc-1080p-720p-hdrip-2-55gb-1-2gb-shaanig/</v>
      </c>
    </row>
    <row r="1965" spans="1:2">
      <c r="A1965" t="s">
        <v>1965</v>
      </c>
      <c r="B1965" t="str">
        <f>HYPERLINK("https://katmoviehd.day/king-arthur-legend-sword-2017-hdcam-x264-english-500mb/", "https://katmoviehd.day/king-arthur-legend-sword-2017-hdcam-x264-english-500mb/")</f>
        <v>https://katmoviehd.day/king-arthur-legend-sword-2017-hdcam-x264-english-500mb/</v>
      </c>
    </row>
    <row r="1966" spans="1:2">
      <c r="A1966" t="s">
        <v>1966</v>
      </c>
      <c r="B1966" t="str">
        <f>HYPERLINK("https://katmoviehd.day/logan-2017-1080p-720p-web-dl-6ch-2-5gb-1-2gb-shaanig-download/", "https://katmoviehd.day/logan-2017-1080p-720p-web-dl-6ch-2-5gb-1-2gb-shaanig-download/")</f>
        <v>https://katmoviehd.day/logan-2017-1080p-720p-web-dl-6ch-2-5gb-1-2gb-shaanig-download/</v>
      </c>
    </row>
    <row r="1967" spans="1:2">
      <c r="A1967" t="s">
        <v>1967</v>
      </c>
      <c r="B1967" t="str">
        <f>HYPERLINK("https://katmoviehd.day/guardians-galaxy-vol-2-2017-720p-hdtc-1gb-x264-shaanig/", "https://katmoviehd.day/guardians-galaxy-vol-2-2017-720p-hdtc-1gb-x264-shaanig/")</f>
        <v>https://katmoviehd.day/guardians-galaxy-vol-2-2017-720p-hdtc-1gb-x264-shaanig/</v>
      </c>
    </row>
    <row r="1968" spans="1:2">
      <c r="A1968" t="s">
        <v>1968</v>
      </c>
      <c r="B1968" t="str">
        <f>HYPERLINK("https://katmoviehd.day/black-site-delta-2017-720p-web-dl-english-800mb-shaanig/", "https://katmoviehd.day/black-site-delta-2017-720p-web-dl-english-800mb-shaanig/")</f>
        <v>https://katmoviehd.day/black-site-delta-2017-720p-web-dl-english-800mb-shaanig/</v>
      </c>
    </row>
    <row r="1969" spans="1:2">
      <c r="A1969" t="s">
        <v>1969</v>
      </c>
      <c r="B1969" t="str">
        <f>HYPERLINK("https://katmoviehd.day/black-room-2016-720p-web-dl-english-850mb-shaanig/", "https://katmoviehd.day/black-room-2016-720p-web-dl-english-850mb-shaanig/")</f>
        <v>https://katmoviehd.day/black-room-2016-720p-web-dl-english-850mb-shaanig/</v>
      </c>
    </row>
    <row r="1970" spans="1:2">
      <c r="A1970" t="s">
        <v>1970</v>
      </c>
      <c r="B1970" t="str">
        <f>HYPERLINK("https://katmoviehd.day/tall-men-2016-720p-web-dl-1-2gb-english-shaanig/", "https://katmoviehd.day/tall-men-2016-720p-web-dl-1-2gb-english-shaanig/")</f>
        <v>https://katmoviehd.day/tall-men-2016-720p-web-dl-1-2gb-english-shaanig/</v>
      </c>
    </row>
    <row r="1971" spans="1:2">
      <c r="A1971" t="s">
        <v>1971</v>
      </c>
      <c r="B1971" t="str">
        <f>HYPERLINK("https://katmoviehd.day/fate-furious-2017-hd-tc-720p-hq-x264-english-korsub/", "https://katmoviehd.day/fate-furious-2017-hd-tc-720p-hq-x264-english-korsub/")</f>
        <v>https://katmoviehd.day/fate-furious-2017-hd-tc-720p-hq-x264-english-korsub/</v>
      </c>
    </row>
    <row r="1972" spans="1:2">
      <c r="A1972" t="s">
        <v>1972</v>
      </c>
      <c r="B1972" t="str">
        <f>HYPERLINK("https://katmoviehd.day/rock-dog-2016-720p-brrip-850mb-x264-english-shaanig/", "https://katmoviehd.day/rock-dog-2016-720p-brrip-850mb-x264-english-shaanig/")</f>
        <v>https://katmoviehd.day/rock-dog-2016-720p-brrip-850mb-x264-english-shaanig/</v>
      </c>
    </row>
    <row r="1973" spans="1:2">
      <c r="A1973" t="s">
        <v>1973</v>
      </c>
      <c r="B1973" t="str">
        <f>HYPERLINK("https://katmoviehd.day/babysitters-2007-720p-brrip-800mb-download-watch-online/", "https://katmoviehd.day/babysitters-2007-720p-brrip-800mb-download-watch-online/")</f>
        <v>https://katmoviehd.day/babysitters-2007-720p-brrip-800mb-download-watch-online/</v>
      </c>
    </row>
    <row r="1974" spans="1:2">
      <c r="A1974" t="s">
        <v>1974</v>
      </c>
      <c r="B1974" t="str">
        <f>HYPERLINK("https://katmoviehd.day/little-boy-2015-brrip-1080p-720p-x264-bluray-download-watch-online/", "https://katmoviehd.day/little-boy-2015-brrip-1080p-720p-x264-bluray-download-watch-online/")</f>
        <v>https://katmoviehd.day/little-boy-2015-brrip-1080p-720p-x264-bluray-download-watch-online/</v>
      </c>
    </row>
    <row r="1975" spans="1:2">
      <c r="A1975" t="s">
        <v>1975</v>
      </c>
      <c r="B1975" t="str">
        <f>HYPERLINK("https://katmoviehd.day/handsome-netflix-mystery-movie-2017-nf-720p-webrip-750mb-english/", "https://katmoviehd.day/handsome-netflix-mystery-movie-2017-nf-720p-webrip-750mb-english/")</f>
        <v>https://katmoviehd.day/handsome-netflix-mystery-movie-2017-nf-720p-webrip-750mb-english/</v>
      </c>
    </row>
    <row r="1976" spans="1:2">
      <c r="A1976" t="s">
        <v>1976</v>
      </c>
      <c r="B1976" t="str">
        <f>HYPERLINK("https://katmoviehd.day/summer-shark-attack-2016-720p-bluray-500mb-eng-download-watch-online/", "https://katmoviehd.day/summer-shark-attack-2016-720p-bluray-500mb-eng-download-watch-online/")</f>
        <v>https://katmoviehd.day/summer-shark-attack-2016-720p-bluray-500mb-eng-download-watch-online/</v>
      </c>
    </row>
    <row r="1977" spans="1:2">
      <c r="A1977" t="s">
        <v>1977</v>
      </c>
      <c r="B1977" t="str">
        <f>HYPERLINK("https://katmoviehd.day/shadow-effect-2017-hdrip-xvid-ac3-evo/", "https://katmoviehd.day/shadow-effect-2017-hdrip-xvid-ac3-evo/")</f>
        <v>https://katmoviehd.day/shadow-effect-2017-hdrip-xvid-ac3-evo/</v>
      </c>
    </row>
    <row r="1978" spans="1:2">
      <c r="A1978" t="s">
        <v>1978</v>
      </c>
      <c r="B1978" t="str">
        <f>HYPERLINK("https://katmoviehd.day/guardians-of-the-galaxy-vol-2-2017-hdcam-950mb-x264-english-download-watch-online/", "https://katmoviehd.day/guardians-of-the-galaxy-vol-2-2017-hdcam-950mb-x264-english-download-watch-online/")</f>
        <v>https://katmoviehd.day/guardians-of-the-galaxy-vol-2-2017-hdcam-950mb-x264-english-download-watch-online/</v>
      </c>
    </row>
    <row r="1979" spans="1:2">
      <c r="A1979" t="s">
        <v>1979</v>
      </c>
      <c r="B1979" t="str">
        <f>HYPERLINK("https://katmoviehd.day/18-dont-fuck-woods-2016-1080p-480p-720p-webrip-x265-english/", "https://katmoviehd.day/18-dont-fuck-woods-2016-1080p-480p-720p-webrip-x265-english/")</f>
        <v>https://katmoviehd.day/18-dont-fuck-woods-2016-1080p-480p-720p-webrip-x265-english/</v>
      </c>
    </row>
    <row r="1980" spans="1:2">
      <c r="A1980" t="s">
        <v>1980</v>
      </c>
      <c r="B1980" t="str">
        <f>HYPERLINK("https://katmoviehd.day/18-fifty-shades-darker-2017-unrated-brrip-1080p-720p-download-watch-online/", "https://katmoviehd.day/18-fifty-shades-darker-2017-unrated-brrip-1080p-720p-download-watch-online/")</f>
        <v>https://katmoviehd.day/18-fifty-shades-darker-2017-unrated-brrip-1080p-720p-download-watch-online/</v>
      </c>
    </row>
    <row r="1981" spans="1:2">
      <c r="A1981" t="s">
        <v>1981</v>
      </c>
      <c r="B1981" t="str">
        <f>HYPERLINK("https://katmoviehd.day/resurrection-gavin-stone-2016-720p-brrip/", "https://katmoviehd.day/resurrection-gavin-stone-2016-720p-brrip/")</f>
        <v>https://katmoviehd.day/resurrection-gavin-stone-2016-720p-brrip/</v>
      </c>
    </row>
    <row r="1982" spans="1:2">
      <c r="A1982" t="s">
        <v>1982</v>
      </c>
      <c r="B1982" t="str">
        <f>HYPERLINK("https://katmoviehd.day/sand-castle-2017-nf-720p-webrip-999mb-shaanig-torrent-download-watch-online/", "https://katmoviehd.day/sand-castle-2017-nf-720p-webrip-999mb-shaanig-torrent-download-watch-online/")</f>
        <v>https://katmoviehd.day/sand-castle-2017-nf-720p-webrip-999mb-shaanig-torrent-download-watch-online/</v>
      </c>
    </row>
    <row r="1983" spans="1:2">
      <c r="A1983" t="s">
        <v>1983</v>
      </c>
      <c r="B1983" t="str">
        <f>HYPERLINK("https://katmoviehd.day/the-fate-of-the-furious-8-2017-hdts-english-shaanig-download-watch-online/", "https://katmoviehd.day/the-fate-of-the-furious-8-2017-hdts-english-shaanig-download-watch-online/")</f>
        <v>https://katmoviehd.day/the-fate-of-the-furious-8-2017-hdts-english-shaanig-download-watch-online/</v>
      </c>
    </row>
    <row r="1984" spans="1:2">
      <c r="A1984" t="s">
        <v>1984</v>
      </c>
      <c r="B1984" t="str">
        <f>HYPERLINK("https://katmoviehd.day/primer-2004-720p-web-dl-thriller-sci-fi-torrent-free-download/", "https://katmoviehd.day/primer-2004-720p-web-dl-thriller-sci-fi-torrent-free-download/")</f>
        <v>https://katmoviehd.day/primer-2004-720p-web-dl-thriller-sci-fi-torrent-free-download/</v>
      </c>
    </row>
    <row r="1985" spans="1:2">
      <c r="A1985" t="s">
        <v>1985</v>
      </c>
      <c r="B1985" t="str">
        <f>HYPERLINK("https://katmoviehd.day/18-fifty-shades-darker-2017-hd-1080p-720p-torrent-download/", "https://katmoviehd.day/18-fifty-shades-darker-2017-hd-1080p-720p-torrent-download/")</f>
        <v>https://katmoviehd.day/18-fifty-shades-darker-2017-hd-1080p-720p-torrent-download/</v>
      </c>
    </row>
    <row r="1986" spans="1:2">
      <c r="A1986" t="s">
        <v>1986</v>
      </c>
      <c r="B1986" t="str">
        <f>HYPERLINK("https://katmoviehd.day/rings-2017-brrip-1080p-720p-480p-x264-english-hd/", "https://katmoviehd.day/rings-2017-brrip-1080p-720p-480p-x264-english-hd/")</f>
        <v>https://katmoviehd.day/rings-2017-brrip-1080p-720p-480p-x264-english-hd/</v>
      </c>
    </row>
    <row r="1987" spans="1:2">
      <c r="A1987" t="s">
        <v>1987</v>
      </c>
      <c r="B1987" t="str">
        <f>HYPERLINK("https://katmoviehd.day/fifty-shades-grey-2015-brrip-720p/", "https://katmoviehd.day/fifty-shades-grey-2015-brrip-720p/")</f>
        <v>https://katmoviehd.day/fifty-shades-grey-2015-brrip-720p/</v>
      </c>
    </row>
    <row r="1988" spans="1:2">
      <c r="A1988" t="s">
        <v>1988</v>
      </c>
      <c r="B1988" t="str">
        <f>HYPERLINK("https://katmoviehd.day/gold-2016-720p-web-dl-1gb-shaanig-free-download/", "https://katmoviehd.day/gold-2016-720p-web-dl-1gb-shaanig-free-download/")</f>
        <v>https://katmoviehd.day/gold-2016-720p-web-dl-1gb-shaanig-free-download/</v>
      </c>
    </row>
    <row r="1989" spans="1:2">
      <c r="A1989" t="s">
        <v>1989</v>
      </c>
      <c r="B1989" t="str">
        <f>HYPERLINK("https://katmoviehd.day/dogs-purpose-2017-720p-web-dl-download/", "https://katmoviehd.day/dogs-purpose-2017-720p-web-dl-download/")</f>
        <v>https://katmoviehd.day/dogs-purpose-2017-720p-web-dl-download/</v>
      </c>
    </row>
    <row r="1990" spans="1:2">
      <c r="A1990" t="s">
        <v>1990</v>
      </c>
      <c r="B1990" t="str">
        <f>HYPERLINK("https://katmoviehd.day/boss-baby-2017-720p-hdts-700mb-nby-download-watch-online/", "https://katmoviehd.day/boss-baby-2017-720p-hdts-700mb-nby-download-watch-online/")</f>
        <v>https://katmoviehd.day/boss-baby-2017-720p-hdts-700mb-nby-download-watch-online/</v>
      </c>
    </row>
    <row r="1991" spans="1:2">
      <c r="A1991" t="s">
        <v>1991</v>
      </c>
      <c r="B1991" t="str">
        <f>HYPERLINK("https://katmoviehd.day/gantz-o-2016-720p-brrip-english-dub-1gb-download-watch-online/", "https://katmoviehd.day/gantz-o-2016-720p-brrip-english-dub-1gb-download-watch-online/")</f>
        <v>https://katmoviehd.day/gantz-o-2016-720p-brrip-english-dub-1gb-download-watch-online/</v>
      </c>
    </row>
    <row r="1992" spans="1:2">
      <c r="A1992" t="s">
        <v>1992</v>
      </c>
      <c r="B1992" t="str">
        <f>HYPERLINK("https://katmoviehd.day/sandy-wexler-2017-nf-720p-webrip-1-2gb-shaanig-download-watch-online/", "https://katmoviehd.day/sandy-wexler-2017-nf-720p-webrip-1-2gb-shaanig-download-watch-online/")</f>
        <v>https://katmoviehd.day/sandy-wexler-2017-nf-720p-webrip-1-2gb-shaanig-download-watch-online/</v>
      </c>
    </row>
    <row r="1993" spans="1:2">
      <c r="A1993" t="s">
        <v>1993</v>
      </c>
      <c r="B1993" t="str">
        <f>HYPERLINK("https://katmoviehd.day/fullmetal-alchemist-conqueror-shamballa-movie-2005-eng-dubbed-download-watch-online/", "https://katmoviehd.day/fullmetal-alchemist-conqueror-shamballa-movie-2005-eng-dubbed-download-watch-online/")</f>
        <v>https://katmoviehd.day/fullmetal-alchemist-conqueror-shamballa-movie-2005-eng-dubbed-download-watch-online/</v>
      </c>
    </row>
    <row r="1994" spans="1:2">
      <c r="A1994" t="s">
        <v>1994</v>
      </c>
      <c r="B1994" t="str">
        <f>HYPERLINK("https://katmoviehd.day/before-i-fall-2017-hdcam-700mb-x264-download-watch-online/", "https://katmoviehd.day/before-i-fall-2017-hdcam-700mb-x264-download-watch-online/")</f>
        <v>https://katmoviehd.day/before-i-fall-2017-hdcam-700mb-x264-download-watch-online/</v>
      </c>
    </row>
    <row r="1995" spans="1:2">
      <c r="A1995" t="s">
        <v>1995</v>
      </c>
      <c r="B1995" t="str">
        <f>HYPERLINK("https://katmoviehd.day/la-la-land-2016-720p-1080p-brrip-english-x264-n-hevc-download-watch-online/", "https://katmoviehd.day/la-la-land-2016-720p-1080p-brrip-english-x264-n-hevc-download-watch-online/")</f>
        <v>https://katmoviehd.day/la-la-land-2016-720p-1080p-brrip-english-x264-n-hevc-download-watch-online/</v>
      </c>
    </row>
    <row r="1996" spans="1:2">
      <c r="A1996" t="s">
        <v>1996</v>
      </c>
      <c r="B1996" t="str">
        <f>HYPERLINK("https://katmoviehd.day/belko-experiment-2017-download-watch/", "https://katmoviehd.day/belko-experiment-2017-download-watch/")</f>
        <v>https://katmoviehd.day/belko-experiment-2017-download-watch/</v>
      </c>
    </row>
    <row r="1997" spans="1:2">
      <c r="A1997" t="s">
        <v>1997</v>
      </c>
      <c r="B1997" t="str">
        <f>HYPERLINK("https://katmoviehd.day/the-great-wall-2016-720p-1080p-web-dl-hd-shaanig-download-watch-online/", "https://katmoviehd.day/the-great-wall-2016-720p-1080p-web-dl-hd-shaanig-download-watch-online/")</f>
        <v>https://katmoviehd.day/the-great-wall-2016-720p-1080p-web-dl-hd-shaanig-download-watch-online/</v>
      </c>
    </row>
    <row r="1998" spans="1:2">
      <c r="A1998" t="s">
        <v>1998</v>
      </c>
      <c r="B1998" t="str">
        <f>HYPERLINK("https://katmoviehd.day/fate-furious-8-2017-hdcam-x264-1-6gb-download-watch-online/", "https://katmoviehd.day/fate-furious-8-2017-hdcam-x264-1-6gb-download-watch-online/")</f>
        <v>https://katmoviehd.day/fate-furious-8-2017-hdcam-x264-1-6gb-download-watch-online/</v>
      </c>
    </row>
    <row r="1999" spans="1:2">
      <c r="A1999" t="s">
        <v>1999</v>
      </c>
      <c r="B1999" t="str">
        <f>HYPERLINK("https://katmoviehd.day/la-la-land-2016-720p-1080p-web-dl-999mb-english-x264-hevc-download-watch-online/", "https://katmoviehd.day/la-la-land-2016-720p-1080p-web-dl-999mb-english-x264-hevc-download-watch-online/")</f>
        <v>https://katmoviehd.day/la-la-land-2016-720p-1080p-web-dl-999mb-english-x264-hevc-download-watch-online/</v>
      </c>
    </row>
    <row r="2000" spans="1:2">
      <c r="A2000" t="s">
        <v>2000</v>
      </c>
      <c r="B2000" t="str">
        <f>HYPERLINK("https://katmoviehd.day/smurfs-lost-village-2017-camrip-500mb-x264-download-watch-online/", "https://katmoviehd.day/smurfs-lost-village-2017-camrip-500mb-x264-download-watch-online/")</f>
        <v>https://katmoviehd.day/smurfs-lost-village-2017-camrip-500mb-x264-download-watch-online/</v>
      </c>
    </row>
    <row r="2001" spans="1:2">
      <c r="A2001" t="s">
        <v>2001</v>
      </c>
      <c r="B2001" t="str">
        <f>HYPERLINK("https://katmoviehd.day/boyka-undisputed-2016-webrip-1080p-720p-english-hd-x264-x265-hevc-download-watch-online/", "https://katmoviehd.day/boyka-undisputed-2016-webrip-1080p-720p-english-hd-x264-x265-hevc-download-watch-online/")</f>
        <v>https://katmoviehd.day/boyka-undisputed-2016-webrip-1080p-720p-english-hd-x264-x265-hevc-download-watch-online/</v>
      </c>
    </row>
    <row r="2002" spans="1:2">
      <c r="A2002" t="s">
        <v>2002</v>
      </c>
      <c r="B2002" t="str">
        <f>HYPERLINK("https://katmoviehd.day/sleepless-2017-bluray-1080p-720p-480p-x264-hevc-english-download-watch-online/", "https://katmoviehd.day/sleepless-2017-bluray-1080p-720p-480p-x264-hevc-english-download-watch-online/")</f>
        <v>https://katmoviehd.day/sleepless-2017-bluray-1080p-720p-480p-x264-hevc-english-download-watch-online/</v>
      </c>
    </row>
    <row r="2003" spans="1:2">
      <c r="A2003" t="s">
        <v>2003</v>
      </c>
      <c r="B2003" t="str">
        <f>HYPERLINK("https://katmoviehd.day/fifty-shades-darker-2017-1080p-720p-web-dl-download-watch-online/", "https://katmoviehd.day/fifty-shades-darker-2017-1080p-720p-web-dl-download-watch-online/")</f>
        <v>https://katmoviehd.day/fifty-shades-darker-2017-1080p-720p-web-dl-download-watch-online/</v>
      </c>
    </row>
    <row r="2004" spans="1:2">
      <c r="A2004" t="s">
        <v>2004</v>
      </c>
      <c r="B2004" t="str">
        <f>HYPERLINK("https://katmoviehd.day/leap-2016-720p-brrip-800mb-ballerina-download-watch-online/", "https://katmoviehd.day/leap-2016-720p-brrip-800mb-ballerina-download-watch-online/")</f>
        <v>https://katmoviehd.day/leap-2016-720p-brrip-800mb-ballerina-download-watch-online/</v>
      </c>
    </row>
    <row r="2005" spans="1:2">
      <c r="A2005" t="s">
        <v>2005</v>
      </c>
      <c r="B2005" t="str">
        <f>HYPERLINK("https://katmoviehd.day/founder-2016-720p-brrip-1gb-download-watch-online/", "https://katmoviehd.day/founder-2016-720p-brrip-1gb-download-watch-online/")</f>
        <v>https://katmoviehd.day/founder-2016-720p-brrip-1gb-download-watch-online/</v>
      </c>
    </row>
    <row r="2006" spans="1:2">
      <c r="A2006" t="s">
        <v>2006</v>
      </c>
      <c r="B2006" t="str">
        <f>HYPERLINK("https://katmoviehd.day/teen-titans-the-judas-contract-2017-720p-brrip-750mb-download-watch-online/", "https://katmoviehd.day/teen-titans-the-judas-contract-2017-720p-brrip-750mb-download-watch-online/")</f>
        <v>https://katmoviehd.day/teen-titans-the-judas-contract-2017-720p-brrip-750mb-download-watch-online/</v>
      </c>
    </row>
    <row r="2007" spans="1:2">
      <c r="A2007" t="s">
        <v>2007</v>
      </c>
      <c r="B2007" t="str">
        <f>HYPERLINK("https://katmoviehd.day/office-christmas-party-2016-unrated-1080p-brrip-6ch-2gb/", "https://katmoviehd.day/office-christmas-party-2016-unrated-1080p-brrip-6ch-2gb/")</f>
        <v>https://katmoviehd.day/office-christmas-party-2016-unrated-1080p-brrip-6ch-2gb/</v>
      </c>
    </row>
    <row r="2008" spans="1:2">
      <c r="A2008" t="s">
        <v>2008</v>
      </c>
      <c r="B2008" t="str">
        <f>HYPERLINK("https://katmoviehd.day/kong-skull-island-2017-1080p-720p-hc-hdrip-download-watch-online/", "https://katmoviehd.day/kong-skull-island-2017-1080p-720p-hc-hdrip-download-watch-online/")</f>
        <v>https://katmoviehd.day/kong-skull-island-2017-1080p-720p-hc-hdrip-download-watch-online/</v>
      </c>
    </row>
    <row r="2009" spans="1:2">
      <c r="A2009" t="s">
        <v>2009</v>
      </c>
      <c r="B2009" t="str">
        <f>HYPERLINK("https://katmoviehd.day/dog-eat-dog-2016-720p-web-dl-850mb-shaanig-download-watch-online/", "https://katmoviehd.day/dog-eat-dog-2016-720p-web-dl-850mb-shaanig-download-watch-online/")</f>
        <v>https://katmoviehd.day/dog-eat-dog-2016-720p-web-dl-850mb-shaanig-download-watch-online/</v>
      </c>
    </row>
    <row r="2010" spans="1:2">
      <c r="A2010" t="s">
        <v>2010</v>
      </c>
      <c r="B2010" t="str">
        <f>HYPERLINK("https://katmoviehd.day/come-and-find-me-2016-720p-web-dl-999mb-shaanig-download-watch-online/", "https://katmoviehd.day/come-and-find-me-2016-720p-web-dl-999mb-shaanig-download-watch-online/")</f>
        <v>https://katmoviehd.day/come-and-find-me-2016-720p-web-dl-999mb-shaanig-download-watch-online/</v>
      </c>
    </row>
    <row r="2011" spans="1:2">
      <c r="A2011" t="s">
        <v>2011</v>
      </c>
      <c r="B2011" t="str">
        <f>HYPERLINK("https://katmoviehd.day/monster-2016-720p-web-dl-800mb-shaanig-download-watch-online/", "https://katmoviehd.day/monster-2016-720p-web-dl-800mb-shaanig-download-watch-online/")</f>
        <v>https://katmoviehd.day/monster-2016-720p-web-dl-800mb-shaanig-download-watch-online/</v>
      </c>
    </row>
    <row r="2012" spans="1:2">
      <c r="A2012" t="s">
        <v>2012</v>
      </c>
      <c r="B2012" t="str">
        <f>HYPERLINK("https://katmoviehd.day/mechanic-resurrection-2016-1080p-720p-bluray-shaanig-6ch-download-watch-online/", "https://katmoviehd.day/mechanic-resurrection-2016-1080p-720p-bluray-shaanig-6ch-download-watch-online/")</f>
        <v>https://katmoviehd.day/mechanic-resurrection-2016-1080p-720p-bluray-shaanig-6ch-download-watch-online/</v>
      </c>
    </row>
    <row r="2013" spans="1:2">
      <c r="A2013" t="s">
        <v>2013</v>
      </c>
      <c r="B2013" t="str">
        <f>HYPERLINK("https://katmoviehd.day/war-dogs-2016-1080p-720p-bluray-6ch-shaanig-download-watch-online/", "https://katmoviehd.day/war-dogs-2016-1080p-720p-bluray-6ch-shaanig-download-watch-online/")</f>
        <v>https://katmoviehd.day/war-dogs-2016-1080p-720p-bluray-6ch-shaanig-download-watch-online/</v>
      </c>
    </row>
    <row r="2014" spans="1:2">
      <c r="A2014" t="s">
        <v>2014</v>
      </c>
      <c r="B2014" t="str">
        <f>HYPERLINK("https://katmoviehd.day/mechanic-resurrection-2016-1080p-720p-web-dl-shaanig-download-watch-online/", "https://katmoviehd.day/mechanic-resurrection-2016-1080p-720p-web-dl-shaanig-download-watch-online/")</f>
        <v>https://katmoviehd.day/mechanic-resurrection-2016-1080p-720p-web-dl-shaanig-download-watch-online/</v>
      </c>
    </row>
    <row r="2015" spans="1:2">
      <c r="A2015" t="s">
        <v>2015</v>
      </c>
      <c r="B2015" t="str">
        <f>HYPERLINK("https://katmoviehd.day/kingsglaive-final-fantasy-xv-2016-480p-720p-1080p-bluray-hevc-x264-download-watch-online/", "https://katmoviehd.day/kingsglaive-final-fantasy-xv-2016-480p-720p-1080p-bluray-hevc-x264-download-watch-online/")</f>
        <v>https://katmoviehd.day/kingsglaive-final-fantasy-xv-2016-480p-720p-1080p-bluray-hevc-x264-download-watch-online/</v>
      </c>
    </row>
    <row r="2016" spans="1:2">
      <c r="A2016" t="s">
        <v>2016</v>
      </c>
      <c r="B2016" t="str">
        <f>HYPERLINK("https://katmoviehd.day/trolls-2016-hdcam-unknown-x264-english-download/", "https://katmoviehd.day/trolls-2016-hdcam-unknown-x264-english-download/")</f>
        <v>https://katmoviehd.day/trolls-2016-hdcam-unknown-x264-english-download/</v>
      </c>
    </row>
    <row r="2017" spans="1:2">
      <c r="A2017" t="s">
        <v>2017</v>
      </c>
      <c r="B2017" t="str">
        <f>HYPERLINK("https://katmoviehd.day/miss-peregrines-home-peculiar-children-2016-hc-720p-hdrip-1-2gb-shaanig-download/", "https://katmoviehd.day/miss-peregrines-home-peculiar-children-2016-hc-720p-hdrip-1-2gb-shaanig-download/")</f>
        <v>https://katmoviehd.day/miss-peregrines-home-peculiar-children-2016-hc-720p-hdrip-1-2gb-shaanig-download/</v>
      </c>
    </row>
    <row r="2018" spans="1:2">
      <c r="A2018" t="s">
        <v>2018</v>
      </c>
      <c r="B2018" t="str">
        <f>HYPERLINK("https://katmoviehd.day/doctor-strang-2016-hdcam-550mb-english-x264-download/", "https://katmoviehd.day/doctor-strang-2016-hdcam-550mb-english-x264-download/")</f>
        <v>https://katmoviehd.day/doctor-strang-2016-hdcam-550mb-english-x264-download/</v>
      </c>
    </row>
    <row r="2019" spans="1:2">
      <c r="A2019" t="s">
        <v>2019</v>
      </c>
      <c r="B2019" t="str">
        <f>HYPERLINK("https://katmoviehd.day/conjuring-2-bluray-1080p-720p-hindi-english-dual-audio-tamil-telugu-x264-download-watch-online/", "https://katmoviehd.day/conjuring-2-bluray-1080p-720p-hindi-english-dual-audio-tamil-telugu-x264-download-watch-online/")</f>
        <v>https://katmoviehd.day/conjuring-2-bluray-1080p-720p-hindi-english-dual-audio-tamil-telugu-x264-download-watch-online/</v>
      </c>
    </row>
    <row r="2020" spans="1:2">
      <c r="A2020" t="s">
        <v>2020</v>
      </c>
      <c r="B2020" t="str">
        <f>HYPERLINK("https://katmoviehd.day/mike-dave-need-wedding-dates-2016-720p-bluray-hindi-dd-5-1ch-eng-dd-5-1ch-pyz/", "https://katmoviehd.day/mike-dave-need-wedding-dates-2016-720p-bluray-hindi-dd-5-1ch-eng-dd-5-1ch-pyz/")</f>
        <v>https://katmoviehd.day/mike-dave-need-wedding-dates-2016-720p-bluray-hindi-dd-5-1ch-eng-dd-5-1ch-pyz/</v>
      </c>
    </row>
    <row r="2021" spans="1:2">
      <c r="A2021" t="s">
        <v>2021</v>
      </c>
      <c r="B2021" t="str">
        <f>HYPERLINK("https://katmoviehd.day/ouija-origin-evil-2016-hd-cam-x264-ac3-download/", "https://katmoviehd.day/ouija-origin-evil-2016-hd-cam-x264-ac3-download/")</f>
        <v>https://katmoviehd.day/ouija-origin-evil-2016-hd-cam-x264-ac3-download/</v>
      </c>
    </row>
    <row r="2022" spans="1:2">
      <c r="A2022" t="s">
        <v>2022</v>
      </c>
      <c r="B2022" t="str">
        <f>HYPERLINK("https://katmoviehd.day/pontypool-2008-bluray-720p-700mb-x264-download/", "https://katmoviehd.day/pontypool-2008-bluray-720p-700mb-x264-download/")</f>
        <v>https://katmoviehd.day/pontypool-2008-bluray-720p-700mb-x264-download/</v>
      </c>
    </row>
    <row r="2023" spans="1:2">
      <c r="A2023" t="s">
        <v>2023</v>
      </c>
      <c r="B2023" t="str">
        <f>HYPERLINK("https://katmoviehd.day/t-2016-720p-1080p-bluray-6ch-eng-x264-65-shaanig-download/", "https://katmoviehd.day/t-2016-720p-1080p-bluray-6ch-eng-x264-65-shaanig-download/")</f>
        <v>https://katmoviehd.day/t-2016-720p-1080p-bluray-6ch-eng-x264-65-shaanig-download/</v>
      </c>
    </row>
    <row r="2024" spans="1:2">
      <c r="A2024" t="s">
        <v>2024</v>
      </c>
      <c r="B2024" t="str">
        <f>HYPERLINK("https://katmoviehd.day/the-accountant-2016-hdcam-700mb-english-x264-nby-download/", "https://katmoviehd.day/the-accountant-2016-hdcam-700mb-english-x264-nby-download/")</f>
        <v>https://katmoviehd.day/the-accountant-2016-hdcam-700mb-english-x264-nby-download/</v>
      </c>
    </row>
    <row r="2025" spans="1:2">
      <c r="A2025" t="s">
        <v>2025</v>
      </c>
      <c r="B2025" t="str">
        <f>HYPERLINK("https://katmoviehd.day/doctor-strange-2016-cam-rip-x264-english-750mb-sherif-download/", "https://katmoviehd.day/doctor-strange-2016-cam-rip-x264-english-750mb-sherif-download/")</f>
        <v>https://katmoviehd.day/doctor-strange-2016-cam-rip-x264-english-750mb-sherif-download/</v>
      </c>
    </row>
    <row r="2026" spans="1:2">
      <c r="A2026" t="s">
        <v>2026</v>
      </c>
      <c r="B2026" t="str">
        <f>HYPERLINK("https://katmoviehd.day/kevin-hart-now-2016-hdcam-english-x264-unknown-download/", "https://katmoviehd.day/kevin-hart-now-2016-hdcam-english-x264-unknown-download/")</f>
        <v>https://katmoviehd.day/kevin-hart-now-2016-hdcam-english-x264-unknown-download/</v>
      </c>
    </row>
    <row r="2027" spans="1:2">
      <c r="A2027" t="s">
        <v>2027</v>
      </c>
      <c r="B2027" t="str">
        <f>HYPERLINK("https://katmoviehd.day/recovery-2016-720p-web-dl-750mb-shaanig-download/", "https://katmoviehd.day/recovery-2016-720p-web-dl-750mb-shaanig-download/")</f>
        <v>https://katmoviehd.day/recovery-2016-720p-web-dl-750mb-shaanig-download/</v>
      </c>
    </row>
    <row r="2028" spans="1:2">
      <c r="A2028" t="s">
        <v>2028</v>
      </c>
      <c r="B2028" t="str">
        <f>HYPERLINK("https://katmoviehd.day/doctor-strange-2016-cam-rip-x264-english-6-3gb-primer-download/", "https://katmoviehd.day/doctor-strange-2016-cam-rip-x264-english-6-3gb-primer-download/")</f>
        <v>https://katmoviehd.day/doctor-strange-2016-cam-rip-x264-english-6-3gb-primer-download/</v>
      </c>
    </row>
    <row r="2029" spans="1:2">
      <c r="A2029" t="s">
        <v>2029</v>
      </c>
      <c r="B2029" t="str">
        <f>HYPERLINK("https://katmoviehd.day/project-x-2012-bluray-720p-1080p-english-yify-downlaod-watch-online/", "https://katmoviehd.day/project-x-2012-bluray-720p-1080p-english-yify-downlaod-watch-online/")</f>
        <v>https://katmoviehd.day/project-x-2012-bluray-720p-1080p-english-yify-downlaod-watch-online/</v>
      </c>
    </row>
    <row r="2030" spans="1:2">
      <c r="A2030" t="s">
        <v>2030</v>
      </c>
      <c r="B2030" t="str">
        <f>HYPERLINK("https://katmoviehd.day/bfg-2016-720p-web-dl-hindicam-english-dual-audio-x264-sam-download-watch-online/", "https://katmoviehd.day/bfg-2016-720p-web-dl-hindicam-english-dual-audio-x264-sam-download-watch-online/")</f>
        <v>https://katmoviehd.day/bfg-2016-720p-web-dl-hindicam-english-dual-audio-x264-sam-download-watch-online/</v>
      </c>
    </row>
    <row r="2031" spans="1:2">
      <c r="A2031" t="s">
        <v>2031</v>
      </c>
      <c r="B2031" t="str">
        <f>HYPERLINK("https://katmoviehd.day/monkey-king-2-2016-1080p-720p-bluray-hindi-dd-5-1ch-eng-dd-5-1ch-x264-download-watch-online/", "https://katmoviehd.day/monkey-king-2-2016-1080p-720p-bluray-hindi-dd-5-1ch-eng-dd-5-1ch-x264-download-watch-online/")</f>
        <v>https://katmoviehd.day/monkey-king-2-2016-1080p-720p-bluray-hindi-dd-5-1ch-eng-dd-5-1ch-x264-download-watch-online/</v>
      </c>
    </row>
    <row r="2032" spans="1:2">
      <c r="A2032" t="s">
        <v>2032</v>
      </c>
      <c r="B2032" t="str">
        <f>HYPERLINK("https://katmoviehd.day/the-bfg-2016-1080p-720p-web-dl-english-x264-2gb-1gb-download-watch-online/", "https://katmoviehd.day/the-bfg-2016-1080p-720p-web-dl-english-x264-2gb-1gb-download-watch-online/")</f>
        <v>https://katmoviehd.day/the-bfg-2016-1080p-720p-web-dl-english-x264-2gb-1gb-download-watch-online/</v>
      </c>
    </row>
    <row r="2033" spans="1:2">
      <c r="A2033" t="s">
        <v>2033</v>
      </c>
      <c r="B2033" t="str">
        <f>HYPERLINK("https://katmoviehd.day/jack-reacher-never-go-back-2016-hd-cam-english-x264-unknown-download/", "https://katmoviehd.day/jack-reacher-never-go-back-2016-hd-cam-english-x264-unknown-download/")</f>
        <v>https://katmoviehd.day/jack-reacher-never-go-back-2016-hd-cam-english-x264-unknown-download/</v>
      </c>
    </row>
    <row r="2034" spans="1:2">
      <c r="A2034" t="s">
        <v>2034</v>
      </c>
      <c r="B2034" t="str">
        <f>HYPERLINK("https://katmoviehd.day/snowden-2016-hdcam-750mb-english-x264-aac-sherif-download/", "https://katmoviehd.day/snowden-2016-hdcam-750mb-english-x264-aac-sherif-download/")</f>
        <v>https://katmoviehd.day/snowden-2016-hdcam-750mb-english-x264-aac-sherif-download/</v>
      </c>
    </row>
    <row r="2035" spans="1:2">
      <c r="A2035" t="s">
        <v>2035</v>
      </c>
      <c r="B2035" t="str">
        <f>HYPERLINK("https://katmoviehd.day/girl-train-2016-hdcam-english-x264-aac-download/", "https://katmoviehd.day/girl-train-2016-hdcam-english-x264-aac-download/")</f>
        <v>https://katmoviehd.day/girl-train-2016-hdcam-english-x264-aac-download/</v>
      </c>
    </row>
    <row r="2036" spans="1:2">
      <c r="A2036" t="s">
        <v>2036</v>
      </c>
      <c r="B2036" t="str">
        <f>HYPERLINK("https://katmoviehd.day/inferno-2016-hd-cam-x264-2-0-english-vivo-download/", "https://katmoviehd.day/inferno-2016-hd-cam-x264-2-0-english-vivo-download/")</f>
        <v>https://katmoviehd.day/inferno-2016-hd-cam-x264-2-0-english-vivo-download/</v>
      </c>
    </row>
    <row r="2037" spans="1:2">
      <c r="A2037" t="s">
        <v>2037</v>
      </c>
      <c r="B2037" t="str">
        <f>HYPERLINK("https://katmoviehd.day/mr-church-2016-720p-brrip-950mb-mkvcage-download/", "https://katmoviehd.day/mr-church-2016-720p-brrip-950mb-mkvcage-download/")</f>
        <v>https://katmoviehd.day/mr-church-2016-720p-brrip-950mb-mkvcage-download/</v>
      </c>
    </row>
    <row r="2038" spans="1:2">
      <c r="A2038" t="s">
        <v>2038</v>
      </c>
      <c r="B2038" t="str">
        <f>HYPERLINK("https://katmoviehd.day/i-know-youre-in-there-2016-720p-web-dl-650mb-download-watch-online/", "https://katmoviehd.day/i-know-youre-in-there-2016-720p-web-dl-650mb-download-watch-online/")</f>
        <v>https://katmoviehd.day/i-know-youre-in-there-2016-720p-web-dl-650mb-download-watch-online/</v>
      </c>
    </row>
    <row r="2039" spans="1:2">
      <c r="A2039" t="s">
        <v>2039</v>
      </c>
      <c r="B2039" t="str">
        <f>HYPERLINK("https://katmoviehd.day/anthropoid-2016-1080p-720p-bluray-6ch-1gb-2gb-shaanig-download/", "https://katmoviehd.day/anthropoid-2016-1080p-720p-bluray-6ch-1gb-2gb-shaanig-download/")</f>
        <v>https://katmoviehd.day/anthropoid-2016-1080p-720p-bluray-6ch-1gb-2gb-shaanig-download/</v>
      </c>
    </row>
    <row r="2040" spans="1:2">
      <c r="A2040" t="s">
        <v>2040</v>
      </c>
      <c r="B2040" t="str">
        <f>HYPERLINK("https://katmoviehd.day/imperium-2016-1080p-720p-bluray-6ch-1gb-2gb-shaanig-download/", "https://katmoviehd.day/imperium-2016-1080p-720p-bluray-6ch-1gb-2gb-shaanig-download/")</f>
        <v>https://katmoviehd.day/imperium-2016-1080p-720p-bluray-6ch-1gb-2gb-shaanig-download/</v>
      </c>
    </row>
    <row r="2041" spans="1:2">
      <c r="A2041" t="s">
        <v>2041</v>
      </c>
      <c r="B2041" t="str">
        <f>HYPERLINK("https://katmoviehd.day/guardians-of-the-galaxy-vol-2-2017-official-trailer-720p-480p-1080p-download-watch-online/", "https://katmoviehd.day/guardians-of-the-galaxy-vol-2-2017-official-trailer-720p-480p-1080p-download-watch-online/")</f>
        <v>https://katmoviehd.day/guardians-of-the-galaxy-vol-2-2017-official-trailer-720p-480p-1080p-download-watch-online/</v>
      </c>
    </row>
    <row r="2042" spans="1:2">
      <c r="A2042" t="s">
        <v>2042</v>
      </c>
      <c r="B2042" t="str">
        <f>HYPERLINK("https://katmoviehd.day/sausage-party-2016-1080p-720p-bluray-1-6gb-800mb-shaanig-download-watch-online/", "https://katmoviehd.day/sausage-party-2016-1080p-720p-bluray-1-6gb-800mb-shaanig-download-watch-online/")</f>
        <v>https://katmoviehd.day/sausage-party-2016-1080p-720p-bluray-1-6gb-800mb-shaanig-download-watch-online/</v>
      </c>
    </row>
    <row r="2043" spans="1:2">
      <c r="A2043" t="s">
        <v>2043</v>
      </c>
      <c r="B2043" t="str">
        <f>HYPERLINK("https://katmoviehd.day/lights-2016-720p-hindi-dd-5-1ch-eng-dd-5-1-pyz/", "https://katmoviehd.day/lights-2016-720p-hindi-dd-5-1ch-eng-dd-5-1-pyz/")</f>
        <v>https://katmoviehd.day/lights-2016-720p-hindi-dd-5-1ch-eng-dd-5-1-pyz/</v>
      </c>
    </row>
    <row r="2044" spans="1:2">
      <c r="A2044" t="s">
        <v>2044</v>
      </c>
      <c r="B2044" t="str">
        <f>HYPERLINK("https://katmoviehd.day/nine-lives-2016-720p-hc-webrip-700mb-hd-english-mkvcage-download/", "https://katmoviehd.day/nine-lives-2016-720p-hc-webrip-700mb-hd-english-mkvcage-download/")</f>
        <v>https://katmoviehd.day/nine-lives-2016-720p-hc-webrip-700mb-hd-english-mkvcage-download/</v>
      </c>
    </row>
    <row r="2045" spans="1:2">
      <c r="A2045" t="s">
        <v>2045</v>
      </c>
      <c r="B2045" t="str">
        <f>HYPERLINK("https://katmoviehd.day/bad-moms-2016-720p-1080p-bluray-6ch-shaanig-download-watch-online/", "https://katmoviehd.day/bad-moms-2016-720p-1080p-bluray-6ch-shaanig-download-watch-online/")</f>
        <v>https://katmoviehd.day/bad-moms-2016-720p-1080p-bluray-6ch-shaanig-download-watch-online/</v>
      </c>
    </row>
    <row r="2046" spans="1:2">
      <c r="A2046" t="s">
        <v>2046</v>
      </c>
      <c r="B2046" t="str">
        <f>HYPERLINK("https://katmoviehd.day/absolutely-anything-2015-brrip-720p-1080p-katmoviehd-download-watch-online/", "https://katmoviehd.day/absolutely-anything-2015-brrip-720p-1080p-katmoviehd-download-watch-online/")</f>
        <v>https://katmoviehd.day/absolutely-anything-2015-brrip-720p-1080p-katmoviehd-download-watch-online/</v>
      </c>
    </row>
    <row r="2047" spans="1:2">
      <c r="A2047" t="s">
        <v>2047</v>
      </c>
      <c r="B2047" t="str">
        <f>HYPERLINK("https://katmoviehd.day/rec-4-apocalypse-2014-720p-brrip-spanish-800mb-x264-english-subs-download-watch-online/", "https://katmoviehd.day/rec-4-apocalypse-2014-720p-brrip-spanish-800mb-x264-english-subs-download-watch-online/")</f>
        <v>https://katmoviehd.day/rec-4-apocalypse-2014-720p-brrip-spanish-800mb-x264-english-subs-download-watch-online/</v>
      </c>
    </row>
    <row r="2048" spans="1:2">
      <c r="A2048" t="s">
        <v>2048</v>
      </c>
      <c r="B2048" t="str">
        <f>HYPERLINK("https://katmoviehd.day/lights-2016-bluray-1080p-720p-x264-english-6ch-1-5gb-500mb-700mb-shaanig-download/", "https://katmoviehd.day/lights-2016-bluray-1080p-720p-x264-english-6ch-1-5gb-500mb-700mb-shaanig-download/")</f>
        <v>https://katmoviehd.day/lights-2016-bluray-1080p-720p-x264-english-6ch-1-5gb-500mb-700mb-shaanig-download/</v>
      </c>
    </row>
    <row r="2049" spans="1:2">
      <c r="A2049" t="s">
        <v>2049</v>
      </c>
      <c r="B2049" t="str">
        <f>HYPERLINK("https://katmoviehd.day/skiptrace-2016-720p-1080p-bluray-1gb-6ch-2gb-shaanig-download-watch-online/", "https://katmoviehd.day/skiptrace-2016-720p-1080p-bluray-1gb-6ch-2gb-shaanig-download-watch-online/")</f>
        <v>https://katmoviehd.day/skiptrace-2016-720p-1080p-bluray-1gb-6ch-2gb-shaanig-download-watch-online/</v>
      </c>
    </row>
    <row r="2050" spans="1:2">
      <c r="A2050" t="s">
        <v>2050</v>
      </c>
      <c r="B2050" t="str">
        <f>HYPERLINK("https://katmoviehd.day/nerve-2016-720p-web-dl-850mb-x264-english-shaanig-download-watch-online/", "https://katmoviehd.day/nerve-2016-720p-web-dl-850mb-x264-english-shaanig-download-watch-online/")</f>
        <v>https://katmoviehd.day/nerve-2016-720p-web-dl-850mb-x264-english-shaanig-download-watch-online/</v>
      </c>
    </row>
    <row r="2051" spans="1:2">
      <c r="A2051" t="s">
        <v>2051</v>
      </c>
      <c r="B2051" t="str">
        <f>HYPERLINK("https://katmoviehd.day/deepwater-horizon-2016-hdcam-x264-english-download/", "https://katmoviehd.day/deepwater-horizon-2016-hdcam-x264-english-download/")</f>
        <v>https://katmoviehd.day/deepwater-horizon-2016-hdcam-x264-english-download/</v>
      </c>
    </row>
    <row r="2052" spans="1:2">
      <c r="A2052" t="s">
        <v>2052</v>
      </c>
      <c r="B2052" t="str">
        <f>HYPERLINK("https://katmoviehd.day/lights-2016-web-dl-720p-1080p-x264-english/", "https://katmoviehd.day/lights-2016-web-dl-720p-1080p-x264-english/")</f>
        <v>https://katmoviehd.day/lights-2016-web-dl-720p-1080p-x264-english/</v>
      </c>
    </row>
    <row r="2053" spans="1:2">
      <c r="A2053" t="s">
        <v>2053</v>
      </c>
      <c r="B2053" t="str">
        <f>HYPERLINK("https://katmoviehd.day/infiltrator-2016-1080p-720p-bluray-1-1gb-2-75gb-download/", "https://katmoviehd.day/infiltrator-2016-1080p-720p-bluray-1-1gb-2-75gb-download/")</f>
        <v>https://katmoviehd.day/infiltrator-2016-1080p-720p-bluray-1-1gb-2-75gb-download/</v>
      </c>
    </row>
    <row r="2054" spans="1:2">
      <c r="A2054" t="s">
        <v>2054</v>
      </c>
      <c r="B2054" t="str">
        <f>HYPERLINK("https://katmoviehd.day/miss-peregrines-home-peculiar-children-2016-hdcam-x264-english-unknown-download/", "https://katmoviehd.day/miss-peregrines-home-peculiar-children-2016-hdcam-x264-english-unknown-download/")</f>
        <v>https://katmoviehd.day/miss-peregrines-home-peculiar-children-2016-hdcam-x264-english-unknown-download/</v>
      </c>
    </row>
    <row r="2055" spans="1:2">
      <c r="A2055" t="s">
        <v>2055</v>
      </c>
      <c r="B2055" t="str">
        <f>HYPERLINK("https://katmoviehd.day/ice-age-collision-course-2016-720p-web-dl-800mb-shaanig/", "https://katmoviehd.day/ice-age-collision-course-2016-720p-web-dl-800mb-shaanig/")</f>
        <v>https://katmoviehd.day/ice-age-collision-course-2016-720p-web-dl-800mb-shaanig/</v>
      </c>
    </row>
    <row r="2056" spans="1:2">
      <c r="A2056" t="s">
        <v>2056</v>
      </c>
      <c r="B2056" t="str">
        <f>HYPERLINK("https://katmoviehd.day/sam-2016-hdrip-xvid-ac3-english-x264-1-4gb-evo-download/", "https://katmoviehd.day/sam-2016-hdrip-xvid-ac3-english-x264-1-4gb-evo-download/")</f>
        <v>https://katmoviehd.day/sam-2016-hdrip-xvid-ac3-english-x264-1-4gb-evo-download/</v>
      </c>
    </row>
    <row r="2057" spans="1:2">
      <c r="A2057" t="s">
        <v>2057</v>
      </c>
      <c r="B2057" t="str">
        <f>HYPERLINK("https://katmoviehd.day/storks-2016-hd-ts-xvid-english-x264-1-4gb-700mb-download/", "https://katmoviehd.day/storks-2016-hd-ts-xvid-english-x264-1-4gb-700mb-download/")</f>
        <v>https://katmoviehd.day/storks-2016-hd-ts-xvid-english-x264-1-4gb-700mb-download/</v>
      </c>
    </row>
    <row r="2058" spans="1:2">
      <c r="A2058" t="s">
        <v>2058</v>
      </c>
      <c r="B2058" t="str">
        <f>HYPERLINK("https://katmoviehd.day/alice-through-the-looking-glass-2016-720p-1080p-bluray-download-watch-online/", "https://katmoviehd.day/alice-through-the-looking-glass-2016-720p-1080p-bluray-download-watch-online/")</f>
        <v>https://katmoviehd.day/alice-through-the-looking-glass-2016-720p-1080p-bluray-download-watch-online/</v>
      </c>
    </row>
    <row r="2059" spans="1:2">
      <c r="A2059" t="s">
        <v>2059</v>
      </c>
      <c r="B2059" t="str">
        <f>HYPERLINK("https://katmoviehd.day/mechanic-resurrection-2016-hc-hdrip-720p-hindicam-english-dual-audio-x264-800mb-download-watch-online/", "https://katmoviehd.day/mechanic-resurrection-2016-hc-hdrip-720p-hindicam-english-dual-audio-x264-800mb-download-watch-online/")</f>
        <v>https://katmoviehd.day/mechanic-resurrection-2016-hc-hdrip-720p-hindicam-english-dual-audio-x264-800mb-download-watch-online/</v>
      </c>
    </row>
    <row r="2060" spans="1:2">
      <c r="A2060" t="s">
        <v>2060</v>
      </c>
      <c r="B2060" t="str">
        <f>HYPERLINK("https://katmoviehd.day/ghostbusters-2016-720p-1080p-extended-bluray-hd-x264-english-download/", "https://katmoviehd.day/ghostbusters-2016-720p-1080p-extended-bluray-hd-x264-english-download/")</f>
        <v>https://katmoviehd.day/ghostbusters-2016-720p-1080p-extended-bluray-hd-x264-english-download/</v>
      </c>
    </row>
    <row r="2061" spans="1:2">
      <c r="A2061" t="s">
        <v>2061</v>
      </c>
      <c r="B2061" t="str">
        <f>HYPERLINK("https://katmoviehd.day/mechanic-resurrection-2016-hc-hdrip-720p-700mb-english-x264-download/", "https://katmoviehd.day/mechanic-resurrection-2016-hc-hdrip-720p-700mb-english-x264-download/")</f>
        <v>https://katmoviehd.day/mechanic-resurrection-2016-hc-hdrip-720p-700mb-english-x264-download/</v>
      </c>
    </row>
    <row r="2062" spans="1:2">
      <c r="A2062" t="s">
        <v>2062</v>
      </c>
      <c r="B2062" t="str">
        <f>HYPERLINK("https://katmoviehd.day/mike-dave-need-wedding-dates-2016-1080p-720p-bluray-x264-hevc-6ch-1-8gb-900mb-650mb-shaanig/", "https://katmoviehd.day/mike-dave-need-wedding-dates-2016-1080p-720p-bluray-x264-hevc-6ch-1-8gb-900mb-650mb-shaanig/")</f>
        <v>https://katmoviehd.day/mike-dave-need-wedding-dates-2016-1080p-720p-bluray-x264-hevc-6ch-1-8gb-900mb-650mb-shaanig/</v>
      </c>
    </row>
    <row r="2063" spans="1:2">
      <c r="A2063" t="s">
        <v>2063</v>
      </c>
      <c r="B2063" t="str">
        <f>HYPERLINK("https://katmoviehd.day/when-the-bough-breaks-2016-hdcam-xvid-unknown-x264-english-download-watch-online/", "https://katmoviehd.day/when-the-bough-breaks-2016-hdcam-xvid-unknown-x264-english-download-watch-online/")</f>
        <v>https://katmoviehd.day/when-the-bough-breaks-2016-hdcam-xvid-unknown-x264-english-download-watch-online/</v>
      </c>
    </row>
    <row r="2064" spans="1:2">
      <c r="A2064" t="s">
        <v>2064</v>
      </c>
      <c r="B2064" t="str">
        <f>HYPERLINK("https://katmoviehd.day/dirty-30-2016-720p-web-dl-650mb-x264-english-download/", "https://katmoviehd.day/dirty-30-2016-720p-web-dl-650mb-x264-english-download/")</f>
        <v>https://katmoviehd.day/dirty-30-2016-720p-web-dl-650mb-x264-english-download/</v>
      </c>
    </row>
    <row r="2065" spans="1:2">
      <c r="A2065" t="s">
        <v>2065</v>
      </c>
      <c r="B2065" t="str">
        <f>HYPERLINK("https://katmoviehd.day/goat-2016-hdrip-700mb-x264-download/", "https://katmoviehd.day/goat-2016-hdrip-700mb-x264-download/")</f>
        <v>https://katmoviehd.day/goat-2016-hdrip-700mb-x264-download/</v>
      </c>
    </row>
    <row r="2066" spans="1:2">
      <c r="A2066" t="s">
        <v>2066</v>
      </c>
      <c r="B2066" t="str">
        <f>HYPERLINK("https://katmoviehd.day/laid-america-2016-720p-bluray-800mb-x264-english-download/", "https://katmoviehd.day/laid-america-2016-720p-bluray-800mb-x264-english-download/")</f>
        <v>https://katmoviehd.day/laid-america-2016-720p-bluray-800mb-x264-english-download/</v>
      </c>
    </row>
    <row r="2067" spans="1:2">
      <c r="A2067" t="s">
        <v>2067</v>
      </c>
      <c r="B2067" t="str">
        <f>HYPERLINK("https://katmoviehd.day/emperors-new-groove-2000-720p-br-rip-x264-ac-3-2-0-hindi-eng/", "https://katmoviehd.day/emperors-new-groove-2000-720p-br-rip-x264-ac-3-2-0-hindi-eng/")</f>
        <v>https://katmoviehd.day/emperors-new-groove-2000-720p-br-rip-x264-ac-3-2-0-hindi-eng/</v>
      </c>
    </row>
    <row r="2068" spans="1:2">
      <c r="A2068" t="s">
        <v>2068</v>
      </c>
      <c r="B2068" t="str">
        <f>HYPERLINK("https://katmoviehd.day/ice-pirates-1984-x264-720p-bluray-uncut-dual-audio-hindi-2-0-english-2-0/", "https://katmoviehd.day/ice-pirates-1984-x264-720p-bluray-uncut-dual-audio-hindi-2-0-english-2-0/")</f>
        <v>https://katmoviehd.day/ice-pirates-1984-x264-720p-bluray-uncut-dual-audio-hindi-2-0-english-2-0/</v>
      </c>
    </row>
    <row r="2069" spans="1:2">
      <c r="A2069" t="s">
        <v>2069</v>
      </c>
      <c r="B2069" t="str">
        <f>HYPERLINK("https://katmoviehd.day/captain-america-civil-war-2016-720p-1080p-bluray-hindi-dd-5-1ch-eng-5-1ch-dual-audio-x264-download/", "https://katmoviehd.day/captain-america-civil-war-2016-720p-1080p-bluray-hindi-dd-5-1ch-eng-5-1ch-dual-audio-x264-download/")</f>
        <v>https://katmoviehd.day/captain-america-civil-war-2016-720p-1080p-bluray-hindi-dd-5-1ch-eng-5-1ch-dual-audio-x264-download/</v>
      </c>
    </row>
    <row r="2070" spans="1:2">
      <c r="A2070" t="s">
        <v>2070</v>
      </c>
      <c r="B2070" t="str">
        <f>HYPERLINK("https://katmoviehd.day/scream-1996-dual-audio-english-hindi-brrip-720p-esub/", "https://katmoviehd.day/scream-1996-dual-audio-english-hindi-brrip-720p-esub/")</f>
        <v>https://katmoviehd.day/scream-1996-dual-audio-english-hindi-brrip-720p-esub/</v>
      </c>
    </row>
    <row r="2071" spans="1:2">
      <c r="A2071" t="s">
        <v>2071</v>
      </c>
      <c r="B2071" t="str">
        <f>HYPERLINK("https://katmoviehd.day/swiss-army-man-2016-720p-bluray-850mb-x264-english-download/", "https://katmoviehd.day/swiss-army-man-2016-720p-bluray-850mb-x264-english-download/")</f>
        <v>https://katmoviehd.day/swiss-army-man-2016-720p-bluray-850mb-x264-english-download/</v>
      </c>
    </row>
    <row r="2072" spans="1:2">
      <c r="A2072" t="s">
        <v>2072</v>
      </c>
      <c r="B2072" t="str">
        <f>HYPERLINK("https://katmoviehd.day/ghostbusters-2016-720p-1080p-web-dl-hd-x264-english-1gb-2gb-shaanig-download-watch-online/", "https://katmoviehd.day/ghostbusters-2016-720p-1080p-web-dl-hd-x264-english-1gb-2gb-shaanig-download-watch-online/")</f>
        <v>https://katmoviehd.day/ghostbusters-2016-720p-1080p-web-dl-hd-x264-english-1gb-2gb-shaanig-download-watch-online/</v>
      </c>
    </row>
    <row r="2073" spans="1:2">
      <c r="A2073" t="s">
        <v>2073</v>
      </c>
      <c r="B2073" t="str">
        <f>HYPERLINK("https://katmoviehd.day/extinction-2015-english-720p-bluray-x264/", "https://katmoviehd.day/extinction-2015-english-720p-bluray-x264/")</f>
        <v>https://katmoviehd.day/extinction-2015-english-720p-bluray-x264/</v>
      </c>
    </row>
    <row r="2074" spans="1:2">
      <c r="A2074" t="s">
        <v>2074</v>
      </c>
      <c r="B2074" t="str">
        <f>HYPERLINK("https://katmoviehd.day/iron-giant-1999-720p-brrip-x264-ac-3-2-0-hindi-eng/", "https://katmoviehd.day/iron-giant-1999-720p-brrip-x264-ac-3-2-0-hindi-eng/")</f>
        <v>https://katmoviehd.day/iron-giant-1999-720p-brrip-x264-ac-3-2-0-hindi-eng/</v>
      </c>
    </row>
    <row r="2075" spans="1:2">
      <c r="A2075" t="s">
        <v>2075</v>
      </c>
      <c r="B2075" t="str">
        <f>HYPERLINK("https://katmoviehd.day/young-adult-2011-720p-bluray-x264-dual-audio-hindi-2-0-english-dd-5-1/", "https://katmoviehd.day/young-adult-2011-720p-bluray-x264-dual-audio-hindi-2-0-english-dd-5-1/")</f>
        <v>https://katmoviehd.day/young-adult-2011-720p-bluray-x264-dual-audio-hindi-2-0-english-dd-5-1/</v>
      </c>
    </row>
    <row r="2076" spans="1:2">
      <c r="A2076" t="s">
        <v>2076</v>
      </c>
      <c r="B2076" t="str">
        <f>HYPERLINK("https://katmoviehd.day/angel-reckoning-2016-720p-web-dl-800mb-english-download/", "https://katmoviehd.day/angel-reckoning-2016-720p-web-dl-800mb-english-download/")</f>
        <v>https://katmoviehd.day/angel-reckoning-2016-720p-web-dl-800mb-english-download/</v>
      </c>
    </row>
    <row r="2077" spans="1:2">
      <c r="A2077" t="s">
        <v>2077</v>
      </c>
      <c r="B2077" t="str">
        <f>HYPERLINK("https://katmoviehd.day/13129-2/", "https://katmoviehd.day/13129-2/")</f>
        <v>https://katmoviehd.day/13129-2/</v>
      </c>
    </row>
    <row r="2078" spans="1:2">
      <c r="A2078" t="s">
        <v>2078</v>
      </c>
      <c r="B2078" t="str">
        <f>HYPERLINK("https://katmoviehd.day/legend-tarzan-2016-720p-1080p-web-dl-800mb-6ch-2gb-download-watch-online/", "https://katmoviehd.day/legend-tarzan-2016-720p-1080p-web-dl-800mb-6ch-2gb-download-watch-online/")</f>
        <v>https://katmoviehd.day/legend-tarzan-2016-720p-1080p-web-dl-800mb-6ch-2gb-download-watch-online/</v>
      </c>
    </row>
    <row r="2079" spans="1:2">
      <c r="A2079" t="s">
        <v>2079</v>
      </c>
      <c r="B2079" t="str">
        <f>HYPERLINK("https://katmoviehd.day/t-2016-hdrip-650mb-x264-english-mkvcage-download/", "https://katmoviehd.day/t-2016-hdrip-650mb-x264-english-mkvcage-download/")</f>
        <v>https://katmoviehd.day/t-2016-hdrip-650mb-x264-english-mkvcage-download/</v>
      </c>
    </row>
    <row r="2080" spans="1:2">
      <c r="A2080" t="s">
        <v>2080</v>
      </c>
      <c r="B2080" t="str">
        <f>HYPERLINK("https://katmoviehd.day/level-2016-english-720p-brrip-x264-aac/", "https://katmoviehd.day/level-2016-english-720p-brrip-x264-aac/")</f>
        <v>https://katmoviehd.day/level-2016-english-720p-brrip-x264-aac/</v>
      </c>
    </row>
    <row r="2081" spans="1:2">
      <c r="A2081" t="s">
        <v>2081</v>
      </c>
      <c r="B2081" t="str">
        <f>HYPERLINK("https://katmoviehd.day/black-mass-2015-english-720p-brrip-x264-aac/", "https://katmoviehd.day/black-mass-2015-english-720p-brrip-x264-aac/")</f>
        <v>https://katmoviehd.day/black-mass-2015-english-720p-brrip-x264-aac/</v>
      </c>
    </row>
    <row r="2082" spans="1:2">
      <c r="A2082" t="s">
        <v>2082</v>
      </c>
      <c r="B2082" t="str">
        <f>HYPERLINK("https://katmoviehd.day/neighbor-2016-720p-web-dl-650mb-x264-english-download-watch-online/", "https://katmoviehd.day/neighbor-2016-720p-web-dl-650mb-x264-english-download-watch-online/")</f>
        <v>https://katmoviehd.day/neighbor-2016-720p-web-dl-650mb-x264-english-download-watch-online/</v>
      </c>
    </row>
    <row r="2083" spans="1:2">
      <c r="A2083" t="s">
        <v>2083</v>
      </c>
      <c r="B2083" t="str">
        <f>HYPERLINK("https://katmoviehd.day/hangover-part-2009-unrated-720p-brrip-x264-dual-audio-eng-hindi/", "https://katmoviehd.day/hangover-part-2009-unrated-720p-brrip-x264-dual-audio-eng-hindi/")</f>
        <v>https://katmoviehd.day/hangover-part-2009-unrated-720p-brrip-x264-dual-audio-eng-hindi/</v>
      </c>
    </row>
    <row r="2084" spans="1:2">
      <c r="A2084" t="s">
        <v>2084</v>
      </c>
      <c r="B2084" t="str">
        <f>HYPERLINK("https://katmoviehd.day/ace-ventura-nature-calls-1995-english-720p-bluray-x264/", "https://katmoviehd.day/ace-ventura-nature-calls-1995-english-720p-bluray-x264/")</f>
        <v>https://katmoviehd.day/ace-ventura-nature-calls-1995-english-720p-bluray-x264/</v>
      </c>
    </row>
    <row r="2085" spans="1:2">
      <c r="A2085" t="s">
        <v>2085</v>
      </c>
      <c r="B2085" t="str">
        <f>HYPERLINK("https://katmoviehd.day/ace-ventura-pet-detective-1994-english-720p-bluray-x264/", "https://katmoviehd.day/ace-ventura-pet-detective-1994-english-720p-bluray-x264/")</f>
        <v>https://katmoviehd.day/ace-ventura-pet-detective-1994-english-720p-bluray-x264/</v>
      </c>
    </row>
    <row r="2086" spans="1:2">
      <c r="A2086" t="s">
        <v>2086</v>
      </c>
      <c r="B2086" t="str">
        <f>HYPERLINK("https://katmoviehd.day/all-out-dysfunktion-2016-720p-web-dl-800mb-english-download-watch-online/", "https://katmoviehd.day/all-out-dysfunktion-2016-720p-web-dl-800mb-english-download-watch-online/")</f>
        <v>https://katmoviehd.day/all-out-dysfunktion-2016-720p-web-dl-800mb-english-download-watch-online/</v>
      </c>
    </row>
    <row r="2087" spans="1:2">
      <c r="A2087" t="s">
        <v>2087</v>
      </c>
      <c r="B2087" t="str">
        <f>HYPERLINK("https://katmoviehd.day/runner-runner-2013-english-720p-bluray-x264/", "https://katmoviehd.day/runner-runner-2013-english-720p-bluray-x264/")</f>
        <v>https://katmoviehd.day/runner-runner-2013-english-720p-bluray-x264/</v>
      </c>
    </row>
    <row r="2088" spans="1:2">
      <c r="A2088" t="s">
        <v>2088</v>
      </c>
      <c r="B2088" t="str">
        <f>HYPERLINK("https://katmoviehd.day/22-jump-street-2014-english-720p-bluray-x264/", "https://katmoviehd.day/22-jump-street-2014-english-720p-bluray-x264/")</f>
        <v>https://katmoviehd.day/22-jump-street-2014-english-720p-bluray-x264/</v>
      </c>
    </row>
    <row r="2089" spans="1:2">
      <c r="A2089" t="s">
        <v>2089</v>
      </c>
      <c r="B2089" t="str">
        <f>HYPERLINK("https://katmoviehd.day/21-jump-street-2012-english-720p-10bit-bluray-x265-hevc/", "https://katmoviehd.day/21-jump-street-2012-english-720p-10bit-bluray-x265-hevc/")</f>
        <v>https://katmoviehd.day/21-jump-street-2012-english-720p-10bit-bluray-x265-hevc/</v>
      </c>
    </row>
    <row r="2090" spans="1:2">
      <c r="A2090" t="s">
        <v>2090</v>
      </c>
      <c r="B2090" t="str">
        <f>HYPERLINK("https://katmoviehd.day/sinister-2-2015-english-720p-bluray-800mb/", "https://katmoviehd.day/sinister-2-2015-english-720p-bluray-800mb/")</f>
        <v>https://katmoviehd.day/sinister-2-2015-english-720p-bluray-800mb/</v>
      </c>
    </row>
    <row r="2091" spans="1:2">
      <c r="A2091" t="s">
        <v>2091</v>
      </c>
      <c r="B2091" t="str">
        <f>HYPERLINK("https://katmoviehd.day/eternal-sunshine-spotless-mind-2004-720p-webrip-hindi-dubbed/", "https://katmoviehd.day/eternal-sunshine-spotless-mind-2004-720p-webrip-hindi-dubbed/")</f>
        <v>https://katmoviehd.day/eternal-sunshine-spotless-mind-2004-720p-webrip-hindi-dubbed/</v>
      </c>
    </row>
    <row r="2092" spans="1:2">
      <c r="A2092" t="s">
        <v>2092</v>
      </c>
      <c r="B2092" t="str">
        <f>HYPERLINK("https://katmoviehd.day/elektra-2005-directors-cut-720p-br-rip-x265-10bit-dd-2-0-hindi/", "https://katmoviehd.day/elektra-2005-directors-cut-720p-br-rip-x265-10bit-dd-2-0-hindi/")</f>
        <v>https://katmoviehd.day/elektra-2005-directors-cut-720p-br-rip-x265-10bit-dd-2-0-hindi/</v>
      </c>
    </row>
    <row r="2093" spans="1:2">
      <c r="A2093" t="s">
        <v>2093</v>
      </c>
      <c r="B2093" t="str">
        <f>HYPERLINK("https://katmoviehd.day/31-2016-720p-web-dl-800mb-english-download-watch-online/", "https://katmoviehd.day/31-2016-720p-web-dl-800mb-english-download-watch-online/")</f>
        <v>https://katmoviehd.day/31-2016-720p-web-dl-800mb-english-download-watch-online/</v>
      </c>
    </row>
    <row r="2094" spans="1:2">
      <c r="A2094" t="s">
        <v>2094</v>
      </c>
      <c r="B2094" t="str">
        <f>HYPERLINK("https://katmoviehd.day/alice-looking-glass-2016-720p-web-dl-900mb-download-watch-online/", "https://katmoviehd.day/alice-looking-glass-2016-720p-web-dl-900mb-download-watch-online/")</f>
        <v>https://katmoviehd.day/alice-looking-glass-2016-720p-web-dl-900mb-download-watch-online/</v>
      </c>
    </row>
    <row r="2095" spans="1:2">
      <c r="A2095" t="s">
        <v>2095</v>
      </c>
      <c r="B2095" t="str">
        <f>HYPERLINK("https://katmoviehd.day/snow-dogs-2002-720p-web-dl-x264-eng-subs-dual-audio-hindi-dd-2-0-english-dd-5-1/", "https://katmoviehd.day/snow-dogs-2002-720p-web-dl-x264-eng-subs-dual-audio-hindi-dd-2-0-english-dd-5-1/")</f>
        <v>https://katmoviehd.day/snow-dogs-2002-720p-web-dl-x264-eng-subs-dual-audio-hindi-dd-2-0-english-dd-5-1/</v>
      </c>
    </row>
    <row r="2096" spans="1:2">
      <c r="A2096" t="s">
        <v>2096</v>
      </c>
      <c r="B2096" t="str">
        <f>HYPERLINK("https://katmoviehd.day/frankenstein-1994-720p-br-rip-x264-dd-2-0-hindi-eng/", "https://katmoviehd.day/frankenstein-1994-720p-br-rip-x264-dd-2-0-hindi-eng/")</f>
        <v>https://katmoviehd.day/frankenstein-1994-720p-br-rip-x264-dd-2-0-hindi-eng/</v>
      </c>
    </row>
    <row r="2097" spans="1:2">
      <c r="A2097" t="s">
        <v>2097</v>
      </c>
      <c r="B2097" t="str">
        <f>HYPERLINK("https://katmoviehd.day/cloverfield-2008-720p-bluray-x264-dual-audio-eng-dd-5-1-hindi-2-0/", "https://katmoviehd.day/cloverfield-2008-720p-bluray-x264-dual-audio-eng-dd-5-1-hindi-2-0/")</f>
        <v>https://katmoviehd.day/cloverfield-2008-720p-bluray-x264-dual-audio-eng-dd-5-1-hindi-2-0/</v>
      </c>
    </row>
    <row r="2098" spans="1:2">
      <c r="A2098" t="s">
        <v>2098</v>
      </c>
      <c r="B2098" t="str">
        <f>HYPERLINK("https://katmoviehd.day/30-minutes-less-2011-bdrip-x264-hindi-dubbed/", "https://katmoviehd.day/30-minutes-less-2011-bdrip-x264-hindi-dubbed/")</f>
        <v>https://katmoviehd.day/30-minutes-less-2011-bdrip-x264-hindi-dubbed/</v>
      </c>
    </row>
    <row r="2099" spans="1:2">
      <c r="A2099" t="s">
        <v>2099</v>
      </c>
      <c r="B2099" t="str">
        <f>HYPERLINK("https://katmoviehd.day/abattoir-2016-hdrip-xvid-700mb-english-x264-etrg-download-watch-online/", "https://katmoviehd.day/abattoir-2016-hdrip-xvid-700mb-english-x264-etrg-download-watch-online/")</f>
        <v>https://katmoviehd.day/abattoir-2016-hdrip-xvid-700mb-english-x264-etrg-download-watch-online/</v>
      </c>
    </row>
    <row r="2100" spans="1:2">
      <c r="A2100" t="s">
        <v>2100</v>
      </c>
      <c r="B2100" t="str">
        <f>HYPERLINK("https://katmoviehd.day/18-excess-flesh-2015-brrip-700mb-xvid-english-download-watch-online/", "https://katmoviehd.day/18-excess-flesh-2015-brrip-700mb-xvid-english-download-watch-online/")</f>
        <v>https://katmoviehd.day/18-excess-flesh-2015-brrip-700mb-xvid-english-download-watch-online/</v>
      </c>
    </row>
    <row r="2101" spans="1:2">
      <c r="A2101" t="s">
        <v>2101</v>
      </c>
      <c r="B2101" t="str">
        <f>HYPERLINK("https://katmoviehd.day/x-men-apocalypse-2016-720p-1080p-bluray-x264-dual-audio-english-dd-5-1-hindi-dd-5-1-download-watch-online/", "https://katmoviehd.day/x-men-apocalypse-2016-720p-1080p-bluray-x264-dual-audio-english-dd-5-1-hindi-dd-5-1-download-watch-online/")</f>
        <v>https://katmoviehd.day/x-men-apocalypse-2016-720p-1080p-bluray-x264-dual-audio-english-dd-5-1-hindi-dd-5-1-download-watch-online/</v>
      </c>
    </row>
    <row r="2102" spans="1:2">
      <c r="A2102" t="s">
        <v>2102</v>
      </c>
      <c r="B2102" t="str">
        <f>HYPERLINK("https://katmoviehd.day/the-neon-demon-2016-720p-brrip-1gb-english-download-watch-online/", "https://katmoviehd.day/the-neon-demon-2016-720p-brrip-1gb-english-download-watch-online/")</f>
        <v>https://katmoviehd.day/the-neon-demon-2016-720p-brrip-1gb-english-download-watch-online/</v>
      </c>
    </row>
    <row r="2103" spans="1:2">
      <c r="A2103" t="s">
        <v>2103</v>
      </c>
      <c r="B2103" t="str">
        <f>HYPERLINK("https://katmoviehd.day/chalk-it-up-2016-hdrip-xvid-x264-english-download-watch-online/", "https://katmoviehd.day/chalk-it-up-2016-hdrip-xvid-x264-english-download-watch-online/")</f>
        <v>https://katmoviehd.day/chalk-it-up-2016-hdrip-xvid-x264-english-download-watch-online/</v>
      </c>
    </row>
    <row r="2104" spans="1:2">
      <c r="A2104" t="s">
        <v>2104</v>
      </c>
      <c r="B2104" t="str">
        <f>HYPERLINK("https://katmoviehd.day/gets-dog-2016-hdrip-xvid-ac3-evo-download-watch-online/", "https://katmoviehd.day/gets-dog-2016-hdrip-xvid-ac3-evo-download-watch-online/")</f>
        <v>https://katmoviehd.day/gets-dog-2016-hdrip-xvid-ac3-evo-download-watch-online/</v>
      </c>
    </row>
    <row r="2105" spans="1:2">
      <c r="A2105" t="s">
        <v>2105</v>
      </c>
      <c r="B2105" t="str">
        <f>HYPERLINK("https://katmoviehd.day/people-2016-web-dl-x264-english-download/", "https://katmoviehd.day/people-2016-web-dl-x264-english-download/")</f>
        <v>https://katmoviehd.day/people-2016-web-dl-x264-english-download/</v>
      </c>
    </row>
    <row r="2106" spans="1:2">
      <c r="A2106" t="s">
        <v>2106</v>
      </c>
      <c r="B2106" t="str">
        <f>HYPERLINK("https://katmoviehd.day/hunt-wilderpeople-2016-hdrip-550mb-nby-download-watch-online/", "https://katmoviehd.day/hunt-wilderpeople-2016-hdrip-550mb-nby-download-watch-online/")</f>
        <v>https://katmoviehd.day/hunt-wilderpeople-2016-hdrip-550mb-nby-download-watch-online/</v>
      </c>
    </row>
    <row r="2107" spans="1:2">
      <c r="A2107" t="s">
        <v>2107</v>
      </c>
      <c r="B2107" t="str">
        <f>HYPERLINK("https://katmoviehd.day/cardboard-boxer-2016-hdrip-xvid-ac3-download-watch-online/", "https://katmoviehd.day/cardboard-boxer-2016-hdrip-xvid-ac3-download-watch-online/")</f>
        <v>https://katmoviehd.day/cardboard-boxer-2016-hdrip-xvid-ac3-download-watch-online/</v>
      </c>
    </row>
    <row r="2108" spans="1:2">
      <c r="A2108" t="s">
        <v>2108</v>
      </c>
      <c r="B2108" t="str">
        <f>HYPERLINK("https://katmoviehd.day/the-shallows-2016-720p-1080p-brrip-6ch-800mb-1-6gb-x264-download-watch-online/", "https://katmoviehd.day/the-shallows-2016-720p-1080p-brrip-6ch-800mb-1-6gb-x264-download-watch-online/")</f>
        <v>https://katmoviehd.day/the-shallows-2016-720p-1080p-brrip-6ch-800mb-1-6gb-x264-download-watch-online/</v>
      </c>
    </row>
    <row r="2109" spans="1:2">
      <c r="A2109" t="s">
        <v>2109</v>
      </c>
      <c r="B2109" t="str">
        <f>HYPERLINK("https://katmoviehd.day/uss-indianapolis-men-courage-2016-webrip-720p-x264-english-download/", "https://katmoviehd.day/uss-indianapolis-men-courage-2016-webrip-720p-x264-english-download/")</f>
        <v>https://katmoviehd.day/uss-indianapolis-men-courage-2016-webrip-720p-x264-english-download/</v>
      </c>
    </row>
    <row r="2110" spans="1:2">
      <c r="A2110" t="s">
        <v>2110</v>
      </c>
      <c r="B2110" t="str">
        <f>HYPERLINK("https://katmoviehd.day/central-intelligence-2016-bluray-720p-1080p-x264-n-hevc-english-shaanig-download/", "https://katmoviehd.day/central-intelligence-2016-bluray-720p-1080p-x264-n-hevc-english-shaanig-download/")</f>
        <v>https://katmoviehd.day/central-intelligence-2016-bluray-720p-1080p-x264-n-hevc-english-shaanig-download/</v>
      </c>
    </row>
    <row r="2111" spans="1:2">
      <c r="A2111" t="s">
        <v>2111</v>
      </c>
      <c r="B2111" t="str">
        <f>HYPERLINK("https://katmoviehd.day/x-men-apocalypse-2016-bluray-720p-hindi-dd-5-1ch-eng-dd-5-1ch-dual-audio-x264-pyz-download/", "https://katmoviehd.day/x-men-apocalypse-2016-bluray-720p-hindi-dd-5-1ch-eng-dd-5-1ch-dual-audio-x264-pyz-download/")</f>
        <v>https://katmoviehd.day/x-men-apocalypse-2016-bluray-720p-hindi-dd-5-1ch-eng-dd-5-1ch-dual-audio-x264-pyz-download/</v>
      </c>
    </row>
    <row r="2112" spans="1:2">
      <c r="A2112" t="s">
        <v>2112</v>
      </c>
      <c r="B2112" t="str">
        <f>HYPERLINK("https://katmoviehd.day/mike-dave-need-wedding-dates-2016-dvdrip-650mb-x264-english-download-watch-online/", "https://katmoviehd.day/mike-dave-need-wedding-dates-2016-dvdrip-650mb-x264-english-download-watch-online/")</f>
        <v>https://katmoviehd.day/mike-dave-need-wedding-dates-2016-dvdrip-650mb-x264-english-download-watch-online/</v>
      </c>
    </row>
    <row r="2113" spans="1:2">
      <c r="A2113" t="s">
        <v>2113</v>
      </c>
      <c r="B2113" t="str">
        <f>HYPERLINK("https://katmoviehd.day/kubo-two-strings-2016-tsrip-500mb-download-watch-online/", "https://katmoviehd.day/kubo-two-strings-2016-tsrip-500mb-download-watch-online/")</f>
        <v>https://katmoviehd.day/kubo-two-strings-2016-tsrip-500mb-download-watch-online/</v>
      </c>
    </row>
    <row r="2114" spans="1:2">
      <c r="A2114" t="s">
        <v>2114</v>
      </c>
      <c r="B2114" t="str">
        <f>HYPERLINK("https://katmoviehd.day/sausage-party-2016-new-hdcam-uncensored-hqmic-500mb-english-x264-download-watch-online/", "https://katmoviehd.day/sausage-party-2016-new-hdcam-uncensored-hqmic-500mb-english-x264-download-watch-online/")</f>
        <v>https://katmoviehd.day/sausage-party-2016-new-hdcam-uncensored-hqmic-500mb-english-x264-download-watch-online/</v>
      </c>
    </row>
    <row r="2115" spans="1:2">
      <c r="A2115" t="s">
        <v>2115</v>
      </c>
      <c r="B2115" t="str">
        <f>HYPERLINK("https://katmoviehd.day/tekken-2010-720p-brrip-x264dual-audioenglish-5-1-hindi/", "https://katmoviehd.day/tekken-2010-720p-brrip-x264dual-audioenglish-5-1-hindi/")</f>
        <v>https://katmoviehd.day/tekken-2010-720p-brrip-x264dual-audioenglish-5-1-hindi/</v>
      </c>
    </row>
    <row r="2116" spans="1:2">
      <c r="A2116" t="s">
        <v>2116</v>
      </c>
      <c r="B2116" t="str">
        <f>HYPERLINK("https://katmoviehd.day/morgan-2016-english-camrip-x264-500mb-download-watch-online/", "https://katmoviehd.day/morgan-2016-english-camrip-x264-500mb-download-watch-online/")</f>
        <v>https://katmoviehd.day/morgan-2016-english-camrip-x264-500mb-download-watch-online/</v>
      </c>
    </row>
    <row r="2117" spans="1:2">
      <c r="A2117" t="s">
        <v>2117</v>
      </c>
      <c r="B2117" t="str">
        <f>HYPERLINK("https://katmoviehd.day/harold-kumar-christmas-2011-brrip-x264-yify/", "https://katmoviehd.day/harold-kumar-christmas-2011-brrip-x264-yify/")</f>
        <v>https://katmoviehd.day/harold-kumar-christmas-2011-brrip-x264-yify/</v>
      </c>
    </row>
    <row r="2118" spans="1:2">
      <c r="A2118" t="s">
        <v>2118</v>
      </c>
      <c r="B2118" t="str">
        <f>HYPERLINK("https://katmoviehd.day/x-men-apocalypse-2016-720p-bluray-x264-hevc-1-3gb-900mb-english-shaanig-download-watch-online/", "https://katmoviehd.day/x-men-apocalypse-2016-720p-bluray-x264-hevc-1-3gb-900mb-english-shaanig-download-watch-online/")</f>
        <v>https://katmoviehd.day/x-men-apocalypse-2016-720p-bluray-x264-hevc-1-3gb-900mb-english-shaanig-download-watch-online/</v>
      </c>
    </row>
    <row r="2119" spans="1:2">
      <c r="A2119" t="s">
        <v>2119</v>
      </c>
      <c r="B2119" t="str">
        <f>HYPERLINK("https://katmoviehd.day/skiptrace-2016-720p-web-dl-x264-eng-subs-dual-audio-hindi-cleaned-2-0-english-2-0-exclusive-dr-star/", "https://katmoviehd.day/skiptrace-2016-720p-web-dl-x264-eng-subs-dual-audio-hindi-cleaned-2-0-english-2-0-exclusive-dr-star/")</f>
        <v>https://katmoviehd.day/skiptrace-2016-720p-web-dl-x264-eng-subs-dual-audio-hindi-cleaned-2-0-english-2-0-exclusive-dr-star/</v>
      </c>
    </row>
    <row r="2120" spans="1:2">
      <c r="A2120" t="s">
        <v>2120</v>
      </c>
      <c r="B2120" t="str">
        <f>HYPERLINK("https://katmoviehd.day/harold-kumar-escape-guantanamo-bay-2008-unrated-english-720p-650mb/", "https://katmoviehd.day/harold-kumar-escape-guantanamo-bay-2008-unrated-english-720p-650mb/")</f>
        <v>https://katmoviehd.day/harold-kumar-escape-guantanamo-bay-2008-unrated-english-720p-650mb/</v>
      </c>
    </row>
    <row r="2121" spans="1:2">
      <c r="A2121" t="s">
        <v>2121</v>
      </c>
      <c r="B2121" t="str">
        <f>HYPERLINK("https://katmoviehd.day/way-2016-720p-brrip-1-1gb-x264-english-download-watch-online/", "https://katmoviehd.day/way-2016-720p-brrip-1-1gb-x264-english-download-watch-online/")</f>
        <v>https://katmoviehd.day/way-2016-720p-brrip-1-1gb-x264-english-download-watch-online/</v>
      </c>
    </row>
    <row r="2122" spans="1:2">
      <c r="A2122" t="s">
        <v>2122</v>
      </c>
      <c r="B2122" t="str">
        <f>HYPERLINK("https://katmoviehd.day/shallows-2016-720p-1080p-web-dl-6ch-1-25gb-750mb-x264-download-watch-online/", "https://katmoviehd.day/shallows-2016-720p-1080p-web-dl-6ch-1-25gb-750mb-x264-download-watch-online/")</f>
        <v>https://katmoviehd.day/shallows-2016-720p-1080p-web-dl-6ch-1-25gb-750mb-x264-download-watch-online/</v>
      </c>
    </row>
    <row r="2123" spans="1:2">
      <c r="A2123" t="s">
        <v>2123</v>
      </c>
      <c r="B2123" t="str">
        <f>HYPERLINK("https://katmoviehd.day/criminal-2016-720p-1080p-bluray-english-hindi-x264-ac3-dd-5-1-download-watch-online/", "https://katmoviehd.day/criminal-2016-720p-1080p-bluray-english-hindi-x264-ac3-dd-5-1-download-watch-online/")</f>
        <v>https://katmoviehd.day/criminal-2016-720p-1080p-bluray-english-hindi-x264-ac3-dd-5-1-download-watch-online/</v>
      </c>
    </row>
    <row r="2124" spans="1:2">
      <c r="A2124" t="s">
        <v>2124</v>
      </c>
      <c r="B2124" t="str">
        <f>HYPERLINK("https://katmoviehd.day/petes-dragon-2016-hd-ts-500mb-english-x264-download/", "https://katmoviehd.day/petes-dragon-2016-hd-ts-500mb-english-x264-download/")</f>
        <v>https://katmoviehd.day/petes-dragon-2016-hd-ts-500mb-english-x264-download/</v>
      </c>
    </row>
    <row r="2125" spans="1:2">
      <c r="A2125" t="s">
        <v>2125</v>
      </c>
      <c r="B2125" t="str">
        <f>HYPERLINK("https://katmoviehd.day/kickboxer-vengeance-2016-720p-web-dl-800mb-english-download-watch-online/", "https://katmoviehd.day/kickboxer-vengeance-2016-720p-web-dl-800mb-english-download-watch-online/")</f>
        <v>https://katmoviehd.day/kickboxer-vengeance-2016-720p-web-dl-800mb-english-download-watch-online/</v>
      </c>
    </row>
    <row r="2126" spans="1:2">
      <c r="A2126" t="s">
        <v>2126</v>
      </c>
      <c r="B2126" t="str">
        <f>HYPERLINK("https://katmoviehd.day/skiptrace-2016-web-dl-720p-english-x264-900mb-download-watch-online/", "https://katmoviehd.day/skiptrace-2016-web-dl-720p-english-x264-900mb-download-watch-online/")</f>
        <v>https://katmoviehd.day/skiptrace-2016-web-dl-720p-english-x264-900mb-download-watch-online/</v>
      </c>
    </row>
    <row r="2127" spans="1:2">
      <c r="A2127" t="s">
        <v>2127</v>
      </c>
      <c r="B2127" t="str">
        <f>HYPERLINK("https://katmoviehd.day/central-intelligence-2016-1080p-720p-web-dl-english-1-85gb-950mb-shaanig-download-watch-online/", "https://katmoviehd.day/central-intelligence-2016-1080p-720p-web-dl-english-1-85gb-950mb-shaanig-download-watch-online/")</f>
        <v>https://katmoviehd.day/central-intelligence-2016-1080p-720p-web-dl-english-1-85gb-950mb-shaanig-download-watch-online/</v>
      </c>
    </row>
    <row r="2128" spans="1:2">
      <c r="A2128" t="s">
        <v>2128</v>
      </c>
      <c r="B2128" t="str">
        <f>HYPERLINK("https://katmoviehd.day/jason-bourne-2016-720p-hc-hdrip-english-x264-950mb-mkvcage-download/", "https://katmoviehd.day/jason-bourne-2016-720p-hc-hdrip-english-x264-950mb-mkvcage-download/")</f>
        <v>https://katmoviehd.day/jason-bourne-2016-720p-hc-hdrip-english-x264-950mb-mkvcage-download/</v>
      </c>
    </row>
    <row r="2129" spans="1:2">
      <c r="A2129" t="s">
        <v>2129</v>
      </c>
      <c r="B2129" t="str">
        <f>HYPERLINK("https://katmoviehd.day/ben-hur-2016-telesync-x264-english-cpg-download-watch-online/", "https://katmoviehd.day/ben-hur-2016-telesync-x264-english-cpg-download-watch-online/")</f>
        <v>https://katmoviehd.day/ben-hur-2016-telesync-x264-english-cpg-download-watch-online/</v>
      </c>
    </row>
    <row r="2130" spans="1:2">
      <c r="A2130" t="s">
        <v>2130</v>
      </c>
      <c r="B2130" t="str">
        <f>HYPERLINK("https://katmoviehd.day/neon-demon-2016-720p-web-dl-900mb-english-download-watch-online/", "https://katmoviehd.day/neon-demon-2016-720p-web-dl-900mb-english-download-watch-online/")</f>
        <v>https://katmoviehd.day/neon-demon-2016-720p-web-dl-900mb-english-download-watch-online/</v>
      </c>
    </row>
    <row r="2131" spans="1:2">
      <c r="A2131" t="s">
        <v>2131</v>
      </c>
      <c r="B2131" t="str">
        <f>HYPERLINK("https://katmoviehd.day/batman-unlimited-mech-vs-mutants-2016-720p-web-dl-600mb-english-download-watch-online/", "https://katmoviehd.day/batman-unlimited-mech-vs-mutants-2016-720p-web-dl-600mb-english-download-watch-online/")</f>
        <v>https://katmoviehd.day/batman-unlimited-mech-vs-mutants-2016-720p-web-dl-600mb-english-download-watch-online/</v>
      </c>
    </row>
    <row r="2132" spans="1:2">
      <c r="A2132" t="s">
        <v>2132</v>
      </c>
      <c r="B2132" t="str">
        <f>HYPERLINK("https://katmoviehd.day/teenage-mutant-ninja-turtles-shadows-2016-1080p-720p-web-dl-999mb-2gb-shaanig-download-watch/", "https://katmoviehd.day/teenage-mutant-ninja-turtles-shadows-2016-1080p-720p-web-dl-999mb-2gb-shaanig-download-watch/")</f>
        <v>https://katmoviehd.day/teenage-mutant-ninja-turtles-shadows-2016-1080p-720p-web-dl-999mb-2gb-shaanig-download-watch/</v>
      </c>
    </row>
    <row r="2133" spans="1:2">
      <c r="A2133" t="s">
        <v>2133</v>
      </c>
      <c r="B2133" t="str">
        <f>HYPERLINK("https://katmoviehd.day/captain-america-civil-war-2016-bluray-1080p-hindiline-english-1-4gb-x264-download-watch-online/", "https://katmoviehd.day/captain-america-civil-war-2016-bluray-1080p-hindiline-english-1-4gb-x264-download-watch-online/")</f>
        <v>https://katmoviehd.day/captain-america-civil-war-2016-bluray-1080p-hindiline-english-1-4gb-x264-download-watch-online/</v>
      </c>
    </row>
    <row r="2134" spans="1:2">
      <c r="A2134" t="s">
        <v>2134</v>
      </c>
      <c r="B2134" t="str">
        <f>HYPERLINK("https://katmoviehd.day/captain-america-civil-war-2016-bluray-720p-1080p-english-x264-download-watch-online/", "https://katmoviehd.day/captain-america-civil-war-2016-bluray-720p-1080p-english-x264-download-watch-online/")</f>
        <v>https://katmoviehd.day/captain-america-civil-war-2016-bluray-720p-1080p-english-x264-download-watch-online/</v>
      </c>
    </row>
    <row r="2135" spans="1:2">
      <c r="A2135" t="s">
        <v>2135</v>
      </c>
      <c r="B2135" t="str">
        <f>HYPERLINK("https://katmoviehd.day/captain-america-civil-war-2016-720p-brrip-1-3gb-x264-download-watch-online/", "https://katmoviehd.day/captain-america-civil-war-2016-720p-brrip-1-3gb-x264-download-watch-online/")</f>
        <v>https://katmoviehd.day/captain-america-civil-war-2016-720p-brrip-1-3gb-x264-download-watch-online/</v>
      </c>
    </row>
    <row r="2136" spans="1:2">
      <c r="A2136" t="s">
        <v>2136</v>
      </c>
      <c r="B2136" t="str">
        <f>HYPERLINK("https://katmoviehd.day/dead-room-2015-720p-bluray-english-x264-download-watch-online/", "https://katmoviehd.day/dead-room-2015-720p-bluray-english-x264-download-watch-online/")</f>
        <v>https://katmoviehd.day/dead-room-2015-720p-bluray-english-x264-download-watch-online/</v>
      </c>
    </row>
    <row r="2137" spans="1:2">
      <c r="A2137" t="s">
        <v>2137</v>
      </c>
      <c r="B2137" t="str">
        <f>HYPERLINK("https://katmoviehd.day/12-rounds-2-reloaded-2013brrip-xvid-ac3/", "https://katmoviehd.day/12-rounds-2-reloaded-2013brrip-xvid-ac3/")</f>
        <v>https://katmoviehd.day/12-rounds-2-reloaded-2013brrip-xvid-ac3/</v>
      </c>
    </row>
    <row r="2138" spans="1:2">
      <c r="A2138" t="s">
        <v>2138</v>
      </c>
      <c r="B2138" t="str">
        <f>HYPERLINK("https://katmoviehd.day/conjuring-2-2016-720p-brrip-1-2gb-english-x264-download-watch-online/", "https://katmoviehd.day/conjuring-2-2016-720p-brrip-1-2gb-english-x264-download-watch-online/")</f>
        <v>https://katmoviehd.day/conjuring-2-2016-720p-brrip-1-2gb-english-x264-download-watch-online/</v>
      </c>
    </row>
    <row r="2139" spans="1:2">
      <c r="A2139" t="s">
        <v>2139</v>
      </c>
      <c r="B2139" t="str">
        <f>HYPERLINK("https://katmoviehd.day/ben-hur-2016-hdts-rip-tamil-clear-audio-russian-dual-audio-x264-900mb-download-watch/", "https://katmoviehd.day/ben-hur-2016-hdts-rip-tamil-clear-audio-russian-dual-audio-x264-900mb-download-watch/")</f>
        <v>https://katmoviehd.day/ben-hur-2016-hdts-rip-tamil-clear-audio-russian-dual-audio-x264-900mb-download-watch/</v>
      </c>
    </row>
    <row r="2140" spans="1:2">
      <c r="A2140" t="s">
        <v>2140</v>
      </c>
      <c r="B2140" t="str">
        <f>HYPERLINK("https://katmoviehd.day/ones-2015-720p-brrip-english-800mb-x264-download-watch-online/", "https://katmoviehd.day/ones-2015-720p-brrip-english-800mb-x264-download-watch-online/")</f>
        <v>https://katmoviehd.day/ones-2015-720p-brrip-english-800mb-x264-download-watch-online/</v>
      </c>
    </row>
    <row r="2141" spans="1:2">
      <c r="A2141" t="s">
        <v>2141</v>
      </c>
      <c r="B2141" t="str">
        <f>HYPERLINK("https://katmoviehd.day/jason-bourne-2016-720p-hdtc-english-x264-850mb-mkvcage-download-watch-online/", "https://katmoviehd.day/jason-bourne-2016-720p-hdtc-english-x264-850mb-mkvcage-download-watch-online/")</f>
        <v>https://katmoviehd.day/jason-bourne-2016-720p-hdtc-english-x264-850mb-mkvcage-download-watch-online/</v>
      </c>
    </row>
    <row r="2142" spans="1:2">
      <c r="A2142" t="s">
        <v>2142</v>
      </c>
      <c r="B2142" t="str">
        <f>HYPERLINK("https://katmoviehd.day/the-conjuring-2-2016-720p-brrip-1-4gb-hindi-english-x264-dual-audio-download-watch-online/", "https://katmoviehd.day/the-conjuring-2-2016-720p-brrip-1-4gb-hindi-english-x264-dual-audio-download-watch-online/")</f>
        <v>https://katmoviehd.day/the-conjuring-2-2016-720p-brrip-1-4gb-hindi-english-x264-dual-audio-download-watch-online/</v>
      </c>
    </row>
    <row r="2143" spans="1:2">
      <c r="A2143" t="s">
        <v>2143</v>
      </c>
      <c r="B2143" t="str">
        <f>HYPERLINK("https://katmoviehd.day/ace-case-2016-720p-web-dl-700mb-mkvcage/", "https://katmoviehd.day/ace-case-2016-720p-web-dl-700mb-mkvcage/")</f>
        <v>https://katmoviehd.day/ace-case-2016-720p-web-dl-700mb-mkvcage/</v>
      </c>
    </row>
    <row r="2144" spans="1:2">
      <c r="A2144" t="s">
        <v>2144</v>
      </c>
      <c r="B2144" t="str">
        <f>HYPERLINK("https://katmoviehd.day/war-dogs-2016-hd-ts-x264-english-cpg-download-watch-online/", "https://katmoviehd.day/war-dogs-2016-hd-ts-x264-english-cpg-download-watch-online/")</f>
        <v>https://katmoviehd.day/war-dogs-2016-hd-ts-x264-english-cpg-download-watch-online/</v>
      </c>
    </row>
    <row r="2145" spans="1:2">
      <c r="A2145" t="s">
        <v>2145</v>
      </c>
      <c r="B2145" t="str">
        <f>HYPERLINK("https://katmoviehd.day/ice-age-collision-course-2016-hdrip-650mb-x264-mkvcage-download-watch-online/", "https://katmoviehd.day/ice-age-collision-course-2016-hdrip-650mb-x264-mkvcage-download-watch-online/")</f>
        <v>https://katmoviehd.day/ice-age-collision-course-2016-hdrip-650mb-x264-mkvcage-download-watch-online/</v>
      </c>
    </row>
    <row r="2146" spans="1:2">
      <c r="A2146" t="s">
        <v>2146</v>
      </c>
      <c r="B2146" t="str">
        <f>HYPERLINK("https://katmoviehd.day/x-men-apocalypse-2016-bluray-720p-1080p-english-x264-download-watch-online/", "https://katmoviehd.day/x-men-apocalypse-2016-bluray-720p-1080p-english-x264-download-watch-online/")</f>
        <v>https://katmoviehd.day/x-men-apocalypse-2016-bluray-720p-1080p-english-x264-download-watch-online/</v>
      </c>
    </row>
    <row r="2147" spans="1:2">
      <c r="A2147" t="s">
        <v>2147</v>
      </c>
      <c r="B2147" t="str">
        <f>HYPERLINK("https://katmoviehd.day/mike-dave-need-wedding-dates-2016-hdcam-500mb-english-download-watch-online/", "https://katmoviehd.day/mike-dave-need-wedding-dates-2016-hdcam-500mb-english-download-watch-online/")</f>
        <v>https://katmoviehd.day/mike-dave-need-wedding-dates-2016-hdcam-500mb-english-download-watch-online/</v>
      </c>
    </row>
    <row r="2148" spans="1:2">
      <c r="A2148" t="s">
        <v>2148</v>
      </c>
      <c r="B2148" t="str">
        <f>HYPERLINK("https://katmoviehd.day/one-punch-man-season-1-english-dubbed-ep-6-2015-download-watch-online/", "https://katmoviehd.day/one-punch-man-season-1-english-dubbed-ep-6-2015-download-watch-online/")</f>
        <v>https://katmoviehd.day/one-punch-man-season-1-english-dubbed-ep-6-2015-download-watch-online/</v>
      </c>
    </row>
    <row r="2149" spans="1:2">
      <c r="A2149" t="s">
        <v>2149</v>
      </c>
      <c r="B2149" t="str">
        <f>HYPERLINK("https://katmoviehd.day/prometheus-2012-brrip-720p-480p-hindi-english-dual-audio-x264-download-watch/", "https://katmoviehd.day/prometheus-2012-brrip-720p-480p-hindi-english-dual-audio-x264-download-watch/")</f>
        <v>https://katmoviehd.day/prometheus-2012-brrip-720p-480p-hindi-english-dual-audio-x264-download-watch/</v>
      </c>
    </row>
    <row r="2150" spans="1:2">
      <c r="A2150" t="s">
        <v>2150</v>
      </c>
      <c r="B2150" t="str">
        <f>HYPERLINK("https://katmoviehd.day/shutter-2008-bluray-720p-hd-x264-english-aac-download-watch-online/", "https://katmoviehd.day/shutter-2008-bluray-720p-hd-x264-english-aac-download-watch-online/")</f>
        <v>https://katmoviehd.day/shutter-2008-bluray-720p-hd-x264-english-aac-download-watch-online/</v>
      </c>
    </row>
    <row r="2151" spans="1:2">
      <c r="A2151" t="s">
        <v>2151</v>
      </c>
      <c r="B2151" t="str">
        <f>HYPERLINK("https://katmoviehd.day/nerve-2016-english-camrip-x264-aac-400mb-download-watch-online/", "https://katmoviehd.day/nerve-2016-english-camrip-x264-aac-400mb-download-watch-online/")</f>
        <v>https://katmoviehd.day/nerve-2016-english-camrip-x264-aac-400mb-download-watch-online/</v>
      </c>
    </row>
    <row r="2152" spans="1:2">
      <c r="A2152" t="s">
        <v>2152</v>
      </c>
      <c r="B2152" t="str">
        <f>HYPERLINK("https://katmoviehd.day/planet-hulk-2010-brrip-720p-english-x264-download-watch-online/", "https://katmoviehd.day/planet-hulk-2010-brrip-720p-english-x264-download-watch-online/")</f>
        <v>https://katmoviehd.day/planet-hulk-2010-brrip-720p-english-x264-download-watch-online/</v>
      </c>
    </row>
    <row r="2153" spans="1:2">
      <c r="A2153" t="s">
        <v>2153</v>
      </c>
      <c r="B2153" t="str">
        <f>HYPERLINK("https://katmoviehd.day/imperium-2016-720p-web-dl-850mb-english-x264-download-watch-online/", "https://katmoviehd.day/imperium-2016-720p-web-dl-850mb-english-x264-download-watch-online/")</f>
        <v>https://katmoviehd.day/imperium-2016-720p-web-dl-850mb-english-x264-download-watch-online/</v>
      </c>
    </row>
    <row r="2154" spans="1:2">
      <c r="A2154" t="s">
        <v>2154</v>
      </c>
      <c r="B2154" t="str">
        <f>HYPERLINK("https://katmoviehd.day/2-jennifer-2016-hdrip-720p-english-xvid-ac3-download-watch-online/", "https://katmoviehd.day/2-jennifer-2016-hdrip-720p-english-xvid-ac3-download-watch-online/")</f>
        <v>https://katmoviehd.day/2-jennifer-2016-hdrip-720p-english-xvid-ac3-download-watch-online/</v>
      </c>
    </row>
    <row r="2155" spans="1:2">
      <c r="A2155" t="s">
        <v>2155</v>
      </c>
      <c r="B2155" t="str">
        <f>HYPERLINK("https://katmoviehd.day/sausage-party-2016-hdcam-hq-mic-xvid-ac3-english-unknownhive-cm8-download-watch-online/", "https://katmoviehd.day/sausage-party-2016-hdcam-hq-mic-xvid-ac3-english-unknownhive-cm8-download-watch-online/")</f>
        <v>https://katmoviehd.day/sausage-party-2016-hdcam-hq-mic-xvid-ac3-english-unknownhive-cm8-download-watch-online/</v>
      </c>
    </row>
    <row r="2156" spans="1:2">
      <c r="A2156" t="s">
        <v>2156</v>
      </c>
      <c r="B2156" t="str">
        <f>HYPERLINK("https://katmoviehd.day/mechanic-resurrection-2016-hdcam-english-x264-download-watch-online/", "https://katmoviehd.day/mechanic-resurrection-2016-hdcam-english-x264-download-watch-online/")</f>
        <v>https://katmoviehd.day/mechanic-resurrection-2016-hdcam-english-x264-download-watch-online/</v>
      </c>
    </row>
    <row r="2157" spans="1:2">
      <c r="A2157" t="s">
        <v>2157</v>
      </c>
      <c r="B2157" t="str">
        <f>HYPERLINK("https://katmoviehd.day/careful-wish-2015-brrip-1080p-720p-yifi-download-watch-online/", "https://katmoviehd.day/careful-wish-2015-brrip-1080p-720p-yifi-download-watch-online/")</f>
        <v>https://katmoviehd.day/careful-wish-2015-brrip-1080p-720p-yifi-download-watch-online/</v>
      </c>
    </row>
    <row r="2158" spans="1:2">
      <c r="A2158" t="s">
        <v>2158</v>
      </c>
      <c r="B2158" t="str">
        <f>HYPERLINK("https://katmoviehd.day/whole-truth-2016-720p-hc-hdrip-700mb-download-watch-online/", "https://katmoviehd.day/whole-truth-2016-720p-hc-hdrip-700mb-download-watch-online/")</f>
        <v>https://katmoviehd.day/whole-truth-2016-720p-hc-hdrip-700mb-download-watch-online/</v>
      </c>
    </row>
    <row r="2159" spans="1:2">
      <c r="A2159" t="s">
        <v>2159</v>
      </c>
      <c r="B2159" t="str">
        <f>HYPERLINK("https://katmoviehd.day/bachelors-2015-hdrip-720p-english-xvid-etrg-download-watch-online/", "https://katmoviehd.day/bachelors-2015-hdrip-720p-english-xvid-etrg-download-watch-online/")</f>
        <v>https://katmoviehd.day/bachelors-2015-hdrip-720p-english-xvid-etrg-download-watch-online/</v>
      </c>
    </row>
    <row r="2160" spans="1:2">
      <c r="A2160" t="s">
        <v>2160</v>
      </c>
      <c r="B2160" t="str">
        <f>HYPERLINK("https://katmoviehd.day/model-2016-720p-brrip-950mb-x264-english-download-watch-online/", "https://katmoviehd.day/model-2016-720p-brrip-950mb-x264-english-download-watch-online/")</f>
        <v>https://katmoviehd.day/model-2016-720p-brrip-950mb-x264-english-download-watch-online/</v>
      </c>
    </row>
    <row r="2161" spans="1:2">
      <c r="A2161" t="s">
        <v>2161</v>
      </c>
      <c r="B2161" t="str">
        <f>HYPERLINK("https://katmoviehd.day/sundown-2016-720p-web-dl-720p-800mb-english-download-watch-online/", "https://katmoviehd.day/sundown-2016-720p-web-dl-720p-800mb-english-download-watch-online/")</f>
        <v>https://katmoviehd.day/sundown-2016-720p-web-dl-720p-800mb-english-download-watch-online/</v>
      </c>
    </row>
    <row r="2162" spans="1:2">
      <c r="A2162" t="s">
        <v>2162</v>
      </c>
      <c r="B2162" t="str">
        <f>HYPERLINK("https://katmoviehd.day/popstar-never-stop-never-stopping-2016-hdrip-600mb/", "https://katmoviehd.day/popstar-never-stop-never-stopping-2016-hdrip-600mb/")</f>
        <v>https://katmoviehd.day/popstar-never-stop-never-stopping-2016-hdrip-600mb/</v>
      </c>
    </row>
    <row r="2163" spans="1:2">
      <c r="A2163" t="s">
        <v>2163</v>
      </c>
      <c r="B2163" t="str">
        <f>HYPERLINK("https://katmoviehd.day/gravity-2013-bluray-720p-hindi-english-dual-audio-x264-download-watch-online/", "https://katmoviehd.day/gravity-2013-bluray-720p-hindi-english-dual-audio-x264-download-watch-online/")</f>
        <v>https://katmoviehd.day/gravity-2013-bluray-720p-hindi-english-dual-audio-x264-download-watch-online/</v>
      </c>
    </row>
    <row r="2164" spans="1:2">
      <c r="A2164" t="s">
        <v>2164</v>
      </c>
      <c r="B2164" t="str">
        <f>HYPERLINK("https://katmoviehd.day/bastille-day-2016-720p-web-dl-x264-english-800mb-download-watch-online/", "https://katmoviehd.day/bastille-day-2016-720p-web-dl-x264-english-800mb-download-watch-online/")</f>
        <v>https://katmoviehd.day/bastille-day-2016-720p-web-dl-x264-english-800mb-download-watch-online/</v>
      </c>
    </row>
    <row r="2165" spans="1:2">
      <c r="A2165" t="s">
        <v>2165</v>
      </c>
      <c r="B2165" t="str">
        <f>HYPERLINK("https://katmoviehd.day/petes-dragon-2016-camrip-x264-english-download-watch-online/", "https://katmoviehd.day/petes-dragon-2016-camrip-x264-english-download-watch-online/")</f>
        <v>https://katmoviehd.day/petes-dragon-2016-camrip-x264-english-download-watch-online/</v>
      </c>
    </row>
    <row r="2166" spans="1:2">
      <c r="A2166" t="s">
        <v>2166</v>
      </c>
      <c r="B2166" t="str">
        <f>HYPERLINK("https://katmoviehd.day/2016-720p-bluray-download-watch-online/", "https://katmoviehd.day/2016-720p-bluray-download-watch-online/")</f>
        <v>https://katmoviehd.day/2016-720p-bluray-download-watch-online/</v>
      </c>
    </row>
    <row r="2167" spans="1:2">
      <c r="A2167" t="s">
        <v>2167</v>
      </c>
      <c r="B2167" t="str">
        <f>HYPERLINK("https://katmoviehd.day/me-before-you-2016-1080p-bluray-6ch-2gb-download-watch-online/", "https://katmoviehd.day/me-before-you-2016-1080p-bluray-6ch-2gb-download-watch-online/")</f>
        <v>https://katmoviehd.day/me-before-you-2016-1080p-bluray-6ch-2gb-download-watch-online/</v>
      </c>
    </row>
    <row r="2168" spans="1:2">
      <c r="A2168" t="s">
        <v>2168</v>
      </c>
      <c r="B2168" t="str">
        <f>HYPERLINK("https://katmoviehd.day/man-knew-infinity-2015-bluray-1080p-x264-english-2gb-download-watch-online/", "https://katmoviehd.day/man-knew-infinity-2015-bluray-1080p-x264-english-2gb-download-watch-online/")</f>
        <v>https://katmoviehd.day/man-knew-infinity-2015-bluray-1080p-x264-english-2gb-download-watch-online/</v>
      </c>
    </row>
    <row r="2169" spans="1:2">
      <c r="A2169" t="s">
        <v>2169</v>
      </c>
      <c r="B2169" t="str">
        <f>HYPERLINK("https://katmoviehd.day/one-punch-man-season-1-english-dubbed-ep-1234-2015-download-watch-online/", "https://katmoviehd.day/one-punch-man-season-1-english-dubbed-ep-1234-2015-download-watch-online/")</f>
        <v>https://katmoviehd.day/one-punch-man-season-1-english-dubbed-ep-1234-2015-download-watch-online/</v>
      </c>
    </row>
    <row r="2170" spans="1:2">
      <c r="A2170" t="s">
        <v>2170</v>
      </c>
      <c r="B2170" t="str">
        <f>HYPERLINK("https://katmoviehd.day/unindian-2015-720p-web-dl-850mb-mkvcage-download-watch-online/", "https://katmoviehd.day/unindian-2015-720p-web-dl-850mb-mkvcage-download-watch-online/")</f>
        <v>https://katmoviehd.day/unindian-2015-720p-web-dl-850mb-mkvcage-download-watch-online/</v>
      </c>
    </row>
    <row r="2171" spans="1:2">
      <c r="A2171" t="s">
        <v>2171</v>
      </c>
      <c r="B2171" t="str">
        <f>HYPERLINK("https://katmoviehd.day/amateur-night-2016-hdrip-720p-english-700mb-xvid-etrg-download-watch-online/", "https://katmoviehd.day/amateur-night-2016-hdrip-720p-english-700mb-xvid-etrg-download-watch-online/")</f>
        <v>https://katmoviehd.day/amateur-night-2016-hdrip-720p-english-700mb-xvid-etrg-download-watch-online/</v>
      </c>
    </row>
    <row r="2172" spans="1:2">
      <c r="A2172" t="s">
        <v>2172</v>
      </c>
      <c r="B2172" t="str">
        <f>HYPERLINK("https://katmoviehd.day/lets-evil-2016-hdrip-720p-xvid-english-etrg-download-watch-online/", "https://katmoviehd.day/lets-evil-2016-hdrip-720p-xvid-english-etrg-download-watch-online/")</f>
        <v>https://katmoviehd.day/lets-evil-2016-hdrip-720p-xvid-english-etrg-download-watch-online/</v>
      </c>
    </row>
    <row r="2173" spans="1:2">
      <c r="A2173" t="s">
        <v>2173</v>
      </c>
      <c r="B2173" t="str">
        <f>HYPERLINK("https://katmoviehd.day/star-wars-7-force-awakens-2015-blu-ray-1080p-720p-hindi-english-x264-ac3-5-1-download-watch/", "https://katmoviehd.day/star-wars-7-force-awakens-2015-blu-ray-1080p-720p-hindi-english-x264-ac3-5-1-download-watch/")</f>
        <v>https://katmoviehd.day/star-wars-7-force-awakens-2015-blu-ray-1080p-720p-hindi-english-x264-ac3-5-1-download-watch/</v>
      </c>
    </row>
    <row r="2174" spans="1:2">
      <c r="A2174" t="s">
        <v>2174</v>
      </c>
      <c r="B2174" t="str">
        <f>HYPERLINK("https://katmoviehd.day/urge-2016-720p-brrip-800mb-x264-english-download-wath-online/", "https://katmoviehd.day/urge-2016-720p-brrip-800mb-x264-english-download-wath-online/")</f>
        <v>https://katmoviehd.day/urge-2016-720p-brrip-800mb-x264-english-download-wath-online/</v>
      </c>
    </row>
    <row r="2175" spans="1:2">
      <c r="A2175" t="s">
        <v>2175</v>
      </c>
      <c r="B2175" t="str">
        <f>HYPERLINK("https://katmoviehd.day/cell-2016-bluray-720p-hd-x264-english-download-watch-online/", "https://katmoviehd.day/cell-2016-bluray-720p-hd-x264-english-download-watch-online/")</f>
        <v>https://katmoviehd.day/cell-2016-bluray-720p-hd-x264-english-download-watch-online/</v>
      </c>
    </row>
    <row r="2176" spans="1:2">
      <c r="A2176" t="s">
        <v>2176</v>
      </c>
      <c r="B2176" t="str">
        <f>HYPERLINK("https://katmoviehd.day/neighbors-2-sorority-rising-2016-720p-1080p-web-dl-6ch-1-6gb-800mb-shaanig-download-watch-online/", "https://katmoviehd.day/neighbors-2-sorority-rising-2016-720p-1080p-web-dl-6ch-1-6gb-800mb-shaanig-download-watch-online/")</f>
        <v>https://katmoviehd.day/neighbors-2-sorority-rising-2016-720p-1080p-web-dl-6ch-1-6gb-800mb-shaanig-download-watch-online/</v>
      </c>
    </row>
    <row r="2177" spans="1:2">
      <c r="A2177" t="s">
        <v>2177</v>
      </c>
      <c r="B2177" t="str">
        <f>HYPERLINK("https://katmoviehd.day/heist-2015-blu-ray-720p-hd-x264-english-download-watch-online/", "https://katmoviehd.day/heist-2015-blu-ray-720p-hd-x264-english-download-watch-online/")</f>
        <v>https://katmoviehd.day/heist-2015-blu-ray-720p-hd-x264-english-download-watch-online/</v>
      </c>
    </row>
    <row r="2178" spans="1:2">
      <c r="A2178" t="s">
        <v>2178</v>
      </c>
      <c r="B2178" t="str">
        <f>HYPERLINK("https://katmoviehd.day/money-monster-2016-720p-1080p-brrip-900mb-1-5gb-x264-english-download-watch-online/", "https://katmoviehd.day/money-monster-2016-720p-1080p-brrip-900mb-1-5gb-x264-english-download-watch-online/")</f>
        <v>https://katmoviehd.day/money-monster-2016-720p-1080p-brrip-900mb-1-5gb-x264-english-download-watch-online/</v>
      </c>
    </row>
    <row r="2179" spans="1:2">
      <c r="A2179" t="s">
        <v>2179</v>
      </c>
      <c r="B2179" t="str">
        <f>HYPERLINK("https://katmoviehd.day/revenge-porn-2016-hdrip-xvid-ac3-english-avo-download-watch-online/", "https://katmoviehd.day/revenge-porn-2016-hdrip-xvid-ac3-english-avo-download-watch-online/")</f>
        <v>https://katmoviehd.day/revenge-porn-2016-hdrip-xvid-ac3-english-avo-download-watch-online/</v>
      </c>
    </row>
    <row r="2180" spans="1:2">
      <c r="A2180" t="s">
        <v>2180</v>
      </c>
      <c r="B2180" t="str">
        <f>HYPERLINK("https://katmoviehd.day/money-monster-2016-hc-720p-hdrip-x264-english-850mb-download-watch-online/", "https://katmoviehd.day/money-monster-2016-hc-720p-hdrip-x264-english-850mb-download-watch-online/")</f>
        <v>https://katmoviehd.day/money-monster-2016-hc-720p-hdrip-x264-english-850mb-download-watch-online/</v>
      </c>
    </row>
    <row r="2181" spans="1:2">
      <c r="A2181" t="s">
        <v>2181</v>
      </c>
      <c r="B2181" t="str">
        <f>HYPERLINK("https://katmoviehd.day/bad-moms-2016-hdcam-xvid-ac3-download-watch-online/", "https://katmoviehd.day/bad-moms-2016-hdcam-xvid-ac3-download-watch-online/")</f>
        <v>https://katmoviehd.day/bad-moms-2016-hdcam-xvid-ac3-download-watch-online/</v>
      </c>
    </row>
    <row r="2182" spans="1:2">
      <c r="A2182" t="s">
        <v>2182</v>
      </c>
      <c r="B2182" t="str">
        <f>HYPERLINK("https://katmoviehd.day/ice-age-collision-course-2016-hdts-580mb-x264-english-download-watch-online/", "https://katmoviehd.day/ice-age-collision-course-2016-hdts-580mb-x264-english-download-watch-online/")</f>
        <v>https://katmoviehd.day/ice-age-collision-course-2016-hdts-580mb-x264-english-download-watch-online/</v>
      </c>
    </row>
    <row r="2183" spans="1:2">
      <c r="A2183" t="s">
        <v>2183</v>
      </c>
      <c r="B2183" t="str">
        <f>HYPERLINK("https://katmoviehd.day/summer-camp-2015-720p-brrip-750mb-eng-download-watch-online/", "https://katmoviehd.day/summer-camp-2015-720p-brrip-750mb-eng-download-watch-online/")</f>
        <v>https://katmoviehd.day/summer-camp-2015-720p-brrip-750mb-eng-download-watch-online/</v>
      </c>
    </row>
    <row r="2184" spans="1:2">
      <c r="A2184" t="s">
        <v>2184</v>
      </c>
      <c r="B2184" t="str">
        <f>HYPERLINK("https://katmoviehd.day/abcs-death-2-%c2%bd-2016-hdrip-720p-xvid-english-etrg-download-watch-online/", "https://katmoviehd.day/abcs-death-2-%c2%bd-2016-hdrip-720p-xvid-english-etrg-download-watch-online/")</f>
        <v>https://katmoviehd.day/abcs-death-2-%c2%bd-2016-hdrip-720p-xvid-english-etrg-download-watch-online/</v>
      </c>
    </row>
    <row r="2185" spans="1:2">
      <c r="A2185" t="s">
        <v>2185</v>
      </c>
      <c r="B2185" t="str">
        <f>HYPERLINK("https://katmoviehd.day/remains-2016-hdrip-xvid-english-etrg-download-watch-online/", "https://katmoviehd.day/remains-2016-hdrip-xvid-english-etrg-download-watch-online/")</f>
        <v>https://katmoviehd.day/remains-2016-hdrip-xvid-english-etrg-download-watch-online/</v>
      </c>
    </row>
    <row r="2186" spans="1:2">
      <c r="A2186" t="s">
        <v>2186</v>
      </c>
      <c r="B2186" t="str">
        <f>HYPERLINK("https://katmoviehd.day/warcraft-the-beginning-2016-720p-web-dl-1-1gb-hindiclear-english-dual-audio-download-watch-online/", "https://katmoviehd.day/warcraft-the-beginning-2016-720p-web-dl-1-1gb-hindiclear-english-dual-audio-download-watch-online/")</f>
        <v>https://katmoviehd.day/warcraft-the-beginning-2016-720p-web-dl-1-1gb-hindiclear-english-dual-audio-download-watch-online/</v>
      </c>
    </row>
    <row r="2187" spans="1:2">
      <c r="A2187" t="s">
        <v>2187</v>
      </c>
      <c r="B2187" t="str">
        <f>HYPERLINK("https://katmoviehd.day/skiptrace-2016-english-hdcam-x264-542mb-tk-download-watch-online/", "https://katmoviehd.day/skiptrace-2016-english-hdcam-x264-542mb-tk-download-watch-online/")</f>
        <v>https://katmoviehd.day/skiptrace-2016-english-hdcam-x264-542mb-tk-download-watch-online/</v>
      </c>
    </row>
    <row r="2188" spans="1:2">
      <c r="A2188" t="s">
        <v>2188</v>
      </c>
      <c r="B2188" t="str">
        <f>HYPERLINK("https://katmoviehd.day/warcraft-beginning-2016-720p-1080p-web-dl-950mb-2-2gb-englslish-download-watch-online/", "https://katmoviehd.day/warcraft-beginning-2016-720p-1080p-web-dl-950mb-2-2gb-englslish-download-watch-online/")</f>
        <v>https://katmoviehd.day/warcraft-beginning-2016-720p-1080p-web-dl-950mb-2-2gb-englslish-download-watch-online/</v>
      </c>
    </row>
    <row r="2189" spans="1:2">
      <c r="A2189" t="s">
        <v>2189</v>
      </c>
      <c r="B2189" t="str">
        <f>HYPERLINK("https://katmoviehd.day/jason-bourne-2016-hdts-600mb-x264-english-download-watch-online/", "https://katmoviehd.day/jason-bourne-2016-hdts-600mb-x264-english-download-watch-online/")</f>
        <v>https://katmoviehd.day/jason-bourne-2016-hdts-600mb-x264-english-download-watch-online/</v>
      </c>
    </row>
    <row r="2190" spans="1:2">
      <c r="A2190" t="s">
        <v>2190</v>
      </c>
      <c r="B2190" t="str">
        <f>HYPERLINK("https://katmoviehd.day/scooby-doo-wwe-curse-speed-demon-2016-dvdrip-720p-english-download-watch-online/", "https://katmoviehd.day/scooby-doo-wwe-curse-speed-demon-2016-dvdrip-720p-english-download-watch-online/")</f>
        <v>https://katmoviehd.day/scooby-doo-wwe-curse-speed-demon-2016-dvdrip-720p-english-download-watch-online/</v>
      </c>
    </row>
    <row r="2191" spans="1:2">
      <c r="A2191" t="s">
        <v>2191</v>
      </c>
      <c r="B2191" t="str">
        <f>HYPERLINK("https://katmoviehd.day/lights-out-2016-hdcam-hindi-english-dual-audio-x264-1-2gb-download-watch-online/", "https://katmoviehd.day/lights-out-2016-hdcam-hindi-english-dual-audio-x264-1-2gb-download-watch-online/")</f>
        <v>https://katmoviehd.day/lights-out-2016-hdcam-hindi-english-dual-audio-x264-1-2gb-download-watch-online/</v>
      </c>
    </row>
    <row r="2192" spans="1:2">
      <c r="A2192" t="s">
        <v>2192</v>
      </c>
      <c r="B2192" t="str">
        <f>HYPERLINK("https://katmoviehd.day/wake-2016-720p-1080p-web-dl-6ch-750mb-1-7gb-download-watch-online/", "https://katmoviehd.day/wake-2016-720p-1080p-web-dl-6ch-750mb-1-7gb-download-watch-online/")</f>
        <v>https://katmoviehd.day/wake-2016-720p-1080p-web-dl-6ch-750mb-1-7gb-download-watch-online/</v>
      </c>
    </row>
    <row r="2193" spans="1:2">
      <c r="A2193" t="s">
        <v>2193</v>
      </c>
      <c r="B2193" t="str">
        <f>HYPERLINK("https://katmoviehd.day/tallulah-2016-720p-webrip-750-mb-x264-english-download-watch-online/", "https://katmoviehd.day/tallulah-2016-720p-webrip-750-mb-x264-english-download-watch-online/")</f>
        <v>https://katmoviehd.day/tallulah-2016-720p-webrip-750-mb-x264-english-download-watch-online/</v>
      </c>
    </row>
    <row r="2194" spans="1:2">
      <c r="A2194" t="s">
        <v>2194</v>
      </c>
      <c r="B2194" t="str">
        <f>HYPERLINK("https://katmoviehd.day/jason-bourne-2016-camrip-800mb-x264-english-download-watch-online/", "https://katmoviehd.day/jason-bourne-2016-camrip-800mb-x264-english-download-watch-online/")</f>
        <v>https://katmoviehd.day/jason-bourne-2016-camrip-800mb-x264-english-download-watch-online/</v>
      </c>
    </row>
    <row r="2195" spans="1:2">
      <c r="A2195" t="s">
        <v>2195</v>
      </c>
      <c r="B2195" t="str">
        <f>HYPERLINK("https://katmoviehd.day/skiptrace-2016-hdcam-x264-542mb-english-download-watch-online/", "https://katmoviehd.day/skiptrace-2016-hdcam-x264-542mb-english-download-watch-online/")</f>
        <v>https://katmoviehd.day/skiptrace-2016-hdcam-x264-542mb-english-download-watch-online/</v>
      </c>
    </row>
    <row r="2196" spans="1:2">
      <c r="A2196" t="s">
        <v>2196</v>
      </c>
      <c r="B2196" t="str">
        <f>HYPERLINK("https://katmoviehd.day/forest-2015-720p-web-dl-800mb-download-watch-online/", "https://katmoviehd.day/forest-2015-720p-web-dl-800mb-download-watch-online/")</f>
        <v>https://katmoviehd.day/forest-2015-720p-web-dl-800mb-download-watch-online/</v>
      </c>
    </row>
    <row r="2197" spans="1:2">
      <c r="A2197" t="s">
        <v>2197</v>
      </c>
      <c r="B2197" t="str">
        <f>HYPERLINK("https://katmoviehd.day/robinson-crusoe-2016-brrip-1080p-720p-x264-english-download-watch-online/", "https://katmoviehd.day/robinson-crusoe-2016-brrip-1080p-720p-x264-english-download-watch-online/")</f>
        <v>https://katmoviehd.day/robinson-crusoe-2016-brrip-1080p-720p-x264-english-download-watch-online/</v>
      </c>
    </row>
    <row r="2198" spans="1:2">
      <c r="A2198" t="s">
        <v>2198</v>
      </c>
      <c r="B2198" t="str">
        <f>HYPERLINK("https://katmoviehd.day/traded-2016-bluray-1080p-720p-x264-english-yify-download-watch-online/", "https://katmoviehd.day/traded-2016-bluray-1080p-720p-x264-english-yify-download-watch-online/")</f>
        <v>https://katmoviehd.day/traded-2016-bluray-1080p-720p-x264-english-yify-download-watch-online/</v>
      </c>
    </row>
    <row r="2199" spans="1:2">
      <c r="A2199" t="s">
        <v>2199</v>
      </c>
      <c r="B2199" t="str">
        <f>HYPERLINK("https://katmoviehd.day/chosen-2016-bluray-1080p-720p-x264-english-yify-download-watch-online/", "https://katmoviehd.day/chosen-2016-bluray-1080p-720p-x264-english-yify-download-watch-online/")</f>
        <v>https://katmoviehd.day/chosen-2016-bluray-1080p-720p-x264-english-yify-download-watch-online/</v>
      </c>
    </row>
    <row r="2200" spans="1:2">
      <c r="A2200" t="s">
        <v>2200</v>
      </c>
      <c r="B2200" t="str">
        <f>HYPERLINK("https://katmoviehd.day/holidays-2016-bluray-1080p-720p-hd-x264-english-yify-download-watch-online/", "https://katmoviehd.day/holidays-2016-bluray-1080p-720p-hd-x264-english-yify-download-watch-online/")</f>
        <v>https://katmoviehd.day/holidays-2016-bluray-1080p-720p-hd-x264-english-yify-download-watch-online/</v>
      </c>
    </row>
    <row r="2201" spans="1:2">
      <c r="A2201" t="s">
        <v>2201</v>
      </c>
      <c r="B2201" t="str">
        <f>HYPERLINK("https://katmoviehd.day/scare-campaign-2016-720p-webrip-575-mb-download-watch-online/", "https://katmoviehd.day/scare-campaign-2016-720p-webrip-575-mb-download-watch-online/")</f>
        <v>https://katmoviehd.day/scare-campaign-2016-720p-webrip-575-mb-download-watch-online/</v>
      </c>
    </row>
    <row r="2202" spans="1:2">
      <c r="A2202" t="s">
        <v>2202</v>
      </c>
      <c r="B2202" t="str">
        <f>HYPERLINK("https://katmoviehd.day/high-strung-2016-720p-web-dl-750mb-x264-english-download-watch-online/", "https://katmoviehd.day/high-strung-2016-720p-web-dl-750mb-x264-english-download-watch-online/")</f>
        <v>https://katmoviehd.day/high-strung-2016-720p-web-dl-750mb-x264-english-download-watch-online/</v>
      </c>
    </row>
    <row r="2203" spans="1:2">
      <c r="A2203" t="s">
        <v>2203</v>
      </c>
      <c r="B2203" t="str">
        <f>HYPERLINK("https://katmoviehd.day/keanu-2016-1080p-720p-bluray-6ch-1-75gb-850mb-download-watch-online/", "https://katmoviehd.day/keanu-2016-1080p-720p-bluray-6ch-1-75gb-850mb-download-watch-online/")</f>
        <v>https://katmoviehd.day/keanu-2016-1080p-720p-bluray-6ch-1-75gb-850mb-download-watch-online/</v>
      </c>
    </row>
    <row r="2204" spans="1:2">
      <c r="A2204" t="s">
        <v>2204</v>
      </c>
      <c r="B2204" t="str">
        <f>HYPERLINK("https://katmoviehd.day/batman-the-killing-joke-2016-brrip-720p-700mb-download-watch-online/", "https://katmoviehd.day/batman-the-killing-joke-2016-brrip-720p-700mb-download-watch-online/")</f>
        <v>https://katmoviehd.day/batman-the-killing-joke-2016-brrip-720p-700mb-download-watch-online/</v>
      </c>
    </row>
    <row r="2205" spans="1:2">
      <c r="A2205" t="s">
        <v>2205</v>
      </c>
      <c r="B2205" t="str">
        <f>HYPERLINK("https://katmoviehd.day/ghostbusters-2016-ts-rip-700mb/", "https://katmoviehd.day/ghostbusters-2016-ts-rip-700mb/")</f>
        <v>https://katmoviehd.day/ghostbusters-2016-ts-rip-700mb/</v>
      </c>
    </row>
    <row r="2206" spans="1:2">
      <c r="A2206" t="s">
        <v>2206</v>
      </c>
      <c r="B2206" t="str">
        <f>HYPERLINK("https://katmoviehd.day/angry-birds-movie-2016-720p-x264-webrip-english-ac3-700mb-download-watch-online/", "https://katmoviehd.day/angry-birds-movie-2016-720p-x264-webrip-english-ac3-700mb-download-watch-online/")</f>
        <v>https://katmoviehd.day/angry-birds-movie-2016-720p-x264-webrip-english-ac3-700mb-download-watch-online/</v>
      </c>
    </row>
    <row r="2207" spans="1:2">
      <c r="A2207" t="s">
        <v>2207</v>
      </c>
      <c r="B2207" t="str">
        <f>HYPERLINK("https://katmoviehd.day/something-in-the-woods-2016-hdrip-720p-ac3-download-watch-online/", "https://katmoviehd.day/something-in-the-woods-2016-hdrip-720p-ac3-download-watch-online/")</f>
        <v>https://katmoviehd.day/something-in-the-woods-2016-hdrip-720p-ac3-download-watch-online/</v>
      </c>
    </row>
    <row r="2208" spans="1:2">
      <c r="A2208" t="s">
        <v>2208</v>
      </c>
      <c r="B2208" t="str">
        <f>HYPERLINK("https://katmoviehd.day/rebirth-2016-hdrip-720p-eng-x264-download-watch-online/", "https://katmoviehd.day/rebirth-2016-hdrip-720p-eng-x264-download-watch-online/")</f>
        <v>https://katmoviehd.day/rebirth-2016-hdrip-720p-eng-x264-download-watch-online/</v>
      </c>
    </row>
    <row r="2209" spans="1:2">
      <c r="A2209" t="s">
        <v>2209</v>
      </c>
      <c r="B2209" t="str">
        <f>HYPERLINK("https://katmoviehd.day/brain-2016-hdrip-720p-xvid-english-ac3-evo-download-watch-online/", "https://katmoviehd.day/brain-2016-hdrip-720p-xvid-english-ac3-evo-download-watch-online/")</f>
        <v>https://katmoviehd.day/brain-2016-hdrip-720p-xvid-english-ac3-evo-download-watch-online/</v>
      </c>
    </row>
    <row r="2210" spans="1:2">
      <c r="A2210" t="s">
        <v>2210</v>
      </c>
      <c r="B2210" t="str">
        <f>HYPERLINK("https://katmoviehd.day/bridgend-2016-hdrip-720p-700mb-english-x264-download-watch-online/", "https://katmoviehd.day/bridgend-2016-hdrip-720p-700mb-english-x264-download-watch-online/")</f>
        <v>https://katmoviehd.day/bridgend-2016-hdrip-720p-700mb-english-x264-download-watch-online/</v>
      </c>
    </row>
    <row r="2211" spans="1:2">
      <c r="A2211" t="s">
        <v>2211</v>
      </c>
      <c r="B2211" t="str">
        <f>HYPERLINK("https://katmoviehd.day/mothers-day-2016-720p-web-dl-900mb-x264-download-watch-online/", "https://katmoviehd.day/mothers-day-2016-720p-web-dl-900mb-x264-download-watch-online/")</f>
        <v>https://katmoviehd.day/mothers-day-2016-720p-web-dl-900mb-x264-download-watch-online/</v>
      </c>
    </row>
    <row r="2212" spans="1:2">
      <c r="A2212" t="s">
        <v>2212</v>
      </c>
      <c r="B2212" t="str">
        <f>HYPERLINK("https://katmoviehd.day/free-state-jones-2016-cam-850mb-download-watch-online/", "https://katmoviehd.day/free-state-jones-2016-cam-850mb-download-watch-online/")</f>
        <v>https://katmoviehd.day/free-state-jones-2016-cam-850mb-download-watch-online/</v>
      </c>
    </row>
    <row r="2213" spans="1:2">
      <c r="A2213" t="s">
        <v>2213</v>
      </c>
      <c r="B2213" t="str">
        <f>HYPERLINK("https://katmoviehd.day/x-men-apocalypse-2016-720p-hc-hdrip-1gb-download-watch-online/", "https://katmoviehd.day/x-men-apocalypse-2016-720p-hc-hdrip-1gb-download-watch-online/")</f>
        <v>https://katmoviehd.day/x-men-apocalypse-2016-720p-hc-hdrip-1gb-download-watch-online/</v>
      </c>
    </row>
    <row r="2214" spans="1:2">
      <c r="A2214" t="s">
        <v>2214</v>
      </c>
      <c r="B2214" t="str">
        <f>HYPERLINK("https://katmoviehd.day/traders-2015-720p-1080p-brrip-800mb6ch-1-6gb-download-watch-online/", "https://katmoviehd.day/traders-2015-720p-1080p-brrip-800mb6ch-1-6gb-download-watch-online/")</f>
        <v>https://katmoviehd.day/traders-2015-720p-1080p-brrip-800mb6ch-1-6gb-download-watch-online/</v>
      </c>
    </row>
    <row r="2215" spans="1:2">
      <c r="A2215" t="s">
        <v>2215</v>
      </c>
      <c r="B2215" t="str">
        <f>HYPERLINK("https://katmoviehd.day/batman-vs-superman-dawn-justice-2016-ultimate-extended-1080p-bluray-english-hindi-5-1-dual-audio-x264-download-watch/", "https://katmoviehd.day/batman-vs-superman-dawn-justice-2016-ultimate-extended-1080p-bluray-english-hindi-5-1-dual-audio-x264-download-watch/")</f>
        <v>https://katmoviehd.day/batman-vs-superman-dawn-justice-2016-ultimate-extended-1080p-bluray-english-hindi-5-1-dual-audio-x264-download-watch/</v>
      </c>
    </row>
    <row r="2216" spans="1:2">
      <c r="A2216" t="s">
        <v>2216</v>
      </c>
      <c r="B2216" t="str">
        <f>HYPERLINK("https://katmoviehd.day/bfg-2016-hdts-720p-1-5gb-english-hc-x264-download-watch-online/", "https://katmoviehd.day/bfg-2016-hdts-720p-1-5gb-english-hc-x264-download-watch-online/")</f>
        <v>https://katmoviehd.day/bfg-2016-hdts-720p-1-5gb-english-hc-x264-download-watch-online/</v>
      </c>
    </row>
    <row r="2217" spans="1:2">
      <c r="A2217" t="s">
        <v>2217</v>
      </c>
      <c r="B2217" t="str">
        <f>HYPERLINK("https://katmoviehd.day/outlaws-angels-2016-hdrip-xvid-ac3-english-download-watch-online/", "https://katmoviehd.day/outlaws-angels-2016-hdrip-xvid-ac3-english-download-watch-online/")</f>
        <v>https://katmoviehd.day/outlaws-angels-2016-hdrip-xvid-ac3-english-download-watch-online/</v>
      </c>
    </row>
    <row r="2218" spans="1:2">
      <c r="A2218" t="s">
        <v>2218</v>
      </c>
      <c r="B2218" t="str">
        <f>HYPERLINK("https://katmoviehd.day/central-intelligence-2016-1080p-720p-hc-webrip-download-watch/", "https://katmoviehd.day/central-intelligence-2016-1080p-720p-hc-webrip-download-watch/")</f>
        <v>https://katmoviehd.day/central-intelligence-2016-1080p-720p-hc-webrip-download-watch/</v>
      </c>
    </row>
    <row r="2219" spans="1:2">
      <c r="A2219" t="s">
        <v>2219</v>
      </c>
      <c r="B2219" t="str">
        <f>HYPERLINK("https://katmoviehd.day/central-intelligence-2016-hc-hdrip-xvid-ac3-english-evo-download-watch-online/", "https://katmoviehd.day/central-intelligence-2016-hc-hdrip-xvid-ac3-english-evo-download-watch-online/")</f>
        <v>https://katmoviehd.day/central-intelligence-2016-hc-hdrip-xvid-ac3-english-evo-download-watch-online/</v>
      </c>
    </row>
    <row r="2220" spans="1:2">
      <c r="A2220" t="s">
        <v>2220</v>
      </c>
      <c r="B2220" t="str">
        <f>HYPERLINK("https://katmoviehd.day/antboy-3-2016-720p-hdrip-english-download-watch-online/", "https://katmoviehd.day/antboy-3-2016-720p-hdrip-english-download-watch-online/")</f>
        <v>https://katmoviehd.day/antboy-3-2016-720p-hdrip-english-download-watch-online/</v>
      </c>
    </row>
    <row r="2221" spans="1:2">
      <c r="A2221" t="s">
        <v>2221</v>
      </c>
      <c r="B2221" t="str">
        <f>HYPERLINK("https://katmoviehd.day/pandorum-2009-bluray-720p-hd-x264-english-yify-download-watch-online/", "https://katmoviehd.day/pandorum-2009-bluray-720p-hd-x264-english-yify-download-watch-online/")</f>
        <v>https://katmoviehd.day/pandorum-2009-bluray-720p-hd-x264-english-yify-download-watch-online/</v>
      </c>
    </row>
    <row r="2222" spans="1:2">
      <c r="A2222" t="s">
        <v>2222</v>
      </c>
      <c r="B2222" t="str">
        <f>HYPERLINK("https://katmoviehd.day/girls-weekend-2016-720p-web-dl-650mb/", "https://katmoviehd.day/girls-weekend-2016-720p-web-dl-650mb/")</f>
        <v>https://katmoviehd.day/girls-weekend-2016-720p-web-dl-650mb/</v>
      </c>
    </row>
    <row r="2223" spans="1:2">
      <c r="A2223" t="s">
        <v>2223</v>
      </c>
      <c r="B2223" t="str">
        <f>HYPERLINK("https://katmoviehd.day/9751-2/", "https://katmoviehd.day/9751-2/")</f>
        <v>https://katmoviehd.day/9751-2/</v>
      </c>
    </row>
    <row r="2224" spans="1:2">
      <c r="A2224" t="s">
        <v>2224</v>
      </c>
      <c r="B2224" t="str">
        <f>HYPERLINK("https://katmoviehd.day/9706-2/", "https://katmoviehd.day/9706-2/")</f>
        <v>https://katmoviehd.day/9706-2/</v>
      </c>
    </row>
    <row r="2225" spans="1:2">
      <c r="A2225" t="s">
        <v>2225</v>
      </c>
      <c r="B2225" t="str">
        <f>HYPERLINK("https://katmoviehd.day/tiny-giants-2014-720p-brrip-400mb-download-watch-online/", "https://katmoviehd.day/tiny-giants-2014-720p-brrip-400mb-download-watch-online/")</f>
        <v>https://katmoviehd.day/tiny-giants-2014-720p-brrip-400mb-download-watch-online/</v>
      </c>
    </row>
    <row r="2226" spans="1:2">
      <c r="A2226" t="s">
        <v>2226</v>
      </c>
      <c r="B2226" t="str">
        <f>HYPERLINK("https://katmoviehd.day/zero-days-2016-720p-brrip-download-watch-online/", "https://katmoviehd.day/zero-days-2016-720p-brrip-download-watch-online/")</f>
        <v>https://katmoviehd.day/zero-days-2016-720p-brrip-download-watch-online/</v>
      </c>
    </row>
    <row r="2227" spans="1:2">
      <c r="A2227" t="s">
        <v>2227</v>
      </c>
      <c r="B2227" t="str">
        <f>HYPERLINK("https://katmoviehd.day/bachelor-games-2016-hdrip-x264-eng-download-watch-online/", "https://katmoviehd.day/bachelor-games-2016-hdrip-x264-eng-download-watch-online/")</f>
        <v>https://katmoviehd.day/bachelor-games-2016-hdrip-x264-eng-download-watch-online/</v>
      </c>
    </row>
    <row r="2228" spans="1:2">
      <c r="A2228" t="s">
        <v>2228</v>
      </c>
      <c r="B2228" t="str">
        <f>HYPERLINK("https://katmoviehd.day/high-rise-2015-720p-1080p-brrip-download-online/", "https://katmoviehd.day/high-rise-2015-720p-1080p-brrip-download-online/")</f>
        <v>https://katmoviehd.day/high-rise-2015-720p-1080p-brrip-download-online/</v>
      </c>
    </row>
    <row r="2229" spans="1:2">
      <c r="A2229" t="s">
        <v>2229</v>
      </c>
      <c r="B2229" t="str">
        <f>HYPERLINK("https://katmoviehd.day/steal-thief-2016-720p-brrip-850mb-download-watch-online/", "https://katmoviehd.day/steal-thief-2016-720p-brrip-850mb-download-watch-online/")</f>
        <v>https://katmoviehd.day/steal-thief-2016-720p-brrip-850mb-download-watch-online/</v>
      </c>
    </row>
    <row r="2230" spans="1:2">
      <c r="A2230" t="s">
        <v>2230</v>
      </c>
      <c r="B2230" t="str">
        <f>HYPERLINK("https://katmoviehd.day/diving-unknown-2016-720p-brrip-750mb-download-watch-online/", "https://katmoviehd.day/diving-unknown-2016-720p-brrip-750mb-download-watch-online/")</f>
        <v>https://katmoviehd.day/diving-unknown-2016-720p-brrip-750mb-download-watch-online/</v>
      </c>
    </row>
    <row r="2231" spans="1:2">
      <c r="A2231" t="s">
        <v>2231</v>
      </c>
      <c r="B2231" t="str">
        <f>HYPERLINK("https://katmoviehd.day/keanu-2016-720p-web-dl-850mb/", "https://katmoviehd.day/keanu-2016-720p-web-dl-850mb/")</f>
        <v>https://katmoviehd.day/keanu-2016-720p-web-dl-850mb/</v>
      </c>
    </row>
    <row r="2232" spans="1:2">
      <c r="A2232" t="s">
        <v>2232</v>
      </c>
      <c r="B2232" t="str">
        <f>HYPERLINK("https://katmoviehd.day/warcraft-beginning-2016-720p-hc-hdrip-950mb-download/", "https://katmoviehd.day/warcraft-beginning-2016-720p-hc-hdrip-950mb-download/")</f>
        <v>https://katmoviehd.day/warcraft-beginning-2016-720p-hc-hdrip-950mb-download/</v>
      </c>
    </row>
    <row r="2233" spans="1:2">
      <c r="A2233" t="s">
        <v>2233</v>
      </c>
      <c r="B2233" t="str">
        <f>HYPERLINK("https://katmoviehd.day/legend-tarzan-2016-hd-ts-x264-cpg-english-download-watch-online/", "https://katmoviehd.day/legend-tarzan-2016-hd-ts-x264-cpg-english-download-watch-online/")</f>
        <v>https://katmoviehd.day/legend-tarzan-2016-hd-ts-x264-cpg-english-download-watch-online/</v>
      </c>
    </row>
    <row r="2234" spans="1:2">
      <c r="A2234" t="s">
        <v>2234</v>
      </c>
      <c r="B2234" t="str">
        <f>HYPERLINK("https://katmoviehd.day/sing-street-2016-720p-brrip-950mb-mkvcage-download-watch-online/", "https://katmoviehd.day/sing-street-2016-720p-brrip-950mb-mkvcage-download-watch-online/")</f>
        <v>https://katmoviehd.day/sing-street-2016-720p-brrip-950mb-mkvcage-download-watch-online/</v>
      </c>
    </row>
    <row r="2235" spans="1:2">
      <c r="A2235" t="s">
        <v>2235</v>
      </c>
      <c r="B2235" t="str">
        <f>HYPERLINK("https://katmoviehd.day/nice-guys-2016-720p-hc-hdrip-850mb-download-watch-online/", "https://katmoviehd.day/nice-guys-2016-720p-hc-hdrip-850mb-download-watch-online/")</f>
        <v>https://katmoviehd.day/nice-guys-2016-720p-hc-hdrip-850mb-download-watch-online/</v>
      </c>
    </row>
    <row r="2236" spans="1:2">
      <c r="A2236" t="s">
        <v>2236</v>
      </c>
      <c r="B2236" t="str">
        <f>HYPERLINK("https://katmoviehd.day/the-bfg-2016-hdcam-x264-950mb-english-download-online/", "https://katmoviehd.day/the-bfg-2016-hdcam-x264-950mb-english-download-online/")</f>
        <v>https://katmoviehd.day/the-bfg-2016-hdcam-x264-950mb-english-download-online/</v>
      </c>
    </row>
    <row r="2237" spans="1:2">
      <c r="A2237" t="s">
        <v>2237</v>
      </c>
      <c r="B2237" t="str">
        <f>HYPERLINK("https://katmoviehd.day/ghosthunters-2016-hdrip-600mb-x264-download-watch-online/", "https://katmoviehd.day/ghosthunters-2016-hdrip-600mb-x264-download-watch-online/")</f>
        <v>https://katmoviehd.day/ghosthunters-2016-hdrip-600mb-x264-download-watch-online/</v>
      </c>
    </row>
    <row r="2238" spans="1:2">
      <c r="A2238" t="s">
        <v>2238</v>
      </c>
      <c r="B2238" t="str">
        <f>HYPERLINK("https://katmoviehd.day/elvis-nixon-2016-720p-brrip-750mb-download-watch-online/", "https://katmoviehd.day/elvis-nixon-2016-720p-brrip-750mb-download-watch-online/")</f>
        <v>https://katmoviehd.day/elvis-nixon-2016-720p-brrip-750mb-download-watch-online/</v>
      </c>
    </row>
    <row r="2239" spans="1:2">
      <c r="A2239" t="s">
        <v>2239</v>
      </c>
      <c r="B2239" t="str">
        <f>HYPERLINK("https://katmoviehd.day/sinister-squad-2016-720p-web-dl-700mb-download-watch-online/", "https://katmoviehd.day/sinister-squad-2016-720p-web-dl-700mb-download-watch-online/")</f>
        <v>https://katmoviehd.day/sinister-squad-2016-720p-web-dl-700mb-download-watch-online/</v>
      </c>
    </row>
    <row r="2240" spans="1:2">
      <c r="A2240" t="s">
        <v>2240</v>
      </c>
      <c r="B2240" t="str">
        <f>HYPERLINK("https://katmoviehd.day/barbershop-the-next-cut-2016-1080p-720p-web-dl-900mb-download-watch-online/", "https://katmoviehd.day/barbershop-the-next-cut-2016-1080p-720p-web-dl-900mb-download-watch-online/")</f>
        <v>https://katmoviehd.day/barbershop-the-next-cut-2016-1080p-720p-web-dl-900mb-download-watch-online/</v>
      </c>
    </row>
    <row r="2241" spans="1:2">
      <c r="A2241" t="s">
        <v>2241</v>
      </c>
      <c r="B2241" t="str">
        <f>HYPERLINK("https://katmoviehd.day/batman-v-s-superman-dawn-justice-2016-extended-bluray-1080p-720p-6ch-1gb-3-3gb-x264-english-download-watch-online/", "https://katmoviehd.day/batman-v-s-superman-dawn-justice-2016-extended-bluray-1080p-720p-6ch-1gb-3-3gb-x264-english-download-watch-online/")</f>
        <v>https://katmoviehd.day/batman-v-s-superman-dawn-justice-2016-extended-bluray-1080p-720p-6ch-1gb-3-3gb-x264-english-download-watch-online/</v>
      </c>
    </row>
    <row r="2242" spans="1:2">
      <c r="A2242" t="s">
        <v>2242</v>
      </c>
      <c r="B2242" t="str">
        <f>HYPERLINK("https://katmoviehd.day/sinister-2-2015-brrip-720p-1080p-x264-yify/", "https://katmoviehd.day/sinister-2-2015-brrip-720p-1080p-x264-yify/")</f>
        <v>https://katmoviehd.day/sinister-2-2015-brrip-720p-1080p-x264-yify/</v>
      </c>
    </row>
    <row r="2243" spans="1:2">
      <c r="A2243" t="s">
        <v>2243</v>
      </c>
      <c r="B2243" t="str">
        <f>HYPERLINK("https://katmoviehd.day/dear-eleanor-2016-720p-download-online/", "https://katmoviehd.day/dear-eleanor-2016-720p-download-online/")</f>
        <v>https://katmoviehd.day/dear-eleanor-2016-720p-download-online/</v>
      </c>
    </row>
    <row r="2244" spans="1:2">
      <c r="A2244" t="s">
        <v>2244</v>
      </c>
      <c r="B2244" t="str">
        <f>HYPERLINK("https://katmoviehd.day/8970-2/", "https://katmoviehd.day/8970-2/")</f>
        <v>https://katmoviehd.day/8970-2/</v>
      </c>
    </row>
    <row r="2245" spans="1:2">
      <c r="A2245" t="s">
        <v>2245</v>
      </c>
      <c r="B2245" t="str">
        <f>HYPERLINK("https://katmoviehd.day/10-cloverfield-lane-2016-bluray-hindi-english-dual-audio-720p-1080p-x264-hon3y-katmoviehd/", "https://katmoviehd.day/10-cloverfield-lane-2016-bluray-hindi-english-dual-audio-720p-1080p-x264-hon3y-katmoviehd/")</f>
        <v>https://katmoviehd.day/10-cloverfield-lane-2016-bluray-hindi-english-dual-audio-720p-1080p-x264-hon3y-katmoviehd/</v>
      </c>
    </row>
    <row r="2246" spans="1:2">
      <c r="A2246" t="s">
        <v>2246</v>
      </c>
      <c r="B2246" t="str">
        <f>HYPERLINK("https://katmoviehd.day/2016-hc-hdrip-x264-english-700mb-download-watch-online/", "https://katmoviehd.day/2016-hc-hdrip-x264-english-700mb-download-watch-online/")</f>
        <v>https://katmoviehd.day/2016-hc-hdrip-x264-english-700mb-download-watch-online/</v>
      </c>
    </row>
    <row r="2247" spans="1:2">
      <c r="A2247" t="s">
        <v>2247</v>
      </c>
      <c r="B2247" t="str">
        <f>HYPERLINK("https://katmoviehd.day/boss-2016-720p-1080p-web-dl-750mb-x264-english-download-watch-online/", "https://katmoviehd.day/boss-2016-720p-1080p-web-dl-750mb-x264-english-download-watch-online/")</f>
        <v>https://katmoviehd.day/boss-2016-720p-1080p-web-dl-750mb-x264-english-download-watch-online/</v>
      </c>
    </row>
    <row r="2248" spans="1:2">
      <c r="A2248" t="s">
        <v>2248</v>
      </c>
      <c r="B2248" t="str">
        <f>HYPERLINK("https://katmoviehd.day/perfect-match-2016-720p-1080p-brrip-850mb-download-watch-online/", "https://katmoviehd.day/perfect-match-2016-720p-1080p-brrip-850mb-download-watch-online/")</f>
        <v>https://katmoviehd.day/perfect-match-2016-720p-1080p-brrip-850mb-download-watch-online/</v>
      </c>
    </row>
    <row r="2249" spans="1:2">
      <c r="A2249" t="s">
        <v>2249</v>
      </c>
      <c r="B2249" t="str">
        <f>HYPERLINK("https://katmoviehd.day/cabin-fever-2016-720p-1080p-bluray-850mb-download-watch-online/", "https://katmoviehd.day/cabin-fever-2016-720p-1080p-bluray-850mb-download-watch-online/")</f>
        <v>https://katmoviehd.day/cabin-fever-2016-720p-1080p-bluray-850mb-download-watch-online/</v>
      </c>
    </row>
    <row r="2250" spans="1:2">
      <c r="A2250" t="s">
        <v>2250</v>
      </c>
      <c r="B2250" t="str">
        <f>HYPERLINK("https://katmoviehd.day/february-2016-hdrip-600mb-download-watch-online/", "https://katmoviehd.day/february-2016-hdrip-600mb-download-watch-online/")</f>
        <v>https://katmoviehd.day/february-2016-hdrip-600mb-download-watch-online/</v>
      </c>
    </row>
    <row r="2251" spans="1:2">
      <c r="A2251" t="s">
        <v>2251</v>
      </c>
      <c r="B2251" t="str">
        <f>HYPERLINK("https://katmoviehd.day/little-sister-2015-720p-1080p-brrip-1gb-x264-english-download-watch-online/", "https://katmoviehd.day/little-sister-2015-720p-1080p-brrip-1gb-x264-english-download-watch-online/")</f>
        <v>https://katmoviehd.day/little-sister-2015-720p-1080p-brrip-1gb-x264-english-download-watch-online/</v>
      </c>
    </row>
    <row r="2252" spans="1:2">
      <c r="A2252" t="s">
        <v>2252</v>
      </c>
      <c r="B2252" t="str">
        <f>HYPERLINK("https://katmoviehd.day/demon-tongue-2016-hdrip-720p-english-download-watch-online/", "https://katmoviehd.day/demon-tongue-2016-hdrip-720p-english-download-watch-online/")</f>
        <v>https://katmoviehd.day/demon-tongue-2016-hdrip-720p-english-download-watch-online/</v>
      </c>
    </row>
    <row r="2253" spans="1:2">
      <c r="A2253" t="s">
        <v>2253</v>
      </c>
      <c r="B2253" t="str">
        <f>HYPERLINK("https://katmoviehd.day/the-legend-of-tarzan-2016-camrip-x264-english-download-or-watch-online/", "https://katmoviehd.day/the-legend-of-tarzan-2016-camrip-x264-english-download-or-watch-online/")</f>
        <v>https://katmoviehd.day/the-legend-of-tarzan-2016-camrip-x264-english-download-or-watch-online/</v>
      </c>
    </row>
    <row r="2254" spans="1:2">
      <c r="A2254" t="s">
        <v>2254</v>
      </c>
      <c r="B2254" t="str">
        <f>HYPERLINK("https://katmoviehd.day/kidnapped-in-romania-2016-hdrip-720p-xvid-english-x264-download-or-watch-online/", "https://katmoviehd.day/kidnapped-in-romania-2016-hdrip-720p-xvid-english-x264-download-or-watch-online/")</f>
        <v>https://katmoviehd.day/kidnapped-in-romania-2016-hdrip-720p-xvid-english-x264-download-or-watch-online/</v>
      </c>
    </row>
    <row r="2255" spans="1:2">
      <c r="A2255" t="s">
        <v>2255</v>
      </c>
      <c r="B2255" t="str">
        <f>HYPERLINK("https://katmoviehd.day/600-miles-2015-brrip-720p-x264-english-xvid-download-watch-online/", "https://katmoviehd.day/600-miles-2015-brrip-720p-x264-english-xvid-download-watch-online/")</f>
        <v>https://katmoviehd.day/600-miles-2015-brrip-720p-x264-english-xvid-download-watch-online/</v>
      </c>
    </row>
    <row r="2256" spans="1:2">
      <c r="A2256" t="s">
        <v>2256</v>
      </c>
      <c r="B2256" t="str">
        <f>HYPERLINK("https://katmoviehd.day/everybody-wants-2016-720p-brrip-1gb/", "https://katmoviehd.day/everybody-wants-2016-720p-brrip-1gb/")</f>
        <v>https://katmoviehd.day/everybody-wants-2016-720p-brrip-1gb/</v>
      </c>
    </row>
    <row r="2257" spans="1:2">
      <c r="A2257" t="s">
        <v>2257</v>
      </c>
      <c r="B2257" t="str">
        <f>HYPERLINK("https://katmoviehd.day/boiler-room-2000-720p-1080p-brrip/", "https://katmoviehd.day/boiler-room-2000-720p-1080p-brrip/")</f>
        <v>https://katmoviehd.day/boiler-room-2000-720p-1080p-brrip/</v>
      </c>
    </row>
    <row r="2258" spans="1:2">
      <c r="A2258" t="s">
        <v>2258</v>
      </c>
      <c r="B2258" t="str">
        <f>HYPERLINK("https://katmoviehd.day/knock-knock-2015-bluray-1080p-720p-x264-700mb-1-5gb-yifi-direct-download/", "https://katmoviehd.day/knock-knock-2015-bluray-1080p-720p-x264-700mb-1-5gb-yifi-direct-download/")</f>
        <v>https://katmoviehd.day/knock-knock-2015-bluray-1080p-720p-x264-700mb-1-5gb-yifi-direct-download/</v>
      </c>
    </row>
    <row r="2259" spans="1:2">
      <c r="A2259" t="s">
        <v>2259</v>
      </c>
      <c r="B2259" t="str">
        <f>HYPERLINK("https://katmoviehd.day/need-talk-2016-720p-brrip-x264-800mb-mkv-cage-download/", "https://katmoviehd.day/need-talk-2016-720p-brrip-x264-800mb-mkv-cage-download/")</f>
        <v>https://katmoviehd.day/need-talk-2016-720p-brrip-x264-800mb-mkv-cage-download/</v>
      </c>
    </row>
    <row r="2260" spans="1:2">
      <c r="A2260" t="s">
        <v>2260</v>
      </c>
      <c r="B2260" t="str">
        <f>HYPERLINK("https://katmoviehd.day/shallows-2016-hdts-685mb-x264-english-download/", "https://katmoviehd.day/shallows-2016-hdts-685mb-x264-english-download/")</f>
        <v>https://katmoviehd.day/shallows-2016-hdts-685mb-x264-english-download/</v>
      </c>
    </row>
    <row r="2261" spans="1:2">
      <c r="A2261" t="s">
        <v>2261</v>
      </c>
      <c r="B2261" t="str">
        <f>HYPERLINK("https://katmoviehd.day/batman-vs-superman-dawn-justice-2016-720p-webrip-hindi-english-x264-dual-audio-download-watch-online/", "https://katmoviehd.day/batman-vs-superman-dawn-justice-2016-720p-webrip-hindi-english-x264-dual-audio-download-watch-online/")</f>
        <v>https://katmoviehd.day/batman-vs-superman-dawn-justice-2016-720p-webrip-hindi-english-x264-dual-audio-download-watch-online/</v>
      </c>
    </row>
    <row r="2262" spans="1:2">
      <c r="A2262" t="s">
        <v>2262</v>
      </c>
      <c r="B2262" t="str">
        <f>HYPERLINK("https://katmoviehd.day/8600-2/", "https://katmoviehd.day/8600-2/")</f>
        <v>https://katmoviehd.day/8600-2/</v>
      </c>
    </row>
    <row r="2263" spans="1:2">
      <c r="A2263" t="s">
        <v>2263</v>
      </c>
      <c r="B2263" t="str">
        <f>HYPERLINK("https://katmoviehd.day/accidental-exorcist-2016-hdrip-720p-x264-english-xvid-ac3-download/", "https://katmoviehd.day/accidental-exorcist-2016-hdrip-720p-x264-english-xvid-ac3-download/")</f>
        <v>https://katmoviehd.day/accidental-exorcist-2016-hdrip-720p-x264-english-xvid-ac3-download/</v>
      </c>
    </row>
    <row r="2264" spans="1:2">
      <c r="A2264" t="s">
        <v>2264</v>
      </c>
      <c r="B2264" t="str">
        <f>HYPERLINK("https://katmoviehd.day/equals-2015-720p-web-dl-700mb-300mb-hevc-english-download-watch-online/", "https://katmoviehd.day/equals-2015-720p-web-dl-700mb-300mb-hevc-english-download-watch-online/")</f>
        <v>https://katmoviehd.day/equals-2015-720p-web-dl-700mb-300mb-hevc-english-download-watch-online/</v>
      </c>
    </row>
    <row r="2265" spans="1:2">
      <c r="A2265" t="s">
        <v>2265</v>
      </c>
      <c r="B2265" t="str">
        <f>HYPERLINK("https://katmoviehd.day/worry-dolls-2016-hdrip-720p-english-webrip-xvid-download/", "https://katmoviehd.day/worry-dolls-2016-hdrip-720p-english-webrip-xvid-download/")</f>
        <v>https://katmoviehd.day/worry-dolls-2016-hdrip-720p-english-webrip-xvid-download/</v>
      </c>
    </row>
    <row r="2266" spans="1:2">
      <c r="A2266" t="s">
        <v>2266</v>
      </c>
      <c r="B2266" t="str">
        <f>HYPERLINK("https://katmoviehd.day/batman-v-superman-dawn-justice-2016-extended-ultimate-edition-1080p-web-dl-6ch-download-watch-online/", "https://katmoviehd.day/batman-v-superman-dawn-justice-2016-extended-ultimate-edition-1080p-web-dl-6ch-download-watch-online/")</f>
        <v>https://katmoviehd.day/batman-v-superman-dawn-justice-2016-extended-ultimate-edition-1080p-web-dl-6ch-download-watch-online/</v>
      </c>
    </row>
    <row r="2267" spans="1:2">
      <c r="A2267" t="s">
        <v>2267</v>
      </c>
      <c r="B2267" t="str">
        <f>HYPERLINK("https://katmoviehd.day/pain-gain-2013-bluray-720p-1080p-x264-english-yify-download-watch-online/", "https://katmoviehd.day/pain-gain-2013-bluray-720p-1080p-x264-english-yify-download-watch-online/")</f>
        <v>https://katmoviehd.day/pain-gain-2013-bluray-720p-1080p-x264-english-yify-download-watch-online/</v>
      </c>
    </row>
    <row r="2268" spans="1:2">
      <c r="A2268" t="s">
        <v>2268</v>
      </c>
      <c r="B2268" t="str">
        <f>HYPERLINK("https://katmoviehd.day/batman-v-superman-dawn-justice-2016-extended-720p-webrip-1-5gb-english-download/", "https://katmoviehd.day/batman-v-superman-dawn-justice-2016-extended-720p-webrip-1-5gb-english-download/")</f>
        <v>https://katmoviehd.day/batman-v-superman-dawn-justice-2016-extended-720p-webrip-1-5gb-english-download/</v>
      </c>
    </row>
    <row r="2269" spans="1:2">
      <c r="A2269" t="s">
        <v>2269</v>
      </c>
      <c r="B2269" t="str">
        <f>HYPERLINK("https://katmoviehd.day/tom-jerry-back-oz-2016-dvdrip-720p-english-xvid-download-watch-online/", "https://katmoviehd.day/tom-jerry-back-oz-2016-dvdrip-720p-english-xvid-download-watch-online/")</f>
        <v>https://katmoviehd.day/tom-jerry-back-oz-2016-dvdrip-720p-english-xvid-download-watch-online/</v>
      </c>
    </row>
    <row r="2270" spans="1:2">
      <c r="A2270" t="s">
        <v>2270</v>
      </c>
      <c r="B2270" t="str">
        <f>HYPERLINK("https://katmoviehd.day/the-duel-2016-720p-webrip-x264-aac-english-download-or-watch-online/", "https://katmoviehd.day/the-duel-2016-720p-webrip-x264-aac-english-download-or-watch-online/")</f>
        <v>https://katmoviehd.day/the-duel-2016-720p-webrip-x264-aac-english-download-or-watch-online/</v>
      </c>
    </row>
    <row r="2271" spans="1:2">
      <c r="A2271" t="s">
        <v>2271</v>
      </c>
      <c r="B2271" t="str">
        <f>HYPERLINK("https://katmoviehd.day/septembers-of-shiraz-2015-720p-webrip-x264-aac-english-download-or-watch-online/", "https://katmoviehd.day/septembers-of-shiraz-2015-720p-webrip-x264-aac-english-download-or-watch-online/")</f>
        <v>https://katmoviehd.day/septembers-of-shiraz-2015-720p-webrip-x264-aac-english-download-or-watch-online/</v>
      </c>
    </row>
    <row r="2272" spans="1:2">
      <c r="A2272" t="s">
        <v>2272</v>
      </c>
      <c r="B2272" t="str">
        <f>HYPERLINK("https://katmoviehd.day/phenom-2016-720p-web-dl-750mb-x264-english-download-watch-online/", "https://katmoviehd.day/phenom-2016-720p-web-dl-750mb-x264-english-download-watch-online/")</f>
        <v>https://katmoviehd.day/phenom-2016-720p-web-dl-750mb-x264-english-download-watch-online/</v>
      </c>
    </row>
    <row r="2273" spans="1:2">
      <c r="A2273" t="s">
        <v>2273</v>
      </c>
      <c r="B2273" t="str">
        <f>HYPERLINK("https://katmoviehd.day/term-life-2016-brrip-720p-1080p-x264-aac-english-download-watch-online/", "https://katmoviehd.day/term-life-2016-brrip-720p-1080p-x264-aac-english-download-watch-online/")</f>
        <v>https://katmoviehd.day/term-life-2016-brrip-720p-1080p-x264-aac-english-download-watch-online/</v>
      </c>
    </row>
    <row r="2274" spans="1:2">
      <c r="A2274" t="s">
        <v>2274</v>
      </c>
      <c r="B2274" t="str">
        <f>HYPERLINK("https://katmoviehd.day/saw-light-2016-720p-1080p-brrip-1gb-2gb-x264-download-watch-online/", "https://katmoviehd.day/saw-light-2016-720p-1080p-brrip-1gb-2gb-x264-download-watch-online/")</f>
        <v>https://katmoviehd.day/saw-light-2016-720p-1080p-brrip-1gb-2gb-x264-download-watch-online/</v>
      </c>
    </row>
    <row r="2275" spans="1:2">
      <c r="A2275" t="s">
        <v>2275</v>
      </c>
      <c r="B2275" t="str">
        <f>HYPERLINK("https://katmoviehd.day/dirty-beautiful-2016-720p-hdrip-xvid-ac3-download/", "https://katmoviehd.day/dirty-beautiful-2016-720p-hdrip-xvid-ac3-download/")</f>
        <v>https://katmoviehd.day/dirty-beautiful-2016-720p-hdrip-xvid-ac3-download/</v>
      </c>
    </row>
    <row r="2276" spans="1:2">
      <c r="A2276" t="s">
        <v>2276</v>
      </c>
      <c r="B2276" t="str">
        <f>HYPERLINK("https://katmoviehd.day/criminal-2016-720p-hc-webrip-x264-aac-english-hon3y-download-watch-online/", "https://katmoviehd.day/criminal-2016-720p-hc-webrip-x264-aac-english-hon3y-download-watch-online/")</f>
        <v>https://katmoviehd.day/criminal-2016-720p-hc-webrip-x264-aac-english-hon3y-download-watch-online/</v>
      </c>
    </row>
    <row r="2277" spans="1:2">
      <c r="A2277" t="s">
        <v>2277</v>
      </c>
      <c r="B2277" t="str">
        <f>HYPERLINK("https://katmoviehd.day/vigilante-diaries-2016-english-720p-brrip-950mb-esubs/", "https://katmoviehd.day/vigilante-diaries-2016-english-720p-brrip-950mb-esubs/")</f>
        <v>https://katmoviehd.day/vigilante-diaries-2016-english-720p-brrip-950mb-esubs/</v>
      </c>
    </row>
    <row r="2278" spans="1:2">
      <c r="A2278" t="s">
        <v>2278</v>
      </c>
      <c r="B2278" t="str">
        <f>HYPERLINK("https://katmoviehd.day/possession-1981-720p-1080p-brrip-x264-aac-english-etrg-download-watch-online/", "https://katmoviehd.day/possession-1981-720p-1080p-brrip-x264-aac-english-etrg-download-watch-online/")</f>
        <v>https://katmoviehd.day/possession-1981-720p-1080p-brrip-x264-aac-english-etrg-download-watch-online/</v>
      </c>
    </row>
    <row r="2279" spans="1:2">
      <c r="A2279" t="s">
        <v>2279</v>
      </c>
      <c r="B2279" t="str">
        <f>HYPERLINK("https://katmoviehd.day/terrordactyl-2016-hdrip-720p-xvid-ac3-english-download-watch-online/", "https://katmoviehd.day/terrordactyl-2016-hdrip-720p-xvid-ac3-english-download-watch-online/")</f>
        <v>https://katmoviehd.day/terrordactyl-2016-hdrip-720p-xvid-ac3-english-download-watch-online/</v>
      </c>
    </row>
    <row r="2280" spans="1:2">
      <c r="A2280" t="s">
        <v>2280</v>
      </c>
      <c r="B2280" t="str">
        <f>HYPERLINK("https://katmoviehd.day/anesthesia-2016-hdrip-720p-x264-x265-xvid-ac3-download-watch-online/", "https://katmoviehd.day/anesthesia-2016-hdrip-720p-x264-x265-xvid-ac3-download-watch-online/")</f>
        <v>https://katmoviehd.day/anesthesia-2016-hdrip-720p-x264-x265-xvid-ac3-download-watch-online/</v>
      </c>
    </row>
    <row r="2281" spans="1:2">
      <c r="A2281" t="s">
        <v>2281</v>
      </c>
      <c r="B2281" t="str">
        <f>HYPERLINK("https://katmoviehd.day/hardcore-henry-2016-720p-web-dl-hd-x264-800mb-download-watch-online/", "https://katmoviehd.day/hardcore-henry-2016-720p-web-dl-hd-x264-800mb-download-watch-online/")</f>
        <v>https://katmoviehd.day/hardcore-henry-2016-720p-web-dl-hd-x264-800mb-download-watch-online/</v>
      </c>
    </row>
    <row r="2282" spans="1:2">
      <c r="A2282" t="s">
        <v>2282</v>
      </c>
      <c r="B2282" t="str">
        <f>HYPERLINK("https://katmoviehd.day/central-intelligence-2016-hdts-750mb-x264-english-cpg-download-watch-online/", "https://katmoviehd.day/central-intelligence-2016-hdts-750mb-x264-english-cpg-download-watch-online/")</f>
        <v>https://katmoviehd.day/central-intelligence-2016-hdts-750mb-x264-english-cpg-download-watch-online/</v>
      </c>
    </row>
    <row r="2283" spans="1:2">
      <c r="A2283" t="s">
        <v>2283</v>
      </c>
      <c r="B2283" t="str">
        <f>HYPERLINK("https://katmoviehd.day/mother-may-sleep-danger-2016-720p-hdtv-650mb-x264-download-watch-online/", "https://katmoviehd.day/mother-may-sleep-danger-2016-720p-hdtv-650mb-x264-download-watch-online/")</f>
        <v>https://katmoviehd.day/mother-may-sleep-danger-2016-720p-hdtv-650mb-x264-download-watch-online/</v>
      </c>
    </row>
    <row r="2284" spans="1:2">
      <c r="A2284" t="s">
        <v>2284</v>
      </c>
      <c r="B2284" t="str">
        <f>HYPERLINK("https://katmoviehd.day/deadman-apocalypse-2015-hdrip-720p-english-700mb-esubs-download-watch-online/", "https://katmoviehd.day/deadman-apocalypse-2015-hdrip-720p-english-700mb-esubs-download-watch-online/")</f>
        <v>https://katmoviehd.day/deadman-apocalypse-2015-hdrip-720p-english-700mb-esubs-download-watch-online/</v>
      </c>
    </row>
    <row r="2285" spans="1:2">
      <c r="A2285" t="s">
        <v>2285</v>
      </c>
      <c r="B2285" t="str">
        <f>HYPERLINK("https://katmoviehd.day/demolition-2016-720p-web-dl-hd-800mb-x264-download-watch-online/", "https://katmoviehd.day/demolition-2016-720p-web-dl-hd-800mb-x264-download-watch-online/")</f>
        <v>https://katmoviehd.day/demolition-2016-720p-web-dl-hd-800mb-x264-download-watch-online/</v>
      </c>
    </row>
    <row r="2286" spans="1:2">
      <c r="A2286" t="s">
        <v>2286</v>
      </c>
      <c r="B2286" t="str">
        <f>HYPERLINK("https://katmoviehd.day/guardians-galaxy-2014-bluray-720p-1080p-hd-dual-audio-eng-hindi-5-1-download-watch-online/", "https://katmoviehd.day/guardians-galaxy-2014-bluray-720p-1080p-hd-dual-audio-eng-hindi-5-1-download-watch-online/")</f>
        <v>https://katmoviehd.day/guardians-galaxy-2014-bluray-720p-1080p-hd-dual-audio-eng-hindi-5-1-download-watch-online/</v>
      </c>
    </row>
    <row r="2287" spans="1:2">
      <c r="A2287" t="s">
        <v>2287</v>
      </c>
      <c r="B2287" t="str">
        <f>HYPERLINK("https://katmoviehd.day/prom-night-2008-720p-bluray-dual-audio-hindi-english-600mb-download-watch-online/", "https://katmoviehd.day/prom-night-2008-720p-bluray-dual-audio-hindi-english-600mb-download-watch-online/")</f>
        <v>https://katmoviehd.day/prom-night-2008-720p-bluray-dual-audio-hindi-english-600mb-download-watch-online/</v>
      </c>
    </row>
    <row r="2288" spans="1:2">
      <c r="A2288" t="s">
        <v>2288</v>
      </c>
      <c r="B2288" t="str">
        <f>HYPERLINK("https://katmoviehd.day/born-dance-2015-brrip-720p-hd-english-x264-aac-hon3y-download-watch-online/", "https://katmoviehd.day/born-dance-2015-brrip-720p-hd-english-x264-aac-hon3y-download-watch-online/")</f>
        <v>https://katmoviehd.day/born-dance-2015-brrip-720p-hd-english-x264-aac-hon3y-download-watch-online/</v>
      </c>
    </row>
    <row r="2289" spans="1:2">
      <c r="A2289" t="s">
        <v>2289</v>
      </c>
      <c r="B2289" t="str">
        <f>HYPERLINK("https://katmoviehd.day/exorcism-emily-rose-2005-bluray-720p-hd-hindi-english-dual-audio-x264-900mb-download-watch-online/", "https://katmoviehd.day/exorcism-emily-rose-2005-bluray-720p-hd-hindi-english-dual-audio-x264-900mb-download-watch-online/")</f>
        <v>https://katmoviehd.day/exorcism-emily-rose-2005-bluray-720p-hd-hindi-english-dual-audio-x264-900mb-download-watch-online/</v>
      </c>
    </row>
    <row r="2290" spans="1:2">
      <c r="A2290" t="s">
        <v>2290</v>
      </c>
      <c r="B2290" t="str">
        <f>HYPERLINK("https://katmoviehd.day/passion-christ-2004-720p-hindi-english-dual-audio-x264-downnload/", "https://katmoviehd.day/passion-christ-2004-720p-hindi-english-dual-audio-x264-downnload/")</f>
        <v>https://katmoviehd.day/passion-christ-2004-720p-hindi-english-dual-audio-x264-downnload/</v>
      </c>
    </row>
    <row r="2291" spans="1:2">
      <c r="A2291" t="s">
        <v>2291</v>
      </c>
      <c r="B2291" t="str">
        <f>HYPERLINK("https://katmoviehd.day/teeth-2007-dvdrip-720p-x264-english-download-watch-online/", "https://katmoviehd.day/teeth-2007-dvdrip-720p-x264-english-download-watch-online/")</f>
        <v>https://katmoviehd.day/teeth-2007-dvdrip-720p-x264-english-download-watch-online/</v>
      </c>
    </row>
    <row r="2292" spans="1:2">
      <c r="A2292" t="s">
        <v>2292</v>
      </c>
      <c r="B2292" t="str">
        <f>HYPERLINK("https://katmoviehd.day/footsoldier-2016-dvdrip-xvid-etrg/", "https://katmoviehd.day/footsoldier-2016-dvdrip-xvid-etrg/")</f>
        <v>https://katmoviehd.day/footsoldier-2016-dvdrip-xvid-etrg/</v>
      </c>
    </row>
    <row r="2293" spans="1:2">
      <c r="A2293" t="s">
        <v>2293</v>
      </c>
      <c r="B2293" t="str">
        <f>HYPERLINK("https://katmoviehd.day/secret-window-2004-720p-bluray-dual-audio-hindi-750mb-download-watch-online/", "https://katmoviehd.day/secret-window-2004-720p-bluray-dual-audio-hindi-750mb-download-watch-online/")</f>
        <v>https://katmoviehd.day/secret-window-2004-720p-bluray-dual-audio-hindi-750mb-download-watch-online/</v>
      </c>
    </row>
    <row r="2294" spans="1:2">
      <c r="A2294" t="s">
        <v>2294</v>
      </c>
      <c r="B2294" t="str">
        <f>HYPERLINK("https://katmoviehd.day/huntsman-winters-war-2016-1080p-720p-web-dl-850mb-2gb-x264-english-download-watch-online/", "https://katmoviehd.day/huntsman-winters-war-2016-1080p-720p-web-dl-850mb-2gb-x264-english-download-watch-online/")</f>
        <v>https://katmoviehd.day/huntsman-winters-war-2016-1080p-720p-web-dl-850mb-2gb-x264-english-download-watch-online/</v>
      </c>
    </row>
    <row r="2295" spans="1:2">
      <c r="A2295" t="s">
        <v>2295</v>
      </c>
      <c r="B2295" t="str">
        <f>HYPERLINK("https://katmoviehd.day/nice-guys-2016-hdcam-aac-english-x264-download-watch-online/", "https://katmoviehd.day/nice-guys-2016-hdcam-aac-english-x264-download-watch-online/")</f>
        <v>https://katmoviehd.day/nice-guys-2016-hdcam-aac-english-x264-download-watch-online/</v>
      </c>
    </row>
    <row r="2296" spans="1:2">
      <c r="A2296" t="s">
        <v>2296</v>
      </c>
      <c r="B2296" t="str">
        <f>HYPERLINK("https://katmoviehd.day/whiskey-tango-foxtrot-2016-720p-web-dl-english-850mb-esubs-download-watch-online/", "https://katmoviehd.day/whiskey-tango-foxtrot-2016-720p-web-dl-english-850mb-esubs-download-watch-online/")</f>
        <v>https://katmoviehd.day/whiskey-tango-foxtrot-2016-720p-web-dl-english-850mb-esubs-download-watch-online/</v>
      </c>
    </row>
    <row r="2297" spans="1:2">
      <c r="A2297" t="s">
        <v>2297</v>
      </c>
      <c r="B2297" t="str">
        <f>HYPERLINK("https://katmoviehd.day/final-destination-3-2006-720p-bluray-dual-audio-hindi-750mb-download-watch-online/", "https://katmoviehd.day/final-destination-3-2006-720p-bluray-dual-audio-hindi-750mb-download-watch-online/")</f>
        <v>https://katmoviehd.day/final-destination-3-2006-720p-bluray-dual-audio-hindi-750mb-download-watch-online/</v>
      </c>
    </row>
    <row r="2298" spans="1:2">
      <c r="A2298" t="s">
        <v>2298</v>
      </c>
      <c r="B2298" t="str">
        <f>HYPERLINK("https://katmoviehd.day/popstar-never-stop-never-stopping-2016-hc-720p-1080p-hdrip-700mb-2gb-x264-english-download-watch-online/", "https://katmoviehd.day/popstar-never-stop-never-stopping-2016-hc-720p-1080p-hdrip-700mb-2gb-x264-english-download-watch-online/")</f>
        <v>https://katmoviehd.day/popstar-never-stop-never-stopping-2016-hc-720p-1080p-hdrip-700mb-2gb-x264-english-download-watch-online/</v>
      </c>
    </row>
    <row r="2299" spans="1:2">
      <c r="A2299" t="s">
        <v>2299</v>
      </c>
      <c r="B2299" t="str">
        <f>HYPERLINK("https://katmoviehd.day/conjuring-2-2016-hd-ts-english-x264-ac3-download-watch-online/", "https://katmoviehd.day/conjuring-2-2016-hd-ts-english-x264-ac3-download-watch-online/")</f>
        <v>https://katmoviehd.day/conjuring-2-2016-hd-ts-english-x264-ac3-download-watch-online/</v>
      </c>
    </row>
    <row r="2300" spans="1:2">
      <c r="A2300" t="s">
        <v>2300</v>
      </c>
      <c r="B2300" t="str">
        <f>HYPERLINK("https://katmoviehd.day/conjuring-2-2016-camrip-english-clear-audio-x264-download-watch-online/", "https://katmoviehd.day/conjuring-2-2016-camrip-english-clear-audio-x264-download-watch-online/")</f>
        <v>https://katmoviehd.day/conjuring-2-2016-camrip-english-clear-audio-x264-download-watch-online/</v>
      </c>
    </row>
    <row r="2301" spans="1:2">
      <c r="A2301" t="s">
        <v>2301</v>
      </c>
      <c r="B2301" t="str">
        <f>HYPERLINK("https://katmoviehd.day/mythica-necromancer-720p-webrip-2015-english-750mb-download-watch-online/", "https://katmoviehd.day/mythica-necromancer-720p-webrip-2015-english-750mb-download-watch-online/")</f>
        <v>https://katmoviehd.day/mythica-necromancer-720p-webrip-2015-english-750mb-download-watch-online/</v>
      </c>
    </row>
    <row r="2302" spans="1:2">
      <c r="A2302" t="s">
        <v>2302</v>
      </c>
      <c r="B2302" t="str">
        <f>HYPERLINK("https://katmoviehd.day/conjuring-2-2016-camrip-spanish-tamil-dual-audio-x264-download-watch-online/", "https://katmoviehd.day/conjuring-2-2016-camrip-spanish-tamil-dual-audio-x264-download-watch-online/")</f>
        <v>https://katmoviehd.day/conjuring-2-2016-camrip-spanish-tamil-dual-audio-x264-download-watch-online/</v>
      </c>
    </row>
    <row r="2303" spans="1:2">
      <c r="A2303" t="s">
        <v>2303</v>
      </c>
      <c r="B2303" t="str">
        <f>HYPERLINK("https://katmoviehd.day/cell-2016-720p-web-dl-800mb-x264-english-download-watch-online/", "https://katmoviehd.day/cell-2016-720p-web-dl-800mb-x264-english-download-watch-online/")</f>
        <v>https://katmoviehd.day/cell-2016-720p-web-dl-800mb-x264-english-download-watch-online/</v>
      </c>
    </row>
    <row r="2304" spans="1:2">
      <c r="A2304" t="s">
        <v>2304</v>
      </c>
      <c r="B2304" t="str">
        <f>HYPERLINK("https://katmoviehd.day/kung-fu-panda-3-2016-720p-brrip-english-850mb-esubs-download-watch-online/", "https://katmoviehd.day/kung-fu-panda-3-2016-720p-brrip-english-850mb-esubs-download-watch-online/")</f>
        <v>https://katmoviehd.day/kung-fu-panda-3-2016-720p-brrip-english-850mb-esubs-download-watch-online/</v>
      </c>
    </row>
    <row r="2305" spans="1:2">
      <c r="A2305" t="s">
        <v>2305</v>
      </c>
      <c r="B2305" t="str">
        <f>HYPERLINK("https://katmoviehd.day/warcraft-2016-english-480p-hdtc-350mb-watch-download/", "https://katmoviehd.day/warcraft-2016-english-480p-hdtc-350mb-watch-download/")</f>
        <v>https://katmoviehd.day/warcraft-2016-english-480p-hdtc-350mb-watch-download/</v>
      </c>
    </row>
    <row r="2306" spans="1:2">
      <c r="A2306" t="s">
        <v>2306</v>
      </c>
      <c r="B2306" t="str">
        <f>HYPERLINK("https://katmoviehd.day/midnight-special-2016-720p-brrip-english-1gb-esubs-download-watch-online/", "https://katmoviehd.day/midnight-special-2016-720p-brrip-english-1gb-esubs-download-watch-online/")</f>
        <v>https://katmoviehd.day/midnight-special-2016-720p-brrip-english-1gb-esubs-download-watch-online/</v>
      </c>
    </row>
    <row r="2307" spans="1:2">
      <c r="A2307" t="s">
        <v>2307</v>
      </c>
      <c r="B2307" t="str">
        <f>HYPERLINK("https://katmoviehd.day/big-fat-greek-wedding-2-2016-720p-web-dl-english-750mb-download-watch-online/", "https://katmoviehd.day/big-fat-greek-wedding-2-2016-720p-web-dl-english-750mb-download-watch-online/")</f>
        <v>https://katmoviehd.day/big-fat-greek-wedding-2-2016-720p-web-dl-english-750mb-download-watch-online/</v>
      </c>
    </row>
    <row r="2308" spans="1:2">
      <c r="A2308" t="s">
        <v>2308</v>
      </c>
      <c r="B2308" t="str">
        <f>HYPERLINK("https://katmoviehd.day/midnight-special-2016-480p-brrip-english-300mb-esubs/", "https://katmoviehd.day/midnight-special-2016-480p-brrip-english-300mb-esubs/")</f>
        <v>https://katmoviehd.day/midnight-special-2016-480p-brrip-english-300mb-esubs/</v>
      </c>
    </row>
    <row r="2309" spans="1:2">
      <c r="A2309" t="s">
        <v>2309</v>
      </c>
      <c r="B2309" t="str">
        <f>HYPERLINK("https://katmoviehd.day/warcraft-2016-hd-tc-720p-x264-aac-english-download-watch-online/", "https://katmoviehd.day/warcraft-2016-hd-tc-720p-x264-aac-english-download-watch-online/")</f>
        <v>https://katmoviehd.day/warcraft-2016-hd-tc-720p-x264-aac-english-download-watch-online/</v>
      </c>
    </row>
    <row r="2310" spans="1:2">
      <c r="A2310" t="s">
        <v>2310</v>
      </c>
      <c r="B2310" t="str">
        <f>HYPERLINK("https://katmoviehd.day/teenage-mutant-ninja-turtles-2-shadows-2016-new-camrip-v2-english-x264-1gb-download/", "https://katmoviehd.day/teenage-mutant-ninja-turtles-2-shadows-2016-new-camrip-v2-english-x264-1gb-download/")</f>
        <v>https://katmoviehd.day/teenage-mutant-ninja-turtles-2-shadows-2016-new-camrip-v2-english-x264-1gb-download/</v>
      </c>
    </row>
    <row r="2311" spans="1:2">
      <c r="A2311" t="s">
        <v>2311</v>
      </c>
      <c r="B2311" t="str">
        <f>HYPERLINK("https://katmoviehd.day/now-see-2013-bluray-720p-1080p-480p-dual-audio-hindi-english-extended-x264-download/", "https://katmoviehd.day/now-see-2013-bluray-720p-1080p-480p-dual-audio-hindi-english-extended-x264-download/")</f>
        <v>https://katmoviehd.day/now-see-2013-bluray-720p-1080p-480p-dual-audio-hindi-english-extended-x264-download/</v>
      </c>
    </row>
    <row r="2312" spans="1:2">
      <c r="A2312" t="s">
        <v>2312</v>
      </c>
      <c r="B2312" t="str">
        <f>HYPERLINK("https://katmoviehd.day/seeking-friend-end-world-2012-720p-bluray-x264-eng-subs-dual-audio-hindi-english-dr-star/", "https://katmoviehd.day/seeking-friend-end-world-2012-720p-bluray-x264-eng-subs-dual-audio-hindi-english-dr-star/")</f>
        <v>https://katmoviehd.day/seeking-friend-end-world-2012-720p-bluray-x264-eng-subs-dual-audio-hindi-english-dr-star/</v>
      </c>
    </row>
    <row r="2313" spans="1:2">
      <c r="A2313" t="s">
        <v>2313</v>
      </c>
      <c r="B2313" t="str">
        <f>HYPERLINK("https://katmoviehd.day/toy-2015-hdrip-uncen-720p-english-xvid-ac3-evo-download/", "https://katmoviehd.day/toy-2015-hdrip-uncen-720p-english-xvid-ac3-evo-download/")</f>
        <v>https://katmoviehd.day/toy-2015-hdrip-uncen-720p-english-xvid-ac3-evo-download/</v>
      </c>
    </row>
    <row r="2314" spans="1:2">
      <c r="A2314" t="s">
        <v>2314</v>
      </c>
      <c r="B2314" t="str">
        <f>HYPERLINK("https://katmoviehd.day/10-cloverfield-lane-2016-bluray-1080p-720p-english-x264-yify-download/", "https://katmoviehd.day/10-cloverfield-lane-2016-bluray-1080p-720p-english-x264-yify-download/")</f>
        <v>https://katmoviehd.day/10-cloverfield-lane-2016-bluray-1080p-720p-english-x264-yify-download/</v>
      </c>
    </row>
    <row r="2315" spans="1:2">
      <c r="A2315" t="s">
        <v>2315</v>
      </c>
      <c r="B2315" t="str">
        <f>HYPERLINK("https://katmoviehd.day/urge-2016-web-dl-720p-english-x264-ac3-download/", "https://katmoviehd.day/urge-2016-web-dl-720p-english-x264-ac3-download/")</f>
        <v>https://katmoviehd.day/urge-2016-web-dl-720p-english-x264-ac3-download/</v>
      </c>
    </row>
    <row r="2316" spans="1:2">
      <c r="A2316" t="s">
        <v>2316</v>
      </c>
      <c r="B2316" t="str">
        <f>HYPERLINK("https://katmoviehd.day/x-men-apocalypse-2016-english-480p-hdtc-400mb-esubs-download/", "https://katmoviehd.day/x-men-apocalypse-2016-english-480p-hdtc-400mb-esubs-download/")</f>
        <v>https://katmoviehd.day/x-men-apocalypse-2016-english-480p-hdtc-400mb-esubs-download/</v>
      </c>
    </row>
    <row r="2317" spans="1:2">
      <c r="A2317" t="s">
        <v>2317</v>
      </c>
      <c r="B2317" t="str">
        <f>HYPERLINK("https://katmoviehd.day/warcraft-2016-camrip-english-x264-download/", "https://katmoviehd.day/warcraft-2016-camrip-english-x264-download/")</f>
        <v>https://katmoviehd.day/warcraft-2016-camrip-english-x264-download/</v>
      </c>
    </row>
    <row r="2318" spans="1:2">
      <c r="A2318" t="s">
        <v>2318</v>
      </c>
      <c r="B2318" t="str">
        <f>HYPERLINK("https://katmoviehd.day/x-men-apocalypse-2016-hdtc-720p-master-edition-english-1-5gb-800mb-shaanig-download/", "https://katmoviehd.day/x-men-apocalypse-2016-hdtc-720p-master-edition-english-1-5gb-800mb-shaanig-download/")</f>
        <v>https://katmoviehd.day/x-men-apocalypse-2016-hdtc-720p-master-edition-english-1-5gb-800mb-shaanig-download/</v>
      </c>
    </row>
    <row r="2319" spans="1:2">
      <c r="A2319" t="s">
        <v>2319</v>
      </c>
      <c r="B2319" t="str">
        <f>HYPERLINK("https://katmoviehd.day/x-men-apocalypse-2016-720p-hdtc-super-master-edition-x264-first-net-download/", "https://katmoviehd.day/x-men-apocalypse-2016-720p-hdtc-super-master-edition-x264-first-net-download/")</f>
        <v>https://katmoviehd.day/x-men-apocalypse-2016-720p-hdtc-super-master-edition-x264-first-net-download/</v>
      </c>
    </row>
    <row r="2320" spans="1:2">
      <c r="A2320" t="s">
        <v>2320</v>
      </c>
      <c r="B2320" t="str">
        <f>HYPERLINK("https://katmoviehd.day/girl-woods-2016-hdrip-720p-xvid-english-ac3-evo-download/", "https://katmoviehd.day/girl-woods-2016-hdrip-720p-xvid-english-ac3-evo-download/")</f>
        <v>https://katmoviehd.day/girl-woods-2016-hdrip-720p-xvid-english-ac3-evo-download/</v>
      </c>
    </row>
    <row r="2321" spans="1:2">
      <c r="A2321" t="s">
        <v>2321</v>
      </c>
      <c r="B2321" t="str">
        <f>HYPERLINK("https://katmoviehd.day/quackerz-2016-bluray-1080p-720p-x264-english-aac-5-1-hon3y-download/", "https://katmoviehd.day/quackerz-2016-bluray-1080p-720p-x264-english-aac-5-1-hon3y-download/")</f>
        <v>https://katmoviehd.day/quackerz-2016-bluray-1080p-720p-x264-english-aac-5-1-hon3y-download/</v>
      </c>
    </row>
    <row r="2322" spans="1:2">
      <c r="A2322" t="s">
        <v>2322</v>
      </c>
      <c r="B2322" t="str">
        <f>HYPERLINK("https://katmoviehd.day/andron-black-labyrinth-2015-720p-web-dl-english-800mb-hd-download/", "https://katmoviehd.day/andron-black-labyrinth-2015-720p-web-dl-english-800mb-hd-download/")</f>
        <v>https://katmoviehd.day/andron-black-labyrinth-2015-720p-web-dl-english-800mb-hd-download/</v>
      </c>
    </row>
    <row r="2323" spans="1:2">
      <c r="A2323" t="s">
        <v>2323</v>
      </c>
      <c r="B2323" t="str">
        <f>HYPERLINK("https://katmoviehd.day/assassins-2015-hdrip-720p-xvid-english-ac3-evo-download/", "https://katmoviehd.day/assassins-2015-hdrip-720p-xvid-english-ac3-evo-download/")</f>
        <v>https://katmoviehd.day/assassins-2015-hdrip-720p-xvid-english-ac3-evo-download/</v>
      </c>
    </row>
    <row r="2324" spans="1:2">
      <c r="A2324" t="s">
        <v>2324</v>
      </c>
      <c r="B2324" t="str">
        <f>HYPERLINK("https://katmoviehd.day/teenage-mutant-ninja-turtles-2-shadows-2016-camrip-russian-dub-x264-1-37gbdownload/", "https://katmoviehd.day/teenage-mutant-ninja-turtles-2-shadows-2016-camrip-russian-dub-x264-1-37gbdownload/")</f>
        <v>https://katmoviehd.day/teenage-mutant-ninja-turtles-2-shadows-2016-camrip-russian-dub-x264-1-37gbdownload/</v>
      </c>
    </row>
    <row r="2325" spans="1:2">
      <c r="A2325" t="s">
        <v>2325</v>
      </c>
      <c r="B2325" t="str">
        <f>HYPERLINK("https://katmoviehd.day/teenage-mutant-ninja-turtles-2-shadows-2016-hdts-x264-english-download/", "https://katmoviehd.day/teenage-mutant-ninja-turtles-2-shadows-2016-hdts-x264-english-download/")</f>
        <v>https://katmoviehd.day/teenage-mutant-ninja-turtles-2-shadows-2016-hdts-x264-english-download/</v>
      </c>
    </row>
    <row r="2326" spans="1:2">
      <c r="A2326" t="s">
        <v>2326</v>
      </c>
      <c r="B2326" t="str">
        <f>HYPERLINK("https://katmoviehd.day/approaching-unknown-2016-1080p-720p-web-dl-6ch-hevc-x265-x264-hon3y-hd-download/", "https://katmoviehd.day/approaching-unknown-2016-1080p-720p-web-dl-6ch-hevc-x265-x264-hon3y-hd-download/")</f>
        <v>https://katmoviehd.day/approaching-unknown-2016-1080p-720p-web-dl-6ch-hevc-x265-x264-hon3y-hd-download/</v>
      </c>
    </row>
    <row r="2327" spans="1:2">
      <c r="A2327" t="s">
        <v>2327</v>
      </c>
      <c r="B2327" t="str">
        <f>HYPERLINK("https://katmoviehd.day/neighbors-2-2016-hc-hdrip-x264-ac3/", "https://katmoviehd.day/neighbors-2-2016-hc-hdrip-x264-ac3/")</f>
        <v>https://katmoviehd.day/neighbors-2-2016-hc-hdrip-x264-ac3/</v>
      </c>
    </row>
    <row r="2328" spans="1:2">
      <c r="A2328" t="s">
        <v>2328</v>
      </c>
      <c r="B2328" t="str">
        <f>HYPERLINK("https://katmoviehd.day/wake-2016-720p-hc-webrip-700mb-english-x264-download/", "https://katmoviehd.day/wake-2016-720p-hc-webrip-700mb-english-x264-download/")</f>
        <v>https://katmoviehd.day/wake-2016-720p-hc-webrip-700mb-english-x264-download/</v>
      </c>
    </row>
    <row r="2329" spans="1:2">
      <c r="A2329" t="s">
        <v>2329</v>
      </c>
      <c r="B2329" t="str">
        <f>HYPERLINK("https://katmoviehd.day/sand-2015-720p-brrip-x264-english-aac-download/", "https://katmoviehd.day/sand-2015-720p-brrip-x264-english-aac-download/")</f>
        <v>https://katmoviehd.day/sand-2015-720p-brrip-x264-english-aac-download/</v>
      </c>
    </row>
    <row r="2330" spans="1:2">
      <c r="A2330" t="s">
        <v>2330</v>
      </c>
      <c r="B2330" t="str">
        <f>HYPERLINK("https://katmoviehd.day/get-job-2016-bluray-1080p-720p-6ch-x264-700mb-1-5gb-english-download/", "https://katmoviehd.day/get-job-2016-bluray-1080p-720p-6ch-x264-700mb-1-5gb-english-download/")</f>
        <v>https://katmoviehd.day/get-job-2016-bluray-1080p-720p-6ch-x264-700mb-1-5gb-english-download/</v>
      </c>
    </row>
    <row r="2331" spans="1:2">
      <c r="A2331" t="s">
        <v>2331</v>
      </c>
      <c r="B2331" t="str">
        <f>HYPERLINK("https://katmoviehd.day/checkmate-2015-brrip-xvid-ac3-1080p-720p-480p-download-torrent-direct/", "https://katmoviehd.day/checkmate-2015-brrip-xvid-ac3-1080p-720p-480p-download-torrent-direct/")</f>
        <v>https://katmoviehd.day/checkmate-2015-brrip-xvid-ac3-1080p-720p-480p-download-torrent-direct/</v>
      </c>
    </row>
    <row r="2332" spans="1:2">
      <c r="A2332" t="s">
        <v>2332</v>
      </c>
      <c r="B2332" t="str">
        <f>HYPERLINK("https://katmoviehd.day/x-men-apocalypse-2016-french-new-hdts-ac3-sharerhd-2gb-download/", "https://katmoviehd.day/x-men-apocalypse-2016-french-new-hdts-ac3-sharerhd-2gb-download/")</f>
        <v>https://katmoviehd.day/x-men-apocalypse-2016-french-new-hdts-ac3-sharerhd-2gb-download/</v>
      </c>
    </row>
    <row r="2333" spans="1:2">
      <c r="A2333" t="s">
        <v>2333</v>
      </c>
      <c r="B2333" t="str">
        <f>HYPERLINK("https://katmoviehd.day/gridlocked-2016-bdrip-xvid-ac3-720p-1080p-torrent-direct-download/", "https://katmoviehd.day/gridlocked-2016-bdrip-xvid-ac3-720p-1080p-torrent-direct-download/")</f>
        <v>https://katmoviehd.day/gridlocked-2016-bdrip-xvid-ac3-720p-1080p-torrent-direct-download/</v>
      </c>
    </row>
    <row r="2334" spans="1:2">
      <c r="A2334" t="s">
        <v>2334</v>
      </c>
      <c r="B2334" t="str">
        <f>HYPERLINK("https://katmoviehd.day/6222-2/", "https://katmoviehd.day/6222-2/")</f>
        <v>https://katmoviehd.day/6222-2/</v>
      </c>
    </row>
    <row r="2335" spans="1:2">
      <c r="A2335" t="s">
        <v>2335</v>
      </c>
      <c r="B2335" t="str">
        <f>HYPERLINK("https://katmoviehd.day/dark-signal-2016-hdrip-720p-xvid-x264-english-horror-etrg-download/", "https://katmoviehd.day/dark-signal-2016-hdrip-720p-xvid-x264-english-horror-etrg-download/")</f>
        <v>https://katmoviehd.day/dark-signal-2016-hdrip-720p-xvid-x264-english-horror-etrg-download/</v>
      </c>
    </row>
    <row r="2336" spans="1:2">
      <c r="A2336" t="s">
        <v>2336</v>
      </c>
      <c r="B2336" t="str">
        <f>HYPERLINK("https://katmoviehd.day/mothers-day-2016-hdcam-720p-x264-aac-english-download/", "https://katmoviehd.day/mothers-day-2016-hdcam-720p-x264-aac-english-download/")</f>
        <v>https://katmoviehd.day/mothers-day-2016-hdcam-720p-x264-aac-english-download/</v>
      </c>
    </row>
    <row r="2337" spans="1:2">
      <c r="A2337" t="s">
        <v>2337</v>
      </c>
      <c r="B2337" t="str">
        <f>HYPERLINK("https://katmoviehd.day/young-messiah-2016-720p-1080p-brrip-950mb-2gb-x264-english-download/", "https://katmoviehd.day/young-messiah-2016-720p-1080p-brrip-950mb-2gb-x264-english-download/")</f>
        <v>https://katmoviehd.day/young-messiah-2016-720p-1080p-brrip-950mb-2gb-x264-english-download/</v>
      </c>
    </row>
    <row r="2338" spans="1:2">
      <c r="A2338" t="s">
        <v>2338</v>
      </c>
      <c r="B2338" t="str">
        <f>HYPERLINK("https://katmoviehd.day/money-monster-2016-hqcam-x264-english-aac-800mb-download/", "https://katmoviehd.day/money-monster-2016-hqcam-x264-english-aac-800mb-download/")</f>
        <v>https://katmoviehd.day/money-monster-2016-hqcam-x264-english-aac-800mb-download/</v>
      </c>
    </row>
    <row r="2339" spans="1:2">
      <c r="A2339" t="s">
        <v>2339</v>
      </c>
      <c r="B2339" t="str">
        <f>HYPERLINK("https://katmoviehd.day/the-antwerp-dolls-2015-720p-web-dl-x264-english-650mb-download/", "https://katmoviehd.day/the-antwerp-dolls-2015-720p-web-dl-x264-english-650mb-download/")</f>
        <v>https://katmoviehd.day/the-antwerp-dolls-2015-720p-web-dl-x264-english-650mb-download/</v>
      </c>
    </row>
    <row r="2340" spans="1:2">
      <c r="A2340" t="s">
        <v>2340</v>
      </c>
      <c r="B2340" t="str">
        <f>HYPERLINK("https://katmoviehd.day/people-hold-2015-hdrip-720p-english-xvid-ac3-download/", "https://katmoviehd.day/people-hold-2015-hdrip-720p-english-xvid-ac3-download/")</f>
        <v>https://katmoviehd.day/people-hold-2015-hdrip-720p-english-xvid-ac3-download/</v>
      </c>
    </row>
    <row r="2341" spans="1:2">
      <c r="A2341" t="s">
        <v>2341</v>
      </c>
      <c r="B2341" t="str">
        <f>HYPERLINK("https://katmoviehd.day/10-cloverfield-lane-2016-1080p-720p-hevc-web-dl-english-french-x265-x264-download/", "https://katmoviehd.day/10-cloverfield-lane-2016-1080p-720p-hevc-web-dl-english-french-x265-x264-download/")</f>
        <v>https://katmoviehd.day/10-cloverfield-lane-2016-1080p-720p-hevc-web-dl-english-french-x265-x264-download/</v>
      </c>
    </row>
    <row r="2342" spans="1:2">
      <c r="A2342" t="s">
        <v>2342</v>
      </c>
      <c r="B2342" t="str">
        <f>HYPERLINK("https://katmoviehd.day/alice-looking-glass-2016-english-480p-tcrip-300mb/", "https://katmoviehd.day/alice-looking-glass-2016-english-480p-tcrip-300mb/")</f>
        <v>https://katmoviehd.day/alice-looking-glass-2016-english-480p-tcrip-300mb/</v>
      </c>
    </row>
    <row r="2343" spans="1:2">
      <c r="A2343" t="s">
        <v>2343</v>
      </c>
      <c r="B2343" t="str">
        <f>HYPERLINK("https://katmoviehd.day/american-terror-2014-620p-1080p-3d-bluray-x264-hd-download/", "https://katmoviehd.day/american-terror-2014-620p-1080p-3d-bluray-x264-hd-download/")</f>
        <v>https://katmoviehd.day/american-terror-2014-620p-1080p-3d-bluray-x264-hd-download/</v>
      </c>
    </row>
    <row r="2344" spans="1:2">
      <c r="A2344" t="s">
        <v>2344</v>
      </c>
      <c r="B2344" t="str">
        <f>HYPERLINK("https://katmoviehd.day/dc-super-hero-girls-super-hero-high-2016-hdtv-x264-w4f-download/", "https://katmoviehd.day/dc-super-hero-girls-super-hero-high-2016-hdtv-x264-w4f-download/")</f>
        <v>https://katmoviehd.day/dc-super-hero-girls-super-hero-high-2016-hdtv-x264-w4f-download/</v>
      </c>
    </row>
    <row r="2345" spans="1:2">
      <c r="A2345" t="s">
        <v>2345</v>
      </c>
      <c r="B2345" t="str">
        <f>HYPERLINK("https://katmoviehd.day/love-records-anna-mulle-lovee-2016-1080p-bluray-dd5-1-hevc-x265/", "https://katmoviehd.day/love-records-anna-mulle-lovee-2016-1080p-bluray-dd5-1-hevc-x265/")</f>
        <v>https://katmoviehd.day/love-records-anna-mulle-lovee-2016-1080p-bluray-dd5-1-hevc-x265/</v>
      </c>
    </row>
    <row r="2346" spans="1:2">
      <c r="A2346" t="s">
        <v>2346</v>
      </c>
      <c r="B2346" t="str">
        <f>HYPERLINK("https://katmoviehd.day/antwerp-dolls-2015-hdrip-xvid-download-direct-links-torrent-720p/", "https://katmoviehd.day/antwerp-dolls-2015-hdrip-xvid-download-direct-links-torrent-720p/")</f>
        <v>https://katmoviehd.day/antwerp-dolls-2015-hdrip-xvid-download-direct-links-torrent-720p/</v>
      </c>
    </row>
    <row r="2347" spans="1:2">
      <c r="A2347" t="s">
        <v>2347</v>
      </c>
      <c r="B2347" t="str">
        <f>HYPERLINK("https://katmoviehd.day/darling-2015-hdrip-xvid-ac3-720p-web-dl-download-torrent-direct-link/", "https://katmoviehd.day/darling-2015-hdrip-xvid-ac3-720p-web-dl-download-torrent-direct-link/")</f>
        <v>https://katmoviehd.day/darling-2015-hdrip-xvid-ac3-720p-web-dl-download-torrent-direct-link/</v>
      </c>
    </row>
    <row r="2348" spans="1:2">
      <c r="A2348" t="s">
        <v>2348</v>
      </c>
      <c r="B2348" t="str">
        <f>HYPERLINK("https://katmoviehd.day/bunker-death-2015-brrip-720p-xvid-ac3-download-direct-links/", "https://katmoviehd.day/bunker-death-2015-brrip-720p-xvid-ac3-download-direct-links/")</f>
        <v>https://katmoviehd.day/bunker-death-2015-brrip-720p-xvid-ac3-download-direct-links/</v>
      </c>
    </row>
    <row r="2349" spans="1:2">
      <c r="A2349" t="s">
        <v>2349</v>
      </c>
      <c r="B2349" t="str">
        <f>HYPERLINK("https://katmoviehd.day/alice-looking-glass-2016-english-700mb-hdcam-x264-download/", "https://katmoviehd.day/alice-looking-glass-2016-english-700mb-hdcam-x264-download/")</f>
        <v>https://katmoviehd.day/alice-looking-glass-2016-english-700mb-hdcam-x264-download/</v>
      </c>
    </row>
    <row r="2350" spans="1:2">
      <c r="A2350" t="s">
        <v>2350</v>
      </c>
      <c r="B2350" t="str">
        <f>HYPERLINK("https://katmoviehd.day/hooligan-legacy-2016-hdrip-720p-xvid-etrg-download/", "https://katmoviehd.day/hooligan-legacy-2016-hdrip-720p-xvid-etrg-download/")</f>
        <v>https://katmoviehd.day/hooligan-legacy-2016-hdrip-720p-xvid-etrg-download/</v>
      </c>
    </row>
    <row r="2351" spans="1:2">
      <c r="A2351" t="s">
        <v>2351</v>
      </c>
      <c r="B2351" t="str">
        <f>HYPERLINK("https://katmoviehd.day/mind-2013-bluray-720p-1080p-h264-english-aac-yify-download/", "https://katmoviehd.day/mind-2013-bluray-720p-1080p-h264-english-aac-yify-download/")</f>
        <v>https://katmoviehd.day/mind-2013-bluray-720p-1080p-h264-english-aac-yify-download/</v>
      </c>
    </row>
    <row r="2352" spans="1:2">
      <c r="A2352" t="s">
        <v>2352</v>
      </c>
      <c r="B2352" t="str">
        <f>HYPERLINK("https://katmoviehd.day/puppet-master-x-axis-rising-2012-720p-bluray-english-700mb-download/", "https://katmoviehd.day/puppet-master-x-axis-rising-2012-720p-bluray-english-700mb-download/")</f>
        <v>https://katmoviehd.day/puppet-master-x-axis-rising-2012-720p-bluray-english-700mb-download/</v>
      </c>
    </row>
    <row r="2353" spans="1:2">
      <c r="A2353" t="s">
        <v>2353</v>
      </c>
      <c r="B2353" t="str">
        <f>HYPERLINK("https://katmoviehd.day/warcraft-2016-hd-cam-rip-english/", "https://katmoviehd.day/warcraft-2016-hd-cam-rip-english/")</f>
        <v>https://katmoviehd.day/warcraft-2016-hd-cam-rip-english/</v>
      </c>
    </row>
    <row r="2354" spans="1:2">
      <c r="A2354" t="s">
        <v>2354</v>
      </c>
      <c r="B2354" t="str">
        <f>HYPERLINK("https://katmoviehd.day/gia-1998-bluray-720p-x254-english-movie-1-1gb-download/", "https://katmoviehd.day/gia-1998-bluray-720p-x254-english-movie-1-1gb-download/")</f>
        <v>https://katmoviehd.day/gia-1998-bluray-720p-x254-english-movie-1-1gb-download/</v>
      </c>
    </row>
    <row r="2355" spans="1:2">
      <c r="A2355" t="s">
        <v>2355</v>
      </c>
      <c r="B2355" t="str">
        <f>HYPERLINK("https://katmoviehd.day/angry-birds-movie-2016-tc-x264-dual-audio-english-hindi-hon3y-download/", "https://katmoviehd.day/angry-birds-movie-2016-tc-x264-dual-audio-english-hindi-hon3y-download/")</f>
        <v>https://katmoviehd.day/angry-birds-movie-2016-tc-x264-dual-audio-english-hindi-hon3y-download/</v>
      </c>
    </row>
    <row r="2356" spans="1:2">
      <c r="A2356" t="s">
        <v>2356</v>
      </c>
      <c r="B2356" t="str">
        <f>HYPERLINK("https://katmoviehd.day/robert-doll-2015-bluray-1080p-720p-h264-english-aac-download/", "https://katmoviehd.day/robert-doll-2015-bluray-1080p-720p-h264-english-aac-download/")</f>
        <v>https://katmoviehd.day/robert-doll-2015-bluray-1080p-720p-h264-english-aac-download/</v>
      </c>
    </row>
    <row r="2357" spans="1:2">
      <c r="A2357" t="s">
        <v>2357</v>
      </c>
      <c r="B2357" t="str">
        <f>HYPERLINK("https://katmoviehd.day/keanu-2016-hc-webrip-1080p-720p-hevc-x264-english-800mb-1-5gb-download/", "https://katmoviehd.day/keanu-2016-hc-webrip-1080p-720p-hevc-x264-english-800mb-1-5gb-download/")</f>
        <v>https://katmoviehd.day/keanu-2016-hc-webrip-1080p-720p-hevc-x264-english-800mb-1-5gb-download/</v>
      </c>
    </row>
    <row r="2358" spans="1:2">
      <c r="A2358" t="s">
        <v>2358</v>
      </c>
      <c r="B2358" t="str">
        <f>HYPERLINK("https://katmoviehd.day/darkness-2016-hc-webrip-720p-x264-english-700mb-hd-download/", "https://katmoviehd.day/darkness-2016-hc-webrip-720p-x264-english-700mb-hd-download/")</f>
        <v>https://katmoviehd.day/darkness-2016-hc-webrip-720p-x264-english-700mb-hd-download/</v>
      </c>
    </row>
    <row r="2359" spans="1:2">
      <c r="A2359" t="s">
        <v>2359</v>
      </c>
      <c r="B2359" t="str">
        <f>HYPERLINK("https://katmoviehd.day/angry-birds-movie-2016-dual-audio-eng-hindi-cleaned-x264-masteredition-download-1st-net/", "https://katmoviehd.day/angry-birds-movie-2016-dual-audio-eng-hindi-cleaned-x264-masteredition-download-1st-net/")</f>
        <v>https://katmoviehd.day/angry-birds-movie-2016-dual-audio-eng-hindi-cleaned-x264-masteredition-download-1st-net/</v>
      </c>
    </row>
    <row r="2360" spans="1:2">
      <c r="A2360" t="s">
        <v>2360</v>
      </c>
      <c r="B2360" t="str">
        <f>HYPERLINK("https://katmoviehd.day/2016-hdrip-720p-english-xvid-ac3-download/", "https://katmoviehd.day/2016-hdrip-720p-english-xvid-ac3-download/")</f>
        <v>https://katmoviehd.day/2016-hdrip-720p-english-xvid-ac3-download/</v>
      </c>
    </row>
    <row r="2361" spans="1:2">
      <c r="A2361" t="s">
        <v>2361</v>
      </c>
      <c r="B2361" t="str">
        <f>HYPERLINK("https://katmoviehd.day/eddie-eagle-2016-english-720p-web-dl-800mb-esubs/", "https://katmoviehd.day/eddie-eagle-2016-english-720p-web-dl-800mb-esubs/")</f>
        <v>https://katmoviehd.day/eddie-eagle-2016-english-720p-web-dl-800mb-esubs/</v>
      </c>
    </row>
    <row r="2362" spans="1:2">
      <c r="A2362" t="s">
        <v>2362</v>
      </c>
      <c r="B2362" t="str">
        <f>HYPERLINK("https://katmoviehd.day/hardcore-henry-2015-hdrip-720p-english-x264-aac-korsub-download/", "https://katmoviehd.day/hardcore-henry-2015-hdrip-720p-english-x264-aac-korsub-download/")</f>
        <v>https://katmoviehd.day/hardcore-henry-2015-hdrip-720p-english-x264-aac-korsub-download/</v>
      </c>
    </row>
    <row r="2363" spans="1:2">
      <c r="A2363" t="s">
        <v>2363</v>
      </c>
      <c r="B2363" t="str">
        <f>HYPERLINK("https://katmoviehd.day/angry-birds-movie-2016-720p-tc-unmarked-masteredition-x264-english-hive-best-download/", "https://katmoviehd.day/angry-birds-movie-2016-720p-tc-unmarked-masteredition-x264-english-hive-best-download/")</f>
        <v>https://katmoviehd.day/angry-birds-movie-2016-720p-tc-unmarked-masteredition-x264-english-hive-best-download/</v>
      </c>
    </row>
    <row r="2364" spans="1:2">
      <c r="A2364" t="s">
        <v>2364</v>
      </c>
      <c r="B2364" t="str">
        <f>HYPERLINK("https://katmoviehd.day/saw-movie-1-7-full-series-bluray-720p-x264-english-download-7-movie-pack-download/", "https://katmoviehd.day/saw-movie-1-7-full-series-bluray-720p-x264-english-download-7-movie-pack-download/")</f>
        <v>https://katmoviehd.day/saw-movie-1-7-full-series-bluray-720p-x264-english-download-7-movie-pack-download/</v>
      </c>
    </row>
    <row r="2365" spans="1:2">
      <c r="A2365" t="s">
        <v>2365</v>
      </c>
      <c r="B2365" t="str">
        <f>HYPERLINK("https://katmoviehd.day/quantico-season-01-episod-1-10-720p-hevc-hdtv-1-9gb/", "https://katmoviehd.day/quantico-season-01-episod-1-10-720p-hevc-hdtv-1-9gb/")</f>
        <v>https://katmoviehd.day/quantico-season-01-episod-1-10-720p-hevc-hdtv-1-9gb/</v>
      </c>
    </row>
    <row r="2366" spans="1:2">
      <c r="A2366" t="s">
        <v>2366</v>
      </c>
      <c r="B2366" t="str">
        <f>HYPERLINK("https://katmoviehd.day/exodus-gods-kings-2014-1080p-hevc-bluray-x265-732-mb/", "https://katmoviehd.day/exodus-gods-kings-2014-1080p-hevc-bluray-x265-732-mb/")</f>
        <v>https://katmoviehd.day/exodus-gods-kings-2014-1080p-hevc-bluray-x265-732-mb/</v>
      </c>
    </row>
    <row r="2367" spans="1:2">
      <c r="A2367" t="s">
        <v>2367</v>
      </c>
      <c r="B2367" t="str">
        <f>HYPERLINK("https://katmoviehd.day/cash-2015-hdrip-720p-xvid-english-etrg-download/", "https://katmoviehd.day/cash-2015-hdrip-720p-xvid-english-etrg-download/")</f>
        <v>https://katmoviehd.day/cash-2015-hdrip-720p-xvid-english-etrg-download/</v>
      </c>
    </row>
    <row r="2368" spans="1:2">
      <c r="A2368" t="s">
        <v>2368</v>
      </c>
      <c r="B2368" t="str">
        <f>HYPERLINK("https://katmoviehd.day/elena-2012-dvdrip-480p-380mb-english-movie-free-download/", "https://katmoviehd.day/elena-2012-dvdrip-480p-380mb-english-movie-free-download/")</f>
        <v>https://katmoviehd.day/elena-2012-dvdrip-480p-380mb-english-movie-free-download/</v>
      </c>
    </row>
    <row r="2369" spans="1:2">
      <c r="A2369" t="s">
        <v>2369</v>
      </c>
      <c r="B2369" t="str">
        <f>HYPERLINK("https://katmoviehd.day/angry-birds-movie-2016-v2-hd-tc-720p-1080p-x264-ac3-cpg-download/", "https://katmoviehd.day/angry-birds-movie-2016-v2-hd-tc-720p-1080p-x264-ac3-cpg-download/")</f>
        <v>https://katmoviehd.day/angry-birds-movie-2016-v2-hd-tc-720p-1080p-x264-ac3-cpg-download/</v>
      </c>
    </row>
    <row r="2370" spans="1:2">
      <c r="A2370" t="s">
        <v>2370</v>
      </c>
      <c r="B2370" t="str">
        <f>HYPERLINK("https://katmoviehd.day/gearheads-2016-hdrip-720p-english-x264-xvid-ac3-evo-download/", "https://katmoviehd.day/gearheads-2016-hdrip-720p-english-x264-xvid-ac3-evo-download/")</f>
        <v>https://katmoviehd.day/gearheads-2016-hdrip-720p-english-x264-xvid-ac3-evo-download/</v>
      </c>
    </row>
    <row r="2371" spans="1:2">
      <c r="A2371" t="s">
        <v>2371</v>
      </c>
      <c r="B2371" t="str">
        <f>HYPERLINK("https://katmoviehd.day/call-2016-hdrip-720p-english-x264-xvid-ac3-evo/", "https://katmoviehd.day/call-2016-hdrip-720p-english-x264-xvid-ac3-evo/")</f>
        <v>https://katmoviehd.day/call-2016-hdrip-720p-english-x264-xvid-ac3-evo/</v>
      </c>
    </row>
    <row r="2372" spans="1:2">
      <c r="A2372" t="s">
        <v>2372</v>
      </c>
      <c r="B2372" t="str">
        <f>HYPERLINK("https://katmoviehd.day/stand-guy-2016-dvdrip-720p-english-x264-evo-download/", "https://katmoviehd.day/stand-guy-2016-dvdrip-720p-english-x264-evo-download/")</f>
        <v>https://katmoviehd.day/stand-guy-2016-dvdrip-720p-english-x264-evo-download/</v>
      </c>
    </row>
    <row r="2373" spans="1:2">
      <c r="A2373" t="s">
        <v>2373</v>
      </c>
      <c r="B2373" t="str">
        <f>HYPERLINK("https://katmoviehd.day/dusk-2015-hdrip-720p-x264-english-xvid-ac3-download/", "https://katmoviehd.day/dusk-2015-hdrip-720p-x264-english-xvid-ac3-download/")</f>
        <v>https://katmoviehd.day/dusk-2015-hdrip-720p-x264-english-xvid-ac3-download/</v>
      </c>
    </row>
    <row r="2374" spans="1:2">
      <c r="A2374" t="s">
        <v>2374</v>
      </c>
      <c r="B2374" t="str">
        <f>HYPERLINK("https://katmoviehd.day/touched-fire-2015-1080p-720p-bluray-x264-hevc-english-900mb/", "https://katmoviehd.day/touched-fire-2015-1080p-720p-bluray-x264-hevc-english-900mb/")</f>
        <v>https://katmoviehd.day/touched-fire-2015-1080p-720p-bluray-x264-hevc-english-900mb/</v>
      </c>
    </row>
    <row r="2375" spans="1:2">
      <c r="A2375" t="s">
        <v>2375</v>
      </c>
      <c r="B2375" t="str">
        <f>HYPERLINK("https://katmoviehd.day/liberal-arts-2012-english-300mb-brrip-480p-esubs/", "https://katmoviehd.day/liberal-arts-2012-english-300mb-brrip-480p-esubs/")</f>
        <v>https://katmoviehd.day/liberal-arts-2012-english-300mb-brrip-480p-esubs/</v>
      </c>
    </row>
    <row r="2376" spans="1:2">
      <c r="A2376" t="s">
        <v>2376</v>
      </c>
      <c r="B2376" t="str">
        <f>HYPERLINK("https://katmoviehd.day/lars-real-girl-2007-english-300mb-brrip-480p-esubs/", "https://katmoviehd.day/lars-real-girl-2007-english-300mb-brrip-480p-esubs/")</f>
        <v>https://katmoviehd.day/lars-real-girl-2007-english-300mb-brrip-480p-esubs/</v>
      </c>
    </row>
    <row r="2377" spans="1:2">
      <c r="A2377" t="s">
        <v>2377</v>
      </c>
      <c r="B2377" t="str">
        <f>HYPERLINK("https://katmoviehd.day/basketball-diaries-1995-english-300mb-brrip-480p-esubs/", "https://katmoviehd.day/basketball-diaries-1995-english-300mb-brrip-480p-esubs/")</f>
        <v>https://katmoviehd.day/basketball-diaries-1995-english-300mb-brrip-480p-esubs/</v>
      </c>
    </row>
    <row r="2378" spans="1:2">
      <c r="A2378" t="s">
        <v>2378</v>
      </c>
      <c r="B2378" t="str">
        <f>HYPERLINK("https://katmoviehd.day/half-nelson-2006-english-300mb-hdtv-480p-esubs/", "https://katmoviehd.day/half-nelson-2006-english-300mb-hdtv-480p-esubs/")</f>
        <v>https://katmoviehd.day/half-nelson-2006-english-300mb-hdtv-480p-esubs/</v>
      </c>
    </row>
    <row r="2379" spans="1:2">
      <c r="A2379" t="s">
        <v>2379</v>
      </c>
      <c r="B2379" t="str">
        <f>HYPERLINK("https://katmoviehd.day/save-date-2012-english-300mb-brrip-480p-esubs/", "https://katmoviehd.day/save-date-2012-english-300mb-brrip-480p-esubs/")</f>
        <v>https://katmoviehd.day/save-date-2012-english-300mb-brrip-480p-esubs/</v>
      </c>
    </row>
    <row r="2380" spans="1:2">
      <c r="A2380" t="s">
        <v>2380</v>
      </c>
      <c r="B2380" t="str">
        <f>HYPERLINK("https://katmoviehd.day/little-children-2006-english-400mb-brrip-480p-esubs/", "https://katmoviehd.day/little-children-2006-english-400mb-brrip-480p-esubs/")</f>
        <v>https://katmoviehd.day/little-children-2006-english-400mb-brrip-480p-esubs/</v>
      </c>
    </row>
    <row r="2381" spans="1:2">
      <c r="A2381" t="s">
        <v>2381</v>
      </c>
      <c r="B2381" t="str">
        <f>HYPERLINK("https://katmoviehd.day/heat-1995-english-500mb-brrip-480p-esubs/", "https://katmoviehd.day/heat-1995-english-500mb-brrip-480p-esubs/")</f>
        <v>https://katmoviehd.day/heat-1995-english-500mb-brrip-480p-esubs/</v>
      </c>
    </row>
    <row r="2382" spans="1:2">
      <c r="A2382" t="s">
        <v>2382</v>
      </c>
      <c r="B2382" t="str">
        <f>HYPERLINK("https://katmoviehd.day/marvins-room-1996-english-300mb-brrip-480p/", "https://katmoviehd.day/marvins-room-1996-english-300mb-brrip-480p/")</f>
        <v>https://katmoviehd.day/marvins-room-1996-english-300mb-brrip-480p/</v>
      </c>
    </row>
    <row r="2383" spans="1:2">
      <c r="A2383" t="s">
        <v>2383</v>
      </c>
      <c r="B2383" t="str">
        <f>HYPERLINK("https://katmoviehd.day/reaping-2007-dual-audio-english-hindi-720p-bluray-700mb-download/", "https://katmoviehd.day/reaping-2007-dual-audio-english-hindi-720p-bluray-700mb-download/")</f>
        <v>https://katmoviehd.day/reaping-2007-dual-audio-english-hindi-720p-bluray-700mb-download/</v>
      </c>
    </row>
    <row r="2384" spans="1:2">
      <c r="A2384" t="s">
        <v>2384</v>
      </c>
      <c r="B2384" t="str">
        <f>HYPERLINK("https://katmoviehd.day/dead-calm-1989-dual-audio-hindi-480p-bluray-300mb/", "https://katmoviehd.day/dead-calm-1989-dual-audio-hindi-480p-bluray-300mb/")</f>
        <v>https://katmoviehd.day/dead-calm-1989-dual-audio-hindi-480p-bluray-300mb/</v>
      </c>
    </row>
    <row r="2385" spans="1:2">
      <c r="A2385" t="s">
        <v>2385</v>
      </c>
      <c r="B2385" t="str">
        <f>HYPERLINK("https://katmoviehd.day/angry-birds-movie-2016-hd-tc-720p-english-x264-ac3-cpg-download/", "https://katmoviehd.day/angry-birds-movie-2016-hd-tc-720p-english-x264-ac3-cpg-download/")</f>
        <v>https://katmoviehd.day/angry-birds-movie-2016-hd-tc-720p-english-x264-ac3-cpg-download/</v>
      </c>
    </row>
    <row r="2386" spans="1:2">
      <c r="A2386" t="s">
        <v>2386</v>
      </c>
      <c r="B2386" t="str">
        <f>HYPERLINK("https://katmoviehd.day/brothers-grimsby-2016-web-dl-1080p-720p-hevc-x264-hd-english-subs-download/", "https://katmoviehd.day/brothers-grimsby-2016-web-dl-1080p-720p-hevc-x264-hd-english-subs-download/")</f>
        <v>https://katmoviehd.day/brothers-grimsby-2016-web-dl-1080p-720p-hevc-x264-hd-english-subs-download/</v>
      </c>
    </row>
    <row r="2387" spans="1:2">
      <c r="A2387" t="s">
        <v>2387</v>
      </c>
      <c r="B2387" t="str">
        <f>HYPERLINK("https://katmoviehd.day/side-door-2016-web-dl-720p-1080p-hevc-x264-english-750mb-3-gb-download/", "https://katmoviehd.day/side-door-2016-web-dl-720p-1080p-hevc-x264-english-750mb-3-gb-download/")</f>
        <v>https://katmoviehd.day/side-door-2016-web-dl-720p-1080p-hevc-x264-english-750mb-3-gb-download/</v>
      </c>
    </row>
    <row r="2388" spans="1:2">
      <c r="A2388" t="s">
        <v>2388</v>
      </c>
      <c r="B2388" t="str">
        <f>HYPERLINK("https://katmoviehd.day/young-messiah-2016-hdrip-720p-x264-english-750mb-1-4gb-download/", "https://katmoviehd.day/young-messiah-2016-hdrip-720p-x264-english-750mb-1-4gb-download/")</f>
        <v>https://katmoviehd.day/young-messiah-2016-hdrip-720p-x264-english-750mb-1-4gb-download/</v>
      </c>
    </row>
    <row r="2389" spans="1:2">
      <c r="A2389" t="s">
        <v>2389</v>
      </c>
      <c r="B2389" t="str">
        <f>HYPERLINK("https://katmoviehd.day/way-2016-english-720p-webrip-999mb-esubs/", "https://katmoviehd.day/way-2016-english-720p-webrip-999mb-esubs/")</f>
        <v>https://katmoviehd.day/way-2016-english-720p-webrip-999mb-esubs/</v>
      </c>
    </row>
    <row r="2390" spans="1:2">
      <c r="A2390" t="s">
        <v>2390</v>
      </c>
      <c r="B2390" t="str">
        <f>HYPERLINK("https://katmoviehd.day/4-0-report-deadpool-2016-720p-bluray-x264-hindi-dd-5-1-uncensored-audio-english-2-0/", "https://katmoviehd.day/4-0-report-deadpool-2016-720p-bluray-x264-hindi-dd-5-1-uncensored-audio-english-2-0/")</f>
        <v>https://katmoviehd.day/4-0-report-deadpool-2016-720p-bluray-x264-hindi-dd-5-1-uncensored-audio-english-2-0/</v>
      </c>
    </row>
    <row r="2391" spans="1:2">
      <c r="A2391" t="s">
        <v>2391</v>
      </c>
      <c r="B2391" t="str">
        <f>HYPERLINK("https://katmoviehd.day/help-shrunk-family-2016-1080p-720p-web-dl-english-750mb-3-5gb-download/", "https://katmoviehd.day/help-shrunk-family-2016-1080p-720p-web-dl-english-750mb-3-5gb-download/")</f>
        <v>https://katmoviehd.day/help-shrunk-family-2016-1080p-720p-web-dl-english-750mb-3-5gb-download/</v>
      </c>
    </row>
    <row r="2392" spans="1:2">
      <c r="A2392" t="s">
        <v>2392</v>
      </c>
      <c r="B2392" t="str">
        <f>HYPERLINK("https://katmoviehd.day/criminal-2016-dual-audio-720p-hdtc-hindi-english-x264-900mb-download/", "https://katmoviehd.day/criminal-2016-dual-audio-720p-hdtc-hindi-english-x264-900mb-download/")</f>
        <v>https://katmoviehd.day/criminal-2016-dual-audio-720p-hdtc-hindi-english-x264-900mb-download/</v>
      </c>
    </row>
    <row r="2393" spans="1:2">
      <c r="A2393" t="s">
        <v>2393</v>
      </c>
      <c r="B2393" t="str">
        <f>HYPERLINK("https://katmoviehd.day/team-foxcatcher-2016-720p-webrip-x264-english-600mb-nitro-downloaf/", "https://katmoviehd.day/team-foxcatcher-2016-720p-webrip-x264-english-600mb-nitro-downloaf/")</f>
        <v>https://katmoviehd.day/team-foxcatcher-2016-720p-webrip-x264-english-600mb-nitro-downloaf/</v>
      </c>
    </row>
    <row r="2394" spans="1:2">
      <c r="A2394" t="s">
        <v>2394</v>
      </c>
      <c r="B2394" t="str">
        <f>HYPERLINK("https://katmoviehd.day/lily-grace-witch-story-2015-dvdrip-720p-english-xvid-etrg-download/", "https://katmoviehd.day/lily-grace-witch-story-2015-dvdrip-720p-english-xvid-etrg-download/")</f>
        <v>https://katmoviehd.day/lily-grace-witch-story-2015-dvdrip-720p-english-xvid-etrg-download/</v>
      </c>
    </row>
    <row r="2395" spans="1:2">
      <c r="A2395" t="s">
        <v>2395</v>
      </c>
      <c r="B2395" t="str">
        <f>HYPERLINK("https://katmoviehd.day/5130-2/", "https://katmoviehd.day/5130-2/")</f>
        <v>https://katmoviehd.day/5130-2/</v>
      </c>
    </row>
    <row r="2396" spans="1:2">
      <c r="A2396" t="s">
        <v>2396</v>
      </c>
      <c r="B2396" t="str">
        <f>HYPERLINK("https://katmoviehd.day/side-mirror-2016-bluray-720p-1080p-h264-english-aac-download/", "https://katmoviehd.day/side-mirror-2016-bluray-720p-1080p-h264-english-aac-download/")</f>
        <v>https://katmoviehd.day/side-mirror-2016-bluray-720p-1080p-h264-english-aac-download/</v>
      </c>
    </row>
    <row r="2397" spans="1:2">
      <c r="A2397" t="s">
        <v>2397</v>
      </c>
      <c r="B2397" t="str">
        <f>HYPERLINK("https://katmoviehd.day/hard-sell-2016-hdrip-720p-english-x264-650mb-1-4gb-download/", "https://katmoviehd.day/hard-sell-2016-hdrip-720p-english-x264-650mb-1-4gb-download/")</f>
        <v>https://katmoviehd.day/hard-sell-2016-hdrip-720p-english-x264-650mb-1-4gb-download/</v>
      </c>
    </row>
    <row r="2398" spans="1:2">
      <c r="A2398" t="s">
        <v>2398</v>
      </c>
      <c r="B2398" t="str">
        <f>HYPERLINK("https://katmoviehd.day/blood-orange-2016-web-dl-720p-1080p-hevc-english-x264-650mb-download/", "https://katmoviehd.day/blood-orange-2016-web-dl-720p-1080p-hevc-english-x264-650mb-download/")</f>
        <v>https://katmoviehd.day/blood-orange-2016-web-dl-720p-1080p-hevc-english-x264-650mb-download/</v>
      </c>
    </row>
    <row r="2399" spans="1:2">
      <c r="A2399" t="s">
        <v>2399</v>
      </c>
      <c r="B2399" t="str">
        <f>HYPERLINK("https://katmoviehd.day/trace-2015-web-dl-720p-english-horror-x264-download/", "https://katmoviehd.day/trace-2015-web-dl-720p-english-horror-x264-download/")</f>
        <v>https://katmoviehd.day/trace-2015-web-dl-720p-english-horror-x264-download/</v>
      </c>
    </row>
    <row r="2400" spans="1:2">
      <c r="A2400" t="s">
        <v>2400</v>
      </c>
      <c r="B2400" t="str">
        <f>HYPERLINK("https://katmoviehd.day/regression-2015-bluray-720p-dts-x264-etrg-download/", "https://katmoviehd.day/regression-2015-bluray-720p-dts-x264-etrg-download/")</f>
        <v>https://katmoviehd.day/regression-2015-bluray-720p-dts-x264-etrg-download/</v>
      </c>
    </row>
    <row r="2401" spans="1:2">
      <c r="A2401" t="s">
        <v>2401</v>
      </c>
      <c r="B2401" t="str">
        <f>HYPERLINK("https://katmoviehd.day/criminal-2016-hdtc-720p-480p-hd-x264-english-516mb-300mb-download/", "https://katmoviehd.day/criminal-2016-hdtc-720p-480p-hd-x264-english-516mb-300mb-download/")</f>
        <v>https://katmoviehd.day/criminal-2016-hdtc-720p-480p-hd-x264-english-516mb-300mb-download/</v>
      </c>
    </row>
    <row r="2402" spans="1:2">
      <c r="A2402" t="s">
        <v>2402</v>
      </c>
      <c r="B2402" t="str">
        <f>HYPERLINK("https://katmoviehd.day/x-men-apocalypse-2016-720p-cam-hdts-english-x264-ac3-5-1-download/", "https://katmoviehd.day/x-men-apocalypse-2016-720p-cam-hdts-english-x264-ac3-5-1-download/")</f>
        <v>https://katmoviehd.day/x-men-apocalypse-2016-720p-cam-hdts-english-x264-ac3-5-1-download/</v>
      </c>
    </row>
    <row r="2403" spans="1:2">
      <c r="A2403" t="s">
        <v>2403</v>
      </c>
      <c r="B2403" t="str">
        <f>HYPERLINK("https://katmoviehd.day/human-contract-2008-720p-1080p-brrip-x264-english-950mb-2gb-download/", "https://katmoviehd.day/human-contract-2008-720p-1080p-brrip-x264-english-950mb-2gb-download/")</f>
        <v>https://katmoviehd.day/human-contract-2008-720p-1080p-brrip-x264-english-950mb-2gb-download/</v>
      </c>
    </row>
    <row r="2404" spans="1:2">
      <c r="A2404" t="s">
        <v>2404</v>
      </c>
      <c r="B2404" t="str">
        <f>HYPERLINK("https://katmoviehd.day/wrong-turn-6-last-resort-2014-english-1080p-720p-480p-brrip-esubs/", "https://katmoviehd.day/wrong-turn-6-last-resort-2014-english-1080p-720p-480p-brrip-esubs/")</f>
        <v>https://katmoviehd.day/wrong-turn-6-last-resort-2014-english-1080p-720p-480p-brrip-esubs/</v>
      </c>
    </row>
    <row r="2405" spans="1:2">
      <c r="A2405" t="s">
        <v>2405</v>
      </c>
      <c r="B2405" t="str">
        <f>HYPERLINK("https://katmoviehd.day/wrong-turn-5-bloodlines-2012-english-1080p-720p-480p-brrip-esubs/", "https://katmoviehd.day/wrong-turn-5-bloodlines-2012-english-1080p-720p-480p-brrip-esubs/")</f>
        <v>https://katmoviehd.day/wrong-turn-5-bloodlines-2012-english-1080p-720p-480p-brrip-esubs/</v>
      </c>
    </row>
    <row r="2406" spans="1:2">
      <c r="A2406" t="s">
        <v>2406</v>
      </c>
      <c r="B2406" t="str">
        <f>HYPERLINK("https://katmoviehd.day/wrong-turn-4-bloody-beginnings-2011-english-1080p-720p-480p-brrip-esubs/", "https://katmoviehd.day/wrong-turn-4-bloody-beginnings-2011-english-1080p-720p-480p-brrip-esubs/")</f>
        <v>https://katmoviehd.day/wrong-turn-4-bloody-beginnings-2011-english-1080p-720p-480p-brrip-esubs/</v>
      </c>
    </row>
    <row r="2407" spans="1:2">
      <c r="A2407" t="s">
        <v>2407</v>
      </c>
      <c r="B2407" t="str">
        <f>HYPERLINK("https://katmoviehd.day/5005-2/", "https://katmoviehd.day/5005-2/")</f>
        <v>https://katmoviehd.day/5005-2/</v>
      </c>
    </row>
    <row r="2408" spans="1:2">
      <c r="A2408" t="s">
        <v>2408</v>
      </c>
      <c r="B2408" t="str">
        <f>HYPERLINK("https://katmoviehd.day/5002-2/", "https://katmoviehd.day/5002-2/")</f>
        <v>https://katmoviehd.day/5002-2/</v>
      </c>
    </row>
    <row r="2409" spans="1:2">
      <c r="A2409" t="s">
        <v>2409</v>
      </c>
      <c r="B2409" t="str">
        <f>HYPERLINK("https://katmoviehd.day/wrong-turn-2003-dual-audio-hindi-720p-480p-brrip/", "https://katmoviehd.day/wrong-turn-2003-dual-audio-hindi-720p-480p-brrip/")</f>
        <v>https://katmoviehd.day/wrong-turn-2003-dual-audio-hindi-720p-480p-brrip/</v>
      </c>
    </row>
    <row r="2410" spans="1:2">
      <c r="A2410" t="s">
        <v>2410</v>
      </c>
      <c r="B2410" t="str">
        <f>HYPERLINK("https://katmoviehd.day/brutal-2015-hdrip-720p-english-xvid-ac3-evo-download/", "https://katmoviehd.day/brutal-2015-hdrip-720p-english-xvid-ac3-evo-download/")</f>
        <v>https://katmoviehd.day/brutal-2015-hdrip-720p-english-xvid-ac3-evo-download/</v>
      </c>
    </row>
    <row r="2411" spans="1:2">
      <c r="A2411" t="s">
        <v>2411</v>
      </c>
      <c r="B2411" t="str">
        <f>HYPERLINK("https://katmoviehd.day/strike-one-2015-hdrip-720p-english-xvid-ac3-evo-download/", "https://katmoviehd.day/strike-one-2015-hdrip-720p-english-xvid-ac3-evo-download/")</f>
        <v>https://katmoviehd.day/strike-one-2015-hdrip-720p-english-xvid-ac3-evo-download/</v>
      </c>
    </row>
    <row r="2412" spans="1:2">
      <c r="A2412" t="s">
        <v>2412</v>
      </c>
      <c r="B2412" t="str">
        <f>HYPERLINK("https://katmoviehd.day/life-line-2016-dvdrip-720p-english-xvid-ac3-evo-download/", "https://katmoviehd.day/life-line-2016-dvdrip-720p-english-xvid-ac3-evo-download/")</f>
        <v>https://katmoviehd.day/life-line-2016-dvdrip-720p-english-xvid-ac3-evo-download/</v>
      </c>
    </row>
    <row r="2413" spans="1:2">
      <c r="A2413" t="s">
        <v>2413</v>
      </c>
      <c r="B2413" t="str">
        <f>HYPERLINK("https://katmoviehd.day/secret-past-2015-hdrip-720p-english-xvid-ac3-evo-download/", "https://katmoviehd.day/secret-past-2015-hdrip-720p-english-xvid-ac3-evo-download/")</f>
        <v>https://katmoviehd.day/secret-past-2015-hdrip-720p-english-xvid-ac3-evo-download/</v>
      </c>
    </row>
    <row r="2414" spans="1:2">
      <c r="A2414" t="s">
        <v>2414</v>
      </c>
      <c r="B2414" t="str">
        <f>HYPERLINK("https://katmoviehd.day/sheep-wolves-2016-720p-web-dl-550mb-torrent-direct-link/", "https://katmoviehd.day/sheep-wolves-2016-720p-web-dl-550mb-torrent-direct-link/")</f>
        <v>https://katmoviehd.day/sheep-wolves-2016-720p-web-dl-550mb-torrent-direct-link/</v>
      </c>
    </row>
    <row r="2415" spans="1:2">
      <c r="A2415" t="s">
        <v>2415</v>
      </c>
      <c r="B2415" t="str">
        <f>HYPERLINK("https://katmoviehd.day/neighbors-2-sorority-rising-2016-hdts-720p-1-47gb-700mb-english-x264-download/", "https://katmoviehd.day/neighbors-2-sorority-rising-2016-hdts-720p-1-47gb-700mb-english-x264-download/")</f>
        <v>https://katmoviehd.day/neighbors-2-sorority-rising-2016-hdts-720p-1-47gb-700mb-english-x264-download/</v>
      </c>
    </row>
    <row r="2416" spans="1:2">
      <c r="A2416" t="s">
        <v>2416</v>
      </c>
      <c r="B2416" t="str">
        <f>HYPERLINK("https://katmoviehd.day/den-darkness-2016-hdrip-720p-english-xvid-ac3-evo-download/", "https://katmoviehd.day/den-darkness-2016-hdrip-720p-english-xvid-ac3-evo-download/")</f>
        <v>https://katmoviehd.day/den-darkness-2016-hdrip-720p-english-xvid-ac3-evo-download/</v>
      </c>
    </row>
    <row r="2417" spans="1:2">
      <c r="A2417" t="s">
        <v>2417</v>
      </c>
      <c r="B2417" t="str">
        <f>HYPERLINK("https://katmoviehd.day/stormageddon-2015-brrip-720p-1080p-hevc-x264-aac-english-download/", "https://katmoviehd.day/stormageddon-2015-brrip-720p-1080p-hevc-x264-aac-english-download/")</f>
        <v>https://katmoviehd.day/stormageddon-2015-brrip-720p-1080p-hevc-x264-aac-english-download/</v>
      </c>
    </row>
    <row r="2418" spans="1:2">
      <c r="A2418" t="s">
        <v>2418</v>
      </c>
      <c r="B2418" t="str">
        <f>HYPERLINK("https://katmoviehd.day/von-trapp-family-life-music-2015-brrip-1080p-720p-hevc-x264-aac-english-download/", "https://katmoviehd.day/von-trapp-family-life-music-2015-brrip-1080p-720p-hevc-x264-aac-english-download/")</f>
        <v>https://katmoviehd.day/von-trapp-family-life-music-2015-brrip-1080p-720p-hevc-x264-aac-english-download/</v>
      </c>
    </row>
    <row r="2419" spans="1:2">
      <c r="A2419" t="s">
        <v>2419</v>
      </c>
      <c r="B2419" t="str">
        <f>HYPERLINK("https://katmoviehd.day/boyfriends-dog-2015-hdrip-720p-english-xvid-ac3-evo-download/", "https://katmoviehd.day/boyfriends-dog-2015-hdrip-720p-english-xvid-ac3-evo-download/")</f>
        <v>https://katmoviehd.day/boyfriends-dog-2015-hdrip-720p-english-xvid-ac3-evo-download/</v>
      </c>
    </row>
    <row r="2420" spans="1:2">
      <c r="A2420" t="s">
        <v>2420</v>
      </c>
      <c r="B2420" t="str">
        <f>HYPERLINK("https://katmoviehd.day/secret-past-2015-hdrip-720p-xvid-ac3-evo-download/", "https://katmoviehd.day/secret-past-2015-hdrip-720p-xvid-ac3-evo-download/")</f>
        <v>https://katmoviehd.day/secret-past-2015-hdrip-720p-xvid-ac3-evo-download/</v>
      </c>
    </row>
    <row r="2421" spans="1:2">
      <c r="A2421" t="s">
        <v>2421</v>
      </c>
      <c r="B2421" t="str">
        <f>HYPERLINK("https://katmoviehd.day/louder-bombs-2015-1080p-720p-bluray-h264-aac-english-download/", "https://katmoviehd.day/louder-bombs-2015-1080p-720p-bluray-h264-aac-english-download/")</f>
        <v>https://katmoviehd.day/louder-bombs-2015-1080p-720p-bluray-h264-aac-english-download/</v>
      </c>
    </row>
    <row r="2422" spans="1:2">
      <c r="A2422" t="s">
        <v>2422</v>
      </c>
      <c r="B2422" t="str">
        <f>HYPERLINK("https://katmoviehd.day/x-men-apocalypse-2016-camrip-hd-x264-download-torrent-direct/", "https://katmoviehd.day/x-men-apocalypse-2016-camrip-hd-x264-download-torrent-direct/")</f>
        <v>https://katmoviehd.day/x-men-apocalypse-2016-camrip-hd-x264-download-torrent-direct/</v>
      </c>
    </row>
    <row r="2423" spans="1:2">
      <c r="A2423" t="s">
        <v>2423</v>
      </c>
      <c r="B2423" t="str">
        <f>HYPERLINK("https://katmoviehd.day/back-day-2016-720p-web-dl-x264-english-900mb-download/", "https://katmoviehd.day/back-day-2016-720p-web-dl-x264-english-900mb-download/")</f>
        <v>https://katmoviehd.day/back-day-2016-720p-web-dl-x264-english-900mb-download/</v>
      </c>
    </row>
    <row r="2424" spans="1:2">
      <c r="A2424" t="s">
        <v>2424</v>
      </c>
      <c r="B2424" t="str">
        <f>HYPERLINK("https://katmoviehd.day/direct-ghost-whale-2016-hdrip-720p-x264-english-download/", "https://katmoviehd.day/direct-ghost-whale-2016-hdrip-720p-x264-english-download/")</f>
        <v>https://katmoviehd.day/direct-ghost-whale-2016-hdrip-720p-x264-english-download/</v>
      </c>
    </row>
    <row r="2425" spans="1:2">
      <c r="A2425" t="s">
        <v>2425</v>
      </c>
      <c r="B2425" t="str">
        <f>HYPERLINK("https://katmoviehd.day/manhattan-night-2016-720p-web-dl-850mb-x264-english-download/", "https://katmoviehd.day/manhattan-night-2016-720p-web-dl-850mb-x264-english-download/")</f>
        <v>https://katmoviehd.day/manhattan-night-2016-720p-web-dl-850mb-x264-english-download/</v>
      </c>
    </row>
    <row r="2426" spans="1:2">
      <c r="A2426" t="s">
        <v>2426</v>
      </c>
      <c r="B2426" t="str">
        <f>HYPERLINK("https://katmoviehd.day/pele-birth-legend-2016-english-480p-webrip-300mb-esubs-downloa/", "https://katmoviehd.day/pele-birth-legend-2016-english-480p-webrip-300mb-esubs-downloa/")</f>
        <v>https://katmoviehd.day/pele-birth-legend-2016-english-480p-webrip-300mb-esubs-downloa/</v>
      </c>
    </row>
    <row r="2427" spans="1:2">
      <c r="A2427" t="s">
        <v>2427</v>
      </c>
      <c r="B2427" t="str">
        <f>HYPERLINK("https://katmoviehd.day/chappie-2015-english-720p-1080p-brrip-download/", "https://katmoviehd.day/chappie-2015-english-720p-1080p-brrip-download/")</f>
        <v>https://katmoviehd.day/chappie-2015-english-720p-1080p-brrip-download/</v>
      </c>
    </row>
    <row r="2428" spans="1:2">
      <c r="A2428" t="s">
        <v>2428</v>
      </c>
      <c r="B2428" t="str">
        <f>HYPERLINK("https://katmoviehd.day/crush-skull-2015-hdrip-720p-english-xvid-x264-download/", "https://katmoviehd.day/crush-skull-2015-hdrip-720p-english-xvid-x264-download/")</f>
        <v>https://katmoviehd.day/crush-skull-2015-hdrip-720p-english-xvid-x264-download/</v>
      </c>
    </row>
    <row r="2429" spans="1:2">
      <c r="A2429" t="s">
        <v>2429</v>
      </c>
      <c r="B2429" t="str">
        <f>HYPERLINK("https://katmoviehd.day/izzies-way-home-2016-hdrip-720p-english-xvid-ac3-evo-download/", "https://katmoviehd.day/izzies-way-home-2016-hdrip-720p-english-xvid-ac3-evo-download/")</f>
        <v>https://katmoviehd.day/izzies-way-home-2016-hdrip-720p-english-xvid-ac3-evo-download/</v>
      </c>
    </row>
    <row r="2430" spans="1:2">
      <c r="A2430" t="s">
        <v>2430</v>
      </c>
      <c r="B2430" t="str">
        <f>HYPERLINK("https://katmoviehd.day/now-add-honey-2015-brrip-720p-english-xvid-ac3-evo-download/", "https://katmoviehd.day/now-add-honey-2015-brrip-720p-english-xvid-ac3-evo-download/")</f>
        <v>https://katmoviehd.day/now-add-honey-2015-brrip-720p-english-xvid-ac3-evo-download/</v>
      </c>
    </row>
    <row r="2431" spans="1:2">
      <c r="A2431" t="s">
        <v>2431</v>
      </c>
      <c r="B2431" t="str">
        <f>HYPERLINK("https://katmoviehd.day/taxi-driver-1976-english-350mb-brrip-480p-esubs/", "https://katmoviehd.day/taxi-driver-1976-english-350mb-brrip-480p-esubs/")</f>
        <v>https://katmoviehd.day/taxi-driver-1976-english-350mb-brrip-480p-esubs/</v>
      </c>
    </row>
    <row r="2432" spans="1:2">
      <c r="A2432" t="s">
        <v>2432</v>
      </c>
      <c r="B2432" t="str">
        <f>HYPERLINK("https://katmoviehd.day/kindergarten-cop-2-2016-english-350mb-brrip-720p-esubs-hevc/", "https://katmoviehd.day/kindergarten-cop-2-2016-english-350mb-brrip-720p-esubs-hevc/")</f>
        <v>https://katmoviehd.day/kindergarten-cop-2-2016-english-350mb-brrip-720p-esubs-hevc/</v>
      </c>
    </row>
    <row r="2433" spans="1:2">
      <c r="A2433" t="s">
        <v>2433</v>
      </c>
      <c r="B2433" t="str">
        <f>HYPERLINK("https://katmoviehd.day/goodfellas-1990-english-400mb-brrip-480p-esubs/", "https://katmoviehd.day/goodfellas-1990-english-400mb-brrip-480p-esubs/")</f>
        <v>https://katmoviehd.day/goodfellas-1990-english-400mb-brrip-480p-esubs/</v>
      </c>
    </row>
    <row r="2434" spans="1:2">
      <c r="A2434" t="s">
        <v>2434</v>
      </c>
      <c r="B2434" t="str">
        <f>HYPERLINK("https://katmoviehd.day/good-dinosaur-2015-720p-1080p-bluray-x264/", "https://katmoviehd.day/good-dinosaur-2015-720p-1080p-bluray-x264/")</f>
        <v>https://katmoviehd.day/good-dinosaur-2015-720p-1080p-bluray-x264/</v>
      </c>
    </row>
    <row r="2435" spans="1:2">
      <c r="A2435" t="s">
        <v>2435</v>
      </c>
      <c r="B2435" t="str">
        <f>HYPERLINK("https://katmoviehd.day/goddess-love-2015-720p-hevc-bluray-x265-442-mb/", "https://katmoviehd.day/goddess-love-2015-720p-hevc-bluray-x265-442-mb/")</f>
        <v>https://katmoviehd.day/goddess-love-2015-720p-hevc-bluray-x265-442-mb/</v>
      </c>
    </row>
    <row r="2436" spans="1:2">
      <c r="A2436" t="s">
        <v>2436</v>
      </c>
      <c r="B2436" t="str">
        <f>HYPERLINK("https://katmoviehd.day/dirty-grandpa-2016-1080p-hevc-bluray-x265-533-mb/", "https://katmoviehd.day/dirty-grandpa-2016-1080p-hevc-bluray-x265-533-mb/")</f>
        <v>https://katmoviehd.day/dirty-grandpa-2016-1080p-hevc-bluray-x265-533-mb/</v>
      </c>
    </row>
    <row r="2437" spans="1:2">
      <c r="A2437" t="s">
        <v>2437</v>
      </c>
      <c r="B2437" t="str">
        <f>HYPERLINK("https://katmoviehd.day/freshwater-lake-death-2016-brrip-xvid-ac3/", "https://katmoviehd.day/freshwater-lake-death-2016-brrip-xvid-ac3/")</f>
        <v>https://katmoviehd.day/freshwater-lake-death-2016-brrip-xvid-ac3/</v>
      </c>
    </row>
    <row r="2438" spans="1:2">
      <c r="A2438" t="s">
        <v>2438</v>
      </c>
      <c r="B2438" t="str">
        <f>HYPERLINK("https://katmoviehd.day/never-died-2015-720p-bluray-x264-english-hd-850mb-download/", "https://katmoviehd.day/never-died-2015-720p-bluray-x264-english-hd-850mb-download/")</f>
        <v>https://katmoviehd.day/never-died-2015-720p-bluray-x264-english-hd-850mb-download/</v>
      </c>
    </row>
    <row r="2439" spans="1:2">
      <c r="A2439" t="s">
        <v>2439</v>
      </c>
      <c r="B2439" t="str">
        <f>HYPERLINK("https://katmoviehd.day/18-monamour-2006-bluray-720p-english-800mb-hd-x264-mkv-download/", "https://katmoviehd.day/18-monamour-2006-bluray-720p-english-800mb-hd-x264-mkv-download/")</f>
        <v>https://katmoviehd.day/18-monamour-2006-bluray-720p-english-800mb-hd-x264-mkv-download/</v>
      </c>
    </row>
    <row r="2440" spans="1:2">
      <c r="A2440" t="s">
        <v>2440</v>
      </c>
      <c r="B2440" t="str">
        <f>HYPERLINK("https://katmoviehd.day/cyborg-x-2016-hdrip-720p-english-xvid-ac3-download/", "https://katmoviehd.day/cyborg-x-2016-hdrip-720p-english-xvid-ac3-download/")</f>
        <v>https://katmoviehd.day/cyborg-x-2016-hdrip-720p-english-xvid-ac3-download/</v>
      </c>
    </row>
    <row r="2441" spans="1:2">
      <c r="A2441" t="s">
        <v>2441</v>
      </c>
      <c r="B2441" t="str">
        <f>HYPERLINK("https://katmoviehd.day/triple-9-2016-english-350mb-brrip-720p-esubs-hevc-download/", "https://katmoviehd.day/triple-9-2016-english-350mb-brrip-720p-esubs-hevc-download/")</f>
        <v>https://katmoviehd.day/triple-9-2016-english-350mb-brrip-720p-esubs-hevc-download/</v>
      </c>
    </row>
    <row r="2442" spans="1:2">
      <c r="A2442" t="s">
        <v>2442</v>
      </c>
      <c r="B2442" t="str">
        <f>HYPERLINK("https://katmoviehd.day/race-2016-english-400mb-brrip-720p-esubs-hevc-download/", "https://katmoviehd.day/race-2016-english-400mb-brrip-720p-esubs-hevc-download/")</f>
        <v>https://katmoviehd.day/race-2016-english-400mb-brrip-720p-esubs-hevc-download/</v>
      </c>
    </row>
    <row r="2443" spans="1:2">
      <c r="A2443" t="s">
        <v>2443</v>
      </c>
      <c r="B2443" t="str">
        <f>HYPERLINK("https://katmoviehd.day/one-time-2015-720p-web-dl-750mb-english-highspeed-download/", "https://katmoviehd.day/one-time-2015-720p-web-dl-750mb-english-highspeed-download/")</f>
        <v>https://katmoviehd.day/one-time-2015-720p-web-dl-750mb-english-highspeed-download/</v>
      </c>
    </row>
    <row r="2444" spans="1:2">
      <c r="A2444" t="s">
        <v>2444</v>
      </c>
      <c r="B2444" t="str">
        <f>HYPERLINK("https://katmoviehd.day/maigret-sets-trap-2016-720p-hdtv-x264-702-mb-download/", "https://katmoviehd.day/maigret-sets-trap-2016-720p-hdtv-x264-702-mb-download/")</f>
        <v>https://katmoviehd.day/maigret-sets-trap-2016-720p-hdtv-x264-702-mb-download/</v>
      </c>
    </row>
    <row r="2445" spans="1:2">
      <c r="A2445" t="s">
        <v>2445</v>
      </c>
      <c r="B2445" t="str">
        <f>HYPERLINK("https://katmoviehd.day/devils-pass-2013-720p-bluray-russian-horror-movie-x264-750mb-download/", "https://katmoviehd.day/devils-pass-2013-720p-bluray-russian-horror-movie-x264-750mb-download/")</f>
        <v>https://katmoviehd.day/devils-pass-2013-720p-bluray-russian-horror-movie-x264-750mb-download/</v>
      </c>
    </row>
    <row r="2446" spans="1:2">
      <c r="A2446" t="s">
        <v>2446</v>
      </c>
      <c r="B2446" t="str">
        <f>HYPERLINK("https://katmoviehd.day/social-nightmare-2013-english-movie-720p-bluray-x264-700mb/", "https://katmoviehd.day/social-nightmare-2013-english-movie-720p-bluray-x264-700mb/")</f>
        <v>https://katmoviehd.day/social-nightmare-2013-english-movie-720p-bluray-x264-700mb/</v>
      </c>
    </row>
    <row r="2447" spans="1:2">
      <c r="A2447" t="s">
        <v>2447</v>
      </c>
      <c r="B2447" t="str">
        <f>HYPERLINK("https://katmoviehd.day/18-amelie-2001-top-rated-english-movie-dvd-rip-400mb-download/", "https://katmoviehd.day/18-amelie-2001-top-rated-english-movie-dvd-rip-400mb-download/")</f>
        <v>https://katmoviehd.day/18-amelie-2001-top-rated-english-movie-dvd-rip-400mb-download/</v>
      </c>
    </row>
    <row r="2448" spans="1:2">
      <c r="A2448" t="s">
        <v>2448</v>
      </c>
      <c r="B2448" t="str">
        <f>HYPERLINK("https://katmoviehd.day/sighting-2015-hdrip-720p-english-x264-xvid-high-speed-download/", "https://katmoviehd.day/sighting-2015-hdrip-720p-english-x264-xvid-high-speed-download/")</f>
        <v>https://katmoviehd.day/sighting-2015-hdrip-720p-english-x264-xvid-high-speed-download/</v>
      </c>
    </row>
    <row r="2449" spans="1:2">
      <c r="A2449" t="s">
        <v>2449</v>
      </c>
      <c r="B2449" t="str">
        <f>HYPERLINK("https://katmoviehd.day/american-reunion-2012-720p-bluray-x264-dts-movie-dual-audio-hindi-english/", "https://katmoviehd.day/american-reunion-2012-720p-bluray-x264-dts-movie-dual-audio-hindi-english/")</f>
        <v>https://katmoviehd.day/american-reunion-2012-720p-bluray-x264-dts-movie-dual-audio-hindi-english/</v>
      </c>
    </row>
    <row r="2450" spans="1:2">
      <c r="A2450" t="s">
        <v>2450</v>
      </c>
      <c r="B2450" t="str">
        <f>HYPERLINK("https://katmoviehd.day/4623-2/", "https://katmoviehd.day/4623-2/")</f>
        <v>https://katmoviehd.day/4623-2/</v>
      </c>
    </row>
    <row r="2451" spans="1:2">
      <c r="A2451" t="s">
        <v>2451</v>
      </c>
      <c r="B2451" t="str">
        <f>HYPERLINK("https://katmoviehd.day/4608-2/", "https://katmoviehd.day/4608-2/")</f>
        <v>https://katmoviehd.day/4608-2/</v>
      </c>
    </row>
    <row r="2452" spans="1:2">
      <c r="A2452" t="s">
        <v>2452</v>
      </c>
      <c r="B2452" t="str">
        <f>HYPERLINK("https://katmoviehd.day/4605-2/", "https://katmoviehd.day/4605-2/")</f>
        <v>https://katmoviehd.day/4605-2/</v>
      </c>
    </row>
    <row r="2453" spans="1:2">
      <c r="A2453" t="s">
        <v>2453</v>
      </c>
      <c r="B2453" t="str">
        <f>HYPERLINK("https://katmoviehd.day/heart-sea-2015-bluray-720p-1080p-x264-english-download/", "https://katmoviehd.day/heart-sea-2015-bluray-720p-1080p-x264-english-download/")</f>
        <v>https://katmoviehd.day/heart-sea-2015-bluray-720p-1080p-x264-english-download/</v>
      </c>
    </row>
    <row r="2454" spans="1:2">
      <c r="A2454" t="s">
        <v>2454</v>
      </c>
      <c r="B2454" t="str">
        <f>HYPERLINK("https://katmoviehd.day/4597-2/", "https://katmoviehd.day/4597-2/")</f>
        <v>https://katmoviehd.day/4597-2/</v>
      </c>
    </row>
    <row r="2455" spans="1:2">
      <c r="A2455" t="s">
        <v>2455</v>
      </c>
      <c r="B2455" t="str">
        <f>HYPERLINK("https://katmoviehd.day/dementia-2015-720p-bluray-english-h264-aac-download/", "https://katmoviehd.day/dementia-2015-720p-bluray-english-h264-aac-download/")</f>
        <v>https://katmoviehd.day/dementia-2015-720p-bluray-english-h264-aac-download/</v>
      </c>
    </row>
    <row r="2456" spans="1:2">
      <c r="A2456" t="s">
        <v>2456</v>
      </c>
      <c r="B2456" t="str">
        <f>HYPERLINK("https://katmoviehd.day/avengers-age-ultron-2015-dual-audio/", "https://katmoviehd.day/avengers-age-ultron-2015-dual-audio/")</f>
        <v>https://katmoviehd.day/avengers-age-ultron-2015-dual-audio/</v>
      </c>
    </row>
    <row r="2457" spans="1:2">
      <c r="A2457" t="s">
        <v>2457</v>
      </c>
      <c r="B2457" t="str">
        <f>HYPERLINK("https://katmoviehd.day/deadpool-2016-1080p-hevc-bluray-x264-526-mb/", "https://katmoviehd.day/deadpool-2016-1080p-hevc-bluray-x264-526-mb/")</f>
        <v>https://katmoviehd.day/deadpool-2016-1080p-hevc-bluray-x264-526-mb/</v>
      </c>
    </row>
    <row r="2458" spans="1:2">
      <c r="A2458" t="s">
        <v>2458</v>
      </c>
      <c r="B2458" t="str">
        <f>HYPERLINK("https://katmoviehd.day/x-men-days-future-past-2014-blu-ray-720p-1080p-dual-audio-english-hindi-x264-download/", "https://katmoviehd.day/x-men-days-future-past-2014-blu-ray-720p-1080p-dual-audio-english-hindi-x264-download/")</f>
        <v>https://katmoviehd.day/x-men-days-future-past-2014-blu-ray-720p-1080p-dual-audio-english-hindi-x264-download/</v>
      </c>
    </row>
    <row r="2459" spans="1:2">
      <c r="A2459" t="s">
        <v>2459</v>
      </c>
      <c r="B2459" t="str">
        <f>HYPERLINK("https://katmoviehd.day/x-man-6-wolverine-2013-brrip-720p-1080p-hindi-english-dual-audio-x264-download/", "https://katmoviehd.day/x-man-6-wolverine-2013-brrip-720p-1080p-hindi-english-dual-audio-x264-download/")</f>
        <v>https://katmoviehd.day/x-man-6-wolverine-2013-brrip-720p-1080p-hindi-english-dual-audio-x264-download/</v>
      </c>
    </row>
    <row r="2460" spans="1:2">
      <c r="A2460" t="s">
        <v>2460</v>
      </c>
      <c r="B2460" t="str">
        <f>HYPERLINK("https://katmoviehd.day/stormageddon-20151080p-bluray-x265-417-mb/", "https://katmoviehd.day/stormageddon-20151080p-bluray-x265-417-mb/")</f>
        <v>https://katmoviehd.day/stormageddon-20151080p-bluray-x265-417-mb/</v>
      </c>
    </row>
    <row r="2461" spans="1:2">
      <c r="A2461" t="s">
        <v>2461</v>
      </c>
      <c r="B2461" t="str">
        <f>HYPERLINK("https://katmoviehd.day/kill-command-2016-1080p-hevc-webdl-x265-556-mb/", "https://katmoviehd.day/kill-command-2016-1080p-hevc-webdl-x265-556-mb/")</f>
        <v>https://katmoviehd.day/kill-command-2016-1080p-hevc-webdl-x265-556-mb/</v>
      </c>
    </row>
    <row r="2462" spans="1:2">
      <c r="A2462" t="s">
        <v>2462</v>
      </c>
      <c r="B2462" t="str">
        <f>HYPERLINK("https://katmoviehd.day/quantico-s01e22-720p-hdtv-x265-200mb/", "https://katmoviehd.day/quantico-s01e22-720p-hdtv-x265-200mb/")</f>
        <v>https://katmoviehd.day/quantico-s01e22-720p-hdtv-x265-200mb/</v>
      </c>
    </row>
    <row r="2463" spans="1:2">
      <c r="A2463" t="s">
        <v>2463</v>
      </c>
      <c r="B2463" t="str">
        <f>HYPERLINK("https://katmoviehd.day/last-house-cemetery-lane-2015-brrip-720p-1080p-hd-english-horror-x264-aac-high-speed-download/", "https://katmoviehd.day/last-house-cemetery-lane-2015-brrip-720p-1080p-hd-english-horror-x264-aac-high-speed-download/")</f>
        <v>https://katmoviehd.day/last-house-cemetery-lane-2015-brrip-720p-1080p-hd-english-horror-x264-aac-high-speed-download/</v>
      </c>
    </row>
    <row r="2464" spans="1:2">
      <c r="A2464" t="s">
        <v>2464</v>
      </c>
      <c r="B2464" t="str">
        <f>HYPERLINK("https://katmoviehd.day/18-divine-access-2015-hdrip-uncensored-xvid-aac-new-source-sample/", "https://katmoviehd.day/18-divine-access-2015-hdrip-uncensored-xvid-aac-new-source-sample/")</f>
        <v>https://katmoviehd.day/18-divine-access-2015-hdrip-uncensored-xvid-aac-new-source-sample/</v>
      </c>
    </row>
    <row r="2465" spans="1:2">
      <c r="A2465" t="s">
        <v>2465</v>
      </c>
      <c r="B2465" t="str">
        <f>HYPERLINK("https://katmoviehd.day/escort-2015-brrip-720p-hd-english-x264-aac-high-speed-download/", "https://katmoviehd.day/escort-2015-brrip-720p-hd-english-x264-aac-high-speed-download/")</f>
        <v>https://katmoviehd.day/escort-2015-brrip-720p-hd-english-x264-aac-high-speed-download/</v>
      </c>
    </row>
    <row r="2466" spans="1:2">
      <c r="A2466" t="s">
        <v>2466</v>
      </c>
      <c r="B2466" t="str">
        <f>HYPERLINK("https://katmoviehd.day/pele-birth-legend-2016-hdrip-720p-english-xvid-ac3-evo-high-speed-download/", "https://katmoviehd.day/pele-birth-legend-2016-hdrip-720p-english-xvid-ac3-evo-high-speed-download/")</f>
        <v>https://katmoviehd.day/pele-birth-legend-2016-hdrip-720p-english-xvid-ac3-evo-high-speed-download/</v>
      </c>
    </row>
    <row r="2467" spans="1:2">
      <c r="A2467" t="s">
        <v>2467</v>
      </c>
      <c r="B2467" t="str">
        <f>HYPERLINK("https://katmoviehd.day/race-2016-bluray-1080p-720p-hd-6ch-1-3gb-2-3gb-x264-english-high-speed-download/", "https://katmoviehd.day/race-2016-bluray-1080p-720p-hd-6ch-1-3gb-2-3gb-x264-english-high-speed-download/")</f>
        <v>https://katmoviehd.day/race-2016-bluray-1080p-720p-hd-6ch-1-3gb-2-3gb-x264-english-high-speed-download/</v>
      </c>
    </row>
    <row r="2468" spans="1:2">
      <c r="A2468" t="s">
        <v>2468</v>
      </c>
      <c r="B2468" t="str">
        <f>HYPERLINK("https://katmoviehd.day/4374-2/", "https://katmoviehd.day/4374-2/")</f>
        <v>https://katmoviehd.day/4374-2/</v>
      </c>
    </row>
    <row r="2469" spans="1:2">
      <c r="A2469" t="s">
        <v>2469</v>
      </c>
      <c r="B2469" t="str">
        <f>HYPERLINK("https://katmoviehd.day/httpwww-imdb-comtitlett4066958-action-packed-international-comedy-thriller-three-cops-female-reporter-hot-pursuit-murderer-whose-quest-acquire-sacred-kuji/", "https://katmoviehd.day/httpwww-imdb-comtitlett4066958-action-packed-international-comedy-thriller-three-cops-female-reporter-hot-pursuit-murderer-whose-quest-acquire-sacred-kuji/")</f>
        <v>https://katmoviehd.day/httpwww-imdb-comtitlett4066958-action-packed-international-comedy-thriller-three-cops-female-reporter-hot-pursuit-murderer-whose-quest-acquire-sacred-kuji/</v>
      </c>
    </row>
    <row r="2470" spans="1:2">
      <c r="A2470" t="s">
        <v>2470</v>
      </c>
      <c r="B2470" t="str">
        <f>HYPERLINK("https://katmoviehd.day/informant-2009-english-300mb-brrip-480p-esubs-download/", "https://katmoviehd.day/informant-2009-english-300mb-brrip-480p-esubs-download/")</f>
        <v>https://katmoviehd.day/informant-2009-english-300mb-brrip-480p-esubs-download/</v>
      </c>
    </row>
    <row r="2471" spans="1:2">
      <c r="A2471" t="s">
        <v>2471</v>
      </c>
      <c r="B2471" t="str">
        <f>HYPERLINK("https://katmoviehd.day/krasue-kreung-khon-2016-dvdrip-400mb-movie-mkv-download/", "https://katmoviehd.day/krasue-kreung-khon-2016-dvdrip-400mb-movie-mkv-download/")</f>
        <v>https://katmoviehd.day/krasue-kreung-khon-2016-dvdrip-400mb-movie-mkv-download/</v>
      </c>
    </row>
    <row r="2472" spans="1:2">
      <c r="A2472" t="s">
        <v>2472</v>
      </c>
      <c r="B2472" t="str">
        <f>HYPERLINK("https://katmoviehd.day/devil-complex-2016-720p-dvdrip-x264-843-mb-download/", "https://katmoviehd.day/devil-complex-2016-720p-dvdrip-x264-843-mb-download/")</f>
        <v>https://katmoviehd.day/devil-complex-2016-720p-dvdrip-x264-843-mb-download/</v>
      </c>
    </row>
    <row r="2473" spans="1:2">
      <c r="A2473" t="s">
        <v>2473</v>
      </c>
      <c r="B2473" t="str">
        <f>HYPERLINK("https://katmoviehd.day/kill-command-2016-english-480p-hdrip-300mb-download/", "https://katmoviehd.day/kill-command-2016-english-480p-hdrip-300mb-download/")</f>
        <v>https://katmoviehd.day/kill-command-2016-english-480p-hdrip-300mb-download/</v>
      </c>
    </row>
    <row r="2474" spans="1:2">
      <c r="A2474" t="s">
        <v>2474</v>
      </c>
      <c r="B2474" t="str">
        <f>HYPERLINK("https://katmoviehd.day/boost-2015-brrip-720p-x264-english-850mb-download/", "https://katmoviehd.day/boost-2015-brrip-720p-x264-english-850mb-download/")</f>
        <v>https://katmoviehd.day/boost-2015-brrip-720p-x264-english-850mb-download/</v>
      </c>
    </row>
    <row r="2475" spans="1:2">
      <c r="A2475" t="s">
        <v>2475</v>
      </c>
      <c r="B2475" t="str">
        <f>HYPERLINK("https://katmoviehd.day/deadpool-2016-bluray-1080p-720p-dual-audio-5-1-hindi-english-x264-download/", "https://katmoviehd.day/deadpool-2016-bluray-1080p-720p-dual-audio-5-1-hindi-english-x264-download/")</f>
        <v>https://katmoviehd.day/deadpool-2016-bluray-1080p-720p-dual-audio-5-1-hindi-english-x264-download/</v>
      </c>
    </row>
    <row r="2476" spans="1:2">
      <c r="A2476" t="s">
        <v>2476</v>
      </c>
      <c r="B2476" t="str">
        <f>HYPERLINK("https://katmoviehd.day/kill-command-2016-720p-web-dl-720p-hd-english-x264-800mb-download/", "https://katmoviehd.day/kill-command-2016-720p-web-dl-720p-hd-english-x264-800mb-download/")</f>
        <v>https://katmoviehd.day/kill-command-2016-720p-web-dl-720p-hd-english-x264-800mb-download/</v>
      </c>
    </row>
    <row r="2477" spans="1:2">
      <c r="A2477" t="s">
        <v>2477</v>
      </c>
      <c r="B2477" t="str">
        <f>HYPERLINK("https://katmoviehd.day/plan-orgy-small-town-2015-720p-web-dl-x264-english-download/", "https://katmoviehd.day/plan-orgy-small-town-2015-720p-web-dl-x264-english-download/")</f>
        <v>https://katmoviehd.day/plan-orgy-small-town-2015-720p-web-dl-x264-english-download/</v>
      </c>
    </row>
    <row r="2478" spans="1:2">
      <c r="A2478" t="s">
        <v>2478</v>
      </c>
      <c r="B2478" t="str">
        <f>HYPERLINK("https://katmoviehd.day/huntsman-winters-war-2016-hdrip-english-480p-300mb-esubs-download/", "https://katmoviehd.day/huntsman-winters-war-2016-hdrip-english-480p-300mb-esubs-download/")</f>
        <v>https://katmoviehd.day/huntsman-winters-war-2016-hdrip-english-480p-300mb-esubs-download/</v>
      </c>
    </row>
    <row r="2479" spans="1:2">
      <c r="A2479" t="s">
        <v>2479</v>
      </c>
      <c r="B2479" t="str">
        <f>HYPERLINK("https://katmoviehd.day/asian-connection-2016-720p-web-dl-700mb-english-download/", "https://katmoviehd.day/asian-connection-2016-720p-web-dl-700mb-english-download/")</f>
        <v>https://katmoviehd.day/asian-connection-2016-720p-web-dl-700mb-english-download/</v>
      </c>
    </row>
    <row r="2480" spans="1:2">
      <c r="A2480" t="s">
        <v>2480</v>
      </c>
      <c r="B2480" t="str">
        <f>HYPERLINK("https://katmoviehd.day/fight-valley-2016-hdrip-720p-english-x264-xvid-ac3-evo-download/", "https://katmoviehd.day/fight-valley-2016-hdrip-720p-english-x264-xvid-ac3-evo-download/")</f>
        <v>https://katmoviehd.day/fight-valley-2016-hdrip-720p-english-x264-xvid-ac3-evo-download/</v>
      </c>
    </row>
    <row r="2481" spans="1:2">
      <c r="A2481" t="s">
        <v>2481</v>
      </c>
      <c r="B2481" t="str">
        <f>HYPERLINK("https://katmoviehd.day/0-0-report-active-shooters-2016-dvdrip-720p-english-x264-xvid-evo-download/", "https://katmoviehd.day/0-0-report-active-shooters-2016-dvdrip-720p-english-x264-xvid-evo-download/")</f>
        <v>https://katmoviehd.day/0-0-report-active-shooters-2016-dvdrip-720p-english-x264-xvid-evo-download/</v>
      </c>
    </row>
    <row r="2482" spans="1:2">
      <c r="A2482" t="s">
        <v>2482</v>
      </c>
      <c r="B2482" t="str">
        <f>HYPERLINK("https://katmoviehd.day/the-huntsman-winters-war-2016-hc-1080p-hdrip-english-2gb-winters-war-download/", "https://katmoviehd.day/the-huntsman-winters-war-2016-hc-1080p-hdrip-english-2gb-winters-war-download/")</f>
        <v>https://katmoviehd.day/the-huntsman-winters-war-2016-hc-1080p-hdrip-english-2gb-winters-war-download/</v>
      </c>
    </row>
    <row r="2483" spans="1:2">
      <c r="A2483" t="s">
        <v>2483</v>
      </c>
      <c r="B2483" t="str">
        <f>HYPERLINK("https://katmoviehd.day/huntsman-winters-war-2016-hc-720p-hdrip-english-999mb-winters-war-download/", "https://katmoviehd.day/huntsman-winters-war-2016-hc-720p-hdrip-english-999mb-winters-war-download/")</f>
        <v>https://katmoviehd.day/huntsman-winters-war-2016-hc-720p-hdrip-english-999mb-winters-war-download/</v>
      </c>
    </row>
    <row r="2484" spans="1:2">
      <c r="A2484" t="s">
        <v>2484</v>
      </c>
      <c r="B2484" t="str">
        <f>HYPERLINK("https://katmoviehd.day/snow-white-huntman-2012-dual-audio-x264-720p-480p-hd-direct-download/", "https://katmoviehd.day/snow-white-huntman-2012-dual-audio-x264-720p-480p-hd-direct-download/")</f>
        <v>https://katmoviehd.day/snow-white-huntman-2012-dual-audio-x264-720p-480p-hd-direct-download/</v>
      </c>
    </row>
    <row r="2485" spans="1:2">
      <c r="A2485" t="s">
        <v>2485</v>
      </c>
      <c r="B2485" t="str">
        <f>HYPERLINK("https://katmoviehd.day/alpha-omega-dino-digs-2016-hdrip-720p-english-xvid-evo-download/", "https://katmoviehd.day/alpha-omega-dino-digs-2016-hdrip-720p-english-xvid-evo-download/")</f>
        <v>https://katmoviehd.day/alpha-omega-dino-digs-2016-hdrip-720p-english-xvid-evo-download/</v>
      </c>
    </row>
    <row r="2486" spans="1:2">
      <c r="A2486" t="s">
        <v>2486</v>
      </c>
      <c r="B2486" t="str">
        <f>HYPERLINK("https://katmoviehd.day/batman-vs-superman-dawn-justice-2016-720p-hdtc-x264-masteredition-dual-audio-english-hindi/", "https://katmoviehd.day/batman-vs-superman-dawn-justice-2016-720p-hdtc-x264-masteredition-dual-audio-english-hindi/")</f>
        <v>https://katmoviehd.day/batman-vs-superman-dawn-justice-2016-720p-hdtc-x264-masteredition-dual-audio-english-hindi/</v>
      </c>
    </row>
    <row r="2487" spans="1:2">
      <c r="A2487" t="s">
        <v>2487</v>
      </c>
      <c r="B2487" t="str">
        <f>HYPERLINK("https://katmoviehd.day/six-gun-savior-2016-hdrip-720p-x264-english-xvid-ac3-evo-download/", "https://katmoviehd.day/six-gun-savior-2016-hdrip-720p-x264-english-xvid-ac3-evo-download/")</f>
        <v>https://katmoviehd.day/six-gun-savior-2016-hdrip-720p-x264-english-xvid-ac3-evo-download/</v>
      </c>
    </row>
    <row r="2488" spans="1:2">
      <c r="A2488" t="s">
        <v>2488</v>
      </c>
      <c r="B2488" t="str">
        <f>HYPERLINK("https://katmoviehd.day/starcrossed-2015-hdrip-720p-english-xvid-ac3-evo-download/", "https://katmoviehd.day/starcrossed-2015-hdrip-720p-english-xvid-ac3-evo-download/")</f>
        <v>https://katmoviehd.day/starcrossed-2015-hdrip-720p-english-xvid-ac3-evo-download/</v>
      </c>
    </row>
    <row r="2489" spans="1:2">
      <c r="A2489" t="s">
        <v>2489</v>
      </c>
      <c r="B2489" t="str">
        <f>HYPERLINK("https://katmoviehd.day/matrix-revolution-2003-720p-550mb-x264-hd-direct-download/", "https://katmoviehd.day/matrix-revolution-2003-720p-550mb-x264-hd-direct-download/")</f>
        <v>https://katmoviehd.day/matrix-revolution-2003-720p-550mb-x264-hd-direct-download/</v>
      </c>
    </row>
    <row r="2490" spans="1:2">
      <c r="A2490" t="s">
        <v>2490</v>
      </c>
      <c r="B2490" t="str">
        <f>HYPERLINK("https://katmoviehd.day/matrix1999-720p-600mb-x264-hd-direct-download/", "https://katmoviehd.day/matrix1999-720p-600mb-x264-hd-direct-download/")</f>
        <v>https://katmoviehd.day/matrix1999-720p-600mb-x264-hd-direct-download/</v>
      </c>
    </row>
    <row r="2491" spans="1:2">
      <c r="A2491" t="s">
        <v>2491</v>
      </c>
      <c r="B2491" t="str">
        <f>HYPERLINK("https://katmoviehd.day/zoolander-2001-english-480p-brrip-300mb-esub-download/", "https://katmoviehd.day/zoolander-2001-english-480p-brrip-300mb-esub-download/")</f>
        <v>https://katmoviehd.day/zoolander-2001-english-480p-brrip-300mb-esub-download/</v>
      </c>
    </row>
    <row r="2492" spans="1:2">
      <c r="A2492" t="s">
        <v>2492</v>
      </c>
      <c r="B2492" t="str">
        <f>HYPERLINK("https://katmoviehd.day/zoolander-2-2016-english-480p-brrip-300mb-esub-download/", "https://katmoviehd.day/zoolander-2-2016-english-480p-brrip-300mb-esub-download/")</f>
        <v>https://katmoviehd.day/zoolander-2-2016-english-480p-brrip-300mb-esub-download/</v>
      </c>
    </row>
    <row r="2493" spans="1:2">
      <c r="A2493" t="s">
        <v>2493</v>
      </c>
      <c r="B2493" t="str">
        <f>HYPERLINK("https://katmoviehd.day/bite-2015-unrated-english-480p-web-dl-250mb-esub/", "https://katmoviehd.day/bite-2015-unrated-english-480p-web-dl-250mb-esub/")</f>
        <v>https://katmoviehd.day/bite-2015-unrated-english-480p-web-dl-250mb-esub/</v>
      </c>
    </row>
    <row r="2494" spans="1:2">
      <c r="A2494" t="s">
        <v>2494</v>
      </c>
      <c r="B2494" t="str">
        <f>HYPERLINK("https://katmoviehd.day/well-wishes-2015-hdrip-xvid-ac3-evo-1-4-gb/", "https://katmoviehd.day/well-wishes-2015-hdrip-xvid-ac3-evo-1-4-gb/")</f>
        <v>https://katmoviehd.day/well-wishes-2015-hdrip-xvid-ac3-evo-1-4-gb/</v>
      </c>
    </row>
    <row r="2495" spans="1:2">
      <c r="A2495" t="s">
        <v>2495</v>
      </c>
      <c r="B2495" t="str">
        <f>HYPERLINK("https://katmoviehd.day/bling-2016-hdrip-xvid-ac3-evo/", "https://katmoviehd.day/bling-2016-hdrip-xvid-ac3-evo/")</f>
        <v>https://katmoviehd.day/bling-2016-hdrip-xvid-ac3-evo/</v>
      </c>
    </row>
    <row r="2496" spans="1:2">
      <c r="A2496" t="s">
        <v>2496</v>
      </c>
      <c r="B2496" t="str">
        <f>HYPERLINK("https://katmoviehd.day/3642-2/", "https://katmoviehd.day/3642-2/")</f>
        <v>https://katmoviehd.day/3642-2/</v>
      </c>
    </row>
    <row r="2497" spans="1:2">
      <c r="A2497" t="s">
        <v>2497</v>
      </c>
      <c r="B2497" t="str">
        <f>HYPERLINK("https://katmoviehd.day/finest-hours-2016-1080p-bluray-6ch-2gb-full-hd-english-download/", "https://katmoviehd.day/finest-hours-2016-1080p-bluray-6ch-2gb-full-hd-english-download/")</f>
        <v>https://katmoviehd.day/finest-hours-2016-1080p-bluray-6ch-2gb-full-hd-english-download/</v>
      </c>
    </row>
    <row r="2498" spans="1:2">
      <c r="A2498" t="s">
        <v>2498</v>
      </c>
      <c r="B2498" t="str">
        <f>HYPERLINK("https://katmoviehd.day/zoolander-2-2016-bluray-720p-x264-engliash-850mb-download/", "https://katmoviehd.day/zoolander-2-2016-bluray-720p-x264-engliash-850mb-download/")</f>
        <v>https://katmoviehd.day/zoolander-2-2016-bluray-720p-x264-engliash-850mb-download/</v>
      </c>
    </row>
    <row r="2499" spans="1:2">
      <c r="A2499" t="s">
        <v>2499</v>
      </c>
      <c r="B2499" t="str">
        <f>HYPERLINK("https://katmoviehd.day/captain-america-civil-war-2016-720p-best-hdtc-x264-aac-hon3y-torrent-download/", "https://katmoviehd.day/captain-america-civil-war-2016-720p-best-hdtc-x264-aac-hon3y-torrent-download/")</f>
        <v>https://katmoviehd.day/captain-america-civil-war-2016-720p-best-hdtc-x264-aac-hon3y-torrent-download/</v>
      </c>
    </row>
    <row r="2500" spans="1:2">
      <c r="A2500" t="s">
        <v>2500</v>
      </c>
      <c r="B2500" t="str">
        <f>HYPERLINK("https://katmoviehd.day/huntsman-winters-war-2016-hc-720p-hdtc-english-999mb-winters-war-download/", "https://katmoviehd.day/huntsman-winters-war-2016-hc-720p-hdtc-english-999mb-winters-war-download/")</f>
        <v>https://katmoviehd.day/huntsman-winters-war-2016-hc-720p-hdtc-english-999mb-winters-war-download/</v>
      </c>
    </row>
    <row r="2501" spans="1:2">
      <c r="A2501" t="s">
        <v>2501</v>
      </c>
      <c r="B2501" t="str">
        <f>HYPERLINK("https://katmoviehd.day/huntsman-winters-war-2016-hc-720p-hdtc-999mb-winters-war-download/", "https://katmoviehd.day/huntsman-winters-war-2016-hc-720p-hdtc-999mb-winters-war-download/")</f>
        <v>https://katmoviehd.day/huntsman-winters-war-2016-hc-720p-hdtc-999mb-winters-war-download/</v>
      </c>
    </row>
    <row r="2502" spans="1:2">
      <c r="A2502" t="s">
        <v>2502</v>
      </c>
      <c r="B2502" t="str">
        <f>HYPERLINK("https://katmoviehd.day/dead-2015-hdrip-720p-xvid-ac3-1-3gb-download/", "https://katmoviehd.day/dead-2015-hdrip-720p-xvid-ac3-1-3gb-download/")</f>
        <v>https://katmoviehd.day/dead-2015-hdrip-720p-xvid-ac3-1-3gb-download/</v>
      </c>
    </row>
    <row r="2503" spans="1:2">
      <c r="A2503" t="s">
        <v>2503</v>
      </c>
      <c r="B2503" t="str">
        <f>HYPERLINK("https://katmoviehd.day/bite-2015-720p-webrip-x264-english-aac-etrg-download/", "https://katmoviehd.day/bite-2015-720p-webrip-x264-english-aac-etrg-download/")</f>
        <v>https://katmoviehd.day/bite-2015-720p-webrip-x264-english-aac-etrg-download/</v>
      </c>
    </row>
    <row r="2504" spans="1:2">
      <c r="A2504" t="s">
        <v>2504</v>
      </c>
      <c r="B2504" t="str">
        <f>HYPERLINK("https://katmoviehd.day/dont-look-basement-2-2015-720p-webrip-english-x264-aac-etrg-download/", "https://katmoviehd.day/dont-look-basement-2-2015-720p-webrip-english-x264-aac-etrg-download/")</f>
        <v>https://katmoviehd.day/dont-look-basement-2-2015-720p-webrip-english-x264-aac-etrg-download/</v>
      </c>
    </row>
    <row r="2505" spans="1:2">
      <c r="A2505" t="s">
        <v>2505</v>
      </c>
      <c r="B2505" t="str">
        <f>HYPERLINK("https://katmoviehd.day/batman-v-superman-dawn-justice-2016-720p-tc-x264-masteredition-english-1-1gb-download/", "https://katmoviehd.day/batman-v-superman-dawn-justice-2016-720p-tc-x264-masteredition-english-1-1gb-download/")</f>
        <v>https://katmoviehd.day/batman-v-superman-dawn-justice-2016-720p-tc-x264-masteredition-english-1-1gb-download/</v>
      </c>
    </row>
    <row r="2506" spans="1:2">
      <c r="A2506" t="s">
        <v>2506</v>
      </c>
      <c r="B2506" t="str">
        <f>HYPERLINK("https://katmoviehd.day/crazy-love-2-fengkuang-shi-ai-2-2016-720p-hdrip-x264-download/", "https://katmoviehd.day/crazy-love-2-fengkuang-shi-ai-2-2016-720p-hdrip-x264-download/")</f>
        <v>https://katmoviehd.day/crazy-love-2-fengkuang-shi-ai-2-2016-720p-hdrip-x264-download/</v>
      </c>
    </row>
    <row r="2507" spans="1:2">
      <c r="A2507" t="s">
        <v>2507</v>
      </c>
      <c r="B2507" t="str">
        <f>HYPERLINK("https://katmoviehd.day/haunting-alice-d-2016-hdrip-1-3gb-avi/", "https://katmoviehd.day/haunting-alice-d-2016-hdrip-1-3gb-avi/")</f>
        <v>https://katmoviehd.day/haunting-alice-d-2016-hdrip-1-3gb-avi/</v>
      </c>
    </row>
    <row r="2508" spans="1:2">
      <c r="A2508" t="s">
        <v>2508</v>
      </c>
      <c r="B2508" t="str">
        <f>HYPERLINK("https://katmoviehd.day/road-perdition-2002-english-350mb-brrip-english-480p-esubs-download/", "https://katmoviehd.day/road-perdition-2002-english-350mb-brrip-english-480p-esubs-download/")</f>
        <v>https://katmoviehd.day/road-perdition-2002-english-350mb-brrip-english-480p-esubs-download/</v>
      </c>
    </row>
    <row r="2509" spans="1:2">
      <c r="A2509" t="s">
        <v>2509</v>
      </c>
      <c r="B2509" t="str">
        <f>HYPERLINK("https://katmoviehd.day/sisters-2015-english-350mb-brrip-720p-english-esubs-hevc-download/", "https://katmoviehd.day/sisters-2015-english-350mb-brrip-720p-english-esubs-hevc-download/")</f>
        <v>https://katmoviehd.day/sisters-2015-english-350mb-brrip-720p-english-esubs-hevc-download/</v>
      </c>
    </row>
    <row r="2510" spans="1:2">
      <c r="A2510" t="s">
        <v>2510</v>
      </c>
      <c r="B2510" t="str">
        <f>HYPERLINK("https://katmoviehd.day/captain-america-civil-war-2016-dual-audio-hindi-eng-480p-hdtc-500mb-download/", "https://katmoviehd.day/captain-america-civil-war-2016-dual-audio-hindi-eng-480p-hdtc-500mb-download/")</f>
        <v>https://katmoviehd.day/captain-america-civil-war-2016-dual-audio-hindi-eng-480p-hdtc-500mb-download/</v>
      </c>
    </row>
    <row r="2511" spans="1:2">
      <c r="A2511" t="s">
        <v>2511</v>
      </c>
      <c r="B2511" t="str">
        <f>HYPERLINK("https://katmoviehd.day/captain-america-civil-war-2016-hdtc-720p-hindi-dubbed-dual-audio-1gb-download/", "https://katmoviehd.day/captain-america-civil-war-2016-hdtc-720p-hindi-dubbed-dual-audio-1gb-download/")</f>
        <v>https://katmoviehd.day/captain-america-civil-war-2016-hdtc-720p-hindi-dubbed-dual-audio-1gb-download/</v>
      </c>
    </row>
    <row r="2512" spans="1:2">
      <c r="A2512" t="s">
        <v>2512</v>
      </c>
      <c r="B2512" t="str">
        <f>HYPERLINK("https://katmoviehd.day/captain-america-civil-war-2016-hdtc1080p-x264-mandarin-release-version-rarbt/", "https://katmoviehd.day/captain-america-civil-war-2016-hdtc1080p-x264-mandarin-release-version-rarbt/")</f>
        <v>https://katmoviehd.day/captain-america-civil-war-2016-hdtc1080p-x264-mandarin-release-version-rarbt/</v>
      </c>
    </row>
    <row r="2513" spans="1:2">
      <c r="A2513" t="s">
        <v>2513</v>
      </c>
      <c r="B2513" t="str">
        <f>HYPERLINK("https://katmoviehd.day/captain-america-civil-war-2016-new-hd-tc-720p-x264-ac3-english-cpg-download/", "https://katmoviehd.day/captain-america-civil-war-2016-new-hd-tc-720p-x264-ac3-english-cpg-download/")</f>
        <v>https://katmoviehd.day/captain-america-civil-war-2016-new-hd-tc-720p-x264-ac3-english-cpg-download/</v>
      </c>
    </row>
    <row r="2514" spans="1:2">
      <c r="A2514" t="s">
        <v>2514</v>
      </c>
      <c r="B2514" t="str">
        <f>HYPERLINK("https://katmoviehd.day/kindergarten-cop-2-2016-dvdrip-720p-xvid-english-download/", "https://katmoviehd.day/kindergarten-cop-2-2016-dvdrip-720p-xvid-english-download/")</f>
        <v>https://katmoviehd.day/kindergarten-cop-2-2016-dvdrip-720p-xvid-english-download/</v>
      </c>
    </row>
    <row r="2515" spans="1:2">
      <c r="A2515" t="s">
        <v>2515</v>
      </c>
      <c r="B2515" t="str">
        <f>HYPERLINK("https://katmoviehd.day/3204-2/", "https://katmoviehd.day/3204-2/")</f>
        <v>https://katmoviehd.day/3204-2/</v>
      </c>
    </row>
    <row r="2516" spans="1:2">
      <c r="A2516" t="s">
        <v>2516</v>
      </c>
      <c r="B2516" t="str">
        <f>HYPERLINK("https://katmoviehd.day/18-nfg-movie-2016-unrated-english-movies-hdrip-xvid-aac-downlaod/", "https://katmoviehd.day/18-nfg-movie-2016-unrated-english-movies-hdrip-xvid-aac-downlaod/")</f>
        <v>https://katmoviehd.day/18-nfg-movie-2016-unrated-english-movies-hdrip-xvid-aac-downlaod/</v>
      </c>
    </row>
    <row r="2517" spans="1:2">
      <c r="A2517" t="s">
        <v>2517</v>
      </c>
      <c r="B2517" t="str">
        <f>HYPERLINK("https://katmoviehd.day/code-honor-2016-web-dl-720p-x264-english-750mb-download/", "https://katmoviehd.day/code-honor-2016-web-dl-720p-x264-english-750mb-download/")</f>
        <v>https://katmoviehd.day/code-honor-2016-web-dl-720p-x264-english-750mb-download/</v>
      </c>
    </row>
    <row r="2518" spans="1:2">
      <c r="A2518" t="s">
        <v>2518</v>
      </c>
      <c r="B2518" t="str">
        <f>HYPERLINK("https://katmoviehd.day/horde-2016-hdrip-720p-xvid-english-movie-aac-evo-download/", "https://katmoviehd.day/horde-2016-hdrip-720p-xvid-english-movie-aac-evo-download/")</f>
        <v>https://katmoviehd.day/horde-2016-hdrip-720p-xvid-english-movie-aac-evo-download/</v>
      </c>
    </row>
    <row r="2519" spans="1:2">
      <c r="A2519" t="s">
        <v>2519</v>
      </c>
      <c r="B2519" t="str">
        <f>HYPERLINK("https://katmoviehd.day/offering-2016-hdrip-720p-xvid-english-etrg-download/", "https://katmoviehd.day/offering-2016-hdrip-720p-xvid-english-etrg-download/")</f>
        <v>https://katmoviehd.day/offering-2016-hdrip-720p-xvid-english-etrg-download/</v>
      </c>
    </row>
    <row r="2520" spans="1:2">
      <c r="A2520" t="s">
        <v>2520</v>
      </c>
      <c r="B2520" t="str">
        <f>HYPERLINK("https://katmoviehd.day/big-fat-greek-wedding-2-2016-720p-hc-webrip-x264-english-800mb-download/", "https://katmoviehd.day/big-fat-greek-wedding-2-2016-720p-hc-webrip-x264-english-800mb-download/")</f>
        <v>https://katmoviehd.day/big-fat-greek-wedding-2-2016-720p-hc-webrip-x264-english-800mb-download/</v>
      </c>
    </row>
    <row r="2521" spans="1:2">
      <c r="A2521" t="s">
        <v>2521</v>
      </c>
      <c r="B2521" t="str">
        <f>HYPERLINK("https://katmoviehd.day/vampire-diaries-s07e21-06-may-2016-hdtv-x264-download/", "https://katmoviehd.day/vampire-diaries-s07e21-06-may-2016-hdtv-x264-download/")</f>
        <v>https://katmoviehd.day/vampire-diaries-s07e21-06-may-2016-hdtv-x264-download/</v>
      </c>
    </row>
    <row r="2522" spans="1:2">
      <c r="A2522" t="s">
        <v>2522</v>
      </c>
      <c r="B2522" t="str">
        <f>HYPERLINK("https://katmoviehd.day/henry-gambles-birthday-party-2016-webrip-720p-hdrip-hevc-hd-english-x264-aac-download/", "https://katmoviehd.day/henry-gambles-birthday-party-2016-webrip-720p-hdrip-hevc-hd-english-x264-aac-download/")</f>
        <v>https://katmoviehd.day/henry-gambles-birthday-party-2016-webrip-720p-hdrip-hevc-hd-english-x264-aac-download/</v>
      </c>
    </row>
    <row r="2523" spans="1:2">
      <c r="A2523" t="s">
        <v>2523</v>
      </c>
      <c r="B2523" t="str">
        <f>HYPERLINK("https://katmoviehd.day/raising-bar-2016-hdrip-720p-web-dl-xvid-ac3-evo-download/", "https://katmoviehd.day/raising-bar-2016-hdrip-720p-web-dl-xvid-ac3-evo-download/")</f>
        <v>https://katmoviehd.day/raising-bar-2016-hdrip-720p-web-dl-xvid-ac3-evo-download/</v>
      </c>
    </row>
    <row r="2524" spans="1:2">
      <c r="A2524" t="s">
        <v>2524</v>
      </c>
      <c r="B2524" t="str">
        <f>HYPERLINK("https://katmoviehd.day/albert-away-2016-hdrip-720p-english-xvid-ac3-download/", "https://katmoviehd.day/albert-away-2016-hdrip-720p-english-xvid-ac3-download/")</f>
        <v>https://katmoviehd.day/albert-away-2016-hdrip-720p-english-xvid-ac3-download/</v>
      </c>
    </row>
    <row r="2525" spans="1:2">
      <c r="A2525" t="s">
        <v>2525</v>
      </c>
      <c r="B2525" t="str">
        <f>HYPERLINK("https://katmoviehd.day/robot-world-2016-hdrip-720p-1-gb-english-xvid-ac3-download/", "https://katmoviehd.day/robot-world-2016-hdrip-720p-1-gb-english-xvid-ac3-download/")</f>
        <v>https://katmoviehd.day/robot-world-2016-hdrip-720p-1-gb-english-xvid-ac3-download/</v>
      </c>
    </row>
    <row r="2526" spans="1:2">
      <c r="A2526" t="s">
        <v>2526</v>
      </c>
      <c r="B2526" t="str">
        <f>HYPERLINK("https://katmoviehd.day/10-cloverfield-lane-2016-720p-hdrip-webrip-x264-english-800mb-download/", "https://katmoviehd.day/10-cloverfield-lane-2016-720p-hdrip-webrip-x264-english-800mb-download/")</f>
        <v>https://katmoviehd.day/10-cloverfield-lane-2016-720p-hdrip-webrip-x264-english-800mb-download/</v>
      </c>
    </row>
    <row r="2527" spans="1:2">
      <c r="A2527" t="s">
        <v>2527</v>
      </c>
      <c r="B2527" t="str">
        <f>HYPERLINK("https://katmoviehd.day/restoration-2016-hdrip-720p-web-dl-xvid-700mb-hd-download/", "https://katmoviehd.day/restoration-2016-hdrip-720p-web-dl-xvid-700mb-hd-download/")</f>
        <v>https://katmoviehd.day/restoration-2016-hdrip-720p-web-dl-xvid-700mb-hd-download/</v>
      </c>
    </row>
    <row r="2528" spans="1:2">
      <c r="A2528" t="s">
        <v>2528</v>
      </c>
      <c r="B2528" t="str">
        <f>HYPERLINK("https://katmoviehd.day/robodog-2016-dvdrip-720p-english-x264-xvid-download/", "https://katmoviehd.day/robodog-2016-dvdrip-720p-english-x264-xvid-download/")</f>
        <v>https://katmoviehd.day/robodog-2016-dvdrip-720p-english-x264-xvid-download/</v>
      </c>
    </row>
    <row r="2529" spans="1:2">
      <c r="A2529" t="s">
        <v>2529</v>
      </c>
      <c r="B2529" t="str">
        <f>HYPERLINK("https://katmoviehd.day/dirty-grandpa-2016-bluray-720p-x264-900mb-hd-download/", "https://katmoviehd.day/dirty-grandpa-2016-bluray-720p-x264-900mb-hd-download/")</f>
        <v>https://katmoviehd.day/dirty-grandpa-2016-bluray-720p-x264-900mb-hd-download/</v>
      </c>
    </row>
    <row r="2530" spans="1:2">
      <c r="A2530" t="s">
        <v>2530</v>
      </c>
      <c r="B2530" t="str">
        <f>HYPERLINK("https://katmoviehd.day/the-witch-2015-english-720p-brrip-850mb-x264-esubs-torrent-direct-download/", "https://katmoviehd.day/the-witch-2015-english-720p-brrip-850mb-x264-esubs-torrent-direct-download/")</f>
        <v>https://katmoviehd.day/the-witch-2015-english-720p-brrip-850mb-x264-esubs-torrent-direct-download/</v>
      </c>
    </row>
    <row r="2531" spans="1:2">
      <c r="A2531" t="s">
        <v>2531</v>
      </c>
      <c r="B2531" t="str">
        <f>HYPERLINK("https://katmoviehd.day/the-american-side-2016-hdrip-720p-wed-dl-xvid-ac3-english-torrent-direct-download/", "https://katmoviehd.day/the-american-side-2016-hdrip-720p-wed-dl-xvid-ac3-english-torrent-direct-download/")</f>
        <v>https://katmoviehd.day/the-american-side-2016-hdrip-720p-wed-dl-xvid-ac3-english-torrent-direct-download/</v>
      </c>
    </row>
    <row r="2532" spans="1:2">
      <c r="A2532" t="s">
        <v>2532</v>
      </c>
      <c r="B2532" t="str">
        <f>HYPERLINK("https://katmoviehd.day/young-and-beautiful-2013-1080p-hevc-bluray-x265-torrent-direct-download-link/", "https://katmoviehd.day/young-and-beautiful-2013-1080p-hevc-bluray-x265-torrent-direct-download-link/")</f>
        <v>https://katmoviehd.day/young-and-beautiful-2013-1080p-hevc-bluray-x265-torrent-direct-download-link/</v>
      </c>
    </row>
    <row r="2533" spans="1:2">
      <c r="A2533" t="s">
        <v>2533</v>
      </c>
      <c r="B2533" t="str">
        <f>HYPERLINK("https://katmoviehd.day/until-the-day-i-die-part-1-2016-dvdrip-720p-500mb-350mb-mkv-english-torrent-direct-download-link/", "https://katmoviehd.day/until-the-day-i-die-part-1-2016-dvdrip-720p-500mb-350mb-mkv-english-torrent-direct-download-link/")</f>
        <v>https://katmoviehd.day/until-the-day-i-die-part-1-2016-dvdrip-720p-500mb-350mb-mkv-english-torrent-direct-download-link/</v>
      </c>
    </row>
    <row r="2534" spans="1:2">
      <c r="A2534" t="s">
        <v>2534</v>
      </c>
      <c r="B2534" t="str">
        <f>HYPERLINK("https://katmoviehd.day/the-witch-2016-hdrip-x264-ac3-6ch-720p-english-torrent-direct-download-links/", "https://katmoviehd.day/the-witch-2016-hdrip-x264-ac3-6ch-720p-english-torrent-direct-download-links/")</f>
        <v>https://katmoviehd.day/the-witch-2016-hdrip-x264-ac3-6ch-720p-english-torrent-direct-download-links/</v>
      </c>
    </row>
    <row r="2535" spans="1:2">
      <c r="A2535" t="s">
        <v>2535</v>
      </c>
      <c r="B2535" t="str">
        <f>HYPERLINK("https://katmoviehd.day/mercury-plains-2016-720p-webrip-x264-aac-english-torrent-direct-download/", "https://katmoviehd.day/mercury-plains-2016-720p-webrip-x264-aac-english-torrent-direct-download/")</f>
        <v>https://katmoviehd.day/mercury-plains-2016-720p-webrip-x264-aac-english-torrent-direct-download/</v>
      </c>
    </row>
    <row r="2536" spans="1:2">
      <c r="A2536" t="s">
        <v>2536</v>
      </c>
      <c r="B2536" t="str">
        <f>HYPERLINK("https://katmoviehd.day/how-to-be-single-2016-720p-web-dl-x264-850mb-english-torrent-download/", "https://katmoviehd.day/how-to-be-single-2016-720p-web-dl-x264-850mb-english-torrent-download/")</f>
        <v>https://katmoviehd.day/how-to-be-single-2016-720p-web-dl-x264-850mb-english-torrent-download/</v>
      </c>
    </row>
    <row r="2537" spans="1:2">
      <c r="A2537" t="s">
        <v>2537</v>
      </c>
      <c r="B2537" t="str">
        <f>HYPERLINK("https://katmoviehd.day/zoolander-2-2016-720p-web-dl-x264-english-hd-torrent-download/", "https://katmoviehd.day/zoolander-2-2016-720p-web-dl-x264-english-hd-torrent-download/")</f>
        <v>https://katmoviehd.day/zoolander-2-2016-720p-web-dl-x264-english-hd-torrent-download/</v>
      </c>
    </row>
    <row r="2538" spans="1:2">
      <c r="A2538" t="s">
        <v>2538</v>
      </c>
      <c r="B2538" t="str">
        <f>HYPERLINK("https://katmoviehd.day/captain-america-civil-war-2016-hdcam-x264-exclusive-1-86gb-800mb-torrent-direct-download/", "https://katmoviehd.day/captain-america-civil-war-2016-hdcam-x264-exclusive-1-86gb-800mb-torrent-direct-download/")</f>
        <v>https://katmoviehd.day/captain-america-civil-war-2016-hdcam-x264-exclusive-1-86gb-800mb-torrent-direct-download/</v>
      </c>
    </row>
    <row r="2539" spans="1:2">
      <c r="A2539" t="s">
        <v>2539</v>
      </c>
      <c r="B2539" t="str">
        <f>HYPERLINK("https://katmoviehd.day/the-huntsman-winters-war-2016-hdts-700mb-1gb-x264-english-torrent-direct-download/", "https://katmoviehd.day/the-huntsman-winters-war-2016-hdts-700mb-1gb-x264-english-torrent-direct-download/")</f>
        <v>https://katmoviehd.day/the-huntsman-winters-war-2016-hdts-700mb-1gb-x264-english-torrent-direct-download/</v>
      </c>
    </row>
    <row r="2540" spans="1:2">
      <c r="A2540" t="s">
        <v>2540</v>
      </c>
      <c r="B2540" t="str">
        <f>HYPERLINK("https://katmoviehd.day/captain-america-civil-war-2016-english-hdcam-x264-480p-350mb-torrent-direct-downloa/", "https://katmoviehd.day/captain-america-civil-war-2016-english-hdcam-x264-480p-350mb-torrent-direct-downloa/")</f>
        <v>https://katmoviehd.day/captain-america-civil-war-2016-english-hdcam-x264-480p-350mb-torrent-direct-downloa/</v>
      </c>
    </row>
    <row r="2541" spans="1:2">
      <c r="A2541" t="s">
        <v>2541</v>
      </c>
      <c r="B2541" t="str">
        <f>HYPERLINK("https://katmoviehd.day/the-amityville-playhouse-2015-brrip-720p-480p-x264-englishxvid-ac3-torrent-direct-download/", "https://katmoviehd.day/the-amityville-playhouse-2015-brrip-720p-480p-x264-englishxvid-ac3-torrent-direct-download/")</f>
        <v>https://katmoviehd.day/the-amityville-playhouse-2015-brrip-720p-480p-x264-englishxvid-ac3-torrent-direct-download/</v>
      </c>
    </row>
    <row r="2542" spans="1:2">
      <c r="A2542" t="s">
        <v>2542</v>
      </c>
      <c r="B2542" t="str">
        <f>HYPERLINK("https://katmoviehd.day/special-correspondents-2016-hdrip-720p-xvid-ac3-evo-torrent-direct-download/", "https://katmoviehd.day/special-correspondents-2016-hdrip-720p-xvid-ac3-evo-torrent-direct-download/")</f>
        <v>https://katmoviehd.day/special-correspondents-2016-hdrip-720p-xvid-ac3-evo-torrent-direct-download/</v>
      </c>
    </row>
    <row r="2543" spans="1:2">
      <c r="A2543" t="s">
        <v>2543</v>
      </c>
      <c r="B2543" t="str">
        <f>HYPERLINK("https://katmoviehd.day/risen-2016-720p-hdrip-x264-ac3-mkv-english-torrent-direct-download/", "https://katmoviehd.day/risen-2016-720p-hdrip-x264-ac3-mkv-english-torrent-direct-download/")</f>
        <v>https://katmoviehd.day/risen-2016-720p-hdrip-x264-ac3-mkv-english-torrent-direct-download/</v>
      </c>
    </row>
    <row r="2544" spans="1:2">
      <c r="A2544" t="s">
        <v>2544</v>
      </c>
      <c r="B2544" t="str">
        <f>HYPERLINK("https://katmoviehd.day/operation-neighborhood-watch-2016-hdrip-xvid-ac3-evo-english-torrent-direct-download/", "https://katmoviehd.day/operation-neighborhood-watch-2016-hdrip-xvid-ac3-evo-english-torrent-direct-download/")</f>
        <v>https://katmoviehd.day/operation-neighborhood-watch-2016-hdrip-xvid-ac3-evo-english-torrent-direct-download/</v>
      </c>
    </row>
    <row r="2545" spans="1:2">
      <c r="A2545" t="s">
        <v>2545</v>
      </c>
      <c r="B2545" t="str">
        <f>HYPERLINK("https://katmoviehd.day/captain-america-civil-war-2016-dvdscr-english-x264-dr-580mb-torrent-direct-download/", "https://katmoviehd.day/captain-america-civil-war-2016-dvdscr-english-x264-dr-580mb-torrent-direct-download/")</f>
        <v>https://katmoviehd.day/captain-america-civil-war-2016-dvdscr-english-x264-dr-580mb-torrent-direct-download/</v>
      </c>
    </row>
    <row r="2546" spans="1:2">
      <c r="A2546" t="s">
        <v>2546</v>
      </c>
      <c r="B2546" t="str">
        <f>HYPERLINK("https://katmoviehd.day/sacrifice-2016-720p-web-dl-750mb-x264-english-torrent-direct-download/", "https://katmoviehd.day/sacrifice-2016-720p-web-dl-750mb-x264-english-torrent-direct-download/")</f>
        <v>https://katmoviehd.day/sacrifice-2016-720p-web-dl-750mb-x264-english-torrent-direct-download/</v>
      </c>
    </row>
    <row r="2547" spans="1:2">
      <c r="A2547" t="s">
        <v>2547</v>
      </c>
      <c r="B2547" t="str">
        <f>HYPERLINK("https://katmoviehd.day/term-life-2016-720p-web-dl-x264-hd-700mb-english-torrent-direct-download/", "https://katmoviehd.day/term-life-2016-720p-web-dl-x264-hd-700mb-english-torrent-direct-download/")</f>
        <v>https://katmoviehd.day/term-life-2016-720p-web-dl-x264-hd-700mb-english-torrent-direct-download/</v>
      </c>
    </row>
    <row r="2548" spans="1:2">
      <c r="A2548" t="s">
        <v>2548</v>
      </c>
      <c r="B2548" t="str">
        <f>HYPERLINK("https://katmoviehd.day/eddie-the-eagle-2016-english-720p-hc-hdrip-800mb-torrent-direct-download/", "https://katmoviehd.day/eddie-the-eagle-2016-english-720p-hc-hdrip-800mb-torrent-direct-download/")</f>
        <v>https://katmoviehd.day/eddie-the-eagle-2016-english-720p-hc-hdrip-800mb-torrent-direct-download/</v>
      </c>
    </row>
    <row r="2549" spans="1:2">
      <c r="A2549" t="s">
        <v>2549</v>
      </c>
      <c r="B2549" t="str">
        <f>HYPERLINK("https://katmoviehd.day/batman-v-superman-dawn-of-justice-2016-hd-tc-x264-ac3-cpg-super-hd-ts/", "https://katmoviehd.day/batman-v-superman-dawn-of-justice-2016-hd-tc-x264-ac3-cpg-super-hd-ts/")</f>
        <v>https://katmoviehd.day/batman-v-superman-dawn-of-justice-2016-hd-tc-x264-ac3-cpg-super-hd-ts/</v>
      </c>
    </row>
    <row r="2550" spans="1:2">
      <c r="A2550" t="s">
        <v>2550</v>
      </c>
      <c r="B2550" t="str">
        <f>HYPERLINK("https://katmoviehd.day/deadpool-2016-bluray-1080p-720p-x264-english-full-hd-yify-high-speed-torrent/", "https://katmoviehd.day/deadpool-2016-bluray-1080p-720p-x264-english-full-hd-yify-high-speed-torrent/")</f>
        <v>https://katmoviehd.day/deadpool-2016-bluray-1080p-720p-x264-english-full-hd-yify-high-speed-torrent/</v>
      </c>
    </row>
    <row r="2551" spans="1:2">
      <c r="A2551" t="s">
        <v>2551</v>
      </c>
      <c r="B2551" t="str">
        <f>HYPERLINK("https://katmoviehd.day/chronicles-of-the-ghostly-tribe-2015-bluray-720p-480p-x264-english-torrent-download-direct/", "https://katmoviehd.day/chronicles-of-the-ghostly-tribe-2015-bluray-720p-480p-x264-english-torrent-download-direct/")</f>
        <v>https://katmoviehd.day/chronicles-of-the-ghostly-tribe-2015-bluray-720p-480p-x264-english-torrent-download-direct/</v>
      </c>
    </row>
    <row r="2552" spans="1:2">
      <c r="A2552" t="s">
        <v>2552</v>
      </c>
      <c r="B2552" t="str">
        <f>HYPERLINK("https://katmoviehd.day/pandemic-2016-720p-bluray-x264-english-750mb-torrent-direct-download/", "https://katmoviehd.day/pandemic-2016-720p-bluray-x264-english-750mb-torrent-direct-download/")</f>
        <v>https://katmoviehd.day/pandemic-2016-720p-bluray-x264-english-750mb-torrent-direct-download/</v>
      </c>
    </row>
    <row r="2553" spans="1:2">
      <c r="A2553" t="s">
        <v>2553</v>
      </c>
      <c r="B2553" t="str">
        <f>HYPERLINK("https://katmoviehd.day/crossing-point-2016-dvdrip-720p-xvid-ac3-english-torrent-direct-download/", "https://katmoviehd.day/crossing-point-2016-dvdrip-720p-xvid-ac3-english-torrent-direct-download/")</f>
        <v>https://katmoviehd.day/crossing-point-2016-dvdrip-720p-xvid-ac3-english-torrent-direct-download/</v>
      </c>
    </row>
    <row r="2554" spans="1:2">
      <c r="A2554" t="s">
        <v>2554</v>
      </c>
      <c r="B2554" t="str">
        <f>HYPERLINK("https://katmoviehd.day/the-boy-2016-720p-bluray-x264-x265-hevc-600mb-800mb-torrent-direct-download/", "https://katmoviehd.day/the-boy-2016-720p-bluray-x264-x265-hevc-600mb-800mb-torrent-direct-download/")</f>
        <v>https://katmoviehd.day/the-boy-2016-720p-bluray-x264-x265-hevc-600mb-800mb-torrent-direct-download/</v>
      </c>
    </row>
    <row r="2555" spans="1:2">
      <c r="A2555" t="s">
        <v>2555</v>
      </c>
      <c r="B2555" t="str">
        <f>HYPERLINK("https://katmoviehd.day/the-boy-2016-1080p-bluray-6ch-1-7gb-x264-full-hd-english-torrent-direct-download/", "https://katmoviehd.day/the-boy-2016-1080p-bluray-6ch-1-7gb-x264-full-hd-english-torrent-direct-download/")</f>
        <v>https://katmoviehd.day/the-boy-2016-1080p-bluray-6ch-1-7gb-x264-full-hd-english-torrent-direct-download/</v>
      </c>
    </row>
    <row r="2556" spans="1:2">
      <c r="A2556" t="s">
        <v>2556</v>
      </c>
      <c r="B2556" t="str">
        <f>HYPERLINK("https://katmoviehd.day/lego-scooby-doo-haunted-hollywood-2016-bdrip-x264-720p-hd-english-torrent-direct-download/", "https://katmoviehd.day/lego-scooby-doo-haunted-hollywood-2016-bdrip-x264-720p-hd-english-torrent-direct-download/")</f>
        <v>https://katmoviehd.day/lego-scooby-doo-haunted-hollywood-2016-bdrip-x264-720p-hd-english-torrent-direct-download/</v>
      </c>
    </row>
    <row r="2557" spans="1:2">
      <c r="A2557" t="s">
        <v>2557</v>
      </c>
      <c r="B2557" t="str">
        <f>HYPERLINK("https://katmoviehd.day/deadpool-2016-1080p-720p-brrip-6ch-2gb-1gb-720p-mkvcage-torrent-direct-link-yify/", "https://katmoviehd.day/deadpool-2016-1080p-720p-brrip-6ch-2gb-1gb-720p-mkvcage-torrent-direct-link-yify/")</f>
        <v>https://katmoviehd.day/deadpool-2016-1080p-720p-brrip-6ch-2gb-1gb-720p-mkvcage-torrent-direct-link-yify/</v>
      </c>
    </row>
    <row r="2558" spans="1:2">
      <c r="A2558" t="s">
        <v>2558</v>
      </c>
      <c r="B2558" t="str">
        <f>HYPERLINK("https://katmoviehd.day/end-of-days-inc-2015-hdrip-720p-x264-english-torrent-direct-download/", "https://katmoviehd.day/end-of-days-inc-2015-hdrip-720p-x264-english-torrent-direct-download/")</f>
        <v>https://katmoviehd.day/end-of-days-inc-2015-hdrip-720p-x264-english-torrent-direct-download/</v>
      </c>
    </row>
    <row r="2559" spans="1:2">
      <c r="A2559" t="s">
        <v>2559</v>
      </c>
      <c r="B2559" t="str">
        <f>HYPERLINK("https://katmoviehd.day/the-driftless-area-2015-french-web-dl-720p-650mb-mkv-torrent-direct-download/", "https://katmoviehd.day/the-driftless-area-2015-french-web-dl-720p-650mb-mkv-torrent-direct-download/")</f>
        <v>https://katmoviehd.day/the-driftless-area-2015-french-web-dl-720p-650mb-mkv-torrent-direct-download/</v>
      </c>
    </row>
    <row r="2560" spans="1:2">
      <c r="A2560" t="s">
        <v>2560</v>
      </c>
      <c r="B2560" t="str">
        <f>HYPERLINK("https://katmoviehd.day/high-strung-2016-hdrip-x264-english-torrent-direct-download/", "https://katmoviehd.day/high-strung-2016-hdrip-x264-english-torrent-direct-download/")</f>
        <v>https://katmoviehd.day/high-strung-2016-hdrip-x264-english-torrent-direct-download/</v>
      </c>
    </row>
    <row r="2561" spans="1:2">
      <c r="A2561" t="s">
        <v>2561</v>
      </c>
      <c r="B2561" t="str">
        <f>HYPERLINK("https://katmoviehd.day/deadpool-2016-1080p-web-dl-ac3-1-8gb-x264-full-hd-english-torrent-direct-link/", "https://katmoviehd.day/deadpool-2016-1080p-web-dl-ac3-1-8gb-x264-full-hd-english-torrent-direct-link/")</f>
        <v>https://katmoviehd.day/deadpool-2016-1080p-web-dl-ac3-1-8gb-x264-full-hd-english-torrent-direct-link/</v>
      </c>
    </row>
    <row r="2562" spans="1:2">
      <c r="A2562" t="s">
        <v>2562</v>
      </c>
      <c r="B2562" t="str">
        <f>HYPERLINK("https://katmoviehd.day/kicking-off-2015-hdrip-xvid-720p-english-torrent-direct-download/", "https://katmoviehd.day/kicking-off-2015-hdrip-xvid-720p-english-torrent-direct-download/")</f>
        <v>https://katmoviehd.day/kicking-off-2015-hdrip-xvid-720p-english-torrent-direct-download/</v>
      </c>
    </row>
    <row r="2563" spans="1:2">
      <c r="A2563" t="s">
        <v>2563</v>
      </c>
      <c r="B2563" t="str">
        <f>HYPERLINK("https://katmoviehd.day/deadpool-2016-web-dl-x264-hd-720p-english-hdrip-torrent-direct-download/", "https://katmoviehd.day/deadpool-2016-web-dl-x264-hd-720p-english-hdrip-torrent-direct-download/")</f>
        <v>https://katmoviehd.day/deadpool-2016-web-dl-x264-hd-720p-english-hdrip-torrent-direct-download/</v>
      </c>
    </row>
    <row r="2564" spans="1:2">
      <c r="A2564" t="s">
        <v>2564</v>
      </c>
      <c r="B2564" t="str">
        <f>HYPERLINK("https://katmoviehd.day/chronic-2015-hdrip-720p-x264-xvid-english-torrent-direct-download/", "https://katmoviehd.day/chronic-2015-hdrip-720p-x264-xvid-english-torrent-direct-download/")</f>
        <v>https://katmoviehd.day/chronic-2015-hdrip-720p-x264-xvid-english-torrent-direct-download/</v>
      </c>
    </row>
    <row r="2565" spans="1:2">
      <c r="A2565" t="s">
        <v>2565</v>
      </c>
      <c r="B2565" t="str">
        <f>HYPERLINK("https://katmoviehd.day/blue-mountain-state-the-rise-of-thadland-2016-720p-brrip-x264-aac-english-torrent-direct-download/", "https://katmoviehd.day/blue-mountain-state-the-rise-of-thadland-2016-720p-brrip-x264-aac-english-torrent-direct-download/")</f>
        <v>https://katmoviehd.day/blue-mountain-state-the-rise-of-thadland-2016-720p-brrip-x264-aac-english-torrent-direct-download/</v>
      </c>
    </row>
    <row r="2566" spans="1:2">
      <c r="A2566" t="s">
        <v>2566</v>
      </c>
      <c r="B2566" t="str">
        <f>HYPERLINK("https://katmoviehd.day/submerged-2015-720p-brrip-850mb-x264-english-torrent-direct-download/", "https://katmoviehd.day/submerged-2015-720p-brrip-850mb-x264-english-torrent-direct-download/")</f>
        <v>https://katmoviehd.day/submerged-2015-720p-brrip-850mb-x264-english-torrent-direct-download/</v>
      </c>
    </row>
    <row r="2567" spans="1:2">
      <c r="A2567" t="s">
        <v>2567</v>
      </c>
      <c r="B2567" t="str">
        <f>HYPERLINK("https://katmoviehd.day/sharkansas-womens-prison-massacre-2016-brrip-xvid-ac3-720p-english-torrent-direct-download/", "https://katmoviehd.day/sharkansas-womens-prison-massacre-2016-brrip-xvid-ac3-720p-english-torrent-direct-download/")</f>
        <v>https://katmoviehd.day/sharkansas-womens-prison-massacre-2016-brrip-xvid-ac3-720p-english-torrent-direct-download/</v>
      </c>
    </row>
    <row r="2568" spans="1:2">
      <c r="A2568" t="s">
        <v>2568</v>
      </c>
      <c r="B2568" t="str">
        <f>HYPERLINK("https://katmoviehd.day/sniper-special-ops-2016-dvdrip-x264-english-500-mb-torrent-direct-download/", "https://katmoviehd.day/sniper-special-ops-2016-dvdrip-x264-english-500-mb-torrent-direct-download/")</f>
        <v>https://katmoviehd.day/sniper-special-ops-2016-dvdrip-x264-english-500-mb-torrent-direct-download/</v>
      </c>
    </row>
    <row r="2569" spans="1:2">
      <c r="A2569" t="s">
        <v>2569</v>
      </c>
      <c r="B2569" t="str">
        <f>HYPERLINK("https://katmoviehd.day/triple-9-2016-720p-hdrip-x264-english-800mb-torrent-direct-download/", "https://katmoviehd.day/triple-9-2016-720p-hdrip-x264-english-800mb-torrent-direct-download/")</f>
        <v>https://katmoviehd.day/triple-9-2016-720p-hdrip-x264-english-800mb-torrent-direct-download/</v>
      </c>
    </row>
    <row r="2570" spans="1:2">
      <c r="A2570" t="s">
        <v>2570</v>
      </c>
      <c r="B2570" t="str">
        <f>HYPERLINK("https://katmoviehd.day/the-huntsman-winters-war-2016-hd-ts-600mb-720p-torrent-directdownload/", "https://katmoviehd.day/the-huntsman-winters-war-2016-hd-ts-600mb-720p-torrent-directdownload/")</f>
        <v>https://katmoviehd.day/the-huntsman-winters-war-2016-hd-ts-600mb-720p-torrent-directdownload/</v>
      </c>
    </row>
    <row r="2571" spans="1:2">
      <c r="A2571" t="s">
        <v>2571</v>
      </c>
      <c r="B2571" t="str">
        <f>HYPERLINK("https://katmoviehd.day/nina-2016-720p-web-dl-700mb-x264-english-torrent-direct-download/", "https://katmoviehd.day/nina-2016-720p-web-dl-700mb-x264-english-torrent-direct-download/")</f>
        <v>https://katmoviehd.day/nina-2016-720p-web-dl-700mb-x264-english-torrent-direct-download/</v>
      </c>
    </row>
    <row r="2572" spans="1:2">
      <c r="A2572" t="s">
        <v>2572</v>
      </c>
      <c r="B2572" t="str">
        <f>HYPERLINK("https://katmoviehd.day/the-boss-2016-720p-hc-hdrip-x264-aac-900mb-direct-torrent-download/", "https://katmoviehd.day/the-boss-2016-720p-hc-hdrip-x264-aac-900mb-direct-torrent-download/")</f>
        <v>https://katmoviehd.day/the-boss-2016-720p-hc-hdrip-x264-aac-900mb-direct-torrent-download/</v>
      </c>
    </row>
    <row r="2573" spans="1:2">
      <c r="A2573" t="s">
        <v>2573</v>
      </c>
      <c r="B2573" t="str">
        <f>HYPERLINK("https://katmoviehd.day/son-of-saul-2015-brrip-480p-300mb-esub-x264-english-torrent-full-download/", "https://katmoviehd.day/son-of-saul-2015-brrip-480p-300mb-esub-x264-english-torrent-full-download/")</f>
        <v>https://katmoviehd.day/son-of-saul-2015-brrip-480p-300mb-esub-x264-english-torrent-full-download/</v>
      </c>
    </row>
    <row r="2574" spans="1:2">
      <c r="A2574" t="s">
        <v>2574</v>
      </c>
      <c r="B2574" t="str">
        <f>HYPERLINK("https://katmoviehd.day/criminal-2016-hd-ts-x264-ac3-exclusive-720p-english-torrent-direct-download/", "https://katmoviehd.day/criminal-2016-hd-ts-x264-ac3-exclusive-720p-english-torrent-direct-download/")</f>
        <v>https://katmoviehd.day/criminal-2016-hd-ts-x264-ac3-exclusive-720p-english-torrent-direct-download/</v>
      </c>
    </row>
    <row r="2575" spans="1:2">
      <c r="A2575" t="s">
        <v>2575</v>
      </c>
      <c r="B2575" t="str">
        <f>HYPERLINK("https://katmoviehd.day/13-cameras-2016-english-movie-dvdrip-1-gb-720p-x264-torrent-direct-download/", "https://katmoviehd.day/13-cameras-2016-english-movie-dvdrip-1-gb-720p-x264-torrent-direct-download/")</f>
        <v>https://katmoviehd.day/13-cameras-2016-english-movie-dvdrip-1-gb-720p-x264-torrent-direct-download/</v>
      </c>
    </row>
    <row r="2576" spans="1:2">
      <c r="A2576" t="s">
        <v>2576</v>
      </c>
      <c r="B2576" t="str">
        <f>HYPERLINK("https://katmoviehd.day/care-bears-bearied-treasure-2016-hdrip-xvid-ac3-720p-english-torrent-direct-download/", "https://katmoviehd.day/care-bears-bearied-treasure-2016-hdrip-xvid-ac3-720p-english-torrent-direct-download/")</f>
        <v>https://katmoviehd.day/care-bears-bearied-treasure-2016-hdrip-xvid-ac3-720p-english-torrent-direct-download/</v>
      </c>
    </row>
    <row r="2577" spans="1:2">
      <c r="A2577" t="s">
        <v>2577</v>
      </c>
      <c r="B2577" t="str">
        <f>HYPERLINK("https://katmoviehd.day/a-r-c-h-i-e-2016-hdrip-720p-x264-english-torrent-direct-download/", "https://katmoviehd.day/a-r-c-h-i-e-2016-hdrip-720p-x264-english-torrent-direct-download/")</f>
        <v>https://katmoviehd.day/a-r-c-h-i-e-2016-hdrip-720p-x264-english-torrent-direct-download/</v>
      </c>
    </row>
    <row r="2578" spans="1:2">
      <c r="A2578" t="s">
        <v>2578</v>
      </c>
      <c r="B2578" t="str">
        <f>HYPERLINK("https://katmoviehd.day/once-i-was-a-beehive-2015-720p-web-dlx264-english-990mb-torrent-direct-download/", "https://katmoviehd.day/once-i-was-a-beehive-2015-720p-web-dlx264-english-990mb-torrent-direct-download/")</f>
        <v>https://katmoviehd.day/once-i-was-a-beehive-2015-720p-web-dlx264-english-990mb-torrent-direct-download/</v>
      </c>
    </row>
    <row r="2579" spans="1:2">
      <c r="A2579" t="s">
        <v>2579</v>
      </c>
      <c r="B2579" t="str">
        <f>HYPERLINK("https://katmoviehd.day/midnight-special-2016-proper-720p-hc-webrip-850mb-torrent-direct-download/", "https://katmoviehd.day/midnight-special-2016-proper-720p-hc-webrip-850mb-torrent-direct-download/")</f>
        <v>https://katmoviehd.day/midnight-special-2016-proper-720p-hc-webrip-850mb-torrent-direct-download/</v>
      </c>
    </row>
    <row r="2580" spans="1:2">
      <c r="A2580" t="s">
        <v>2580</v>
      </c>
      <c r="B2580" t="str">
        <f>HYPERLINK("https://katmoviehd.day/knight-of-cups-2015-720p-brrip-x264-aac-888-mb-etrg-direct-link-torrent-link/", "https://katmoviehd.day/knight-of-cups-2015-720p-brrip-x264-aac-888-mb-etrg-direct-link-torrent-link/")</f>
        <v>https://katmoviehd.day/knight-of-cups-2015-720p-brrip-x264-aac-888-mb-etrg-direct-link-torrent-link/</v>
      </c>
    </row>
    <row r="2581" spans="1:2">
      <c r="A2581" t="s">
        <v>2581</v>
      </c>
      <c r="B2581" t="str">
        <f>HYPERLINK("https://katmoviehd.day/risen-2016-480p-webrip-x264-ac3-300mb-torrent-direct-download/", "https://katmoviehd.day/risen-2016-480p-webrip-x264-ac3-300mb-torrent-direct-download/")</f>
        <v>https://katmoviehd.day/risen-2016-480p-webrip-x264-ac3-300mb-torrent-direct-download/</v>
      </c>
    </row>
    <row r="2582" spans="1:2">
      <c r="A2582" t="s">
        <v>2582</v>
      </c>
      <c r="B2582" t="str">
        <f>HYPERLINK("https://katmoviehd.day/paradox-2016-hdrip-x264-english-xvid-ac3-torrent-direct-download/", "https://katmoviehd.day/paradox-2016-hdrip-x264-english-xvid-ac3-torrent-direct-download/")</f>
        <v>https://katmoviehd.day/paradox-2016-hdrip-x264-english-xvid-ac3-torrent-direct-download/</v>
      </c>
    </row>
    <row r="2583" spans="1:2">
      <c r="A2583" t="s">
        <v>2583</v>
      </c>
      <c r="B2583" t="str">
        <f>HYPERLINK("https://katmoviehd.day/risen-2016-720p-hdrip-x264-english-900mb-torrent-direct-download/", "https://katmoviehd.day/risen-2016-720p-hdrip-x264-english-900mb-torrent-direct-download/")</f>
        <v>https://katmoviehd.day/risen-2016-720p-hdrip-x264-english-900mb-torrent-direct-download/</v>
      </c>
    </row>
    <row r="2584" spans="1:2">
      <c r="A2584" t="s">
        <v>2584</v>
      </c>
      <c r="B2584" t="str">
        <f>HYPERLINK("https://katmoviehd.day/magnum-force-1973-english-350mb-brrip-480p-esubs-torrent-direct-downlaod/", "https://katmoviehd.day/magnum-force-1973-english-350mb-brrip-480p-esubs-torrent-direct-downlaod/")</f>
        <v>https://katmoviehd.day/magnum-force-1973-english-350mb-brrip-480p-esubs-torrent-direct-downlaod/</v>
      </c>
    </row>
    <row r="2585" spans="1:2">
      <c r="A2585" t="s">
        <v>2585</v>
      </c>
      <c r="B2585" t="str">
        <f>HYPERLINK("https://katmoviehd.day/joy-2015-720p-1080p-brrip-hevc-x264-800mb-english-torrent-direct-download/", "https://katmoviehd.day/joy-2015-720p-1080p-brrip-hevc-x264-800mb-english-torrent-direct-download/")</f>
        <v>https://katmoviehd.day/joy-2015-720p-1080p-brrip-hevc-x264-800mb-english-torrent-direct-download/</v>
      </c>
    </row>
    <row r="2586" spans="1:2">
      <c r="A2586" t="s">
        <v>2586</v>
      </c>
      <c r="B2586" t="str">
        <f>HYPERLINK("https://katmoviehd.day/zoolander-2-2016-720p-hdts-x264-english-800mb-torrent-direct-download/", "https://katmoviehd.day/zoolander-2-2016-720p-hdts-x264-english-800mb-torrent-direct-download/")</f>
        <v>https://katmoviehd.day/zoolander-2-2016-720p-hdts-x264-english-800mb-torrent-direct-download/</v>
      </c>
    </row>
    <row r="2587" spans="1:2">
      <c r="A2587" t="s">
        <v>2587</v>
      </c>
      <c r="B2587" t="str">
        <f>HYPERLINK("https://katmoviehd.day/the-choice-2016-720p-web-dl-x264-720p-english-900mb-torrent-direct-download/", "https://katmoviehd.day/the-choice-2016-720p-web-dl-x264-720p-english-900mb-torrent-direct-download/")</f>
        <v>https://katmoviehd.day/the-choice-2016-720p-web-dl-x264-720p-english-900mb-torrent-direct-download/</v>
      </c>
    </row>
    <row r="2588" spans="1:2">
      <c r="A2588" t="s">
        <v>2588</v>
      </c>
      <c r="B2588" t="str">
        <f>HYPERLINK("https://katmoviehd.day/94-feet-2016-hdrip-xvid-720p-x264-english-torrent-direct-download/", "https://katmoviehd.day/94-feet-2016-hdrip-xvid-720p-x264-english-torrent-direct-download/")</f>
        <v>https://katmoviehd.day/94-feet-2016-hdrip-xvid-720p-x264-english-torrent-direct-download/</v>
      </c>
    </row>
    <row r="2589" spans="1:2">
      <c r="A2589" t="s">
        <v>2589</v>
      </c>
      <c r="B2589" t="str">
        <f>HYPERLINK("https://katmoviehd.day/cherry-tree-2015-brrip-720p-x264-english-torrent-direct-download/", "https://katmoviehd.day/cherry-tree-2015-brrip-720p-x264-english-torrent-direct-download/")</f>
        <v>https://katmoviehd.day/cherry-tree-2015-brrip-720p-x264-english-torrent-direct-download/</v>
      </c>
    </row>
    <row r="2590" spans="1:2">
      <c r="A2590" t="s">
        <v>2590</v>
      </c>
      <c r="B2590" t="str">
        <f>HYPERLINK("https://katmoviehd.day/18-ravens-touch-2015-bluray-720p-750mb-x264-english-torrent-direct-download/", "https://katmoviehd.day/18-ravens-touch-2015-bluray-720p-750mb-x264-english-torrent-direct-download/")</f>
        <v>https://katmoviehd.day/18-ravens-touch-2015-bluray-720p-750mb-x264-english-torrent-direct-download/</v>
      </c>
    </row>
    <row r="2591" spans="1:2">
      <c r="A2591" t="s">
        <v>2591</v>
      </c>
      <c r="B2591" t="str">
        <f>HYPERLINK("https://katmoviehd.day/hostile-border-2015-hdrip-700mb-xvid-720p-english-torrent-direct-download/", "https://katmoviehd.day/hostile-border-2015-hdrip-700mb-xvid-720p-english-torrent-direct-download/")</f>
        <v>https://katmoviehd.day/hostile-border-2015-hdrip-700mb-xvid-720p-english-torrent-direct-download/</v>
      </c>
    </row>
    <row r="2592" spans="1:2">
      <c r="A2592" t="s">
        <v>2592</v>
      </c>
      <c r="B2592" t="str">
        <f>HYPERLINK("https://katmoviehd.day/nina-forever-2015-720p-brrip-x264-english-850mb-torrent-direct-links/", "https://katmoviehd.day/nina-forever-2015-720p-brrip-x264-english-850mb-torrent-direct-links/")</f>
        <v>https://katmoviehd.day/nina-forever-2015-720p-brrip-x264-english-850mb-torrent-direct-links/</v>
      </c>
    </row>
    <row r="2593" spans="1:2">
      <c r="A2593" t="s">
        <v>2593</v>
      </c>
      <c r="B2593" t="str">
        <f>HYPERLINK("https://katmoviehd.day/saved-by-grace-2016-dvdrip-720p-x264-xvid-torrent-direct-links/", "https://katmoviehd.day/saved-by-grace-2016-dvdrip-720p-x264-xvid-torrent-direct-links/")</f>
        <v>https://katmoviehd.day/saved-by-grace-2016-dvdrip-720p-x264-xvid-torrent-direct-links/</v>
      </c>
    </row>
    <row r="2594" spans="1:2">
      <c r="A2594" t="s">
        <v>2594</v>
      </c>
      <c r="B2594" t="str">
        <f>HYPERLINK("https://katmoviehd.day/the-huntsman-winters-war-2016-english-700mb-cam-x264-torrent-direct-link/", "https://katmoviehd.day/the-huntsman-winters-war-2016-english-700mb-cam-x264-torrent-direct-link/")</f>
        <v>https://katmoviehd.day/the-huntsman-winters-war-2016-english-700mb-cam-x264-torrent-direct-link/</v>
      </c>
    </row>
    <row r="2595" spans="1:2">
      <c r="A2595" t="s">
        <v>2595</v>
      </c>
      <c r="B2595" t="str">
        <f>HYPERLINK("https://katmoviehd.day/the-survivalist-2015-720p-bluray-x264-english-hd-torrent-direct-download/", "https://katmoviehd.day/the-survivalist-2015-720p-bluray-x264-english-hd-torrent-direct-download/")</f>
        <v>https://katmoviehd.day/the-survivalist-2015-720p-bluray-x264-english-hd-torrent-direct-download/</v>
      </c>
    </row>
    <row r="2596" spans="1:2">
      <c r="A2596" t="s">
        <v>2596</v>
      </c>
      <c r="B2596" t="str">
        <f>HYPERLINK("https://katmoviehd.day/animus-the-tell-tale-heart-2015-720p-brrip-x264-acc-english-torrent-direct-download/", "https://katmoviehd.day/animus-the-tell-tale-heart-2015-720p-brrip-x264-acc-english-torrent-direct-download/")</f>
        <v>https://katmoviehd.day/animus-the-tell-tale-heart-2015-720p-brrip-x264-acc-english-torrent-direct-download/</v>
      </c>
    </row>
    <row r="2597" spans="1:2">
      <c r="A2597" t="s">
        <v>2597</v>
      </c>
      <c r="B2597" t="str">
        <f>HYPERLINK("https://katmoviehd.day/hell-and-back-2015-bluray-720p-x264-english-600mb-torrent-direct-download/", "https://katmoviehd.day/hell-and-back-2015-bluray-720p-x264-english-600mb-torrent-direct-download/")</f>
        <v>https://katmoviehd.day/hell-and-back-2015-bluray-720p-x264-english-600mb-torrent-direct-download/</v>
      </c>
    </row>
    <row r="2598" spans="1:2">
      <c r="A2598" t="s">
        <v>2598</v>
      </c>
      <c r="B2598" t="str">
        <f>HYPERLINK("https://katmoviehd.day/colonia-2015-720p-hdrip-800mb-esub/", "https://katmoviehd.day/colonia-2015-720p-hdrip-800mb-esub/")</f>
        <v>https://katmoviehd.day/colonia-2015-720p-hdrip-800mb-esub/</v>
      </c>
    </row>
    <row r="2599" spans="1:2">
      <c r="A2599" t="s">
        <v>2599</v>
      </c>
      <c r="B2599" t="str">
        <f>HYPERLINK("https://katmoviehd.day/dead-7-2016-720p-hdrip-x264-english-webrip-torrent-direct-download/", "https://katmoviehd.day/dead-7-2016-720p-hdrip-x264-english-webrip-torrent-direct-download/")</f>
        <v>https://katmoviehd.day/dead-7-2016-720p-hdrip-x264-english-webrip-torrent-direct-download/</v>
      </c>
    </row>
    <row r="2600" spans="1:2">
      <c r="A2600" t="s">
        <v>2600</v>
      </c>
      <c r="B2600" t="str">
        <f>HYPERLINK("https://katmoviehd.day/home-invasion-2016-720p-web-dl-650mb-torrent-direct-download/", "https://katmoviehd.day/home-invasion-2016-720p-web-dl-650mb-torrent-direct-download/")</f>
        <v>https://katmoviehd.day/home-invasion-2016-720p-web-dl-650mb-torrent-direct-download/</v>
      </c>
    </row>
    <row r="2601" spans="1:2">
      <c r="A2601" t="s">
        <v>2601</v>
      </c>
      <c r="B2601" t="str">
        <f>HYPERLINK("https://katmoviehd.day/the-witch-2015-english-720p-hc-webrip-700mb-torrent-direct-download/", "https://katmoviehd.day/the-witch-2015-english-720p-hc-webrip-700mb-torrent-direct-download/")</f>
        <v>https://katmoviehd.day/the-witch-2015-english-720p-hc-webrip-700mb-torrent-direct-download/</v>
      </c>
    </row>
    <row r="2602" spans="1:2">
      <c r="A2602" t="s">
        <v>2602</v>
      </c>
      <c r="B2602" t="str">
        <f>HYPERLINK("https://katmoviehd.day/holidays-2016-720p-web-dl-x264-english-800mb-torrent-direct-download/", "https://katmoviehd.day/holidays-2016-720p-web-dl-x264-english-800mb-torrent-direct-download/")</f>
        <v>https://katmoviehd.day/holidays-2016-720p-web-dl-x264-english-800mb-torrent-direct-download/</v>
      </c>
    </row>
    <row r="2603" spans="1:2">
      <c r="A2603" t="s">
        <v>2603</v>
      </c>
      <c r="B2603" t="str">
        <f>HYPERLINK("https://katmoviehd.day/18-the-conduit-2016-uncensored-english-movies-hdrip-xvid-aac-torrent-direct-download/", "https://katmoviehd.day/18-the-conduit-2016-uncensored-english-movies-hdrip-xvid-aac-torrent-direct-download/")</f>
        <v>https://katmoviehd.day/18-the-conduit-2016-uncensored-english-movies-hdrip-xvid-aac-torrent-direct-download/</v>
      </c>
    </row>
    <row r="2604" spans="1:2">
      <c r="A2604" t="s">
        <v>2604</v>
      </c>
      <c r="B2604" t="str">
        <f>HYPERLINK("https://katmoviehd.day/ride-along-2-2016-english-720p-1080p-brrip-900mb-esubs-torrent-direct-download/", "https://katmoviehd.day/ride-along-2-2016-english-720p-1080p-brrip-900mb-esubs-torrent-direct-download/")</f>
        <v>https://katmoviehd.day/ride-along-2-2016-english-720p-1080p-brrip-900mb-esubs-torrent-direct-download/</v>
      </c>
    </row>
    <row r="2605" spans="1:2">
      <c r="A2605" t="s">
        <v>2605</v>
      </c>
      <c r="B2605" t="str">
        <f>HYPERLINK("https://katmoviehd.day/krampus-2015-720p-1080p-brrip-hd-x264-english-torrent-direct-download/", "https://katmoviehd.day/krampus-2015-720p-1080p-brrip-hd-x264-english-torrent-direct-download/")</f>
        <v>https://katmoviehd.day/krampus-2015-720p-1080p-brrip-hd-x264-english-torrent-direct-download/</v>
      </c>
    </row>
    <row r="2606" spans="1:2">
      <c r="A2606" t="s">
        <v>2606</v>
      </c>
      <c r="B2606" t="str">
        <f>HYPERLINK("https://katmoviehd.day/the-veil-2016-720p-1080p-brrip-x264-english-torrent-direct-download/", "https://katmoviehd.day/the-veil-2016-720p-1080p-brrip-x264-english-torrent-direct-download/")</f>
        <v>https://katmoviehd.day/the-veil-2016-720p-1080p-brrip-x264-english-torrent-direct-download/</v>
      </c>
    </row>
    <row r="2607" spans="1:2">
      <c r="A2607" t="s">
        <v>2607</v>
      </c>
      <c r="B2607" t="str">
        <f>HYPERLINK("https://katmoviehd.day/dirty-grandpa-2016-720p-hdrip-x264-english-750mb-torrent-direct-download/", "https://katmoviehd.day/dirty-grandpa-2016-720p-hdrip-x264-english-750mb-torrent-direct-download/")</f>
        <v>https://katmoviehd.day/dirty-grandpa-2016-720p-hdrip-x264-english-750mb-torrent-direct-download/</v>
      </c>
    </row>
    <row r="2608" spans="1:2">
      <c r="A2608" t="s">
        <v>2608</v>
      </c>
      <c r="B2608" t="str">
        <f>HYPERLINK("https://katmoviehd.day/nowhere-boys-the-book-of-shadows-2016-web-dl-x264-engish-720p-hd-torrent-direct-download/", "https://katmoviehd.day/nowhere-boys-the-book-of-shadows-2016-web-dl-x264-engish-720p-hd-torrent-direct-download/")</f>
        <v>https://katmoviehd.day/nowhere-boys-the-book-of-shadows-2016-web-dl-x264-engish-720p-hd-torrent-direct-download/</v>
      </c>
    </row>
    <row r="2609" spans="1:2">
      <c r="A2609" t="s">
        <v>2609</v>
      </c>
      <c r="B2609" t="str">
        <f>HYPERLINK("https://katmoviehd.day/the-invitation-2015-720p-bluray-h264-english-torrent-direct-download/", "https://katmoviehd.day/the-invitation-2015-720p-bluray-h264-english-torrent-direct-download/")</f>
        <v>https://katmoviehd.day/the-invitation-2015-720p-bluray-h264-english-torrent-direct-download/</v>
      </c>
    </row>
    <row r="2610" spans="1:2">
      <c r="A2610" t="s">
        <v>2610</v>
      </c>
      <c r="B2610" t="str">
        <f>HYPERLINK("https://katmoviehd.day/hardcore-henry-2016-hdts-x264-ac3-720p-english-exclusive-torrent-direct-download/", "https://katmoviehd.day/hardcore-henry-2016-hdts-x264-ac3-720p-english-exclusive-torrent-direct-download/")</f>
        <v>https://katmoviehd.day/hardcore-henry-2016-hdts-x264-ac3-720p-english-exclusive-torrent-direct-download/</v>
      </c>
    </row>
    <row r="2611" spans="1:2">
      <c r="A2611" t="s">
        <v>2611</v>
      </c>
      <c r="B2611" t="str">
        <f>HYPERLINK("https://katmoviehd.day/decay-2015-hdrip-web-dl-720p-x264-english-torrent-direct-download/", "https://katmoviehd.day/decay-2015-hdrip-web-dl-720p-x264-english-torrent-direct-download/")</f>
        <v>https://katmoviehd.day/decay-2015-hdrip-web-dl-720p-x264-english-torrent-direct-download/</v>
      </c>
    </row>
    <row r="2612" spans="1:2">
      <c r="A2612" t="s">
        <v>2612</v>
      </c>
      <c r="B2612" t="str">
        <f>HYPERLINK("https://katmoviehd.day/the-dead-room-2015-web-dl-720p-x264-english-torrent-direct-download/", "https://katmoviehd.day/the-dead-room-2015-web-dl-720p-x264-english-torrent-direct-download/")</f>
        <v>https://katmoviehd.day/the-dead-room-2015-web-dl-720p-x264-english-torrent-direct-download/</v>
      </c>
    </row>
    <row r="2613" spans="1:2">
      <c r="A2613" t="s">
        <v>2613</v>
      </c>
      <c r="B2613" t="str">
        <f>HYPERLINK("https://katmoviehd.day/space-cop-2016-720p-brrip-x264-english-kat-torrent-direct-download/", "https://katmoviehd.day/space-cop-2016-720p-brrip-x264-english-kat-torrent-direct-download/")</f>
        <v>https://katmoviehd.day/space-cop-2016-720p-brrip-x264-english-kat-torrent-direct-download/</v>
      </c>
    </row>
    <row r="2614" spans="1:2">
      <c r="A2614" t="s">
        <v>2614</v>
      </c>
      <c r="B2614" t="str">
        <f>HYPERLINK("https://katmoviehd.day/nowhere-boys-the-book-of-shadows-2016-web-dl-x264-720p-english-torrent-direct-download/", "https://katmoviehd.day/nowhere-boys-the-book-of-shadows-2016-web-dl-x264-720p-english-torrent-direct-download/")</f>
        <v>https://katmoviehd.day/nowhere-boys-the-book-of-shadows-2016-web-dl-x264-720p-english-torrent-direct-download/</v>
      </c>
    </row>
    <row r="2615" spans="1:2">
      <c r="A2615" t="s">
        <v>2615</v>
      </c>
      <c r="B2615" t="str">
        <f>HYPERLINK("https://katmoviehd.day/badlands-of-kain-2016-web-dl-hdrip-x264-english-torrent-dirent-download/", "https://katmoviehd.day/badlands-of-kain-2016-web-dl-hdrip-x264-english-torrent-dirent-download/")</f>
        <v>https://katmoviehd.day/badlands-of-kain-2016-web-dl-hdrip-x264-english-torrent-dirent-download/</v>
      </c>
    </row>
    <row r="2616" spans="1:2">
      <c r="A2616" t="s">
        <v>2616</v>
      </c>
      <c r="B2616" t="str">
        <f>HYPERLINK("https://katmoviehd.day/hush-2016-hdrip-720p-x264-xvid-aac-english-movie-torrent-direct-download/", "https://katmoviehd.day/hush-2016-hdrip-720p-x264-xvid-aac-english-movie-torrent-direct-download/")</f>
        <v>https://katmoviehd.day/hush-2016-hdrip-720p-x264-xvid-aac-english-movie-torrent-direct-download/</v>
      </c>
    </row>
    <row r="2617" spans="1:2">
      <c r="A2617" t="s">
        <v>2617</v>
      </c>
      <c r="B2617" t="str">
        <f>HYPERLINK("https://katmoviehd.day/one-more-time-2015-720p-web-dl-x264-hd-750mb-english-torrent-direct-download/", "https://katmoviehd.day/one-more-time-2015-720p-web-dl-x264-hd-750mb-english-torrent-direct-download/")</f>
        <v>https://katmoviehd.day/one-more-time-2015-720p-web-dl-x264-hd-750mb-english-torrent-direct-download/</v>
      </c>
    </row>
    <row r="2618" spans="1:2">
      <c r="A2618" t="s">
        <v>2618</v>
      </c>
      <c r="B2618" t="str">
        <f>HYPERLINK("https://katmoviehd.day/the-invitation-2015-720p-web-dl-x264-english-750mb-torrent-direct-download/", "https://katmoviehd.day/the-invitation-2015-720p-web-dl-x264-english-750mb-torrent-direct-download/")</f>
        <v>https://katmoviehd.day/the-invitation-2015-720p-web-dl-x264-english-750mb-torrent-direct-download/</v>
      </c>
    </row>
    <row r="2619" spans="1:2">
      <c r="A2619" t="s">
        <v>2619</v>
      </c>
      <c r="B2619" t="str">
        <f>HYPERLINK("https://katmoviehd.day/mr-right-2015-720p-web-dl-x264-750mb-english-torrent-direct-download/", "https://katmoviehd.day/mr-right-2015-720p-web-dl-x264-750mb-english-torrent-direct-download/")</f>
        <v>https://katmoviehd.day/mr-right-2015-720p-web-dl-x264-750mb-english-torrent-direct-download/</v>
      </c>
    </row>
    <row r="2620" spans="1:2">
      <c r="A2620" t="s">
        <v>2620</v>
      </c>
      <c r="B2620" t="str">
        <f>HYPERLINK("https://katmoviehd.day/temps/", "https://katmoviehd.day/temps/")</f>
        <v>https://katmoviehd.day/temps/</v>
      </c>
    </row>
    <row r="2621" spans="1:2">
      <c r="A2621" t="s">
        <v>2621</v>
      </c>
      <c r="B2621" t="str">
        <f>HYPERLINK("https://katmoviehd.day/joy-2015-720p-web-dl-x264-english-hd-999mb-torrent-direct-download/", "https://katmoviehd.day/joy-2015-720p-web-dl-x264-english-hd-999mb-torrent-direct-download/")</f>
        <v>https://katmoviehd.day/joy-2015-720p-web-dl-x264-english-hd-999mb-torrent-direct-download/</v>
      </c>
    </row>
    <row r="2622" spans="1:2">
      <c r="A2622" t="s">
        <v>2622</v>
      </c>
      <c r="B2622" t="str">
        <f>HYPERLINK("https://katmoviehd.day/crouching-tiger-hidden-dragon-sword-of-destiny/", "https://katmoviehd.day/crouching-tiger-hidden-dragon-sword-of-destiny/")</f>
        <v>https://katmoviehd.day/crouching-tiger-hidden-dragon-sword-of-destiny/</v>
      </c>
    </row>
    <row r="2623" spans="1:2">
      <c r="A2623" t="s">
        <v>2623</v>
      </c>
      <c r="B2623" t="str">
        <f>HYPERLINK("https://katmoviehd.day/my-big-fat-greek-wedding-2-2016-hd-ts-x264-englissh-ac3-720p-exclusive-torrent-direct-download/", "https://katmoviehd.day/my-big-fat-greek-wedding-2-2016-hd-ts-x264-englissh-ac3-720p-exclusive-torrent-direct-download/")</f>
        <v>https://katmoviehd.day/my-big-fat-greek-wedding-2-2016-hd-ts-x264-englissh-ac3-720p-exclusive-torrent-direct-download/</v>
      </c>
    </row>
    <row r="2624" spans="1:2">
      <c r="A2624" t="s">
        <v>2624</v>
      </c>
      <c r="B2624" t="str">
        <f>HYPERLINK("https://katmoviehd.day/exit-14-2016-hdrip-x264-xvid-720p-english-movie-torrent-direct-download/", "https://katmoviehd.day/exit-14-2016-hdrip-x264-xvid-720p-english-movie-torrent-direct-download/")</f>
        <v>https://katmoviehd.day/exit-14-2016-hdrip-x264-xvid-720p-english-movie-torrent-direct-download/</v>
      </c>
    </row>
    <row r="2625" spans="1:2">
      <c r="A2625" t="s">
        <v>2625</v>
      </c>
      <c r="B2625" t="str">
        <f>HYPERLINK("https://katmoviehd.day/rough-cut-2016-hdrip-720p-x264-english-torrent-direct-download/", "https://katmoviehd.day/rough-cut-2016-hdrip-720p-x264-english-torrent-direct-download/")</f>
        <v>https://katmoviehd.day/rough-cut-2016-hdrip-720p-x264-english-torrent-direct-download/</v>
      </c>
    </row>
    <row r="2626" spans="1:2">
      <c r="A2626" t="s">
        <v>2626</v>
      </c>
      <c r="B2626" t="str">
        <f>HYPERLINK("https://katmoviehd.day/the-trust-2016-720p-brrip-x264-hd-english-torrent-direct-download/", "https://katmoviehd.day/the-trust-2016-720p-brrip-x264-hd-english-torrent-direct-download/")</f>
        <v>https://katmoviehd.day/the-trust-2016-720p-brrip-x264-hd-english-torrent-direct-download/</v>
      </c>
    </row>
    <row r="2627" spans="1:2">
      <c r="A2627" t="s">
        <v>2627</v>
      </c>
      <c r="B2627" t="str">
        <f>HYPERLINK("https://katmoviehd.day/misconduct-2016-720p-brrip-hd-x264-english-torrent-d-download/", "https://katmoviehd.day/misconduct-2016-720p-brrip-hd-x264-english-torrent-d-download/")</f>
        <v>https://katmoviehd.day/misconduct-2016-720p-brrip-hd-x264-english-torrent-d-download/</v>
      </c>
    </row>
    <row r="2628" spans="1:2">
      <c r="A2628" t="s">
        <v>2628</v>
      </c>
      <c r="B2628" t="str">
        <f>HYPERLINK("https://katmoviehd.day/dont-grow-up-2015-brrip-720p-1080p-hd-x264-english-yify-torrent-direct-download/", "https://katmoviehd.day/dont-grow-up-2015-brrip-720p-1080p-hd-x264-english-yify-torrent-direct-download/")</f>
        <v>https://katmoviehd.day/dont-grow-up-2015-brrip-720p-1080p-hd-x264-english-yify-torrent-direct-download/</v>
      </c>
    </row>
    <row r="2629" spans="1:2">
      <c r="A2629" t="s">
        <v>2629</v>
      </c>
      <c r="B2629" t="str">
        <f>HYPERLINK("https://katmoviehd.day/norm-of-the-north-2016-brrip-720p-hd-english-yify-torrent-direct-download/", "https://katmoviehd.day/norm-of-the-north-2016-brrip-720p-hd-english-yify-torrent-direct-download/")</f>
        <v>https://katmoviehd.day/norm-of-the-north-2016-brrip-720p-hd-english-yify-torrent-direct-download/</v>
      </c>
    </row>
    <row r="2630" spans="1:2">
      <c r="A2630" t="s">
        <v>2630</v>
      </c>
      <c r="B2630" t="str">
        <f>HYPERLINK("https://katmoviehd.day/tom-clancys-the-division-agent-origins-2016-720p-webrip-x264-hd-english-torrent-download/", "https://katmoviehd.day/tom-clancys-the-division-agent-origins-2016-720p-webrip-x264-hd-english-torrent-download/")</f>
        <v>https://katmoviehd.day/tom-clancys-the-division-agent-origins-2016-720p-webrip-x264-hd-english-torrent-download/</v>
      </c>
    </row>
    <row r="2631" spans="1:2">
      <c r="A2631" t="s">
        <v>2631</v>
      </c>
      <c r="B2631" t="str">
        <f>HYPERLINK("https://katmoviehd.day/sunset-song-2015-720p-brrip-x264-english-torrent-direct-downlaod/", "https://katmoviehd.day/sunset-song-2015-720p-brrip-x264-english-torrent-direct-downlaod/")</f>
        <v>https://katmoviehd.day/sunset-song-2015-720p-brrip-x264-english-torrent-direct-downlaod/</v>
      </c>
    </row>
    <row r="2632" spans="1:2">
      <c r="A2632" t="s">
        <v>2632</v>
      </c>
      <c r="B2632" t="str">
        <f>HYPERLINK("https://katmoviehd.day/the-masked-saint-2016-720p-web-dl-x264-english-800mb-torrent-direct-download/", "https://katmoviehd.day/the-masked-saint-2016-720p-web-dl-x264-english-800mb-torrent-direct-download/")</f>
        <v>https://katmoviehd.day/the-masked-saint-2016-720p-web-dl-x264-english-800mb-torrent-direct-download/</v>
      </c>
    </row>
    <row r="2633" spans="1:2">
      <c r="A2633" t="s">
        <v>2633</v>
      </c>
      <c r="B2633" t="str">
        <f>HYPERLINK("https://katmoviehd.day/boost-2015-web-dl-hdrip-720p-x264-english-torrent-direct-download/", "https://katmoviehd.day/boost-2015-web-dl-hdrip-720p-x264-english-torrent-direct-download/")</f>
        <v>https://katmoviehd.day/boost-2015-web-dl-hdrip-720p-x264-english-torrent-direct-download/</v>
      </c>
    </row>
    <row r="2634" spans="1:2">
      <c r="A2634" t="s">
        <v>2634</v>
      </c>
      <c r="B2634" t="str">
        <f>HYPERLINK("https://katmoviehd.day/the-tell-tale-heart-2016-dvdrip-x264-english-720p-hd-torrent-direct-download/", "https://katmoviehd.day/the-tell-tale-heart-2016-dvdrip-x264-english-720p-hd-torrent-direct-download/")</f>
        <v>https://katmoviehd.day/the-tell-tale-heart-2016-dvdrip-x264-english-720p-hd-torrent-direct-download/</v>
      </c>
    </row>
    <row r="2635" spans="1:2">
      <c r="A2635" t="s">
        <v>2635</v>
      </c>
      <c r="B2635" t="str">
        <f>HYPERLINK("https://katmoviehd.day/the-finest-hours-2016-hdrip-x264-720p-english-torrent-direct-download/", "https://katmoviehd.day/the-finest-hours-2016-hdrip-x264-720p-english-torrent-direct-download/")</f>
        <v>https://katmoviehd.day/the-finest-hours-2016-hdrip-x264-720p-english-torrent-direct-download/</v>
      </c>
    </row>
    <row r="2636" spans="1:2">
      <c r="A2636" t="s">
        <v>2636</v>
      </c>
      <c r="B2636" t="str">
        <f>HYPERLINK("https://katmoviehd.day/jane-got-a-gun-2015-bluray-720p-hd-english-x264-mkv-torrent-direct-download/", "https://katmoviehd.day/jane-got-a-gun-2015-bluray-720p-hd-english-x264-mkv-torrent-direct-download/")</f>
        <v>https://katmoviehd.day/jane-got-a-gun-2015-bluray-720p-hd-english-x264-mkv-torrent-direct-download/</v>
      </c>
    </row>
    <row r="2637" spans="1:2">
      <c r="A2637" t="s">
        <v>2637</v>
      </c>
      <c r="B2637" t="str">
        <f>HYPERLINK("https://katmoviehd.day/the-5th-wave-2016-english-720p-web-dl-hd-x264-1gb-torrent-direct-download/", "https://katmoviehd.day/the-5th-wave-2016-english-720p-web-dl-hd-x264-1gb-torrent-direct-download/")</f>
        <v>https://katmoviehd.day/the-5th-wave-2016-english-720p-web-dl-hd-x264-1gb-torrent-direct-download/</v>
      </c>
    </row>
    <row r="2638" spans="1:2">
      <c r="A2638" t="s">
        <v>2638</v>
      </c>
      <c r="B2638" t="str">
        <f>HYPERLINK("https://katmoviehd.day/the-boy/", "https://katmoviehd.day/the-boy/")</f>
        <v>https://katmoviehd.day/the-boy/</v>
      </c>
    </row>
    <row r="2639" spans="1:2">
      <c r="A2639" t="s">
        <v>2639</v>
      </c>
      <c r="B2639" t="str">
        <f>HYPERLINK("https://katmoviehd.day/alienate-2016-hdrip-720p-x264-mkv-torrent-direct-download/", "https://katmoviehd.day/alienate-2016-hdrip-720p-x264-mkv-torrent-direct-download/")</f>
        <v>https://katmoviehd.day/alienate-2016-hdrip-720p-x264-mkv-torrent-direct-download/</v>
      </c>
    </row>
    <row r="2640" spans="1:2">
      <c r="A2640" t="s">
        <v>2640</v>
      </c>
      <c r="B2640" t="str">
        <f>HYPERLINK("https://katmoviehd.day/hard-line-2016-hdrip-720p-x264-mkv-550-mb-torrent-direct-download/", "https://katmoviehd.day/hard-line-2016-hdrip-720p-x264-mkv-550-mb-torrent-direct-download/")</f>
        <v>https://katmoviehd.day/hard-line-2016-hdrip-720p-x264-mkv-550-mb-torrent-direct-download/</v>
      </c>
    </row>
    <row r="2641" spans="1:2">
      <c r="A2641" t="s">
        <v>2641</v>
      </c>
      <c r="B2641" t="str">
        <f>HYPERLINK("https://katmoviehd.day/hail-caesar-2016-hc-webrip-720p-480p-hdrip-x264-torrent-direct-download/", "https://katmoviehd.day/hail-caesar-2016-hc-webrip-720p-480p-hdrip-x264-torrent-direct-download/")</f>
        <v>https://katmoviehd.day/hail-caesar-2016-hc-webrip-720p-480p-hdrip-x264-torrent-direct-download/</v>
      </c>
    </row>
    <row r="2642" spans="1:2">
      <c r="A2642" t="s">
        <v>2642</v>
      </c>
      <c r="B2642" t="str">
        <f>HYPERLINK("https://katmoviehd.day/the-fall-of-the-krays-2016-brrip-english-720p-1080p-x264-hd-torrent-direct-download/", "https://katmoviehd.day/the-fall-of-the-krays-2016-brrip-english-720p-1080p-x264-hd-torrent-direct-download/")</f>
        <v>https://katmoviehd.day/the-fall-of-the-krays-2016-brrip-english-720p-1080p-x264-hd-torrent-direct-download/</v>
      </c>
    </row>
    <row r="2643" spans="1:2">
      <c r="A2643" t="s">
        <v>2643</v>
      </c>
      <c r="B2643" t="str">
        <f>HYPERLINK("https://katmoviehd.day/triple-9-2016-webrip-720p-hd-x264-mkv-cam-audio-torrent-direct-download/", "https://katmoviehd.day/triple-9-2016-webrip-720p-hd-x264-mkv-cam-audio-torrent-direct-download/")</f>
        <v>https://katmoviehd.day/triple-9-2016-webrip-720p-hd-x264-mkv-cam-audio-torrent-direct-download/</v>
      </c>
    </row>
    <row r="2644" spans="1:2">
      <c r="A2644" t="s">
        <v>2644</v>
      </c>
      <c r="B2644" t="str">
        <f>HYPERLINK("https://katmoviehd.day/batman-v-superman-dawn-of-justice-2016-new-clear-hdts-x264-aac-dual-audio-hindienglish-500mb-torrent-direct-downoad/", "https://katmoviehd.day/batman-v-superman-dawn-of-justice-2016-new-clear-hdts-x264-aac-dual-audio-hindienglish-500mb-torrent-direct-downoad/")</f>
        <v>https://katmoviehd.day/batman-v-superman-dawn-of-justice-2016-new-clear-hdts-x264-aac-dual-audio-hindienglish-500mb-torrent-direct-downoad/</v>
      </c>
    </row>
    <row r="2645" spans="1:2">
      <c r="A2645" t="s">
        <v>2645</v>
      </c>
      <c r="B2645" t="str">
        <f>HYPERLINK("https://katmoviehd.day/the-bride-2016-hdrip-x264-720-english-torrent-direct-download/", "https://katmoviehd.day/the-bride-2016-hdrip-x264-720-english-torrent-direct-download/")</f>
        <v>https://katmoviehd.day/the-bride-2016-hdrip-x264-720-english-torrent-direct-download/</v>
      </c>
    </row>
    <row r="2646" spans="1:2">
      <c r="A2646" t="s">
        <v>2646</v>
      </c>
      <c r="B2646" t="str">
        <f>HYPERLINK("https://katmoviehd.day/time-rush-2016-hdrip-torrent/", "https://katmoviehd.day/time-rush-2016-hdrip-torrent/")</f>
        <v>https://katmoviehd.day/time-rush-2016-hdrip-torrent/</v>
      </c>
    </row>
    <row r="2647" spans="1:2">
      <c r="A2647" t="s">
        <v>2647</v>
      </c>
      <c r="B2647" t="str">
        <f>HYPERLINK("https://katmoviehd.day/pandemic-2016-hdrip-720p-hd-x264-english-torrent-direct-download/", "https://katmoviehd.day/pandemic-2016-hdrip-720p-hd-x264-english-torrent-direct-download/")</f>
        <v>https://katmoviehd.day/pandemic-2016-hdrip-720p-hd-x264-english-torrent-direct-download/</v>
      </c>
    </row>
    <row r="2648" spans="1:2">
      <c r="A2648" t="s">
        <v>2648</v>
      </c>
      <c r="B2648" t="str">
        <f>HYPERLINK("https://katmoviehd.day/they-found-hell-2015-dvdrip-720p-hd-x264-english-dd/", "https://katmoviehd.day/they-found-hell-2015-dvdrip-720p-hd-x264-english-dd/")</f>
        <v>https://katmoviehd.day/they-found-hell-2015-dvdrip-720p-hd-x264-english-dd/</v>
      </c>
    </row>
    <row r="2649" spans="1:2">
      <c r="A2649" t="s">
        <v>2649</v>
      </c>
      <c r="B2649" t="str">
        <f>HYPERLINK("https://katmoviehd.day/the-girl-in-the-photographs-2015-720p-web-dl-hd-x264-english-mkv-dd/", "https://katmoviehd.day/the-girl-in-the-photographs-2015-720p-web-dl-hd-x264-english-mkv-dd/")</f>
        <v>https://katmoviehd.day/the-girl-in-the-photographs-2015-720p-web-dl-hd-x264-english-mkv-dd/</v>
      </c>
    </row>
    <row r="2650" spans="1:2">
      <c r="A2650" t="s">
        <v>2650</v>
      </c>
      <c r="B2650" t="str">
        <f>HYPERLINK("https://katmoviehd.day/interstellar/", "https://katmoviehd.day/interstellar/")</f>
        <v>https://katmoviehd.day/interstellar/</v>
      </c>
    </row>
    <row r="2651" spans="1:2">
      <c r="A2651" t="s">
        <v>2651</v>
      </c>
      <c r="B2651" t="str">
        <f>HYPERLINK("https://katmoviehd.day/natural-born-pranksters-2016-hdrip-720p-x264-mkv-english-dd/", "https://katmoviehd.day/natural-born-pranksters-2016-hdrip-720p-x264-mkv-english-dd/")</f>
        <v>https://katmoviehd.day/natural-born-pranksters-2016-hdrip-720p-x264-mkv-english-dd/</v>
      </c>
    </row>
    <row r="2652" spans="1:2">
      <c r="A2652" t="s">
        <v>2652</v>
      </c>
      <c r="B2652" t="str">
        <f>HYPERLINK("https://katmoviehd.day/norm-of-the-north-2016-720p-x264-mkv-web-dl-700mb-dd/", "https://katmoviehd.day/norm-of-the-north-2016-720p-x264-mkv-web-dl-700mb-dd/")</f>
        <v>https://katmoviehd.day/norm-of-the-north-2016-720p-x264-mkv-web-dl-700mb-dd/</v>
      </c>
    </row>
    <row r="2653" spans="1:2">
      <c r="A2653" t="s">
        <v>2653</v>
      </c>
      <c r="B2653" t="str">
        <f>HYPERLINK("https://katmoviehd.day/stealing-cars-2016-english-movies-dvdrip-x264-mkv-xvid-720p-hd-dd/", "https://katmoviehd.day/stealing-cars-2016-english-movies-dvdrip-x264-mkv-xvid-720p-hd-dd/")</f>
        <v>https://katmoviehd.day/stealing-cars-2016-english-movies-dvdrip-x264-mkv-xvid-720p-hd-dd/</v>
      </c>
    </row>
    <row r="2654" spans="1:2">
      <c r="A2654" t="s">
        <v>2654</v>
      </c>
      <c r="B2654" t="str">
        <f>HYPERLINK("https://katmoviehd.day/jane-wants-a-boyfriend-2016-english-movies-hdrip-720p-xvid-aac-dd/", "https://katmoviehd.day/jane-wants-a-boyfriend-2016-english-movies-hdrip-720p-xvid-aac-dd/")</f>
        <v>https://katmoviehd.day/jane-wants-a-boyfriend-2016-english-movies-hdrip-720p-xvid-aac-dd/</v>
      </c>
    </row>
    <row r="2655" spans="1:2">
      <c r="B2655" t="str">
        <f>HYPERLINK("https://katmoviehd.day/849-2/", "https://katmoviehd.day/849-2/")</f>
        <v>https://katmoviehd.day/849-2/</v>
      </c>
    </row>
    <row r="2656" spans="1:2">
      <c r="A2656" t="s">
        <v>2655</v>
      </c>
      <c r="B2656" t="str">
        <f>HYPERLINK("https://katmoviehd.day/misconduct-2016-english-full-movie-hdrip-x264-720p-mkv-dd/", "https://katmoviehd.day/misconduct-2016-english-full-movie-hdrip-x264-720p-mkv-dd/")</f>
        <v>https://katmoviehd.day/misconduct-2016-english-full-movie-hdrip-x264-720p-mkv-dd/</v>
      </c>
    </row>
    <row r="2657" spans="1:2">
      <c r="A2657" t="s">
        <v>2656</v>
      </c>
      <c r="B2657" t="str">
        <f>HYPERLINK("https://katmoviehd.day/justice-league-vs-teen-titans-2016-english-720p-web-dl-600mb-esubs-dd/", "https://katmoviehd.day/justice-league-vs-teen-titans-2016-english-720p-web-dl-600mb-esubs-dd/")</f>
        <v>https://katmoviehd.day/justice-league-vs-teen-titans-2016-english-720p-web-dl-600mb-esubs-dd/</v>
      </c>
    </row>
    <row r="2658" spans="1:2">
      <c r="A2658" t="s">
        <v>2657</v>
      </c>
      <c r="B2658" t="str">
        <f>HYPERLINK("https://katmoviehd.day/true-deception-2016-hdrip-x264-720p-mkv-1-gb-dd/", "https://katmoviehd.day/true-deception-2016-hdrip-x264-720p-mkv-1-gb-dd/")</f>
        <v>https://katmoviehd.day/true-deception-2016-hdrip-x264-720p-mkv-1-gb-dd/</v>
      </c>
    </row>
    <row r="2659" spans="1:2">
      <c r="A2659" t="s">
        <v>2658</v>
      </c>
      <c r="B2659" t="str">
        <f>HYPERLINK("https://katmoviehd.day/the-forest-2016-bdrip-x264-english-720p-hd-dd/", "https://katmoviehd.day/the-forest-2016-bdrip-x264-english-720p-hd-dd/")</f>
        <v>https://katmoviehd.day/the-forest-2016-bdrip-x264-english-720p-hd-dd/</v>
      </c>
    </row>
    <row r="2660" spans="1:2">
      <c r="A2660" t="s">
        <v>2659</v>
      </c>
      <c r="B2660" t="str">
        <f>HYPERLINK("https://katmoviehd.day/risen-2016-english-720p-480p-hdcam-800mb-300mb-dd/", "https://katmoviehd.day/risen-2016-english-720p-480p-hdcam-800mb-300mb-dd/")</f>
        <v>https://katmoviehd.day/risen-2016-english-720p-480p-hdcam-800mb-300mb-dd/</v>
      </c>
    </row>
    <row r="2661" spans="1:2">
      <c r="A2661" t="s">
        <v>2660</v>
      </c>
      <c r="B2661" t="str">
        <f>HYPERLINK("https://katmoviehd.day/10-cloverfield-lane-2016-hdcam-x264-english-1-gb-dd/", "https://katmoviehd.day/10-cloverfield-lane-2016-hdcam-x264-english-1-gb-dd/")</f>
        <v>https://katmoviehd.day/10-cloverfield-lane-2016-hdcam-x264-english-1-gb-dd/</v>
      </c>
    </row>
    <row r="2662" spans="1:2">
      <c r="A2662" t="s">
        <v>2661</v>
      </c>
      <c r="B2662" t="str">
        <f>HYPERLINK("https://katmoviehd.day/batman-v-superman-dawn-of-justice-2016-camrip-xvid-english-dd/", "https://katmoviehd.day/batman-v-superman-dawn-of-justice-2016-camrip-xvid-english-dd/")</f>
        <v>https://katmoviehd.day/batman-v-superman-dawn-of-justice-2016-camrip-xvid-english-dd/</v>
      </c>
    </row>
    <row r="2663" spans="1:2">
      <c r="A2663" t="s">
        <v>2662</v>
      </c>
      <c r="B2663" t="str">
        <f>HYPERLINK("https://katmoviehd.day/bleed-2016-720p-web-dl-x264-hd-english-dd/", "https://katmoviehd.day/bleed-2016-720p-web-dl-x264-hd-english-dd/")</f>
        <v>https://katmoviehd.day/bleed-2016-720p-web-dl-x264-hd-english-dd/</v>
      </c>
    </row>
    <row r="2664" spans="1:2">
      <c r="A2664" t="s">
        <v>2663</v>
      </c>
      <c r="B2664" t="str">
        <f>HYPERLINK("https://katmoviehd.day/get-a-job-2016-english-web-dl-hd-700mb-dd/", "https://katmoviehd.day/get-a-job-2016-english-web-dl-hd-700mb-dd/")</f>
        <v>https://katmoviehd.day/get-a-job-2016-english-web-dl-hd-700mb-dd/</v>
      </c>
    </row>
    <row r="2665" spans="1:2">
      <c r="A2665" t="s">
        <v>2664</v>
      </c>
      <c r="B2665" t="str">
        <f>HYPERLINK("https://katmoviehd.day/star-war-episode-vii-the-force-awakens-2015-brrip-x264-720-1080p-full-hd-english-direct-download/", "https://katmoviehd.day/star-war-episode-vii-the-force-awakens-2015-brrip-x264-720-1080p-full-hd-english-direct-download/")</f>
        <v>https://katmoviehd.day/star-war-episode-vii-the-force-awakens-2015-brrip-x264-720-1080p-full-hd-english-direct-download/</v>
      </c>
    </row>
    <row r="2666" spans="1:2">
      <c r="A2666" t="s">
        <v>2665</v>
      </c>
      <c r="B2666" t="str">
        <f>HYPERLINK("https://katmoviehd.day/the-confirmation-2016-web-dl-x264-720p-hd-english-direct-download/", "https://katmoviehd.day/the-confirmation-2016-web-dl-x264-720p-hd-english-direct-download/")</f>
        <v>https://katmoviehd.day/the-confirmation-2016-web-dl-x264-720p-hd-english-direct-download/</v>
      </c>
    </row>
    <row r="2667" spans="1:2">
      <c r="A2667" t="s">
        <v>2666</v>
      </c>
      <c r="B2667" t="str">
        <f>HYPERLINK("https://katmoviehd.day/roboshark-2016-720p-web-dl-x264-hd-direct-download/", "https://katmoviehd.day/roboshark-2016-720p-web-dl-x264-hd-direct-download/")</f>
        <v>https://katmoviehd.day/roboshark-2016-720p-web-dl-x264-hd-direct-download/</v>
      </c>
    </row>
    <row r="2668" spans="1:2">
      <c r="A2668" t="s">
        <v>2667</v>
      </c>
      <c r="B2668" t="str">
        <f>HYPERLINK("https://katmoviehd.day/the-5th-wave-2016-english-webrip-700mb-eng-sub-direct-download/", "https://katmoviehd.day/the-5th-wave-2016-english-webrip-700mb-eng-sub-direct-download/")</f>
        <v>https://katmoviehd.day/the-5th-wave-2016-english-webrip-700mb-eng-sub-direct-download/</v>
      </c>
    </row>
    <row r="2669" spans="1:2">
      <c r="A2669" t="s">
        <v>2668</v>
      </c>
      <c r="B2669" t="str">
        <f>HYPERLINK("https://katmoviehd.day/concussion-2015-blu-ray-720p-hd-x264-movie-direct-download/", "https://katmoviehd.day/concussion-2015-blu-ray-720p-hd-x264-movie-direct-download/")</f>
        <v>https://katmoviehd.day/concussion-2015-blu-ray-720p-hd-x264-movie-direct-download/</v>
      </c>
    </row>
    <row r="2670" spans="1:2">
      <c r="A2670" t="s">
        <v>2669</v>
      </c>
      <c r="B2670" t="str">
        <f>HYPERLINK("https://katmoviehd.day/the-hateful-eight-2015-blu-ray-english-x264-720p-movie-direct-download/", "https://katmoviehd.day/the-hateful-eight-2015-blu-ray-english-x264-720p-movie-direct-download/")</f>
        <v>https://katmoviehd.day/the-hateful-eight-2015-blu-ray-english-x264-720p-movie-direct-download/</v>
      </c>
    </row>
    <row r="2671" spans="1:2">
      <c r="A2671" t="s">
        <v>2670</v>
      </c>
      <c r="B2671" t="str">
        <f>HYPERLINK("https://katmoviehd.day/ip-man-3-2015-720p-bluray-x264/", "https://katmoviehd.day/ip-man-3-2015-720p-bluray-x264/")</f>
        <v>https://katmoviehd.day/ip-man-3-2015-720p-bluray-x264/</v>
      </c>
    </row>
    <row r="2672" spans="1:2">
      <c r="A2672" t="s">
        <v>2671</v>
      </c>
      <c r="B2672" t="str">
        <f>HYPERLINK("https://katmoviehd.day/alvin-and-the-chipmunks-part-3-the-road-chip-2015-720p-brrip-x264-hd-full-movie-download/", "https://katmoviehd.day/alvin-and-the-chipmunks-part-3-the-road-chip-2015-720p-brrip-x264-hd-full-movie-download/")</f>
        <v>https://katmoviehd.day/alvin-and-the-chipmunks-part-3-the-road-chip-2015-720p-brrip-x264-hd-full-movie-download/</v>
      </c>
    </row>
    <row r="2673" spans="1:2">
      <c r="A2673" t="s">
        <v>2672</v>
      </c>
      <c r="B2673" t="str">
        <f>HYPERLINK("https://katmoviehd.day/victor-frankenstein/", "https://katmoviehd.day/victor-frankenstein/")</f>
        <v>https://katmoviehd.day/victor-frankenstein/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2023-09-24T11:24:15Z</dcterms:created>
  <dcterms:modified xsi:type="dcterms:W3CDTF">2023-09-24T11:25:46Z</dcterms:modified>
</cp:coreProperties>
</file>