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circmulti\Downloads\"/>
    </mc:Choice>
  </mc:AlternateContent>
  <bookViews>
    <workbookView xWindow="0" yWindow="0" windowWidth="28800" windowHeight="14235" tabRatio="993" activeTab="4"/>
  </bookViews>
  <sheets>
    <sheet name="weights" sheetId="1" r:id="rId1"/>
    <sheet name="rewards" sheetId="2" r:id="rId2"/>
    <sheet name="best_rewards" sheetId="3" r:id="rId3"/>
    <sheet name="weights_1cpu" sheetId="4" r:id="rId4"/>
    <sheet name="rewards_1cpu" sheetId="5" r:id="rId5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7" i="5" l="1"/>
  <c r="K29" i="5"/>
  <c r="G41" i="5"/>
  <c r="I28" i="5" s="1"/>
  <c r="I29" i="5"/>
  <c r="H41" i="5"/>
  <c r="J27" i="5" s="1"/>
  <c r="D41" i="5"/>
  <c r="F29" i="5" s="1"/>
  <c r="C41" i="5"/>
  <c r="E29" i="5" s="1"/>
  <c r="H40" i="5"/>
  <c r="G40" i="5"/>
  <c r="D40" i="5"/>
  <c r="F26" i="5" s="1"/>
  <c r="C40" i="5"/>
  <c r="E26" i="5" s="1"/>
  <c r="H39" i="5"/>
  <c r="J22" i="5" s="1"/>
  <c r="G39" i="5"/>
  <c r="D39" i="5"/>
  <c r="F23" i="5" s="1"/>
  <c r="C39" i="5"/>
  <c r="E22" i="5" s="1"/>
  <c r="H38" i="5"/>
  <c r="J19" i="5" s="1"/>
  <c r="G38" i="5"/>
  <c r="D38" i="5"/>
  <c r="F18" i="5" s="1"/>
  <c r="C38" i="5"/>
  <c r="E20" i="5" s="1"/>
  <c r="H37" i="5"/>
  <c r="J15" i="5" s="1"/>
  <c r="G37" i="5"/>
  <c r="D37" i="5"/>
  <c r="F15" i="5" s="1"/>
  <c r="C37" i="5"/>
  <c r="E16" i="5" s="1"/>
  <c r="H36" i="5"/>
  <c r="G36" i="5"/>
  <c r="D36" i="5"/>
  <c r="F12" i="5" s="1"/>
  <c r="C36" i="5"/>
  <c r="E14" i="5" s="1"/>
  <c r="H35" i="5"/>
  <c r="J10" i="5" s="1"/>
  <c r="G35" i="5"/>
  <c r="D35" i="5"/>
  <c r="F11" i="5" s="1"/>
  <c r="C35" i="5"/>
  <c r="E10" i="5" s="1"/>
  <c r="H34" i="5"/>
  <c r="G34" i="5"/>
  <c r="D34" i="5"/>
  <c r="F8" i="5" s="1"/>
  <c r="C34" i="5"/>
  <c r="H33" i="5"/>
  <c r="J3" i="5" s="1"/>
  <c r="G33" i="5"/>
  <c r="D33" i="5"/>
  <c r="F4" i="5" s="1"/>
  <c r="C33" i="5"/>
  <c r="L29" i="5"/>
  <c r="L28" i="5"/>
  <c r="K28" i="5"/>
  <c r="L27" i="5"/>
  <c r="F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17" i="5"/>
  <c r="K17" i="5"/>
  <c r="E17" i="5"/>
  <c r="L16" i="5"/>
  <c r="K16" i="5"/>
  <c r="L15" i="5"/>
  <c r="K15" i="5"/>
  <c r="L14" i="5"/>
  <c r="K14" i="5"/>
  <c r="F14" i="5"/>
  <c r="L13" i="5"/>
  <c r="K13" i="5"/>
  <c r="L12" i="5"/>
  <c r="K12" i="5"/>
  <c r="L11" i="5"/>
  <c r="K11" i="5"/>
  <c r="L10" i="5"/>
  <c r="K10" i="5"/>
  <c r="L9" i="5"/>
  <c r="K9" i="5"/>
  <c r="L8" i="5"/>
  <c r="K8" i="5"/>
  <c r="J8" i="5"/>
  <c r="L7" i="5"/>
  <c r="K7" i="5"/>
  <c r="L6" i="5"/>
  <c r="K6" i="5"/>
  <c r="L5" i="5"/>
  <c r="K5" i="5"/>
  <c r="L4" i="5"/>
  <c r="K4" i="5"/>
  <c r="L3" i="5"/>
  <c r="K3" i="5"/>
  <c r="D28" i="4"/>
  <c r="G25" i="4"/>
  <c r="D25" i="4"/>
  <c r="C25" i="4"/>
  <c r="E16" i="4" s="1"/>
  <c r="G24" i="4"/>
  <c r="D24" i="4"/>
  <c r="C24" i="4"/>
  <c r="D23" i="4"/>
  <c r="C23" i="4"/>
  <c r="G23" i="4" s="1"/>
  <c r="F22" i="4"/>
  <c r="E22" i="4"/>
  <c r="D22" i="4"/>
  <c r="C22" i="4"/>
  <c r="G22" i="4" s="1"/>
  <c r="G21" i="4"/>
  <c r="G26" i="4" s="1"/>
  <c r="D21" i="4"/>
  <c r="C21" i="4"/>
  <c r="E4" i="4" s="1"/>
  <c r="E17" i="4"/>
  <c r="F16" i="4"/>
  <c r="E15" i="4"/>
  <c r="F14" i="4"/>
  <c r="F13" i="4"/>
  <c r="F12" i="4"/>
  <c r="F24" i="4" s="1"/>
  <c r="E10" i="4"/>
  <c r="E9" i="4"/>
  <c r="F8" i="4"/>
  <c r="E8" i="4"/>
  <c r="F7" i="4"/>
  <c r="E7" i="4"/>
  <c r="F6" i="4"/>
  <c r="E6" i="4"/>
  <c r="E5" i="4"/>
  <c r="E25" i="4" s="1"/>
  <c r="F4" i="4"/>
  <c r="E3" i="4"/>
  <c r="E21" i="4" s="1"/>
  <c r="D91" i="2"/>
  <c r="D89" i="2"/>
  <c r="G81" i="2"/>
  <c r="H80" i="2"/>
  <c r="H72" i="2"/>
  <c r="J58" i="2" s="1"/>
  <c r="G72" i="2"/>
  <c r="D72" i="2"/>
  <c r="C72" i="2"/>
  <c r="E59" i="2" s="1"/>
  <c r="H71" i="2"/>
  <c r="G71" i="2"/>
  <c r="D71" i="2"/>
  <c r="F57" i="2" s="1"/>
  <c r="C71" i="2"/>
  <c r="E56" i="2" s="1"/>
  <c r="H70" i="2"/>
  <c r="G70" i="2"/>
  <c r="D70" i="2"/>
  <c r="F54" i="2" s="1"/>
  <c r="C70" i="2"/>
  <c r="E53" i="2" s="1"/>
  <c r="I69" i="2"/>
  <c r="H69" i="2"/>
  <c r="G69" i="2"/>
  <c r="D69" i="2"/>
  <c r="C69" i="2"/>
  <c r="H68" i="2"/>
  <c r="D90" i="2" s="1"/>
  <c r="G68" i="2"/>
  <c r="I48" i="2" s="1"/>
  <c r="E68" i="2"/>
  <c r="D68" i="2"/>
  <c r="C68" i="2"/>
  <c r="L67" i="2"/>
  <c r="H67" i="2"/>
  <c r="G67" i="2"/>
  <c r="D67" i="2"/>
  <c r="C67" i="2"/>
  <c r="E67" i="2" s="1"/>
  <c r="M66" i="2"/>
  <c r="H66" i="2"/>
  <c r="G66" i="2"/>
  <c r="I42" i="2" s="1"/>
  <c r="D66" i="2"/>
  <c r="C66" i="2"/>
  <c r="E66" i="2" s="1"/>
  <c r="H65" i="2"/>
  <c r="D87" i="2" s="1"/>
  <c r="G65" i="2"/>
  <c r="D65" i="2"/>
  <c r="C65" i="2"/>
  <c r="E65" i="2" s="1"/>
  <c r="H64" i="2"/>
  <c r="D86" i="2" s="1"/>
  <c r="G64" i="2"/>
  <c r="D64" i="2"/>
  <c r="C64" i="2"/>
  <c r="L60" i="2"/>
  <c r="K60" i="2"/>
  <c r="L59" i="2"/>
  <c r="K59" i="2"/>
  <c r="L58" i="2"/>
  <c r="K58" i="2"/>
  <c r="L57" i="2"/>
  <c r="K57" i="2"/>
  <c r="L56" i="2"/>
  <c r="K56" i="2"/>
  <c r="L55" i="2"/>
  <c r="L71" i="2" s="1"/>
  <c r="K55" i="2"/>
  <c r="L54" i="2"/>
  <c r="K54" i="2"/>
  <c r="L53" i="2"/>
  <c r="K53" i="2"/>
  <c r="L52" i="2"/>
  <c r="L70" i="2" s="1"/>
  <c r="K52" i="2"/>
  <c r="L51" i="2"/>
  <c r="K51" i="2"/>
  <c r="J51" i="2"/>
  <c r="I51" i="2"/>
  <c r="E51" i="2"/>
  <c r="L50" i="2"/>
  <c r="K50" i="2"/>
  <c r="J50" i="2"/>
  <c r="I50" i="2"/>
  <c r="E50" i="2"/>
  <c r="L49" i="2"/>
  <c r="L69" i="2" s="1"/>
  <c r="K49" i="2"/>
  <c r="K69" i="2" s="1"/>
  <c r="J49" i="2"/>
  <c r="H81" i="2" s="1"/>
  <c r="I49" i="2"/>
  <c r="E49" i="2"/>
  <c r="L48" i="2"/>
  <c r="K48" i="2"/>
  <c r="K68" i="2" s="1"/>
  <c r="J48" i="2"/>
  <c r="F48" i="2"/>
  <c r="E48" i="2"/>
  <c r="L47" i="2"/>
  <c r="K47" i="2"/>
  <c r="J47" i="2"/>
  <c r="F47" i="2"/>
  <c r="E47" i="2"/>
  <c r="L46" i="2"/>
  <c r="L68" i="2" s="1"/>
  <c r="K46" i="2"/>
  <c r="J46" i="2"/>
  <c r="F46" i="2"/>
  <c r="D80" i="2" s="1"/>
  <c r="E46" i="2"/>
  <c r="L45" i="2"/>
  <c r="K45" i="2"/>
  <c r="J45" i="2"/>
  <c r="F45" i="2"/>
  <c r="E45" i="2"/>
  <c r="L44" i="2"/>
  <c r="K44" i="2"/>
  <c r="J44" i="2"/>
  <c r="F44" i="2"/>
  <c r="E44" i="2"/>
  <c r="L43" i="2"/>
  <c r="K43" i="2"/>
  <c r="J43" i="2"/>
  <c r="H79" i="2" s="1"/>
  <c r="F43" i="2"/>
  <c r="D79" i="2" s="1"/>
  <c r="E43" i="2"/>
  <c r="C79" i="2" s="1"/>
  <c r="L42" i="2"/>
  <c r="K42" i="2"/>
  <c r="F42" i="2"/>
  <c r="E42" i="2"/>
  <c r="L41" i="2"/>
  <c r="K41" i="2"/>
  <c r="F41" i="2"/>
  <c r="E41" i="2"/>
  <c r="L40" i="2"/>
  <c r="L66" i="2" s="1"/>
  <c r="K40" i="2"/>
  <c r="K66" i="2" s="1"/>
  <c r="F40" i="2"/>
  <c r="D78" i="2" s="1"/>
  <c r="E40" i="2"/>
  <c r="L39" i="2"/>
  <c r="K39" i="2"/>
  <c r="J39" i="2"/>
  <c r="F39" i="2"/>
  <c r="L38" i="2"/>
  <c r="K38" i="2"/>
  <c r="J38" i="2"/>
  <c r="F38" i="2"/>
  <c r="L37" i="2"/>
  <c r="L65" i="2" s="1"/>
  <c r="K37" i="2"/>
  <c r="K65" i="2" s="1"/>
  <c r="J37" i="2"/>
  <c r="H77" i="2" s="1"/>
  <c r="F37" i="2"/>
  <c r="D77" i="2" s="1"/>
  <c r="L36" i="2"/>
  <c r="K36" i="2"/>
  <c r="J36" i="2"/>
  <c r="F36" i="2"/>
  <c r="E36" i="2"/>
  <c r="L35" i="2"/>
  <c r="K35" i="2"/>
  <c r="J35" i="2"/>
  <c r="F35" i="2"/>
  <c r="E35" i="2"/>
  <c r="L34" i="2"/>
  <c r="L64" i="2" s="1"/>
  <c r="K34" i="2"/>
  <c r="K64" i="2" s="1"/>
  <c r="J34" i="2"/>
  <c r="H76" i="2" s="1"/>
  <c r="F34" i="2"/>
  <c r="D76" i="2" s="1"/>
  <c r="E34" i="2"/>
  <c r="C76" i="2" s="1"/>
  <c r="C30" i="2"/>
  <c r="D27" i="2"/>
  <c r="D26" i="2"/>
  <c r="D24" i="2"/>
  <c r="D23" i="2"/>
  <c r="D20" i="2"/>
  <c r="D19" i="2"/>
  <c r="F16" i="2"/>
  <c r="D16" i="2"/>
  <c r="F15" i="2"/>
  <c r="F14" i="2"/>
  <c r="D14" i="2"/>
  <c r="F13" i="2"/>
  <c r="F12" i="2"/>
  <c r="D12" i="2"/>
  <c r="D11" i="2"/>
  <c r="K9" i="2"/>
  <c r="F9" i="2"/>
  <c r="D29" i="2" s="1"/>
  <c r="F8" i="2"/>
  <c r="F7" i="2"/>
  <c r="D17" i="2" s="1"/>
  <c r="D7" i="2"/>
  <c r="F6" i="2"/>
  <c r="D21" i="2" s="1"/>
  <c r="D6" i="2"/>
  <c r="F5" i="2"/>
  <c r="D25" i="2" s="1"/>
  <c r="D57" i="1"/>
  <c r="C57" i="1"/>
  <c r="G57" i="1" s="1"/>
  <c r="D56" i="1"/>
  <c r="C56" i="1"/>
  <c r="G56" i="1" s="1"/>
  <c r="D55" i="1"/>
  <c r="C55" i="1"/>
  <c r="D54" i="1"/>
  <c r="C54" i="1"/>
  <c r="G54" i="1" s="1"/>
  <c r="D53" i="1"/>
  <c r="C53" i="1"/>
  <c r="C60" i="1" s="1"/>
  <c r="E49" i="1"/>
  <c r="E48" i="1"/>
  <c r="E47" i="1"/>
  <c r="F46" i="1"/>
  <c r="F45" i="1"/>
  <c r="E45" i="1"/>
  <c r="F44" i="1"/>
  <c r="F56" i="1" s="1"/>
  <c r="E43" i="1"/>
  <c r="E42" i="1"/>
  <c r="E41" i="1"/>
  <c r="F40" i="1"/>
  <c r="F39" i="1"/>
  <c r="E39" i="1"/>
  <c r="F38" i="1"/>
  <c r="F54" i="1" s="1"/>
  <c r="E37" i="1"/>
  <c r="E36" i="1"/>
  <c r="E35" i="1"/>
  <c r="E53" i="1" s="1"/>
  <c r="M31" i="1"/>
  <c r="L31" i="1"/>
  <c r="K31" i="1"/>
  <c r="H31" i="1"/>
  <c r="F31" i="1"/>
  <c r="E31" i="1"/>
  <c r="D31" i="1"/>
  <c r="O30" i="1"/>
  <c r="H30" i="1"/>
  <c r="G30" i="1"/>
  <c r="O29" i="1"/>
  <c r="H29" i="1"/>
  <c r="G29" i="1"/>
  <c r="O28" i="1"/>
  <c r="I28" i="1"/>
  <c r="H28" i="1"/>
  <c r="G28" i="1"/>
  <c r="O27" i="1"/>
  <c r="H27" i="1"/>
  <c r="G27" i="1"/>
  <c r="O26" i="1"/>
  <c r="I26" i="1"/>
  <c r="H26" i="1"/>
  <c r="G26" i="1"/>
  <c r="O24" i="1"/>
  <c r="M24" i="1"/>
  <c r="L24" i="1"/>
  <c r="K24" i="1"/>
  <c r="F24" i="1"/>
  <c r="G23" i="1" s="1"/>
  <c r="E24" i="1"/>
  <c r="D24" i="1"/>
  <c r="O23" i="1"/>
  <c r="N23" i="1"/>
  <c r="H23" i="1"/>
  <c r="O22" i="1"/>
  <c r="N22" i="1"/>
  <c r="H22" i="1"/>
  <c r="O21" i="1"/>
  <c r="N21" i="1"/>
  <c r="H21" i="1"/>
  <c r="O20" i="1"/>
  <c r="N20" i="1"/>
  <c r="H20" i="1"/>
  <c r="O19" i="1"/>
  <c r="N19" i="1"/>
  <c r="N24" i="1" s="1"/>
  <c r="H19" i="1"/>
  <c r="H24" i="1" s="1"/>
  <c r="I22" i="1" s="1"/>
  <c r="M17" i="1"/>
  <c r="L17" i="1"/>
  <c r="K17" i="1"/>
  <c r="F17" i="1"/>
  <c r="E17" i="1"/>
  <c r="D17" i="1"/>
  <c r="D32" i="1" s="1"/>
  <c r="O16" i="1"/>
  <c r="H16" i="1"/>
  <c r="G16" i="1"/>
  <c r="O15" i="1"/>
  <c r="H15" i="1"/>
  <c r="G15" i="1"/>
  <c r="O14" i="1"/>
  <c r="N14" i="1"/>
  <c r="H14" i="1"/>
  <c r="G14" i="1"/>
  <c r="O13" i="1"/>
  <c r="H13" i="1"/>
  <c r="H17" i="1" s="1"/>
  <c r="G13" i="1"/>
  <c r="O12" i="1"/>
  <c r="N12" i="1"/>
  <c r="H12" i="1"/>
  <c r="G12" i="1"/>
  <c r="O10" i="1"/>
  <c r="P7" i="1" s="1"/>
  <c r="M10" i="1"/>
  <c r="L10" i="1"/>
  <c r="K10" i="1"/>
  <c r="F10" i="1"/>
  <c r="E10" i="1"/>
  <c r="D10" i="1"/>
  <c r="O9" i="1"/>
  <c r="N9" i="1"/>
  <c r="H9" i="1"/>
  <c r="G9" i="1"/>
  <c r="O8" i="1"/>
  <c r="N8" i="1"/>
  <c r="I8" i="1"/>
  <c r="H8" i="1"/>
  <c r="O7" i="1"/>
  <c r="N7" i="1"/>
  <c r="H7" i="1"/>
  <c r="O6" i="1"/>
  <c r="N6" i="1"/>
  <c r="H6" i="1"/>
  <c r="P5" i="1"/>
  <c r="O5" i="1"/>
  <c r="N5" i="1"/>
  <c r="H5" i="1"/>
  <c r="H10" i="1" s="1"/>
  <c r="G5" i="1"/>
  <c r="I27" i="5" l="1"/>
  <c r="E9" i="5"/>
  <c r="F6" i="5"/>
  <c r="J4" i="5"/>
  <c r="F7" i="5"/>
  <c r="E11" i="5"/>
  <c r="L35" i="5"/>
  <c r="N11" i="5" s="1"/>
  <c r="E21" i="5"/>
  <c r="E24" i="5"/>
  <c r="E15" i="5"/>
  <c r="C49" i="5" s="1"/>
  <c r="E18" i="5"/>
  <c r="E23" i="5"/>
  <c r="F13" i="5"/>
  <c r="D48" i="5" s="1"/>
  <c r="L38" i="5"/>
  <c r="N20" i="5" s="1"/>
  <c r="F20" i="5"/>
  <c r="F19" i="5"/>
  <c r="F28" i="5"/>
  <c r="D53" i="5" s="1"/>
  <c r="K39" i="5"/>
  <c r="M22" i="5" s="1"/>
  <c r="E25" i="5"/>
  <c r="K33" i="5"/>
  <c r="M3" i="5" s="1"/>
  <c r="K34" i="5"/>
  <c r="M7" i="5" s="1"/>
  <c r="K37" i="5"/>
  <c r="M15" i="5" s="1"/>
  <c r="K38" i="5"/>
  <c r="M18" i="5" s="1"/>
  <c r="E27" i="5"/>
  <c r="E28" i="5"/>
  <c r="K40" i="5"/>
  <c r="M24" i="5" s="1"/>
  <c r="K41" i="5"/>
  <c r="M29" i="5" s="1"/>
  <c r="K35" i="5"/>
  <c r="M9" i="5" s="1"/>
  <c r="C63" i="5"/>
  <c r="E19" i="5"/>
  <c r="E12" i="5"/>
  <c r="E13" i="5"/>
  <c r="K36" i="5"/>
  <c r="M13" i="5" s="1"/>
  <c r="C47" i="5"/>
  <c r="J28" i="5"/>
  <c r="F21" i="5"/>
  <c r="J18" i="5"/>
  <c r="J11" i="5"/>
  <c r="F3" i="5"/>
  <c r="J29" i="5"/>
  <c r="E41" i="5"/>
  <c r="L40" i="5"/>
  <c r="N25" i="5" s="1"/>
  <c r="E38" i="5"/>
  <c r="J20" i="5"/>
  <c r="D60" i="5"/>
  <c r="F16" i="5"/>
  <c r="F17" i="5"/>
  <c r="D59" i="5"/>
  <c r="E37" i="5"/>
  <c r="D58" i="5"/>
  <c r="E36" i="5"/>
  <c r="D56" i="5"/>
  <c r="J6" i="5"/>
  <c r="D63" i="5"/>
  <c r="D62" i="5"/>
  <c r="F24" i="5"/>
  <c r="F25" i="5"/>
  <c r="E40" i="5"/>
  <c r="J24" i="5"/>
  <c r="J26" i="5"/>
  <c r="J25" i="5"/>
  <c r="J23" i="5"/>
  <c r="J21" i="5"/>
  <c r="D61" i="5"/>
  <c r="F22" i="5"/>
  <c r="E39" i="5"/>
  <c r="J17" i="5"/>
  <c r="J16" i="5"/>
  <c r="J13" i="5"/>
  <c r="L36" i="5"/>
  <c r="N13" i="5" s="1"/>
  <c r="J14" i="5"/>
  <c r="J12" i="5"/>
  <c r="D57" i="5"/>
  <c r="J9" i="5"/>
  <c r="F10" i="5"/>
  <c r="D66" i="5"/>
  <c r="E35" i="5"/>
  <c r="F9" i="5"/>
  <c r="L34" i="5"/>
  <c r="N7" i="5" s="1"/>
  <c r="J7" i="5"/>
  <c r="F5" i="5"/>
  <c r="L33" i="5"/>
  <c r="N5" i="5" s="1"/>
  <c r="E57" i="2"/>
  <c r="C92" i="2"/>
  <c r="E52" i="2"/>
  <c r="C82" i="2" s="1"/>
  <c r="E54" i="2"/>
  <c r="E55" i="2"/>
  <c r="C83" i="2" s="1"/>
  <c r="K71" i="2"/>
  <c r="M56" i="2" s="1"/>
  <c r="K70" i="2"/>
  <c r="M53" i="2" s="1"/>
  <c r="D97" i="2"/>
  <c r="F55" i="2"/>
  <c r="F56" i="2"/>
  <c r="E71" i="2"/>
  <c r="F52" i="2"/>
  <c r="F53" i="2"/>
  <c r="L72" i="2"/>
  <c r="N60" i="2" s="1"/>
  <c r="J60" i="2"/>
  <c r="D94" i="2"/>
  <c r="J59" i="2"/>
  <c r="H84" i="2" s="1"/>
  <c r="F58" i="2"/>
  <c r="D84" i="2" s="1"/>
  <c r="F59" i="2"/>
  <c r="F60" i="2"/>
  <c r="D93" i="2"/>
  <c r="E70" i="2"/>
  <c r="J55" i="2"/>
  <c r="J56" i="2"/>
  <c r="J57" i="2"/>
  <c r="D82" i="2"/>
  <c r="E58" i="2"/>
  <c r="E60" i="2"/>
  <c r="E72" i="2"/>
  <c r="K72" i="2"/>
  <c r="M60" i="2" s="1"/>
  <c r="C94" i="2"/>
  <c r="I15" i="1"/>
  <c r="I13" i="1"/>
  <c r="I16" i="1"/>
  <c r="I12" i="1"/>
  <c r="I17" i="1" s="1"/>
  <c r="I14" i="1"/>
  <c r="M65" i="2"/>
  <c r="M39" i="2"/>
  <c r="M38" i="2"/>
  <c r="M37" i="2"/>
  <c r="M64" i="2"/>
  <c r="M36" i="2"/>
  <c r="M35" i="2"/>
  <c r="M34" i="2"/>
  <c r="M68" i="2"/>
  <c r="M48" i="2"/>
  <c r="M47" i="2"/>
  <c r="M46" i="2"/>
  <c r="K80" i="2" s="1"/>
  <c r="C78" i="2"/>
  <c r="N54" i="2"/>
  <c r="N53" i="2"/>
  <c r="N52" i="2"/>
  <c r="D88" i="2"/>
  <c r="I66" i="2"/>
  <c r="J42" i="2"/>
  <c r="J41" i="2"/>
  <c r="J40" i="2"/>
  <c r="I34" i="5"/>
  <c r="C56" i="5"/>
  <c r="I8" i="5"/>
  <c r="I7" i="5"/>
  <c r="C58" i="5"/>
  <c r="I36" i="5"/>
  <c r="I14" i="5"/>
  <c r="I13" i="5"/>
  <c r="I12" i="5"/>
  <c r="C62" i="5"/>
  <c r="I40" i="5"/>
  <c r="I26" i="5"/>
  <c r="I25" i="5"/>
  <c r="I24" i="5"/>
  <c r="P6" i="1"/>
  <c r="P10" i="1" s="1"/>
  <c r="P23" i="1"/>
  <c r="P21" i="1"/>
  <c r="P19" i="1"/>
  <c r="P22" i="1"/>
  <c r="P20" i="1"/>
  <c r="F37" i="1"/>
  <c r="F35" i="1"/>
  <c r="D92" i="2"/>
  <c r="J54" i="2"/>
  <c r="J53" i="2"/>
  <c r="J52" i="2"/>
  <c r="P8" i="1"/>
  <c r="G8" i="1"/>
  <c r="G6" i="1"/>
  <c r="G10" i="1" s="1"/>
  <c r="G17" i="1"/>
  <c r="G19" i="1"/>
  <c r="G21" i="1"/>
  <c r="I29" i="1"/>
  <c r="I27" i="1"/>
  <c r="F43" i="1"/>
  <c r="F41" i="1"/>
  <c r="D60" i="1"/>
  <c r="D61" i="1" s="1"/>
  <c r="E39" i="2"/>
  <c r="N42" i="2"/>
  <c r="N41" i="2"/>
  <c r="N40" i="2"/>
  <c r="K67" i="2"/>
  <c r="C80" i="2"/>
  <c r="N48" i="2"/>
  <c r="N47" i="2"/>
  <c r="N46" i="2"/>
  <c r="C97" i="2"/>
  <c r="E64" i="2"/>
  <c r="N57" i="2"/>
  <c r="N56" i="2"/>
  <c r="N55" i="2"/>
  <c r="F97" i="2"/>
  <c r="E13" i="4"/>
  <c r="E14" i="4"/>
  <c r="E12" i="4"/>
  <c r="I6" i="5"/>
  <c r="I33" i="5"/>
  <c r="G66" i="5"/>
  <c r="I4" i="5"/>
  <c r="C55" i="5"/>
  <c r="I5" i="5"/>
  <c r="I3" i="5"/>
  <c r="C61" i="5"/>
  <c r="I39" i="5"/>
  <c r="I23" i="5"/>
  <c r="I22" i="5"/>
  <c r="I21" i="5"/>
  <c r="I20" i="1"/>
  <c r="G7" i="2"/>
  <c r="I67" i="2"/>
  <c r="I45" i="2"/>
  <c r="I44" i="2"/>
  <c r="I43" i="2"/>
  <c r="G79" i="2" s="1"/>
  <c r="C89" i="2"/>
  <c r="O31" i="1"/>
  <c r="E37" i="2"/>
  <c r="M51" i="2"/>
  <c r="M50" i="2"/>
  <c r="M49" i="2"/>
  <c r="M69" i="2"/>
  <c r="E97" i="2"/>
  <c r="I64" i="2"/>
  <c r="I36" i="2"/>
  <c r="I35" i="2"/>
  <c r="I34" i="2"/>
  <c r="G76" i="2" s="1"/>
  <c r="C86" i="2"/>
  <c r="I37" i="5"/>
  <c r="I17" i="5"/>
  <c r="I16" i="5"/>
  <c r="I15" i="5"/>
  <c r="C59" i="5"/>
  <c r="P9" i="1"/>
  <c r="I23" i="1"/>
  <c r="I21" i="1"/>
  <c r="I19" i="1"/>
  <c r="H24" i="4"/>
  <c r="H22" i="4"/>
  <c r="H25" i="4"/>
  <c r="H21" i="4"/>
  <c r="H23" i="4"/>
  <c r="I9" i="1"/>
  <c r="I7" i="1"/>
  <c r="I5" i="1"/>
  <c r="G22" i="1"/>
  <c r="G20" i="1"/>
  <c r="F49" i="1"/>
  <c r="F47" i="1"/>
  <c r="N39" i="2"/>
  <c r="N38" i="2"/>
  <c r="N37" i="2"/>
  <c r="I71" i="2"/>
  <c r="I57" i="2"/>
  <c r="I56" i="2"/>
  <c r="I55" i="2"/>
  <c r="C93" i="2"/>
  <c r="N10" i="1"/>
  <c r="I6" i="1"/>
  <c r="G7" i="1"/>
  <c r="O17" i="1"/>
  <c r="N16" i="1"/>
  <c r="N15" i="1"/>
  <c r="N13" i="1"/>
  <c r="N17" i="1" s="1"/>
  <c r="G31" i="1"/>
  <c r="I30" i="1"/>
  <c r="I31" i="1" s="1"/>
  <c r="N28" i="1"/>
  <c r="N26" i="1"/>
  <c r="N30" i="1"/>
  <c r="N29" i="1"/>
  <c r="N27" i="1"/>
  <c r="F36" i="1"/>
  <c r="F55" i="1" s="1"/>
  <c r="F42" i="1"/>
  <c r="F48" i="1"/>
  <c r="G55" i="1"/>
  <c r="G6" i="2"/>
  <c r="D13" i="2"/>
  <c r="D28" i="2"/>
  <c r="D18" i="2"/>
  <c r="D8" i="2"/>
  <c r="N36" i="2"/>
  <c r="N35" i="2"/>
  <c r="N34" i="2"/>
  <c r="E38" i="2"/>
  <c r="M42" i="2"/>
  <c r="M41" i="2"/>
  <c r="M40" i="2"/>
  <c r="C81" i="2"/>
  <c r="N51" i="2"/>
  <c r="N50" i="2"/>
  <c r="N49" i="2"/>
  <c r="C87" i="2"/>
  <c r="I65" i="2"/>
  <c r="I39" i="2"/>
  <c r="I38" i="2"/>
  <c r="I37" i="2"/>
  <c r="G77" i="2" s="1"/>
  <c r="N45" i="2"/>
  <c r="N44" i="2"/>
  <c r="N43" i="2"/>
  <c r="E69" i="2"/>
  <c r="F51" i="2"/>
  <c r="F50" i="2"/>
  <c r="F49" i="2"/>
  <c r="E23" i="4"/>
  <c r="F11" i="4"/>
  <c r="F9" i="4"/>
  <c r="F10" i="4"/>
  <c r="C57" i="5"/>
  <c r="I35" i="5"/>
  <c r="I11" i="5"/>
  <c r="I10" i="5"/>
  <c r="I9" i="5"/>
  <c r="I38" i="5"/>
  <c r="I20" i="5"/>
  <c r="I19" i="5"/>
  <c r="I18" i="5"/>
  <c r="C60" i="5"/>
  <c r="E38" i="1"/>
  <c r="E54" i="1" s="1"/>
  <c r="E40" i="1"/>
  <c r="E44" i="1"/>
  <c r="E56" i="1" s="1"/>
  <c r="E46" i="1"/>
  <c r="G53" i="1"/>
  <c r="G58" i="1" s="1"/>
  <c r="D22" i="2"/>
  <c r="I68" i="2"/>
  <c r="I72" i="2"/>
  <c r="F23" i="4"/>
  <c r="C28" i="4"/>
  <c r="D29" i="4" s="1"/>
  <c r="I41" i="5"/>
  <c r="E55" i="1"/>
  <c r="I70" i="2"/>
  <c r="C88" i="2"/>
  <c r="C90" i="2"/>
  <c r="D55" i="5"/>
  <c r="H66" i="5"/>
  <c r="E34" i="5"/>
  <c r="E8" i="5"/>
  <c r="E7" i="5"/>
  <c r="E6" i="5"/>
  <c r="D5" i="2"/>
  <c r="D9" i="2"/>
  <c r="G9" i="2" s="1"/>
  <c r="D10" i="2"/>
  <c r="D15" i="2"/>
  <c r="I40" i="2"/>
  <c r="I41" i="2"/>
  <c r="I46" i="2"/>
  <c r="I47" i="2"/>
  <c r="I52" i="2"/>
  <c r="I53" i="2"/>
  <c r="I54" i="2"/>
  <c r="I58" i="2"/>
  <c r="I59" i="2"/>
  <c r="I60" i="2"/>
  <c r="C91" i="2"/>
  <c r="E11" i="4"/>
  <c r="F5" i="4"/>
  <c r="F3" i="4"/>
  <c r="F21" i="4" s="1"/>
  <c r="F17" i="4"/>
  <c r="F15" i="4"/>
  <c r="J5" i="5"/>
  <c r="C66" i="5"/>
  <c r="E33" i="5"/>
  <c r="E5" i="5"/>
  <c r="E4" i="5"/>
  <c r="E3" i="5"/>
  <c r="L37" i="5"/>
  <c r="L39" i="5"/>
  <c r="L41" i="5"/>
  <c r="H45" i="5" l="1"/>
  <c r="D46" i="5"/>
  <c r="C52" i="5"/>
  <c r="N10" i="5"/>
  <c r="C53" i="5"/>
  <c r="D50" i="5"/>
  <c r="C51" i="5"/>
  <c r="H49" i="5"/>
  <c r="C50" i="5"/>
  <c r="N9" i="5"/>
  <c r="H47" i="5"/>
  <c r="N18" i="5"/>
  <c r="H51" i="5"/>
  <c r="D51" i="5"/>
  <c r="D52" i="5"/>
  <c r="G48" i="5"/>
  <c r="H46" i="5"/>
  <c r="N19" i="5"/>
  <c r="G46" i="5"/>
  <c r="G47" i="5"/>
  <c r="D45" i="5"/>
  <c r="M39" i="5"/>
  <c r="M14" i="5"/>
  <c r="M26" i="5"/>
  <c r="C48" i="5"/>
  <c r="M16" i="5"/>
  <c r="K49" i="5" s="1"/>
  <c r="D49" i="5"/>
  <c r="M17" i="5"/>
  <c r="M5" i="5"/>
  <c r="M4" i="5"/>
  <c r="M38" i="5"/>
  <c r="M27" i="5"/>
  <c r="M25" i="5"/>
  <c r="M23" i="5"/>
  <c r="M19" i="5"/>
  <c r="M40" i="5"/>
  <c r="M21" i="5"/>
  <c r="M20" i="5"/>
  <c r="M8" i="5"/>
  <c r="M35" i="5"/>
  <c r="M6" i="5"/>
  <c r="M10" i="5"/>
  <c r="M28" i="5"/>
  <c r="K53" i="5" s="1"/>
  <c r="M11" i="5"/>
  <c r="K66" i="5"/>
  <c r="M12" i="5"/>
  <c r="H53" i="5"/>
  <c r="G50" i="5"/>
  <c r="G49" i="5"/>
  <c r="G45" i="5"/>
  <c r="N24" i="5"/>
  <c r="H50" i="5"/>
  <c r="N8" i="5"/>
  <c r="M33" i="5"/>
  <c r="N26" i="5"/>
  <c r="L52" i="5" s="1"/>
  <c r="H52" i="5"/>
  <c r="D67" i="5"/>
  <c r="H48" i="5"/>
  <c r="M34" i="5"/>
  <c r="N6" i="5"/>
  <c r="D64" i="5"/>
  <c r="E63" i="5" s="1"/>
  <c r="N12" i="5"/>
  <c r="N14" i="5"/>
  <c r="M36" i="5"/>
  <c r="D47" i="5"/>
  <c r="E42" i="5"/>
  <c r="F41" i="5" s="1"/>
  <c r="N4" i="5"/>
  <c r="N3" i="5"/>
  <c r="C84" i="2"/>
  <c r="M55" i="2"/>
  <c r="M71" i="2"/>
  <c r="M54" i="2"/>
  <c r="K82" i="2" s="1"/>
  <c r="M70" i="2"/>
  <c r="M52" i="2"/>
  <c r="G97" i="2"/>
  <c r="M58" i="2"/>
  <c r="M57" i="2"/>
  <c r="K83" i="2" s="1"/>
  <c r="D83" i="2"/>
  <c r="N58" i="2"/>
  <c r="M72" i="2"/>
  <c r="D98" i="2"/>
  <c r="H83" i="2"/>
  <c r="H97" i="2"/>
  <c r="N59" i="2"/>
  <c r="F98" i="2"/>
  <c r="D95" i="2"/>
  <c r="E93" i="2" s="1"/>
  <c r="M59" i="2"/>
  <c r="K84" i="2" s="1"/>
  <c r="F57" i="1"/>
  <c r="F25" i="4"/>
  <c r="G82" i="2"/>
  <c r="G78" i="2"/>
  <c r="G5" i="2"/>
  <c r="D81" i="2"/>
  <c r="L79" i="2"/>
  <c r="P16" i="1"/>
  <c r="P14" i="1"/>
  <c r="P12" i="1"/>
  <c r="P13" i="1"/>
  <c r="P15" i="1"/>
  <c r="C77" i="2"/>
  <c r="G51" i="5"/>
  <c r="E73" i="2"/>
  <c r="K76" i="2"/>
  <c r="N17" i="5"/>
  <c r="N15" i="5"/>
  <c r="N16" i="5"/>
  <c r="L81" i="2"/>
  <c r="L76" i="2"/>
  <c r="N31" i="1"/>
  <c r="G83" i="2"/>
  <c r="H26" i="4"/>
  <c r="L66" i="5"/>
  <c r="K81" i="2"/>
  <c r="P29" i="1"/>
  <c r="P27" i="1"/>
  <c r="P30" i="1"/>
  <c r="P28" i="1"/>
  <c r="P26" i="1"/>
  <c r="H67" i="5"/>
  <c r="E24" i="4"/>
  <c r="L83" i="2"/>
  <c r="L80" i="2"/>
  <c r="M45" i="2"/>
  <c r="M44" i="2"/>
  <c r="M43" i="2"/>
  <c r="K79" i="2" s="1"/>
  <c r="M67" i="2"/>
  <c r="E57" i="1"/>
  <c r="G24" i="1"/>
  <c r="H78" i="2"/>
  <c r="N29" i="5"/>
  <c r="N27" i="5"/>
  <c r="N28" i="5"/>
  <c r="N23" i="5"/>
  <c r="N21" i="5"/>
  <c r="N22" i="5"/>
  <c r="G84" i="2"/>
  <c r="C46" i="5"/>
  <c r="H56" i="1"/>
  <c r="H54" i="1"/>
  <c r="H57" i="1"/>
  <c r="H53" i="1"/>
  <c r="H58" i="1" s="1"/>
  <c r="H55" i="1"/>
  <c r="K78" i="2"/>
  <c r="G8" i="2"/>
  <c r="L77" i="2"/>
  <c r="I10" i="1"/>
  <c r="C45" i="5"/>
  <c r="G80" i="2"/>
  <c r="G53" i="5"/>
  <c r="I24" i="1"/>
  <c r="M41" i="5"/>
  <c r="I73" i="2"/>
  <c r="I42" i="5"/>
  <c r="M37" i="5"/>
  <c r="L78" i="2"/>
  <c r="H82" i="2"/>
  <c r="F53" i="1"/>
  <c r="P24" i="1"/>
  <c r="G52" i="5"/>
  <c r="L82" i="2"/>
  <c r="K77" i="2"/>
  <c r="K52" i="5" l="1"/>
  <c r="K51" i="5"/>
  <c r="K48" i="5"/>
  <c r="L47" i="5"/>
  <c r="L50" i="5"/>
  <c r="L46" i="5"/>
  <c r="K45" i="5"/>
  <c r="K50" i="5"/>
  <c r="K46" i="5"/>
  <c r="K47" i="5"/>
  <c r="L67" i="5"/>
  <c r="E60" i="5"/>
  <c r="F33" i="5"/>
  <c r="L48" i="5"/>
  <c r="E58" i="5"/>
  <c r="E61" i="5"/>
  <c r="E55" i="5"/>
  <c r="E56" i="5"/>
  <c r="F38" i="5"/>
  <c r="E57" i="5"/>
  <c r="E59" i="5"/>
  <c r="E62" i="5"/>
  <c r="F36" i="5"/>
  <c r="L49" i="5"/>
  <c r="M42" i="5"/>
  <c r="N41" i="5" s="1"/>
  <c r="F34" i="5"/>
  <c r="F39" i="5"/>
  <c r="F35" i="5"/>
  <c r="F40" i="5"/>
  <c r="F37" i="5"/>
  <c r="L45" i="5"/>
  <c r="H98" i="2"/>
  <c r="L84" i="2"/>
  <c r="M73" i="2"/>
  <c r="N70" i="2" s="1"/>
  <c r="E94" i="2"/>
  <c r="E86" i="2"/>
  <c r="E87" i="2"/>
  <c r="E91" i="2"/>
  <c r="E90" i="2"/>
  <c r="E92" i="2"/>
  <c r="E89" i="2"/>
  <c r="E88" i="2"/>
  <c r="J72" i="2"/>
  <c r="J71" i="2"/>
  <c r="J70" i="2"/>
  <c r="J69" i="2"/>
  <c r="J68" i="2"/>
  <c r="J67" i="2"/>
  <c r="J66" i="2"/>
  <c r="J65" i="2"/>
  <c r="J64" i="2"/>
  <c r="L53" i="5"/>
  <c r="F72" i="2"/>
  <c r="F71" i="2"/>
  <c r="F70" i="2"/>
  <c r="F69" i="2"/>
  <c r="F68" i="2"/>
  <c r="F67" i="2"/>
  <c r="F66" i="2"/>
  <c r="F65" i="2"/>
  <c r="F64" i="2"/>
  <c r="L51" i="5"/>
  <c r="P31" i="1"/>
  <c r="P17" i="1"/>
  <c r="J34" i="5"/>
  <c r="J41" i="5"/>
  <c r="J40" i="5"/>
  <c r="J39" i="5"/>
  <c r="J38" i="5"/>
  <c r="J37" i="5"/>
  <c r="J36" i="5"/>
  <c r="J35" i="5"/>
  <c r="J33" i="5"/>
  <c r="E64" i="5" l="1"/>
  <c r="N39" i="5"/>
  <c r="N36" i="5"/>
  <c r="N34" i="5"/>
  <c r="N33" i="5"/>
  <c r="N37" i="5"/>
  <c r="N40" i="5"/>
  <c r="N38" i="5"/>
  <c r="N35" i="5"/>
  <c r="F42" i="5"/>
  <c r="N72" i="2"/>
  <c r="N68" i="2"/>
  <c r="N67" i="2"/>
  <c r="N64" i="2"/>
  <c r="N69" i="2"/>
  <c r="N65" i="2"/>
  <c r="N71" i="2"/>
  <c r="N66" i="2"/>
  <c r="E95" i="2"/>
  <c r="F73" i="2"/>
  <c r="J73" i="2"/>
  <c r="J42" i="5"/>
  <c r="N42" i="5" l="1"/>
  <c r="N73" i="2"/>
</calcChain>
</file>

<file path=xl/comments1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0"/>
            <rFont val="Arial"/>
            <family val="2"/>
            <charset val="1"/>
          </rPr>
          <t>plotting the best test losses, on average results are diff</t>
        </r>
      </text>
    </comment>
    <comment ref="J12" authorId="0" shapeId="0">
      <text>
        <r>
          <rPr>
            <sz val="10"/>
            <rFont val="Arial"/>
            <family val="2"/>
            <charset val="1"/>
          </rPr>
          <t>Test orig rewards on these weights</t>
        </r>
      </text>
    </comment>
  </commentList>
</comments>
</file>

<file path=xl/sharedStrings.xml><?xml version="1.0" encoding="utf-8"?>
<sst xmlns="http://schemas.openxmlformats.org/spreadsheetml/2006/main" count="172" uniqueCount="46">
  <si>
    <t>stats</t>
  </si>
  <si>
    <t>find_weights</t>
  </si>
  <si>
    <t>hiddenlayer</t>
  </si>
  <si>
    <t>ORIG</t>
  </si>
  <si>
    <t>seed</t>
  </si>
  <si>
    <t>lr</t>
  </si>
  <si>
    <t>epochs</t>
  </si>
  <si>
    <t>time</t>
  </si>
  <si>
    <t>end_train_loss</t>
  </si>
  <si>
    <t>end_test_loss</t>
  </si>
  <si>
    <t>+-testloss</t>
  </si>
  <si>
    <t>diff_loss</t>
  </si>
  <si>
    <t>+-</t>
  </si>
  <si>
    <t>RAND</t>
  </si>
  <si>
    <t>batch_size (T)</t>
  </si>
  <si>
    <t>cpu_time</t>
  </si>
  <si>
    <t>gpu_time</t>
  </si>
  <si>
    <t>+-cputime</t>
  </si>
  <si>
    <t>+-gputime</t>
  </si>
  <si>
    <t>averages</t>
  </si>
  <si>
    <t>+-cpu</t>
  </si>
  <si>
    <t>+-gpu</t>
  </si>
  <si>
    <t>speedup</t>
  </si>
  <si>
    <t>speedup+-</t>
  </si>
  <si>
    <t>scaling on cpu</t>
  </si>
  <si>
    <t>scaling on gpu</t>
  </si>
  <si>
    <t>slopes</t>
  </si>
  <si>
    <t>find_rewards</t>
  </si>
  <si>
    <t>Lr=0.001</t>
  </si>
  <si>
    <t>BASELINES</t>
  </si>
  <si>
    <t>loss</t>
  </si>
  <si>
    <t>weight_file_seed</t>
  </si>
  <si>
    <t>rewards_seed</t>
  </si>
  <si>
    <t>best_loss</t>
  </si>
  <si>
    <t>average_loss</t>
  </si>
  <si>
    <t>proport</t>
  </si>
  <si>
    <t>rand</t>
  </si>
  <si>
    <t>total_time</t>
  </si>
  <si>
    <t>lp_time</t>
  </si>
  <si>
    <t>nn_time+transfer</t>
  </si>
  <si>
    <t>batch_size(J)</t>
  </si>
  <si>
    <t>cpu+-</t>
  </si>
  <si>
    <t>gpu+-</t>
  </si>
  <si>
    <t>batch_size (J)</t>
  </si>
  <si>
    <t>congpu+-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</si>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</sst>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00000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99FF66"/>
        <bgColor rgb="FF99CC00"/>
      </patternFill>
    </fill>
    <fill>
      <patternFill patternType="solid">
        <fgColor rgb="FFFFFF99"/>
        <bgColor rgb="FFFFFF66"/>
      </patternFill>
    </fill>
    <fill>
      <patternFill patternType="solid">
        <fgColor rgb="FFFF9999"/>
        <bgColor rgb="FFFF8080"/>
      </patternFill>
    </fill>
    <fill>
      <patternFill patternType="solid">
        <fgColor rgb="FFFFCC00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7" borderId="0" xfId="0" applyNumberFormat="1" applyFont="1" applyFill="1" applyBorder="1" applyAlignment="1">
      <alignment horizontal="center" vertical="center"/>
    </xf>
    <xf numFmtId="164" fontId="1" fillId="6" borderId="0" xfId="0" applyNumberFormat="1" applyFon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164" fontId="0" fillId="2" borderId="0" xfId="0" applyNumberFormat="1" applyFill="1"/>
    <xf numFmtId="164" fontId="0" fillId="3" borderId="0" xfId="0" applyNumberFormat="1" applyFill="1"/>
    <xf numFmtId="0" fontId="1" fillId="0" borderId="0" xfId="0" applyFont="1"/>
    <xf numFmtId="164" fontId="0" fillId="4" borderId="0" xfId="0" applyNumberFormat="1" applyFill="1"/>
    <xf numFmtId="164" fontId="1" fillId="0" borderId="0" xfId="0" applyNumberFormat="1" applyFont="1" applyBorder="1" applyAlignment="1">
      <alignment horizontal="center" vertical="center"/>
    </xf>
    <xf numFmtId="164" fontId="0" fillId="5" borderId="0" xfId="0" applyNumberFormat="1" applyFont="1" applyFill="1"/>
    <xf numFmtId="164" fontId="0" fillId="6" borderId="0" xfId="0" applyNumberFormat="1" applyFont="1" applyFill="1"/>
    <xf numFmtId="164" fontId="0" fillId="7" borderId="0" xfId="0" applyNumberFormat="1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0" applyNumberFormat="1"/>
    <xf numFmtId="165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19050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19050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61"/>
  <sheetViews>
    <sheetView topLeftCell="A55" zoomScale="160" zoomScaleNormal="160" workbookViewId="0">
      <selection activeCell="A33" sqref="A33"/>
    </sheetView>
  </sheetViews>
  <sheetFormatPr defaultRowHeight="12.75" x14ac:dyDescent="0.2"/>
  <cols>
    <col min="1" max="1" width="12.140625" style="4"/>
    <col min="2" max="3" width="12.28515625" style="4"/>
    <col min="4" max="4" width="9.140625" style="4"/>
    <col min="5" max="5" width="12.28515625" style="4"/>
    <col min="6" max="6" width="11.85546875" style="4"/>
    <col min="7" max="7" width="8.140625" style="4"/>
    <col min="8" max="8" width="7" style="4"/>
    <col min="9" max="9" width="6.140625" style="4"/>
    <col min="10" max="10" width="9.85546875" style="4"/>
    <col min="11" max="11" width="9.140625" style="4"/>
    <col min="12" max="12" width="12.28515625" style="4"/>
    <col min="13" max="13" width="11.85546875" style="4"/>
    <col min="14" max="14" width="8.140625" style="4"/>
    <col min="15" max="15" width="7" style="4"/>
    <col min="16" max="16" width="6.140625" style="4"/>
    <col min="17" max="1025" width="9.85546875" style="4"/>
  </cols>
  <sheetData>
    <row r="1" spans="1:16" x14ac:dyDescent="0.2">
      <c r="A1" s="4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2">
      <c r="A2" s="4" t="s">
        <v>1</v>
      </c>
      <c r="B2"/>
      <c r="C2"/>
      <c r="D2"/>
      <c r="E2"/>
      <c r="F2"/>
      <c r="G2"/>
      <c r="H2"/>
      <c r="I2"/>
      <c r="J2" s="4" t="s">
        <v>2</v>
      </c>
      <c r="K2"/>
      <c r="L2"/>
      <c r="M2"/>
      <c r="N2"/>
      <c r="O2"/>
      <c r="P2"/>
    </row>
    <row r="3" spans="1:16" x14ac:dyDescent="0.2">
      <c r="A3" s="4" t="s">
        <v>3</v>
      </c>
      <c r="B3"/>
      <c r="C3"/>
      <c r="D3"/>
      <c r="E3"/>
      <c r="F3"/>
      <c r="G3"/>
      <c r="H3"/>
      <c r="I3"/>
      <c r="J3" s="4" t="s">
        <v>3</v>
      </c>
      <c r="K3"/>
      <c r="L3"/>
      <c r="M3"/>
      <c r="N3"/>
      <c r="O3"/>
      <c r="P3"/>
    </row>
    <row r="4" spans="1:16" x14ac:dyDescent="0.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K4" s="4" t="s">
        <v>7</v>
      </c>
      <c r="L4" s="4" t="s">
        <v>8</v>
      </c>
      <c r="M4" s="4" t="s">
        <v>9</v>
      </c>
      <c r="N4" s="4" t="s">
        <v>10</v>
      </c>
      <c r="O4" s="4" t="s">
        <v>11</v>
      </c>
      <c r="P4" s="4" t="s">
        <v>12</v>
      </c>
    </row>
    <row r="5" spans="1:16" x14ac:dyDescent="0.2">
      <c r="A5" s="4">
        <v>1</v>
      </c>
      <c r="B5" s="4">
        <v>0.01</v>
      </c>
      <c r="C5" s="4">
        <v>10000</v>
      </c>
      <c r="D5" s="4">
        <v>1296.9839999999999</v>
      </c>
      <c r="E5" s="5">
        <v>3.4099999999999998E-2</v>
      </c>
      <c r="F5" s="5">
        <v>9.1999999999999998E-2</v>
      </c>
      <c r="G5" s="5">
        <f>ABS($F$10-F5)</f>
        <v>7.6500000000000012E-2</v>
      </c>
      <c r="H5" s="5">
        <f>F5-E5</f>
        <v>5.79E-2</v>
      </c>
      <c r="I5" s="5">
        <f>ABS($H$10-H5)</f>
        <v>7.2559999999999986E-2</v>
      </c>
      <c r="K5" s="4">
        <v>1653.3931</v>
      </c>
      <c r="L5" s="4">
        <v>0.16250000000000001</v>
      </c>
      <c r="M5" s="4">
        <v>0.31240000000000001</v>
      </c>
      <c r="N5" s="5">
        <f>ABS($M$10-M5)</f>
        <v>0.18160000000000004</v>
      </c>
      <c r="O5" s="4">
        <f>M5-L5</f>
        <v>0.14990000000000001</v>
      </c>
      <c r="P5" s="4">
        <f>ABS($O$10-O5)</f>
        <v>0.19831999999999997</v>
      </c>
    </row>
    <row r="6" spans="1:16" x14ac:dyDescent="0.2">
      <c r="A6" s="4">
        <v>2</v>
      </c>
      <c r="B6" s="4">
        <v>0.01</v>
      </c>
      <c r="C6" s="4">
        <v>10000</v>
      </c>
      <c r="D6" s="4">
        <v>1430.4082000000001</v>
      </c>
      <c r="E6" s="4">
        <v>3.2300000000000002E-2</v>
      </c>
      <c r="F6" s="4">
        <v>0.1149</v>
      </c>
      <c r="G6" s="6">
        <f>ABS($F$10-F6)</f>
        <v>5.3600000000000009E-2</v>
      </c>
      <c r="H6" s="4">
        <f>F6-E6</f>
        <v>8.2600000000000007E-2</v>
      </c>
      <c r="I6" s="4">
        <f>ABS($H$10-H6)</f>
        <v>4.7859999999999986E-2</v>
      </c>
      <c r="K6" s="4">
        <v>1766.2634</v>
      </c>
      <c r="L6" s="4">
        <v>0.16420000000000001</v>
      </c>
      <c r="M6" s="4">
        <v>0.50439999999999996</v>
      </c>
      <c r="N6" s="6">
        <f>ABS($M$10-M6)</f>
        <v>1.0399999999999909E-2</v>
      </c>
      <c r="O6" s="4">
        <f>M6-L6</f>
        <v>0.34019999999999995</v>
      </c>
      <c r="P6" s="4">
        <f>ABS($O$10-O6)</f>
        <v>8.0200000000000271E-3</v>
      </c>
    </row>
    <row r="7" spans="1:16" x14ac:dyDescent="0.2">
      <c r="A7" s="4">
        <v>3</v>
      </c>
      <c r="B7" s="4">
        <v>0.01</v>
      </c>
      <c r="C7" s="4">
        <v>10000</v>
      </c>
      <c r="D7" s="4">
        <v>1157.7097000000001</v>
      </c>
      <c r="E7" s="4">
        <v>6.3899999999999998E-2</v>
      </c>
      <c r="F7" s="4">
        <v>0.23269999999999999</v>
      </c>
      <c r="G7" s="6">
        <f>ABS($F$10-F7)</f>
        <v>6.4199999999999979E-2</v>
      </c>
      <c r="H7" s="4">
        <f>F7-E7</f>
        <v>0.16880000000000001</v>
      </c>
      <c r="I7" s="4">
        <f>ABS($H$10-H7)</f>
        <v>3.8340000000000013E-2</v>
      </c>
      <c r="K7" s="4">
        <v>1638.3490999999999</v>
      </c>
      <c r="L7" s="4">
        <v>0.1817</v>
      </c>
      <c r="M7" s="4">
        <v>0.6462</v>
      </c>
      <c r="N7" s="6">
        <f>ABS($M$10-M7)</f>
        <v>0.15219999999999995</v>
      </c>
      <c r="O7" s="4">
        <f>M7-L7</f>
        <v>0.46450000000000002</v>
      </c>
      <c r="P7" s="4">
        <f>ABS($O$10-O7)</f>
        <v>0.11628000000000005</v>
      </c>
    </row>
    <row r="8" spans="1:16" x14ac:dyDescent="0.2">
      <c r="A8" s="4">
        <v>4</v>
      </c>
      <c r="B8" s="4">
        <v>0.01</v>
      </c>
      <c r="C8" s="4">
        <v>10000</v>
      </c>
      <c r="D8" s="4">
        <v>1402.6776</v>
      </c>
      <c r="E8" s="4">
        <v>2.7799999999999998E-2</v>
      </c>
      <c r="F8" s="4">
        <v>0.27300000000000002</v>
      </c>
      <c r="G8" s="6">
        <f>ABS($F$10-F8)</f>
        <v>0.10450000000000001</v>
      </c>
      <c r="H8" s="4">
        <f>F8-E8</f>
        <v>0.24520000000000003</v>
      </c>
      <c r="I8" s="4">
        <f>ABS($H$10-H8)</f>
        <v>0.11474000000000004</v>
      </c>
      <c r="K8" s="4">
        <v>1771.6125</v>
      </c>
      <c r="L8" s="4">
        <v>8.3900000000000002E-2</v>
      </c>
      <c r="M8" s="4">
        <v>0.53979999999999995</v>
      </c>
      <c r="N8" s="6">
        <f>ABS($M$10-M8)</f>
        <v>4.5799999999999896E-2</v>
      </c>
      <c r="O8" s="4">
        <f>M8-L8</f>
        <v>0.45589999999999997</v>
      </c>
      <c r="P8" s="4">
        <f>ABS($O$10-O8)</f>
        <v>0.10768</v>
      </c>
    </row>
    <row r="9" spans="1:16" x14ac:dyDescent="0.2">
      <c r="A9" s="4">
        <v>5</v>
      </c>
      <c r="B9" s="4">
        <v>0.01</v>
      </c>
      <c r="C9" s="4">
        <v>10000</v>
      </c>
      <c r="D9" s="4">
        <v>1215.0074</v>
      </c>
      <c r="E9" s="4">
        <v>3.2099999999999997E-2</v>
      </c>
      <c r="F9" s="4">
        <v>0.12989999999999999</v>
      </c>
      <c r="G9" s="6">
        <f>ABS($F$10-F9)</f>
        <v>3.8600000000000023E-2</v>
      </c>
      <c r="H9" s="4">
        <f>F9-E9</f>
        <v>9.7799999999999998E-2</v>
      </c>
      <c r="I9" s="4">
        <f>ABS($H$10-H9)</f>
        <v>3.2659999999999995E-2</v>
      </c>
      <c r="K9" s="4">
        <v>1834.9186</v>
      </c>
      <c r="L9" s="4">
        <v>0.1366</v>
      </c>
      <c r="M9" s="4">
        <v>0.4672</v>
      </c>
      <c r="N9" s="6">
        <f>ABS($M$10-M9)</f>
        <v>2.6800000000000046E-2</v>
      </c>
      <c r="O9" s="4">
        <f>M9-L9</f>
        <v>0.3306</v>
      </c>
      <c r="P9" s="4">
        <f>ABS($O$10-O9)</f>
        <v>1.7619999999999969E-2</v>
      </c>
    </row>
    <row r="10" spans="1:16" x14ac:dyDescent="0.2">
      <c r="A10"/>
      <c r="B10"/>
      <c r="C10"/>
      <c r="D10" s="4">
        <f t="shared" ref="D10:I10" si="0">AVERAGE(D5:D9)</f>
        <v>1300.5573800000002</v>
      </c>
      <c r="E10" s="4">
        <f t="shared" si="0"/>
        <v>3.8039999999999997E-2</v>
      </c>
      <c r="F10" s="4">
        <f t="shared" si="0"/>
        <v>0.16850000000000001</v>
      </c>
      <c r="G10" s="4">
        <f t="shared" si="0"/>
        <v>6.7480000000000012E-2</v>
      </c>
      <c r="H10" s="4">
        <f t="shared" si="0"/>
        <v>0.13045999999999999</v>
      </c>
      <c r="I10" s="4">
        <f t="shared" si="0"/>
        <v>6.1231999999999995E-2</v>
      </c>
      <c r="K10" s="4">
        <f t="shared" ref="K10:P10" si="1">AVERAGE(K5:K9)</f>
        <v>1732.9073400000002</v>
      </c>
      <c r="L10" s="7">
        <f t="shared" si="1"/>
        <v>0.14577999999999997</v>
      </c>
      <c r="M10" s="7">
        <f t="shared" si="1"/>
        <v>0.49400000000000005</v>
      </c>
      <c r="N10" s="4">
        <f t="shared" si="1"/>
        <v>8.3359999999999962E-2</v>
      </c>
      <c r="O10" s="7">
        <f t="shared" si="1"/>
        <v>0.34821999999999997</v>
      </c>
      <c r="P10" s="7">
        <f t="shared" si="1"/>
        <v>8.9583999999999997E-2</v>
      </c>
    </row>
    <row r="11" spans="1:16" x14ac:dyDescent="0.2">
      <c r="A11"/>
      <c r="B11"/>
      <c r="C11"/>
      <c r="D11"/>
      <c r="E11"/>
      <c r="F11"/>
      <c r="G11"/>
      <c r="H11"/>
      <c r="I11"/>
      <c r="K11"/>
      <c r="L11"/>
      <c r="M11"/>
      <c r="N11"/>
      <c r="O11"/>
      <c r="P11"/>
    </row>
    <row r="12" spans="1:16" x14ac:dyDescent="0.2">
      <c r="A12" s="4">
        <v>1</v>
      </c>
      <c r="B12" s="4">
        <v>1E-3</v>
      </c>
      <c r="C12" s="4">
        <v>10000</v>
      </c>
      <c r="D12" s="4">
        <v>1164.3671999999999</v>
      </c>
      <c r="E12" s="5">
        <v>3.4599999999999999E-2</v>
      </c>
      <c r="F12" s="5">
        <v>9.9099999999999994E-2</v>
      </c>
      <c r="G12" s="5">
        <f>ABS($F$17-F12)</f>
        <v>1.9760000000000014E-2</v>
      </c>
      <c r="H12" s="5">
        <f>F12-E12</f>
        <v>6.4500000000000002E-2</v>
      </c>
      <c r="I12" s="5">
        <f>ABS($H$17-H12)</f>
        <v>2.3119999999999988E-2</v>
      </c>
      <c r="K12" s="4">
        <v>1618.1636000000001</v>
      </c>
      <c r="L12" s="4">
        <v>6.0100000000000001E-2</v>
      </c>
      <c r="M12" s="4">
        <v>0.15790000000000001</v>
      </c>
      <c r="N12" s="5">
        <f>ABS($M$17-M12)</f>
        <v>6.9919999999999982E-2</v>
      </c>
      <c r="O12" s="4">
        <f>M12-L12</f>
        <v>9.7800000000000012E-2</v>
      </c>
      <c r="P12" s="4">
        <f>ABS($O$17-O12)</f>
        <v>6.9900000000000004E-2</v>
      </c>
    </row>
    <row r="13" spans="1:16" x14ac:dyDescent="0.2">
      <c r="A13" s="4">
        <v>2</v>
      </c>
      <c r="B13" s="4">
        <v>1E-3</v>
      </c>
      <c r="C13" s="4">
        <v>10000</v>
      </c>
      <c r="D13" s="4">
        <v>1157.123</v>
      </c>
      <c r="E13" s="4">
        <v>3.27E-2</v>
      </c>
      <c r="F13" s="4">
        <v>0.11550000000000001</v>
      </c>
      <c r="G13" s="6">
        <f>ABS($F$17-F13)</f>
        <v>3.3600000000000019E-3</v>
      </c>
      <c r="H13" s="4">
        <f>F13-E13</f>
        <v>8.2800000000000012E-2</v>
      </c>
      <c r="I13" s="4">
        <f>ABS($H$17-H13)</f>
        <v>4.8199999999999771E-3</v>
      </c>
      <c r="K13" s="4">
        <v>1669.5344</v>
      </c>
      <c r="L13" s="4">
        <v>9.1800000000000007E-2</v>
      </c>
      <c r="M13" s="4">
        <v>0.25230000000000002</v>
      </c>
      <c r="N13" s="6">
        <f>ABS($M$17-M13)</f>
        <v>2.448000000000003E-2</v>
      </c>
      <c r="O13" s="4">
        <f>M13-L13</f>
        <v>0.16050000000000003</v>
      </c>
      <c r="P13" s="4">
        <f>ABS($O$17-O13)</f>
        <v>7.1999999999999842E-3</v>
      </c>
    </row>
    <row r="14" spans="1:16" x14ac:dyDescent="0.2">
      <c r="A14" s="4">
        <v>3</v>
      </c>
      <c r="B14" s="4">
        <v>1E-3</v>
      </c>
      <c r="C14" s="4">
        <v>10000</v>
      </c>
      <c r="D14" s="4">
        <v>1190.5355</v>
      </c>
      <c r="E14" s="4">
        <v>2.9700000000000001E-2</v>
      </c>
      <c r="F14" s="4">
        <v>0.15570000000000001</v>
      </c>
      <c r="G14" s="6">
        <f>ABS($F$17-F14)</f>
        <v>3.6839999999999998E-2</v>
      </c>
      <c r="H14" s="4">
        <f>F14-E14</f>
        <v>0.126</v>
      </c>
      <c r="I14" s="4">
        <f>ABS($H$17-H14)</f>
        <v>3.8380000000000011E-2</v>
      </c>
      <c r="K14" s="4">
        <v>1619.9286999999999</v>
      </c>
      <c r="L14" s="4">
        <v>5.7200000000000001E-2</v>
      </c>
      <c r="M14" s="4">
        <v>0.2702</v>
      </c>
      <c r="N14" s="6">
        <f>ABS($M$17-M14)</f>
        <v>4.2380000000000001E-2</v>
      </c>
      <c r="O14" s="4">
        <f>M14-L14</f>
        <v>0.21299999999999999</v>
      </c>
      <c r="P14" s="4">
        <f>ABS($O$17-O14)</f>
        <v>4.5299999999999979E-2</v>
      </c>
    </row>
    <row r="15" spans="1:16" x14ac:dyDescent="0.2">
      <c r="A15" s="4">
        <v>4</v>
      </c>
      <c r="B15" s="4">
        <v>1E-3</v>
      </c>
      <c r="C15" s="4">
        <v>10000</v>
      </c>
      <c r="D15" s="4">
        <v>1170.73</v>
      </c>
      <c r="E15" s="4">
        <v>2.7400000000000001E-2</v>
      </c>
      <c r="F15" s="4">
        <v>0.1032</v>
      </c>
      <c r="G15" s="6">
        <f>ABS($F$17-F15)</f>
        <v>1.5660000000000007E-2</v>
      </c>
      <c r="H15" s="4">
        <f>F15-E15</f>
        <v>7.5800000000000006E-2</v>
      </c>
      <c r="I15" s="4">
        <f>ABS($H$17-H15)</f>
        <v>1.1819999999999983E-2</v>
      </c>
      <c r="K15" s="4">
        <v>1621.1855</v>
      </c>
      <c r="L15" s="4">
        <v>3.9E-2</v>
      </c>
      <c r="M15" s="4">
        <v>0.2797</v>
      </c>
      <c r="N15" s="6">
        <f>ABS($M$17-M15)</f>
        <v>5.1880000000000009E-2</v>
      </c>
      <c r="O15" s="4">
        <f>M15-L15</f>
        <v>0.2407</v>
      </c>
      <c r="P15" s="4">
        <f>ABS($O$17-O15)</f>
        <v>7.2999999999999982E-2</v>
      </c>
    </row>
    <row r="16" spans="1:16" x14ac:dyDescent="0.2">
      <c r="A16" s="4">
        <v>5</v>
      </c>
      <c r="B16" s="4">
        <v>1E-3</v>
      </c>
      <c r="C16" s="4">
        <v>10000</v>
      </c>
      <c r="D16" s="4">
        <v>1438.7272</v>
      </c>
      <c r="E16" s="4">
        <v>3.1800000000000002E-2</v>
      </c>
      <c r="F16" s="4">
        <v>0.1208</v>
      </c>
      <c r="G16" s="6">
        <f>ABS($F$17-F16)</f>
        <v>1.9399999999999973E-3</v>
      </c>
      <c r="H16" s="4">
        <f>F16-E16</f>
        <v>8.8999999999999996E-2</v>
      </c>
      <c r="I16" s="4">
        <f>ABS($H$17-H16)</f>
        <v>1.3800000000000062E-3</v>
      </c>
      <c r="K16" s="4">
        <v>1690.6035999999999</v>
      </c>
      <c r="L16" s="4">
        <v>5.2499999999999998E-2</v>
      </c>
      <c r="M16" s="4">
        <v>0.17899999999999999</v>
      </c>
      <c r="N16" s="6">
        <f>ABS($M$17-M16)</f>
        <v>4.8820000000000002E-2</v>
      </c>
      <c r="O16" s="4">
        <f>M16-L16</f>
        <v>0.1265</v>
      </c>
      <c r="P16" s="4">
        <f>ABS($O$17-O16)</f>
        <v>4.1200000000000014E-2</v>
      </c>
    </row>
    <row r="17" spans="1:16" x14ac:dyDescent="0.2">
      <c r="A17"/>
      <c r="B17"/>
      <c r="C17"/>
      <c r="D17" s="4">
        <f t="shared" ref="D17:I17" si="2">AVERAGE(D12:D16)</f>
        <v>1224.2965799999999</v>
      </c>
      <c r="E17" s="8">
        <f t="shared" si="2"/>
        <v>3.124E-2</v>
      </c>
      <c r="F17" s="8">
        <f t="shared" si="2"/>
        <v>0.11886000000000001</v>
      </c>
      <c r="G17" s="4">
        <f t="shared" si="2"/>
        <v>1.5512000000000003E-2</v>
      </c>
      <c r="H17" s="8">
        <f t="shared" si="2"/>
        <v>8.761999999999999E-2</v>
      </c>
      <c r="I17" s="8">
        <f t="shared" si="2"/>
        <v>1.5903999999999995E-2</v>
      </c>
      <c r="K17" s="4">
        <f t="shared" ref="K17:P17" si="3">AVERAGE(K12:K16)</f>
        <v>1643.8831600000001</v>
      </c>
      <c r="L17" s="8">
        <f t="shared" si="3"/>
        <v>6.0120000000000007E-2</v>
      </c>
      <c r="M17" s="8">
        <f t="shared" si="3"/>
        <v>0.22781999999999999</v>
      </c>
      <c r="N17" s="4">
        <f t="shared" si="3"/>
        <v>4.7496000000000003E-2</v>
      </c>
      <c r="O17" s="8">
        <f t="shared" si="3"/>
        <v>0.16770000000000002</v>
      </c>
      <c r="P17" s="8">
        <f t="shared" si="3"/>
        <v>4.7319999999999994E-2</v>
      </c>
    </row>
    <row r="18" spans="1:16" x14ac:dyDescent="0.2">
      <c r="A18"/>
      <c r="B18"/>
      <c r="C18"/>
      <c r="D18"/>
      <c r="E18"/>
      <c r="F18"/>
      <c r="G18"/>
      <c r="H18"/>
      <c r="I18"/>
      <c r="K18"/>
      <c r="L18"/>
      <c r="M18"/>
      <c r="N18"/>
      <c r="O18"/>
      <c r="P18"/>
    </row>
    <row r="19" spans="1:16" x14ac:dyDescent="0.2">
      <c r="A19" s="4">
        <v>1</v>
      </c>
      <c r="B19" s="4">
        <v>1E-4</v>
      </c>
      <c r="C19" s="4">
        <v>10000</v>
      </c>
      <c r="D19" s="4">
        <v>1192.605</v>
      </c>
      <c r="E19" s="5">
        <v>3.8899999999999997E-2</v>
      </c>
      <c r="F19" s="5">
        <v>0.1037</v>
      </c>
      <c r="G19" s="5">
        <f>ABS($F$24-F19)</f>
        <v>4.7219999999999998E-2</v>
      </c>
      <c r="H19" s="5">
        <f>F19-E19</f>
        <v>6.4799999999999996E-2</v>
      </c>
      <c r="I19" s="5">
        <f>ABS($H$24-H19)</f>
        <v>5.1880000000000009E-2</v>
      </c>
      <c r="K19" s="4">
        <v>1684.8748000000001</v>
      </c>
      <c r="L19" s="4">
        <v>6.5299999999999997E-2</v>
      </c>
      <c r="M19" s="4">
        <v>0.1948</v>
      </c>
      <c r="N19" s="5">
        <f>ABS($M$24-M19)</f>
        <v>4.2120000000000019E-2</v>
      </c>
      <c r="O19" s="4">
        <f>M19-L19</f>
        <v>0.1295</v>
      </c>
      <c r="P19" s="4">
        <f>ABS($O$24-O19)</f>
        <v>3.9119999999999988E-2</v>
      </c>
    </row>
    <row r="20" spans="1:16" x14ac:dyDescent="0.2">
      <c r="A20" s="4">
        <v>2</v>
      </c>
      <c r="B20" s="4">
        <v>1E-4</v>
      </c>
      <c r="C20" s="4">
        <v>10000</v>
      </c>
      <c r="D20" s="4">
        <v>1189.9342999999999</v>
      </c>
      <c r="E20" s="4">
        <v>3.5900000000000001E-2</v>
      </c>
      <c r="F20" s="4">
        <v>0.1205</v>
      </c>
      <c r="G20" s="6">
        <f>ABS($F$24-F20)</f>
        <v>3.0420000000000003E-2</v>
      </c>
      <c r="H20" s="4">
        <f>F20-E20</f>
        <v>8.4599999999999995E-2</v>
      </c>
      <c r="I20" s="4">
        <f>ABS($H$24-H20)</f>
        <v>3.2080000000000011E-2</v>
      </c>
      <c r="K20" s="4">
        <v>1633.1539</v>
      </c>
      <c r="L20" s="4">
        <v>9.3100000000000002E-2</v>
      </c>
      <c r="M20" s="4">
        <v>0.1447</v>
      </c>
      <c r="N20" s="6">
        <f>ABS($M$24-M20)</f>
        <v>9.2220000000000024E-2</v>
      </c>
      <c r="O20" s="4">
        <f>M20-L20</f>
        <v>5.1599999999999993E-2</v>
      </c>
      <c r="P20" s="4">
        <f>ABS($O$24-O20)</f>
        <v>0.11702</v>
      </c>
    </row>
    <row r="21" spans="1:16" x14ac:dyDescent="0.2">
      <c r="A21" s="4">
        <v>3</v>
      </c>
      <c r="B21" s="4">
        <v>1E-4</v>
      </c>
      <c r="C21" s="4">
        <v>10000</v>
      </c>
      <c r="D21" s="4">
        <v>1157.8291999999999</v>
      </c>
      <c r="E21" s="4">
        <v>3.1300000000000001E-2</v>
      </c>
      <c r="F21" s="4">
        <v>0.1552</v>
      </c>
      <c r="G21" s="6">
        <f>ABS($F$24-F21)</f>
        <v>4.280000000000006E-3</v>
      </c>
      <c r="H21" s="4">
        <f>F21-E21</f>
        <v>0.12390000000000001</v>
      </c>
      <c r="I21" s="4">
        <f>ABS($H$24-H21)</f>
        <v>7.2200000000000042E-3</v>
      </c>
      <c r="K21" s="4">
        <v>1671.0286000000001</v>
      </c>
      <c r="L21" s="4">
        <v>8.1600000000000006E-2</v>
      </c>
      <c r="M21" s="4">
        <v>0.34360000000000002</v>
      </c>
      <c r="N21" s="6">
        <f>ABS($M$24-M21)</f>
        <v>0.10668</v>
      </c>
      <c r="O21" s="4">
        <f>M21-L21</f>
        <v>0.26200000000000001</v>
      </c>
      <c r="P21" s="4">
        <f>ABS($O$24-O21)</f>
        <v>9.3380000000000019E-2</v>
      </c>
    </row>
    <row r="22" spans="1:16" x14ac:dyDescent="0.2">
      <c r="A22" s="4">
        <v>4</v>
      </c>
      <c r="B22" s="4">
        <v>1E-4</v>
      </c>
      <c r="C22" s="4">
        <v>10000</v>
      </c>
      <c r="D22" s="4">
        <v>1157.1602</v>
      </c>
      <c r="E22" s="4">
        <v>2.98E-2</v>
      </c>
      <c r="F22" s="4">
        <v>0.24590000000000001</v>
      </c>
      <c r="G22" s="6">
        <f>ABS($F$24-F22)</f>
        <v>9.4980000000000009E-2</v>
      </c>
      <c r="H22" s="4">
        <f>F22-E22</f>
        <v>0.21610000000000001</v>
      </c>
      <c r="I22" s="4">
        <f>ABS($H$24-H22)</f>
        <v>9.9420000000000008E-2</v>
      </c>
      <c r="K22" s="4">
        <v>1620.4096</v>
      </c>
      <c r="L22" s="4">
        <v>4.2799999999999998E-2</v>
      </c>
      <c r="M22" s="4">
        <v>0.29720000000000002</v>
      </c>
      <c r="N22" s="6">
        <f>ABS($M$24-M22)</f>
        <v>6.028E-2</v>
      </c>
      <c r="O22" s="4">
        <f>M22-L22</f>
        <v>0.25440000000000002</v>
      </c>
      <c r="P22" s="4">
        <f>ABS($O$24-O22)</f>
        <v>8.5780000000000023E-2</v>
      </c>
    </row>
    <row r="23" spans="1:16" x14ac:dyDescent="0.2">
      <c r="A23" s="4">
        <v>5</v>
      </c>
      <c r="B23" s="4">
        <v>1E-4</v>
      </c>
      <c r="C23" s="4">
        <v>10000</v>
      </c>
      <c r="D23" s="4">
        <v>1177.7692999999999</v>
      </c>
      <c r="E23" s="4">
        <v>3.5299999999999998E-2</v>
      </c>
      <c r="F23" s="4">
        <v>0.1293</v>
      </c>
      <c r="G23" s="6">
        <f>ABS($F$24-F23)</f>
        <v>2.162E-2</v>
      </c>
      <c r="H23" s="4">
        <f>F23-E23</f>
        <v>9.4E-2</v>
      </c>
      <c r="I23" s="4">
        <f>ABS($H$24-H23)</f>
        <v>2.2680000000000006E-2</v>
      </c>
      <c r="K23" s="4">
        <v>1852.252</v>
      </c>
      <c r="L23" s="4">
        <v>5.8700000000000002E-2</v>
      </c>
      <c r="M23" s="4">
        <v>0.20430000000000001</v>
      </c>
      <c r="N23" s="6">
        <f>ABS($M$24-M23)</f>
        <v>3.262000000000001E-2</v>
      </c>
      <c r="O23" s="4">
        <f>M23-L23</f>
        <v>0.14560000000000001</v>
      </c>
      <c r="P23" s="4">
        <f>ABS($O$24-O23)</f>
        <v>2.3019999999999985E-2</v>
      </c>
    </row>
    <row r="24" spans="1:16" x14ac:dyDescent="0.2">
      <c r="A24"/>
      <c r="B24"/>
      <c r="C24"/>
      <c r="D24" s="4">
        <f t="shared" ref="D24:I24" si="4">AVERAGE(D19:D23)</f>
        <v>1175.0596</v>
      </c>
      <c r="E24" s="4">
        <f t="shared" si="4"/>
        <v>3.424E-2</v>
      </c>
      <c r="F24" s="4">
        <f t="shared" si="4"/>
        <v>0.15092</v>
      </c>
      <c r="G24" s="4">
        <f t="shared" si="4"/>
        <v>3.9704000000000003E-2</v>
      </c>
      <c r="H24" s="4">
        <f t="shared" si="4"/>
        <v>0.11668000000000001</v>
      </c>
      <c r="I24" s="4">
        <f t="shared" si="4"/>
        <v>4.2656000000000013E-2</v>
      </c>
      <c r="K24" s="4">
        <f t="shared" ref="K24:P24" si="5">AVERAGE(K19:K23)</f>
        <v>1692.3437799999999</v>
      </c>
      <c r="L24" s="4">
        <f t="shared" si="5"/>
        <v>6.83E-2</v>
      </c>
      <c r="M24" s="4">
        <f t="shared" si="5"/>
        <v>0.23692000000000002</v>
      </c>
      <c r="N24" s="4">
        <f t="shared" si="5"/>
        <v>6.6783999999999996E-2</v>
      </c>
      <c r="O24" s="4">
        <f t="shared" si="5"/>
        <v>0.16861999999999999</v>
      </c>
      <c r="P24" s="4">
        <f t="shared" si="5"/>
        <v>7.1664000000000005E-2</v>
      </c>
    </row>
    <row r="25" spans="1:16" x14ac:dyDescent="0.2">
      <c r="A25"/>
      <c r="B25"/>
      <c r="C25"/>
      <c r="D25"/>
      <c r="E25"/>
      <c r="F25"/>
      <c r="G25"/>
      <c r="H25"/>
      <c r="I25"/>
      <c r="K25"/>
      <c r="L25"/>
      <c r="M25"/>
      <c r="N25"/>
      <c r="O25"/>
      <c r="P25"/>
    </row>
    <row r="26" spans="1:16" x14ac:dyDescent="0.2">
      <c r="A26" s="4">
        <v>1</v>
      </c>
      <c r="B26" s="4">
        <v>1.0000000000000001E-5</v>
      </c>
      <c r="C26" s="4">
        <v>10000</v>
      </c>
      <c r="D26" s="4">
        <v>1177.7895000000001</v>
      </c>
      <c r="E26" s="4">
        <v>6.3299999999999995E-2</v>
      </c>
      <c r="F26" s="4">
        <v>0.1782</v>
      </c>
      <c r="G26" s="5">
        <f>ABS($F$31-F26)</f>
        <v>3.7739999999999968E-2</v>
      </c>
      <c r="H26" s="4">
        <f>F26-E26</f>
        <v>0.1149</v>
      </c>
      <c r="I26" s="4">
        <f>ABS($H$31-H26)</f>
        <v>4.0519999999999973E-2</v>
      </c>
      <c r="K26" s="4">
        <v>1618.4820999999999</v>
      </c>
      <c r="L26" s="4">
        <v>7.5300000000000006E-2</v>
      </c>
      <c r="M26" s="4">
        <v>0.2087</v>
      </c>
      <c r="N26" s="5">
        <f>ABS($M$31-M26)</f>
        <v>0.11133999999999999</v>
      </c>
      <c r="O26" s="4">
        <f>M26-L26</f>
        <v>0.13339999999999999</v>
      </c>
      <c r="P26" s="4">
        <f>ABS($O$31-O26)</f>
        <v>9.867999999999999E-2</v>
      </c>
    </row>
    <row r="27" spans="1:16" x14ac:dyDescent="0.2">
      <c r="A27" s="4">
        <v>2</v>
      </c>
      <c r="B27" s="4">
        <v>1.0000000000000001E-5</v>
      </c>
      <c r="C27" s="4">
        <v>10000</v>
      </c>
      <c r="D27" s="4">
        <v>1179.1913999999999</v>
      </c>
      <c r="E27" s="4">
        <v>6.7599999999999993E-2</v>
      </c>
      <c r="F27" s="4">
        <v>0.1918</v>
      </c>
      <c r="G27" s="6">
        <f>ABS($F$31-F27)</f>
        <v>2.4139999999999967E-2</v>
      </c>
      <c r="H27" s="4">
        <f>F27-E27</f>
        <v>0.1242</v>
      </c>
      <c r="I27" s="4">
        <f>ABS($H$31-H27)</f>
        <v>3.121999999999997E-2</v>
      </c>
      <c r="K27" s="4">
        <v>1637.5779</v>
      </c>
      <c r="L27" s="4">
        <v>0.11650000000000001</v>
      </c>
      <c r="M27" s="4">
        <v>0.32869999999999999</v>
      </c>
      <c r="N27" s="6">
        <f>ABS($M$31-M27)</f>
        <v>8.660000000000001E-3</v>
      </c>
      <c r="O27" s="4">
        <f>M27-L27</f>
        <v>0.2122</v>
      </c>
      <c r="P27" s="4">
        <f>ABS($O$31-O27)</f>
        <v>1.9879999999999981E-2</v>
      </c>
    </row>
    <row r="28" spans="1:16" x14ac:dyDescent="0.2">
      <c r="A28" s="4">
        <v>3</v>
      </c>
      <c r="B28" s="4">
        <v>1.0000000000000001E-5</v>
      </c>
      <c r="C28" s="4">
        <v>10000</v>
      </c>
      <c r="D28" s="4">
        <v>1322.5193999999999</v>
      </c>
      <c r="E28" s="4">
        <v>5.9499999999999997E-2</v>
      </c>
      <c r="F28" s="4">
        <v>0.23680000000000001</v>
      </c>
      <c r="G28" s="6">
        <f>ABS($F$31-F28)</f>
        <v>2.0860000000000045E-2</v>
      </c>
      <c r="H28" s="4">
        <f>F28-E28</f>
        <v>0.17730000000000001</v>
      </c>
      <c r="I28" s="4">
        <f>ABS($H$31-H28)</f>
        <v>2.1880000000000038E-2</v>
      </c>
      <c r="K28" s="4">
        <v>1625.8821</v>
      </c>
      <c r="L28" s="4">
        <v>0.10440000000000001</v>
      </c>
      <c r="M28" s="4">
        <v>0.41849999999999998</v>
      </c>
      <c r="N28" s="6">
        <f>ABS($M$31-M28)</f>
        <v>9.8459999999999992E-2</v>
      </c>
      <c r="O28" s="4">
        <f>M28-L28</f>
        <v>0.31409999999999999</v>
      </c>
      <c r="P28" s="4">
        <f>ABS($O$31-O28)</f>
        <v>8.202000000000001E-2</v>
      </c>
    </row>
    <row r="29" spans="1:16" x14ac:dyDescent="0.2">
      <c r="A29" s="4">
        <v>4</v>
      </c>
      <c r="B29" s="4">
        <v>1.0000000000000001E-5</v>
      </c>
      <c r="C29" s="4">
        <v>10000</v>
      </c>
      <c r="D29" s="4">
        <v>1198.9793999999999</v>
      </c>
      <c r="E29" s="4">
        <v>5.5399999999999998E-2</v>
      </c>
      <c r="F29" s="4">
        <v>0.2949</v>
      </c>
      <c r="G29" s="6">
        <f>ABS($F$31-F29)</f>
        <v>7.896000000000003E-2</v>
      </c>
      <c r="H29" s="4">
        <f>F29-E29</f>
        <v>0.23949999999999999</v>
      </c>
      <c r="I29" s="4">
        <f>ABS($H$31-H29)</f>
        <v>8.4080000000000016E-2</v>
      </c>
      <c r="K29" s="4">
        <v>1617.4055000000001</v>
      </c>
      <c r="L29" s="4">
        <v>5.8700000000000002E-2</v>
      </c>
      <c r="M29" s="4">
        <v>0.38100000000000001</v>
      </c>
      <c r="N29" s="6">
        <f>ABS($M$31-M29)</f>
        <v>6.0960000000000014E-2</v>
      </c>
      <c r="O29" s="4">
        <f>M29-L29</f>
        <v>0.32230000000000003</v>
      </c>
      <c r="P29" s="4">
        <f>ABS($O$31-O29)</f>
        <v>9.022000000000005E-2</v>
      </c>
    </row>
    <row r="30" spans="1:16" x14ac:dyDescent="0.2">
      <c r="A30" s="4">
        <v>5</v>
      </c>
      <c r="B30" s="4">
        <v>1.0000000000000001E-5</v>
      </c>
      <c r="C30" s="4">
        <v>10000</v>
      </c>
      <c r="D30" s="4">
        <v>1273.17</v>
      </c>
      <c r="E30" s="5">
        <v>5.6800000000000003E-2</v>
      </c>
      <c r="F30" s="5">
        <v>0.17799999999999999</v>
      </c>
      <c r="G30" s="6">
        <f>ABS($F$31-F30)</f>
        <v>3.7939999999999974E-2</v>
      </c>
      <c r="H30" s="5">
        <f>F30-E30</f>
        <v>0.12119999999999999</v>
      </c>
      <c r="I30" s="5">
        <f>ABS($H$31-H30)</f>
        <v>3.4219999999999987E-2</v>
      </c>
      <c r="K30" s="4">
        <v>1742.5916999999999</v>
      </c>
      <c r="L30" s="4">
        <v>8.4900000000000003E-2</v>
      </c>
      <c r="M30" s="4">
        <v>0.26329999999999998</v>
      </c>
      <c r="N30" s="6">
        <f>ABS($M$31-M30)</f>
        <v>5.6740000000000013E-2</v>
      </c>
      <c r="O30" s="4">
        <f>M30-L30</f>
        <v>0.17839999999999998</v>
      </c>
      <c r="P30" s="4">
        <f>ABS($O$31-O30)</f>
        <v>5.3680000000000005E-2</v>
      </c>
    </row>
    <row r="31" spans="1:16" x14ac:dyDescent="0.2">
      <c r="A31"/>
      <c r="B31"/>
      <c r="C31"/>
      <c r="D31" s="4">
        <f t="shared" ref="D31:I31" si="6">AVERAGE(D26:D30)</f>
        <v>1230.3299400000001</v>
      </c>
      <c r="E31" s="7">
        <f t="shared" si="6"/>
        <v>6.0519999999999997E-2</v>
      </c>
      <c r="F31" s="7">
        <f t="shared" si="6"/>
        <v>0.21593999999999997</v>
      </c>
      <c r="G31" s="4">
        <f t="shared" si="6"/>
        <v>3.9927999999999998E-2</v>
      </c>
      <c r="H31" s="7">
        <f t="shared" si="6"/>
        <v>0.15541999999999997</v>
      </c>
      <c r="I31" s="7">
        <f t="shared" si="6"/>
        <v>4.2383999999999998E-2</v>
      </c>
      <c r="K31" s="4">
        <f t="shared" ref="K31:P31" si="7">AVERAGE(K26:K30)</f>
        <v>1648.38786</v>
      </c>
      <c r="L31" s="4">
        <f t="shared" si="7"/>
        <v>8.7959999999999997E-2</v>
      </c>
      <c r="M31" s="4">
        <f t="shared" si="7"/>
        <v>0.32003999999999999</v>
      </c>
      <c r="N31" s="4">
        <f t="shared" si="7"/>
        <v>6.7232E-2</v>
      </c>
      <c r="O31" s="4">
        <f t="shared" si="7"/>
        <v>0.23207999999999998</v>
      </c>
      <c r="P31" s="4">
        <f t="shared" si="7"/>
        <v>6.8896000000000013E-2</v>
      </c>
    </row>
    <row r="32" spans="1:16" x14ac:dyDescent="0.2">
      <c r="A32"/>
      <c r="B32"/>
      <c r="C32"/>
      <c r="D32" s="9">
        <f>AVERAGE(D10,D17,D24,D31)</f>
        <v>1232.5608750000001</v>
      </c>
      <c r="E32"/>
      <c r="F32"/>
      <c r="G32"/>
      <c r="H32"/>
    </row>
    <row r="33" spans="1:8" x14ac:dyDescent="0.2">
      <c r="A33" s="5" t="s">
        <v>13</v>
      </c>
      <c r="B33" s="5"/>
      <c r="C33" s="5"/>
      <c r="D33" s="5"/>
      <c r="E33"/>
      <c r="F33"/>
      <c r="G33"/>
      <c r="H33"/>
    </row>
    <row r="34" spans="1:8" x14ac:dyDescent="0.2">
      <c r="A34" s="4" t="s">
        <v>14</v>
      </c>
      <c r="B34" s="4" t="s">
        <v>4</v>
      </c>
      <c r="C34" s="4" t="s">
        <v>15</v>
      </c>
      <c r="D34" s="4" t="s">
        <v>16</v>
      </c>
      <c r="E34" s="4" t="s">
        <v>17</v>
      </c>
      <c r="F34" s="4" t="s">
        <v>18</v>
      </c>
      <c r="G34"/>
      <c r="H34"/>
    </row>
    <row r="35" spans="1:8" x14ac:dyDescent="0.2">
      <c r="A35" s="5">
        <v>17</v>
      </c>
      <c r="B35" s="4">
        <v>1</v>
      </c>
      <c r="C35" s="4">
        <v>120.3339</v>
      </c>
      <c r="D35" s="4">
        <v>12.593299999999999</v>
      </c>
      <c r="E35" s="4">
        <f t="shared" ref="E35:F37" si="8">ABS(C$53-C35)</f>
        <v>2.0992999999999995</v>
      </c>
      <c r="F35" s="4">
        <f t="shared" si="8"/>
        <v>3.2433333333335312E-2</v>
      </c>
      <c r="G35"/>
      <c r="H35"/>
    </row>
    <row r="36" spans="1:8" x14ac:dyDescent="0.2">
      <c r="A36" s="4">
        <v>17</v>
      </c>
      <c r="B36" s="4">
        <v>2</v>
      </c>
      <c r="C36" s="4">
        <v>118.7848</v>
      </c>
      <c r="D36" s="4">
        <v>12.5573</v>
      </c>
      <c r="E36" s="4">
        <f t="shared" si="8"/>
        <v>0.5502000000000038</v>
      </c>
      <c r="F36" s="4">
        <f t="shared" si="8"/>
        <v>3.5666666666642755E-3</v>
      </c>
      <c r="G36"/>
      <c r="H36"/>
    </row>
    <row r="37" spans="1:8" x14ac:dyDescent="0.2">
      <c r="A37" s="4">
        <v>17</v>
      </c>
      <c r="B37" s="4">
        <v>3</v>
      </c>
      <c r="C37" s="4">
        <v>115.5851</v>
      </c>
      <c r="D37" s="4">
        <v>12.532</v>
      </c>
      <c r="E37" s="4">
        <f t="shared" si="8"/>
        <v>2.6495000000000033</v>
      </c>
      <c r="F37" s="4">
        <f t="shared" si="8"/>
        <v>2.8866666666663932E-2</v>
      </c>
      <c r="G37"/>
      <c r="H37"/>
    </row>
    <row r="38" spans="1:8" x14ac:dyDescent="0.2">
      <c r="A38" s="5">
        <v>51</v>
      </c>
      <c r="B38" s="4">
        <v>1</v>
      </c>
      <c r="C38" s="4">
        <v>342.31939999999997</v>
      </c>
      <c r="D38" s="4">
        <v>35.798900000000003</v>
      </c>
      <c r="E38" s="4">
        <f t="shared" ref="E38:F40" si="9">ABS(C$54-C38)</f>
        <v>3.0070666666666739</v>
      </c>
      <c r="F38" s="4">
        <f t="shared" si="9"/>
        <v>5.3666666666664753E-2</v>
      </c>
      <c r="G38"/>
      <c r="H38"/>
    </row>
    <row r="39" spans="1:8" x14ac:dyDescent="0.2">
      <c r="A39" s="4">
        <v>51</v>
      </c>
      <c r="B39" s="4">
        <v>2</v>
      </c>
      <c r="C39" s="4">
        <v>347.66559999999998</v>
      </c>
      <c r="D39" s="4">
        <v>35.558700000000002</v>
      </c>
      <c r="E39" s="4">
        <f t="shared" si="9"/>
        <v>2.3391333333333364</v>
      </c>
      <c r="F39" s="4">
        <f t="shared" si="9"/>
        <v>0.29386666666666628</v>
      </c>
      <c r="G39"/>
      <c r="H39"/>
    </row>
    <row r="40" spans="1:8" x14ac:dyDescent="0.2">
      <c r="A40" s="4">
        <v>51</v>
      </c>
      <c r="B40" s="4">
        <v>3</v>
      </c>
      <c r="C40" s="4">
        <v>345.99439999999998</v>
      </c>
      <c r="D40" s="4">
        <v>36.200099999999999</v>
      </c>
      <c r="E40" s="4">
        <f t="shared" si="9"/>
        <v>0.66793333333333749</v>
      </c>
      <c r="F40" s="4">
        <f t="shared" si="9"/>
        <v>0.34753333333333103</v>
      </c>
      <c r="G40"/>
      <c r="H40"/>
    </row>
    <row r="41" spans="1:8" x14ac:dyDescent="0.2">
      <c r="A41" s="5">
        <v>85</v>
      </c>
      <c r="B41" s="4">
        <v>1</v>
      </c>
      <c r="C41" s="4">
        <v>546.23</v>
      </c>
      <c r="D41" s="4">
        <v>59.0627</v>
      </c>
      <c r="E41" s="4">
        <f t="shared" ref="E41:F43" si="10">ABS(C$55-C41)</f>
        <v>1.357599999999934</v>
      </c>
      <c r="F41" s="4">
        <f t="shared" si="10"/>
        <v>5.7666666666662536E-2</v>
      </c>
      <c r="G41"/>
      <c r="H41"/>
    </row>
    <row r="42" spans="1:8" x14ac:dyDescent="0.2">
      <c r="A42" s="4">
        <v>85</v>
      </c>
      <c r="B42" s="4">
        <v>2</v>
      </c>
      <c r="C42" s="4">
        <v>547.80330000000004</v>
      </c>
      <c r="D42" s="4">
        <v>59.353499999999997</v>
      </c>
      <c r="E42" s="4">
        <f t="shared" si="10"/>
        <v>0.21570000000008349</v>
      </c>
      <c r="F42" s="4">
        <f t="shared" si="10"/>
        <v>0.23313333333333475</v>
      </c>
      <c r="G42"/>
      <c r="H42"/>
    </row>
    <row r="43" spans="1:8" x14ac:dyDescent="0.2">
      <c r="A43" s="4">
        <v>85</v>
      </c>
      <c r="B43" s="4">
        <v>3</v>
      </c>
      <c r="C43" s="4">
        <v>548.72950000000003</v>
      </c>
      <c r="D43" s="4">
        <v>58.944899999999997</v>
      </c>
      <c r="E43" s="4">
        <f t="shared" si="10"/>
        <v>1.1419000000000779</v>
      </c>
      <c r="F43" s="4">
        <f t="shared" si="10"/>
        <v>0.17546666666666511</v>
      </c>
      <c r="G43"/>
      <c r="H43"/>
    </row>
    <row r="44" spans="1:8" x14ac:dyDescent="0.2">
      <c r="A44" s="5">
        <v>129</v>
      </c>
      <c r="B44" s="4">
        <v>1</v>
      </c>
      <c r="C44" s="4">
        <v>868.99059999999997</v>
      </c>
      <c r="D44" s="4">
        <v>111.4689</v>
      </c>
      <c r="E44" s="4">
        <f t="shared" ref="E44:F46" si="11">ABS(C$56-C44)</f>
        <v>2.0163666666667268</v>
      </c>
      <c r="F44" s="4">
        <f t="shared" si="11"/>
        <v>3.5167999999999893</v>
      </c>
      <c r="G44"/>
      <c r="H44"/>
    </row>
    <row r="45" spans="1:8" x14ac:dyDescent="0.2">
      <c r="A45" s="4">
        <v>129</v>
      </c>
      <c r="B45" s="4">
        <v>2</v>
      </c>
      <c r="C45" s="4">
        <v>868.38099999999997</v>
      </c>
      <c r="D45" s="4">
        <v>123.6168</v>
      </c>
      <c r="E45" s="4">
        <f t="shared" si="11"/>
        <v>2.6259666666667272</v>
      </c>
      <c r="F45" s="4">
        <f t="shared" si="11"/>
        <v>15.664699999999982</v>
      </c>
      <c r="G45"/>
      <c r="H45"/>
    </row>
    <row r="46" spans="1:8" x14ac:dyDescent="0.2">
      <c r="A46" s="4">
        <v>129</v>
      </c>
      <c r="B46" s="4">
        <v>3</v>
      </c>
      <c r="C46" s="4">
        <v>875.64930000000004</v>
      </c>
      <c r="D46" s="4">
        <v>88.770600000000002</v>
      </c>
      <c r="E46" s="4">
        <f t="shared" si="11"/>
        <v>4.6423333333333403</v>
      </c>
      <c r="F46" s="4">
        <f t="shared" si="11"/>
        <v>19.181500000000014</v>
      </c>
      <c r="G46"/>
      <c r="H46"/>
    </row>
    <row r="47" spans="1:8" x14ac:dyDescent="0.2">
      <c r="A47" s="5">
        <v>173</v>
      </c>
      <c r="B47" s="4">
        <v>1</v>
      </c>
      <c r="C47" s="4">
        <v>1068.876</v>
      </c>
      <c r="D47" s="4">
        <v>119.2222</v>
      </c>
      <c r="E47" s="4">
        <f t="shared" ref="E47:F49" si="12">ABS(C$57-C47)</f>
        <v>26.36573333333331</v>
      </c>
      <c r="F47" s="4">
        <f t="shared" si="12"/>
        <v>3.4995333333333178</v>
      </c>
      <c r="G47"/>
      <c r="H47"/>
    </row>
    <row r="48" spans="1:8" x14ac:dyDescent="0.2">
      <c r="A48" s="4">
        <v>173</v>
      </c>
      <c r="B48" s="4">
        <v>2</v>
      </c>
      <c r="C48" s="4">
        <v>1152.8101999999999</v>
      </c>
      <c r="D48" s="4">
        <v>129.24459999999999</v>
      </c>
      <c r="E48" s="4">
        <f t="shared" si="12"/>
        <v>57.568466666666609</v>
      </c>
      <c r="F48" s="4">
        <f t="shared" si="12"/>
        <v>6.5228666666666726</v>
      </c>
      <c r="G48"/>
      <c r="H48"/>
    </row>
    <row r="49" spans="1:8" x14ac:dyDescent="0.2">
      <c r="A49" s="4">
        <v>173</v>
      </c>
      <c r="B49" s="4">
        <v>3</v>
      </c>
      <c r="C49" s="4">
        <v>1064.039</v>
      </c>
      <c r="D49" s="4">
        <v>119.69840000000001</v>
      </c>
      <c r="E49" s="4">
        <f t="shared" si="12"/>
        <v>31.202733333333299</v>
      </c>
      <c r="F49" s="4">
        <f t="shared" si="12"/>
        <v>3.0233333333333121</v>
      </c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 s="4" t="s">
        <v>19</v>
      </c>
      <c r="B51"/>
      <c r="C51"/>
      <c r="D51"/>
      <c r="E51"/>
      <c r="F51"/>
      <c r="G51"/>
      <c r="H51"/>
    </row>
    <row r="52" spans="1:8" x14ac:dyDescent="0.2">
      <c r="A52" s="4" t="s">
        <v>14</v>
      </c>
      <c r="B52"/>
      <c r="C52" s="4" t="s">
        <v>15</v>
      </c>
      <c r="D52" s="4" t="s">
        <v>16</v>
      </c>
      <c r="E52" s="4" t="s">
        <v>20</v>
      </c>
      <c r="F52" s="4" t="s">
        <v>21</v>
      </c>
      <c r="G52" s="4" t="s">
        <v>22</v>
      </c>
      <c r="H52" s="4" t="s">
        <v>23</v>
      </c>
    </row>
    <row r="53" spans="1:8" x14ac:dyDescent="0.2">
      <c r="A53" s="4">
        <v>17</v>
      </c>
      <c r="B53"/>
      <c r="C53" s="4">
        <f>AVERAGE(C35:C37)</f>
        <v>118.2346</v>
      </c>
      <c r="D53" s="4">
        <f>AVERAGE(D35:D37)</f>
        <v>12.560866666666664</v>
      </c>
      <c r="E53" s="4">
        <f>AVERAGE(E35:E37)</f>
        <v>1.7663333333333355</v>
      </c>
      <c r="F53" s="4">
        <f>AVERAGE(F35:F37)</f>
        <v>2.1622222222221172E-2</v>
      </c>
      <c r="G53" s="4">
        <f>C53/D53</f>
        <v>9.4129332901657552</v>
      </c>
      <c r="H53" s="4">
        <f>ABS($G$58-G53)</f>
        <v>0.35291660929060775</v>
      </c>
    </row>
    <row r="54" spans="1:8" x14ac:dyDescent="0.2">
      <c r="A54" s="4">
        <v>51</v>
      </c>
      <c r="B54"/>
      <c r="C54" s="4">
        <f>AVERAGE(C38:C40)</f>
        <v>345.32646666666665</v>
      </c>
      <c r="D54" s="4">
        <f>AVERAGE(D38:D40)</f>
        <v>35.852566666666668</v>
      </c>
      <c r="E54" s="4">
        <f>AVERAGE(E38:E40)</f>
        <v>2.0047111111111158</v>
      </c>
      <c r="F54" s="4">
        <f>AVERAGE(F38:F40)</f>
        <v>0.23168888888888736</v>
      </c>
      <c r="G54" s="4">
        <f>C54/D54</f>
        <v>9.6318478360916977</v>
      </c>
      <c r="H54" s="4">
        <f>ABS($G$58-G54)</f>
        <v>0.57183115521655026</v>
      </c>
    </row>
    <row r="55" spans="1:8" x14ac:dyDescent="0.2">
      <c r="A55" s="4">
        <v>85</v>
      </c>
      <c r="B55"/>
      <c r="C55" s="4">
        <f>AVERAGE(C41:C43)</f>
        <v>547.58759999999995</v>
      </c>
      <c r="D55" s="4">
        <f>AVERAGE(D41:D43)</f>
        <v>59.120366666666662</v>
      </c>
      <c r="E55" s="4">
        <f>AVERAGE(E36:E41)</f>
        <v>1.7619055555555481</v>
      </c>
      <c r="F55" s="4">
        <f>AVERAGE(F36:F41)</f>
        <v>0.13086111111110879</v>
      </c>
      <c r="G55" s="4">
        <f>C55/D55</f>
        <v>9.2622497266875321</v>
      </c>
      <c r="H55" s="4">
        <f>ABS($G$58-G55)</f>
        <v>0.20223304581238466</v>
      </c>
    </row>
    <row r="56" spans="1:8" x14ac:dyDescent="0.2">
      <c r="A56" s="4">
        <v>129</v>
      </c>
      <c r="B56"/>
      <c r="C56" s="4">
        <f>AVERAGE(C44:C46)</f>
        <v>871.0069666666667</v>
      </c>
      <c r="D56" s="4">
        <f>AVERAGE(D44:D46)</f>
        <v>107.95210000000002</v>
      </c>
      <c r="E56" s="4">
        <f>AVERAGE(E44:E46)</f>
        <v>3.0948888888889314</v>
      </c>
      <c r="F56" s="4">
        <f>AVERAGE(F44:F46)</f>
        <v>12.787666666666661</v>
      </c>
      <c r="G56" s="4">
        <f>C56/D56</f>
        <v>8.0684578314517879</v>
      </c>
      <c r="H56" s="4">
        <f>ABS($G$58-G56)</f>
        <v>0.99155884942335959</v>
      </c>
    </row>
    <row r="57" spans="1:8" x14ac:dyDescent="0.2">
      <c r="A57" s="4">
        <v>173</v>
      </c>
      <c r="B57"/>
      <c r="C57" s="4">
        <f>AVERAGE(C47:C49)</f>
        <v>1095.2417333333333</v>
      </c>
      <c r="D57" s="4">
        <f>AVERAGE(D47:D49)</f>
        <v>122.72173333333332</v>
      </c>
      <c r="E57" s="4">
        <f>AVERAGE(E37:E42)</f>
        <v>1.7061555555555614</v>
      </c>
      <c r="F57" s="4">
        <f>AVERAGE(F37:F42)</f>
        <v>0.16912222222222054</v>
      </c>
      <c r="G57" s="4">
        <f>C57/D57</f>
        <v>8.9245947199789661</v>
      </c>
      <c r="H57" s="4">
        <f>ABS($G$58-G57)</f>
        <v>0.1354219608961813</v>
      </c>
    </row>
    <row r="58" spans="1:8" x14ac:dyDescent="0.2">
      <c r="A58"/>
      <c r="B58"/>
      <c r="C58"/>
      <c r="D58"/>
      <c r="G58" s="4">
        <f>AVERAGE(G53:G57)</f>
        <v>9.0600166808751474</v>
      </c>
      <c r="H58" s="4">
        <f>AVERAGE(H53:H57)</f>
        <v>0.45079232412781672</v>
      </c>
    </row>
    <row r="59" spans="1:8" x14ac:dyDescent="0.2">
      <c r="A59"/>
      <c r="B59"/>
      <c r="C59" s="4" t="s">
        <v>24</v>
      </c>
      <c r="D59" s="4" t="s">
        <v>25</v>
      </c>
    </row>
    <row r="60" spans="1:8" x14ac:dyDescent="0.2">
      <c r="A60" s="4" t="s">
        <v>26</v>
      </c>
      <c r="B60"/>
      <c r="C60" s="4">
        <f>SLOPE(C53:C57,$A$53:$A$57)</f>
        <v>6.3521035471204188</v>
      </c>
      <c r="D60" s="4">
        <f>SLOPE(D53:D57,$A$53:$A$57)</f>
        <v>0.74915136998254794</v>
      </c>
    </row>
    <row r="61" spans="1:8" x14ac:dyDescent="0.2">
      <c r="A61" s="10"/>
      <c r="B61" s="10"/>
      <c r="C61" s="10"/>
      <c r="D61" s="10">
        <f>C60/D60</f>
        <v>8.4790655155157708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8"/>
  <sheetViews>
    <sheetView topLeftCell="C44" zoomScale="160" zoomScaleNormal="160" workbookViewId="0">
      <selection activeCell="F63" sqref="F63"/>
    </sheetView>
  </sheetViews>
  <sheetFormatPr defaultRowHeight="12.75" x14ac:dyDescent="0.2"/>
  <cols>
    <col min="1" max="1" width="15.5703125" style="4"/>
    <col min="2" max="2" width="13.28515625" style="4"/>
    <col min="3" max="3" width="13.5703125" style="4"/>
    <col min="4" max="4" width="13.7109375" style="4"/>
    <col min="5" max="5" width="15.5703125" style="4"/>
    <col min="6" max="6" width="13.7109375" style="4"/>
    <col min="7" max="7" width="13.5703125" style="4"/>
    <col min="8" max="8" width="13.7109375" style="4"/>
    <col min="9" max="9" width="11.7109375" style="4"/>
    <col min="10" max="10" width="10.42578125" style="4"/>
    <col min="11" max="11" width="9.140625" style="4"/>
    <col min="12" max="12" width="9.28515625" style="4"/>
    <col min="13" max="13" width="8.7109375" style="4"/>
    <col min="14" max="14" width="10.42578125" style="4"/>
    <col min="15" max="1025" width="11.5703125" style="4"/>
  </cols>
  <sheetData>
    <row r="1" spans="1:14" x14ac:dyDescent="0.2">
      <c r="A1" s="4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4" x14ac:dyDescent="0.2">
      <c r="A2" s="4" t="s">
        <v>27</v>
      </c>
      <c r="B2"/>
      <c r="C2"/>
      <c r="D2"/>
      <c r="E2"/>
      <c r="F2"/>
      <c r="G2"/>
      <c r="H2"/>
      <c r="I2"/>
      <c r="J2"/>
      <c r="K2"/>
      <c r="L2"/>
      <c r="M2"/>
      <c r="N2"/>
    </row>
    <row r="3" spans="1:14" x14ac:dyDescent="0.2">
      <c r="A3" s="4" t="s">
        <v>3</v>
      </c>
      <c r="B3" s="4" t="s">
        <v>28</v>
      </c>
      <c r="C3"/>
      <c r="D3"/>
      <c r="E3"/>
      <c r="F3"/>
      <c r="G3"/>
      <c r="H3"/>
      <c r="I3" s="4" t="s">
        <v>29</v>
      </c>
      <c r="J3" s="4" t="s">
        <v>30</v>
      </c>
      <c r="K3"/>
      <c r="L3"/>
      <c r="M3"/>
      <c r="N3"/>
    </row>
    <row r="4" spans="1:14" x14ac:dyDescent="0.2">
      <c r="A4" s="4" t="s">
        <v>31</v>
      </c>
      <c r="B4" s="4" t="s">
        <v>32</v>
      </c>
      <c r="C4" s="4" t="s">
        <v>33</v>
      </c>
      <c r="D4"/>
      <c r="E4" s="4" t="s">
        <v>31</v>
      </c>
      <c r="F4" s="4" t="s">
        <v>34</v>
      </c>
      <c r="G4"/>
      <c r="H4"/>
      <c r="I4" s="4" t="s">
        <v>35</v>
      </c>
      <c r="J4" s="4">
        <v>2.3478473303799999E-4</v>
      </c>
      <c r="K4"/>
      <c r="L4"/>
      <c r="M4"/>
      <c r="N4"/>
    </row>
    <row r="5" spans="1:14" x14ac:dyDescent="0.2">
      <c r="A5" s="4">
        <v>1</v>
      </c>
      <c r="B5" s="4">
        <v>1</v>
      </c>
      <c r="C5" s="4">
        <v>1.5200000000000001E-4</v>
      </c>
      <c r="D5" s="4">
        <f>ABS(F5-C5)</f>
        <v>2.0000000000003197E-7</v>
      </c>
      <c r="E5" s="4">
        <v>1</v>
      </c>
      <c r="F5" s="4">
        <f t="shared" ref="F5:G9" si="0">AVERAGE(C5,C10,C15,C20,C25)</f>
        <v>1.5179999999999998E-4</v>
      </c>
      <c r="G5" s="4">
        <f t="shared" si="0"/>
        <v>9.5999999999999081E-7</v>
      </c>
      <c r="H5"/>
      <c r="I5" s="4" t="s">
        <v>36</v>
      </c>
      <c r="J5" s="4">
        <v>4.0091920527599999E-4</v>
      </c>
      <c r="K5"/>
      <c r="L5"/>
      <c r="M5"/>
      <c r="N5"/>
    </row>
    <row r="6" spans="1:14" x14ac:dyDescent="0.2">
      <c r="A6" s="4">
        <v>2</v>
      </c>
      <c r="B6" s="4">
        <v>1</v>
      </c>
      <c r="C6" s="4">
        <v>7.3999999999999996E-5</v>
      </c>
      <c r="D6" s="4">
        <f>ABS(F6-C6)</f>
        <v>4.7999999999999947E-6</v>
      </c>
      <c r="E6" s="4">
        <v>2</v>
      </c>
      <c r="F6" s="4">
        <f t="shared" si="0"/>
        <v>7.8799999999999991E-5</v>
      </c>
      <c r="G6" s="4">
        <f t="shared" si="0"/>
        <v>5.0400000000000034E-6</v>
      </c>
      <c r="H6"/>
      <c r="I6"/>
      <c r="J6" s="4">
        <v>4.1512685129400001E-4</v>
      </c>
      <c r="K6"/>
      <c r="L6"/>
      <c r="M6"/>
      <c r="N6"/>
    </row>
    <row r="7" spans="1:14" x14ac:dyDescent="0.2">
      <c r="A7" s="4">
        <v>3</v>
      </c>
      <c r="B7" s="4">
        <v>1</v>
      </c>
      <c r="C7" s="4">
        <v>1.37E-4</v>
      </c>
      <c r="D7" s="4">
        <f>ABS(F7-C7)</f>
        <v>1.6000000000000118E-6</v>
      </c>
      <c r="E7" s="4">
        <v>3</v>
      </c>
      <c r="F7" s="4">
        <f t="shared" si="0"/>
        <v>1.3860000000000001E-4</v>
      </c>
      <c r="G7" s="4">
        <f t="shared" si="0"/>
        <v>2.8799999999999995E-6</v>
      </c>
      <c r="H7"/>
      <c r="I7"/>
      <c r="J7" s="4">
        <v>2.41408168222E-4</v>
      </c>
      <c r="K7"/>
      <c r="L7"/>
      <c r="M7"/>
      <c r="N7"/>
    </row>
    <row r="8" spans="1:14" x14ac:dyDescent="0.2">
      <c r="A8" s="4">
        <v>4</v>
      </c>
      <c r="B8" s="4">
        <v>1</v>
      </c>
      <c r="C8" s="4">
        <v>1.3300000000000001E-4</v>
      </c>
      <c r="D8" s="4">
        <f>ABS(F8-C8)</f>
        <v>3.6000000000000062E-6</v>
      </c>
      <c r="E8" s="4">
        <v>4</v>
      </c>
      <c r="F8" s="4">
        <f t="shared" si="0"/>
        <v>1.294E-4</v>
      </c>
      <c r="G8" s="4">
        <f t="shared" si="0"/>
        <v>2.0800000000000072E-6</v>
      </c>
      <c r="H8"/>
      <c r="I8"/>
      <c r="J8" s="4">
        <v>3.5512581234799998E-4</v>
      </c>
      <c r="K8"/>
      <c r="L8"/>
      <c r="M8"/>
      <c r="N8"/>
    </row>
    <row r="9" spans="1:14" x14ac:dyDescent="0.2">
      <c r="A9" s="4">
        <v>5</v>
      </c>
      <c r="B9" s="4">
        <v>1</v>
      </c>
      <c r="C9" s="4">
        <v>1.56E-4</v>
      </c>
      <c r="D9" s="4">
        <f>ABS(F9-C9)</f>
        <v>9.999999999999972E-7</v>
      </c>
      <c r="E9" s="4">
        <v>5</v>
      </c>
      <c r="F9" s="4">
        <f t="shared" si="0"/>
        <v>1.55E-4</v>
      </c>
      <c r="G9" s="4">
        <f t="shared" si="0"/>
        <v>1.5999999999999955E-6</v>
      </c>
      <c r="H9"/>
      <c r="I9"/>
      <c r="J9" s="4">
        <v>2.43959832005E-4</v>
      </c>
      <c r="K9" s="4">
        <f>AVERAGE(J5:J9)</f>
        <v>3.31307973829E-4</v>
      </c>
      <c r="L9"/>
      <c r="M9"/>
      <c r="N9"/>
    </row>
    <row r="10" spans="1:14" x14ac:dyDescent="0.2">
      <c r="A10" s="4">
        <v>1</v>
      </c>
      <c r="B10" s="4">
        <v>2</v>
      </c>
      <c r="C10" s="4">
        <v>1.5100000000000001E-4</v>
      </c>
      <c r="D10" s="4">
        <f>ABS(F5-C10)</f>
        <v>7.9999999999996524E-7</v>
      </c>
      <c r="E10"/>
      <c r="F10"/>
      <c r="G10"/>
      <c r="H10"/>
      <c r="I10"/>
      <c r="J10"/>
      <c r="K10"/>
      <c r="L10"/>
      <c r="M10"/>
      <c r="N10"/>
    </row>
    <row r="11" spans="1:14" x14ac:dyDescent="0.2">
      <c r="A11" s="4">
        <v>2</v>
      </c>
      <c r="B11" s="4">
        <v>2</v>
      </c>
      <c r="C11" s="4">
        <v>9.0000000000000006E-5</v>
      </c>
      <c r="D11" s="4">
        <f>ABS(F6-C11)</f>
        <v>1.1200000000000015E-5</v>
      </c>
      <c r="E11" s="4" t="s">
        <v>32</v>
      </c>
      <c r="F11" s="4" t="s">
        <v>34</v>
      </c>
      <c r="G11"/>
      <c r="H11"/>
      <c r="I11"/>
      <c r="J11"/>
      <c r="K11"/>
      <c r="L11"/>
      <c r="M11"/>
      <c r="N11"/>
    </row>
    <row r="12" spans="1:14" x14ac:dyDescent="0.2">
      <c r="A12" s="4">
        <v>3</v>
      </c>
      <c r="B12" s="4">
        <v>2</v>
      </c>
      <c r="C12" s="4">
        <v>1.4100000000000001E-4</v>
      </c>
      <c r="D12" s="4">
        <f>ABS(F7-C12)</f>
        <v>2.4000000000000041E-6</v>
      </c>
      <c r="E12" s="4">
        <v>1</v>
      </c>
      <c r="F12" s="4">
        <f>AVERAGE(C4:C9)</f>
        <v>1.304E-4</v>
      </c>
      <c r="G12"/>
      <c r="H12"/>
      <c r="I12"/>
      <c r="J12"/>
      <c r="K12"/>
      <c r="L12"/>
      <c r="M12"/>
      <c r="N12"/>
    </row>
    <row r="13" spans="1:14" x14ac:dyDescent="0.2">
      <c r="A13" s="4">
        <v>4</v>
      </c>
      <c r="B13" s="4">
        <v>2</v>
      </c>
      <c r="C13" s="4">
        <v>1.3100000000000001E-4</v>
      </c>
      <c r="D13" s="4">
        <f>ABS(F8-C13)</f>
        <v>1.6000000000000118E-6</v>
      </c>
      <c r="E13" s="4">
        <v>2</v>
      </c>
      <c r="F13" s="4">
        <f>AVERAGE(C10:C14)</f>
        <v>1.34E-4</v>
      </c>
      <c r="G13"/>
      <c r="H13"/>
      <c r="I13"/>
      <c r="J13"/>
      <c r="K13"/>
      <c r="L13"/>
      <c r="M13"/>
      <c r="N13"/>
    </row>
    <row r="14" spans="1:14" x14ac:dyDescent="0.2">
      <c r="A14" s="4">
        <v>5</v>
      </c>
      <c r="B14" s="4">
        <v>2</v>
      </c>
      <c r="C14" s="4">
        <v>1.5699999999999999E-4</v>
      </c>
      <c r="D14" s="4">
        <f>ABS(F9-C14)</f>
        <v>1.9999999999999944E-6</v>
      </c>
      <c r="E14" s="4">
        <v>3</v>
      </c>
      <c r="F14" s="4">
        <f>AVERAGE(C15:C19)</f>
        <v>1.284E-4</v>
      </c>
      <c r="G14"/>
      <c r="H14"/>
      <c r="I14"/>
      <c r="J14"/>
      <c r="K14"/>
      <c r="L14"/>
      <c r="M14"/>
      <c r="N14"/>
    </row>
    <row r="15" spans="1:14" x14ac:dyDescent="0.2">
      <c r="A15" s="4">
        <v>1</v>
      </c>
      <c r="B15" s="4">
        <v>3</v>
      </c>
      <c r="C15" s="4">
        <v>1.5100000000000001E-4</v>
      </c>
      <c r="D15" s="4">
        <f>ABS(F5-C15)</f>
        <v>7.9999999999996524E-7</v>
      </c>
      <c r="E15" s="4">
        <v>4</v>
      </c>
      <c r="F15" s="4">
        <f>AVERAGE(C20:C24)</f>
        <v>1.292E-4</v>
      </c>
      <c r="G15"/>
      <c r="H15"/>
      <c r="I15"/>
      <c r="J15"/>
      <c r="K15"/>
      <c r="L15"/>
      <c r="M15"/>
      <c r="N15"/>
    </row>
    <row r="16" spans="1:14" x14ac:dyDescent="0.2">
      <c r="A16" s="4">
        <v>2</v>
      </c>
      <c r="B16" s="4">
        <v>3</v>
      </c>
      <c r="C16" s="4">
        <v>7.8999999999999996E-5</v>
      </c>
      <c r="D16" s="4">
        <f>ABS(F6-C16)</f>
        <v>2.0000000000000486E-7</v>
      </c>
      <c r="E16" s="4">
        <v>5</v>
      </c>
      <c r="F16" s="4">
        <f>AVERAGE(C25:C29)</f>
        <v>1.316E-4</v>
      </c>
      <c r="G16"/>
      <c r="H16"/>
      <c r="I16"/>
      <c r="J16"/>
      <c r="K16"/>
      <c r="L16"/>
      <c r="M16"/>
      <c r="N16"/>
    </row>
    <row r="17" spans="1:14" x14ac:dyDescent="0.2">
      <c r="A17" s="4">
        <v>3</v>
      </c>
      <c r="B17" s="4">
        <v>3</v>
      </c>
      <c r="C17" s="4">
        <v>1.3300000000000001E-4</v>
      </c>
      <c r="D17" s="4">
        <f>ABS(F7-C17)</f>
        <v>5.6000000000000006E-6</v>
      </c>
      <c r="E17"/>
      <c r="F17"/>
      <c r="G17"/>
      <c r="H17"/>
      <c r="I17"/>
      <c r="J17"/>
      <c r="K17"/>
      <c r="L17"/>
      <c r="M17"/>
      <c r="N17"/>
    </row>
    <row r="18" spans="1:14" x14ac:dyDescent="0.2">
      <c r="A18" s="4">
        <v>4</v>
      </c>
      <c r="B18" s="4">
        <v>3</v>
      </c>
      <c r="C18" s="4">
        <v>1.2799999999999999E-4</v>
      </c>
      <c r="D18" s="4">
        <f>ABS(F8-C18)</f>
        <v>1.4000000000000069E-6</v>
      </c>
      <c r="E18"/>
      <c r="F18"/>
      <c r="G18"/>
      <c r="H18"/>
      <c r="I18"/>
      <c r="J18"/>
      <c r="K18"/>
      <c r="L18"/>
      <c r="M18"/>
      <c r="N18"/>
    </row>
    <row r="19" spans="1:14" x14ac:dyDescent="0.2">
      <c r="A19" s="4">
        <v>5</v>
      </c>
      <c r="B19" s="4">
        <v>3</v>
      </c>
      <c r="C19" s="4">
        <v>1.5100000000000001E-4</v>
      </c>
      <c r="D19" s="4">
        <f>ABS(F9-C19)</f>
        <v>3.9999999999999888E-6</v>
      </c>
      <c r="E19"/>
      <c r="F19"/>
      <c r="G19"/>
      <c r="H19"/>
      <c r="I19"/>
      <c r="J19"/>
      <c r="K19"/>
      <c r="L19"/>
      <c r="M19"/>
      <c r="N19"/>
    </row>
    <row r="20" spans="1:14" x14ac:dyDescent="0.2">
      <c r="A20" s="4">
        <v>1</v>
      </c>
      <c r="B20" s="4">
        <v>4</v>
      </c>
      <c r="C20" s="4">
        <v>1.5100000000000001E-4</v>
      </c>
      <c r="D20" s="4">
        <f>ABS(F5-C20)</f>
        <v>7.9999999999996524E-7</v>
      </c>
      <c r="E20"/>
      <c r="F20"/>
      <c r="G20"/>
      <c r="H20"/>
      <c r="I20"/>
      <c r="J20"/>
      <c r="K20"/>
      <c r="L20"/>
      <c r="M20"/>
      <c r="N20"/>
    </row>
    <row r="21" spans="1:14" x14ac:dyDescent="0.2">
      <c r="A21" s="4">
        <v>2</v>
      </c>
      <c r="B21" s="4">
        <v>4</v>
      </c>
      <c r="C21" s="4">
        <v>7.1000000000000005E-5</v>
      </c>
      <c r="D21" s="4">
        <f>ABS(F6-C21)</f>
        <v>7.7999999999999863E-6</v>
      </c>
      <c r="E21"/>
      <c r="F21"/>
      <c r="G21"/>
      <c r="H21"/>
      <c r="I21"/>
      <c r="J21"/>
      <c r="K21"/>
      <c r="L21"/>
      <c r="M21"/>
      <c r="N21"/>
    </row>
    <row r="22" spans="1:14" x14ac:dyDescent="0.2">
      <c r="A22" s="4">
        <v>3</v>
      </c>
      <c r="B22" s="4">
        <v>4</v>
      </c>
      <c r="C22" s="4">
        <v>1.3899999999999999E-4</v>
      </c>
      <c r="D22" s="4">
        <f>ABS(F7-C22)</f>
        <v>3.9999999999998262E-7</v>
      </c>
      <c r="E22"/>
      <c r="F22"/>
      <c r="G22"/>
      <c r="H22"/>
      <c r="I22"/>
      <c r="J22"/>
      <c r="K22"/>
      <c r="L22"/>
      <c r="M22"/>
      <c r="N22"/>
    </row>
    <row r="23" spans="1:14" x14ac:dyDescent="0.2">
      <c r="A23" s="4">
        <v>4</v>
      </c>
      <c r="B23" s="4">
        <v>4</v>
      </c>
      <c r="C23" s="4">
        <v>1.2899999999999999E-4</v>
      </c>
      <c r="D23" s="4">
        <f>ABS(F8-C23)</f>
        <v>4.0000000000000972E-7</v>
      </c>
      <c r="E23"/>
      <c r="F23"/>
      <c r="G23"/>
      <c r="H23"/>
      <c r="I23"/>
      <c r="J23"/>
      <c r="K23"/>
      <c r="L23"/>
      <c r="M23"/>
      <c r="N23"/>
    </row>
    <row r="24" spans="1:14" x14ac:dyDescent="0.2">
      <c r="A24" s="4">
        <v>5</v>
      </c>
      <c r="B24" s="4">
        <v>4</v>
      </c>
      <c r="C24" s="4">
        <v>1.56E-4</v>
      </c>
      <c r="D24" s="4">
        <f>ABS(F9-C24)</f>
        <v>9.999999999999972E-7</v>
      </c>
      <c r="E24"/>
      <c r="F24"/>
      <c r="G24"/>
      <c r="H24"/>
      <c r="I24"/>
      <c r="J24"/>
      <c r="K24"/>
      <c r="L24"/>
      <c r="M24"/>
      <c r="N24"/>
    </row>
    <row r="25" spans="1:14" x14ac:dyDescent="0.2">
      <c r="A25" s="4">
        <v>1</v>
      </c>
      <c r="B25" s="4">
        <v>5</v>
      </c>
      <c r="C25" s="4">
        <v>1.54E-4</v>
      </c>
      <c r="D25" s="4">
        <f>ABS(F5-C25)</f>
        <v>2.2000000000000264E-6</v>
      </c>
      <c r="E25"/>
      <c r="F25"/>
      <c r="G25"/>
      <c r="H25"/>
      <c r="I25"/>
      <c r="J25"/>
      <c r="K25"/>
      <c r="L25"/>
      <c r="M25"/>
      <c r="N25"/>
    </row>
    <row r="26" spans="1:14" x14ac:dyDescent="0.2">
      <c r="A26" s="4">
        <v>2</v>
      </c>
      <c r="B26" s="4">
        <v>5</v>
      </c>
      <c r="C26" s="4">
        <v>8.0000000000000007E-5</v>
      </c>
      <c r="D26" s="4">
        <f>ABS(F6-C26)</f>
        <v>1.2000000000000156E-6</v>
      </c>
      <c r="E26"/>
      <c r="F26"/>
      <c r="G26"/>
      <c r="H26"/>
      <c r="I26"/>
      <c r="J26"/>
      <c r="K26"/>
      <c r="L26"/>
      <c r="M26"/>
      <c r="N26"/>
    </row>
    <row r="27" spans="1:14" x14ac:dyDescent="0.2">
      <c r="A27" s="4">
        <v>3</v>
      </c>
      <c r="B27" s="4">
        <v>5</v>
      </c>
      <c r="C27" s="4">
        <v>1.4300000000000001E-4</v>
      </c>
      <c r="D27" s="4">
        <f>ABS(F7-C27)</f>
        <v>4.3999999999999985E-6</v>
      </c>
      <c r="E27"/>
      <c r="F27"/>
      <c r="G27"/>
      <c r="H27"/>
      <c r="I27"/>
      <c r="J27"/>
      <c r="K27"/>
      <c r="L27"/>
      <c r="M27"/>
      <c r="N27"/>
    </row>
    <row r="28" spans="1:14" x14ac:dyDescent="0.2">
      <c r="A28" s="4">
        <v>4</v>
      </c>
      <c r="B28" s="4">
        <v>5</v>
      </c>
      <c r="C28" s="4">
        <v>1.26E-4</v>
      </c>
      <c r="D28" s="4">
        <f>ABS(F8-C28)</f>
        <v>3.4000000000000013E-6</v>
      </c>
      <c r="E28"/>
      <c r="F28"/>
      <c r="G28"/>
      <c r="H28"/>
      <c r="I28"/>
      <c r="J28"/>
      <c r="K28"/>
      <c r="L28"/>
      <c r="M28"/>
      <c r="N28"/>
    </row>
    <row r="29" spans="1:14" x14ac:dyDescent="0.2">
      <c r="A29" s="4">
        <v>5</v>
      </c>
      <c r="B29" s="4">
        <v>5</v>
      </c>
      <c r="C29" s="4">
        <v>1.55E-4</v>
      </c>
      <c r="D29" s="4">
        <f>ABS(F9-C29)</f>
        <v>0</v>
      </c>
      <c r="E29"/>
      <c r="F29"/>
      <c r="G29"/>
      <c r="H29"/>
      <c r="I29"/>
      <c r="J29"/>
      <c r="K29"/>
      <c r="L29"/>
      <c r="M29"/>
      <c r="N29"/>
    </row>
    <row r="30" spans="1:14" x14ac:dyDescent="0.2">
      <c r="A30"/>
      <c r="B30"/>
      <c r="C30" s="4">
        <f>MIN(C5:C29)</f>
        <v>7.1000000000000005E-5</v>
      </c>
      <c r="D30"/>
      <c r="E30"/>
      <c r="F30"/>
      <c r="G30"/>
      <c r="H30"/>
      <c r="I30"/>
      <c r="J30"/>
      <c r="K30"/>
      <c r="L30"/>
      <c r="M30"/>
      <c r="N30"/>
    </row>
    <row r="31" spans="1:14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2">
      <c r="A32" s="5" t="s">
        <v>13</v>
      </c>
      <c r="B32" s="5"/>
      <c r="C32" s="3" t="s">
        <v>37</v>
      </c>
      <c r="D32" s="3"/>
      <c r="E32" s="11"/>
      <c r="F32" s="11"/>
      <c r="G32" s="2" t="s">
        <v>38</v>
      </c>
      <c r="H32" s="2"/>
      <c r="I32" s="11"/>
      <c r="J32" s="11"/>
      <c r="K32" s="1" t="s">
        <v>39</v>
      </c>
      <c r="L32" s="1"/>
      <c r="M32"/>
      <c r="N32"/>
    </row>
    <row r="33" spans="1:14" x14ac:dyDescent="0.2">
      <c r="A33" s="4" t="s">
        <v>40</v>
      </c>
      <c r="B33" s="4" t="s">
        <v>4</v>
      </c>
      <c r="C33" s="12" t="s">
        <v>15</v>
      </c>
      <c r="D33" s="12" t="s">
        <v>16</v>
      </c>
      <c r="E33" s="4" t="s">
        <v>41</v>
      </c>
      <c r="F33" s="4" t="s">
        <v>42</v>
      </c>
      <c r="G33" s="13" t="s">
        <v>15</v>
      </c>
      <c r="H33" s="13" t="s">
        <v>16</v>
      </c>
      <c r="I33" s="4" t="s">
        <v>41</v>
      </c>
      <c r="J33" s="4" t="s">
        <v>42</v>
      </c>
      <c r="K33" s="14" t="s">
        <v>15</v>
      </c>
      <c r="L33" s="14" t="s">
        <v>16</v>
      </c>
      <c r="M33" s="4" t="s">
        <v>41</v>
      </c>
      <c r="N33" s="4" t="s">
        <v>42</v>
      </c>
    </row>
    <row r="34" spans="1:14" x14ac:dyDescent="0.2">
      <c r="A34" s="5">
        <v>11</v>
      </c>
      <c r="B34" s="4">
        <v>1</v>
      </c>
      <c r="C34" s="12">
        <v>9.7759999999999998</v>
      </c>
      <c r="D34" s="12">
        <v>8.8869000000000007</v>
      </c>
      <c r="E34" s="4">
        <f t="shared" ref="E34:F36" si="1">ABS(C$64-C34)</f>
        <v>0.17660000000000053</v>
      </c>
      <c r="F34" s="4">
        <f t="shared" si="1"/>
        <v>9.9966666666666981E-2</v>
      </c>
      <c r="G34" s="13">
        <v>9.0871999999999993</v>
      </c>
      <c r="H34" s="13">
        <v>6.6079999999999997</v>
      </c>
      <c r="I34" s="4">
        <f t="shared" ref="I34:J36" si="2">ABS(G$64-G34)</f>
        <v>5.0066666666667814E-2</v>
      </c>
      <c r="J34" s="4">
        <f t="shared" si="2"/>
        <v>0.10349999999999948</v>
      </c>
      <c r="K34" s="14">
        <f t="shared" ref="K34:K60" si="3">C34-G34</f>
        <v>0.68880000000000052</v>
      </c>
      <c r="L34" s="14">
        <f t="shared" ref="L34:L60" si="4">D34-H34</f>
        <v>2.278900000000001</v>
      </c>
      <c r="M34" s="4">
        <f t="shared" ref="M34:N36" si="5">ABS(K$64-K34)</f>
        <v>0.12653333333333272</v>
      </c>
      <c r="N34" s="4">
        <f t="shared" si="5"/>
        <v>3.5333333333329442E-3</v>
      </c>
    </row>
    <row r="35" spans="1:14" x14ac:dyDescent="0.2">
      <c r="A35" s="4">
        <v>11</v>
      </c>
      <c r="B35" s="4">
        <v>2</v>
      </c>
      <c r="C35" s="12">
        <v>10.0543</v>
      </c>
      <c r="D35" s="12">
        <v>8.7135999999999996</v>
      </c>
      <c r="E35" s="4">
        <f t="shared" si="1"/>
        <v>0.10169999999999924</v>
      </c>
      <c r="F35" s="4">
        <f t="shared" si="1"/>
        <v>7.3333333333334139E-2</v>
      </c>
      <c r="G35" s="13">
        <v>9.1508000000000003</v>
      </c>
      <c r="H35" s="13">
        <v>6.423</v>
      </c>
      <c r="I35" s="4">
        <f t="shared" si="2"/>
        <v>1.3533333333333175E-2</v>
      </c>
      <c r="J35" s="4">
        <f t="shared" si="2"/>
        <v>8.1500000000000128E-2</v>
      </c>
      <c r="K35" s="14">
        <f t="shared" si="3"/>
        <v>0.9034999999999993</v>
      </c>
      <c r="L35" s="14">
        <f t="shared" si="4"/>
        <v>2.2905999999999995</v>
      </c>
      <c r="M35" s="4">
        <f t="shared" si="5"/>
        <v>8.816666666666606E-2</v>
      </c>
      <c r="N35" s="4">
        <f t="shared" si="5"/>
        <v>8.1666666666655452E-3</v>
      </c>
    </row>
    <row r="36" spans="1:14" x14ac:dyDescent="0.2">
      <c r="A36" s="4">
        <v>11</v>
      </c>
      <c r="B36" s="4">
        <v>3</v>
      </c>
      <c r="C36" s="12">
        <v>10.0275</v>
      </c>
      <c r="D36" s="12">
        <v>8.7603000000000009</v>
      </c>
      <c r="E36" s="4">
        <f t="shared" si="1"/>
        <v>7.4899999999999523E-2</v>
      </c>
      <c r="F36" s="4">
        <f t="shared" si="1"/>
        <v>2.6633333333332843E-2</v>
      </c>
      <c r="G36" s="13">
        <v>9.1738</v>
      </c>
      <c r="H36" s="13">
        <v>6.4824999999999999</v>
      </c>
      <c r="I36" s="4">
        <f t="shared" si="2"/>
        <v>3.6533333333332862E-2</v>
      </c>
      <c r="J36" s="4">
        <f t="shared" si="2"/>
        <v>2.2000000000000242E-2</v>
      </c>
      <c r="K36" s="14">
        <f t="shared" si="3"/>
        <v>0.8536999999999999</v>
      </c>
      <c r="L36" s="14">
        <f t="shared" si="4"/>
        <v>2.2778000000000009</v>
      </c>
      <c r="M36" s="4">
        <f t="shared" si="5"/>
        <v>3.836666666666666E-2</v>
      </c>
      <c r="N36" s="4">
        <f t="shared" si="5"/>
        <v>4.6333333333330451E-3</v>
      </c>
    </row>
    <row r="37" spans="1:14" x14ac:dyDescent="0.2">
      <c r="A37" s="5">
        <v>37</v>
      </c>
      <c r="B37" s="4">
        <v>1</v>
      </c>
      <c r="C37" s="12">
        <v>41.912599999999998</v>
      </c>
      <c r="D37" s="12">
        <v>29.113299999999999</v>
      </c>
      <c r="E37" s="4">
        <f t="shared" ref="E37:F39" si="6">ABS(C$65-C37)</f>
        <v>0.21473333333332789</v>
      </c>
      <c r="F37" s="4">
        <f t="shared" si="6"/>
        <v>0.31636666666666713</v>
      </c>
      <c r="G37" s="13">
        <v>40.362900000000003</v>
      </c>
      <c r="H37" s="13">
        <v>26.497499999999999</v>
      </c>
      <c r="I37" s="4">
        <f t="shared" ref="I37:J39" si="7">ABS(G$65-G37)</f>
        <v>0.21453333333333546</v>
      </c>
      <c r="J37" s="4">
        <f t="shared" si="7"/>
        <v>0.32370000000000232</v>
      </c>
      <c r="K37" s="14">
        <f t="shared" si="3"/>
        <v>1.5496999999999943</v>
      </c>
      <c r="L37" s="14">
        <f t="shared" si="4"/>
        <v>2.6158000000000001</v>
      </c>
      <c r="M37" s="4">
        <f t="shared" ref="M37:N39" si="8">ABS(K$65-K37)</f>
        <v>1.9999999999487095E-4</v>
      </c>
      <c r="N37" s="4">
        <f t="shared" si="8"/>
        <v>7.333333333333858E-3</v>
      </c>
    </row>
    <row r="38" spans="1:14" x14ac:dyDescent="0.2">
      <c r="A38" s="4">
        <v>37</v>
      </c>
      <c r="B38" s="4">
        <v>2</v>
      </c>
      <c r="C38" s="12">
        <v>41.760399999999997</v>
      </c>
      <c r="D38" s="12">
        <v>29.845800000000001</v>
      </c>
      <c r="E38" s="4">
        <f t="shared" si="6"/>
        <v>6.2533333333327334E-2</v>
      </c>
      <c r="F38" s="4">
        <f t="shared" si="6"/>
        <v>0.41613333333333458</v>
      </c>
      <c r="G38" s="13">
        <v>40.199599999999997</v>
      </c>
      <c r="H38" s="13">
        <v>27.241</v>
      </c>
      <c r="I38" s="4">
        <f t="shared" si="7"/>
        <v>5.1233333333328801E-2</v>
      </c>
      <c r="J38" s="4">
        <f t="shared" si="7"/>
        <v>0.41979999999999862</v>
      </c>
      <c r="K38" s="14">
        <f t="shared" si="3"/>
        <v>1.5608000000000004</v>
      </c>
      <c r="L38" s="14">
        <f t="shared" si="4"/>
        <v>2.6048000000000009</v>
      </c>
      <c r="M38" s="4">
        <f t="shared" si="8"/>
        <v>1.1300000000000976E-2</v>
      </c>
      <c r="N38" s="4">
        <f t="shared" si="8"/>
        <v>3.6666666666653747E-3</v>
      </c>
    </row>
    <row r="39" spans="1:14" x14ac:dyDescent="0.2">
      <c r="A39" s="4">
        <v>37</v>
      </c>
      <c r="B39" s="4">
        <v>3</v>
      </c>
      <c r="C39" s="12">
        <v>41.4206</v>
      </c>
      <c r="D39" s="12">
        <v>29.329899999999999</v>
      </c>
      <c r="E39" s="4">
        <f t="shared" si="6"/>
        <v>0.27726666666666944</v>
      </c>
      <c r="F39" s="4">
        <f t="shared" si="6"/>
        <v>9.9766666666667447E-2</v>
      </c>
      <c r="G39" s="13">
        <v>39.882599999999996</v>
      </c>
      <c r="H39" s="13">
        <v>26.725100000000001</v>
      </c>
      <c r="I39" s="4">
        <f t="shared" si="7"/>
        <v>0.26576666666667137</v>
      </c>
      <c r="J39" s="4">
        <f t="shared" si="7"/>
        <v>9.6099999999999852E-2</v>
      </c>
      <c r="K39" s="14">
        <f t="shared" si="3"/>
        <v>1.5380000000000038</v>
      </c>
      <c r="L39" s="14">
        <f t="shared" si="4"/>
        <v>2.6047999999999973</v>
      </c>
      <c r="M39" s="4">
        <f t="shared" si="8"/>
        <v>1.1499999999995625E-2</v>
      </c>
      <c r="N39" s="4">
        <f t="shared" si="8"/>
        <v>3.6666666666689274E-3</v>
      </c>
    </row>
    <row r="40" spans="1:14" x14ac:dyDescent="0.2">
      <c r="A40" s="5">
        <v>63</v>
      </c>
      <c r="B40" s="4">
        <v>1</v>
      </c>
      <c r="C40" s="12">
        <v>82.676500000000004</v>
      </c>
      <c r="D40" s="12">
        <v>55.883699999999997</v>
      </c>
      <c r="E40" s="4">
        <f t="shared" ref="E40:F42" si="9">ABS(C$66-C40)</f>
        <v>1.0158666666666676</v>
      </c>
      <c r="F40" s="4">
        <f t="shared" si="9"/>
        <v>0.29519999999999413</v>
      </c>
      <c r="G40" s="13">
        <v>80.002200000000002</v>
      </c>
      <c r="H40" s="13">
        <v>52.9375</v>
      </c>
      <c r="I40" s="4">
        <f t="shared" ref="I40:J42" si="10">ABS(G$66-G40)</f>
        <v>1.0261999999999887</v>
      </c>
      <c r="J40" s="4">
        <f t="shared" si="10"/>
        <v>0.30296666666666994</v>
      </c>
      <c r="K40" s="14">
        <f t="shared" si="3"/>
        <v>2.6743000000000023</v>
      </c>
      <c r="L40" s="14">
        <f t="shared" si="4"/>
        <v>2.9461999999999975</v>
      </c>
      <c r="M40" s="4">
        <f t="shared" ref="M40:N42" si="11">ABS(K$66-K40)</f>
        <v>1.0333333333335304E-2</v>
      </c>
      <c r="N40" s="4">
        <f t="shared" si="11"/>
        <v>7.7666666666686979E-3</v>
      </c>
    </row>
    <row r="41" spans="1:14" x14ac:dyDescent="0.2">
      <c r="A41" s="4">
        <v>63</v>
      </c>
      <c r="B41" s="4">
        <v>2</v>
      </c>
      <c r="C41" s="12">
        <v>82.306299999999993</v>
      </c>
      <c r="D41" s="12">
        <v>55.433500000000002</v>
      </c>
      <c r="E41" s="4">
        <f t="shared" si="9"/>
        <v>1.3860666666666788</v>
      </c>
      <c r="F41" s="4">
        <f t="shared" si="9"/>
        <v>0.15500000000000114</v>
      </c>
      <c r="G41" s="13">
        <v>79.7179</v>
      </c>
      <c r="H41" s="13">
        <v>52.475000000000001</v>
      </c>
      <c r="I41" s="4">
        <f t="shared" si="10"/>
        <v>1.3104999999999905</v>
      </c>
      <c r="J41" s="4">
        <f t="shared" si="10"/>
        <v>0.15953333333332864</v>
      </c>
      <c r="K41" s="14">
        <f t="shared" si="3"/>
        <v>2.5883999999999929</v>
      </c>
      <c r="L41" s="14">
        <f t="shared" si="4"/>
        <v>2.9585000000000008</v>
      </c>
      <c r="M41" s="4">
        <f t="shared" si="11"/>
        <v>7.5566666666674109E-2</v>
      </c>
      <c r="N41" s="4">
        <f t="shared" si="11"/>
        <v>4.5333333333346104E-3</v>
      </c>
    </row>
    <row r="42" spans="1:14" x14ac:dyDescent="0.2">
      <c r="A42" s="4">
        <v>63</v>
      </c>
      <c r="B42" s="4">
        <v>3</v>
      </c>
      <c r="C42" s="12">
        <v>86.094300000000004</v>
      </c>
      <c r="D42" s="12">
        <v>55.448300000000003</v>
      </c>
      <c r="E42" s="4">
        <f t="shared" si="9"/>
        <v>2.4019333333333321</v>
      </c>
      <c r="F42" s="4">
        <f t="shared" si="9"/>
        <v>0.1402000000000001</v>
      </c>
      <c r="G42" s="13">
        <v>83.365099999999998</v>
      </c>
      <c r="H42" s="13">
        <v>52.491100000000003</v>
      </c>
      <c r="I42" s="4">
        <f t="shared" si="10"/>
        <v>2.3367000000000075</v>
      </c>
      <c r="J42" s="4">
        <f t="shared" si="10"/>
        <v>0.14343333333332708</v>
      </c>
      <c r="K42" s="14">
        <f t="shared" si="3"/>
        <v>2.7292000000000058</v>
      </c>
      <c r="L42" s="14">
        <f t="shared" si="4"/>
        <v>2.9572000000000003</v>
      </c>
      <c r="M42" s="4">
        <f t="shared" si="11"/>
        <v>6.5233333333338805E-2</v>
      </c>
      <c r="N42" s="4">
        <f t="shared" si="11"/>
        <v>3.2333333333340875E-3</v>
      </c>
    </row>
    <row r="43" spans="1:14" x14ac:dyDescent="0.2">
      <c r="A43" s="5">
        <v>90</v>
      </c>
      <c r="B43" s="4">
        <v>1</v>
      </c>
      <c r="C43" s="12">
        <v>145.09569999999999</v>
      </c>
      <c r="D43" s="12">
        <v>92.925600000000003</v>
      </c>
      <c r="E43" s="4">
        <f t="shared" ref="E43:F45" si="12">ABS(C$67-C43)</f>
        <v>0.50659999999999172</v>
      </c>
      <c r="F43" s="4">
        <f t="shared" si="12"/>
        <v>1.1717666666666702</v>
      </c>
      <c r="G43" s="13">
        <v>140.86019999999999</v>
      </c>
      <c r="H43" s="13">
        <v>89.592699999999994</v>
      </c>
      <c r="I43" s="4">
        <f t="shared" ref="I43:J45" si="13">ABS(G$67-G43)</f>
        <v>0.46226666666666461</v>
      </c>
      <c r="J43" s="4">
        <f t="shared" si="13"/>
        <v>1.1143000000000001</v>
      </c>
      <c r="K43" s="14">
        <f t="shared" si="3"/>
        <v>4.2355000000000018</v>
      </c>
      <c r="L43" s="14">
        <f t="shared" si="4"/>
        <v>3.3329000000000093</v>
      </c>
      <c r="M43" s="4">
        <f t="shared" ref="M43:N45" si="14">ABS(K$67-K43)</f>
        <v>4.4333333333336888E-2</v>
      </c>
      <c r="N43" s="4">
        <f t="shared" si="14"/>
        <v>5.7466666666660782E-2</v>
      </c>
    </row>
    <row r="44" spans="1:14" x14ac:dyDescent="0.2">
      <c r="A44" s="4">
        <v>90</v>
      </c>
      <c r="B44" s="4">
        <v>2</v>
      </c>
      <c r="C44" s="12">
        <v>142.5333</v>
      </c>
      <c r="D44" s="12">
        <v>93.997200000000007</v>
      </c>
      <c r="E44" s="4">
        <f t="shared" si="12"/>
        <v>2.055800000000005</v>
      </c>
      <c r="F44" s="4">
        <f t="shared" si="12"/>
        <v>0.10016666666666652</v>
      </c>
      <c r="G44" s="13">
        <v>138.3408</v>
      </c>
      <c r="H44" s="13">
        <v>90.625399999999999</v>
      </c>
      <c r="I44" s="4">
        <f t="shared" si="13"/>
        <v>2.0571333333333257</v>
      </c>
      <c r="J44" s="4">
        <f t="shared" si="13"/>
        <v>8.1599999999994566E-2</v>
      </c>
      <c r="K44" s="14">
        <f t="shared" si="3"/>
        <v>4.1924999999999955</v>
      </c>
      <c r="L44" s="14">
        <f t="shared" si="4"/>
        <v>3.3718000000000075</v>
      </c>
      <c r="M44" s="4">
        <f t="shared" si="14"/>
        <v>1.333333333330522E-3</v>
      </c>
      <c r="N44" s="4">
        <f t="shared" si="14"/>
        <v>1.8566666666662623E-2</v>
      </c>
    </row>
    <row r="45" spans="1:14" x14ac:dyDescent="0.2">
      <c r="A45" s="4">
        <v>90</v>
      </c>
      <c r="B45" s="4">
        <v>3</v>
      </c>
      <c r="C45" s="12">
        <v>146.13829999999999</v>
      </c>
      <c r="D45" s="12">
        <v>95.369299999999996</v>
      </c>
      <c r="E45" s="4">
        <f t="shared" si="12"/>
        <v>1.5491999999999848</v>
      </c>
      <c r="F45" s="4">
        <f t="shared" si="12"/>
        <v>1.2719333333333225</v>
      </c>
      <c r="G45" s="13">
        <v>141.99279999999999</v>
      </c>
      <c r="H45" s="13">
        <v>91.902900000000002</v>
      </c>
      <c r="I45" s="4">
        <f t="shared" si="13"/>
        <v>1.5948666666666611</v>
      </c>
      <c r="J45" s="4">
        <f t="shared" si="13"/>
        <v>1.1959000000000088</v>
      </c>
      <c r="K45" s="14">
        <f t="shared" si="3"/>
        <v>4.1454999999999984</v>
      </c>
      <c r="L45" s="14">
        <f t="shared" si="4"/>
        <v>3.466399999999993</v>
      </c>
      <c r="M45" s="4">
        <f t="shared" si="14"/>
        <v>4.5666666666666522E-2</v>
      </c>
      <c r="N45" s="4">
        <f t="shared" si="14"/>
        <v>7.6033333333322961E-2</v>
      </c>
    </row>
    <row r="46" spans="1:14" x14ac:dyDescent="0.2">
      <c r="A46" s="5">
        <v>116</v>
      </c>
      <c r="B46" s="4">
        <v>1</v>
      </c>
      <c r="C46" s="12">
        <v>231.7671</v>
      </c>
      <c r="D46" s="12">
        <v>147.27080000000001</v>
      </c>
      <c r="E46" s="4">
        <f t="shared" ref="E46:F48" si="15">ABS(C$68-C46)</f>
        <v>2.9227999999999952</v>
      </c>
      <c r="F46" s="4">
        <f t="shared" si="15"/>
        <v>0.63446666666666829</v>
      </c>
      <c r="G46" s="13">
        <v>225.536</v>
      </c>
      <c r="H46" s="13">
        <v>143.54650000000001</v>
      </c>
      <c r="I46" s="4">
        <f t="shared" ref="I46:J48" si="16">ABS(G$68-G46)</f>
        <v>2.9282333333333384</v>
      </c>
      <c r="J46" s="4">
        <f t="shared" si="16"/>
        <v>0.63340000000002306</v>
      </c>
      <c r="K46" s="14">
        <f t="shared" si="3"/>
        <v>6.2310999999999979</v>
      </c>
      <c r="L46" s="14">
        <f t="shared" si="4"/>
        <v>3.7242999999999995</v>
      </c>
      <c r="M46" s="4">
        <f t="shared" ref="M46:N48" si="17">ABS(K$68-K46)</f>
        <v>5.4333333333334011E-3</v>
      </c>
      <c r="N46" s="4">
        <f t="shared" si="17"/>
        <v>1.0666666666643287E-3</v>
      </c>
    </row>
    <row r="47" spans="1:14" x14ac:dyDescent="0.2">
      <c r="A47" s="4">
        <v>116</v>
      </c>
      <c r="B47" s="4">
        <v>2</v>
      </c>
      <c r="C47" s="12">
        <v>234.47710000000001</v>
      </c>
      <c r="D47" s="12">
        <v>146.48249999999999</v>
      </c>
      <c r="E47" s="4">
        <f t="shared" si="15"/>
        <v>0.21279999999998722</v>
      </c>
      <c r="F47" s="4">
        <f t="shared" si="15"/>
        <v>0.15383333333335258</v>
      </c>
      <c r="G47" s="13">
        <v>228.1842</v>
      </c>
      <c r="H47" s="13">
        <v>142.77699999999999</v>
      </c>
      <c r="I47" s="4">
        <f t="shared" si="16"/>
        <v>0.28003333333333558</v>
      </c>
      <c r="J47" s="4">
        <f t="shared" si="16"/>
        <v>0.136099999999999</v>
      </c>
      <c r="K47" s="14">
        <f t="shared" si="3"/>
        <v>6.292900000000003</v>
      </c>
      <c r="L47" s="14">
        <f t="shared" si="4"/>
        <v>3.7055000000000007</v>
      </c>
      <c r="M47" s="4">
        <f t="shared" si="17"/>
        <v>6.7233333333338585E-2</v>
      </c>
      <c r="N47" s="4">
        <f t="shared" si="17"/>
        <v>1.7733333333334489E-2</v>
      </c>
    </row>
    <row r="48" spans="1:14" x14ac:dyDescent="0.2">
      <c r="A48" s="4">
        <v>116</v>
      </c>
      <c r="B48" s="4">
        <v>3</v>
      </c>
      <c r="C48" s="12">
        <v>237.82550000000001</v>
      </c>
      <c r="D48" s="12">
        <v>146.1557</v>
      </c>
      <c r="E48" s="4">
        <f t="shared" si="15"/>
        <v>3.1356000000000108</v>
      </c>
      <c r="F48" s="4">
        <f t="shared" si="15"/>
        <v>0.48063333333334413</v>
      </c>
      <c r="G48" s="13">
        <v>231.67250000000001</v>
      </c>
      <c r="H48" s="13">
        <v>142.41579999999999</v>
      </c>
      <c r="I48" s="4">
        <f t="shared" si="16"/>
        <v>3.2082666666666739</v>
      </c>
      <c r="J48" s="4">
        <f t="shared" si="16"/>
        <v>0.49729999999999563</v>
      </c>
      <c r="K48" s="14">
        <f t="shared" si="3"/>
        <v>6.1529999999999916</v>
      </c>
      <c r="L48" s="14">
        <f t="shared" si="4"/>
        <v>3.7399000000000058</v>
      </c>
      <c r="M48" s="4">
        <f t="shared" si="17"/>
        <v>7.2666666666672874E-2</v>
      </c>
      <c r="N48" s="4">
        <f t="shared" si="17"/>
        <v>1.6666666666670604E-2</v>
      </c>
    </row>
    <row r="49" spans="1:14" x14ac:dyDescent="0.2">
      <c r="A49" s="5">
        <v>145</v>
      </c>
      <c r="B49" s="4">
        <v>1</v>
      </c>
      <c r="C49" s="12">
        <v>303.59210000000002</v>
      </c>
      <c r="D49" s="12">
        <v>223.0283</v>
      </c>
      <c r="E49" s="4">
        <f t="shared" ref="E49:F51" si="18">ABS(C$69-C49)</f>
        <v>3.6827333333333172</v>
      </c>
      <c r="F49" s="4">
        <f t="shared" si="18"/>
        <v>0.74613333333334708</v>
      </c>
      <c r="G49" s="13">
        <v>293.55459999999999</v>
      </c>
      <c r="H49" s="13">
        <v>218.81229999999999</v>
      </c>
      <c r="I49" s="4">
        <f t="shared" ref="I49:J51" si="19">ABS(G$69-G49)</f>
        <v>3.5763333333333094</v>
      </c>
      <c r="J49" s="4">
        <f t="shared" si="19"/>
        <v>0.53616666666667356</v>
      </c>
      <c r="K49" s="14">
        <f t="shared" si="3"/>
        <v>10.037500000000023</v>
      </c>
      <c r="L49" s="14">
        <f t="shared" si="4"/>
        <v>4.2160000000000082</v>
      </c>
      <c r="M49" s="4">
        <f t="shared" ref="M49:N51" si="20">ABS(K$69-K49)</f>
        <v>0.10640000000002736</v>
      </c>
      <c r="N49" s="4">
        <f t="shared" si="20"/>
        <v>0.20996666666665487</v>
      </c>
    </row>
    <row r="50" spans="1:14" x14ac:dyDescent="0.2">
      <c r="A50" s="4">
        <v>145</v>
      </c>
      <c r="B50" s="4">
        <v>2</v>
      </c>
      <c r="C50" s="12">
        <v>298.20679999999999</v>
      </c>
      <c r="D50" s="12">
        <v>220.661</v>
      </c>
      <c r="E50" s="4">
        <f t="shared" si="18"/>
        <v>1.7025666666667121</v>
      </c>
      <c r="F50" s="4">
        <f t="shared" si="18"/>
        <v>3.1134333333333473</v>
      </c>
      <c r="G50" s="13">
        <v>288.12599999999998</v>
      </c>
      <c r="H50" s="13">
        <v>215.80590000000001</v>
      </c>
      <c r="I50" s="4">
        <f t="shared" si="19"/>
        <v>1.8522666666667078</v>
      </c>
      <c r="J50" s="4">
        <f t="shared" si="19"/>
        <v>3.5425666666666586</v>
      </c>
      <c r="K50" s="14">
        <f t="shared" si="3"/>
        <v>10.080800000000011</v>
      </c>
      <c r="L50" s="14">
        <f t="shared" si="4"/>
        <v>4.8550999999999931</v>
      </c>
      <c r="M50" s="4">
        <f t="shared" si="20"/>
        <v>0.14970000000001527</v>
      </c>
      <c r="N50" s="4">
        <f t="shared" si="20"/>
        <v>0.42913333333333004</v>
      </c>
    </row>
    <row r="51" spans="1:14" x14ac:dyDescent="0.2">
      <c r="A51" s="4">
        <v>145</v>
      </c>
      <c r="B51" s="4">
        <v>3</v>
      </c>
      <c r="C51" s="12">
        <v>297.92919999999998</v>
      </c>
      <c r="D51" s="12">
        <v>227.63399999999999</v>
      </c>
      <c r="E51" s="4">
        <f t="shared" si="18"/>
        <v>1.9801666666667188</v>
      </c>
      <c r="F51" s="4">
        <f t="shared" si="18"/>
        <v>3.8595666666666375</v>
      </c>
      <c r="G51" s="13">
        <v>288.25420000000003</v>
      </c>
      <c r="H51" s="13">
        <v>223.4272</v>
      </c>
      <c r="I51" s="4">
        <f t="shared" si="19"/>
        <v>1.7240666666666584</v>
      </c>
      <c r="J51" s="4">
        <f t="shared" si="19"/>
        <v>4.0787333333333322</v>
      </c>
      <c r="K51" s="14">
        <f t="shared" si="3"/>
        <v>9.6749999999999545</v>
      </c>
      <c r="L51" s="14">
        <f t="shared" si="4"/>
        <v>4.206799999999987</v>
      </c>
      <c r="M51" s="4">
        <f t="shared" si="20"/>
        <v>0.25610000000004085</v>
      </c>
      <c r="N51" s="4">
        <f t="shared" si="20"/>
        <v>0.21916666666667606</v>
      </c>
    </row>
    <row r="52" spans="1:14" x14ac:dyDescent="0.2">
      <c r="A52" s="5">
        <v>174</v>
      </c>
      <c r="B52" s="4">
        <v>1</v>
      </c>
      <c r="C52" s="12">
        <v>393.94540000000001</v>
      </c>
      <c r="D52" s="12">
        <v>338.17630000000003</v>
      </c>
      <c r="E52" s="4">
        <f t="shared" ref="E52:F54" si="21">ABS(C$70-C52)</f>
        <v>3.1550333333333356</v>
      </c>
      <c r="F52" s="4">
        <f t="shared" si="21"/>
        <v>14.505966666666723</v>
      </c>
      <c r="G52" s="13">
        <v>382.14830000000001</v>
      </c>
      <c r="H52" s="13">
        <v>333.45659999999998</v>
      </c>
      <c r="I52" s="4">
        <f t="shared" ref="I52:J54" si="22">ABS(G$70-G52)</f>
        <v>3.0416000000000167</v>
      </c>
      <c r="J52" s="4">
        <f t="shared" si="22"/>
        <v>14.529666666666628</v>
      </c>
      <c r="K52" s="14">
        <f t="shared" si="3"/>
        <v>11.7971</v>
      </c>
      <c r="L52" s="14">
        <f t="shared" si="4"/>
        <v>4.7197000000000457</v>
      </c>
      <c r="M52" s="4">
        <f t="shared" ref="M52:N54" si="23">ABS(K$70-K52)</f>
        <v>0.11343333333331884</v>
      </c>
      <c r="N52" s="4">
        <f t="shared" si="23"/>
        <v>2.3699999999962529E-2</v>
      </c>
    </row>
    <row r="53" spans="1:14" x14ac:dyDescent="0.2">
      <c r="A53" s="4">
        <v>174</v>
      </c>
      <c r="B53" s="4">
        <v>2</v>
      </c>
      <c r="C53" s="12">
        <v>385.55720000000002</v>
      </c>
      <c r="D53" s="12">
        <v>315.62830000000002</v>
      </c>
      <c r="E53" s="4">
        <f t="shared" si="21"/>
        <v>5.2331666666666479</v>
      </c>
      <c r="F53" s="4">
        <f t="shared" si="21"/>
        <v>8.0420333333332792</v>
      </c>
      <c r="G53" s="13">
        <v>373.94439999999997</v>
      </c>
      <c r="H53" s="13">
        <v>310.86750000000001</v>
      </c>
      <c r="I53" s="4">
        <f t="shared" si="22"/>
        <v>5.1623000000000161</v>
      </c>
      <c r="J53" s="4">
        <f t="shared" si="22"/>
        <v>8.0594333333333452</v>
      </c>
      <c r="K53" s="14">
        <f t="shared" si="3"/>
        <v>11.61280000000005</v>
      </c>
      <c r="L53" s="14">
        <f t="shared" si="4"/>
        <v>4.7608000000000175</v>
      </c>
      <c r="M53" s="4">
        <f t="shared" si="23"/>
        <v>7.0866666666631772E-2</v>
      </c>
      <c r="N53" s="4">
        <f t="shared" si="23"/>
        <v>1.7400000000009186E-2</v>
      </c>
    </row>
    <row r="54" spans="1:14" x14ac:dyDescent="0.2">
      <c r="A54" s="4">
        <v>174</v>
      </c>
      <c r="B54" s="4">
        <v>3</v>
      </c>
      <c r="C54" s="12">
        <v>392.86849999999998</v>
      </c>
      <c r="D54" s="12">
        <v>317.20639999999997</v>
      </c>
      <c r="E54" s="4">
        <f t="shared" si="21"/>
        <v>2.0781333333333123</v>
      </c>
      <c r="F54" s="4">
        <f t="shared" si="21"/>
        <v>6.4639333333333298</v>
      </c>
      <c r="G54" s="13">
        <v>381.22739999999999</v>
      </c>
      <c r="H54" s="13">
        <v>312.45670000000001</v>
      </c>
      <c r="I54" s="4">
        <f t="shared" si="22"/>
        <v>2.1206999999999994</v>
      </c>
      <c r="J54" s="4">
        <f t="shared" si="22"/>
        <v>6.4702333333333399</v>
      </c>
      <c r="K54" s="14">
        <f t="shared" si="3"/>
        <v>11.641099999999994</v>
      </c>
      <c r="L54" s="14">
        <f t="shared" si="4"/>
        <v>4.7496999999999616</v>
      </c>
      <c r="M54" s="4">
        <f t="shared" si="23"/>
        <v>4.256666666668707E-2</v>
      </c>
      <c r="N54" s="4">
        <f t="shared" si="23"/>
        <v>6.2999999999533429E-3</v>
      </c>
    </row>
    <row r="55" spans="1:14" x14ac:dyDescent="0.2">
      <c r="A55" s="5">
        <v>203</v>
      </c>
      <c r="B55" s="4">
        <v>1</v>
      </c>
      <c r="C55" s="12">
        <v>508.10120000000001</v>
      </c>
      <c r="D55" s="12">
        <v>443.09070000000003</v>
      </c>
      <c r="E55" s="4">
        <f t="shared" ref="E55:F57" si="24">ABS(C$71-C55)</f>
        <v>2.0469666666666626</v>
      </c>
      <c r="F55" s="4">
        <f t="shared" si="24"/>
        <v>10.139599999999973</v>
      </c>
      <c r="G55" s="13">
        <v>492.74689999999998</v>
      </c>
      <c r="H55" s="13">
        <v>437.7047</v>
      </c>
      <c r="I55" s="4">
        <f t="shared" ref="I55:J57" si="25">ABS(G$71-G55)</f>
        <v>1.8645999999999958</v>
      </c>
      <c r="J55" s="4">
        <f t="shared" si="25"/>
        <v>10.12596666666667</v>
      </c>
      <c r="K55" s="14">
        <f t="shared" si="3"/>
        <v>15.354300000000023</v>
      </c>
      <c r="L55" s="14">
        <f t="shared" si="4"/>
        <v>5.3860000000000241</v>
      </c>
      <c r="M55" s="4">
        <f t="shared" ref="M55:N57" si="26">ABS(K$71-K55)</f>
        <v>0.18236666666664725</v>
      </c>
      <c r="N55" s="4">
        <f t="shared" si="26"/>
        <v>1.3633333333340936E-2</v>
      </c>
    </row>
    <row r="56" spans="1:14" x14ac:dyDescent="0.2">
      <c r="A56" s="4">
        <v>203</v>
      </c>
      <c r="B56" s="4">
        <v>2</v>
      </c>
      <c r="C56" s="12">
        <v>505.7509</v>
      </c>
      <c r="D56" s="12">
        <v>426.7713</v>
      </c>
      <c r="E56" s="4">
        <f t="shared" si="24"/>
        <v>4.3972666666666669</v>
      </c>
      <c r="F56" s="4">
        <f t="shared" si="24"/>
        <v>6.179800000000057</v>
      </c>
      <c r="G56" s="13">
        <v>490.2423</v>
      </c>
      <c r="H56" s="13">
        <v>421.44720000000001</v>
      </c>
      <c r="I56" s="4">
        <f t="shared" si="25"/>
        <v>4.369199999999978</v>
      </c>
      <c r="J56" s="4">
        <f t="shared" si="25"/>
        <v>6.1315333333333228</v>
      </c>
      <c r="K56" s="14">
        <f t="shared" si="3"/>
        <v>15.508600000000001</v>
      </c>
      <c r="L56" s="14">
        <f t="shared" si="4"/>
        <v>5.3240999999999872</v>
      </c>
      <c r="M56" s="4">
        <f t="shared" si="26"/>
        <v>2.8066666666669349E-2</v>
      </c>
      <c r="N56" s="4">
        <f t="shared" si="26"/>
        <v>4.826666666669599E-2</v>
      </c>
    </row>
    <row r="57" spans="1:14" x14ac:dyDescent="0.2">
      <c r="A57" s="4">
        <v>203</v>
      </c>
      <c r="B57" s="4">
        <v>3</v>
      </c>
      <c r="C57" s="12">
        <v>516.5924</v>
      </c>
      <c r="D57" s="12">
        <v>428.99130000000002</v>
      </c>
      <c r="E57" s="4">
        <f t="shared" si="24"/>
        <v>6.4442333333333295</v>
      </c>
      <c r="F57" s="4">
        <f t="shared" si="24"/>
        <v>3.9598000000000297</v>
      </c>
      <c r="G57" s="13">
        <v>500.84530000000001</v>
      </c>
      <c r="H57" s="13">
        <v>423.58429999999998</v>
      </c>
      <c r="I57" s="4">
        <f t="shared" si="25"/>
        <v>6.2338000000000306</v>
      </c>
      <c r="J57" s="4">
        <f t="shared" si="25"/>
        <v>3.9944333333333475</v>
      </c>
      <c r="K57" s="14">
        <f t="shared" si="3"/>
        <v>15.747099999999989</v>
      </c>
      <c r="L57" s="14">
        <f t="shared" si="4"/>
        <v>5.4070000000000391</v>
      </c>
      <c r="M57" s="4">
        <f t="shared" si="26"/>
        <v>0.21043333333331837</v>
      </c>
      <c r="N57" s="4">
        <f t="shared" si="26"/>
        <v>3.4633333333355942E-2</v>
      </c>
    </row>
    <row r="58" spans="1:14" x14ac:dyDescent="0.2">
      <c r="A58" s="5">
        <v>232</v>
      </c>
      <c r="B58" s="4">
        <v>1</v>
      </c>
      <c r="C58" s="12">
        <v>651.89930000000004</v>
      </c>
      <c r="D58" s="12">
        <v>569.97609999999997</v>
      </c>
      <c r="E58" s="4">
        <f t="shared" ref="E58:F60" si="27">ABS(C$72-C58)</f>
        <v>0.26376666666669735</v>
      </c>
      <c r="F58" s="4">
        <f t="shared" si="27"/>
        <v>11.718900000000076</v>
      </c>
      <c r="G58" s="13">
        <v>631.52300000000002</v>
      </c>
      <c r="H58" s="13">
        <v>560.84069999999997</v>
      </c>
      <c r="I58" s="4">
        <f t="shared" ref="I58:J60" si="28">ABS(G$72-G58)</f>
        <v>0.44953333333342016</v>
      </c>
      <c r="J58" s="4">
        <f t="shared" si="28"/>
        <v>13.608900000000062</v>
      </c>
      <c r="K58" s="14">
        <f t="shared" si="3"/>
        <v>20.376300000000015</v>
      </c>
      <c r="L58" s="14">
        <f t="shared" si="4"/>
        <v>9.1354000000000042</v>
      </c>
      <c r="M58" s="4">
        <f t="shared" ref="M58:N60" si="29">ABS(K$72-K58)</f>
        <v>0.18576666666664821</v>
      </c>
      <c r="N58" s="4">
        <f t="shared" si="29"/>
        <v>1.8899999999999864</v>
      </c>
    </row>
    <row r="59" spans="1:14" x14ac:dyDescent="0.2">
      <c r="A59" s="4">
        <v>232</v>
      </c>
      <c r="B59" s="4">
        <v>2</v>
      </c>
      <c r="C59" s="12">
        <v>659.24379999999996</v>
      </c>
      <c r="D59" s="12">
        <v>569.91890000000001</v>
      </c>
      <c r="E59" s="4">
        <f t="shared" si="27"/>
        <v>7.6082666666666228</v>
      </c>
      <c r="F59" s="4">
        <f t="shared" si="27"/>
        <v>11.776100000000042</v>
      </c>
      <c r="G59" s="13">
        <v>638.6096</v>
      </c>
      <c r="H59" s="13">
        <v>564.03510000000006</v>
      </c>
      <c r="I59" s="4">
        <f t="shared" si="28"/>
        <v>7.536133333333396</v>
      </c>
      <c r="J59" s="4">
        <f t="shared" si="28"/>
        <v>10.414499999999975</v>
      </c>
      <c r="K59" s="14">
        <f t="shared" si="3"/>
        <v>20.634199999999964</v>
      </c>
      <c r="L59" s="14">
        <f t="shared" si="4"/>
        <v>5.8837999999999511</v>
      </c>
      <c r="M59" s="4">
        <f t="shared" si="29"/>
        <v>7.2133333333301408E-2</v>
      </c>
      <c r="N59" s="4">
        <f t="shared" si="29"/>
        <v>1.3616000000000668</v>
      </c>
    </row>
    <row r="60" spans="1:14" x14ac:dyDescent="0.2">
      <c r="A60" s="4">
        <v>232</v>
      </c>
      <c r="B60" s="4">
        <v>3</v>
      </c>
      <c r="C60" s="12">
        <v>643.76350000000002</v>
      </c>
      <c r="D60" s="12">
        <v>605.19000000000005</v>
      </c>
      <c r="E60" s="4">
        <f t="shared" si="27"/>
        <v>7.8720333333333201</v>
      </c>
      <c r="F60" s="4">
        <f t="shared" si="27"/>
        <v>23.495000000000005</v>
      </c>
      <c r="G60" s="13">
        <v>623.08780000000002</v>
      </c>
      <c r="H60" s="13">
        <v>598.47299999999996</v>
      </c>
      <c r="I60" s="4">
        <f t="shared" si="28"/>
        <v>7.9856666666665888</v>
      </c>
      <c r="J60" s="4">
        <f t="shared" si="28"/>
        <v>24.023399999999924</v>
      </c>
      <c r="K60" s="14">
        <f t="shared" si="3"/>
        <v>20.675700000000006</v>
      </c>
      <c r="L60" s="14">
        <f t="shared" si="4"/>
        <v>6.7170000000000982</v>
      </c>
      <c r="M60" s="4">
        <f t="shared" si="29"/>
        <v>0.11363333333334324</v>
      </c>
      <c r="N60" s="4">
        <f t="shared" si="29"/>
        <v>0.5283999999999196</v>
      </c>
    </row>
    <row r="61" spans="1:14" x14ac:dyDescent="0.2">
      <c r="A61"/>
      <c r="B61"/>
      <c r="C61" s="15"/>
      <c r="D61" s="15"/>
      <c r="E61"/>
      <c r="F61"/>
      <c r="G61" s="16"/>
      <c r="H61" s="16"/>
      <c r="I61"/>
      <c r="J61"/>
      <c r="K61" s="17"/>
      <c r="L61" s="17"/>
      <c r="M61"/>
      <c r="N61"/>
    </row>
    <row r="62" spans="1:14" x14ac:dyDescent="0.2">
      <c r="A62" s="4" t="s">
        <v>19</v>
      </c>
      <c r="B62"/>
      <c r="C62" s="15"/>
      <c r="D62" s="15"/>
      <c r="E62"/>
      <c r="F62"/>
      <c r="G62" s="16"/>
      <c r="H62" s="16"/>
      <c r="I62"/>
      <c r="J62"/>
      <c r="K62" s="17"/>
      <c r="L62" s="17"/>
      <c r="M62"/>
      <c r="N62"/>
    </row>
    <row r="63" spans="1:14" x14ac:dyDescent="0.2">
      <c r="A63" s="4" t="s">
        <v>43</v>
      </c>
      <c r="B63"/>
      <c r="C63" s="12" t="s">
        <v>15</v>
      </c>
      <c r="D63" s="12" t="s">
        <v>16</v>
      </c>
      <c r="E63" s="4" t="s">
        <v>22</v>
      </c>
      <c r="F63" s="4" t="s">
        <v>23</v>
      </c>
      <c r="G63" s="13" t="s">
        <v>15</v>
      </c>
      <c r="H63" s="13" t="s">
        <v>16</v>
      </c>
      <c r="I63" s="4" t="s">
        <v>22</v>
      </c>
      <c r="J63" s="4" t="s">
        <v>23</v>
      </c>
      <c r="K63" s="14" t="s">
        <v>15</v>
      </c>
      <c r="L63" s="14" t="s">
        <v>16</v>
      </c>
      <c r="M63" s="4" t="s">
        <v>22</v>
      </c>
      <c r="N63" s="4" t="s">
        <v>23</v>
      </c>
    </row>
    <row r="64" spans="1:14" x14ac:dyDescent="0.2">
      <c r="A64" s="4">
        <v>11</v>
      </c>
      <c r="B64"/>
      <c r="C64" s="12">
        <f>AVERAGE(C34:C36)</f>
        <v>9.9526000000000003</v>
      </c>
      <c r="D64" s="12">
        <f>AVERAGE(D34:D36)</f>
        <v>8.7869333333333337</v>
      </c>
      <c r="E64" s="4">
        <f t="shared" ref="E64:E72" si="30">C64/D64</f>
        <v>1.1326590998755728</v>
      </c>
      <c r="F64" s="4">
        <f t="shared" ref="F64:F72" si="31">ABS(E$73-E64)</f>
        <v>0.20493157554966435</v>
      </c>
      <c r="G64" s="13">
        <f>AVERAGE(G34:G36)</f>
        <v>9.1372666666666671</v>
      </c>
      <c r="H64" s="13">
        <f>AVERAGE(H34:H36)</f>
        <v>6.5045000000000002</v>
      </c>
      <c r="I64" s="4">
        <f t="shared" ref="I64:I72" si="32">G64/H64</f>
        <v>1.4047608066210573</v>
      </c>
      <c r="J64" s="4">
        <f t="shared" ref="J64:J72" si="33">ABS(I$73-I64)</f>
        <v>3.2140692692468553E-2</v>
      </c>
      <c r="K64" s="14">
        <f>AVERAGE(K34:K36)</f>
        <v>0.81533333333333324</v>
      </c>
      <c r="L64" s="14">
        <f>AVERAGE(L34:L36)</f>
        <v>2.282433333333334</v>
      </c>
      <c r="M64" s="4">
        <f t="shared" ref="M64:M72" si="34">K64/L64</f>
        <v>0.35722109444598588</v>
      </c>
      <c r="N64" s="4">
        <f t="shared" ref="N64:N72" si="35">ABS(M$73-M64)</f>
        <v>1.3314746779804139</v>
      </c>
    </row>
    <row r="65" spans="1:14" x14ac:dyDescent="0.2">
      <c r="A65" s="4">
        <v>37</v>
      </c>
      <c r="B65"/>
      <c r="C65" s="12">
        <f>AVERAGE(C37:C39)</f>
        <v>41.69786666666667</v>
      </c>
      <c r="D65" s="12">
        <f>AVERAGE(D37:D39)</f>
        <v>29.429666666666666</v>
      </c>
      <c r="E65" s="4">
        <f t="shared" si="30"/>
        <v>1.4168650681285326</v>
      </c>
      <c r="F65" s="4">
        <f t="shared" si="31"/>
        <v>7.9274392703295504E-2</v>
      </c>
      <c r="G65" s="13">
        <f>AVERAGE(G37:G39)</f>
        <v>40.148366666666668</v>
      </c>
      <c r="H65" s="13">
        <f>AVERAGE(H37:H39)</f>
        <v>26.821200000000001</v>
      </c>
      <c r="I65" s="4">
        <f t="shared" si="32"/>
        <v>1.4968892766418604</v>
      </c>
      <c r="J65" s="4">
        <f t="shared" si="33"/>
        <v>0.12426916271327171</v>
      </c>
      <c r="K65" s="14">
        <f>AVERAGE(K37:K39)</f>
        <v>1.5494999999999994</v>
      </c>
      <c r="L65" s="14">
        <f>AVERAGE(L37:L39)</f>
        <v>2.6084666666666663</v>
      </c>
      <c r="M65" s="4">
        <f t="shared" si="34"/>
        <v>0.59402714238249787</v>
      </c>
      <c r="N65" s="4">
        <f t="shared" si="35"/>
        <v>1.0946686300439019</v>
      </c>
    </row>
    <row r="66" spans="1:14" x14ac:dyDescent="0.2">
      <c r="A66" s="4">
        <v>63</v>
      </c>
      <c r="B66"/>
      <c r="C66" s="12">
        <f>AVERAGE(C40:C42)</f>
        <v>83.692366666666672</v>
      </c>
      <c r="D66" s="12">
        <f>AVERAGE(D40:D42)</f>
        <v>55.588500000000003</v>
      </c>
      <c r="E66" s="4">
        <f t="shared" si="30"/>
        <v>1.5055697971103137</v>
      </c>
      <c r="F66" s="4">
        <f t="shared" si="31"/>
        <v>0.16797912168507656</v>
      </c>
      <c r="G66" s="13">
        <f>AVERAGE(G40:G42)</f>
        <v>81.028399999999991</v>
      </c>
      <c r="H66" s="13">
        <f>AVERAGE(H40:H42)</f>
        <v>52.63453333333333</v>
      </c>
      <c r="I66" s="4">
        <f t="shared" si="32"/>
        <v>1.539453185361195</v>
      </c>
      <c r="J66" s="4">
        <f t="shared" si="33"/>
        <v>0.16683307143260628</v>
      </c>
      <c r="K66" s="14">
        <f>AVERAGE(K40:K42)</f>
        <v>2.663966666666667</v>
      </c>
      <c r="L66" s="14">
        <f>AVERAGE(L40:L42)</f>
        <v>2.9539666666666662</v>
      </c>
      <c r="M66" s="4">
        <f t="shared" si="34"/>
        <v>0.90182692199189818</v>
      </c>
      <c r="N66" s="4">
        <f t="shared" si="35"/>
        <v>0.78686885043450161</v>
      </c>
    </row>
    <row r="67" spans="1:14" x14ac:dyDescent="0.2">
      <c r="A67" s="4">
        <v>90</v>
      </c>
      <c r="B67"/>
      <c r="C67" s="12">
        <f>AVERAGE(C43:C45)</f>
        <v>144.5891</v>
      </c>
      <c r="D67" s="12">
        <f>AVERAGE(D43:D45)</f>
        <v>94.097366666666673</v>
      </c>
      <c r="E67" s="4">
        <f t="shared" si="30"/>
        <v>1.536590290695347</v>
      </c>
      <c r="F67" s="4">
        <f t="shared" si="31"/>
        <v>0.1989996152701099</v>
      </c>
      <c r="G67" s="13">
        <f>AVERAGE(G43:G45)</f>
        <v>140.39793333333333</v>
      </c>
      <c r="H67" s="13">
        <f>AVERAGE(H43:H45)</f>
        <v>90.706999999999994</v>
      </c>
      <c r="I67" s="4">
        <f t="shared" si="32"/>
        <v>1.5478180662278913</v>
      </c>
      <c r="J67" s="4">
        <f t="shared" si="33"/>
        <v>0.17519795229930257</v>
      </c>
      <c r="K67" s="14">
        <f>AVERAGE(K43:K45)</f>
        <v>4.1911666666666649</v>
      </c>
      <c r="L67" s="14">
        <f>AVERAGE(L43:L45)</f>
        <v>3.3903666666666701</v>
      </c>
      <c r="M67" s="4">
        <f t="shared" si="34"/>
        <v>1.2361986412482409</v>
      </c>
      <c r="N67" s="4">
        <f t="shared" si="35"/>
        <v>0.45249713117815893</v>
      </c>
    </row>
    <row r="68" spans="1:14" x14ac:dyDescent="0.2">
      <c r="A68" s="4">
        <v>116</v>
      </c>
      <c r="B68"/>
      <c r="C68" s="12">
        <f>AVERAGE(C46:C48)</f>
        <v>234.68989999999999</v>
      </c>
      <c r="D68" s="12">
        <f>AVERAGE(D46:D48)</f>
        <v>146.63633333333334</v>
      </c>
      <c r="E68" s="4">
        <f t="shared" si="30"/>
        <v>1.6004894194026491</v>
      </c>
      <c r="F68" s="4">
        <f t="shared" si="31"/>
        <v>0.26289874397741197</v>
      </c>
      <c r="G68" s="13">
        <f>AVERAGE(G46:G48)</f>
        <v>228.46423333333334</v>
      </c>
      <c r="H68" s="13">
        <f>AVERAGE(H46:H48)</f>
        <v>142.91309999999999</v>
      </c>
      <c r="I68" s="4">
        <f t="shared" si="32"/>
        <v>1.5986234525269787</v>
      </c>
      <c r="J68" s="4">
        <f t="shared" si="33"/>
        <v>0.22600333859838995</v>
      </c>
      <c r="K68" s="14">
        <f>AVERAGE(K46:K48)</f>
        <v>6.2256666666666645</v>
      </c>
      <c r="L68" s="14">
        <f>AVERAGE(L46:L48)</f>
        <v>3.7232333333333352</v>
      </c>
      <c r="M68" s="4">
        <f t="shared" si="34"/>
        <v>1.6721129484229642</v>
      </c>
      <c r="N68" s="4">
        <f t="shared" si="35"/>
        <v>1.6582824003435581E-2</v>
      </c>
    </row>
    <row r="69" spans="1:14" x14ac:dyDescent="0.2">
      <c r="A69" s="4">
        <v>145</v>
      </c>
      <c r="B69"/>
      <c r="C69" s="12">
        <f>AVERAGE(C49:C51)</f>
        <v>299.9093666666667</v>
      </c>
      <c r="D69" s="12">
        <f>AVERAGE(D49:D51)</f>
        <v>223.77443333333335</v>
      </c>
      <c r="E69" s="4">
        <f t="shared" si="30"/>
        <v>1.3402307055333846</v>
      </c>
      <c r="F69" s="4">
        <f t="shared" si="31"/>
        <v>2.6400301081475064E-3</v>
      </c>
      <c r="G69" s="13">
        <f>AVERAGE(G49:G51)</f>
        <v>289.97826666666668</v>
      </c>
      <c r="H69" s="13">
        <f>AVERAGE(H49:H51)</f>
        <v>219.34846666666667</v>
      </c>
      <c r="I69" s="4">
        <f t="shared" si="32"/>
        <v>1.3219981478481577</v>
      </c>
      <c r="J69" s="4">
        <f t="shared" si="33"/>
        <v>5.0621966080431013E-2</v>
      </c>
      <c r="K69" s="14">
        <f>AVERAGE(K49:K51)</f>
        <v>9.9310999999999954</v>
      </c>
      <c r="L69" s="14">
        <f>AVERAGE(L49:L51)</f>
        <v>4.4259666666666631</v>
      </c>
      <c r="M69" s="4">
        <f t="shared" si="34"/>
        <v>2.2438262074575053</v>
      </c>
      <c r="N69" s="4">
        <f t="shared" si="35"/>
        <v>0.55513043503110548</v>
      </c>
    </row>
    <row r="70" spans="1:14" x14ac:dyDescent="0.2">
      <c r="A70" s="4">
        <v>174</v>
      </c>
      <c r="B70"/>
      <c r="C70" s="12">
        <f>AVERAGE(C52:C54)</f>
        <v>390.79036666666667</v>
      </c>
      <c r="D70" s="12">
        <f>AVERAGE(D52:D54)</f>
        <v>323.6703333333333</v>
      </c>
      <c r="E70" s="4">
        <f t="shared" si="30"/>
        <v>1.2073715951724544</v>
      </c>
      <c r="F70" s="4">
        <f t="shared" si="31"/>
        <v>0.13021908025278273</v>
      </c>
      <c r="G70" s="13">
        <f>AVERAGE(G52:G54)</f>
        <v>379.10669999999999</v>
      </c>
      <c r="H70" s="13">
        <f>AVERAGE(H52:H54)</f>
        <v>318.92693333333335</v>
      </c>
      <c r="I70" s="4">
        <f t="shared" si="32"/>
        <v>1.188694526478792</v>
      </c>
      <c r="J70" s="4">
        <f t="shared" si="33"/>
        <v>0.1839255874497967</v>
      </c>
      <c r="K70" s="14">
        <f>AVERAGE(K52:K54)</f>
        <v>11.683666666666682</v>
      </c>
      <c r="L70" s="14">
        <f>AVERAGE(L52:L54)</f>
        <v>4.7434000000000083</v>
      </c>
      <c r="M70" s="4">
        <f t="shared" si="34"/>
        <v>2.4631417689139985</v>
      </c>
      <c r="N70" s="4">
        <f t="shared" si="35"/>
        <v>0.77444599648759871</v>
      </c>
    </row>
    <row r="71" spans="1:14" x14ac:dyDescent="0.2">
      <c r="A71" s="4">
        <v>203</v>
      </c>
      <c r="B71"/>
      <c r="C71" s="12">
        <f>AVERAGE(C55:C57)</f>
        <v>510.14816666666667</v>
      </c>
      <c r="D71" s="12">
        <f>AVERAGE(D55:D57)</f>
        <v>432.95110000000005</v>
      </c>
      <c r="E71" s="4">
        <f t="shared" si="30"/>
        <v>1.178304355079977</v>
      </c>
      <c r="F71" s="4">
        <f t="shared" si="31"/>
        <v>0.15928632034526014</v>
      </c>
      <c r="G71" s="13">
        <f>AVERAGE(G55:G57)</f>
        <v>494.61149999999998</v>
      </c>
      <c r="H71" s="13">
        <f>AVERAGE(H55:H57)</f>
        <v>427.57873333333333</v>
      </c>
      <c r="I71" s="4">
        <f t="shared" si="32"/>
        <v>1.1567729202621708</v>
      </c>
      <c r="J71" s="4">
        <f t="shared" si="33"/>
        <v>0.21584719366641791</v>
      </c>
      <c r="K71" s="14">
        <f>AVERAGE(K55:K57)</f>
        <v>15.536666666666671</v>
      </c>
      <c r="L71" s="14">
        <f>AVERAGE(L55:L57)</f>
        <v>5.3723666666666832</v>
      </c>
      <c r="M71" s="4">
        <f t="shared" si="34"/>
        <v>2.8919594716170942</v>
      </c>
      <c r="N71" s="4">
        <f t="shared" si="35"/>
        <v>1.2032636991906944</v>
      </c>
    </row>
    <row r="72" spans="1:14" x14ac:dyDescent="0.2">
      <c r="A72" s="4">
        <v>232</v>
      </c>
      <c r="B72"/>
      <c r="C72" s="12">
        <f>AVERAGE(C58:C60)</f>
        <v>651.63553333333334</v>
      </c>
      <c r="D72" s="12">
        <f>AVERAGE(D58:D60)</f>
        <v>581.69500000000005</v>
      </c>
      <c r="E72" s="4">
        <f t="shared" si="30"/>
        <v>1.1202357478289022</v>
      </c>
      <c r="F72" s="4">
        <f t="shared" si="31"/>
        <v>0.2173549275963349</v>
      </c>
      <c r="G72" s="13">
        <f>AVERAGE(G58:G60)</f>
        <v>631.0734666666666</v>
      </c>
      <c r="H72" s="13">
        <f>AVERAGE(H58:H60)</f>
        <v>574.44960000000003</v>
      </c>
      <c r="I72" s="4">
        <f t="shared" si="32"/>
        <v>1.0985706433891964</v>
      </c>
      <c r="J72" s="4">
        <f t="shared" si="33"/>
        <v>0.27404947053939233</v>
      </c>
      <c r="K72" s="14">
        <f>AVERAGE(K58:K60)</f>
        <v>20.562066666666663</v>
      </c>
      <c r="L72" s="14">
        <f>AVERAGE(L58:L60)</f>
        <v>7.2454000000000178</v>
      </c>
      <c r="M72" s="4">
        <f t="shared" si="34"/>
        <v>2.8379477553574146</v>
      </c>
      <c r="N72" s="4">
        <f t="shared" si="35"/>
        <v>1.1492519829310148</v>
      </c>
    </row>
    <row r="73" spans="1:14" x14ac:dyDescent="0.2">
      <c r="A73"/>
      <c r="B73"/>
      <c r="C73" s="15"/>
      <c r="D73" s="15"/>
      <c r="E73" s="4">
        <f>AVERAGE(E64:E72)</f>
        <v>1.3375906754252371</v>
      </c>
      <c r="F73" s="4">
        <f>AVERAGE(F64:F72)</f>
        <v>0.15817597860978705</v>
      </c>
      <c r="G73" s="16"/>
      <c r="H73" s="16"/>
      <c r="I73" s="4">
        <f>AVERAGE(I64:I72)</f>
        <v>1.3726201139285887</v>
      </c>
      <c r="J73" s="4">
        <f>AVERAGE(J64:J72)</f>
        <v>0.1609876039413419</v>
      </c>
      <c r="K73" s="17"/>
      <c r="L73" s="17"/>
      <c r="M73" s="4">
        <f>AVERAGE(M64:M72)</f>
        <v>1.6886957724263998</v>
      </c>
      <c r="N73" s="4">
        <f>AVERAGE(N64:N72)</f>
        <v>0.81824269192009169</v>
      </c>
    </row>
    <row r="74" spans="1:14" x14ac:dyDescent="0.2">
      <c r="A74"/>
      <c r="B74"/>
      <c r="C74" s="15"/>
      <c r="D74" s="15"/>
      <c r="E74"/>
      <c r="F74"/>
      <c r="G74" s="16"/>
      <c r="H74" s="16"/>
      <c r="K74" s="17"/>
      <c r="L74" s="17"/>
    </row>
    <row r="75" spans="1:14" x14ac:dyDescent="0.2">
      <c r="A75" s="4" t="s">
        <v>43</v>
      </c>
      <c r="B75"/>
      <c r="C75" s="12" t="s">
        <v>41</v>
      </c>
      <c r="D75" s="12" t="s">
        <v>42</v>
      </c>
      <c r="E75"/>
      <c r="F75"/>
      <c r="G75" s="13" t="s">
        <v>41</v>
      </c>
      <c r="H75" s="13" t="s">
        <v>42</v>
      </c>
      <c r="K75" s="14" t="s">
        <v>41</v>
      </c>
      <c r="L75" s="14" t="s">
        <v>42</v>
      </c>
    </row>
    <row r="76" spans="1:14" x14ac:dyDescent="0.2">
      <c r="A76" s="4">
        <v>11</v>
      </c>
      <c r="B76"/>
      <c r="C76" s="12">
        <f>AVERAGE(E34:E36)</f>
        <v>0.11773333333333309</v>
      </c>
      <c r="D76" s="12">
        <f>AVERAGE(F34:F36)</f>
        <v>6.6644444444444659E-2</v>
      </c>
      <c r="E76"/>
      <c r="F76"/>
      <c r="G76" s="13">
        <f>AVERAGE(I34:I36)</f>
        <v>3.3377777777777951E-2</v>
      </c>
      <c r="H76" s="13">
        <f>AVERAGE(J34:J36)</f>
        <v>6.899999999999995E-2</v>
      </c>
      <c r="K76" s="14">
        <f>AVERAGE(M34:M36)</f>
        <v>8.4355555555555142E-2</v>
      </c>
      <c r="L76" s="14">
        <f>AVERAGE(N34:N36)</f>
        <v>5.4444444444438451E-3</v>
      </c>
    </row>
    <row r="77" spans="1:14" x14ac:dyDescent="0.2">
      <c r="A77" s="4">
        <v>37</v>
      </c>
      <c r="B77"/>
      <c r="C77" s="12">
        <f>AVERAGE(E37:E39)</f>
        <v>0.18484444444444156</v>
      </c>
      <c r="D77" s="12">
        <f>AVERAGE(F37:F39)</f>
        <v>0.27742222222222307</v>
      </c>
      <c r="E77"/>
      <c r="F77"/>
      <c r="G77" s="13">
        <f>AVERAGE(I37:I39)</f>
        <v>0.17717777777777854</v>
      </c>
      <c r="H77" s="13">
        <f>AVERAGE(J37:J39)</f>
        <v>0.27986666666666693</v>
      </c>
      <c r="K77" s="14">
        <f>AVERAGE(M37:M39)</f>
        <v>7.6666666666638239E-3</v>
      </c>
      <c r="L77" s="14">
        <f>AVERAGE(N37:N39)</f>
        <v>4.8888888888893867E-3</v>
      </c>
    </row>
    <row r="78" spans="1:14" x14ac:dyDescent="0.2">
      <c r="A78" s="4">
        <v>63</v>
      </c>
      <c r="B78"/>
      <c r="C78" s="12">
        <f>AVERAGE(E40:E42)</f>
        <v>1.6012888888888928</v>
      </c>
      <c r="D78" s="12">
        <f>AVERAGE(F40:F42)</f>
        <v>0.19679999999999845</v>
      </c>
      <c r="E78"/>
      <c r="F78"/>
      <c r="G78" s="13">
        <f>AVERAGE(I40:I42)</f>
        <v>1.5577999999999956</v>
      </c>
      <c r="H78" s="13">
        <f>AVERAGE(J40:J42)</f>
        <v>0.20197777777777523</v>
      </c>
      <c r="K78" s="14">
        <f>AVERAGE(M40:M42)</f>
        <v>5.037777777778274E-2</v>
      </c>
      <c r="L78" s="14">
        <f>AVERAGE(N40:N42)</f>
        <v>5.1777777777791316E-3</v>
      </c>
    </row>
    <row r="79" spans="1:14" x14ac:dyDescent="0.2">
      <c r="A79" s="4">
        <v>90</v>
      </c>
      <c r="B79"/>
      <c r="C79" s="12">
        <f>AVERAGE(E43:E45)</f>
        <v>1.3705333333333272</v>
      </c>
      <c r="D79" s="12">
        <f>AVERAGE(F43:F45)</f>
        <v>0.84795555555555302</v>
      </c>
      <c r="E79"/>
      <c r="F79"/>
      <c r="G79" s="13">
        <f>AVERAGE(I43:I45)</f>
        <v>1.3714222222222172</v>
      </c>
      <c r="H79" s="13">
        <f>AVERAGE(J43:J45)</f>
        <v>0.79726666666666779</v>
      </c>
      <c r="K79" s="14">
        <f>AVERAGE(M43:M45)</f>
        <v>3.0444444444444645E-2</v>
      </c>
      <c r="L79" s="14">
        <f>AVERAGE(N43:N45)</f>
        <v>5.0688888888882122E-2</v>
      </c>
    </row>
    <row r="80" spans="1:14" x14ac:dyDescent="0.2">
      <c r="A80" s="4">
        <v>116</v>
      </c>
      <c r="B80"/>
      <c r="C80" s="12">
        <f>AVERAGE(E46:E48)</f>
        <v>2.0903999999999976</v>
      </c>
      <c r="D80" s="12">
        <f>AVERAGE(F46:F48)</f>
        <v>0.42297777777778833</v>
      </c>
      <c r="E80"/>
      <c r="F80"/>
      <c r="G80" s="13">
        <f>AVERAGE(I46:I48)</f>
        <v>2.1388444444444494</v>
      </c>
      <c r="H80" s="13">
        <f>AVERAGE(J46:J48)</f>
        <v>0.42226666666667256</v>
      </c>
      <c r="K80" s="14">
        <f>AVERAGE(M46:M48)</f>
        <v>4.8444444444448287E-2</v>
      </c>
      <c r="L80" s="14">
        <f>AVERAGE(N46:N48)</f>
        <v>1.1822222222223141E-2</v>
      </c>
    </row>
    <row r="81" spans="1:12" x14ac:dyDescent="0.2">
      <c r="A81" s="4">
        <v>145</v>
      </c>
      <c r="B81"/>
      <c r="C81" s="12">
        <f>AVERAGE(E49:E51)</f>
        <v>2.4551555555555828</v>
      </c>
      <c r="D81" s="12">
        <f>AVERAGE(F49:F51)</f>
        <v>2.5730444444444438</v>
      </c>
      <c r="E81"/>
      <c r="F81"/>
      <c r="G81" s="13">
        <f>AVERAGE(I49:I51)</f>
        <v>2.3842222222222254</v>
      </c>
      <c r="H81" s="13">
        <f>AVERAGE(J49:J51)</f>
        <v>2.7191555555555547</v>
      </c>
      <c r="K81" s="14">
        <f>AVERAGE(M49:M51)</f>
        <v>0.17073333333336116</v>
      </c>
      <c r="L81" s="14">
        <f>AVERAGE(N49:N51)</f>
        <v>0.28608888888888701</v>
      </c>
    </row>
    <row r="82" spans="1:12" x14ac:dyDescent="0.2">
      <c r="A82" s="4">
        <v>174</v>
      </c>
      <c r="B82"/>
      <c r="C82" s="12">
        <f>AVERAGE(E52:E54)</f>
        <v>3.4887777777777651</v>
      </c>
      <c r="D82" s="12">
        <f>AVERAGE(F52:F54)</f>
        <v>9.6706444444444433</v>
      </c>
      <c r="E82"/>
      <c r="F82"/>
      <c r="G82" s="13">
        <f>AVERAGE(I52:I54)</f>
        <v>3.4415333333333442</v>
      </c>
      <c r="H82" s="13">
        <f>AVERAGE(J52:J54)</f>
        <v>9.6864444444444384</v>
      </c>
      <c r="K82" s="14">
        <f>AVERAGE(M52:M54)</f>
        <v>7.5622222222212557E-2</v>
      </c>
      <c r="L82" s="14">
        <f>AVERAGE(N52:N54)</f>
        <v>1.5799999999975018E-2</v>
      </c>
    </row>
    <row r="83" spans="1:12" x14ac:dyDescent="0.2">
      <c r="A83" s="4">
        <v>203</v>
      </c>
      <c r="B83"/>
      <c r="C83" s="12">
        <f>AVERAGE(E55:E57)</f>
        <v>4.2961555555555533</v>
      </c>
      <c r="D83" s="12">
        <f>AVERAGE(F55:F57)</f>
        <v>6.7597333333333536</v>
      </c>
      <c r="E83"/>
      <c r="F83"/>
      <c r="G83" s="13">
        <f>AVERAGE(I55:I57)</f>
        <v>4.1558666666666682</v>
      </c>
      <c r="H83" s="13">
        <f>AVERAGE(J55:J57)</f>
        <v>6.7506444444444469</v>
      </c>
      <c r="K83" s="14">
        <f>AVERAGE(M55:M57)</f>
        <v>0.14028888888887833</v>
      </c>
      <c r="L83" s="14">
        <f>AVERAGE(N55:N57)</f>
        <v>3.2177777777797623E-2</v>
      </c>
    </row>
    <row r="84" spans="1:12" x14ac:dyDescent="0.2">
      <c r="A84" s="4">
        <v>232</v>
      </c>
      <c r="B84"/>
      <c r="C84" s="12">
        <f>AVERAGE(E58:E60)</f>
        <v>5.2480222222222137</v>
      </c>
      <c r="D84" s="12">
        <f>AVERAGE(F58:F60)</f>
        <v>15.663333333333375</v>
      </c>
      <c r="E84"/>
      <c r="F84"/>
      <c r="G84" s="13">
        <f>AVERAGE(I58:I60)</f>
        <v>5.3237777777778019</v>
      </c>
      <c r="H84" s="13">
        <f>AVERAGE(J58:J60)</f>
        <v>16.015599999999989</v>
      </c>
      <c r="K84" s="14">
        <f>AVERAGE(M58:M60)</f>
        <v>0.12384444444443095</v>
      </c>
      <c r="L84" s="14">
        <f>AVERAGE(N58:N60)</f>
        <v>1.2599999999999909</v>
      </c>
    </row>
    <row r="85" spans="1:12" x14ac:dyDescent="0.2">
      <c r="A85"/>
      <c r="B85"/>
      <c r="C85"/>
      <c r="D85"/>
      <c r="E85" s="4" t="s">
        <v>44</v>
      </c>
      <c r="F85"/>
      <c r="G85"/>
      <c r="H85"/>
    </row>
    <row r="86" spans="1:12" x14ac:dyDescent="0.2">
      <c r="A86" s="4" t="s">
        <v>45</v>
      </c>
      <c r="B86"/>
      <c r="C86">
        <f t="shared" ref="C86:C94" si="36">G64/C64</f>
        <v>0.91807835808398475</v>
      </c>
      <c r="D86" s="4">
        <f t="shared" ref="D86:D94" si="37">H64/D64</f>
        <v>0.74024688173348308</v>
      </c>
      <c r="E86" s="4">
        <f t="shared" ref="E86:E94" si="38">ABS(D$95-D86)</f>
        <v>0.20172574250598674</v>
      </c>
      <c r="F86"/>
      <c r="G86"/>
      <c r="H86"/>
    </row>
    <row r="87" spans="1:12" x14ac:dyDescent="0.2">
      <c r="A87"/>
      <c r="B87"/>
      <c r="C87">
        <f t="shared" si="36"/>
        <v>0.96283982553863667</v>
      </c>
      <c r="D87" s="4">
        <f t="shared" si="37"/>
        <v>0.91136608184485046</v>
      </c>
      <c r="E87" s="4">
        <f t="shared" si="38"/>
        <v>3.0606542394619352E-2</v>
      </c>
      <c r="F87"/>
      <c r="G87"/>
      <c r="H87"/>
    </row>
    <row r="88" spans="1:12" x14ac:dyDescent="0.2">
      <c r="A88"/>
      <c r="B88"/>
      <c r="C88">
        <f t="shared" si="36"/>
        <v>0.96816953836092556</v>
      </c>
      <c r="D88" s="4">
        <f t="shared" si="37"/>
        <v>0.94686011195361142</v>
      </c>
      <c r="E88" s="4">
        <f t="shared" si="38"/>
        <v>4.8874877141416029E-3</v>
      </c>
      <c r="F88"/>
      <c r="G88"/>
      <c r="H88"/>
    </row>
    <row r="89" spans="1:12" x14ac:dyDescent="0.2">
      <c r="A89"/>
      <c r="B89"/>
      <c r="C89">
        <f t="shared" si="36"/>
        <v>0.97101325987459164</v>
      </c>
      <c r="D89" s="4">
        <f t="shared" si="37"/>
        <v>0.96396959036402352</v>
      </c>
      <c r="E89" s="4">
        <f t="shared" si="38"/>
        <v>2.1996966124553707E-2</v>
      </c>
      <c r="F89"/>
      <c r="G89"/>
      <c r="H89"/>
    </row>
    <row r="90" spans="1:12" x14ac:dyDescent="0.2">
      <c r="A90"/>
      <c r="B90"/>
      <c r="C90">
        <f t="shared" si="36"/>
        <v>0.97347279679838516</v>
      </c>
      <c r="D90" s="4">
        <f t="shared" si="37"/>
        <v>0.97460906687519455</v>
      </c>
      <c r="E90" s="4">
        <f t="shared" si="38"/>
        <v>3.2636442635724738E-2</v>
      </c>
      <c r="F90"/>
      <c r="G90"/>
      <c r="H90"/>
    </row>
    <row r="91" spans="1:12" x14ac:dyDescent="0.2">
      <c r="A91"/>
      <c r="B91"/>
      <c r="C91">
        <f t="shared" si="36"/>
        <v>0.9668863293254929</v>
      </c>
      <c r="D91" s="14">
        <f t="shared" si="37"/>
        <v>0.98022130320815615</v>
      </c>
      <c r="E91" s="4">
        <f t="shared" si="38"/>
        <v>3.8248678968686334E-2</v>
      </c>
      <c r="F91"/>
      <c r="G91"/>
      <c r="H91"/>
    </row>
    <row r="92" spans="1:12" x14ac:dyDescent="0.2">
      <c r="A92"/>
      <c r="B92"/>
      <c r="C92">
        <f t="shared" si="36"/>
        <v>0.97010247011377193</v>
      </c>
      <c r="D92" s="14">
        <f t="shared" si="37"/>
        <v>0.98534496519606896</v>
      </c>
      <c r="E92" s="4">
        <f t="shared" si="38"/>
        <v>4.3372340956599142E-2</v>
      </c>
      <c r="F92"/>
      <c r="G92"/>
      <c r="H92"/>
    </row>
    <row r="93" spans="1:12" x14ac:dyDescent="0.2">
      <c r="A93"/>
      <c r="B93"/>
      <c r="C93">
        <f t="shared" si="36"/>
        <v>0.96954479564597074</v>
      </c>
      <c r="D93" s="14">
        <f t="shared" si="37"/>
        <v>0.9875912853283737</v>
      </c>
      <c r="E93" s="4">
        <f t="shared" si="38"/>
        <v>4.5618661088903889E-2</v>
      </c>
      <c r="F93"/>
      <c r="G93"/>
      <c r="H93"/>
    </row>
    <row r="94" spans="1:12" x14ac:dyDescent="0.2">
      <c r="A94"/>
      <c r="B94"/>
      <c r="C94">
        <f t="shared" si="36"/>
        <v>0.96844544900508278</v>
      </c>
      <c r="D94" s="14">
        <f t="shared" si="37"/>
        <v>0.98754433165146682</v>
      </c>
      <c r="E94" s="4">
        <f t="shared" si="38"/>
        <v>4.5571707411997009E-2</v>
      </c>
      <c r="F94"/>
      <c r="G94"/>
      <c r="H94"/>
    </row>
    <row r="95" spans="1:12" x14ac:dyDescent="0.2">
      <c r="A95"/>
      <c r="B95"/>
      <c r="C95"/>
      <c r="D95" s="4">
        <f>AVERAGE(D86:D94)</f>
        <v>0.94197262423946981</v>
      </c>
      <c r="E95" s="4">
        <f>AVERAGE(E86:E94)</f>
        <v>5.1629396644579169E-2</v>
      </c>
      <c r="F95"/>
      <c r="G95"/>
      <c r="H95"/>
    </row>
    <row r="96" spans="1:12" x14ac:dyDescent="0.2">
      <c r="A96"/>
      <c r="B96"/>
      <c r="C96" s="4" t="s">
        <v>24</v>
      </c>
      <c r="D96" s="4" t="s">
        <v>25</v>
      </c>
      <c r="E96" s="4" t="s">
        <v>24</v>
      </c>
      <c r="F96" s="4" t="s">
        <v>25</v>
      </c>
      <c r="G96" s="4" t="s">
        <v>24</v>
      </c>
      <c r="H96" s="4" t="s">
        <v>25</v>
      </c>
    </row>
    <row r="97" spans="1:8" x14ac:dyDescent="0.2">
      <c r="A97" s="4" t="s">
        <v>26</v>
      </c>
      <c r="B97"/>
      <c r="C97" s="4">
        <f>SLOPE(C64:C72,$A$64:$A$72)</f>
        <v>2.8692885177923024</v>
      </c>
      <c r="D97" s="4">
        <f>SLOPE(D64:D72,$A$64:$A$72)</f>
        <v>2.5288784509803923</v>
      </c>
      <c r="E97" s="4">
        <f>SLOPE(G64:G72,$A$64:$A$72)</f>
        <v>2.7816003732752357</v>
      </c>
      <c r="F97" s="4">
        <f>SLOPE(H64:H72,$A$64:$A$72)</f>
        <v>2.5090383289760352</v>
      </c>
      <c r="G97" s="4">
        <f>SLOPE(K64:K72,$A$64:$A$72)</f>
        <v>8.7688144517066108E-2</v>
      </c>
      <c r="H97" s="4">
        <f>SLOPE(L64:L72,$A$64:$A$72)</f>
        <v>1.9840122004357381E-2</v>
      </c>
    </row>
    <row r="98" spans="1:8" x14ac:dyDescent="0.2">
      <c r="A98" s="10" t="s">
        <v>22</v>
      </c>
      <c r="B98" s="10"/>
      <c r="C98" s="10"/>
      <c r="D98" s="10">
        <f>C97/D97</f>
        <v>1.134609105740112</v>
      </c>
      <c r="E98" s="10"/>
      <c r="F98" s="10">
        <f>E97/F97</f>
        <v>1.1086320767409066</v>
      </c>
      <c r="G98" s="10"/>
      <c r="H98" s="10">
        <f>G97/H97</f>
        <v>4.4197381698463154</v>
      </c>
    </row>
  </sheetData>
  <mergeCells count="3">
    <mergeCell ref="C32:D32"/>
    <mergeCell ref="G32:H32"/>
    <mergeCell ref="K32:L32"/>
  </mergeCells>
  <conditionalFormatting sqref="C5:C29">
    <cfRule type="colorScale" priority="2">
      <colorScale>
        <cfvo type="min"/>
        <cfvo type="percentile" val="50"/>
        <cfvo type="max"/>
        <color rgb="FF00CC00"/>
        <color rgb="FFFFFF00"/>
        <color rgb="FFFF0000"/>
      </colorScale>
    </cfRule>
  </conditionalFormatting>
  <conditionalFormatting sqref="F5:F9">
    <cfRule type="colorScale" priority="3">
      <colorScale>
        <cfvo type="min"/>
        <cfvo type="percentile" val="50"/>
        <cfvo type="max"/>
        <color rgb="FF00CC00"/>
        <color rgb="FFFFFF00"/>
        <color rgb="FFFF0000"/>
      </colorScale>
    </cfRule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topLeftCell="A16" zoomScale="160" zoomScaleNormal="160" workbookViewId="0">
      <selection activeCell="C38" sqref="C38"/>
    </sheetView>
  </sheetViews>
  <sheetFormatPr defaultRowHeight="12.75" x14ac:dyDescent="0.2"/>
  <cols>
    <col min="1" max="3" width="8.42578125"/>
    <col min="4" max="4" width="25.7109375" style="18"/>
    <col min="5" max="1025" width="8.42578125"/>
  </cols>
  <sheetData>
    <row r="1" spans="2:4" x14ac:dyDescent="0.2">
      <c r="D1"/>
    </row>
    <row r="2" spans="2:4" x14ac:dyDescent="0.2">
      <c r="B2" t="s">
        <v>4</v>
      </c>
      <c r="C2" t="s">
        <v>5</v>
      </c>
      <c r="D2" s="18" t="s">
        <v>33</v>
      </c>
    </row>
    <row r="3" spans="2:4" x14ac:dyDescent="0.2">
      <c r="B3">
        <v>1</v>
      </c>
      <c r="C3">
        <v>0.01</v>
      </c>
      <c r="D3" s="18">
        <v>1.2361015251400001E-4</v>
      </c>
    </row>
    <row r="4" spans="2:4" x14ac:dyDescent="0.2">
      <c r="B4">
        <v>1</v>
      </c>
      <c r="C4">
        <v>5.0000000000000001E-3</v>
      </c>
      <c r="D4" s="18">
        <v>8.8636610599000001E-5</v>
      </c>
    </row>
    <row r="5" spans="2:4" x14ac:dyDescent="0.2">
      <c r="B5">
        <v>1</v>
      </c>
      <c r="C5">
        <v>1E-3</v>
      </c>
      <c r="D5" s="18">
        <v>7.4069997936000002E-5</v>
      </c>
    </row>
    <row r="6" spans="2:4" x14ac:dyDescent="0.2">
      <c r="B6">
        <v>1</v>
      </c>
      <c r="C6">
        <v>5.0000000000000001E-4</v>
      </c>
      <c r="D6" s="18">
        <v>6.9892732427000005E-5</v>
      </c>
    </row>
    <row r="7" spans="2:4" x14ac:dyDescent="0.2">
      <c r="B7">
        <v>1</v>
      </c>
      <c r="C7">
        <v>1E-4</v>
      </c>
      <c r="D7" s="18">
        <v>6.9483772677000005E-5</v>
      </c>
    </row>
    <row r="8" spans="2:4" x14ac:dyDescent="0.2">
      <c r="B8">
        <v>1</v>
      </c>
      <c r="C8">
        <v>5.0000000000000002E-5</v>
      </c>
      <c r="D8" s="19">
        <v>6.8885761720999998E-5</v>
      </c>
    </row>
    <row r="9" spans="2:4" x14ac:dyDescent="0.2">
      <c r="B9">
        <v>1</v>
      </c>
      <c r="C9">
        <v>1.0000000000000001E-5</v>
      </c>
      <c r="D9" s="18">
        <v>9.2567337559999995E-5</v>
      </c>
    </row>
    <row r="10" spans="2:4" x14ac:dyDescent="0.2">
      <c r="B10">
        <v>2</v>
      </c>
      <c r="C10">
        <v>0.01</v>
      </c>
      <c r="D10" s="18">
        <v>1.44385485328E-4</v>
      </c>
    </row>
    <row r="11" spans="2:4" x14ac:dyDescent="0.2">
      <c r="B11">
        <v>2</v>
      </c>
      <c r="C11">
        <v>5.0000000000000001E-3</v>
      </c>
      <c r="D11" s="18">
        <v>9.5978211902999997E-5</v>
      </c>
    </row>
    <row r="12" spans="2:4" x14ac:dyDescent="0.2">
      <c r="B12">
        <v>2</v>
      </c>
      <c r="C12">
        <v>1E-3</v>
      </c>
      <c r="D12" s="18">
        <v>8.9935885625999997E-5</v>
      </c>
    </row>
    <row r="13" spans="2:4" x14ac:dyDescent="0.2">
      <c r="B13">
        <v>2</v>
      </c>
      <c r="C13">
        <v>5.0000000000000001E-4</v>
      </c>
      <c r="D13" s="18">
        <v>8.4039427746999997E-5</v>
      </c>
    </row>
    <row r="14" spans="2:4" x14ac:dyDescent="0.2">
      <c r="B14">
        <v>2</v>
      </c>
      <c r="C14">
        <v>1E-4</v>
      </c>
      <c r="D14" s="18">
        <v>8.1295489507999998E-5</v>
      </c>
    </row>
    <row r="15" spans="2:4" x14ac:dyDescent="0.2">
      <c r="B15">
        <v>2</v>
      </c>
      <c r="C15">
        <v>5.0000000000000002E-5</v>
      </c>
      <c r="D15" s="18">
        <v>8.0391145184000005E-5</v>
      </c>
    </row>
    <row r="16" spans="2:4" x14ac:dyDescent="0.2">
      <c r="B16">
        <v>2</v>
      </c>
      <c r="C16">
        <v>1.0000000000000001E-5</v>
      </c>
      <c r="D16" s="18">
        <v>1.0224564175599999E-4</v>
      </c>
    </row>
    <row r="17" spans="2:4" x14ac:dyDescent="0.2">
      <c r="B17">
        <v>3</v>
      </c>
      <c r="C17">
        <v>0.01</v>
      </c>
      <c r="D17" s="18">
        <v>1.2816459638999999E-4</v>
      </c>
    </row>
    <row r="18" spans="2:4" x14ac:dyDescent="0.2">
      <c r="B18">
        <v>3</v>
      </c>
      <c r="C18">
        <v>5.0000000000000001E-3</v>
      </c>
      <c r="D18" s="18">
        <v>9.1854228230999995E-5</v>
      </c>
    </row>
    <row r="19" spans="2:4" x14ac:dyDescent="0.2">
      <c r="B19">
        <v>3</v>
      </c>
      <c r="C19">
        <v>1E-3</v>
      </c>
      <c r="D19" s="18">
        <v>7.8748293163000005E-5</v>
      </c>
    </row>
    <row r="20" spans="2:4" x14ac:dyDescent="0.2">
      <c r="B20">
        <v>3</v>
      </c>
      <c r="C20">
        <v>5.0000000000000001E-4</v>
      </c>
      <c r="D20" s="18">
        <v>7.6260628702999998E-5</v>
      </c>
    </row>
    <row r="21" spans="2:4" x14ac:dyDescent="0.2">
      <c r="B21">
        <v>3</v>
      </c>
      <c r="C21">
        <v>1E-4</v>
      </c>
      <c r="D21" s="18">
        <v>7.5951844336999994E-5</v>
      </c>
    </row>
    <row r="22" spans="2:4" x14ac:dyDescent="0.2">
      <c r="B22">
        <v>3</v>
      </c>
      <c r="C22">
        <v>5.0000000000000002E-5</v>
      </c>
      <c r="D22" s="18">
        <v>7.6219243056000006E-5</v>
      </c>
    </row>
    <row r="23" spans="2:4" x14ac:dyDescent="0.2">
      <c r="B23">
        <v>3</v>
      </c>
      <c r="C23">
        <v>1.0000000000000001E-5</v>
      </c>
      <c r="D23" s="18">
        <v>1.0263501462800001E-4</v>
      </c>
    </row>
    <row r="24" spans="2:4" x14ac:dyDescent="0.2">
      <c r="B24">
        <v>4</v>
      </c>
      <c r="C24">
        <v>0.01</v>
      </c>
      <c r="D24" s="18">
        <v>1.34039801196E-4</v>
      </c>
    </row>
    <row r="25" spans="2:4" x14ac:dyDescent="0.2">
      <c r="B25">
        <v>4</v>
      </c>
      <c r="C25">
        <v>5.0000000000000001E-3</v>
      </c>
      <c r="D25" s="18">
        <v>9.2438262072000004E-5</v>
      </c>
    </row>
    <row r="26" spans="2:4" x14ac:dyDescent="0.2">
      <c r="B26">
        <v>4</v>
      </c>
      <c r="C26">
        <v>1E-3</v>
      </c>
      <c r="D26" s="18">
        <v>7.0732487075000002E-5</v>
      </c>
    </row>
    <row r="27" spans="2:4" x14ac:dyDescent="0.2">
      <c r="B27">
        <v>4</v>
      </c>
      <c r="C27">
        <v>5.0000000000000001E-4</v>
      </c>
      <c r="D27" s="18">
        <v>7.0459493144999999E-5</v>
      </c>
    </row>
    <row r="28" spans="2:4" x14ac:dyDescent="0.2">
      <c r="B28">
        <v>4</v>
      </c>
      <c r="C28">
        <v>1E-4</v>
      </c>
      <c r="D28" s="18">
        <v>7.0160800533000003E-5</v>
      </c>
    </row>
    <row r="29" spans="2:4" x14ac:dyDescent="0.2">
      <c r="B29">
        <v>4</v>
      </c>
      <c r="C29">
        <v>5.0000000000000002E-5</v>
      </c>
      <c r="D29" s="18">
        <v>7.0123423939E-5</v>
      </c>
    </row>
    <row r="30" spans="2:4" x14ac:dyDescent="0.2">
      <c r="B30">
        <v>4</v>
      </c>
      <c r="C30">
        <v>1.0000000000000001E-5</v>
      </c>
      <c r="D30" s="18">
        <v>1.06777326437E-4</v>
      </c>
    </row>
    <row r="31" spans="2:4" x14ac:dyDescent="0.2">
      <c r="B31">
        <v>5</v>
      </c>
      <c r="C31">
        <v>0.01</v>
      </c>
      <c r="D31" s="18">
        <v>1.13149704703E-4</v>
      </c>
    </row>
    <row r="32" spans="2:4" x14ac:dyDescent="0.2">
      <c r="B32">
        <v>5</v>
      </c>
      <c r="C32">
        <v>5.0000000000000001E-3</v>
      </c>
      <c r="D32" s="18">
        <v>8.4696828454999999E-5</v>
      </c>
    </row>
    <row r="33" spans="2:4" x14ac:dyDescent="0.2">
      <c r="B33">
        <v>5</v>
      </c>
      <c r="C33">
        <v>1E-3</v>
      </c>
      <c r="D33" s="18">
        <v>7.9835393990000005E-5</v>
      </c>
    </row>
    <row r="34" spans="2:4" x14ac:dyDescent="0.2">
      <c r="B34">
        <v>5</v>
      </c>
      <c r="C34">
        <v>5.0000000000000001E-4</v>
      </c>
      <c r="D34" s="18">
        <v>7.6452655775999996E-5</v>
      </c>
    </row>
    <row r="35" spans="2:4" x14ac:dyDescent="0.2">
      <c r="B35">
        <v>5</v>
      </c>
      <c r="C35">
        <v>1E-4</v>
      </c>
      <c r="D35" s="18">
        <v>7.5728094088999996E-5</v>
      </c>
    </row>
    <row r="36" spans="2:4" x14ac:dyDescent="0.2">
      <c r="B36">
        <v>5</v>
      </c>
      <c r="C36">
        <v>5.0000000000000002E-5</v>
      </c>
      <c r="D36" s="18">
        <v>7.6094336690999998E-5</v>
      </c>
    </row>
    <row r="37" spans="2:4" x14ac:dyDescent="0.2">
      <c r="B37">
        <v>5</v>
      </c>
      <c r="C37">
        <v>1.0000000000000001E-5</v>
      </c>
      <c r="D37" s="18">
        <v>9.8175973107999997E-5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60" zoomScaleNormal="160" workbookViewId="0">
      <selection activeCell="E28" sqref="E28"/>
    </sheetView>
  </sheetViews>
  <sheetFormatPr defaultRowHeight="12.75" x14ac:dyDescent="0.2"/>
  <cols>
    <col min="1" max="1" width="12.5703125"/>
    <col min="2" max="2" width="6.42578125"/>
    <col min="3" max="4" width="12.7109375"/>
    <col min="5" max="5" width="9.28515625"/>
    <col min="6" max="6" width="9"/>
    <col min="7" max="7" width="7.85546875"/>
    <col min="8" max="8" width="9.42578125"/>
    <col min="9" max="1025" width="8.42578125"/>
  </cols>
  <sheetData>
    <row r="1" spans="1:6" x14ac:dyDescent="0.2">
      <c r="A1" s="5" t="s">
        <v>13</v>
      </c>
      <c r="B1" s="5"/>
      <c r="C1" s="5"/>
      <c r="D1" s="5"/>
    </row>
    <row r="2" spans="1:6" x14ac:dyDescent="0.2">
      <c r="A2" s="4" t="s">
        <v>14</v>
      </c>
      <c r="B2" s="4" t="s">
        <v>4</v>
      </c>
      <c r="C2" s="4" t="s">
        <v>15</v>
      </c>
      <c r="D2" s="4" t="s">
        <v>16</v>
      </c>
      <c r="E2" s="4" t="s">
        <v>17</v>
      </c>
      <c r="F2" s="4" t="s">
        <v>18</v>
      </c>
    </row>
    <row r="3" spans="1:6" x14ac:dyDescent="0.2">
      <c r="A3" s="5">
        <v>17</v>
      </c>
      <c r="B3" s="4">
        <v>1</v>
      </c>
      <c r="C3" s="4">
        <v>122.3138</v>
      </c>
      <c r="D3" s="4">
        <v>12.6533</v>
      </c>
      <c r="E3" s="4">
        <f t="shared" ref="E3:F5" si="0">ABS(C$21-C3)</f>
        <v>1.4557333333333418</v>
      </c>
      <c r="F3" s="4">
        <f t="shared" si="0"/>
        <v>5.1599999999998758E-2</v>
      </c>
    </row>
    <row r="4" spans="1:6" x14ac:dyDescent="0.2">
      <c r="A4" s="4">
        <v>17</v>
      </c>
      <c r="B4" s="4">
        <v>2</v>
      </c>
      <c r="C4" s="4">
        <v>123.17149999999999</v>
      </c>
      <c r="D4" s="4">
        <v>12.559699999999999</v>
      </c>
      <c r="E4" s="4">
        <f t="shared" si="0"/>
        <v>0.59803333333334763</v>
      </c>
      <c r="F4" s="4">
        <f t="shared" si="0"/>
        <v>4.2000000000001592E-2</v>
      </c>
    </row>
    <row r="5" spans="1:6" x14ac:dyDescent="0.2">
      <c r="A5" s="4">
        <v>17</v>
      </c>
      <c r="B5" s="4">
        <v>3</v>
      </c>
      <c r="C5" s="4">
        <v>125.8233</v>
      </c>
      <c r="D5" s="4">
        <v>12.5921</v>
      </c>
      <c r="E5" s="4">
        <f t="shared" si="0"/>
        <v>2.053766666666661</v>
      </c>
      <c r="F5" s="4">
        <f t="shared" si="0"/>
        <v>9.6000000000007191E-3</v>
      </c>
    </row>
    <row r="6" spans="1:6" x14ac:dyDescent="0.2">
      <c r="A6" s="5">
        <v>51</v>
      </c>
      <c r="B6" s="4">
        <v>1</v>
      </c>
      <c r="C6" s="4">
        <v>356.8082</v>
      </c>
      <c r="D6" s="4">
        <v>36.001199999999997</v>
      </c>
      <c r="E6" s="4">
        <f t="shared" ref="E6:F8" si="1">ABS(C$22-C6)</f>
        <v>1.0720333333333087</v>
      </c>
      <c r="F6" s="4">
        <f t="shared" si="1"/>
        <v>0.11173333333333346</v>
      </c>
    </row>
    <row r="7" spans="1:6" x14ac:dyDescent="0.2">
      <c r="A7" s="4">
        <v>51</v>
      </c>
      <c r="B7" s="4">
        <v>2</v>
      </c>
      <c r="C7" s="4">
        <v>358.11610000000002</v>
      </c>
      <c r="D7" s="4">
        <v>35.953099999999999</v>
      </c>
      <c r="E7" s="4">
        <f t="shared" si="1"/>
        <v>0.23586666666670908</v>
      </c>
      <c r="F7" s="4">
        <f t="shared" si="1"/>
        <v>6.3633333333335429E-2</v>
      </c>
    </row>
    <row r="8" spans="1:6" x14ac:dyDescent="0.2">
      <c r="A8" s="4">
        <v>51</v>
      </c>
      <c r="B8" s="4">
        <v>3</v>
      </c>
      <c r="C8" s="4">
        <v>358.71640000000002</v>
      </c>
      <c r="D8" s="4">
        <v>35.714100000000002</v>
      </c>
      <c r="E8" s="4">
        <f t="shared" si="1"/>
        <v>0.83616666666671335</v>
      </c>
      <c r="F8" s="4">
        <f t="shared" si="1"/>
        <v>0.17536666666666179</v>
      </c>
    </row>
    <row r="9" spans="1:6" x14ac:dyDescent="0.2">
      <c r="A9" s="5">
        <v>85</v>
      </c>
      <c r="B9" s="4">
        <v>1</v>
      </c>
      <c r="C9" s="4">
        <v>605.13649999999996</v>
      </c>
      <c r="D9" s="4">
        <v>58.975499999999997</v>
      </c>
      <c r="E9" s="4">
        <f t="shared" ref="E9:F11" si="2">ABS(C$23-C9)</f>
        <v>1.4966333333333068</v>
      </c>
      <c r="F9" s="4">
        <f t="shared" si="2"/>
        <v>0.22533333333333161</v>
      </c>
    </row>
    <row r="10" spans="1:6" x14ac:dyDescent="0.2">
      <c r="A10" s="4">
        <v>85</v>
      </c>
      <c r="B10" s="4">
        <v>2</v>
      </c>
      <c r="C10" s="4">
        <v>609.6789</v>
      </c>
      <c r="D10" s="4">
        <v>59.225200000000001</v>
      </c>
      <c r="E10" s="4">
        <f t="shared" si="2"/>
        <v>3.0457666666667365</v>
      </c>
      <c r="F10" s="4">
        <f t="shared" si="2"/>
        <v>2.4366666666672643E-2</v>
      </c>
    </row>
    <row r="11" spans="1:6" x14ac:dyDescent="0.2">
      <c r="A11" s="4">
        <v>85</v>
      </c>
      <c r="B11" s="4">
        <v>3</v>
      </c>
      <c r="C11" s="4">
        <v>605.08399999999995</v>
      </c>
      <c r="D11" s="4">
        <v>59.401800000000001</v>
      </c>
      <c r="E11" s="4">
        <f t="shared" si="2"/>
        <v>1.5491333333333159</v>
      </c>
      <c r="F11" s="4">
        <f t="shared" si="2"/>
        <v>0.20096666666667318</v>
      </c>
    </row>
    <row r="12" spans="1:6" x14ac:dyDescent="0.2">
      <c r="A12" s="5">
        <v>129</v>
      </c>
      <c r="B12" s="4">
        <v>1</v>
      </c>
      <c r="C12" s="4">
        <v>905.8338</v>
      </c>
      <c r="D12" s="4">
        <v>90.423000000000002</v>
      </c>
      <c r="E12" s="4">
        <f t="shared" ref="E12:F14" si="3">ABS(C$24-C12)</f>
        <v>2.0206000000000586</v>
      </c>
      <c r="F12" s="4">
        <f t="shared" si="3"/>
        <v>0.1829666666666725</v>
      </c>
    </row>
    <row r="13" spans="1:6" x14ac:dyDescent="0.2">
      <c r="A13" s="4">
        <v>129</v>
      </c>
      <c r="B13" s="4">
        <v>2</v>
      </c>
      <c r="C13" s="4">
        <v>910.8954</v>
      </c>
      <c r="D13" s="4">
        <v>90.772599999999997</v>
      </c>
      <c r="E13" s="4">
        <f t="shared" si="3"/>
        <v>3.04099999999994</v>
      </c>
      <c r="F13" s="4">
        <f t="shared" si="3"/>
        <v>0.53256666666666774</v>
      </c>
    </row>
    <row r="14" spans="1:6" x14ac:dyDescent="0.2">
      <c r="A14" s="4">
        <v>129</v>
      </c>
      <c r="B14" s="4">
        <v>3</v>
      </c>
      <c r="C14" s="4">
        <v>906.83399999999995</v>
      </c>
      <c r="D14" s="4">
        <v>89.524500000000003</v>
      </c>
      <c r="E14" s="4">
        <f t="shared" si="3"/>
        <v>1.0204000000001088</v>
      </c>
      <c r="F14" s="4">
        <f t="shared" si="3"/>
        <v>0.71553333333332603</v>
      </c>
    </row>
    <row r="15" spans="1:6" x14ac:dyDescent="0.2">
      <c r="A15" s="5">
        <v>173</v>
      </c>
      <c r="B15" s="4">
        <v>1</v>
      </c>
      <c r="C15" s="4">
        <v>1212.4566</v>
      </c>
      <c r="D15" s="4">
        <v>120.26900000000001</v>
      </c>
      <c r="E15" s="4">
        <f t="shared" ref="E15:F17" si="4">ABS(C$25-C15)</f>
        <v>1.6437666666665791</v>
      </c>
      <c r="F15" s="4">
        <f t="shared" si="4"/>
        <v>0.20763333333333378</v>
      </c>
    </row>
    <row r="16" spans="1:6" x14ac:dyDescent="0.2">
      <c r="A16" s="4">
        <v>173</v>
      </c>
      <c r="B16" s="4">
        <v>2</v>
      </c>
      <c r="C16" s="4">
        <v>1212.3489</v>
      </c>
      <c r="D16" s="4">
        <v>121.20350000000001</v>
      </c>
      <c r="E16" s="4">
        <f t="shared" si="4"/>
        <v>1.5360666666665566</v>
      </c>
      <c r="F16" s="4">
        <f t="shared" si="4"/>
        <v>0.72686666666666611</v>
      </c>
    </row>
    <row r="17" spans="1:8" x14ac:dyDescent="0.2">
      <c r="A17" s="4">
        <v>173</v>
      </c>
      <c r="B17" s="4">
        <v>3</v>
      </c>
      <c r="C17" s="4">
        <v>1207.633</v>
      </c>
      <c r="D17" s="4">
        <v>119.95740000000001</v>
      </c>
      <c r="E17" s="4">
        <f t="shared" si="4"/>
        <v>3.179833333333363</v>
      </c>
      <c r="F17" s="4">
        <f t="shared" si="4"/>
        <v>0.51923333333333233</v>
      </c>
    </row>
    <row r="19" spans="1:8" x14ac:dyDescent="0.2">
      <c r="A19" s="4" t="s">
        <v>19</v>
      </c>
    </row>
    <row r="20" spans="1:8" x14ac:dyDescent="0.2">
      <c r="A20" s="4" t="s">
        <v>14</v>
      </c>
      <c r="C20" s="4" t="s">
        <v>15</v>
      </c>
      <c r="D20" s="4" t="s">
        <v>16</v>
      </c>
      <c r="E20" s="4" t="s">
        <v>20</v>
      </c>
      <c r="F20" s="4" t="s">
        <v>21</v>
      </c>
      <c r="G20" s="4" t="s">
        <v>22</v>
      </c>
      <c r="H20" s="4" t="s">
        <v>23</v>
      </c>
    </row>
    <row r="21" spans="1:8" x14ac:dyDescent="0.2">
      <c r="A21" s="4">
        <v>17</v>
      </c>
      <c r="C21" s="4">
        <f>AVERAGE(C3:C5)</f>
        <v>123.76953333333334</v>
      </c>
      <c r="D21" s="4">
        <f>AVERAGE(D3:D5)</f>
        <v>12.601700000000001</v>
      </c>
      <c r="E21" s="4">
        <f>AVERAGE(E3:E5)</f>
        <v>1.3691777777777834</v>
      </c>
      <c r="F21" s="4">
        <f>AVERAGE(F3:F5)</f>
        <v>3.4400000000000354E-2</v>
      </c>
      <c r="G21" s="4">
        <f>C21/D21</f>
        <v>9.8216536922267093</v>
      </c>
      <c r="H21" s="4">
        <f>ABS($G$26-G21)</f>
        <v>0.20855690132810523</v>
      </c>
    </row>
    <row r="22" spans="1:8" x14ac:dyDescent="0.2">
      <c r="A22" s="4">
        <v>51</v>
      </c>
      <c r="C22" s="4">
        <f>AVERAGE(C6:C8)</f>
        <v>357.88023333333331</v>
      </c>
      <c r="D22" s="4">
        <f>AVERAGE(D6:D8)</f>
        <v>35.889466666666664</v>
      </c>
      <c r="E22" s="4">
        <f>AVERAGE(E6:E8)</f>
        <v>0.71468888888891036</v>
      </c>
      <c r="F22" s="4">
        <f>AVERAGE(F6:F8)</f>
        <v>0.11691111111111023</v>
      </c>
      <c r="G22" s="4">
        <f>C22/D22</f>
        <v>9.9717345107756774</v>
      </c>
      <c r="H22" s="4">
        <f>ABS($G$26-G22)</f>
        <v>5.8476082779137073E-2</v>
      </c>
    </row>
    <row r="23" spans="1:8" x14ac:dyDescent="0.2">
      <c r="A23" s="4">
        <v>85</v>
      </c>
      <c r="C23" s="4">
        <f>AVERAGE(C9:C11)</f>
        <v>606.63313333333326</v>
      </c>
      <c r="D23" s="4">
        <f>AVERAGE(D9:D11)</f>
        <v>59.200833333333328</v>
      </c>
      <c r="E23" s="4">
        <f>AVERAGE(E4:E9)</f>
        <v>1.0487500000000078</v>
      </c>
      <c r="F23" s="4">
        <f>AVERAGE(F4:F9)</f>
        <v>0.10461111111111077</v>
      </c>
      <c r="G23" s="4">
        <f>C23/D23</f>
        <v>10.247037063104404</v>
      </c>
      <c r="H23" s="4">
        <f>ABS($G$26-G23)</f>
        <v>0.21682646954958962</v>
      </c>
    </row>
    <row r="24" spans="1:8" x14ac:dyDescent="0.2">
      <c r="A24" s="4">
        <v>129</v>
      </c>
      <c r="C24" s="4">
        <f>AVERAGE(C12:C14)</f>
        <v>907.85440000000006</v>
      </c>
      <c r="D24" s="4">
        <f>AVERAGE(D12:D14)</f>
        <v>90.240033333333329</v>
      </c>
      <c r="E24" s="4">
        <f>AVERAGE(E12:E14)</f>
        <v>2.027333333333369</v>
      </c>
      <c r="F24" s="4">
        <f>AVERAGE(F12:F14)</f>
        <v>0.47702222222222207</v>
      </c>
      <c r="G24" s="4">
        <f>C24/D24</f>
        <v>10.060439546232438</v>
      </c>
      <c r="H24" s="4">
        <f>ABS($G$26-G24)</f>
        <v>3.0228952677623155E-2</v>
      </c>
    </row>
    <row r="25" spans="1:8" x14ac:dyDescent="0.2">
      <c r="A25" s="4">
        <v>173</v>
      </c>
      <c r="C25" s="4">
        <f>AVERAGE(C15:C17)</f>
        <v>1210.8128333333334</v>
      </c>
      <c r="D25" s="4">
        <f>AVERAGE(D15:D17)</f>
        <v>120.47663333333334</v>
      </c>
      <c r="E25" s="4">
        <f>AVERAGE(E5:E10)</f>
        <v>1.4567055555555726</v>
      </c>
      <c r="F25" s="4">
        <f>AVERAGE(F5:F10)</f>
        <v>0.10167222222222261</v>
      </c>
      <c r="G25" s="4">
        <f>C25/D25</f>
        <v>10.050188155434844</v>
      </c>
      <c r="H25" s="4">
        <f>ABS($G$26-G25)</f>
        <v>1.9977561880029526E-2</v>
      </c>
    </row>
    <row r="26" spans="1:8" x14ac:dyDescent="0.2">
      <c r="E26" s="4"/>
      <c r="F26" s="4"/>
      <c r="G26" s="4">
        <f>AVERAGE(G21:G25)</f>
        <v>10.030210593554814</v>
      </c>
      <c r="H26" s="4">
        <f>AVERAGE(H21:H25)</f>
        <v>0.10681319364289692</v>
      </c>
    </row>
    <row r="27" spans="1:8" x14ac:dyDescent="0.2">
      <c r="C27" s="4" t="s">
        <v>24</v>
      </c>
      <c r="D27" s="4" t="s">
        <v>25</v>
      </c>
      <c r="E27" s="4"/>
      <c r="F27" s="4"/>
      <c r="G27" s="4"/>
      <c r="H27" s="4"/>
    </row>
    <row r="28" spans="1:8" x14ac:dyDescent="0.2">
      <c r="A28" s="4" t="s">
        <v>26</v>
      </c>
      <c r="C28" s="4">
        <f>SLOPE(C21:C25,$A$21:$A$25)</f>
        <v>6.9810972469458994</v>
      </c>
      <c r="D28" s="4">
        <f>SLOPE(D21:D25,$A$21:$A$25)</f>
        <v>0.69272877835951141</v>
      </c>
      <c r="E28" s="4"/>
      <c r="F28" s="4"/>
      <c r="G28" s="4"/>
      <c r="H28" s="4"/>
    </row>
    <row r="29" spans="1:8" x14ac:dyDescent="0.2">
      <c r="A29" s="10"/>
      <c r="B29" s="10"/>
      <c r="C29" s="10"/>
      <c r="D29" s="10">
        <f>C28/D28</f>
        <v>10.077677534168878</v>
      </c>
      <c r="E29" s="4"/>
      <c r="F29" s="4"/>
      <c r="G29" s="4"/>
      <c r="H29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A25" zoomScale="160" zoomScaleNormal="160" workbookViewId="0">
      <selection activeCell="C56" sqref="C56"/>
    </sheetView>
  </sheetViews>
  <sheetFormatPr defaultRowHeight="12.75" x14ac:dyDescent="0.2"/>
  <cols>
    <col min="1" max="1" width="13.28515625"/>
    <col min="2" max="2" width="7.28515625"/>
    <col min="3" max="3" width="13.5703125" style="17"/>
    <col min="4" max="4" width="13.7109375" style="17"/>
    <col min="5" max="5" width="9.28515625"/>
    <col min="6" max="6" width="10.42578125"/>
    <col min="7" max="7" width="13.5703125" style="16"/>
    <col min="8" max="8" width="13.7109375" style="16"/>
    <col min="9" max="9" width="8.7109375"/>
    <col min="10" max="10" width="10.42578125"/>
    <col min="11" max="11" width="13.5703125" style="15"/>
    <col min="12" max="12" width="13.7109375" style="15"/>
    <col min="13" max="13" width="8.7109375"/>
    <col min="14" max="14" width="10.42578125"/>
    <col min="15" max="1025" width="11.5703125"/>
  </cols>
  <sheetData>
    <row r="1" spans="1:14" x14ac:dyDescent="0.2">
      <c r="A1" s="5" t="s">
        <v>13</v>
      </c>
      <c r="B1" s="5"/>
      <c r="C1" s="1" t="s">
        <v>37</v>
      </c>
      <c r="D1" s="1"/>
      <c r="E1" s="11"/>
      <c r="F1" s="11"/>
      <c r="G1" s="2" t="s">
        <v>38</v>
      </c>
      <c r="H1" s="2"/>
      <c r="I1" s="11"/>
      <c r="J1" s="11"/>
      <c r="K1" s="3" t="s">
        <v>39</v>
      </c>
      <c r="L1" s="3"/>
    </row>
    <row r="2" spans="1:14" x14ac:dyDescent="0.2">
      <c r="A2" s="4" t="s">
        <v>40</v>
      </c>
      <c r="B2" s="4" t="s">
        <v>4</v>
      </c>
      <c r="C2" s="14" t="s">
        <v>15</v>
      </c>
      <c r="D2" s="14" t="s">
        <v>16</v>
      </c>
      <c r="E2" s="4" t="s">
        <v>41</v>
      </c>
      <c r="F2" s="4" t="s">
        <v>42</v>
      </c>
      <c r="G2" s="13" t="s">
        <v>15</v>
      </c>
      <c r="H2" s="13" t="s">
        <v>16</v>
      </c>
      <c r="I2" s="4" t="s">
        <v>41</v>
      </c>
      <c r="J2" s="4" t="s">
        <v>42</v>
      </c>
      <c r="K2" s="12" t="s">
        <v>15</v>
      </c>
      <c r="L2" s="12" t="s">
        <v>16</v>
      </c>
      <c r="M2" s="4" t="s">
        <v>41</v>
      </c>
      <c r="N2" s="4" t="s">
        <v>42</v>
      </c>
    </row>
    <row r="3" spans="1:14" x14ac:dyDescent="0.2">
      <c r="A3" s="5">
        <v>11</v>
      </c>
      <c r="B3" s="4">
        <v>1</v>
      </c>
      <c r="C3" s="14">
        <v>6.9791999999999996</v>
      </c>
      <c r="D3" s="14">
        <v>8.4998000000000005</v>
      </c>
      <c r="E3" s="4">
        <f>ABS(C$33-C3)</f>
        <v>5.2099999999999369E-2</v>
      </c>
      <c r="F3" s="4">
        <f t="shared" ref="E3:F5" si="0">ABS(D$33-D3)</f>
        <v>2.3066666666666791E-2</v>
      </c>
      <c r="G3" s="13">
        <v>6.3791000000000002</v>
      </c>
      <c r="H3" s="13">
        <v>6.3543000000000003</v>
      </c>
      <c r="I3" s="4">
        <f>ABS(G$33-G3)</f>
        <v>4.4366666666665999E-2</v>
      </c>
      <c r="J3" s="4">
        <f t="shared" ref="I3:J5" si="1">ABS(H$33-H3)</f>
        <v>1.5199999999999214E-2</v>
      </c>
      <c r="K3" s="12">
        <f>C3-G3</f>
        <v>0.60009999999999941</v>
      </c>
      <c r="L3" s="12">
        <f t="shared" ref="L3:L29" si="2">D3-H3</f>
        <v>2.1455000000000002</v>
      </c>
      <c r="M3" s="4">
        <f t="shared" ref="M3:N5" si="3">ABS(K$33-K3)</f>
        <v>7.7333333333337029E-3</v>
      </c>
      <c r="N3" s="4">
        <f t="shared" si="3"/>
        <v>7.8666666666662444E-3</v>
      </c>
    </row>
    <row r="4" spans="1:14" x14ac:dyDescent="0.2">
      <c r="A4" s="4">
        <v>11</v>
      </c>
      <c r="B4" s="4">
        <v>2</v>
      </c>
      <c r="C4" s="14">
        <v>7.0803000000000003</v>
      </c>
      <c r="D4" s="14">
        <v>8.5212000000000003</v>
      </c>
      <c r="E4" s="4">
        <f t="shared" si="0"/>
        <v>4.9000000000001265E-2</v>
      </c>
      <c r="F4" s="4">
        <f t="shared" si="0"/>
        <v>1.6666666666669272E-3</v>
      </c>
      <c r="G4" s="13">
        <v>6.4610000000000003</v>
      </c>
      <c r="H4" s="13">
        <v>6.3699000000000003</v>
      </c>
      <c r="I4" s="4">
        <f t="shared" si="1"/>
        <v>3.7533333333334085E-2</v>
      </c>
      <c r="J4" s="4">
        <f t="shared" si="1"/>
        <v>4.0000000000084412E-4</v>
      </c>
      <c r="K4" s="12">
        <f t="shared" ref="K4:K29" si="4">C4-G4</f>
        <v>0.61929999999999996</v>
      </c>
      <c r="L4" s="12">
        <f t="shared" si="2"/>
        <v>2.1513</v>
      </c>
      <c r="M4" s="4">
        <f t="shared" si="3"/>
        <v>1.1466666666666847E-2</v>
      </c>
      <c r="N4" s="4">
        <f t="shared" si="3"/>
        <v>2.0666666666664391E-3</v>
      </c>
    </row>
    <row r="5" spans="1:14" x14ac:dyDescent="0.2">
      <c r="A5" s="4">
        <v>11</v>
      </c>
      <c r="B5" s="4">
        <v>3</v>
      </c>
      <c r="C5" s="14">
        <v>7.0343999999999998</v>
      </c>
      <c r="D5" s="14">
        <v>8.5475999999999992</v>
      </c>
      <c r="E5" s="4">
        <f>ABS(C$33-C5)</f>
        <v>3.1000000000007688E-3</v>
      </c>
      <c r="F5" s="4">
        <f t="shared" si="0"/>
        <v>2.4733333333331942E-2</v>
      </c>
      <c r="G5" s="13">
        <v>6.4302999999999999</v>
      </c>
      <c r="H5" s="13">
        <v>6.3842999999999996</v>
      </c>
      <c r="I5" s="4">
        <f>ABS(G$33-G5)</f>
        <v>6.833333333333691E-3</v>
      </c>
      <c r="J5" s="4">
        <f t="shared" si="1"/>
        <v>1.4800000000000146E-2</v>
      </c>
      <c r="K5" s="12">
        <f>C5-G5</f>
        <v>0.60409999999999986</v>
      </c>
      <c r="L5" s="12">
        <f t="shared" si="2"/>
        <v>2.1632999999999996</v>
      </c>
      <c r="M5" s="4">
        <f t="shared" si="3"/>
        <v>3.7333333333332552E-3</v>
      </c>
      <c r="N5" s="4">
        <f t="shared" si="3"/>
        <v>9.9333333333331275E-3</v>
      </c>
    </row>
    <row r="6" spans="1:14" x14ac:dyDescent="0.2">
      <c r="A6" s="5">
        <v>37</v>
      </c>
      <c r="B6" s="4">
        <v>1</v>
      </c>
      <c r="C6" s="14">
        <v>28.032699999999998</v>
      </c>
      <c r="D6" s="14">
        <v>29.402699999999999</v>
      </c>
      <c r="E6" s="4">
        <f>ABS(C$34-C6)</f>
        <v>0.22006666666666419</v>
      </c>
      <c r="F6" s="4">
        <f t="shared" ref="E6:F8" si="5">ABS(D$34-D6)</f>
        <v>0.23580000000000467</v>
      </c>
      <c r="G6" s="13">
        <v>26.944600000000001</v>
      </c>
      <c r="H6" s="13">
        <v>26.918600000000001</v>
      </c>
      <c r="I6" s="4">
        <f>ABS(G$34-G6)</f>
        <v>0.2191333333333354</v>
      </c>
      <c r="J6" s="4">
        <f t="shared" ref="I6:J8" si="6">ABS(H$34-H6)</f>
        <v>0.23333333333333428</v>
      </c>
      <c r="K6" s="12">
        <f>C6-G6</f>
        <v>1.0880999999999972</v>
      </c>
      <c r="L6" s="12">
        <f t="shared" si="2"/>
        <v>2.484099999999998</v>
      </c>
      <c r="M6" s="4">
        <f t="shared" ref="M6:N8" si="7">ABS(K$34-K6)</f>
        <v>9.3333333333478485E-4</v>
      </c>
      <c r="N6" s="4">
        <f t="shared" si="7"/>
        <v>2.4666666666681714E-3</v>
      </c>
    </row>
    <row r="7" spans="1:14" x14ac:dyDescent="0.2">
      <c r="A7" s="4">
        <v>37</v>
      </c>
      <c r="B7" s="4">
        <v>2</v>
      </c>
      <c r="C7" s="14">
        <v>28.672699999999999</v>
      </c>
      <c r="D7" s="14">
        <v>29.723600000000001</v>
      </c>
      <c r="E7" s="4">
        <f t="shared" si="5"/>
        <v>0.41993333333333638</v>
      </c>
      <c r="F7" s="4">
        <f t="shared" si="5"/>
        <v>8.5099999999997067E-2</v>
      </c>
      <c r="G7" s="13">
        <v>27.578700000000001</v>
      </c>
      <c r="H7" s="13">
        <v>27.228300000000001</v>
      </c>
      <c r="I7" s="4">
        <f t="shared" si="6"/>
        <v>0.41496666666666471</v>
      </c>
      <c r="J7" s="4">
        <f t="shared" si="6"/>
        <v>7.6366666666665139E-2</v>
      </c>
      <c r="K7" s="12">
        <f t="shared" si="4"/>
        <v>1.0939999999999976</v>
      </c>
      <c r="L7" s="12">
        <f t="shared" si="2"/>
        <v>2.4953000000000003</v>
      </c>
      <c r="M7" s="4">
        <f t="shared" si="7"/>
        <v>4.9666666666656756E-3</v>
      </c>
      <c r="N7" s="4">
        <f t="shared" si="7"/>
        <v>8.7333333333341479E-3</v>
      </c>
    </row>
    <row r="8" spans="1:14" x14ac:dyDescent="0.2">
      <c r="A8" s="4">
        <v>37</v>
      </c>
      <c r="B8" s="4">
        <v>3</v>
      </c>
      <c r="C8" s="14">
        <v>28.052900000000001</v>
      </c>
      <c r="D8" s="14">
        <v>29.789200000000001</v>
      </c>
      <c r="E8" s="4">
        <f>ABS(C$34-C8)</f>
        <v>0.19986666666666153</v>
      </c>
      <c r="F8" s="4">
        <f t="shared" si="5"/>
        <v>0.15069999999999695</v>
      </c>
      <c r="G8" s="13">
        <v>26.9679</v>
      </c>
      <c r="H8" s="13">
        <v>27.308900000000001</v>
      </c>
      <c r="I8" s="4">
        <f>ABS(G$34-G8)</f>
        <v>0.19583333333333641</v>
      </c>
      <c r="J8" s="4">
        <f t="shared" si="6"/>
        <v>0.15696666666666559</v>
      </c>
      <c r="K8" s="12">
        <f>C8-G8</f>
        <v>1.0850000000000009</v>
      </c>
      <c r="L8" s="12">
        <f t="shared" si="2"/>
        <v>2.4802999999999997</v>
      </c>
      <c r="M8" s="4">
        <f t="shared" si="7"/>
        <v>4.0333333333311128E-3</v>
      </c>
      <c r="N8" s="4">
        <f t="shared" si="7"/>
        <v>6.2666666666664206E-3</v>
      </c>
    </row>
    <row r="9" spans="1:14" x14ac:dyDescent="0.2">
      <c r="A9" s="5">
        <v>63</v>
      </c>
      <c r="B9" s="4">
        <v>1</v>
      </c>
      <c r="C9" s="14">
        <v>54.264499999999998</v>
      </c>
      <c r="D9" s="14">
        <v>55.297600000000003</v>
      </c>
      <c r="E9" s="4">
        <f>ABS(C$35-C9)</f>
        <v>8.1866666666662979E-2</v>
      </c>
      <c r="F9" s="4">
        <f t="shared" ref="E9:F11" si="8">ABS(D$35-D9)</f>
        <v>4.2966666666664821E-2</v>
      </c>
      <c r="G9" s="13">
        <v>52.429200000000002</v>
      </c>
      <c r="H9" s="13">
        <v>52.451500000000003</v>
      </c>
      <c r="I9" s="4">
        <f t="shared" ref="I9:J11" si="9">ABS(G$35-G9)</f>
        <v>8.9833333333331211E-2</v>
      </c>
      <c r="J9" s="4">
        <f t="shared" si="9"/>
        <v>3.2733333333332837E-2</v>
      </c>
      <c r="K9" s="12">
        <f>C9-G9</f>
        <v>1.8352999999999966</v>
      </c>
      <c r="L9" s="12">
        <f t="shared" si="2"/>
        <v>2.8460999999999999</v>
      </c>
      <c r="M9" s="4">
        <f t="shared" ref="M9:N11" si="10">ABS(K$35-K9)</f>
        <v>7.9666666666682318E-3</v>
      </c>
      <c r="N9" s="4">
        <f t="shared" si="10"/>
        <v>1.0233333333331984E-2</v>
      </c>
    </row>
    <row r="10" spans="1:14" x14ac:dyDescent="0.2">
      <c r="A10" s="4">
        <v>63</v>
      </c>
      <c r="B10" s="4">
        <v>2</v>
      </c>
      <c r="C10" s="14">
        <v>54.5304</v>
      </c>
      <c r="D10" s="14">
        <v>55.290300000000002</v>
      </c>
      <c r="E10" s="4">
        <f t="shared" si="8"/>
        <v>0.347766666666665</v>
      </c>
      <c r="F10" s="4">
        <f t="shared" si="8"/>
        <v>3.5666666666664071E-2</v>
      </c>
      <c r="G10" s="13">
        <v>52.6721</v>
      </c>
      <c r="H10" s="13">
        <v>52.483499999999999</v>
      </c>
      <c r="I10" s="4">
        <f t="shared" si="9"/>
        <v>0.33273333333332999</v>
      </c>
      <c r="J10" s="4">
        <f t="shared" si="9"/>
        <v>6.4733333333329313E-2</v>
      </c>
      <c r="K10" s="12">
        <f t="shared" si="4"/>
        <v>1.8582999999999998</v>
      </c>
      <c r="L10" s="12">
        <f t="shared" si="2"/>
        <v>2.8068000000000026</v>
      </c>
      <c r="M10" s="4">
        <f t="shared" si="10"/>
        <v>1.5033333333335008E-2</v>
      </c>
      <c r="N10" s="4">
        <f t="shared" si="10"/>
        <v>2.9066666666665242E-2</v>
      </c>
    </row>
    <row r="11" spans="1:14" x14ac:dyDescent="0.2">
      <c r="A11" s="4">
        <v>63</v>
      </c>
      <c r="B11" s="4">
        <v>3</v>
      </c>
      <c r="C11" s="14">
        <v>53.753</v>
      </c>
      <c r="D11" s="14">
        <v>55.176000000000002</v>
      </c>
      <c r="E11" s="4">
        <f>ABS(C$35-C11)</f>
        <v>0.42963333333333509</v>
      </c>
      <c r="F11" s="4">
        <f t="shared" si="8"/>
        <v>7.8633333333335997E-2</v>
      </c>
      <c r="G11" s="13">
        <v>51.916800000000002</v>
      </c>
      <c r="H11" s="13">
        <v>52.321300000000001</v>
      </c>
      <c r="I11" s="4">
        <f t="shared" si="9"/>
        <v>0.42256666666666831</v>
      </c>
      <c r="J11" s="4">
        <f t="shared" si="9"/>
        <v>9.7466666666669255E-2</v>
      </c>
      <c r="K11" s="12">
        <f>C11-G11</f>
        <v>1.8361999999999981</v>
      </c>
      <c r="L11" s="12">
        <f t="shared" si="2"/>
        <v>2.8547000000000011</v>
      </c>
      <c r="M11" s="4">
        <f t="shared" si="10"/>
        <v>7.0666666666667766E-3</v>
      </c>
      <c r="N11" s="4">
        <f t="shared" si="10"/>
        <v>1.8833333333333258E-2</v>
      </c>
    </row>
    <row r="12" spans="1:14" x14ac:dyDescent="0.2">
      <c r="A12" s="5">
        <v>90</v>
      </c>
      <c r="B12" s="4">
        <v>1</v>
      </c>
      <c r="C12" s="14">
        <v>92.752799999999993</v>
      </c>
      <c r="D12" s="14">
        <v>92.719399999999993</v>
      </c>
      <c r="E12" s="4">
        <f>ABS(C$36-C12)</f>
        <v>0.58596666666667829</v>
      </c>
      <c r="F12" s="4">
        <f t="shared" ref="E12:F14" si="11">ABS(D$36-D12)</f>
        <v>1.2991666666666788</v>
      </c>
      <c r="G12" s="13">
        <v>89.6614</v>
      </c>
      <c r="H12" s="13">
        <v>89.509299999999996</v>
      </c>
      <c r="I12" s="4">
        <f t="shared" ref="I12:J14" si="12">ABS(G$36-G12)</f>
        <v>0.5208333333333286</v>
      </c>
      <c r="J12" s="4">
        <f t="shared" si="12"/>
        <v>1.3020666666666756</v>
      </c>
      <c r="K12" s="12">
        <f>C12-G12</f>
        <v>3.091399999999993</v>
      </c>
      <c r="L12" s="12">
        <f t="shared" si="2"/>
        <v>3.2100999999999971</v>
      </c>
      <c r="M12" s="4">
        <f t="shared" ref="M12:N14" si="13">ABS(K$36-K12)</f>
        <v>6.5133333333340371E-2</v>
      </c>
      <c r="N12" s="4">
        <f t="shared" si="13"/>
        <v>2.900000000001679E-3</v>
      </c>
    </row>
    <row r="13" spans="1:14" x14ac:dyDescent="0.2">
      <c r="A13" s="4">
        <v>90</v>
      </c>
      <c r="B13" s="4">
        <v>2</v>
      </c>
      <c r="C13" s="14">
        <v>93.685500000000005</v>
      </c>
      <c r="D13" s="14">
        <v>95.163899999999998</v>
      </c>
      <c r="E13" s="4">
        <f t="shared" si="11"/>
        <v>0.34673333333333289</v>
      </c>
      <c r="F13" s="4">
        <f t="shared" si="11"/>
        <v>1.1453333333333262</v>
      </c>
      <c r="G13" s="13">
        <v>90.505600000000001</v>
      </c>
      <c r="H13" s="13">
        <v>91.947100000000006</v>
      </c>
      <c r="I13" s="4">
        <f t="shared" si="12"/>
        <v>0.32336666666667213</v>
      </c>
      <c r="J13" s="4">
        <f t="shared" si="12"/>
        <v>1.1357333333333344</v>
      </c>
      <c r="K13" s="12">
        <f t="shared" si="4"/>
        <v>3.1799000000000035</v>
      </c>
      <c r="L13" s="12">
        <f t="shared" si="2"/>
        <v>3.2167999999999921</v>
      </c>
      <c r="M13" s="4">
        <f t="shared" si="13"/>
        <v>2.3366666666670088E-2</v>
      </c>
      <c r="N13" s="4">
        <f t="shared" si="13"/>
        <v>9.5999999999967223E-3</v>
      </c>
    </row>
    <row r="14" spans="1:14" x14ac:dyDescent="0.2">
      <c r="A14" s="4">
        <v>90</v>
      </c>
      <c r="B14" s="4">
        <v>3</v>
      </c>
      <c r="C14" s="14">
        <v>93.578000000000003</v>
      </c>
      <c r="D14" s="14">
        <v>94.172399999999996</v>
      </c>
      <c r="E14" s="4">
        <f>ABS(C$36-C14)</f>
        <v>0.23923333333333119</v>
      </c>
      <c r="F14" s="4">
        <f t="shared" si="11"/>
        <v>0.15383333333332416</v>
      </c>
      <c r="G14" s="13">
        <v>90.3797</v>
      </c>
      <c r="H14" s="13">
        <v>90.977699999999999</v>
      </c>
      <c r="I14" s="4">
        <f t="shared" si="12"/>
        <v>0.19746666666667068</v>
      </c>
      <c r="J14" s="4">
        <f t="shared" si="12"/>
        <v>0.166333333333327</v>
      </c>
      <c r="K14" s="12">
        <f>C14-G14</f>
        <v>3.1983000000000033</v>
      </c>
      <c r="L14" s="12">
        <f t="shared" si="2"/>
        <v>3.1946999999999974</v>
      </c>
      <c r="M14" s="4">
        <f t="shared" si="13"/>
        <v>4.1766666666669838E-2</v>
      </c>
      <c r="N14" s="4">
        <f t="shared" si="13"/>
        <v>1.2499999999997957E-2</v>
      </c>
    </row>
    <row r="15" spans="1:14" x14ac:dyDescent="0.2">
      <c r="A15" s="5">
        <v>116</v>
      </c>
      <c r="B15" s="4">
        <v>1</v>
      </c>
      <c r="C15" s="14">
        <v>146.51859999999999</v>
      </c>
      <c r="D15" s="14">
        <v>147.2764</v>
      </c>
      <c r="E15" s="4">
        <f>ABS(C$37-C15)</f>
        <v>0.6362666666666712</v>
      </c>
      <c r="F15" s="4">
        <f t="shared" ref="E15:F17" si="14">ABS(D$37-D15)</f>
        <v>0.75573333333332471</v>
      </c>
      <c r="G15" s="13">
        <v>141.82589999999999</v>
      </c>
      <c r="H15" s="13">
        <v>143.66290000000001</v>
      </c>
      <c r="I15" s="4">
        <f t="shared" ref="I15:J17" si="15">ABS(G$37-G15)</f>
        <v>0.63570000000001414</v>
      </c>
      <c r="J15" s="4">
        <f t="shared" si="15"/>
        <v>0.76280000000002701</v>
      </c>
      <c r="K15" s="12">
        <f>C15-G15</f>
        <v>4.6927000000000021</v>
      </c>
      <c r="L15" s="12">
        <f t="shared" si="2"/>
        <v>3.6134999999999877</v>
      </c>
      <c r="M15" s="4">
        <f t="shared" ref="M15:N17" si="16">ABS(K$37-K15)</f>
        <v>5.6666666665705634E-4</v>
      </c>
      <c r="N15" s="4">
        <f t="shared" si="16"/>
        <v>7.066666666673882E-3</v>
      </c>
    </row>
    <row r="16" spans="1:14" x14ac:dyDescent="0.2">
      <c r="A16" s="4">
        <v>116</v>
      </c>
      <c r="B16" s="4">
        <v>2</v>
      </c>
      <c r="C16" s="14">
        <v>147.78319999999999</v>
      </c>
      <c r="D16" s="14">
        <v>146.32149999999999</v>
      </c>
      <c r="E16" s="4">
        <f t="shared" si="14"/>
        <v>0.6283333333333303</v>
      </c>
      <c r="F16" s="4">
        <f t="shared" si="14"/>
        <v>0.19916666666668448</v>
      </c>
      <c r="G16" s="13">
        <v>143.08430000000001</v>
      </c>
      <c r="H16" s="13">
        <v>142.6935</v>
      </c>
      <c r="I16" s="4">
        <f t="shared" si="15"/>
        <v>0.62270000000000891</v>
      </c>
      <c r="J16" s="4">
        <f t="shared" si="15"/>
        <v>0.20659999999998035</v>
      </c>
      <c r="K16" s="12">
        <f t="shared" si="4"/>
        <v>4.6988999999999805</v>
      </c>
      <c r="L16" s="12">
        <f t="shared" si="2"/>
        <v>3.6279999999999859</v>
      </c>
      <c r="M16" s="4">
        <f t="shared" si="16"/>
        <v>5.6333333333213886E-3</v>
      </c>
      <c r="N16" s="4">
        <f t="shared" si="16"/>
        <v>7.433333333324299E-3</v>
      </c>
    </row>
    <row r="17" spans="1:14" x14ac:dyDescent="0.2">
      <c r="A17" s="4">
        <v>116</v>
      </c>
      <c r="B17" s="4">
        <v>3</v>
      </c>
      <c r="C17" s="14">
        <v>147.1628</v>
      </c>
      <c r="D17" s="14">
        <v>145.9641</v>
      </c>
      <c r="E17" s="4">
        <f>ABS(C$37-C17)</f>
        <v>7.9333333333408973E-3</v>
      </c>
      <c r="F17" s="4">
        <f t="shared" si="14"/>
        <v>0.55656666666666865</v>
      </c>
      <c r="G17" s="13">
        <v>142.47460000000001</v>
      </c>
      <c r="H17" s="13">
        <v>142.34389999999999</v>
      </c>
      <c r="I17" s="4">
        <f t="shared" si="15"/>
        <v>1.300000000000523E-2</v>
      </c>
      <c r="J17" s="4">
        <f t="shared" si="15"/>
        <v>0.55619999999998981</v>
      </c>
      <c r="K17" s="12">
        <f>C17-G17</f>
        <v>4.6881999999999948</v>
      </c>
      <c r="L17" s="12">
        <f t="shared" si="2"/>
        <v>3.6202000000000112</v>
      </c>
      <c r="M17" s="4">
        <f t="shared" si="16"/>
        <v>5.0666666666643323E-3</v>
      </c>
      <c r="N17" s="4">
        <f t="shared" si="16"/>
        <v>3.6666666665041703E-4</v>
      </c>
    </row>
    <row r="18" spans="1:14" x14ac:dyDescent="0.2">
      <c r="A18" s="5">
        <v>145</v>
      </c>
      <c r="B18" s="4">
        <v>1</v>
      </c>
      <c r="C18" s="14">
        <v>225.7516</v>
      </c>
      <c r="D18" s="14">
        <v>219.62780000000001</v>
      </c>
      <c r="E18" s="4">
        <f>ABS(C$38-C18)</f>
        <v>0.16560000000001196</v>
      </c>
      <c r="F18" s="4">
        <f t="shared" ref="E18:F20" si="17">ABS(D$38-D18)</f>
        <v>1.2128000000000156</v>
      </c>
      <c r="G18" s="13">
        <v>218.47659999999999</v>
      </c>
      <c r="H18" s="13">
        <v>215.52600000000001</v>
      </c>
      <c r="I18" s="4">
        <f t="shared" ref="I18:J20" si="18">ABS(G$38-G18)</f>
        <v>0.15489999999999782</v>
      </c>
      <c r="J18" s="4">
        <f t="shared" si="18"/>
        <v>1.221666666666664</v>
      </c>
      <c r="K18" s="12">
        <f>C18-G18</f>
        <v>7.2750000000000057</v>
      </c>
      <c r="L18" s="12">
        <f t="shared" si="2"/>
        <v>4.1017999999999972</v>
      </c>
      <c r="M18" s="4">
        <f t="shared" ref="M18:N20" si="19">ABS(K$38-K18)</f>
        <v>1.0699999999995491E-2</v>
      </c>
      <c r="N18" s="4">
        <f t="shared" si="19"/>
        <v>8.8666666666670224E-3</v>
      </c>
    </row>
    <row r="19" spans="1:14" x14ac:dyDescent="0.2">
      <c r="A19" s="4">
        <v>145</v>
      </c>
      <c r="B19" s="4">
        <v>2</v>
      </c>
      <c r="C19" s="14">
        <v>228.52279999999999</v>
      </c>
      <c r="D19" s="14">
        <v>217.92150000000001</v>
      </c>
      <c r="E19" s="4">
        <f t="shared" si="17"/>
        <v>2.6055999999999813</v>
      </c>
      <c r="F19" s="4">
        <f t="shared" si="17"/>
        <v>0.49349999999998317</v>
      </c>
      <c r="G19" s="13">
        <v>221.208</v>
      </c>
      <c r="H19" s="13">
        <v>213.78569999999999</v>
      </c>
      <c r="I19" s="4">
        <f t="shared" si="18"/>
        <v>2.57650000000001</v>
      </c>
      <c r="J19" s="4">
        <f t="shared" si="18"/>
        <v>0.51863333333335504</v>
      </c>
      <c r="K19" s="12">
        <f t="shared" si="4"/>
        <v>7.3147999999999911</v>
      </c>
      <c r="L19" s="12">
        <f t="shared" si="2"/>
        <v>4.1358000000000175</v>
      </c>
      <c r="M19" s="4">
        <f t="shared" si="19"/>
        <v>2.9099999999989912E-2</v>
      </c>
      <c r="N19" s="4">
        <f t="shared" si="19"/>
        <v>2.5133333333353214E-2</v>
      </c>
    </row>
    <row r="20" spans="1:14" x14ac:dyDescent="0.2">
      <c r="A20" s="4">
        <v>145</v>
      </c>
      <c r="B20" s="4">
        <v>3</v>
      </c>
      <c r="C20" s="14">
        <v>223.47720000000001</v>
      </c>
      <c r="D20" s="14">
        <v>217.69569999999999</v>
      </c>
      <c r="E20" s="4">
        <f>ABS(C$38-C20)</f>
        <v>2.4399999999999977</v>
      </c>
      <c r="F20" s="4">
        <f t="shared" si="17"/>
        <v>0.71930000000000405</v>
      </c>
      <c r="G20" s="13">
        <v>216.2099</v>
      </c>
      <c r="H20" s="13">
        <v>213.60130000000001</v>
      </c>
      <c r="I20" s="4">
        <f t="shared" si="18"/>
        <v>2.4215999999999838</v>
      </c>
      <c r="J20" s="4">
        <f t="shared" si="18"/>
        <v>0.7030333333333374</v>
      </c>
      <c r="K20" s="12">
        <f>C20-G20</f>
        <v>7.2673000000000059</v>
      </c>
      <c r="L20" s="12">
        <f t="shared" si="2"/>
        <v>4.0943999999999789</v>
      </c>
      <c r="M20" s="4">
        <f t="shared" si="19"/>
        <v>1.8399999999995309E-2</v>
      </c>
      <c r="N20" s="4">
        <f t="shared" si="19"/>
        <v>1.6266666666685303E-2</v>
      </c>
    </row>
    <row r="21" spans="1:14" x14ac:dyDescent="0.2">
      <c r="A21" s="5">
        <v>174</v>
      </c>
      <c r="B21" s="4">
        <v>1</v>
      </c>
      <c r="C21" s="14">
        <v>327.84059999999999</v>
      </c>
      <c r="D21" s="14">
        <v>313.1474</v>
      </c>
      <c r="E21" s="4">
        <f>ABS(C$39-C21)</f>
        <v>5.2297333333333427</v>
      </c>
      <c r="F21" s="4">
        <f t="shared" ref="E21:F23" si="20">ABS(D$39-D21)</f>
        <v>4.1843333333332566</v>
      </c>
      <c r="G21" s="13">
        <v>318.37810000000002</v>
      </c>
      <c r="H21" s="13">
        <v>308.5505</v>
      </c>
      <c r="I21" s="4">
        <f t="shared" ref="I21:J23" si="21">ABS(G$39-G21)</f>
        <v>5.2190333333333569</v>
      </c>
      <c r="J21" s="4">
        <f t="shared" si="21"/>
        <v>4.1608999999999696</v>
      </c>
      <c r="K21" s="12">
        <f>C21-G21</f>
        <v>9.4624999999999773</v>
      </c>
      <c r="L21" s="12">
        <f t="shared" si="2"/>
        <v>4.5969000000000051</v>
      </c>
      <c r="M21" s="4">
        <f t="shared" ref="M21:N23" si="22">ABS(K$39-K21)</f>
        <v>1.0700000000005261E-2</v>
      </c>
      <c r="N21" s="4">
        <f t="shared" si="22"/>
        <v>2.3433333333325201E-2</v>
      </c>
    </row>
    <row r="22" spans="1:14" x14ac:dyDescent="0.2">
      <c r="A22" s="4">
        <v>174</v>
      </c>
      <c r="B22" s="4">
        <v>2</v>
      </c>
      <c r="C22" s="14">
        <v>323.69479999999999</v>
      </c>
      <c r="D22" s="14">
        <v>315.53859999999997</v>
      </c>
      <c r="E22" s="4">
        <f t="shared" si="20"/>
        <v>1.0839333333333343</v>
      </c>
      <c r="F22" s="4">
        <f t="shared" si="20"/>
        <v>1.7931333333332873</v>
      </c>
      <c r="G22" s="13">
        <v>314.27010000000001</v>
      </c>
      <c r="H22" s="13">
        <v>310.89949999999999</v>
      </c>
      <c r="I22" s="4">
        <f t="shared" si="21"/>
        <v>1.1110333333333529</v>
      </c>
      <c r="J22" s="4">
        <f t="shared" si="21"/>
        <v>1.8118999999999801</v>
      </c>
      <c r="K22" s="12">
        <f t="shared" si="4"/>
        <v>9.424699999999973</v>
      </c>
      <c r="L22" s="12">
        <f t="shared" si="2"/>
        <v>4.6390999999999849</v>
      </c>
      <c r="M22" s="4">
        <f t="shared" si="22"/>
        <v>2.7099999999999014E-2</v>
      </c>
      <c r="N22" s="4">
        <f t="shared" si="22"/>
        <v>1.8766666666654608E-2</v>
      </c>
    </row>
    <row r="23" spans="1:14" x14ac:dyDescent="0.2">
      <c r="A23" s="4">
        <v>174</v>
      </c>
      <c r="B23" s="4">
        <v>3</v>
      </c>
      <c r="C23" s="14">
        <v>316.29719999999998</v>
      </c>
      <c r="D23" s="14">
        <v>323.30919999999998</v>
      </c>
      <c r="E23" s="4">
        <f>ABS(C$39-C23)</f>
        <v>6.313666666666677</v>
      </c>
      <c r="F23" s="4">
        <f t="shared" si="20"/>
        <v>5.9774666666667144</v>
      </c>
      <c r="G23" s="13">
        <v>306.82900000000001</v>
      </c>
      <c r="H23" s="13">
        <v>318.68419999999998</v>
      </c>
      <c r="I23" s="4">
        <f t="shared" si="21"/>
        <v>6.330066666666653</v>
      </c>
      <c r="J23" s="4">
        <f t="shared" si="21"/>
        <v>5.9728000000000065</v>
      </c>
      <c r="K23" s="12">
        <f>C23-G23</f>
        <v>9.4681999999999675</v>
      </c>
      <c r="L23" s="12">
        <f t="shared" si="2"/>
        <v>4.625</v>
      </c>
      <c r="M23" s="4">
        <f t="shared" si="22"/>
        <v>1.6399999999995529E-2</v>
      </c>
      <c r="N23" s="4">
        <f t="shared" si="22"/>
        <v>4.6666666666697054E-3</v>
      </c>
    </row>
    <row r="24" spans="1:14" x14ac:dyDescent="0.2">
      <c r="A24" s="5">
        <v>203</v>
      </c>
      <c r="B24" s="4">
        <v>1</v>
      </c>
      <c r="C24" s="14">
        <v>439.49900000000002</v>
      </c>
      <c r="D24" s="14">
        <v>429.42750000000001</v>
      </c>
      <c r="E24" s="4">
        <f>ABS(C$40-C24)</f>
        <v>1.3305333333333351</v>
      </c>
      <c r="F24" s="4">
        <f t="shared" ref="E24:F26" si="23">ABS(D$40-D24)</f>
        <v>1.1850333333333651</v>
      </c>
      <c r="G24" s="13">
        <v>426.90629999999999</v>
      </c>
      <c r="H24" s="13">
        <v>424.12970000000001</v>
      </c>
      <c r="I24" s="4">
        <f t="shared" ref="I24:J29" si="24">ABS(G$40-G24)</f>
        <v>1.2448333333333039</v>
      </c>
      <c r="J24" s="4">
        <f t="shared" si="24"/>
        <v>1.2547666666666828</v>
      </c>
      <c r="K24" s="12">
        <f>C24-G24</f>
        <v>12.592700000000036</v>
      </c>
      <c r="L24" s="12">
        <f t="shared" si="2"/>
        <v>5.2977999999999952</v>
      </c>
      <c r="M24" s="4">
        <f t="shared" ref="M24:N26" si="25">ABS(K$40-K24)</f>
        <v>8.5700000000031196E-2</v>
      </c>
      <c r="N24" s="4">
        <f t="shared" si="25"/>
        <v>6.9733333333336311E-2</v>
      </c>
    </row>
    <row r="25" spans="1:14" x14ac:dyDescent="0.2">
      <c r="A25" s="4">
        <v>203</v>
      </c>
      <c r="B25" s="4">
        <v>2</v>
      </c>
      <c r="C25" s="14">
        <v>435.8306</v>
      </c>
      <c r="D25" s="14">
        <v>427.96719999999999</v>
      </c>
      <c r="E25" s="4">
        <f t="shared" si="23"/>
        <v>2.3378666666666845</v>
      </c>
      <c r="F25" s="4">
        <f t="shared" si="23"/>
        <v>2.6453333333333831</v>
      </c>
      <c r="G25" s="13">
        <v>423.32659999999998</v>
      </c>
      <c r="H25" s="13">
        <v>422.77390000000003</v>
      </c>
      <c r="I25" s="4">
        <f t="shared" si="24"/>
        <v>2.3348666666666986</v>
      </c>
      <c r="J25" s="4">
        <f t="shared" si="24"/>
        <v>2.6105666666666707</v>
      </c>
      <c r="K25" s="12">
        <f t="shared" si="4"/>
        <v>12.504000000000019</v>
      </c>
      <c r="L25" s="12">
        <f t="shared" si="2"/>
        <v>5.1932999999999652</v>
      </c>
      <c r="M25" s="4">
        <f t="shared" si="25"/>
        <v>2.9999999999859028E-3</v>
      </c>
      <c r="N25" s="4">
        <f t="shared" si="25"/>
        <v>3.4766666666693702E-2</v>
      </c>
    </row>
    <row r="26" spans="1:14" x14ac:dyDescent="0.2">
      <c r="A26" s="4">
        <v>203</v>
      </c>
      <c r="B26" s="4">
        <v>3</v>
      </c>
      <c r="C26" s="14">
        <v>439.17579999999998</v>
      </c>
      <c r="D26" s="14">
        <v>434.44290000000001</v>
      </c>
      <c r="E26" s="4">
        <f>ABS(C$40-C26)</f>
        <v>1.0073333333332926</v>
      </c>
      <c r="F26" s="4">
        <f t="shared" si="23"/>
        <v>3.8303666666666345</v>
      </c>
      <c r="G26" s="13">
        <v>426.75150000000002</v>
      </c>
      <c r="H26" s="13">
        <v>429.24979999999999</v>
      </c>
      <c r="I26" s="4">
        <f t="shared" si="24"/>
        <v>1.0900333333333379</v>
      </c>
      <c r="J26" s="4">
        <f t="shared" si="24"/>
        <v>3.8653333333332967</v>
      </c>
      <c r="K26" s="12">
        <f>C26-G26</f>
        <v>12.42429999999996</v>
      </c>
      <c r="L26" s="12">
        <f t="shared" si="2"/>
        <v>5.1931000000000154</v>
      </c>
      <c r="M26" s="4">
        <f t="shared" si="25"/>
        <v>8.2700000000045293E-2</v>
      </c>
      <c r="N26" s="4">
        <f t="shared" si="25"/>
        <v>3.4966666666643498E-2</v>
      </c>
    </row>
    <row r="27" spans="1:14" x14ac:dyDescent="0.2">
      <c r="A27" s="5">
        <v>232</v>
      </c>
      <c r="B27" s="4">
        <v>1</v>
      </c>
      <c r="C27" s="14">
        <v>576.32249999999999</v>
      </c>
      <c r="D27" s="14">
        <v>566.44970000000001</v>
      </c>
      <c r="E27" s="4">
        <f>ABS(C$41-C27)</f>
        <v>7.626166666666677</v>
      </c>
      <c r="F27" s="4">
        <f t="shared" ref="E27:F29" si="26">ABS(D$41-D27)</f>
        <v>7.0384999999999991</v>
      </c>
      <c r="G27" s="13">
        <v>560.20360000000005</v>
      </c>
      <c r="H27" s="13">
        <v>560.70899999999995</v>
      </c>
      <c r="I27" s="4">
        <f>ABS(G$41-G27)</f>
        <v>7.6581666666666024</v>
      </c>
      <c r="J27" s="4">
        <f t="shared" ref="I27:J29" si="27">ABS(H$41-H27)</f>
        <v>7.0615666666666357</v>
      </c>
      <c r="K27" s="12">
        <f>C27-G27</f>
        <v>16.11889999999994</v>
      </c>
      <c r="L27" s="12">
        <f t="shared" si="2"/>
        <v>5.7407000000000608</v>
      </c>
      <c r="M27" s="4">
        <f t="shared" ref="M27:N29" si="28">ABS(K$41-K27)</f>
        <v>3.1999999999964501E-2</v>
      </c>
      <c r="N27" s="4">
        <f t="shared" si="28"/>
        <v>2.3066666666712088E-2</v>
      </c>
    </row>
    <row r="28" spans="1:14" x14ac:dyDescent="0.2">
      <c r="A28" s="4">
        <v>232</v>
      </c>
      <c r="B28" s="4">
        <v>2</v>
      </c>
      <c r="C28" s="14">
        <v>591.07349999999997</v>
      </c>
      <c r="D28" s="14">
        <v>578.76769999999999</v>
      </c>
      <c r="E28" s="4">
        <f t="shared" si="26"/>
        <v>7.1248333333332994</v>
      </c>
      <c r="F28" s="4">
        <f t="shared" si="26"/>
        <v>5.2794999999999845</v>
      </c>
      <c r="G28" s="13">
        <v>574.96519999999998</v>
      </c>
      <c r="H28" s="13">
        <v>573.01819999999998</v>
      </c>
      <c r="I28" s="4">
        <f t="shared" ref="I28:I29" si="29">ABS(G$41-G28)</f>
        <v>7.1034333333333279</v>
      </c>
      <c r="J28" s="4">
        <f t="shared" si="27"/>
        <v>5.2476333333333969</v>
      </c>
      <c r="K28" s="12">
        <f t="shared" si="4"/>
        <v>16.108299999999986</v>
      </c>
      <c r="L28" s="12">
        <f t="shared" si="2"/>
        <v>5.7495000000000118</v>
      </c>
      <c r="M28" s="4">
        <f t="shared" si="28"/>
        <v>2.1400000000010522E-2</v>
      </c>
      <c r="N28" s="4">
        <f t="shared" si="28"/>
        <v>3.1866666666663157E-2</v>
      </c>
    </row>
    <row r="29" spans="1:14" x14ac:dyDescent="0.2">
      <c r="A29" s="4">
        <v>232</v>
      </c>
      <c r="B29" s="4">
        <v>3</v>
      </c>
      <c r="C29" s="14">
        <v>584.45000000000005</v>
      </c>
      <c r="D29" s="14">
        <v>575.24720000000002</v>
      </c>
      <c r="E29" s="4">
        <f>ABS(C$41-C29)</f>
        <v>0.5013333333333776</v>
      </c>
      <c r="F29" s="4">
        <f t="shared" si="26"/>
        <v>1.7590000000000146</v>
      </c>
      <c r="G29" s="13">
        <v>568.41650000000004</v>
      </c>
      <c r="H29" s="13">
        <v>569.58450000000005</v>
      </c>
      <c r="I29" s="4">
        <f t="shared" si="29"/>
        <v>0.55473333333338815</v>
      </c>
      <c r="J29" s="4">
        <f t="shared" si="27"/>
        <v>1.8139333333334662</v>
      </c>
      <c r="K29" s="12">
        <f t="shared" si="4"/>
        <v>16.033500000000004</v>
      </c>
      <c r="L29" s="12">
        <f t="shared" si="2"/>
        <v>5.6626999999999725</v>
      </c>
      <c r="M29" s="4">
        <f t="shared" si="28"/>
        <v>5.339999999997147E-2</v>
      </c>
      <c r="N29" s="4">
        <f t="shared" si="28"/>
        <v>5.4933333333376133E-2</v>
      </c>
    </row>
    <row r="30" spans="1:14" x14ac:dyDescent="0.2">
      <c r="C30"/>
      <c r="D30"/>
      <c r="G30"/>
      <c r="H30"/>
      <c r="K30"/>
      <c r="L30" s="12"/>
    </row>
    <row r="31" spans="1:14" x14ac:dyDescent="0.2">
      <c r="A31" s="4" t="s">
        <v>19</v>
      </c>
      <c r="C31"/>
      <c r="D31"/>
      <c r="G31"/>
      <c r="H31"/>
      <c r="K31"/>
      <c r="L31"/>
    </row>
    <row r="32" spans="1:14" x14ac:dyDescent="0.2">
      <c r="A32" s="4" t="s">
        <v>43</v>
      </c>
      <c r="C32" s="14" t="s">
        <v>15</v>
      </c>
      <c r="D32" s="14" t="s">
        <v>16</v>
      </c>
      <c r="E32" s="4" t="s">
        <v>22</v>
      </c>
      <c r="F32" s="4" t="s">
        <v>23</v>
      </c>
      <c r="G32" s="13" t="s">
        <v>15</v>
      </c>
      <c r="H32" s="13" t="s">
        <v>16</v>
      </c>
      <c r="I32" s="4" t="s">
        <v>22</v>
      </c>
      <c r="J32" s="4" t="s">
        <v>23</v>
      </c>
      <c r="K32" s="12" t="s">
        <v>15</v>
      </c>
      <c r="L32" s="12" t="s">
        <v>16</v>
      </c>
      <c r="M32" s="4" t="s">
        <v>22</v>
      </c>
      <c r="N32" s="4" t="s">
        <v>23</v>
      </c>
    </row>
    <row r="33" spans="1:18" x14ac:dyDescent="0.2">
      <c r="A33" s="4">
        <v>11</v>
      </c>
      <c r="C33" s="14">
        <f>AVERAGE(C3:C5)</f>
        <v>7.031299999999999</v>
      </c>
      <c r="D33" s="14">
        <f>AVERAGE(D3:D5)</f>
        <v>8.5228666666666673</v>
      </c>
      <c r="E33" s="4">
        <f t="shared" ref="E33:E41" si="30">C33/D33</f>
        <v>0.82499237345806953</v>
      </c>
      <c r="F33" s="4">
        <f t="shared" ref="F33:F41" si="31">ABS(E$42-E33)</f>
        <v>0.15753052574133486</v>
      </c>
      <c r="G33" s="13">
        <f>AVERAGE(G3:G5)</f>
        <v>6.4234666666666662</v>
      </c>
      <c r="H33" s="13">
        <f>AVERAGE(H3:H5)</f>
        <v>6.3694999999999995</v>
      </c>
      <c r="I33" s="4">
        <f t="shared" ref="I33:I41" si="32">G33/H33</f>
        <v>1.0084726692309705</v>
      </c>
      <c r="J33" s="4">
        <f t="shared" ref="J33:J41" si="33">ABS(I$42-I33)</f>
        <v>6.2692132689294855E-3</v>
      </c>
      <c r="K33" s="12">
        <f>AVERAGE(K3:K5)</f>
        <v>0.60783333333333311</v>
      </c>
      <c r="L33" s="12">
        <f>AVERAGE(L3:L5)</f>
        <v>2.1533666666666664</v>
      </c>
      <c r="M33" s="4">
        <f t="shared" ref="M33:M41" si="34">K33/L33</f>
        <v>0.28227117227287496</v>
      </c>
      <c r="N33" s="4">
        <f t="shared" ref="N33:N41" si="35">ABS(M$42-M33)</f>
        <v>1.1260208286303284</v>
      </c>
    </row>
    <row r="34" spans="1:18" x14ac:dyDescent="0.2">
      <c r="A34" s="4">
        <v>37</v>
      </c>
      <c r="C34" s="14">
        <f>AVERAGE(C6:C8)</f>
        <v>28.252766666666663</v>
      </c>
      <c r="D34" s="14">
        <f>AVERAGE(D6:D8)</f>
        <v>29.638500000000004</v>
      </c>
      <c r="E34" s="4">
        <f t="shared" si="30"/>
        <v>0.95324549712929663</v>
      </c>
      <c r="F34" s="4">
        <f t="shared" si="31"/>
        <v>2.9277402070107761E-2</v>
      </c>
      <c r="G34" s="13">
        <f>AVERAGE(G6:G8)</f>
        <v>27.163733333333337</v>
      </c>
      <c r="H34" s="13">
        <f>AVERAGE(H6:H8)</f>
        <v>27.151933333333336</v>
      </c>
      <c r="I34" s="4">
        <f t="shared" si="32"/>
        <v>1.0004345915208002</v>
      </c>
      <c r="J34" s="4">
        <f t="shared" si="33"/>
        <v>1.7688644412408028E-3</v>
      </c>
      <c r="K34" s="12">
        <f>AVERAGE(K6:K8)</f>
        <v>1.089033333333332</v>
      </c>
      <c r="L34" s="12">
        <f>AVERAGE(L6:L8)</f>
        <v>2.4865666666666661</v>
      </c>
      <c r="M34" s="4">
        <f t="shared" si="34"/>
        <v>0.43796667426303959</v>
      </c>
      <c r="N34" s="4">
        <f t="shared" si="35"/>
        <v>0.9703253266401638</v>
      </c>
    </row>
    <row r="35" spans="1:18" x14ac:dyDescent="0.2">
      <c r="A35" s="4">
        <v>63</v>
      </c>
      <c r="C35" s="14">
        <f>AVERAGE(C9:C11)</f>
        <v>54.182633333333335</v>
      </c>
      <c r="D35" s="14">
        <f>AVERAGE(D9:D11)</f>
        <v>55.254633333333338</v>
      </c>
      <c r="E35" s="4">
        <f t="shared" si="30"/>
        <v>0.98059891206710259</v>
      </c>
      <c r="F35" s="4">
        <f t="shared" si="31"/>
        <v>1.9239871323017965E-3</v>
      </c>
      <c r="G35" s="13">
        <f>AVERAGE(G9:G11)</f>
        <v>52.33936666666667</v>
      </c>
      <c r="H35" s="13">
        <f>AVERAGE(H9:H11)</f>
        <v>52.41876666666667</v>
      </c>
      <c r="I35" s="4">
        <f t="shared" si="32"/>
        <v>0.9984852753117045</v>
      </c>
      <c r="J35" s="4">
        <f t="shared" si="33"/>
        <v>3.7181806503364667E-3</v>
      </c>
      <c r="K35" s="12">
        <f>AVERAGE(K9:K11)</f>
        <v>1.8432666666666648</v>
      </c>
      <c r="L35" s="12">
        <f>AVERAGE(L9:L11)</f>
        <v>2.8358666666666679</v>
      </c>
      <c r="M35" s="4">
        <f t="shared" si="34"/>
        <v>0.64998354412525183</v>
      </c>
      <c r="N35" s="4">
        <f t="shared" si="35"/>
        <v>0.75830845677795156</v>
      </c>
    </row>
    <row r="36" spans="1:18" x14ac:dyDescent="0.2">
      <c r="A36" s="4">
        <v>90</v>
      </c>
      <c r="C36" s="14">
        <f>AVERAGE(C12:C14)</f>
        <v>93.338766666666672</v>
      </c>
      <c r="D36" s="14">
        <f>AVERAGE(D12:D14)</f>
        <v>94.018566666666672</v>
      </c>
      <c r="E36" s="4">
        <f t="shared" si="30"/>
        <v>0.99276951325571505</v>
      </c>
      <c r="F36" s="4">
        <f t="shared" si="31"/>
        <v>1.0246614056310666E-2</v>
      </c>
      <c r="G36" s="13">
        <f>AVERAGE(G12:G14)</f>
        <v>90.182233333333329</v>
      </c>
      <c r="H36" s="13">
        <f>AVERAGE(H12:H14)</f>
        <v>90.811366666666672</v>
      </c>
      <c r="I36" s="4">
        <f t="shared" si="32"/>
        <v>0.99307208605677477</v>
      </c>
      <c r="J36" s="4">
        <f t="shared" si="33"/>
        <v>9.1313699052661956E-3</v>
      </c>
      <c r="K36" s="12">
        <f>AVERAGE(K12:K14)</f>
        <v>3.1565333333333334</v>
      </c>
      <c r="L36" s="12">
        <f>AVERAGE(L12:L14)</f>
        <v>3.2071999999999954</v>
      </c>
      <c r="M36" s="4">
        <f t="shared" si="34"/>
        <v>0.98420221169036481</v>
      </c>
      <c r="N36" s="4">
        <f t="shared" si="35"/>
        <v>0.42408978921283857</v>
      </c>
    </row>
    <row r="37" spans="1:18" x14ac:dyDescent="0.2">
      <c r="A37" s="4">
        <v>116</v>
      </c>
      <c r="C37" s="14">
        <f>AVERAGE(C15:C17)</f>
        <v>147.15486666666666</v>
      </c>
      <c r="D37" s="14">
        <f>AVERAGE(D15:D17)</f>
        <v>146.52066666666667</v>
      </c>
      <c r="E37" s="4">
        <f t="shared" si="30"/>
        <v>1.0043283996341812</v>
      </c>
      <c r="F37" s="4">
        <f t="shared" si="31"/>
        <v>2.1805500434776803E-2</v>
      </c>
      <c r="G37" s="13">
        <f>AVERAGE(G15:G17)</f>
        <v>142.4616</v>
      </c>
      <c r="H37" s="13">
        <f>AVERAGE(H15:H17)</f>
        <v>142.90009999999998</v>
      </c>
      <c r="I37" s="4">
        <f t="shared" si="32"/>
        <v>0.99693142272118795</v>
      </c>
      <c r="J37" s="4">
        <f t="shared" si="33"/>
        <v>5.2720332408530135E-3</v>
      </c>
      <c r="K37" s="12">
        <f>AVERAGE(K15:K17)</f>
        <v>4.6932666666666591</v>
      </c>
      <c r="L37" s="12">
        <f>AVERAGE(L15:L17)</f>
        <v>3.6205666666666616</v>
      </c>
      <c r="M37" s="4">
        <f t="shared" si="34"/>
        <v>1.2962795879098112</v>
      </c>
      <c r="N37" s="4">
        <f t="shared" si="35"/>
        <v>0.11201241299339215</v>
      </c>
    </row>
    <row r="38" spans="1:18" x14ac:dyDescent="0.2">
      <c r="A38" s="4">
        <v>145</v>
      </c>
      <c r="C38" s="14">
        <f>AVERAGE(C18:C20)</f>
        <v>225.91720000000001</v>
      </c>
      <c r="D38" s="14">
        <f>AVERAGE(D18:D20)</f>
        <v>218.41499999999999</v>
      </c>
      <c r="E38" s="4">
        <f t="shared" si="30"/>
        <v>1.0343483735091454</v>
      </c>
      <c r="F38" s="4">
        <f t="shared" si="31"/>
        <v>5.1825474309741049E-2</v>
      </c>
      <c r="G38" s="13">
        <f>AVERAGE(G18:G20)</f>
        <v>218.63149999999999</v>
      </c>
      <c r="H38" s="13">
        <f>AVERAGE(H18:H20)</f>
        <v>214.30433333333335</v>
      </c>
      <c r="I38" s="4">
        <f t="shared" si="32"/>
        <v>1.0201916900109345</v>
      </c>
      <c r="J38" s="4">
        <f t="shared" si="33"/>
        <v>1.7988234048893492E-2</v>
      </c>
      <c r="K38" s="12">
        <f>AVERAGE(K18:K20)</f>
        <v>7.2857000000000012</v>
      </c>
      <c r="L38" s="12">
        <f>AVERAGE(L18:L20)</f>
        <v>4.1106666666666642</v>
      </c>
      <c r="M38" s="4">
        <f t="shared" si="34"/>
        <v>1.7723889069088563</v>
      </c>
      <c r="N38" s="4">
        <f t="shared" si="35"/>
        <v>0.36409690600565292</v>
      </c>
    </row>
    <row r="39" spans="1:18" x14ac:dyDescent="0.2">
      <c r="A39" s="4">
        <v>174</v>
      </c>
      <c r="C39" s="14">
        <f>AVERAGE(C21:C23)</f>
        <v>322.61086666666665</v>
      </c>
      <c r="D39" s="14">
        <f>AVERAGE(D21:D23)</f>
        <v>317.33173333333326</v>
      </c>
      <c r="E39" s="4">
        <f t="shared" si="30"/>
        <v>1.0166360082487813</v>
      </c>
      <c r="F39" s="4">
        <f t="shared" si="31"/>
        <v>3.4113109049376922E-2</v>
      </c>
      <c r="G39" s="13">
        <f>AVERAGE(G21:G23)</f>
        <v>313.15906666666666</v>
      </c>
      <c r="H39" s="13">
        <f>AVERAGE(H21:H23)</f>
        <v>312.71139999999997</v>
      </c>
      <c r="I39" s="4">
        <f t="shared" si="32"/>
        <v>1.0014315649083043</v>
      </c>
      <c r="J39" s="4">
        <f t="shared" si="33"/>
        <v>7.7189105373665079E-4</v>
      </c>
      <c r="K39" s="12">
        <f>AVERAGE(K21:K23)</f>
        <v>9.451799999999972</v>
      </c>
      <c r="L39" s="12">
        <f>AVERAGE(L21:L23)</f>
        <v>4.6203333333333303</v>
      </c>
      <c r="M39" s="4">
        <f t="shared" si="34"/>
        <v>2.0456965586898446</v>
      </c>
      <c r="N39" s="4">
        <f t="shared" si="35"/>
        <v>0.63740455778664118</v>
      </c>
    </row>
    <row r="40" spans="1:18" x14ac:dyDescent="0.2">
      <c r="A40" s="4">
        <v>203</v>
      </c>
      <c r="C40" s="14">
        <f>AVERAGE(C24:C26)</f>
        <v>438.16846666666669</v>
      </c>
      <c r="D40" s="14">
        <f>AVERAGE(D24:D26)</f>
        <v>430.61253333333337</v>
      </c>
      <c r="E40" s="4">
        <f t="shared" si="30"/>
        <v>1.0175469424330117</v>
      </c>
      <c r="F40" s="4">
        <f t="shared" si="31"/>
        <v>3.5024043233607305E-2</v>
      </c>
      <c r="G40" s="13">
        <f>AVERAGE(G24:G26)</f>
        <v>425.66146666666668</v>
      </c>
      <c r="H40" s="13">
        <f>AVERAGE(H24:H26)</f>
        <v>425.3844666666667</v>
      </c>
      <c r="I40" s="4">
        <f t="shared" si="32"/>
        <v>1.000651175634528</v>
      </c>
      <c r="J40" s="4">
        <f t="shared" si="33"/>
        <v>1.5522803275129782E-3</v>
      </c>
      <c r="K40" s="12">
        <f>AVERAGE(K24:K26)</f>
        <v>12.507000000000005</v>
      </c>
      <c r="L40" s="12">
        <f>AVERAGE(L24:L26)</f>
        <v>5.2280666666666589</v>
      </c>
      <c r="M40" s="4">
        <f t="shared" si="34"/>
        <v>2.3922801290470712</v>
      </c>
      <c r="N40" s="4">
        <f t="shared" si="35"/>
        <v>0.98398812814386782</v>
      </c>
    </row>
    <row r="41" spans="1:18" x14ac:dyDescent="0.2">
      <c r="A41" s="4">
        <v>232</v>
      </c>
      <c r="C41" s="14">
        <f>AVERAGE(C27:C29)</f>
        <v>583.94866666666667</v>
      </c>
      <c r="D41" s="14">
        <f>AVERAGE(D27:D29)</f>
        <v>573.48820000000001</v>
      </c>
      <c r="E41" s="4">
        <f t="shared" si="30"/>
        <v>1.0182400730593353</v>
      </c>
      <c r="F41" s="4">
        <f t="shared" si="31"/>
        <v>3.5717173859930895E-2</v>
      </c>
      <c r="G41" s="13">
        <f>AVERAGE(G27:G29)</f>
        <v>567.86176666666665</v>
      </c>
      <c r="H41" s="13">
        <f>AVERAGE(H27:H29)</f>
        <v>567.77056666666658</v>
      </c>
      <c r="I41" s="4">
        <f t="shared" si="32"/>
        <v>1.0001606282631654</v>
      </c>
      <c r="J41" s="4">
        <f t="shared" si="33"/>
        <v>2.0428276988755378E-3</v>
      </c>
      <c r="K41" s="12">
        <f>AVERAGE(K27:K29)</f>
        <v>16.086899999999975</v>
      </c>
      <c r="L41" s="12">
        <f>AVERAGE(L27:L29)</f>
        <v>5.7176333333333487</v>
      </c>
      <c r="M41" s="4">
        <f t="shared" si="34"/>
        <v>2.8135592232217173</v>
      </c>
      <c r="N41" s="4">
        <f t="shared" si="35"/>
        <v>1.4052672223185139</v>
      </c>
    </row>
    <row r="42" spans="1:18" x14ac:dyDescent="0.2">
      <c r="C42"/>
      <c r="D42"/>
      <c r="E42" s="4">
        <f>AVERAGE(E33:E41)</f>
        <v>0.98252289919940439</v>
      </c>
      <c r="F42" s="4">
        <f>AVERAGE(F33:F41)</f>
        <v>4.194042554305423E-2</v>
      </c>
      <c r="G42"/>
      <c r="H42"/>
      <c r="I42" s="4">
        <f>AVERAGE(I33:I41)</f>
        <v>1.002203455962041</v>
      </c>
      <c r="J42" s="4">
        <f>AVERAGE(J33:J41)</f>
        <v>5.3905438484049585E-3</v>
      </c>
      <c r="K42"/>
      <c r="L42"/>
      <c r="M42" s="4">
        <f>AVERAGE(M33:M41)</f>
        <v>1.4082920009032034</v>
      </c>
      <c r="N42" s="4">
        <f>AVERAGE(N33:N41)</f>
        <v>0.75350151427881662</v>
      </c>
    </row>
    <row r="43" spans="1:18" x14ac:dyDescent="0.2">
      <c r="C43"/>
      <c r="D43"/>
      <c r="G43"/>
      <c r="H43"/>
      <c r="I43" s="4"/>
      <c r="J43" s="4"/>
      <c r="K43"/>
      <c r="L43"/>
      <c r="M43" s="4"/>
      <c r="N43" s="4"/>
    </row>
    <row r="44" spans="1:18" x14ac:dyDescent="0.2">
      <c r="A44" s="4" t="s">
        <v>43</v>
      </c>
      <c r="C44" s="14" t="s">
        <v>41</v>
      </c>
      <c r="D44" s="14" t="s">
        <v>42</v>
      </c>
      <c r="G44" s="13" t="s">
        <v>41</v>
      </c>
      <c r="H44" s="13" t="s">
        <v>42</v>
      </c>
      <c r="I44" s="4"/>
      <c r="J44" s="4"/>
      <c r="K44" s="12" t="s">
        <v>41</v>
      </c>
      <c r="L44" s="12" t="s">
        <v>42</v>
      </c>
      <c r="M44" s="4"/>
      <c r="N44" s="4"/>
    </row>
    <row r="45" spans="1:18" x14ac:dyDescent="0.2">
      <c r="A45" s="4">
        <v>11</v>
      </c>
      <c r="C45" s="14">
        <f>AVERAGE(E3:E5)</f>
        <v>3.4733333333333803E-2</v>
      </c>
      <c r="D45" s="14">
        <f>AVERAGE(F3:F5)</f>
        <v>1.6488888888888553E-2</v>
      </c>
      <c r="G45" s="13">
        <f>AVERAGE(I3:I5)</f>
        <v>2.9577777777777925E-2</v>
      </c>
      <c r="H45" s="13">
        <f>AVERAGE(J3:J5)</f>
        <v>1.0133333333333402E-2</v>
      </c>
      <c r="I45" s="4"/>
      <c r="J45" s="4"/>
      <c r="K45" s="12">
        <f>AVERAGE(M3:M5)</f>
        <v>7.644444444444602E-3</v>
      </c>
      <c r="L45" s="12">
        <f>AVERAGE(N3:N5)</f>
        <v>6.6222222222219367E-3</v>
      </c>
      <c r="M45" s="4"/>
      <c r="N45" s="4"/>
    </row>
    <row r="46" spans="1:18" x14ac:dyDescent="0.2">
      <c r="A46" s="4">
        <v>37</v>
      </c>
      <c r="C46" s="14">
        <f>AVERAGE(E6:E8)</f>
        <v>0.27995555555555401</v>
      </c>
      <c r="D46" s="14">
        <f>AVERAGE(F6:F8)</f>
        <v>0.15719999999999956</v>
      </c>
      <c r="G46" s="13">
        <f>AVERAGE(I6:I8)</f>
        <v>0.27664444444444553</v>
      </c>
      <c r="H46" s="13">
        <f>AVERAGE(J6:J8)</f>
        <v>0.155555555555555</v>
      </c>
      <c r="I46" s="4"/>
      <c r="J46" s="4"/>
      <c r="K46" s="12">
        <f>AVERAGE(M6:M8)</f>
        <v>3.3111111111105243E-3</v>
      </c>
      <c r="L46" s="12">
        <f>AVERAGE(N6:N8)</f>
        <v>5.822222222222913E-3</v>
      </c>
      <c r="M46" s="4"/>
      <c r="N46" s="4"/>
    </row>
    <row r="47" spans="1:18" x14ac:dyDescent="0.2">
      <c r="A47" s="4">
        <v>63</v>
      </c>
      <c r="C47" s="14">
        <f>AVERAGE(E9:E11)</f>
        <v>0.28642222222222102</v>
      </c>
      <c r="D47" s="14">
        <f>AVERAGE(F9:F11)</f>
        <v>5.2422222222221627E-2</v>
      </c>
      <c r="G47" s="13">
        <f>AVERAGE(I9:I11)</f>
        <v>0.28171111111110986</v>
      </c>
      <c r="H47" s="13">
        <f>AVERAGE(J9:J11)</f>
        <v>6.4977777777777135E-2</v>
      </c>
      <c r="I47" s="4"/>
      <c r="J47" s="4"/>
      <c r="K47" s="12">
        <f>AVERAGE(M9:M11)</f>
        <v>1.0022222222223339E-2</v>
      </c>
      <c r="L47" s="12">
        <f>AVERAGE(N9:N11)</f>
        <v>1.9377777777776828E-2</v>
      </c>
      <c r="M47" s="4"/>
      <c r="N47" s="4"/>
    </row>
    <row r="48" spans="1:18" x14ac:dyDescent="0.2">
      <c r="A48" s="4">
        <v>90</v>
      </c>
      <c r="C48" s="14">
        <f>AVERAGE(E12:E14)</f>
        <v>0.39064444444444746</v>
      </c>
      <c r="D48" s="14">
        <f>AVERAGE(F12:F14)</f>
        <v>0.86611111111110972</v>
      </c>
      <c r="G48" s="13">
        <f>AVERAGE(I12:I14)</f>
        <v>0.34722222222222382</v>
      </c>
      <c r="H48" s="13">
        <f>AVERAGE(J12:J14)</f>
        <v>0.86804444444444562</v>
      </c>
      <c r="I48" s="4"/>
      <c r="J48" s="4"/>
      <c r="K48" s="12">
        <f>AVERAGE(M12:M14)</f>
        <v>4.3422222222226768E-2</v>
      </c>
      <c r="L48" s="12">
        <f>AVERAGE(N12:N14)</f>
        <v>8.3333333333321189E-3</v>
      </c>
      <c r="M48" s="4"/>
      <c r="N48" s="4"/>
      <c r="O48" s="4"/>
      <c r="P48" s="4"/>
      <c r="Q48" s="4"/>
      <c r="R48" s="4"/>
    </row>
    <row r="49" spans="1:18" x14ac:dyDescent="0.2">
      <c r="A49" s="4">
        <v>116</v>
      </c>
      <c r="C49" s="14">
        <f>AVERAGE(E15:E17)</f>
        <v>0.42417777777778082</v>
      </c>
      <c r="D49" s="14">
        <f>AVERAGE(F15:F17)</f>
        <v>0.50382222222222595</v>
      </c>
      <c r="G49" s="13">
        <f>AVERAGE(I15:I17)</f>
        <v>0.42380000000000945</v>
      </c>
      <c r="H49" s="13">
        <f>AVERAGE(J15:J17)</f>
        <v>0.50853333333333239</v>
      </c>
      <c r="I49" s="4"/>
      <c r="J49" s="4"/>
      <c r="K49" s="12">
        <f>AVERAGE(M15:M17)</f>
        <v>3.7555555555475926E-3</v>
      </c>
      <c r="L49" s="12">
        <f>AVERAGE(N15:N17)</f>
        <v>4.955555555549533E-3</v>
      </c>
      <c r="M49" s="4"/>
      <c r="N49" s="4"/>
      <c r="O49" s="4"/>
      <c r="P49" s="4"/>
      <c r="Q49" s="4"/>
      <c r="R49" s="4"/>
    </row>
    <row r="50" spans="1:18" x14ac:dyDescent="0.2">
      <c r="A50" s="4">
        <v>145</v>
      </c>
      <c r="C50" s="14">
        <f>AVERAGE(E18:E20)</f>
        <v>1.7370666666666637</v>
      </c>
      <c r="D50" s="14">
        <f>AVERAGE(F18:F20)</f>
        <v>0.80853333333333433</v>
      </c>
      <c r="G50" s="13">
        <f>AVERAGE(I18:I20)</f>
        <v>1.7176666666666638</v>
      </c>
      <c r="H50" s="13">
        <f>AVERAGE(J18:J20)</f>
        <v>0.81444444444445219</v>
      </c>
      <c r="I50" s="4"/>
      <c r="J50" s="4"/>
      <c r="K50" s="12">
        <f>AVERAGE(M18:M20)</f>
        <v>1.9399999999993572E-2</v>
      </c>
      <c r="L50" s="12">
        <f>AVERAGE(N18:N20)</f>
        <v>1.6755555555568513E-2</v>
      </c>
      <c r="M50" s="4"/>
      <c r="N50" s="4"/>
      <c r="O50" s="4"/>
      <c r="P50" s="4"/>
      <c r="Q50" s="4"/>
      <c r="R50" s="4"/>
    </row>
    <row r="51" spans="1:18" x14ac:dyDescent="0.2">
      <c r="A51" s="4">
        <v>174</v>
      </c>
      <c r="C51" s="14">
        <f>AVERAGE(E21:E23)</f>
        <v>4.2091111111111177</v>
      </c>
      <c r="D51" s="14">
        <f>AVERAGE(F21:F23)</f>
        <v>3.9849777777777526</v>
      </c>
      <c r="G51" s="13">
        <f>AVERAGE(I21:I23)</f>
        <v>4.2200444444444543</v>
      </c>
      <c r="H51" s="13">
        <f>AVERAGE(J21:J23)</f>
        <v>3.9818666666666522</v>
      </c>
      <c r="I51" s="4"/>
      <c r="J51" s="4"/>
      <c r="K51" s="12">
        <f>AVERAGE(M21:M23)</f>
        <v>1.8066666666666602E-2</v>
      </c>
      <c r="L51" s="12">
        <f>AVERAGE(N21:N23)</f>
        <v>1.5622222222216505E-2</v>
      </c>
      <c r="M51" s="4"/>
      <c r="N51" s="4"/>
    </row>
    <row r="52" spans="1:18" x14ac:dyDescent="0.2">
      <c r="A52" s="4">
        <v>203</v>
      </c>
      <c r="C52" s="14">
        <f>AVERAGE(E24:E26)</f>
        <v>1.5585777777777707</v>
      </c>
      <c r="D52" s="14">
        <f>AVERAGE(F24:F26)</f>
        <v>2.5535777777777944</v>
      </c>
      <c r="G52" s="13">
        <f>AVERAGE(I24:I26)</f>
        <v>1.5565777777777801</v>
      </c>
      <c r="H52" s="13">
        <f>AVERAGE(J24:J26)</f>
        <v>2.5768888888888832</v>
      </c>
      <c r="I52" s="4"/>
      <c r="J52" s="4"/>
      <c r="K52" s="12">
        <f>AVERAGE(M24:M26)</f>
        <v>5.713333333335413E-2</v>
      </c>
      <c r="L52" s="12">
        <f>AVERAGE(N24:N26)</f>
        <v>4.6488888888891168E-2</v>
      </c>
      <c r="M52" s="4"/>
      <c r="N52" s="4"/>
    </row>
    <row r="53" spans="1:18" x14ac:dyDescent="0.2">
      <c r="A53" s="4">
        <v>232</v>
      </c>
      <c r="C53" s="14">
        <f>AVERAGE(E27:E29)</f>
        <v>5.0841111111111177</v>
      </c>
      <c r="D53" s="14">
        <f>AVERAGE(F27:F29)</f>
        <v>4.692333333333333</v>
      </c>
      <c r="G53" s="13">
        <f>AVERAGE(I27:I29)</f>
        <v>5.1054444444444398</v>
      </c>
      <c r="H53" s="13">
        <f>AVERAGE(J27:J29)</f>
        <v>4.7077111111111662</v>
      </c>
      <c r="I53" s="4"/>
      <c r="J53" s="4"/>
      <c r="K53" s="12">
        <f>AVERAGE(M27:M29)</f>
        <v>3.5599999999982167E-2</v>
      </c>
      <c r="L53" s="12">
        <f>AVERAGE(N27:N29)</f>
        <v>3.6622222222250457E-2</v>
      </c>
      <c r="M53" s="4"/>
      <c r="N53" s="4"/>
    </row>
    <row r="54" spans="1:18" x14ac:dyDescent="0.2">
      <c r="C54"/>
      <c r="D54"/>
      <c r="E54" s="4" t="s">
        <v>44</v>
      </c>
      <c r="G54"/>
      <c r="H54"/>
      <c r="I54" s="4"/>
      <c r="J54" s="4"/>
      <c r="K54" s="12"/>
      <c r="L54" s="12"/>
      <c r="M54" s="4"/>
      <c r="N54" s="4"/>
    </row>
    <row r="55" spans="1:18" x14ac:dyDescent="0.2">
      <c r="A55" s="4" t="s">
        <v>45</v>
      </c>
      <c r="C55" s="17">
        <f t="shared" ref="C55:C63" si="36">G33/C33</f>
        <v>0.91355320732534062</v>
      </c>
      <c r="D55" s="14">
        <f t="shared" ref="D55:D63" si="37">H33/D33</f>
        <v>0.74734244346581347</v>
      </c>
      <c r="E55" s="4">
        <f t="shared" ref="E55:E63" si="38">ABS(D$64-D55)</f>
        <v>0.1968584824329318</v>
      </c>
      <c r="G55"/>
      <c r="H55"/>
      <c r="I55" s="4"/>
      <c r="J55" s="4"/>
      <c r="K55" s="12"/>
      <c r="L55" s="12"/>
      <c r="M55" s="4"/>
      <c r="N55" s="4"/>
    </row>
    <row r="56" spans="1:18" x14ac:dyDescent="0.2">
      <c r="C56" s="17">
        <f t="shared" si="36"/>
        <v>0.96145392250670458</v>
      </c>
      <c r="D56" s="14">
        <f t="shared" si="37"/>
        <v>0.91610349151722703</v>
      </c>
      <c r="E56" s="4">
        <f t="shared" si="38"/>
        <v>2.8097434381518238E-2</v>
      </c>
      <c r="G56"/>
      <c r="H56"/>
      <c r="I56" s="4"/>
      <c r="J56" s="4"/>
      <c r="K56" s="12"/>
      <c r="L56" s="12"/>
      <c r="M56" s="4"/>
      <c r="N56" s="4"/>
    </row>
    <row r="57" spans="1:18" x14ac:dyDescent="0.2">
      <c r="C57" s="17">
        <f t="shared" si="36"/>
        <v>0.96598048944341952</v>
      </c>
      <c r="D57" s="14">
        <f t="shared" si="37"/>
        <v>0.94867640059144365</v>
      </c>
      <c r="E57" s="4">
        <f t="shared" si="38"/>
        <v>4.4754746926983779E-3</v>
      </c>
      <c r="G57"/>
      <c r="H57"/>
      <c r="I57" s="4"/>
      <c r="J57" s="4"/>
      <c r="K57" s="12"/>
      <c r="L57" s="12"/>
      <c r="M57" s="4"/>
      <c r="N57" s="4"/>
    </row>
    <row r="58" spans="1:18" x14ac:dyDescent="0.2">
      <c r="C58" s="17">
        <f t="shared" si="36"/>
        <v>0.9661819686925367</v>
      </c>
      <c r="D58" s="14">
        <f t="shared" si="37"/>
        <v>0.96588758886985793</v>
      </c>
      <c r="E58" s="4">
        <f t="shared" si="38"/>
        <v>2.1686662971112658E-2</v>
      </c>
      <c r="G58"/>
      <c r="H58"/>
      <c r="I58" s="4"/>
      <c r="J58" s="4"/>
      <c r="K58" s="12"/>
      <c r="L58" s="12"/>
      <c r="M58" s="4"/>
      <c r="N58" s="4"/>
    </row>
    <row r="59" spans="1:18" x14ac:dyDescent="0.2">
      <c r="C59" s="17">
        <f t="shared" si="36"/>
        <v>0.96810661602311943</v>
      </c>
      <c r="D59" s="14">
        <f t="shared" si="37"/>
        <v>0.97528972022149307</v>
      </c>
      <c r="E59" s="4">
        <f t="shared" si="38"/>
        <v>3.1088794322747804E-2</v>
      </c>
      <c r="G59"/>
      <c r="H59"/>
      <c r="I59" s="4"/>
      <c r="J59" s="4"/>
      <c r="K59" s="12"/>
      <c r="L59" s="12"/>
      <c r="M59" s="4"/>
      <c r="N59" s="4"/>
    </row>
    <row r="60" spans="1:18" x14ac:dyDescent="0.2">
      <c r="C60" s="17">
        <f t="shared" si="36"/>
        <v>0.96775057410414067</v>
      </c>
      <c r="D60" s="14">
        <f t="shared" si="37"/>
        <v>0.98117955879098673</v>
      </c>
      <c r="E60" s="4">
        <f t="shared" si="38"/>
        <v>3.6978632892241459E-2</v>
      </c>
      <c r="G60"/>
      <c r="H60"/>
      <c r="I60" s="4"/>
      <c r="J60" s="4"/>
      <c r="K60" s="12"/>
      <c r="L60" s="12"/>
      <c r="M60" s="4"/>
      <c r="N60" s="4"/>
    </row>
    <row r="61" spans="1:18" x14ac:dyDescent="0.2">
      <c r="C61" s="17">
        <f t="shared" si="36"/>
        <v>0.97070216481651894</v>
      </c>
      <c r="D61" s="14">
        <f t="shared" si="37"/>
        <v>0.98544005263892098</v>
      </c>
      <c r="E61" s="4">
        <f t="shared" si="38"/>
        <v>4.1239126740175713E-2</v>
      </c>
      <c r="G61"/>
      <c r="H61"/>
      <c r="I61" s="4"/>
      <c r="J61" s="4"/>
      <c r="K61" s="12"/>
      <c r="L61" s="12"/>
      <c r="M61" s="4"/>
      <c r="N61" s="4"/>
    </row>
    <row r="62" spans="1:18" x14ac:dyDescent="0.2">
      <c r="C62" s="17">
        <f t="shared" si="36"/>
        <v>0.97145618420434032</v>
      </c>
      <c r="D62" s="14">
        <f t="shared" si="37"/>
        <v>0.98785900023346584</v>
      </c>
      <c r="E62" s="4">
        <f t="shared" si="38"/>
        <v>4.3658074334720576E-2</v>
      </c>
      <c r="G62"/>
      <c r="H62"/>
      <c r="I62" s="4"/>
      <c r="J62" s="4"/>
      <c r="K62" s="12"/>
      <c r="L62" s="12"/>
      <c r="M62" s="4"/>
      <c r="N62" s="4"/>
    </row>
    <row r="63" spans="1:18" x14ac:dyDescent="0.2">
      <c r="C63" s="17">
        <f t="shared" si="36"/>
        <v>0.97245151685707532</v>
      </c>
      <c r="D63" s="14">
        <f t="shared" si="37"/>
        <v>0.99003007675949839</v>
      </c>
      <c r="E63" s="4">
        <f t="shared" si="38"/>
        <v>4.5829150860753121E-2</v>
      </c>
      <c r="G63"/>
      <c r="H63"/>
      <c r="I63" s="4"/>
      <c r="J63" s="4"/>
      <c r="K63" s="12"/>
      <c r="L63" s="12"/>
      <c r="M63" s="4"/>
      <c r="N63" s="4"/>
    </row>
    <row r="64" spans="1:18" x14ac:dyDescent="0.2">
      <c r="C64"/>
      <c r="D64" s="14">
        <f>AVERAGE(D55:D63)</f>
        <v>0.94420092589874527</v>
      </c>
      <c r="E64" s="14">
        <f>AVERAGE(E55:E63)</f>
        <v>4.999020373654442E-2</v>
      </c>
      <c r="G64"/>
      <c r="H64"/>
      <c r="I64" s="4"/>
      <c r="J64" s="4"/>
      <c r="K64" s="12"/>
      <c r="L64" s="12"/>
    </row>
    <row r="65" spans="1:12" x14ac:dyDescent="0.2">
      <c r="C65" s="14" t="s">
        <v>24</v>
      </c>
      <c r="D65" s="14" t="s">
        <v>25</v>
      </c>
      <c r="E65" s="4"/>
      <c r="F65" s="4"/>
      <c r="G65" s="13" t="s">
        <v>24</v>
      </c>
      <c r="H65" s="13" t="s">
        <v>25</v>
      </c>
      <c r="I65" s="4"/>
      <c r="J65" s="4"/>
      <c r="K65" s="12" t="s">
        <v>24</v>
      </c>
      <c r="L65" s="12" t="s">
        <v>25</v>
      </c>
    </row>
    <row r="66" spans="1:12" x14ac:dyDescent="0.2">
      <c r="A66" s="4" t="s">
        <v>26</v>
      </c>
      <c r="C66" s="14">
        <f>SLOPE(C33:C41,$A33:$A41)</f>
        <v>2.5523131118373277</v>
      </c>
      <c r="D66" s="14">
        <f>SLOPE(D33:D41,$A33:$A41)</f>
        <v>2.4944764320987649</v>
      </c>
      <c r="E66" s="4"/>
      <c r="F66" s="4"/>
      <c r="G66" s="13">
        <f>SLOPE(G33:G41,$A33:$A41)</f>
        <v>2.4822935918663762</v>
      </c>
      <c r="H66" s="13">
        <f>SLOPE(H33:H41,$A33:$A41)</f>
        <v>2.4781996405228752</v>
      </c>
      <c r="I66" s="4"/>
      <c r="J66" s="4"/>
      <c r="K66" s="12">
        <f>SLOPE(K33:K41,$A33:$A41)</f>
        <v>7.0019519970951266E-2</v>
      </c>
      <c r="L66" s="12">
        <f>SLOPE(L33:L41,$A33:$A41)</f>
        <v>1.6276791575889637E-2</v>
      </c>
    </row>
    <row r="67" spans="1:12" x14ac:dyDescent="0.2">
      <c r="A67" s="10" t="s">
        <v>22</v>
      </c>
      <c r="B67" s="10"/>
      <c r="C67" s="14"/>
      <c r="D67" s="14">
        <f>C66/D66</f>
        <v>1.0231858994514136</v>
      </c>
      <c r="E67" s="10"/>
      <c r="F67" s="10"/>
      <c r="G67" s="13"/>
      <c r="H67" s="13">
        <f>G66/H66</f>
        <v>1.0016519860936777</v>
      </c>
      <c r="I67" s="10"/>
      <c r="J67" s="10"/>
      <c r="K67" s="12"/>
      <c r="L67" s="12">
        <f>K66/L66</f>
        <v>4.3018011040129833</v>
      </c>
    </row>
  </sheetData>
  <mergeCells count="3">
    <mergeCell ref="C1:D1"/>
    <mergeCell ref="G1:H1"/>
    <mergeCell ref="K1:L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weights</vt:lpstr>
      <vt:lpstr>rewards</vt:lpstr>
      <vt:lpstr>best_rewards</vt:lpstr>
      <vt:lpstr>weights_1cpu</vt:lpstr>
      <vt:lpstr>rewards_1cpu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OKU Circ</cp:lastModifiedBy>
  <cp:revision>190</cp:revision>
  <dcterms:created xsi:type="dcterms:W3CDTF">2017-07-03T10:16:19Z</dcterms:created>
  <dcterms:modified xsi:type="dcterms:W3CDTF">2017-07-30T17:22:47Z</dcterms:modified>
  <dc:language>en-US</dc:language>
</cp:coreProperties>
</file>