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4.xml" ContentType="application/vnd.ms-excel.slicer+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Ex5.xml" ContentType="application/vnd.ms-office.chartex+xml"/>
  <Override PartName="/xl/charts/style9.xml" ContentType="application/vnd.ms-office.chartstyle+xml"/>
  <Override PartName="/xl/charts/colors9.xml" ContentType="application/vnd.ms-office.chartcolorstyle+xml"/>
  <Override PartName="/xl/charts/chartEx6.xml" ContentType="application/vnd.ms-office.chartex+xml"/>
  <Override PartName="/xl/charts/style10.xml" ContentType="application/vnd.ms-office.chartstyle+xml"/>
  <Override PartName="/xl/charts/colors10.xml" ContentType="application/vnd.ms-office.chartcolorstyle+xml"/>
  <Override PartName="/xl/charts/chartEx7.xml" ContentType="application/vnd.ms-office.chartex+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12.xml" ContentType="application/vnd.ms-office.chartstyle+xml"/>
  <Override PartName="/xl/charts/colors12.xml" ContentType="application/vnd.ms-office.chartcolorstyle+xml"/>
  <Override PartName="/xl/charts/chart6.xml" ContentType="application/vnd.openxmlformats-officedocument.drawingml.chart+xml"/>
  <Override PartName="/xl/charts/style13.xml" ContentType="application/vnd.ms-office.chartstyle+xml"/>
  <Override PartName="/xl/charts/colors13.xml" ContentType="application/vnd.ms-office.chartcolorstyle+xml"/>
  <Override PartName="/xl/charts/chart7.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G:\My Drive\Projects\Excel Projects with Dashboards\Covid_Data_Analysis_Project-main\"/>
    </mc:Choice>
  </mc:AlternateContent>
  <xr:revisionPtr revIDLastSave="0" documentId="13_ncr:1_{1511EC58-F66B-4DE6-92D4-57B906508AD8}" xr6:coauthVersionLast="47" xr6:coauthVersionMax="47" xr10:uidLastSave="{00000000-0000-0000-0000-000000000000}"/>
  <bookViews>
    <workbookView xWindow="-120" yWindow="-120" windowWidth="29040" windowHeight="15720" xr2:uid="{00000000-000D-0000-FFFF-FFFF00000000}"/>
  </bookViews>
  <sheets>
    <sheet name="Data_1" sheetId="1" r:id="rId1"/>
    <sheet name="Data_2" sheetId="4" r:id="rId2"/>
    <sheet name="Data_3" sheetId="5" r:id="rId3"/>
    <sheet name="Dashboard_1" sheetId="2" r:id="rId4"/>
    <sheet name="Dashboard_2" sheetId="3" r:id="rId5"/>
    <sheet name="Dashboard_3" sheetId="6" r:id="rId6"/>
    <sheet name="Dashboard_4" sheetId="7" r:id="rId7"/>
  </sheets>
  <definedNames>
    <definedName name="_xlnm._FilterDatabase" localSheetId="1" hidden="1">Data_2!$A$1:$J$614</definedName>
    <definedName name="_xlnm._FilterDatabase" localSheetId="2" hidden="1">Data_3!$A$1:$L$708</definedName>
    <definedName name="_xlchart.v5.0" hidden="1">Data_3!$AY$5</definedName>
    <definedName name="_xlchart.v5.1" hidden="1">Data_3!$AY$6:$AY$41</definedName>
    <definedName name="_xlchart.v5.10" hidden="1">Data_3!$AK$5</definedName>
    <definedName name="_xlchart.v5.11" hidden="1">Data_3!$AK$6:$AK$41</definedName>
    <definedName name="_xlchart.v5.12" hidden="1">Data_3!$AM$5</definedName>
    <definedName name="_xlchart.v5.13" hidden="1">Data_3!$AM$6:$AM$41</definedName>
    <definedName name="_xlchart.v5.14" hidden="1">Data_3!$AN$5</definedName>
    <definedName name="_xlchart.v5.15" hidden="1">Data_3!$AN$6:$AN$41</definedName>
    <definedName name="_xlchart.v5.16" hidden="1">Data_3!$AS$5</definedName>
    <definedName name="_xlchart.v5.17" hidden="1">Data_3!$AS$6:$AS$41</definedName>
    <definedName name="_xlchart.v5.18" hidden="1">Data_3!$AT$5</definedName>
    <definedName name="_xlchart.v5.19" hidden="1">Data_3!$AT$6:$AT$41</definedName>
    <definedName name="_xlchart.v5.2" hidden="1">Data_3!$AZ$5</definedName>
    <definedName name="_xlchart.v5.20" hidden="1">Data_3!$AV$5</definedName>
    <definedName name="_xlchart.v5.21" hidden="1">Data_3!$AV$6:$AV$41</definedName>
    <definedName name="_xlchart.v5.22" hidden="1">Data_3!$AW$5</definedName>
    <definedName name="_xlchart.v5.23" hidden="1">Data_3!$AW$6:$AW$41</definedName>
    <definedName name="_xlchart.v5.24" hidden="1">Data_3!$AP$5</definedName>
    <definedName name="_xlchart.v5.25" hidden="1">Data_3!$AP$6:$AP$41</definedName>
    <definedName name="_xlchart.v5.26" hidden="1">Data_3!$AQ$5</definedName>
    <definedName name="_xlchart.v5.27" hidden="1">Data_3!$AQ$6:$AQ$41</definedName>
    <definedName name="_xlchart.v5.3" hidden="1">Data_3!$AZ$6:$AZ$41</definedName>
    <definedName name="_xlchart.v5.4" hidden="1">Data_3!$AG$5</definedName>
    <definedName name="_xlchart.v5.5" hidden="1">Data_3!$AG$6:$AG$41</definedName>
    <definedName name="_xlchart.v5.6" hidden="1">Data_3!$AH$5</definedName>
    <definedName name="_xlchart.v5.7" hidden="1">Data_3!$AH$6:$AH$41</definedName>
    <definedName name="_xlchart.v5.8" hidden="1">Data_3!$AJ$5</definedName>
    <definedName name="_xlchart.v5.9" hidden="1">Data_3!$AJ$6:$AJ$41</definedName>
    <definedName name="Slicer_MonthName">#N/A</definedName>
    <definedName name="Slicer_MonthName1">#N/A</definedName>
    <definedName name="Slicer_MonthName2">#N/A</definedName>
    <definedName name="Slicer_Statefilter">#N/A</definedName>
    <definedName name="Slicer_week_of_month1">#N/A</definedName>
    <definedName name="Slicer_week_of_month2">#N/A</definedName>
    <definedName name="Slicer_year">#N/A</definedName>
    <definedName name="Slicer_year1">#N/A</definedName>
    <definedName name="Slicer_year2">#N/A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Z5" i="5" l="1"/>
  <c r="AY5" i="5"/>
  <c r="AW5" i="5"/>
  <c r="AV5" i="5"/>
  <c r="AT5" i="5"/>
  <c r="AS5" i="5"/>
  <c r="AQ5" i="5"/>
  <c r="AP5" i="5"/>
  <c r="AN5" i="5"/>
  <c r="AM5" i="5"/>
  <c r="AK5" i="5"/>
  <c r="AJ5" i="5"/>
  <c r="AH5" i="5"/>
  <c r="AG5" i="5"/>
  <c r="Y6" i="5"/>
  <c r="AH6" i="5" s="1"/>
  <c r="Z6" i="5"/>
  <c r="AK6" i="5" s="1"/>
  <c r="AA6" i="5"/>
  <c r="AN6" i="5" s="1"/>
  <c r="AB6" i="5"/>
  <c r="AQ6" i="5" s="1"/>
  <c r="AC6" i="5"/>
  <c r="AT6" i="5" s="1"/>
  <c r="AD6" i="5"/>
  <c r="AW6" i="5" s="1"/>
  <c r="AE6" i="5"/>
  <c r="AZ6" i="5" s="1"/>
  <c r="Y7" i="5"/>
  <c r="AH7" i="5" s="1"/>
  <c r="Z7" i="5"/>
  <c r="AK7" i="5" s="1"/>
  <c r="AA7" i="5"/>
  <c r="AN7" i="5" s="1"/>
  <c r="AB7" i="5"/>
  <c r="AQ7" i="5" s="1"/>
  <c r="AC7" i="5"/>
  <c r="AT7" i="5" s="1"/>
  <c r="AD7" i="5"/>
  <c r="AW7" i="5" s="1"/>
  <c r="AE7" i="5"/>
  <c r="AZ7" i="5" s="1"/>
  <c r="Y8" i="5"/>
  <c r="AH8" i="5" s="1"/>
  <c r="Z8" i="5"/>
  <c r="AK8" i="5" s="1"/>
  <c r="AA8" i="5"/>
  <c r="AN8" i="5" s="1"/>
  <c r="AB8" i="5"/>
  <c r="AQ8" i="5" s="1"/>
  <c r="AC8" i="5"/>
  <c r="AT8" i="5" s="1"/>
  <c r="AD8" i="5"/>
  <c r="AW8" i="5" s="1"/>
  <c r="AE8" i="5"/>
  <c r="AZ8" i="5" s="1"/>
  <c r="Y9" i="5"/>
  <c r="AH9" i="5" s="1"/>
  <c r="Z9" i="5"/>
  <c r="AK9" i="5" s="1"/>
  <c r="AA9" i="5"/>
  <c r="AN9" i="5" s="1"/>
  <c r="AB9" i="5"/>
  <c r="AQ9" i="5" s="1"/>
  <c r="AC9" i="5"/>
  <c r="AT9" i="5" s="1"/>
  <c r="AD9" i="5"/>
  <c r="AW9" i="5" s="1"/>
  <c r="AE9" i="5"/>
  <c r="AZ9" i="5" s="1"/>
  <c r="Y10" i="5"/>
  <c r="AH10" i="5" s="1"/>
  <c r="Z10" i="5"/>
  <c r="AK10" i="5" s="1"/>
  <c r="AA10" i="5"/>
  <c r="AN10" i="5" s="1"/>
  <c r="AB10" i="5"/>
  <c r="AQ10" i="5" s="1"/>
  <c r="AC10" i="5"/>
  <c r="AT10" i="5" s="1"/>
  <c r="AD10" i="5"/>
  <c r="AW10" i="5" s="1"/>
  <c r="AE10" i="5"/>
  <c r="AZ10" i="5" s="1"/>
  <c r="Y11" i="5"/>
  <c r="AH11" i="5" s="1"/>
  <c r="Z11" i="5"/>
  <c r="AK11" i="5" s="1"/>
  <c r="AA11" i="5"/>
  <c r="AN11" i="5" s="1"/>
  <c r="AB11" i="5"/>
  <c r="AQ11" i="5" s="1"/>
  <c r="AC11" i="5"/>
  <c r="AT11" i="5" s="1"/>
  <c r="AD11" i="5"/>
  <c r="AW11" i="5" s="1"/>
  <c r="AE11" i="5"/>
  <c r="AZ11" i="5" s="1"/>
  <c r="Y12" i="5"/>
  <c r="AH12" i="5" s="1"/>
  <c r="Z12" i="5"/>
  <c r="AK12" i="5" s="1"/>
  <c r="AA12" i="5"/>
  <c r="AN12" i="5" s="1"/>
  <c r="AB12" i="5"/>
  <c r="AQ12" i="5" s="1"/>
  <c r="AC12" i="5"/>
  <c r="AT12" i="5" s="1"/>
  <c r="AD12" i="5"/>
  <c r="AW12" i="5" s="1"/>
  <c r="AE12" i="5"/>
  <c r="AZ12" i="5" s="1"/>
  <c r="Y13" i="5"/>
  <c r="AH13" i="5" s="1"/>
  <c r="Z13" i="5"/>
  <c r="AK13" i="5" s="1"/>
  <c r="AA13" i="5"/>
  <c r="AN13" i="5" s="1"/>
  <c r="AB13" i="5"/>
  <c r="AQ13" i="5" s="1"/>
  <c r="AC13" i="5"/>
  <c r="AT13" i="5" s="1"/>
  <c r="AD13" i="5"/>
  <c r="AW13" i="5" s="1"/>
  <c r="AE13" i="5"/>
  <c r="AZ13" i="5" s="1"/>
  <c r="Y14" i="5"/>
  <c r="AH14" i="5" s="1"/>
  <c r="Z14" i="5"/>
  <c r="AK14" i="5" s="1"/>
  <c r="AA14" i="5"/>
  <c r="AN14" i="5" s="1"/>
  <c r="AB14" i="5"/>
  <c r="AQ14" i="5" s="1"/>
  <c r="AC14" i="5"/>
  <c r="AT14" i="5" s="1"/>
  <c r="AD14" i="5"/>
  <c r="AW14" i="5" s="1"/>
  <c r="AE14" i="5"/>
  <c r="AZ14" i="5" s="1"/>
  <c r="Y15" i="5"/>
  <c r="AH15" i="5" s="1"/>
  <c r="Z15" i="5"/>
  <c r="AK15" i="5" s="1"/>
  <c r="AA15" i="5"/>
  <c r="AN15" i="5" s="1"/>
  <c r="AB15" i="5"/>
  <c r="AQ15" i="5" s="1"/>
  <c r="AC15" i="5"/>
  <c r="AT15" i="5" s="1"/>
  <c r="AD15" i="5"/>
  <c r="AW15" i="5" s="1"/>
  <c r="AE15" i="5"/>
  <c r="AZ15" i="5" s="1"/>
  <c r="Y16" i="5"/>
  <c r="AH16" i="5" s="1"/>
  <c r="Z16" i="5"/>
  <c r="AK16" i="5" s="1"/>
  <c r="AA16" i="5"/>
  <c r="AN16" i="5" s="1"/>
  <c r="AB16" i="5"/>
  <c r="AQ16" i="5" s="1"/>
  <c r="AC16" i="5"/>
  <c r="AT16" i="5" s="1"/>
  <c r="AD16" i="5"/>
  <c r="AW16" i="5" s="1"/>
  <c r="AE16" i="5"/>
  <c r="AZ16" i="5" s="1"/>
  <c r="Y17" i="5"/>
  <c r="AH17" i="5" s="1"/>
  <c r="Z17" i="5"/>
  <c r="AK17" i="5" s="1"/>
  <c r="AA17" i="5"/>
  <c r="AN17" i="5" s="1"/>
  <c r="AB17" i="5"/>
  <c r="AQ17" i="5" s="1"/>
  <c r="AC17" i="5"/>
  <c r="AT17" i="5" s="1"/>
  <c r="AD17" i="5"/>
  <c r="AW17" i="5" s="1"/>
  <c r="AE17" i="5"/>
  <c r="AZ17" i="5" s="1"/>
  <c r="Y18" i="5"/>
  <c r="AH18" i="5" s="1"/>
  <c r="Z18" i="5"/>
  <c r="AK18" i="5" s="1"/>
  <c r="AA18" i="5"/>
  <c r="AN18" i="5" s="1"/>
  <c r="AB18" i="5"/>
  <c r="AQ18" i="5" s="1"/>
  <c r="AC18" i="5"/>
  <c r="AT18" i="5" s="1"/>
  <c r="AD18" i="5"/>
  <c r="AW18" i="5" s="1"/>
  <c r="AE18" i="5"/>
  <c r="AZ18" i="5" s="1"/>
  <c r="Y19" i="5"/>
  <c r="AH19" i="5" s="1"/>
  <c r="Z19" i="5"/>
  <c r="AK19" i="5" s="1"/>
  <c r="AA19" i="5"/>
  <c r="AN19" i="5" s="1"/>
  <c r="AB19" i="5"/>
  <c r="AQ19" i="5" s="1"/>
  <c r="AC19" i="5"/>
  <c r="AT19" i="5" s="1"/>
  <c r="AD19" i="5"/>
  <c r="AW19" i="5" s="1"/>
  <c r="AE19" i="5"/>
  <c r="AZ19" i="5" s="1"/>
  <c r="Y20" i="5"/>
  <c r="AH20" i="5" s="1"/>
  <c r="Z20" i="5"/>
  <c r="AK20" i="5" s="1"/>
  <c r="AA20" i="5"/>
  <c r="AN20" i="5" s="1"/>
  <c r="AB20" i="5"/>
  <c r="AQ20" i="5" s="1"/>
  <c r="AC20" i="5"/>
  <c r="AT20" i="5" s="1"/>
  <c r="AD20" i="5"/>
  <c r="AW20" i="5" s="1"/>
  <c r="AE20" i="5"/>
  <c r="AZ20" i="5" s="1"/>
  <c r="Y21" i="5"/>
  <c r="AH21" i="5" s="1"/>
  <c r="Z21" i="5"/>
  <c r="AK21" i="5" s="1"/>
  <c r="AA21" i="5"/>
  <c r="AN21" i="5" s="1"/>
  <c r="AB21" i="5"/>
  <c r="AQ21" i="5" s="1"/>
  <c r="AC21" i="5"/>
  <c r="AT21" i="5" s="1"/>
  <c r="AD21" i="5"/>
  <c r="AW21" i="5" s="1"/>
  <c r="AE21" i="5"/>
  <c r="AZ21" i="5" s="1"/>
  <c r="Y22" i="5"/>
  <c r="AH22" i="5" s="1"/>
  <c r="Z22" i="5"/>
  <c r="AK22" i="5" s="1"/>
  <c r="AA22" i="5"/>
  <c r="AN22" i="5" s="1"/>
  <c r="AB22" i="5"/>
  <c r="AQ22" i="5" s="1"/>
  <c r="AC22" i="5"/>
  <c r="AT22" i="5" s="1"/>
  <c r="AD22" i="5"/>
  <c r="AW22" i="5" s="1"/>
  <c r="AE22" i="5"/>
  <c r="AZ22" i="5" s="1"/>
  <c r="Y23" i="5"/>
  <c r="AH23" i="5" s="1"/>
  <c r="Z23" i="5"/>
  <c r="AK23" i="5" s="1"/>
  <c r="AA23" i="5"/>
  <c r="AN23" i="5" s="1"/>
  <c r="AB23" i="5"/>
  <c r="AQ23" i="5" s="1"/>
  <c r="AC23" i="5"/>
  <c r="AT23" i="5" s="1"/>
  <c r="AD23" i="5"/>
  <c r="AW23" i="5" s="1"/>
  <c r="AE23" i="5"/>
  <c r="AZ23" i="5" s="1"/>
  <c r="Y24" i="5"/>
  <c r="AH24" i="5" s="1"/>
  <c r="Z24" i="5"/>
  <c r="AK24" i="5" s="1"/>
  <c r="AA24" i="5"/>
  <c r="AN24" i="5" s="1"/>
  <c r="AB24" i="5"/>
  <c r="AQ24" i="5" s="1"/>
  <c r="AC24" i="5"/>
  <c r="AT24" i="5" s="1"/>
  <c r="AD24" i="5"/>
  <c r="AW24" i="5" s="1"/>
  <c r="AE24" i="5"/>
  <c r="AZ24" i="5" s="1"/>
  <c r="Y25" i="5"/>
  <c r="AH25" i="5" s="1"/>
  <c r="Z25" i="5"/>
  <c r="AK25" i="5" s="1"/>
  <c r="AA25" i="5"/>
  <c r="AN25" i="5" s="1"/>
  <c r="AB25" i="5"/>
  <c r="AQ25" i="5" s="1"/>
  <c r="AC25" i="5"/>
  <c r="AT25" i="5" s="1"/>
  <c r="AD25" i="5"/>
  <c r="AW25" i="5" s="1"/>
  <c r="AE25" i="5"/>
  <c r="AZ25" i="5" s="1"/>
  <c r="Y26" i="5"/>
  <c r="AH26" i="5" s="1"/>
  <c r="Z26" i="5"/>
  <c r="AK26" i="5" s="1"/>
  <c r="AA26" i="5"/>
  <c r="AN26" i="5" s="1"/>
  <c r="AB26" i="5"/>
  <c r="AQ26" i="5" s="1"/>
  <c r="AC26" i="5"/>
  <c r="AT26" i="5" s="1"/>
  <c r="AD26" i="5"/>
  <c r="AW26" i="5" s="1"/>
  <c r="AE26" i="5"/>
  <c r="AZ26" i="5" s="1"/>
  <c r="Y27" i="5"/>
  <c r="AH27" i="5" s="1"/>
  <c r="Z27" i="5"/>
  <c r="AK27" i="5" s="1"/>
  <c r="AA27" i="5"/>
  <c r="AN27" i="5" s="1"/>
  <c r="AB27" i="5"/>
  <c r="AQ27" i="5" s="1"/>
  <c r="AC27" i="5"/>
  <c r="AT27" i="5" s="1"/>
  <c r="AD27" i="5"/>
  <c r="AW27" i="5" s="1"/>
  <c r="AE27" i="5"/>
  <c r="AZ27" i="5" s="1"/>
  <c r="Y28" i="5"/>
  <c r="AH28" i="5" s="1"/>
  <c r="Z28" i="5"/>
  <c r="AK28" i="5" s="1"/>
  <c r="AA28" i="5"/>
  <c r="AN28" i="5" s="1"/>
  <c r="AB28" i="5"/>
  <c r="AQ28" i="5" s="1"/>
  <c r="AC28" i="5"/>
  <c r="AT28" i="5" s="1"/>
  <c r="AD28" i="5"/>
  <c r="AW28" i="5" s="1"/>
  <c r="AE28" i="5"/>
  <c r="AZ28" i="5" s="1"/>
  <c r="Y29" i="5"/>
  <c r="AH29" i="5" s="1"/>
  <c r="Z29" i="5"/>
  <c r="AK29" i="5" s="1"/>
  <c r="AA29" i="5"/>
  <c r="AN29" i="5" s="1"/>
  <c r="AB29" i="5"/>
  <c r="AQ29" i="5" s="1"/>
  <c r="AC29" i="5"/>
  <c r="AT29" i="5" s="1"/>
  <c r="AD29" i="5"/>
  <c r="AW29" i="5" s="1"/>
  <c r="AE29" i="5"/>
  <c r="AZ29" i="5" s="1"/>
  <c r="Y30" i="5"/>
  <c r="AH30" i="5" s="1"/>
  <c r="Z30" i="5"/>
  <c r="AK30" i="5" s="1"/>
  <c r="AA30" i="5"/>
  <c r="AN30" i="5" s="1"/>
  <c r="AB30" i="5"/>
  <c r="AQ30" i="5" s="1"/>
  <c r="AC30" i="5"/>
  <c r="AT30" i="5" s="1"/>
  <c r="AD30" i="5"/>
  <c r="AW30" i="5" s="1"/>
  <c r="AE30" i="5"/>
  <c r="AZ30" i="5" s="1"/>
  <c r="Y31" i="5"/>
  <c r="AH31" i="5" s="1"/>
  <c r="Z31" i="5"/>
  <c r="AK31" i="5" s="1"/>
  <c r="AA31" i="5"/>
  <c r="AN31" i="5" s="1"/>
  <c r="AB31" i="5"/>
  <c r="AQ31" i="5" s="1"/>
  <c r="AC31" i="5"/>
  <c r="AT31" i="5" s="1"/>
  <c r="AD31" i="5"/>
  <c r="AW31" i="5" s="1"/>
  <c r="AE31" i="5"/>
  <c r="AZ31" i="5" s="1"/>
  <c r="Y32" i="5"/>
  <c r="AH32" i="5" s="1"/>
  <c r="Z32" i="5"/>
  <c r="AK32" i="5" s="1"/>
  <c r="AA32" i="5"/>
  <c r="AN32" i="5" s="1"/>
  <c r="AB32" i="5"/>
  <c r="AQ32" i="5" s="1"/>
  <c r="AC32" i="5"/>
  <c r="AT32" i="5" s="1"/>
  <c r="AD32" i="5"/>
  <c r="AW32" i="5" s="1"/>
  <c r="AE32" i="5"/>
  <c r="AZ32" i="5" s="1"/>
  <c r="Y33" i="5"/>
  <c r="AH33" i="5" s="1"/>
  <c r="Z33" i="5"/>
  <c r="AK33" i="5" s="1"/>
  <c r="AA33" i="5"/>
  <c r="AN33" i="5" s="1"/>
  <c r="AB33" i="5"/>
  <c r="AQ33" i="5" s="1"/>
  <c r="AC33" i="5"/>
  <c r="AT33" i="5" s="1"/>
  <c r="AD33" i="5"/>
  <c r="AW33" i="5" s="1"/>
  <c r="AE33" i="5"/>
  <c r="AZ33" i="5" s="1"/>
  <c r="Y34" i="5"/>
  <c r="AH34" i="5" s="1"/>
  <c r="Z34" i="5"/>
  <c r="AK34" i="5" s="1"/>
  <c r="AA34" i="5"/>
  <c r="AN34" i="5" s="1"/>
  <c r="AB34" i="5"/>
  <c r="AQ34" i="5" s="1"/>
  <c r="AC34" i="5"/>
  <c r="AT34" i="5" s="1"/>
  <c r="AD34" i="5"/>
  <c r="AW34" i="5" s="1"/>
  <c r="AE34" i="5"/>
  <c r="AZ34" i="5" s="1"/>
  <c r="Y35" i="5"/>
  <c r="AH35" i="5" s="1"/>
  <c r="Z35" i="5"/>
  <c r="AK35" i="5" s="1"/>
  <c r="AA35" i="5"/>
  <c r="AN35" i="5" s="1"/>
  <c r="AB35" i="5"/>
  <c r="AQ35" i="5" s="1"/>
  <c r="AC35" i="5"/>
  <c r="AT35" i="5" s="1"/>
  <c r="AD35" i="5"/>
  <c r="AW35" i="5" s="1"/>
  <c r="AE35" i="5"/>
  <c r="AZ35" i="5" s="1"/>
  <c r="Y36" i="5"/>
  <c r="AH36" i="5" s="1"/>
  <c r="Z36" i="5"/>
  <c r="AK36" i="5" s="1"/>
  <c r="AA36" i="5"/>
  <c r="AN36" i="5" s="1"/>
  <c r="AB36" i="5"/>
  <c r="AQ36" i="5" s="1"/>
  <c r="AC36" i="5"/>
  <c r="AT36" i="5" s="1"/>
  <c r="AD36" i="5"/>
  <c r="AW36" i="5" s="1"/>
  <c r="AE36" i="5"/>
  <c r="AZ36" i="5" s="1"/>
  <c r="Y37" i="5"/>
  <c r="AH37" i="5" s="1"/>
  <c r="Z37" i="5"/>
  <c r="AK37" i="5" s="1"/>
  <c r="AA37" i="5"/>
  <c r="AN37" i="5" s="1"/>
  <c r="AB37" i="5"/>
  <c r="AQ37" i="5" s="1"/>
  <c r="AC37" i="5"/>
  <c r="AT37" i="5" s="1"/>
  <c r="AD37" i="5"/>
  <c r="AW37" i="5" s="1"/>
  <c r="AE37" i="5"/>
  <c r="AZ37" i="5" s="1"/>
  <c r="Y38" i="5"/>
  <c r="AH38" i="5" s="1"/>
  <c r="Z38" i="5"/>
  <c r="AK38" i="5" s="1"/>
  <c r="AA38" i="5"/>
  <c r="AN38" i="5" s="1"/>
  <c r="AB38" i="5"/>
  <c r="AQ38" i="5" s="1"/>
  <c r="AC38" i="5"/>
  <c r="AT38" i="5" s="1"/>
  <c r="AD38" i="5"/>
  <c r="AW38" i="5" s="1"/>
  <c r="AE38" i="5"/>
  <c r="AZ38" i="5" s="1"/>
  <c r="Y39" i="5"/>
  <c r="AH39" i="5" s="1"/>
  <c r="Z39" i="5"/>
  <c r="AK39" i="5" s="1"/>
  <c r="AA39" i="5"/>
  <c r="AN39" i="5" s="1"/>
  <c r="AB39" i="5"/>
  <c r="AQ39" i="5" s="1"/>
  <c r="AC39" i="5"/>
  <c r="AT39" i="5" s="1"/>
  <c r="AD39" i="5"/>
  <c r="AW39" i="5" s="1"/>
  <c r="AE39" i="5"/>
  <c r="AZ39" i="5" s="1"/>
  <c r="Y40" i="5"/>
  <c r="AH40" i="5" s="1"/>
  <c r="Z40" i="5"/>
  <c r="AK40" i="5" s="1"/>
  <c r="AA40" i="5"/>
  <c r="AN40" i="5" s="1"/>
  <c r="AB40" i="5"/>
  <c r="AQ40" i="5" s="1"/>
  <c r="AC40" i="5"/>
  <c r="AT40" i="5" s="1"/>
  <c r="AD40" i="5"/>
  <c r="AW40" i="5" s="1"/>
  <c r="AE40" i="5"/>
  <c r="AZ40" i="5" s="1"/>
  <c r="Y41" i="5"/>
  <c r="AH41" i="5" s="1"/>
  <c r="Z41" i="5"/>
  <c r="AK41" i="5" s="1"/>
  <c r="AA41" i="5"/>
  <c r="AN41" i="5" s="1"/>
  <c r="AB41" i="5"/>
  <c r="AQ41" i="5" s="1"/>
  <c r="AC41" i="5"/>
  <c r="AT41" i="5" s="1"/>
  <c r="AD41" i="5"/>
  <c r="AW41" i="5" s="1"/>
  <c r="AE41" i="5"/>
  <c r="AZ41" i="5" s="1"/>
  <c r="Y42" i="5"/>
  <c r="Z42" i="5"/>
  <c r="AA42" i="5"/>
  <c r="AB42" i="5"/>
  <c r="AC42" i="5"/>
  <c r="AD42" i="5"/>
  <c r="AE42" i="5"/>
  <c r="X7" i="5"/>
  <c r="AY7" i="5" s="1"/>
  <c r="X8" i="5"/>
  <c r="AV8" i="5" s="1"/>
  <c r="X9" i="5"/>
  <c r="X10" i="5"/>
  <c r="AP10" i="5" s="1"/>
  <c r="X11" i="5"/>
  <c r="AM11" i="5" s="1"/>
  <c r="X12" i="5"/>
  <c r="AG12" i="5" s="1"/>
  <c r="X13" i="5"/>
  <c r="X14" i="5"/>
  <c r="AG14" i="5" s="1"/>
  <c r="X15" i="5"/>
  <c r="AY15" i="5" s="1"/>
  <c r="X16" i="5"/>
  <c r="X17" i="5"/>
  <c r="X18" i="5"/>
  <c r="AP18" i="5" s="1"/>
  <c r="X19" i="5"/>
  <c r="AM19" i="5" s="1"/>
  <c r="X20" i="5"/>
  <c r="AG20" i="5" s="1"/>
  <c r="X21" i="5"/>
  <c r="X22" i="5"/>
  <c r="AG22" i="5" s="1"/>
  <c r="X23" i="5"/>
  <c r="AY23" i="5" s="1"/>
  <c r="X24" i="5"/>
  <c r="AP24" i="5" s="1"/>
  <c r="X25" i="5"/>
  <c r="X26" i="5"/>
  <c r="X27" i="5"/>
  <c r="AM27" i="5" s="1"/>
  <c r="X28" i="5"/>
  <c r="AG28" i="5" s="1"/>
  <c r="X29" i="5"/>
  <c r="X30" i="5"/>
  <c r="AG30" i="5" s="1"/>
  <c r="X31" i="5"/>
  <c r="AY31" i="5" s="1"/>
  <c r="X32" i="5"/>
  <c r="X33" i="5"/>
  <c r="X34" i="5"/>
  <c r="AV34" i="5" s="1"/>
  <c r="X35" i="5"/>
  <c r="AM35" i="5" s="1"/>
  <c r="X36" i="5"/>
  <c r="AG36" i="5" s="1"/>
  <c r="X37" i="5"/>
  <c r="X38" i="5"/>
  <c r="AG38" i="5" s="1"/>
  <c r="X39" i="5"/>
  <c r="AY39" i="5" s="1"/>
  <c r="X40" i="5"/>
  <c r="AV40" i="5" s="1"/>
  <c r="X41" i="5"/>
  <c r="X42" i="5"/>
  <c r="X6" i="5"/>
  <c r="AJ6" i="5" s="1"/>
  <c r="W16" i="2"/>
  <c r="W13" i="2"/>
  <c r="W10" i="2"/>
  <c r="W8" i="2"/>
  <c r="O27" i="4"/>
  <c r="O24" i="4"/>
  <c r="O26" i="4"/>
  <c r="O25" i="4"/>
  <c r="O28" i="4"/>
  <c r="O23" i="4"/>
  <c r="P25" i="4"/>
  <c r="P28" i="4"/>
  <c r="P23" i="4"/>
  <c r="P24" i="4"/>
  <c r="P27" i="4"/>
  <c r="P26" i="4"/>
  <c r="AB12" i="1"/>
  <c r="AB9" i="1"/>
  <c r="AB13" i="1"/>
  <c r="Y12" i="1"/>
  <c r="AB14" i="1"/>
  <c r="Y10" i="1"/>
  <c r="AB11" i="1"/>
  <c r="Y13" i="1"/>
  <c r="Y11" i="1"/>
  <c r="AB10" i="1"/>
  <c r="Y14" i="1"/>
  <c r="Y9" i="1"/>
  <c r="AC45" i="5" l="1"/>
  <c r="AB45" i="5"/>
  <c r="Y45" i="5"/>
  <c r="Z45" i="5"/>
  <c r="AD45" i="5"/>
  <c r="AA45" i="5"/>
  <c r="AE45" i="5"/>
  <c r="AJ11" i="5"/>
  <c r="AS31" i="5"/>
  <c r="AG39" i="5"/>
  <c r="AV18" i="5"/>
  <c r="AJ27" i="5"/>
  <c r="AM38" i="5"/>
  <c r="AG23" i="5"/>
  <c r="AM23" i="5"/>
  <c r="AM7" i="5"/>
  <c r="AS27" i="5"/>
  <c r="AS15" i="5"/>
  <c r="AY35" i="5"/>
  <c r="AY19" i="5"/>
  <c r="AG35" i="5"/>
  <c r="AG7" i="5"/>
  <c r="AJ35" i="5"/>
  <c r="AJ19" i="5"/>
  <c r="AS39" i="5"/>
  <c r="AS7" i="5"/>
  <c r="AG19" i="5"/>
  <c r="AM31" i="5"/>
  <c r="AM15" i="5"/>
  <c r="AS35" i="5"/>
  <c r="AS23" i="5"/>
  <c r="AY27" i="5"/>
  <c r="AY11" i="5"/>
  <c r="AV24" i="5"/>
  <c r="AG6" i="5"/>
  <c r="AJ39" i="5"/>
  <c r="AJ31" i="5"/>
  <c r="AJ23" i="5"/>
  <c r="AJ15" i="5"/>
  <c r="AJ7" i="5"/>
  <c r="AM36" i="5"/>
  <c r="AP34" i="5"/>
  <c r="AS19" i="5"/>
  <c r="AS11" i="5"/>
  <c r="AG31" i="5"/>
  <c r="AG27" i="5"/>
  <c r="AG15" i="5"/>
  <c r="AG11" i="5"/>
  <c r="AM39" i="5"/>
  <c r="AV41" i="5"/>
  <c r="AP41" i="5"/>
  <c r="AY41" i="5"/>
  <c r="AS41" i="5"/>
  <c r="AM41" i="5"/>
  <c r="AV37" i="5"/>
  <c r="AP37" i="5"/>
  <c r="AM37" i="5"/>
  <c r="AV33" i="5"/>
  <c r="AP33" i="5"/>
  <c r="AY33" i="5"/>
  <c r="AS33" i="5"/>
  <c r="AM33" i="5"/>
  <c r="AV29" i="5"/>
  <c r="AP29" i="5"/>
  <c r="AV25" i="5"/>
  <c r="AP25" i="5"/>
  <c r="AY25" i="5"/>
  <c r="AS25" i="5"/>
  <c r="AM25" i="5"/>
  <c r="AV21" i="5"/>
  <c r="AP21" i="5"/>
  <c r="AV17" i="5"/>
  <c r="AP17" i="5"/>
  <c r="AY17" i="5"/>
  <c r="AS17" i="5"/>
  <c r="AM17" i="5"/>
  <c r="AV13" i="5"/>
  <c r="AP13" i="5"/>
  <c r="AV9" i="5"/>
  <c r="AP9" i="5"/>
  <c r="AY9" i="5"/>
  <c r="AS9" i="5"/>
  <c r="AM9" i="5"/>
  <c r="AG9" i="5"/>
  <c r="AS13" i="5"/>
  <c r="AY40" i="5"/>
  <c r="AS40" i="5"/>
  <c r="AJ40" i="5"/>
  <c r="AY36" i="5"/>
  <c r="AS36" i="5"/>
  <c r="AV36" i="5"/>
  <c r="AP36" i="5"/>
  <c r="AJ36" i="5"/>
  <c r="AY32" i="5"/>
  <c r="AS32" i="5"/>
  <c r="AJ32" i="5"/>
  <c r="AY28" i="5"/>
  <c r="AS28" i="5"/>
  <c r="AM28" i="5"/>
  <c r="AV28" i="5"/>
  <c r="AP28" i="5"/>
  <c r="AJ28" i="5"/>
  <c r="AY24" i="5"/>
  <c r="AS24" i="5"/>
  <c r="AM24" i="5"/>
  <c r="AJ24" i="5"/>
  <c r="AY20" i="5"/>
  <c r="AS20" i="5"/>
  <c r="AM20" i="5"/>
  <c r="AV20" i="5"/>
  <c r="AP20" i="5"/>
  <c r="AJ20" i="5"/>
  <c r="AY16" i="5"/>
  <c r="AS16" i="5"/>
  <c r="AM16" i="5"/>
  <c r="AJ16" i="5"/>
  <c r="AY12" i="5"/>
  <c r="AS12" i="5"/>
  <c r="AM12" i="5"/>
  <c r="AV12" i="5"/>
  <c r="AP12" i="5"/>
  <c r="AJ12" i="5"/>
  <c r="AY8" i="5"/>
  <c r="AS8" i="5"/>
  <c r="AM8" i="5"/>
  <c r="AJ8" i="5"/>
  <c r="AG41" i="5"/>
  <c r="AG33" i="5"/>
  <c r="AG25" i="5"/>
  <c r="AG17" i="5"/>
  <c r="AG8" i="5"/>
  <c r="AM32" i="5"/>
  <c r="AM29" i="5"/>
  <c r="AM21" i="5"/>
  <c r="AM13" i="5"/>
  <c r="AP32" i="5"/>
  <c r="AS21" i="5"/>
  <c r="AY37" i="5"/>
  <c r="AY29" i="5"/>
  <c r="AY21" i="5"/>
  <c r="AY13" i="5"/>
  <c r="AG40" i="5"/>
  <c r="AG32" i="5"/>
  <c r="AG24" i="5"/>
  <c r="AG16" i="5"/>
  <c r="AP40" i="5"/>
  <c r="AP8" i="5"/>
  <c r="AS29" i="5"/>
  <c r="AV32" i="5"/>
  <c r="AV16" i="5"/>
  <c r="AY38" i="5"/>
  <c r="AS38" i="5"/>
  <c r="AV38" i="5"/>
  <c r="AP38" i="5"/>
  <c r="AJ38" i="5"/>
  <c r="AY34" i="5"/>
  <c r="AS34" i="5"/>
  <c r="AJ34" i="5"/>
  <c r="AY30" i="5"/>
  <c r="AS30" i="5"/>
  <c r="AM30" i="5"/>
  <c r="AV30" i="5"/>
  <c r="AP30" i="5"/>
  <c r="AJ30" i="5"/>
  <c r="AY26" i="5"/>
  <c r="AS26" i="5"/>
  <c r="AM26" i="5"/>
  <c r="AJ26" i="5"/>
  <c r="AY22" i="5"/>
  <c r="AS22" i="5"/>
  <c r="AM22" i="5"/>
  <c r="AV22" i="5"/>
  <c r="AP22" i="5"/>
  <c r="AJ22" i="5"/>
  <c r="AY18" i="5"/>
  <c r="AS18" i="5"/>
  <c r="AM18" i="5"/>
  <c r="AJ18" i="5"/>
  <c r="AY14" i="5"/>
  <c r="AS14" i="5"/>
  <c r="AM14" i="5"/>
  <c r="AV14" i="5"/>
  <c r="AP14" i="5"/>
  <c r="AJ14" i="5"/>
  <c r="AY10" i="5"/>
  <c r="AS10" i="5"/>
  <c r="AM10" i="5"/>
  <c r="AJ10" i="5"/>
  <c r="AG37" i="5"/>
  <c r="AG34" i="5"/>
  <c r="AG29" i="5"/>
  <c r="AG26" i="5"/>
  <c r="AG21" i="5"/>
  <c r="AG18" i="5"/>
  <c r="AG13" i="5"/>
  <c r="AG10" i="5"/>
  <c r="AJ41" i="5"/>
  <c r="AJ37" i="5"/>
  <c r="AJ33" i="5"/>
  <c r="AJ29" i="5"/>
  <c r="AJ25" i="5"/>
  <c r="AJ21" i="5"/>
  <c r="AJ17" i="5"/>
  <c r="AJ13" i="5"/>
  <c r="AJ9" i="5"/>
  <c r="AM40" i="5"/>
  <c r="AM34" i="5"/>
  <c r="AP26" i="5"/>
  <c r="AP16" i="5"/>
  <c r="AS37" i="5"/>
  <c r="AV26" i="5"/>
  <c r="AV10" i="5"/>
  <c r="AY6" i="5"/>
  <c r="AS6" i="5"/>
  <c r="AM6" i="5"/>
  <c r="AV39" i="5"/>
  <c r="AP39" i="5"/>
  <c r="AV35" i="5"/>
  <c r="AP35" i="5"/>
  <c r="AV31" i="5"/>
  <c r="AP31" i="5"/>
  <c r="AV27" i="5"/>
  <c r="AP27" i="5"/>
  <c r="AV23" i="5"/>
  <c r="AP23" i="5"/>
  <c r="AV19" i="5"/>
  <c r="AP19" i="5"/>
  <c r="AV15" i="5"/>
  <c r="AP15" i="5"/>
  <c r="AV11" i="5"/>
  <c r="AP11" i="5"/>
  <c r="AV7" i="5"/>
  <c r="AP7" i="5"/>
  <c r="AP6" i="5"/>
  <c r="AV6" i="5"/>
  <c r="W18" i="1"/>
  <c r="Z10" i="2" s="1"/>
  <c r="W20" i="1"/>
  <c r="Z16" i="2" s="1"/>
  <c r="W19" i="1"/>
  <c r="Z13" i="2" s="1"/>
  <c r="W17" i="1"/>
  <c r="Z8" i="2" s="1"/>
  <c r="T16" i="1"/>
  <c r="T11" i="1"/>
  <c r="T14" i="1"/>
  <c r="T9" i="1"/>
  <c r="T10" i="1"/>
  <c r="T12" i="1"/>
  <c r="T15" i="1"/>
  <c r="T17" i="1"/>
  <c r="T18" i="1"/>
  <c r="T20" i="1"/>
  <c r="T13" i="1"/>
  <c r="T19" i="1"/>
  <c r="Y51" i="5" l="1"/>
  <c r="Y52" i="5"/>
  <c r="Y50" i="5"/>
  <c r="Y48" i="5"/>
  <c r="Y47" i="5"/>
  <c r="Y49" i="5"/>
</calcChain>
</file>

<file path=xl/sharedStrings.xml><?xml version="1.0" encoding="utf-8"?>
<sst xmlns="http://schemas.openxmlformats.org/spreadsheetml/2006/main" count="4267" uniqueCount="855">
  <si>
    <t>year</t>
  </si>
  <si>
    <t>MonthName</t>
  </si>
  <si>
    <t>week_of_month</t>
  </si>
  <si>
    <t>daily_confirmed</t>
  </si>
  <si>
    <t>total_confirmed</t>
  </si>
  <si>
    <t>daily_deceased</t>
  </si>
  <si>
    <t>total_deceased</t>
  </si>
  <si>
    <t>daily_recovered</t>
  </si>
  <si>
    <t>total_recovered</t>
  </si>
  <si>
    <t>daily_tested</t>
  </si>
  <si>
    <t>total_tested</t>
  </si>
  <si>
    <t>daily_vaccinated1</t>
  </si>
  <si>
    <t>total_vaccinated1</t>
  </si>
  <si>
    <t>daily_vaccinated2</t>
  </si>
  <si>
    <t>total_vaccinated2</t>
  </si>
  <si>
    <t>Dashboard 1 Pivot and Tables</t>
  </si>
  <si>
    <t>January</t>
  </si>
  <si>
    <t>May</t>
  </si>
  <si>
    <t>February</t>
  </si>
  <si>
    <t>Sum of daily_tested</t>
  </si>
  <si>
    <t>Max of total_tested</t>
  </si>
  <si>
    <t>Sum of daily_confirmed</t>
  </si>
  <si>
    <t>Max of total_confirmed</t>
  </si>
  <si>
    <t>Sum of daily_vaccinated1</t>
  </si>
  <si>
    <t>Max of total_vaccinated1</t>
  </si>
  <si>
    <t>Sum of daily_vaccinated2</t>
  </si>
  <si>
    <t>Max of total_vaccinated2</t>
  </si>
  <si>
    <t>Sum of daily_recovered</t>
  </si>
  <si>
    <t>Max of total_recovered</t>
  </si>
  <si>
    <t>Sum of daily_deceased</t>
  </si>
  <si>
    <t>Max of total_deceased</t>
  </si>
  <si>
    <t>March</t>
  </si>
  <si>
    <t>Selected Range vs Till the Selected Range</t>
  </si>
  <si>
    <t>Selected Range</t>
  </si>
  <si>
    <t>Till the Selected Range</t>
  </si>
  <si>
    <t>Tested</t>
  </si>
  <si>
    <t>Tested so far</t>
  </si>
  <si>
    <t>Confirmed</t>
  </si>
  <si>
    <t>Vaccinated 1</t>
  </si>
  <si>
    <t>Confirmed so far</t>
  </si>
  <si>
    <t>Vacinated 2</t>
  </si>
  <si>
    <t>Recovered</t>
  </si>
  <si>
    <t>Vaccinated 1 so far</t>
  </si>
  <si>
    <t>Deaths</t>
  </si>
  <si>
    <t>Vacinated 2 so far</t>
  </si>
  <si>
    <t>Recovered so far</t>
  </si>
  <si>
    <t>Deaths so far</t>
  </si>
  <si>
    <t>April</t>
  </si>
  <si>
    <t>June</t>
  </si>
  <si>
    <t>July</t>
  </si>
  <si>
    <t>August</t>
  </si>
  <si>
    <t>September</t>
  </si>
  <si>
    <t>October</t>
  </si>
  <si>
    <t>November</t>
  </si>
  <si>
    <t>December</t>
  </si>
  <si>
    <t>Dashboard - 1</t>
  </si>
  <si>
    <t>confirmation rate in selected range</t>
  </si>
  <si>
    <t>confirmation rate till the selected range</t>
  </si>
  <si>
    <t>recovery rate till the selected range</t>
  </si>
  <si>
    <t>death rate till the selected range</t>
  </si>
  <si>
    <t>Vaccinated_1</t>
  </si>
  <si>
    <t>Vaccinated_2</t>
  </si>
  <si>
    <t>Comparision 1</t>
  </si>
  <si>
    <t>Comparision 2</t>
  </si>
  <si>
    <t>Dashboard - 2</t>
  </si>
  <si>
    <t>Input 1</t>
  </si>
  <si>
    <t>Input 2</t>
  </si>
  <si>
    <t>month</t>
  </si>
  <si>
    <t>date</t>
  </si>
  <si>
    <t>dose_1</t>
  </si>
  <si>
    <t>dose_2</t>
  </si>
  <si>
    <t>confirmed</t>
  </si>
  <si>
    <t>deceased</t>
  </si>
  <si>
    <t>recovered</t>
  </si>
  <si>
    <t>tested</t>
  </si>
  <si>
    <t>Nuapada</t>
  </si>
  <si>
    <t>Boudh</t>
  </si>
  <si>
    <t>Lahaul and Spiti</t>
  </si>
  <si>
    <t>Rayagada</t>
  </si>
  <si>
    <t>Deogarh</t>
  </si>
  <si>
    <t>Gajapati</t>
  </si>
  <si>
    <t>Narayanpur</t>
  </si>
  <si>
    <t>Kiphire</t>
  </si>
  <si>
    <t>Nayagarh</t>
  </si>
  <si>
    <t>Dakshin Bastar Dantewada</t>
  </si>
  <si>
    <t>Longleng</t>
  </si>
  <si>
    <t>Bijapur</t>
  </si>
  <si>
    <t>Kamle</t>
  </si>
  <si>
    <t>Wokha</t>
  </si>
  <si>
    <t>Koraput</t>
  </si>
  <si>
    <t>Kalahandi</t>
  </si>
  <si>
    <t>Dhamtari</t>
  </si>
  <si>
    <t>Kandhamal</t>
  </si>
  <si>
    <t>Kondagaon</t>
  </si>
  <si>
    <t>Jharsuguda</t>
  </si>
  <si>
    <t>Sukma</t>
  </si>
  <si>
    <t>Surajpur</t>
  </si>
  <si>
    <t>Malkangiri</t>
  </si>
  <si>
    <t>Upper Dibang Valley</t>
  </si>
  <si>
    <t>Sambalpur</t>
  </si>
  <si>
    <t>Uttar Bastar Kanker</t>
  </si>
  <si>
    <t>Gariaband</t>
  </si>
  <si>
    <t>Zunheboto</t>
  </si>
  <si>
    <t>Shi Yomi</t>
  </si>
  <si>
    <t>Mahasamund</t>
  </si>
  <si>
    <t>Jashpur</t>
  </si>
  <si>
    <t>Koriya</t>
  </si>
  <si>
    <t>Balod</t>
  </si>
  <si>
    <t>Phek</t>
  </si>
  <si>
    <t>Kabeerdham</t>
  </si>
  <si>
    <t>Anjaw</t>
  </si>
  <si>
    <t>Jamtara</t>
  </si>
  <si>
    <t>Mungeli</t>
  </si>
  <si>
    <t>Kra Daadi</t>
  </si>
  <si>
    <t>Mayurbhanj</t>
  </si>
  <si>
    <t>Pakke Kessang</t>
  </si>
  <si>
    <t>Anuppur</t>
  </si>
  <si>
    <t>Dindori</t>
  </si>
  <si>
    <t>Baloda Bazar</t>
  </si>
  <si>
    <t>Khunti</t>
  </si>
  <si>
    <t>Mokokchung</t>
  </si>
  <si>
    <t>Janjgir Champa</t>
  </si>
  <si>
    <t>Kurung Kumey</t>
  </si>
  <si>
    <t>Siang</t>
  </si>
  <si>
    <t>Chitradurga</t>
  </si>
  <si>
    <t>Bastar</t>
  </si>
  <si>
    <t>Sidhi</t>
  </si>
  <si>
    <t>Tuensang</t>
  </si>
  <si>
    <t>Durg</t>
  </si>
  <si>
    <t>Sahibganj</t>
  </si>
  <si>
    <t>Chamarajanagara</t>
  </si>
  <si>
    <t>Dumka</t>
  </si>
  <si>
    <t>Chikkamagaluru</t>
  </si>
  <si>
    <t>Peren</t>
  </si>
  <si>
    <t>Cuttack</t>
  </si>
  <si>
    <t>Upper Subansiri</t>
  </si>
  <si>
    <t>Pakur</t>
  </si>
  <si>
    <t>Upper Siang</t>
  </si>
  <si>
    <t>Kinnaur</t>
  </si>
  <si>
    <t>Lepa Rada</t>
  </si>
  <si>
    <t>Hingoli</t>
  </si>
  <si>
    <t>Deoghar</t>
  </si>
  <si>
    <t>Lower Siang</t>
  </si>
  <si>
    <t>East Kameng</t>
  </si>
  <si>
    <t>Lohardaga</t>
  </si>
  <si>
    <t>Perambalur</t>
  </si>
  <si>
    <t>Diu</t>
  </si>
  <si>
    <t>Koppal</t>
  </si>
  <si>
    <t>Gadag</t>
  </si>
  <si>
    <t>Balaghat</t>
  </si>
  <si>
    <t>Balasore</t>
  </si>
  <si>
    <t>Korba</t>
  </si>
  <si>
    <t>Longding</t>
  </si>
  <si>
    <t>Lower Subansiri</t>
  </si>
  <si>
    <t>Hassan</t>
  </si>
  <si>
    <t>Godda</t>
  </si>
  <si>
    <t>Ahmednagar</t>
  </si>
  <si>
    <t>Giridih</t>
  </si>
  <si>
    <t>Jind</t>
  </si>
  <si>
    <t>Kaithal</t>
  </si>
  <si>
    <t>Haveri</t>
  </si>
  <si>
    <t>Bokaro</t>
  </si>
  <si>
    <t>Aurangabad</t>
  </si>
  <si>
    <t>Gadchiroli</t>
  </si>
  <si>
    <t>Kullu</t>
  </si>
  <si>
    <t>Lower Dibang Valley</t>
  </si>
  <si>
    <t>Mon</t>
  </si>
  <si>
    <t>Azamgarh</t>
  </si>
  <si>
    <t>Raipur</t>
  </si>
  <si>
    <t>Burhanpur</t>
  </si>
  <si>
    <t>West Siang</t>
  </si>
  <si>
    <t>Churachandpur</t>
  </si>
  <si>
    <t>Uttara Kannada</t>
  </si>
  <si>
    <t>Tawang</t>
  </si>
  <si>
    <t>Krishnagiri</t>
  </si>
  <si>
    <t>Tirap</t>
  </si>
  <si>
    <t>Mandya</t>
  </si>
  <si>
    <t>Lohit</t>
  </si>
  <si>
    <t>Seoni</t>
  </si>
  <si>
    <t>Chikkaballapura</t>
  </si>
  <si>
    <t>Damoh</t>
  </si>
  <si>
    <t>Khandwa</t>
  </si>
  <si>
    <t>Karur</t>
  </si>
  <si>
    <t>Davanagere</t>
  </si>
  <si>
    <t>Nicobars</t>
  </si>
  <si>
    <t>Shahdol</t>
  </si>
  <si>
    <t>Ariyalur</t>
  </si>
  <si>
    <t>Daman</t>
  </si>
  <si>
    <t>Namsai</t>
  </si>
  <si>
    <t>Ranipet</t>
  </si>
  <si>
    <t>Pudukkottai</t>
  </si>
  <si>
    <t>Nagapattinam</t>
  </si>
  <si>
    <t>Raichur</t>
  </si>
  <si>
    <t>North Sikkim</t>
  </si>
  <si>
    <t>Jiribam</t>
  </si>
  <si>
    <t>Lalitpur</t>
  </si>
  <si>
    <t>East Siang</t>
  </si>
  <si>
    <t>Kamjong</t>
  </si>
  <si>
    <t>Niwari</t>
  </si>
  <si>
    <t>Rewa</t>
  </si>
  <si>
    <t>Pherzawl</t>
  </si>
  <si>
    <t>Ramanathapuram</t>
  </si>
  <si>
    <t>Faridkot</t>
  </si>
  <si>
    <t>Changlang</t>
  </si>
  <si>
    <t>Tirupathur</t>
  </si>
  <si>
    <t>Khowai</t>
  </si>
  <si>
    <t>Udalguri</t>
  </si>
  <si>
    <t>Namakkal</t>
  </si>
  <si>
    <t>Vijayapura</t>
  </si>
  <si>
    <t>Sivaganga</t>
  </si>
  <si>
    <t>Rohtak</t>
  </si>
  <si>
    <t>Tenkasi</t>
  </si>
  <si>
    <t>Mansa</t>
  </si>
  <si>
    <t>Fatehabad</t>
  </si>
  <si>
    <t>Saiha</t>
  </si>
  <si>
    <t>Dindigul</t>
  </si>
  <si>
    <t>West Kameng</t>
  </si>
  <si>
    <t>Satna</t>
  </si>
  <si>
    <t>Kallakurichi</t>
  </si>
  <si>
    <t>Virudhunagar</t>
  </si>
  <si>
    <t>Pathankot</t>
  </si>
  <si>
    <t>Sheopur</t>
  </si>
  <si>
    <t>Ujjain</t>
  </si>
  <si>
    <t>Serchhip</t>
  </si>
  <si>
    <t>Dang</t>
  </si>
  <si>
    <t>Shimla</t>
  </si>
  <si>
    <t>Kohima</t>
  </si>
  <si>
    <t>Unokoti</t>
  </si>
  <si>
    <t>Tiruppur</t>
  </si>
  <si>
    <t>Cuddalore</t>
  </si>
  <si>
    <t>Harda</t>
  </si>
  <si>
    <t>Kargil</t>
  </si>
  <si>
    <t>Kancheepuram</t>
  </si>
  <si>
    <t>Nandurbar</t>
  </si>
  <si>
    <t>Khargone</t>
  </si>
  <si>
    <t>Kapurthala</t>
  </si>
  <si>
    <t>Bilaspur</t>
  </si>
  <si>
    <t>Guna</t>
  </si>
  <si>
    <t>Datia</t>
  </si>
  <si>
    <t>Kolasib</t>
  </si>
  <si>
    <t>S.A.S. Nagar</t>
  </si>
  <si>
    <t>Barwani</t>
  </si>
  <si>
    <t>Mandi</t>
  </si>
  <si>
    <t>Papum Pare</t>
  </si>
  <si>
    <t>Mamit</t>
  </si>
  <si>
    <t>Mahe</t>
  </si>
  <si>
    <t>Sirmaur</t>
  </si>
  <si>
    <t>Tikamgarh</t>
  </si>
  <si>
    <t>Raisen</t>
  </si>
  <si>
    <t>Bhind</t>
  </si>
  <si>
    <t>Dadra and Nagar Haveli</t>
  </si>
  <si>
    <t>Sehore</t>
  </si>
  <si>
    <t>Nilgiris</t>
  </si>
  <si>
    <t>Theni</t>
  </si>
  <si>
    <t>Baran</t>
  </si>
  <si>
    <t>Hoshangabad</t>
  </si>
  <si>
    <t>Rajgarh</t>
  </si>
  <si>
    <t>Jagatsinghpur</t>
  </si>
  <si>
    <t>Dimapur</t>
  </si>
  <si>
    <t>Shivpuri</t>
  </si>
  <si>
    <t>Gomati</t>
  </si>
  <si>
    <t>Vellore</t>
  </si>
  <si>
    <t>Shivamogga</t>
  </si>
  <si>
    <t>Banswara</t>
  </si>
  <si>
    <t>Thoothukkudi</t>
  </si>
  <si>
    <t>Bagalkote</t>
  </si>
  <si>
    <t>Chhatarpur</t>
  </si>
  <si>
    <t>Ratlam</t>
  </si>
  <si>
    <t>North and Middle Andaman</t>
  </si>
  <si>
    <t>Chengalpattu</t>
  </si>
  <si>
    <t>Viluppuram</t>
  </si>
  <si>
    <t>Jhabua</t>
  </si>
  <si>
    <t>Wardha</t>
  </si>
  <si>
    <t>Rudraprayag</t>
  </si>
  <si>
    <t>Mandsaur</t>
  </si>
  <si>
    <t>Una</t>
  </si>
  <si>
    <t>Sipahijala</t>
  </si>
  <si>
    <t>Chamba</t>
  </si>
  <si>
    <t>Jajpur</t>
  </si>
  <si>
    <t>South West Khasi Hills</t>
  </si>
  <si>
    <t>Bhandara</t>
  </si>
  <si>
    <t>Tirunelveli</t>
  </si>
  <si>
    <t>Umaria</t>
  </si>
  <si>
    <t>Bageshwar</t>
  </si>
  <si>
    <t>Ashoknagar</t>
  </si>
  <si>
    <t>Shajapur</t>
  </si>
  <si>
    <t>Katni</t>
  </si>
  <si>
    <t>Solan</t>
  </si>
  <si>
    <t>Neemuch</t>
  </si>
  <si>
    <t>Lawngtlai</t>
  </si>
  <si>
    <t>North Garo Hills</t>
  </si>
  <si>
    <t>Bundi</t>
  </si>
  <si>
    <t>Charkhi Dadri</t>
  </si>
  <si>
    <t>Panipat</t>
  </si>
  <si>
    <t>East Jaintia Hills</t>
  </si>
  <si>
    <t>Champhai</t>
  </si>
  <si>
    <t>Dhalai</t>
  </si>
  <si>
    <t>Dausa</t>
  </si>
  <si>
    <t>Dhar</t>
  </si>
  <si>
    <t>Barnala</t>
  </si>
  <si>
    <t>Fazilka</t>
  </si>
  <si>
    <t>Karauli</t>
  </si>
  <si>
    <t>Sagar</t>
  </si>
  <si>
    <t>Vidisha</t>
  </si>
  <si>
    <t>Erode</t>
  </si>
  <si>
    <t>Kakching</t>
  </si>
  <si>
    <t>West Sikkim</t>
  </si>
  <si>
    <t>Thiruvarur</t>
  </si>
  <si>
    <t>Thanjavur</t>
  </si>
  <si>
    <t>Bidar</t>
  </si>
  <si>
    <t>Thiruvallur</t>
  </si>
  <si>
    <t>Sri Muktsar Sahib</t>
  </si>
  <si>
    <t>Betul</t>
  </si>
  <si>
    <t>Fatehgarh Sahib</t>
  </si>
  <si>
    <t>Tamenglong</t>
  </si>
  <si>
    <t>South Garo Hills</t>
  </si>
  <si>
    <t>Chandel</t>
  </si>
  <si>
    <t>South Sikkim</t>
  </si>
  <si>
    <t>Leh</t>
  </si>
  <si>
    <t>Pithoragarh</t>
  </si>
  <si>
    <t>Karaikal</t>
  </si>
  <si>
    <t>Tonk</t>
  </si>
  <si>
    <t>Ferozepur</t>
  </si>
  <si>
    <t>Lunglei</t>
  </si>
  <si>
    <t>Narmada</t>
  </si>
  <si>
    <t>Tiruvannamalai</t>
  </si>
  <si>
    <t>Moga</t>
  </si>
  <si>
    <t>Shahid Bhagat Singh Nagar</t>
  </si>
  <si>
    <t>Chhindwara</t>
  </si>
  <si>
    <t>Kanyakumari</t>
  </si>
  <si>
    <t>Salem</t>
  </si>
  <si>
    <t>Jaisalmer</t>
  </si>
  <si>
    <t>Devbhumi Dwarka</t>
  </si>
  <si>
    <t>Ganganagar</t>
  </si>
  <si>
    <t>Majuli</t>
  </si>
  <si>
    <t>Hanumangarh</t>
  </si>
  <si>
    <t>Fatehpur</t>
  </si>
  <si>
    <t>South Tripura</t>
  </si>
  <si>
    <t>Almora</t>
  </si>
  <si>
    <t>South West Garo Hills</t>
  </si>
  <si>
    <t>Sirohi</t>
  </si>
  <si>
    <t>Sawai Madhopur</t>
  </si>
  <si>
    <t>Udupi</t>
  </si>
  <si>
    <t>Balangir</t>
  </si>
  <si>
    <t>Amritsar</t>
  </si>
  <si>
    <t>Ukhrul</t>
  </si>
  <si>
    <t>Dhule</t>
  </si>
  <si>
    <t>Chamoli</t>
  </si>
  <si>
    <t>Narsinghpur</t>
  </si>
  <si>
    <t>Morena</t>
  </si>
  <si>
    <t>Kolar</t>
  </si>
  <si>
    <t>Rajsamand</t>
  </si>
  <si>
    <t>Tapi</t>
  </si>
  <si>
    <t>Tiruchirappalli</t>
  </si>
  <si>
    <t>Nuh</t>
  </si>
  <si>
    <t>Chhota Udaipur</t>
  </si>
  <si>
    <t>Kangra</t>
  </si>
  <si>
    <t>Champawat</t>
  </si>
  <si>
    <t>Dewas</t>
  </si>
  <si>
    <t>Pune</t>
  </si>
  <si>
    <t>Jhalawar</t>
  </si>
  <si>
    <t>Madurai</t>
  </si>
  <si>
    <t>Rupnagar</t>
  </si>
  <si>
    <t>Porbandar</t>
  </si>
  <si>
    <t>Botad</t>
  </si>
  <si>
    <t>Pratapgarh</t>
  </si>
  <si>
    <t>North Tripura</t>
  </si>
  <si>
    <t>Arwal</t>
  </si>
  <si>
    <t>Coimbatore</t>
  </si>
  <si>
    <t>Ramanagara</t>
  </si>
  <si>
    <t>Surguja</t>
  </si>
  <si>
    <t>Dima Hasao</t>
  </si>
  <si>
    <t>Tehri Garhwal</t>
  </si>
  <si>
    <t>Tumakuru</t>
  </si>
  <si>
    <t>Auraiya</t>
  </si>
  <si>
    <t>Mysuru</t>
  </si>
  <si>
    <t>Osmanabad</t>
  </si>
  <si>
    <t>Parbhani</t>
  </si>
  <si>
    <t>Tarn Taran</t>
  </si>
  <si>
    <t>Beed</t>
  </si>
  <si>
    <t>Kishtwar</t>
  </si>
  <si>
    <t>Barmer</t>
  </si>
  <si>
    <t>Capital Complex</t>
  </si>
  <si>
    <t>Buldhana</t>
  </si>
  <si>
    <t>Chittorgarh</t>
  </si>
  <si>
    <t>South Andaman</t>
  </si>
  <si>
    <t>Jalna</t>
  </si>
  <si>
    <t>Nanded</t>
  </si>
  <si>
    <t>Bishnupur</t>
  </si>
  <si>
    <t>Bathinda</t>
  </si>
  <si>
    <t>Panchkula</t>
  </si>
  <si>
    <t>Bhadohi</t>
  </si>
  <si>
    <t>Uttarkashi</t>
  </si>
  <si>
    <t>Dholpur</t>
  </si>
  <si>
    <t>Dungarpur</t>
  </si>
  <si>
    <t>Gir Somnath</t>
  </si>
  <si>
    <t>Aravalli</t>
  </si>
  <si>
    <t>Mahisagar</t>
  </si>
  <si>
    <t>Ambedkar Nagar</t>
  </si>
  <si>
    <t>Kalimpong</t>
  </si>
  <si>
    <t>Jhunjhunu</t>
  </si>
  <si>
    <t>Kannauj</t>
  </si>
  <si>
    <t>Rajnandgaon</t>
  </si>
  <si>
    <t>Ribhoi</t>
  </si>
  <si>
    <t>Navsari</t>
  </si>
  <si>
    <t>Gondia</t>
  </si>
  <si>
    <t>Shopiyan</t>
  </si>
  <si>
    <t>Dakshina Kannada</t>
  </si>
  <si>
    <t>Churu</t>
  </si>
  <si>
    <t>West Jaintia Hills</t>
  </si>
  <si>
    <t>Dharwad</t>
  </si>
  <si>
    <t>East Sikkim</t>
  </si>
  <si>
    <t>Ramban</t>
  </si>
  <si>
    <t>Pauri Garhwal</t>
  </si>
  <si>
    <t>Pulwama</t>
  </si>
  <si>
    <t>Palwal</t>
  </si>
  <si>
    <t>Yavatmal</t>
  </si>
  <si>
    <t>Sheikhpura</t>
  </si>
  <si>
    <t>Mahoba</t>
  </si>
  <si>
    <t>Mahendragarh</t>
  </si>
  <si>
    <t>Kodagu</t>
  </si>
  <si>
    <t>Mulugu</t>
  </si>
  <si>
    <t>Ganderbal</t>
  </si>
  <si>
    <t>West Karbi Anglong</t>
  </si>
  <si>
    <t>Barabanki</t>
  </si>
  <si>
    <t>Khagaria</t>
  </si>
  <si>
    <t>Bhilwara</t>
  </si>
  <si>
    <t>Sirsa</t>
  </si>
  <si>
    <t>Rewari</t>
  </si>
  <si>
    <t>Reasi</t>
  </si>
  <si>
    <t>Valsad</t>
  </si>
  <si>
    <t>East Garo Hills</t>
  </si>
  <si>
    <t>Bharuch</t>
  </si>
  <si>
    <t>Samba</t>
  </si>
  <si>
    <t>Morbi</t>
  </si>
  <si>
    <t>Panchmahal</t>
  </si>
  <si>
    <t>Muzaffarnagar</t>
  </si>
  <si>
    <t>Saraikela-Kharsawan</t>
  </si>
  <si>
    <t>Nabarangapur</t>
  </si>
  <si>
    <t>Dharmapuri</t>
  </si>
  <si>
    <t>Sikar</t>
  </si>
  <si>
    <t>Sangrur</t>
  </si>
  <si>
    <t>Patan</t>
  </si>
  <si>
    <t>Anand</t>
  </si>
  <si>
    <t>Angul</t>
  </si>
  <si>
    <t>Puri</t>
  </si>
  <si>
    <t>Senapati</t>
  </si>
  <si>
    <t>Bhiwani</t>
  </si>
  <si>
    <t>Pali</t>
  </si>
  <si>
    <t>Dhenkanal</t>
  </si>
  <si>
    <t>Sabarkantha</t>
  </si>
  <si>
    <t>Jalore</t>
  </si>
  <si>
    <t>Karnal</t>
  </si>
  <si>
    <t>Jhajjar</t>
  </si>
  <si>
    <t>Bandipora</t>
  </si>
  <si>
    <t>West Khasi Hills</t>
  </si>
  <si>
    <t>Yamunanagar</t>
  </si>
  <si>
    <t>Aizawl</t>
  </si>
  <si>
    <t>Mathura</t>
  </si>
  <si>
    <t>Kurukshetra</t>
  </si>
  <si>
    <t>Sheohar</t>
  </si>
  <si>
    <t>Junagadh</t>
  </si>
  <si>
    <t>Chandrapur</t>
  </si>
  <si>
    <t>Doda</t>
  </si>
  <si>
    <t>Surendranagar</t>
  </si>
  <si>
    <t>Bharatpur</t>
  </si>
  <si>
    <t>West Tripura</t>
  </si>
  <si>
    <t>Nainital</t>
  </si>
  <si>
    <t>Ambala</t>
  </si>
  <si>
    <t>Thoubal</t>
  </si>
  <si>
    <t>Gwalior</t>
  </si>
  <si>
    <t>Kaushambi</t>
  </si>
  <si>
    <t>Kulgam</t>
  </si>
  <si>
    <t>Chandauli</t>
  </si>
  <si>
    <t>Wayanad</t>
  </si>
  <si>
    <t>Amreli</t>
  </si>
  <si>
    <t>Begusarai</t>
  </si>
  <si>
    <t>Kheda</t>
  </si>
  <si>
    <t>Dahod</t>
  </si>
  <si>
    <t>Banaskantha</t>
  </si>
  <si>
    <t>Araria</t>
  </si>
  <si>
    <t>Hoshiarpur</t>
  </si>
  <si>
    <t>Yadgir</t>
  </si>
  <si>
    <t>Shrawasti</t>
  </si>
  <si>
    <t>Jalaun</t>
  </si>
  <si>
    <t>Imphal East</t>
  </si>
  <si>
    <t>Budaun</t>
  </si>
  <si>
    <t>Hardoi</t>
  </si>
  <si>
    <t>Palakkad</t>
  </si>
  <si>
    <t>Mainpuri</t>
  </si>
  <si>
    <t>Nagaur</t>
  </si>
  <si>
    <t>Mehsana</t>
  </si>
  <si>
    <t>Farrukhabad</t>
  </si>
  <si>
    <t>Punch</t>
  </si>
  <si>
    <t>Chitrakoot</t>
  </si>
  <si>
    <t>Chirang</t>
  </si>
  <si>
    <t>Idukki</t>
  </si>
  <si>
    <t>Sonipat</t>
  </si>
  <si>
    <t>Bengaluru Rural</t>
  </si>
  <si>
    <t>Hamirpur</t>
  </si>
  <si>
    <t>Gonda</t>
  </si>
  <si>
    <t>Bhopal</t>
  </si>
  <si>
    <t>Shamli</t>
  </si>
  <si>
    <t>Gurdaspur</t>
  </si>
  <si>
    <t>Udaipur</t>
  </si>
  <si>
    <t>Imphal West</t>
  </si>
  <si>
    <t>Komaram Bheem</t>
  </si>
  <si>
    <t>Amroha</t>
  </si>
  <si>
    <t>Bhadrak</t>
  </si>
  <si>
    <t>Hathras</t>
  </si>
  <si>
    <t>Ajmer</t>
  </si>
  <si>
    <t>Etah</t>
  </si>
  <si>
    <t>Lakshadweep</t>
  </si>
  <si>
    <t>Ghazipur</t>
  </si>
  <si>
    <t>Saharanpur</t>
  </si>
  <si>
    <t>Amethi</t>
  </si>
  <si>
    <t>Kutch</t>
  </si>
  <si>
    <t>Ballia</t>
  </si>
  <si>
    <t>Rajanna Sircilla</t>
  </si>
  <si>
    <t>Bulandshahr</t>
  </si>
  <si>
    <t>Kasganj</t>
  </si>
  <si>
    <t>South Salmara Mankachar</t>
  </si>
  <si>
    <t>Udhampur</t>
  </si>
  <si>
    <t>Patiala</t>
  </si>
  <si>
    <t>Rampur</t>
  </si>
  <si>
    <t>Vaishali</t>
  </si>
  <si>
    <t>Balrampur</t>
  </si>
  <si>
    <t>Narayanpet</t>
  </si>
  <si>
    <t>Bikaner</t>
  </si>
  <si>
    <t>Mau</t>
  </si>
  <si>
    <t>Jangaon</t>
  </si>
  <si>
    <t>Sitapur</t>
  </si>
  <si>
    <t>Pilibhit</t>
  </si>
  <si>
    <t>Alwar</t>
  </si>
  <si>
    <t>Gandhinagar</t>
  </si>
  <si>
    <t>Sant Kabir Nagar</t>
  </si>
  <si>
    <t>Simdega</t>
  </si>
  <si>
    <t>Jabalpur</t>
  </si>
  <si>
    <t>Kishanganj</t>
  </si>
  <si>
    <t>Siddharthnagar</t>
  </si>
  <si>
    <t>Basti</t>
  </si>
  <si>
    <t>Etawah</t>
  </si>
  <si>
    <t>Unnao</t>
  </si>
  <si>
    <t>Hapur</t>
  </si>
  <si>
    <t>Biswanath</t>
  </si>
  <si>
    <t>Dibrugarh</t>
  </si>
  <si>
    <t>Kathua</t>
  </si>
  <si>
    <t>Banda</t>
  </si>
  <si>
    <t>Rajouri</t>
  </si>
  <si>
    <t>Raigad</t>
  </si>
  <si>
    <t>Deoria</t>
  </si>
  <si>
    <t>Pathanamthitta</t>
  </si>
  <si>
    <t>Sonbhadra</t>
  </si>
  <si>
    <t>Jamnagar</t>
  </si>
  <si>
    <t>Bahraich</t>
  </si>
  <si>
    <t>Sambhal</t>
  </si>
  <si>
    <t>Sultanpur</t>
  </si>
  <si>
    <t>Jhansi</t>
  </si>
  <si>
    <t>Satara</t>
  </si>
  <si>
    <t>Mirzapur</t>
  </si>
  <si>
    <t>Bijnor</t>
  </si>
  <si>
    <t>South Goa</t>
  </si>
  <si>
    <t>Kushinagar</t>
  </si>
  <si>
    <t>West Garo Hills</t>
  </si>
  <si>
    <t>Subarnapur</t>
  </si>
  <si>
    <t>Palghar</t>
  </si>
  <si>
    <t>Hisar</t>
  </si>
  <si>
    <t>Nawada</t>
  </si>
  <si>
    <t>Firozabad</t>
  </si>
  <si>
    <t>Jaunpur</t>
  </si>
  <si>
    <t>Hailakandi</t>
  </si>
  <si>
    <t>Munger</t>
  </si>
  <si>
    <t>Jogulamba Gadwal</t>
  </si>
  <si>
    <t>Baghpat</t>
  </si>
  <si>
    <t>Lakhisarai</t>
  </si>
  <si>
    <t>Maharajganj</t>
  </si>
  <si>
    <t>Dhemaji</t>
  </si>
  <si>
    <t>Udham Singh Nagar</t>
  </si>
  <si>
    <t>Jamui</t>
  </si>
  <si>
    <t>Kanpur Dehat</t>
  </si>
  <si>
    <t>Adilabad</t>
  </si>
  <si>
    <t>Nirmal</t>
  </si>
  <si>
    <t>Jayashankar Bhupalapally</t>
  </si>
  <si>
    <t>Warangal Rural</t>
  </si>
  <si>
    <t>Koderma</t>
  </si>
  <si>
    <t>Kota</t>
  </si>
  <si>
    <t>Latehar</t>
  </si>
  <si>
    <t>Yadadri Bhuvanagiri</t>
  </si>
  <si>
    <t>Saharsa</t>
  </si>
  <si>
    <t>Alirajpur</t>
  </si>
  <si>
    <t>Bongaigaon</t>
  </si>
  <si>
    <t>Budgam</t>
  </si>
  <si>
    <t>Banka</t>
  </si>
  <si>
    <t>Wanaparthy</t>
  </si>
  <si>
    <t>Lakhimpur Kheri</t>
  </si>
  <si>
    <t>Haridwar</t>
  </si>
  <si>
    <t>Medak</t>
  </si>
  <si>
    <t>Ayodhya</t>
  </si>
  <si>
    <t>Nalbari</t>
  </si>
  <si>
    <t>Nagpur</t>
  </si>
  <si>
    <t>Kendrapara</t>
  </si>
  <si>
    <t>Rae Bareli</t>
  </si>
  <si>
    <t>Peddapalli</t>
  </si>
  <si>
    <t>Kannur</t>
  </si>
  <si>
    <t>Bhavnagar</t>
  </si>
  <si>
    <t>Mancherial</t>
  </si>
  <si>
    <t>Belagavi</t>
  </si>
  <si>
    <t>Moradabad</t>
  </si>
  <si>
    <t>North Goa</t>
  </si>
  <si>
    <t>Dehradun</t>
  </si>
  <si>
    <t>Ballari</t>
  </si>
  <si>
    <t>East Khasi Hills</t>
  </si>
  <si>
    <t>Kalaburagi</t>
  </si>
  <si>
    <t>Sindhudurg</t>
  </si>
  <si>
    <t>Puducherry</t>
  </si>
  <si>
    <t>Kupwara</t>
  </si>
  <si>
    <t>Jalgaon</t>
  </si>
  <si>
    <t>Vikarabad</t>
  </si>
  <si>
    <t>Kokrajhar</t>
  </si>
  <si>
    <t>Thiruvananthapuram</t>
  </si>
  <si>
    <t>Shahjahanpur</t>
  </si>
  <si>
    <t>Nagarkurnool</t>
  </si>
  <si>
    <t>Mayiladuthurai</t>
  </si>
  <si>
    <t>Kaimur</t>
  </si>
  <si>
    <t>Jalandhar</t>
  </si>
  <si>
    <t>Darrang</t>
  </si>
  <si>
    <t>Darbhanga</t>
  </si>
  <si>
    <t>Sitamarhi</t>
  </si>
  <si>
    <t>Madhepura</t>
  </si>
  <si>
    <t>Hojai</t>
  </si>
  <si>
    <t>Supaul</t>
  </si>
  <si>
    <t>Buxar</t>
  </si>
  <si>
    <t>Ramgarh</t>
  </si>
  <si>
    <t>Bareilly</t>
  </si>
  <si>
    <t>Bhojpur</t>
  </si>
  <si>
    <t>Baksa</t>
  </si>
  <si>
    <t>Morigaon</t>
  </si>
  <si>
    <t>Malappuram</t>
  </si>
  <si>
    <t>Karbi Anglong</t>
  </si>
  <si>
    <t>Kendujhar</t>
  </si>
  <si>
    <t>Kamareddy</t>
  </si>
  <si>
    <t>Gorakhpur</t>
  </si>
  <si>
    <t>Jagtial</t>
  </si>
  <si>
    <t>Aligarh</t>
  </si>
  <si>
    <t>Siddipet</t>
  </si>
  <si>
    <t>Agra</t>
  </si>
  <si>
    <t>Jehanabad</t>
  </si>
  <si>
    <t>Goalpara</t>
  </si>
  <si>
    <t>Baramulla</t>
  </si>
  <si>
    <t>Panna</t>
  </si>
  <si>
    <t>Karimnagar</t>
  </si>
  <si>
    <t>Nashik</t>
  </si>
  <si>
    <t>Gumla</t>
  </si>
  <si>
    <t>Faridabad</t>
  </si>
  <si>
    <t>Lakhimpur</t>
  </si>
  <si>
    <t>Chatra</t>
  </si>
  <si>
    <t>Ludhiana</t>
  </si>
  <si>
    <t>Mandla</t>
  </si>
  <si>
    <t>Golaghat</t>
  </si>
  <si>
    <t>Rohtas</t>
  </si>
  <si>
    <t>Anantnag</t>
  </si>
  <si>
    <t>Vizianagaram</t>
  </si>
  <si>
    <t>Jorhat</t>
  </si>
  <si>
    <t>Siwan</t>
  </si>
  <si>
    <t>Suryapet</t>
  </si>
  <si>
    <t>East Champaran</t>
  </si>
  <si>
    <t>West Champaran</t>
  </si>
  <si>
    <t>Katihar</t>
  </si>
  <si>
    <t>Warangal Urban</t>
  </si>
  <si>
    <t>Jhargram</t>
  </si>
  <si>
    <t>Gopalganj</t>
  </si>
  <si>
    <t>Sivasagar</t>
  </si>
  <si>
    <t>Purnia</t>
  </si>
  <si>
    <t>Singrauli</t>
  </si>
  <si>
    <t>Bhagalpur</t>
  </si>
  <si>
    <t>Washim</t>
  </si>
  <si>
    <t>Nalanda</t>
  </si>
  <si>
    <t>Varanasi</t>
  </si>
  <si>
    <t>Karimganj</t>
  </si>
  <si>
    <t>Jodhpur</t>
  </si>
  <si>
    <t>Samastipur</t>
  </si>
  <si>
    <t>Kamrup Metropolitan</t>
  </si>
  <si>
    <t>Srinagar</t>
  </si>
  <si>
    <t>Solapur</t>
  </si>
  <si>
    <t>Kasaragod</t>
  </si>
  <si>
    <t>Thrissur</t>
  </si>
  <si>
    <t>Bhadradri Kothagudem</t>
  </si>
  <si>
    <t>Tinsukia</t>
  </si>
  <si>
    <t>Mahabubabad</t>
  </si>
  <si>
    <t>Garhwa</t>
  </si>
  <si>
    <t>Srikakulam</t>
  </si>
  <si>
    <t>Y.S.R. Kadapa</t>
  </si>
  <si>
    <t>Gautam Buddha Nagar</t>
  </si>
  <si>
    <t>Patna</t>
  </si>
  <si>
    <t>S.P.S. Nellore</t>
  </si>
  <si>
    <t>Kanpur Nagar</t>
  </si>
  <si>
    <t>Khammam</t>
  </si>
  <si>
    <t>Vadodara</t>
  </si>
  <si>
    <t>Prakasam</t>
  </si>
  <si>
    <t>Ghaziabad</t>
  </si>
  <si>
    <t>Madhubani</t>
  </si>
  <si>
    <t>Muzaffarpur</t>
  </si>
  <si>
    <t>Bargarh</t>
  </si>
  <si>
    <t>Prayagraj</t>
  </si>
  <si>
    <t>Rajkot</t>
  </si>
  <si>
    <t>West Singhbhum</t>
  </si>
  <si>
    <t>Gurugram</t>
  </si>
  <si>
    <t>Kamrup</t>
  </si>
  <si>
    <t>Visakhapatnam</t>
  </si>
  <si>
    <t>Jammu</t>
  </si>
  <si>
    <t>Sangareddy</t>
  </si>
  <si>
    <t>Ganjam</t>
  </si>
  <si>
    <t>Nizamabad</t>
  </si>
  <si>
    <t>Saran</t>
  </si>
  <si>
    <t>Indore</t>
  </si>
  <si>
    <t>Chittoor</t>
  </si>
  <si>
    <t>Krishna</t>
  </si>
  <si>
    <t>Anantapur</t>
  </si>
  <si>
    <t>Ratnagiri</t>
  </si>
  <si>
    <t>Chandigarh</t>
  </si>
  <si>
    <t>West Godavari</t>
  </si>
  <si>
    <t>Meerut</t>
  </si>
  <si>
    <t>Nalgonda</t>
  </si>
  <si>
    <t>Dakshin Dinajpur</t>
  </si>
  <si>
    <t>Barpeta</t>
  </si>
  <si>
    <t>Alipurduar</t>
  </si>
  <si>
    <t>Guntur</t>
  </si>
  <si>
    <t>Hazaribagh</t>
  </si>
  <si>
    <t>Cachar</t>
  </si>
  <si>
    <t>Kurnool</t>
  </si>
  <si>
    <t>Gaya</t>
  </si>
  <si>
    <t>Akola</t>
  </si>
  <si>
    <t>Darjeeling</t>
  </si>
  <si>
    <t>Sonitpur</t>
  </si>
  <si>
    <t>East Godavari</t>
  </si>
  <si>
    <t>Palamu</t>
  </si>
  <si>
    <t>Dhubri</t>
  </si>
  <si>
    <t>Kozhikode</t>
  </si>
  <si>
    <t>Jaipur</t>
  </si>
  <si>
    <t>Kottayam</t>
  </si>
  <si>
    <t>Sundargarh</t>
  </si>
  <si>
    <t>Alappuzha</t>
  </si>
  <si>
    <t>Khordha</t>
  </si>
  <si>
    <t>East Singhbhum</t>
  </si>
  <si>
    <t>Latur</t>
  </si>
  <si>
    <t>Thane</t>
  </si>
  <si>
    <t>Lucknow</t>
  </si>
  <si>
    <t>Medchal Malkajgiri</t>
  </si>
  <si>
    <t>Ranga Reddy</t>
  </si>
  <si>
    <t>Kollam</t>
  </si>
  <si>
    <t>Dhanbad</t>
  </si>
  <si>
    <t>Sangli</t>
  </si>
  <si>
    <t>Cooch Behar</t>
  </si>
  <si>
    <t>Nagaon</t>
  </si>
  <si>
    <t>Paschim Bardhaman</t>
  </si>
  <si>
    <t>Amravati</t>
  </si>
  <si>
    <t>Ranchi</t>
  </si>
  <si>
    <t>Purulia</t>
  </si>
  <si>
    <t>Uttar Dinajpur</t>
  </si>
  <si>
    <t>Ernakulam</t>
  </si>
  <si>
    <t>Hyderabad</t>
  </si>
  <si>
    <t>Birbhum</t>
  </si>
  <si>
    <t>Bankura</t>
  </si>
  <si>
    <t>Jalpaiguri</t>
  </si>
  <si>
    <t>Kolhapur</t>
  </si>
  <si>
    <t>Surat</t>
  </si>
  <si>
    <t>Malda</t>
  </si>
  <si>
    <t>Purba Medinipur</t>
  </si>
  <si>
    <t>Kolkata</t>
  </si>
  <si>
    <t>Purba Bardhaman</t>
  </si>
  <si>
    <t>Howrah</t>
  </si>
  <si>
    <t>Paschim Medinipur</t>
  </si>
  <si>
    <t>Nadia</t>
  </si>
  <si>
    <t>Ahmedabad</t>
  </si>
  <si>
    <t>Chennai</t>
  </si>
  <si>
    <t>Hooghly</t>
  </si>
  <si>
    <t>Mumbai</t>
  </si>
  <si>
    <t>Murshidabad</t>
  </si>
  <si>
    <t>South 24 Parganas</t>
  </si>
  <si>
    <t>North 24 Parganas</t>
  </si>
  <si>
    <t>Bengaluru Urban</t>
  </si>
  <si>
    <t>Delhi</t>
  </si>
  <si>
    <t>Andhra Pradesh</t>
  </si>
  <si>
    <t>Arunachal Pradesh</t>
  </si>
  <si>
    <t>Assam</t>
  </si>
  <si>
    <t>Bihar</t>
  </si>
  <si>
    <t>Goa</t>
  </si>
  <si>
    <t>Gujarat</t>
  </si>
  <si>
    <t>Haryana</t>
  </si>
  <si>
    <t>Himachal Pradesh</t>
  </si>
  <si>
    <t>Jammu and Kashmir</t>
  </si>
  <si>
    <t>Jharkhand</t>
  </si>
  <si>
    <t>Karnataka</t>
  </si>
  <si>
    <t>Kerala</t>
  </si>
  <si>
    <t>Madhya Pradesh</t>
  </si>
  <si>
    <t>Maharashtra</t>
  </si>
  <si>
    <t>Manipur</t>
  </si>
  <si>
    <t>Meghalaya</t>
  </si>
  <si>
    <t>Mizoram</t>
  </si>
  <si>
    <t>Nagaland</t>
  </si>
  <si>
    <t>Punjab</t>
  </si>
  <si>
    <t>Rajasthan</t>
  </si>
  <si>
    <t>Sikkim</t>
  </si>
  <si>
    <t>Tamil Nadu</t>
  </si>
  <si>
    <t>Tripura</t>
  </si>
  <si>
    <t>Uttarakhand</t>
  </si>
  <si>
    <t>Uttar Pradesh</t>
  </si>
  <si>
    <t>West Bengal</t>
  </si>
  <si>
    <t>Andaman and Nicobar Islands</t>
  </si>
  <si>
    <t>Daman and Diu</t>
  </si>
  <si>
    <t>Ladakh</t>
  </si>
  <si>
    <t>Telangana</t>
  </si>
  <si>
    <t>State</t>
  </si>
  <si>
    <t>Odisha</t>
  </si>
  <si>
    <t>Row Labels</t>
  </si>
  <si>
    <t>Grand Total</t>
  </si>
  <si>
    <t>population</t>
  </si>
  <si>
    <t>Population</t>
  </si>
  <si>
    <t>Chattisgarh</t>
  </si>
  <si>
    <t>StateName</t>
  </si>
  <si>
    <t>Sum of population</t>
  </si>
  <si>
    <t>Sum of dose_1</t>
  </si>
  <si>
    <t>Sum of dose_2</t>
  </si>
  <si>
    <t>Sum of confirmed</t>
  </si>
  <si>
    <t>Sum of deceased</t>
  </si>
  <si>
    <t>Sum of recovered</t>
  </si>
  <si>
    <t>Sum of tested</t>
  </si>
  <si>
    <t>DistrictName</t>
  </si>
  <si>
    <t>DistrictFilter</t>
  </si>
  <si>
    <t>Statefilter</t>
  </si>
  <si>
    <t>Dose 1</t>
  </si>
  <si>
    <t>Dose 2</t>
  </si>
  <si>
    <t>Dashboard - 3</t>
  </si>
  <si>
    <t xml:space="preserve">  </t>
  </si>
  <si>
    <t>(All)</t>
  </si>
  <si>
    <t>Testing Ratio</t>
  </si>
  <si>
    <t>Confirmation Rate</t>
  </si>
  <si>
    <t>Testing Slicer</t>
  </si>
  <si>
    <t>Category_tr</t>
  </si>
  <si>
    <t>Category_wise_count</t>
  </si>
  <si>
    <t>CATEGORY A</t>
  </si>
  <si>
    <t>CATEGORY B</t>
  </si>
  <si>
    <t>CATEGORY C</t>
  </si>
  <si>
    <t>CATEGORY D</t>
  </si>
  <si>
    <t>CATEGORY E</t>
  </si>
  <si>
    <t>Category A: 0.05 ≤ TR ≤ 0.1</t>
  </si>
  <si>
    <t>Category B: 0.1 &lt; TR ≤ 0.3</t>
  </si>
  <si>
    <t>Category C: 0.3 &lt; TR ≤ 0.5</t>
  </si>
  <si>
    <t>Category D: 0.5 &lt; TR ≤ 0.75</t>
  </si>
  <si>
    <t>Category E: 0.75 &lt; TR ≤ 1.0</t>
  </si>
  <si>
    <t>Selected/Filtered</t>
  </si>
  <si>
    <t>Total India</t>
  </si>
  <si>
    <t>total_deaths</t>
  </si>
  <si>
    <t>death_percentage</t>
  </si>
  <si>
    <t>Dashboard - 4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</si>
</sst>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36"/>
      <color rgb="FFFF0000"/>
      <name val="Calibri"/>
      <family val="2"/>
      <scheme val="minor"/>
    </font>
    <font>
      <sz val="11"/>
      <color theme="1"/>
      <name val="Calibri"/>
      <family val="2"/>
      <scheme val="minor"/>
    </font>
    <font>
      <sz val="8"/>
      <name val="Calibri"/>
      <family val="2"/>
      <scheme val="minor"/>
    </font>
    <font>
      <b/>
      <sz val="26"/>
      <color theme="1"/>
      <name val="Calibri"/>
      <family val="2"/>
      <scheme val="minor"/>
    </font>
    <font>
      <b/>
      <sz val="12"/>
      <color rgb="FFFF0000"/>
      <name val="Calibri"/>
      <family val="2"/>
      <scheme val="minor"/>
    </font>
    <font>
      <sz val="14"/>
      <color theme="1"/>
      <name val="Calibri"/>
      <family val="2"/>
      <scheme val="minor"/>
    </font>
    <font>
      <sz val="11"/>
      <color theme="4" tint="-0.249977111117893"/>
      <name val="Calibri"/>
      <family val="2"/>
      <scheme val="minor"/>
    </font>
    <font>
      <b/>
      <sz val="18"/>
      <color theme="4" tint="-0.249977111117893"/>
      <name val="Calibri"/>
      <family val="2"/>
      <scheme val="minor"/>
    </font>
    <font>
      <b/>
      <sz val="18"/>
      <color rgb="FFFF0000"/>
      <name val="Calibri"/>
      <family val="2"/>
      <scheme val="minor"/>
    </font>
    <font>
      <sz val="36"/>
      <color theme="5" tint="-0.499984740745262"/>
      <name val="Calibri"/>
      <family val="2"/>
      <scheme val="minor"/>
    </font>
    <font>
      <sz val="36"/>
      <color theme="6" tint="-0.499984740745262"/>
      <name val="Calibri"/>
      <family val="2"/>
      <scheme val="minor"/>
    </font>
    <font>
      <b/>
      <sz val="20"/>
      <color theme="6" tint="-0.499984740745262"/>
      <name val="Calibri"/>
      <family val="2"/>
      <scheme val="minor"/>
    </font>
    <font>
      <b/>
      <sz val="36"/>
      <color theme="9" tint="-0.499984740745262"/>
      <name val="Calibri"/>
      <family val="2"/>
      <scheme val="minor"/>
    </font>
    <font>
      <b/>
      <sz val="36"/>
      <color theme="7" tint="-0.499984740745262"/>
      <name val="Calibri"/>
      <family val="2"/>
      <scheme val="minor"/>
    </font>
    <font>
      <b/>
      <sz val="11"/>
      <color theme="7" tint="-0.499984740745262"/>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theme="1"/>
      </left>
      <right style="thin">
        <color theme="1"/>
      </right>
      <top style="thin">
        <color theme="1"/>
      </top>
      <bottom style="thin">
        <color theme="1"/>
      </bottom>
      <diagonal/>
    </border>
    <border>
      <left/>
      <right/>
      <top/>
      <bottom style="hair">
        <color indexed="64"/>
      </bottom>
      <diagonal/>
    </border>
    <border>
      <left style="hair">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right style="hair">
        <color indexed="64"/>
      </right>
      <top/>
      <bottom/>
      <diagonal/>
    </border>
    <border>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bottom/>
      <diagonal/>
    </border>
  </borders>
  <cellStyleXfs count="2">
    <xf numFmtId="0" fontId="0" fillId="0" borderId="0"/>
    <xf numFmtId="9" fontId="2" fillId="0" borderId="0" applyFont="0" applyFill="0" applyBorder="0" applyAlignment="0" applyProtection="0"/>
  </cellStyleXfs>
  <cellXfs count="72">
    <xf numFmtId="0" fontId="0" fillId="0" borderId="0" xfId="0"/>
    <xf numFmtId="0" fontId="0" fillId="0" borderId="4" xfId="0" applyBorder="1"/>
    <xf numFmtId="0" fontId="0" fillId="0" borderId="5"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2" borderId="0" xfId="0" applyFill="1"/>
    <xf numFmtId="0" fontId="0" fillId="0" borderId="12" xfId="0" pivotButton="1" applyBorder="1"/>
    <xf numFmtId="0" fontId="0" fillId="0" borderId="13" xfId="0" applyBorder="1" applyAlignment="1">
      <alignment horizontal="left"/>
    </xf>
    <xf numFmtId="0" fontId="0" fillId="0" borderId="13" xfId="0" applyBorder="1"/>
    <xf numFmtId="0" fontId="0" fillId="0" borderId="12" xfId="0" applyBorder="1"/>
    <xf numFmtId="0" fontId="0" fillId="0" borderId="14" xfId="0" applyBorder="1"/>
    <xf numFmtId="0" fontId="0" fillId="0" borderId="0" xfId="0" applyAlignment="1">
      <alignment wrapText="1"/>
    </xf>
    <xf numFmtId="10" fontId="0" fillId="0" borderId="0" xfId="1" applyNumberFormat="1" applyFont="1"/>
    <xf numFmtId="10" fontId="0" fillId="0" borderId="0" xfId="1" applyNumberFormat="1" applyFont="1" applyAlignment="1"/>
    <xf numFmtId="0" fontId="0" fillId="0" borderId="1" xfId="0" applyBorder="1"/>
    <xf numFmtId="0" fontId="0" fillId="0" borderId="2" xfId="0" applyBorder="1"/>
    <xf numFmtId="0" fontId="0" fillId="0" borderId="3" xfId="0" applyBorder="1"/>
    <xf numFmtId="0" fontId="0" fillId="0" borderId="0" xfId="0" pivotButton="1"/>
    <xf numFmtId="0" fontId="0" fillId="0" borderId="0" xfId="0" applyAlignment="1">
      <alignment horizontal="left"/>
    </xf>
    <xf numFmtId="0" fontId="0" fillId="0" borderId="29" xfId="0" applyBorder="1"/>
    <xf numFmtId="0" fontId="0" fillId="0" borderId="30" xfId="0" applyBorder="1"/>
    <xf numFmtId="14" fontId="0" fillId="0" borderId="0" xfId="0" applyNumberFormat="1"/>
    <xf numFmtId="0" fontId="4" fillId="0" borderId="0" xfId="0" applyFont="1"/>
    <xf numFmtId="0" fontId="5" fillId="2" borderId="8" xfId="0" applyFont="1" applyFill="1" applyBorder="1" applyAlignment="1">
      <alignment horizontal="center"/>
    </xf>
    <xf numFmtId="0" fontId="0" fillId="0" borderId="0" xfId="0" applyAlignment="1">
      <alignment horizontal="left" vertical="center" indent="1"/>
    </xf>
    <xf numFmtId="0" fontId="6" fillId="0" borderId="0" xfId="0" applyFont="1"/>
    <xf numFmtId="0" fontId="6" fillId="3" borderId="0" xfId="0" applyFont="1" applyFill="1" applyAlignment="1">
      <alignment horizontal="left" vertical="center" indent="1"/>
    </xf>
    <xf numFmtId="10" fontId="8" fillId="3" borderId="8" xfId="0" applyNumberFormat="1" applyFont="1" applyFill="1" applyBorder="1" applyAlignment="1">
      <alignment horizontal="center" vertical="center" wrapText="1"/>
    </xf>
    <xf numFmtId="10" fontId="0" fillId="0" borderId="8" xfId="1" applyNumberFormat="1" applyFont="1" applyBorder="1"/>
    <xf numFmtId="0" fontId="15" fillId="4" borderId="8" xfId="0" applyFont="1" applyFill="1" applyBorder="1" applyAlignment="1">
      <alignment horizontal="center"/>
    </xf>
    <xf numFmtId="0" fontId="0" fillId="0" borderId="35" xfId="0" applyBorder="1" applyAlignment="1">
      <alignment horizontal="center"/>
    </xf>
    <xf numFmtId="0" fontId="1" fillId="2" borderId="19" xfId="0" applyFont="1" applyFill="1" applyBorder="1" applyAlignment="1">
      <alignment horizontal="center"/>
    </xf>
    <xf numFmtId="0" fontId="1" fillId="2" borderId="20" xfId="0" applyFont="1" applyFill="1" applyBorder="1" applyAlignment="1">
      <alignment horizontal="center"/>
    </xf>
    <xf numFmtId="0" fontId="1" fillId="2" borderId="21" xfId="0" applyFont="1" applyFill="1" applyBorder="1" applyAlignment="1">
      <alignment horizontal="center"/>
    </xf>
    <xf numFmtId="0" fontId="1" fillId="2" borderId="17" xfId="0" applyFont="1" applyFill="1" applyBorder="1" applyAlignment="1">
      <alignment horizontal="center"/>
    </xf>
    <xf numFmtId="0" fontId="1" fillId="2" borderId="0" xfId="0" applyFont="1" applyFill="1" applyAlignment="1">
      <alignment horizontal="center"/>
    </xf>
    <xf numFmtId="0" fontId="1" fillId="2" borderId="22" xfId="0" applyFont="1" applyFill="1" applyBorder="1" applyAlignment="1">
      <alignment horizontal="center"/>
    </xf>
    <xf numFmtId="0" fontId="1" fillId="2" borderId="18" xfId="0" applyFont="1" applyFill="1" applyBorder="1" applyAlignment="1">
      <alignment horizontal="center"/>
    </xf>
    <xf numFmtId="0" fontId="1" fillId="2" borderId="16" xfId="0" applyFont="1" applyFill="1" applyBorder="1" applyAlignment="1">
      <alignment horizontal="center"/>
    </xf>
    <xf numFmtId="0" fontId="1" fillId="2" borderId="23" xfId="0" applyFont="1"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5" fillId="2" borderId="8" xfId="0" applyFont="1" applyFill="1" applyBorder="1" applyAlignment="1">
      <alignment horizontal="center"/>
    </xf>
    <xf numFmtId="0" fontId="9" fillId="2" borderId="8" xfId="0" applyFont="1" applyFill="1" applyBorder="1" applyAlignment="1">
      <alignment horizontal="center" vertical="center"/>
    </xf>
    <xf numFmtId="0" fontId="7" fillId="3" borderId="26" xfId="0" applyFont="1" applyFill="1" applyBorder="1" applyAlignment="1">
      <alignment horizontal="center" wrapText="1"/>
    </xf>
    <xf numFmtId="0" fontId="7" fillId="3" borderId="27" xfId="0" applyFont="1" applyFill="1" applyBorder="1" applyAlignment="1">
      <alignment horizontal="center" wrapText="1"/>
    </xf>
    <xf numFmtId="0" fontId="7" fillId="3" borderId="28" xfId="0" applyFont="1" applyFill="1" applyBorder="1" applyAlignment="1">
      <alignment horizontal="center" wrapText="1"/>
    </xf>
    <xf numFmtId="0" fontId="7" fillId="3" borderId="31" xfId="0" applyFont="1" applyFill="1" applyBorder="1" applyAlignment="1">
      <alignment horizontal="center" wrapText="1"/>
    </xf>
    <xf numFmtId="0" fontId="7" fillId="3" borderId="32" xfId="0" applyFont="1" applyFill="1" applyBorder="1" applyAlignment="1">
      <alignment horizontal="center" wrapText="1"/>
    </xf>
    <xf numFmtId="0" fontId="7" fillId="3" borderId="33" xfId="0" applyFont="1" applyFill="1" applyBorder="1" applyAlignment="1">
      <alignment horizontal="center" wrapText="1"/>
    </xf>
    <xf numFmtId="10" fontId="8" fillId="3" borderId="24" xfId="0" applyNumberFormat="1" applyFont="1" applyFill="1" applyBorder="1" applyAlignment="1">
      <alignment horizontal="center" vertical="center"/>
    </xf>
    <xf numFmtId="10" fontId="8" fillId="3" borderId="25" xfId="0" applyNumberFormat="1" applyFont="1" applyFill="1" applyBorder="1" applyAlignment="1">
      <alignment horizontal="center" vertical="center"/>
    </xf>
    <xf numFmtId="0" fontId="10" fillId="3" borderId="15" xfId="0" applyFont="1" applyFill="1" applyBorder="1" applyAlignment="1">
      <alignment horizontal="center"/>
    </xf>
    <xf numFmtId="0" fontId="7" fillId="3" borderId="6" xfId="0" applyFont="1" applyFill="1" applyBorder="1" applyAlignment="1">
      <alignment horizontal="center" wrapText="1"/>
    </xf>
    <xf numFmtId="0" fontId="7" fillId="3" borderId="34" xfId="0" applyFont="1" applyFill="1" applyBorder="1" applyAlignment="1">
      <alignment horizontal="center" wrapText="1"/>
    </xf>
    <xf numFmtId="0" fontId="7" fillId="3" borderId="7" xfId="0" applyFont="1" applyFill="1" applyBorder="1" applyAlignment="1">
      <alignment horizontal="center" wrapText="1"/>
    </xf>
    <xf numFmtId="0" fontId="7" fillId="3" borderId="26" xfId="0" applyFont="1" applyFill="1" applyBorder="1" applyAlignment="1">
      <alignment horizontal="center" vertical="center" wrapText="1"/>
    </xf>
    <xf numFmtId="0" fontId="7" fillId="3" borderId="27" xfId="0" applyFont="1" applyFill="1" applyBorder="1" applyAlignment="1">
      <alignment horizontal="center" vertical="center" wrapText="1"/>
    </xf>
    <xf numFmtId="0" fontId="7" fillId="3" borderId="28" xfId="0" applyFont="1" applyFill="1" applyBorder="1" applyAlignment="1">
      <alignment horizontal="center" vertical="center" wrapText="1"/>
    </xf>
    <xf numFmtId="0" fontId="7" fillId="3" borderId="31"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7" fillId="3" borderId="33" xfId="0" applyFont="1" applyFill="1" applyBorder="1" applyAlignment="1">
      <alignment horizontal="center" vertical="center" wrapText="1"/>
    </xf>
    <xf numFmtId="0" fontId="11" fillId="4" borderId="8" xfId="0" applyFont="1" applyFill="1" applyBorder="1" applyAlignment="1">
      <alignment horizontal="center"/>
    </xf>
    <xf numFmtId="0" fontId="12" fillId="4" borderId="8" xfId="0" applyFont="1" applyFill="1" applyBorder="1" applyAlignment="1">
      <alignment horizontal="center" vertical="center"/>
    </xf>
    <xf numFmtId="0" fontId="13" fillId="5" borderId="8" xfId="0" applyFont="1" applyFill="1" applyBorder="1" applyAlignment="1">
      <alignment horizontal="center" vertical="center"/>
    </xf>
    <xf numFmtId="0" fontId="14" fillId="4" borderId="8" xfId="0" applyFont="1" applyFill="1" applyBorder="1" applyAlignment="1">
      <alignment horizontal="center" vertical="center"/>
    </xf>
    <xf numFmtId="0" fontId="0" fillId="0" borderId="12" xfId="0" applyNumberFormat="1" applyBorder="1"/>
    <xf numFmtId="0" fontId="0" fillId="0" borderId="14" xfId="0" applyNumberFormat="1" applyBorder="1"/>
    <xf numFmtId="0" fontId="0" fillId="0" borderId="13" xfId="0" applyNumberFormat="1" applyBorder="1"/>
  </cellXfs>
  <cellStyles count="2">
    <cellStyle name="Normal" xfId="0" builtinId="0"/>
    <cellStyle name="Percent" xfId="1" builtinId="5"/>
  </cellStyles>
  <dxfs count="18">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microsoft.com/office/2007/relationships/slicerCache" Target="slicerCaches/slicerCache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calcChain" Target="calcChain.xml"/><Relationship Id="rId10" Type="http://schemas.openxmlformats.org/officeDocument/2006/relationships/pivotCacheDefinition" Target="pivotCache/pivotCacheDefinition3.xml"/><Relationship Id="rId19" Type="http://schemas.microsoft.com/office/2007/relationships/slicerCache" Target="slicerCaches/slicerCache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Selected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Data_1!$X$9</c:f>
              <c:strCache>
                <c:ptCount val="1"/>
                <c:pt idx="0">
                  <c:v>Tested</c:v>
                </c:pt>
              </c:strCache>
            </c:strRef>
          </c:tx>
          <c:spPr>
            <a:solidFill>
              <a:schemeClr val="accent1"/>
            </a:solidFill>
            <a:ln>
              <a:noFill/>
            </a:ln>
            <a:effectLst/>
            <a:sp3d/>
          </c:spPr>
          <c:invertIfNegative val="0"/>
          <c:val>
            <c:numRef>
              <c:f>Data_1!$Y$9</c:f>
              <c:numCache>
                <c:formatCode>General</c:formatCode>
                <c:ptCount val="1"/>
                <c:pt idx="0">
                  <c:v>80339029</c:v>
                </c:pt>
              </c:numCache>
            </c:numRef>
          </c:val>
          <c:extLst>
            <c:ext xmlns:c16="http://schemas.microsoft.com/office/drawing/2014/chart" uri="{C3380CC4-5D6E-409C-BE32-E72D297353CC}">
              <c16:uniqueId val="{00000000-69F0-43B3-8D31-0686F92356AA}"/>
            </c:ext>
          </c:extLst>
        </c:ser>
        <c:ser>
          <c:idx val="1"/>
          <c:order val="1"/>
          <c:tx>
            <c:strRef>
              <c:f>Data_1!$X$10</c:f>
              <c:strCache>
                <c:ptCount val="1"/>
                <c:pt idx="0">
                  <c:v>Confirmed</c:v>
                </c:pt>
              </c:strCache>
            </c:strRef>
          </c:tx>
          <c:spPr>
            <a:solidFill>
              <a:schemeClr val="accent2"/>
            </a:solidFill>
            <a:ln>
              <a:noFill/>
            </a:ln>
            <a:effectLst/>
            <a:sp3d/>
          </c:spPr>
          <c:invertIfNegative val="0"/>
          <c:val>
            <c:numRef>
              <c:f>Data_1!$Y$10</c:f>
              <c:numCache>
                <c:formatCode>General</c:formatCode>
                <c:ptCount val="1"/>
                <c:pt idx="0">
                  <c:v>1040220</c:v>
                </c:pt>
              </c:numCache>
            </c:numRef>
          </c:val>
          <c:extLst>
            <c:ext xmlns:c16="http://schemas.microsoft.com/office/drawing/2014/chart" uri="{C3380CC4-5D6E-409C-BE32-E72D297353CC}">
              <c16:uniqueId val="{00000001-69F0-43B3-8D31-0686F92356AA}"/>
            </c:ext>
          </c:extLst>
        </c:ser>
        <c:ser>
          <c:idx val="2"/>
          <c:order val="2"/>
          <c:tx>
            <c:strRef>
              <c:f>Data_1!$X$11</c:f>
              <c:strCache>
                <c:ptCount val="1"/>
                <c:pt idx="0">
                  <c:v>Vaccinated 1</c:v>
                </c:pt>
              </c:strCache>
            </c:strRef>
          </c:tx>
          <c:spPr>
            <a:solidFill>
              <a:schemeClr val="accent3"/>
            </a:solidFill>
            <a:ln>
              <a:noFill/>
            </a:ln>
            <a:effectLst/>
            <a:sp3d/>
          </c:spPr>
          <c:invertIfNegative val="0"/>
          <c:val>
            <c:numRef>
              <c:f>Data_1!$Y$11</c:f>
              <c:numCache>
                <c:formatCode>General</c:formatCode>
                <c:ptCount val="1"/>
                <c:pt idx="0">
                  <c:v>163950383</c:v>
                </c:pt>
              </c:numCache>
            </c:numRef>
          </c:val>
          <c:extLst>
            <c:ext xmlns:c16="http://schemas.microsoft.com/office/drawing/2014/chart" uri="{C3380CC4-5D6E-409C-BE32-E72D297353CC}">
              <c16:uniqueId val="{00000002-69F0-43B3-8D31-0686F92356AA}"/>
            </c:ext>
          </c:extLst>
        </c:ser>
        <c:ser>
          <c:idx val="3"/>
          <c:order val="3"/>
          <c:tx>
            <c:strRef>
              <c:f>Data_1!$X$12</c:f>
              <c:strCache>
                <c:ptCount val="1"/>
                <c:pt idx="0">
                  <c:v>Vacinated 2</c:v>
                </c:pt>
              </c:strCache>
            </c:strRef>
          </c:tx>
          <c:spPr>
            <a:solidFill>
              <a:schemeClr val="accent4"/>
            </a:solidFill>
            <a:ln>
              <a:noFill/>
            </a:ln>
            <a:effectLst/>
            <a:sp3d/>
          </c:spPr>
          <c:invertIfNegative val="0"/>
          <c:val>
            <c:numRef>
              <c:f>Data_1!$Y$12</c:f>
              <c:numCache>
                <c:formatCode>General</c:formatCode>
                <c:ptCount val="1"/>
                <c:pt idx="0">
                  <c:v>181542428</c:v>
                </c:pt>
              </c:numCache>
            </c:numRef>
          </c:val>
          <c:extLst>
            <c:ext xmlns:c16="http://schemas.microsoft.com/office/drawing/2014/chart" uri="{C3380CC4-5D6E-409C-BE32-E72D297353CC}">
              <c16:uniqueId val="{00000003-69F0-43B3-8D31-0686F92356AA}"/>
            </c:ext>
          </c:extLst>
        </c:ser>
        <c:ser>
          <c:idx val="4"/>
          <c:order val="4"/>
          <c:tx>
            <c:strRef>
              <c:f>Data_1!$X$13</c:f>
              <c:strCache>
                <c:ptCount val="1"/>
                <c:pt idx="0">
                  <c:v>Recovered</c:v>
                </c:pt>
              </c:strCache>
            </c:strRef>
          </c:tx>
          <c:spPr>
            <a:solidFill>
              <a:schemeClr val="accent5"/>
            </a:solidFill>
            <a:ln>
              <a:noFill/>
            </a:ln>
            <a:effectLst/>
            <a:sp3d/>
          </c:spPr>
          <c:invertIfNegative val="0"/>
          <c:val>
            <c:numRef>
              <c:f>Data_1!$Y$13</c:f>
              <c:numCache>
                <c:formatCode>General</c:formatCode>
                <c:ptCount val="1"/>
                <c:pt idx="0">
                  <c:v>1251590</c:v>
                </c:pt>
              </c:numCache>
            </c:numRef>
          </c:val>
          <c:extLst>
            <c:ext xmlns:c16="http://schemas.microsoft.com/office/drawing/2014/chart" uri="{C3380CC4-5D6E-409C-BE32-E72D297353CC}">
              <c16:uniqueId val="{00000004-69F0-43B3-8D31-0686F92356AA}"/>
            </c:ext>
          </c:extLst>
        </c:ser>
        <c:ser>
          <c:idx val="5"/>
          <c:order val="5"/>
          <c:tx>
            <c:strRef>
              <c:f>Data_1!$X$14</c:f>
              <c:strCache>
                <c:ptCount val="1"/>
                <c:pt idx="0">
                  <c:v>Deaths</c:v>
                </c:pt>
              </c:strCache>
            </c:strRef>
          </c:tx>
          <c:spPr>
            <a:solidFill>
              <a:schemeClr val="accent6"/>
            </a:solidFill>
            <a:ln>
              <a:noFill/>
            </a:ln>
            <a:effectLst/>
            <a:sp3d/>
          </c:spPr>
          <c:invertIfNegative val="0"/>
          <c:val>
            <c:numRef>
              <c:f>Data_1!$Y$14</c:f>
              <c:numCache>
                <c:formatCode>General</c:formatCode>
                <c:ptCount val="1"/>
                <c:pt idx="0">
                  <c:v>20196</c:v>
                </c:pt>
              </c:numCache>
            </c:numRef>
          </c:val>
          <c:extLst>
            <c:ext xmlns:c16="http://schemas.microsoft.com/office/drawing/2014/chart" uri="{C3380CC4-5D6E-409C-BE32-E72D297353CC}">
              <c16:uniqueId val="{00000005-69F0-43B3-8D31-0686F92356AA}"/>
            </c:ext>
          </c:extLst>
        </c:ser>
        <c:dLbls>
          <c:showLegendKey val="0"/>
          <c:showVal val="0"/>
          <c:showCatName val="0"/>
          <c:showSerName val="0"/>
          <c:showPercent val="0"/>
          <c:showBubbleSize val="0"/>
        </c:dLbls>
        <c:gapWidth val="150"/>
        <c:shape val="box"/>
        <c:axId val="590469584"/>
        <c:axId val="590491216"/>
        <c:axId val="0"/>
      </c:bar3DChart>
      <c:catAx>
        <c:axId val="590469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91216"/>
        <c:crosses val="autoZero"/>
        <c:auto val="1"/>
        <c:lblAlgn val="ctr"/>
        <c:lblOffset val="100"/>
        <c:noMultiLvlLbl val="0"/>
      </c:catAx>
      <c:valAx>
        <c:axId val="59049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69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Till the Selected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Data_1!$AA$9</c:f>
              <c:strCache>
                <c:ptCount val="1"/>
                <c:pt idx="0">
                  <c:v>Tested</c:v>
                </c:pt>
              </c:strCache>
            </c:strRef>
          </c:tx>
          <c:spPr>
            <a:solidFill>
              <a:schemeClr val="accent1"/>
            </a:solidFill>
            <a:ln>
              <a:noFill/>
            </a:ln>
            <a:effectLst/>
            <a:sp3d/>
          </c:spPr>
          <c:invertIfNegative val="0"/>
          <c:val>
            <c:numRef>
              <c:f>Data_1!$AB$9</c:f>
              <c:numCache>
                <c:formatCode>General</c:formatCode>
                <c:ptCount val="1"/>
                <c:pt idx="0">
                  <c:v>1263574151</c:v>
                </c:pt>
              </c:numCache>
            </c:numRef>
          </c:val>
          <c:extLst>
            <c:ext xmlns:c16="http://schemas.microsoft.com/office/drawing/2014/chart" uri="{C3380CC4-5D6E-409C-BE32-E72D297353CC}">
              <c16:uniqueId val="{00000000-3C00-47AE-AEDB-F252D78EA3EA}"/>
            </c:ext>
          </c:extLst>
        </c:ser>
        <c:ser>
          <c:idx val="1"/>
          <c:order val="1"/>
          <c:tx>
            <c:strRef>
              <c:f>Data_1!$AA$10</c:f>
              <c:strCache>
                <c:ptCount val="1"/>
                <c:pt idx="0">
                  <c:v>Confirmed</c:v>
                </c:pt>
              </c:strCache>
            </c:strRef>
          </c:tx>
          <c:spPr>
            <a:solidFill>
              <a:schemeClr val="accent2"/>
            </a:solidFill>
            <a:ln>
              <a:noFill/>
            </a:ln>
            <a:effectLst/>
            <a:sp3d/>
          </c:spPr>
          <c:invertIfNegative val="0"/>
          <c:val>
            <c:numRef>
              <c:f>Data_1!$AB$10</c:f>
              <c:numCache>
                <c:formatCode>General</c:formatCode>
                <c:ptCount val="1"/>
                <c:pt idx="0">
                  <c:v>68571224</c:v>
                </c:pt>
              </c:numCache>
            </c:numRef>
          </c:val>
          <c:extLst>
            <c:ext xmlns:c16="http://schemas.microsoft.com/office/drawing/2014/chart" uri="{C3380CC4-5D6E-409C-BE32-E72D297353CC}">
              <c16:uniqueId val="{00000001-3C00-47AE-AEDB-F252D78EA3EA}"/>
            </c:ext>
          </c:extLst>
        </c:ser>
        <c:ser>
          <c:idx val="2"/>
          <c:order val="2"/>
          <c:tx>
            <c:strRef>
              <c:f>Data_1!$AA$11</c:f>
              <c:strCache>
                <c:ptCount val="1"/>
                <c:pt idx="0">
                  <c:v>Vaccinated 1</c:v>
                </c:pt>
              </c:strCache>
            </c:strRef>
          </c:tx>
          <c:spPr>
            <a:solidFill>
              <a:schemeClr val="accent3"/>
            </a:solidFill>
            <a:ln>
              <a:noFill/>
            </a:ln>
            <a:effectLst/>
            <a:sp3d/>
          </c:spPr>
          <c:invertIfNegative val="0"/>
          <c:val>
            <c:numRef>
              <c:f>Data_1!$AB$11</c:f>
              <c:numCache>
                <c:formatCode>General</c:formatCode>
                <c:ptCount val="1"/>
                <c:pt idx="0">
                  <c:v>1462505570</c:v>
                </c:pt>
              </c:numCache>
            </c:numRef>
          </c:val>
          <c:extLst>
            <c:ext xmlns:c16="http://schemas.microsoft.com/office/drawing/2014/chart" uri="{C3380CC4-5D6E-409C-BE32-E72D297353CC}">
              <c16:uniqueId val="{00000002-3C00-47AE-AEDB-F252D78EA3EA}"/>
            </c:ext>
          </c:extLst>
        </c:ser>
        <c:ser>
          <c:idx val="3"/>
          <c:order val="3"/>
          <c:tx>
            <c:strRef>
              <c:f>Data_1!$AA$12</c:f>
              <c:strCache>
                <c:ptCount val="1"/>
                <c:pt idx="0">
                  <c:v>Vacinated 2</c:v>
                </c:pt>
              </c:strCache>
            </c:strRef>
          </c:tx>
          <c:spPr>
            <a:solidFill>
              <a:schemeClr val="accent4"/>
            </a:solidFill>
            <a:ln>
              <a:noFill/>
            </a:ln>
            <a:effectLst/>
            <a:sp3d/>
          </c:spPr>
          <c:invertIfNegative val="0"/>
          <c:val>
            <c:numRef>
              <c:f>Data_1!$AB$12</c:f>
              <c:numCache>
                <c:formatCode>General</c:formatCode>
                <c:ptCount val="1"/>
                <c:pt idx="0">
                  <c:v>659940771</c:v>
                </c:pt>
              </c:numCache>
            </c:numRef>
          </c:val>
          <c:extLst>
            <c:ext xmlns:c16="http://schemas.microsoft.com/office/drawing/2014/chart" uri="{C3380CC4-5D6E-409C-BE32-E72D297353CC}">
              <c16:uniqueId val="{00000003-3C00-47AE-AEDB-F252D78EA3EA}"/>
            </c:ext>
          </c:extLst>
        </c:ser>
        <c:ser>
          <c:idx val="4"/>
          <c:order val="4"/>
          <c:tx>
            <c:strRef>
              <c:f>Data_1!$AA$13</c:f>
              <c:strCache>
                <c:ptCount val="1"/>
                <c:pt idx="0">
                  <c:v>Recovered</c:v>
                </c:pt>
              </c:strCache>
            </c:strRef>
          </c:tx>
          <c:spPr>
            <a:solidFill>
              <a:schemeClr val="accent5"/>
            </a:solidFill>
            <a:ln>
              <a:noFill/>
            </a:ln>
            <a:effectLst/>
            <a:sp3d/>
          </c:spPr>
          <c:invertIfNegative val="0"/>
          <c:val>
            <c:numRef>
              <c:f>Data_1!$AB$13</c:f>
              <c:numCache>
                <c:formatCode>General</c:formatCode>
                <c:ptCount val="1"/>
                <c:pt idx="0">
                  <c:v>67322678</c:v>
                </c:pt>
              </c:numCache>
            </c:numRef>
          </c:val>
          <c:extLst>
            <c:ext xmlns:c16="http://schemas.microsoft.com/office/drawing/2014/chart" uri="{C3380CC4-5D6E-409C-BE32-E72D297353CC}">
              <c16:uniqueId val="{00000004-3C00-47AE-AEDB-F252D78EA3EA}"/>
            </c:ext>
          </c:extLst>
        </c:ser>
        <c:ser>
          <c:idx val="5"/>
          <c:order val="5"/>
          <c:tx>
            <c:strRef>
              <c:f>Data_1!$AA$14</c:f>
              <c:strCache>
                <c:ptCount val="1"/>
                <c:pt idx="0">
                  <c:v>Deaths</c:v>
                </c:pt>
              </c:strCache>
            </c:strRef>
          </c:tx>
          <c:spPr>
            <a:solidFill>
              <a:schemeClr val="accent6"/>
            </a:solidFill>
            <a:ln>
              <a:noFill/>
            </a:ln>
            <a:effectLst/>
            <a:sp3d/>
          </c:spPr>
          <c:invertIfNegative val="0"/>
          <c:val>
            <c:numRef>
              <c:f>Data_1!$AB$14</c:f>
              <c:numCache>
                <c:formatCode>General</c:formatCode>
                <c:ptCount val="1"/>
                <c:pt idx="0">
                  <c:v>916940</c:v>
                </c:pt>
              </c:numCache>
            </c:numRef>
          </c:val>
          <c:extLst>
            <c:ext xmlns:c16="http://schemas.microsoft.com/office/drawing/2014/chart" uri="{C3380CC4-5D6E-409C-BE32-E72D297353CC}">
              <c16:uniqueId val="{00000005-3C00-47AE-AEDB-F252D78EA3EA}"/>
            </c:ext>
          </c:extLst>
        </c:ser>
        <c:dLbls>
          <c:showLegendKey val="0"/>
          <c:showVal val="0"/>
          <c:showCatName val="0"/>
          <c:showSerName val="0"/>
          <c:showPercent val="0"/>
          <c:showBubbleSize val="0"/>
        </c:dLbls>
        <c:gapWidth val="150"/>
        <c:shape val="box"/>
        <c:axId val="146416000"/>
        <c:axId val="146417248"/>
        <c:axId val="0"/>
      </c:bar3DChart>
      <c:catAx>
        <c:axId val="146416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17248"/>
        <c:crosses val="autoZero"/>
        <c:auto val="1"/>
        <c:lblAlgn val="ctr"/>
        <c:lblOffset val="100"/>
        <c:noMultiLvlLbl val="0"/>
      </c:catAx>
      <c:valAx>
        <c:axId val="14641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16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Selected</a:t>
            </a:r>
            <a:r>
              <a:rPr lang="en-US" baseline="0"/>
              <a:t> Range VS Till the Selected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Data_1!$R$9:$S$9</c:f>
              <c:strCache>
                <c:ptCount val="2"/>
                <c:pt idx="1">
                  <c:v>Tested</c:v>
                </c:pt>
              </c:strCache>
            </c:strRef>
          </c:tx>
          <c:spPr>
            <a:solidFill>
              <a:schemeClr val="accent1"/>
            </a:solidFill>
            <a:ln>
              <a:noFill/>
            </a:ln>
            <a:effectLst/>
            <a:sp3d/>
          </c:spPr>
          <c:invertIfNegative val="0"/>
          <c:val>
            <c:numRef>
              <c:f>Data_1!$T$9</c:f>
              <c:numCache>
                <c:formatCode>General</c:formatCode>
                <c:ptCount val="1"/>
                <c:pt idx="0">
                  <c:v>80339029</c:v>
                </c:pt>
              </c:numCache>
            </c:numRef>
          </c:val>
          <c:extLst>
            <c:ext xmlns:c16="http://schemas.microsoft.com/office/drawing/2014/chart" uri="{C3380CC4-5D6E-409C-BE32-E72D297353CC}">
              <c16:uniqueId val="{00000000-7C23-4B49-B215-BF0E3446D15D}"/>
            </c:ext>
          </c:extLst>
        </c:ser>
        <c:ser>
          <c:idx val="1"/>
          <c:order val="1"/>
          <c:tx>
            <c:strRef>
              <c:f>Data_1!$R$10:$S$10</c:f>
              <c:strCache>
                <c:ptCount val="2"/>
                <c:pt idx="1">
                  <c:v>Tested so far</c:v>
                </c:pt>
              </c:strCache>
            </c:strRef>
          </c:tx>
          <c:spPr>
            <a:solidFill>
              <a:schemeClr val="accent2"/>
            </a:solidFill>
            <a:ln>
              <a:noFill/>
            </a:ln>
            <a:effectLst/>
            <a:sp3d/>
          </c:spPr>
          <c:invertIfNegative val="0"/>
          <c:val>
            <c:numRef>
              <c:f>Data_1!$T$10</c:f>
              <c:numCache>
                <c:formatCode>General</c:formatCode>
                <c:ptCount val="1"/>
                <c:pt idx="0">
                  <c:v>1263574151</c:v>
                </c:pt>
              </c:numCache>
            </c:numRef>
          </c:val>
          <c:extLst>
            <c:ext xmlns:c16="http://schemas.microsoft.com/office/drawing/2014/chart" uri="{C3380CC4-5D6E-409C-BE32-E72D297353CC}">
              <c16:uniqueId val="{00000001-7C23-4B49-B215-BF0E3446D15D}"/>
            </c:ext>
          </c:extLst>
        </c:ser>
        <c:ser>
          <c:idx val="2"/>
          <c:order val="2"/>
          <c:tx>
            <c:strRef>
              <c:f>Data_1!$R$11:$S$11</c:f>
              <c:strCache>
                <c:ptCount val="2"/>
                <c:pt idx="1">
                  <c:v>Confirmed</c:v>
                </c:pt>
              </c:strCache>
            </c:strRef>
          </c:tx>
          <c:spPr>
            <a:solidFill>
              <a:schemeClr val="accent3"/>
            </a:solidFill>
            <a:ln>
              <a:noFill/>
            </a:ln>
            <a:effectLst/>
            <a:sp3d/>
          </c:spPr>
          <c:invertIfNegative val="0"/>
          <c:val>
            <c:numRef>
              <c:f>Data_1!$T$11</c:f>
              <c:numCache>
                <c:formatCode>General</c:formatCode>
                <c:ptCount val="1"/>
                <c:pt idx="0">
                  <c:v>1040220</c:v>
                </c:pt>
              </c:numCache>
            </c:numRef>
          </c:val>
          <c:extLst>
            <c:ext xmlns:c16="http://schemas.microsoft.com/office/drawing/2014/chart" uri="{C3380CC4-5D6E-409C-BE32-E72D297353CC}">
              <c16:uniqueId val="{00000002-7C23-4B49-B215-BF0E3446D15D}"/>
            </c:ext>
          </c:extLst>
        </c:ser>
        <c:ser>
          <c:idx val="3"/>
          <c:order val="3"/>
          <c:tx>
            <c:strRef>
              <c:f>Data_1!$R$12:$S$12</c:f>
              <c:strCache>
                <c:ptCount val="2"/>
                <c:pt idx="1">
                  <c:v>Confirmed so far</c:v>
                </c:pt>
              </c:strCache>
            </c:strRef>
          </c:tx>
          <c:spPr>
            <a:solidFill>
              <a:schemeClr val="accent4"/>
            </a:solidFill>
            <a:ln>
              <a:noFill/>
            </a:ln>
            <a:effectLst/>
            <a:sp3d/>
          </c:spPr>
          <c:invertIfNegative val="0"/>
          <c:val>
            <c:numRef>
              <c:f>Data_1!$T$12</c:f>
              <c:numCache>
                <c:formatCode>General</c:formatCode>
                <c:ptCount val="1"/>
                <c:pt idx="0">
                  <c:v>68571224</c:v>
                </c:pt>
              </c:numCache>
            </c:numRef>
          </c:val>
          <c:extLst>
            <c:ext xmlns:c16="http://schemas.microsoft.com/office/drawing/2014/chart" uri="{C3380CC4-5D6E-409C-BE32-E72D297353CC}">
              <c16:uniqueId val="{00000003-7C23-4B49-B215-BF0E3446D15D}"/>
            </c:ext>
          </c:extLst>
        </c:ser>
        <c:ser>
          <c:idx val="4"/>
          <c:order val="4"/>
          <c:tx>
            <c:strRef>
              <c:f>Data_1!$R$13:$S$13</c:f>
              <c:strCache>
                <c:ptCount val="2"/>
                <c:pt idx="1">
                  <c:v>Vaccinated 1</c:v>
                </c:pt>
              </c:strCache>
            </c:strRef>
          </c:tx>
          <c:spPr>
            <a:solidFill>
              <a:schemeClr val="accent5"/>
            </a:solidFill>
            <a:ln>
              <a:noFill/>
            </a:ln>
            <a:effectLst/>
            <a:sp3d/>
          </c:spPr>
          <c:invertIfNegative val="0"/>
          <c:val>
            <c:numRef>
              <c:f>Data_1!$T$13</c:f>
              <c:numCache>
                <c:formatCode>General</c:formatCode>
                <c:ptCount val="1"/>
                <c:pt idx="0">
                  <c:v>163950383</c:v>
                </c:pt>
              </c:numCache>
            </c:numRef>
          </c:val>
          <c:extLst>
            <c:ext xmlns:c16="http://schemas.microsoft.com/office/drawing/2014/chart" uri="{C3380CC4-5D6E-409C-BE32-E72D297353CC}">
              <c16:uniqueId val="{00000004-7C23-4B49-B215-BF0E3446D15D}"/>
            </c:ext>
          </c:extLst>
        </c:ser>
        <c:ser>
          <c:idx val="5"/>
          <c:order val="5"/>
          <c:tx>
            <c:strRef>
              <c:f>Data_1!$R$14:$S$14</c:f>
              <c:strCache>
                <c:ptCount val="2"/>
                <c:pt idx="1">
                  <c:v>Vaccinated 1 so far</c:v>
                </c:pt>
              </c:strCache>
            </c:strRef>
          </c:tx>
          <c:spPr>
            <a:solidFill>
              <a:schemeClr val="accent6"/>
            </a:solidFill>
            <a:ln>
              <a:noFill/>
            </a:ln>
            <a:effectLst/>
            <a:sp3d/>
          </c:spPr>
          <c:invertIfNegative val="0"/>
          <c:val>
            <c:numRef>
              <c:f>Data_1!$T$14</c:f>
              <c:numCache>
                <c:formatCode>General</c:formatCode>
                <c:ptCount val="1"/>
                <c:pt idx="0">
                  <c:v>1462505570</c:v>
                </c:pt>
              </c:numCache>
            </c:numRef>
          </c:val>
          <c:extLst>
            <c:ext xmlns:c16="http://schemas.microsoft.com/office/drawing/2014/chart" uri="{C3380CC4-5D6E-409C-BE32-E72D297353CC}">
              <c16:uniqueId val="{00000005-7C23-4B49-B215-BF0E3446D15D}"/>
            </c:ext>
          </c:extLst>
        </c:ser>
        <c:ser>
          <c:idx val="6"/>
          <c:order val="6"/>
          <c:tx>
            <c:strRef>
              <c:f>Data_1!$R$15:$S$15</c:f>
              <c:strCache>
                <c:ptCount val="2"/>
                <c:pt idx="1">
                  <c:v>Vacinated 2</c:v>
                </c:pt>
              </c:strCache>
            </c:strRef>
          </c:tx>
          <c:spPr>
            <a:solidFill>
              <a:schemeClr val="accent1">
                <a:lumMod val="60000"/>
              </a:schemeClr>
            </a:solidFill>
            <a:ln>
              <a:noFill/>
            </a:ln>
            <a:effectLst/>
            <a:sp3d/>
          </c:spPr>
          <c:invertIfNegative val="0"/>
          <c:val>
            <c:numRef>
              <c:f>Data_1!$T$15</c:f>
              <c:numCache>
                <c:formatCode>General</c:formatCode>
                <c:ptCount val="1"/>
                <c:pt idx="0">
                  <c:v>181542428</c:v>
                </c:pt>
              </c:numCache>
            </c:numRef>
          </c:val>
          <c:extLst>
            <c:ext xmlns:c16="http://schemas.microsoft.com/office/drawing/2014/chart" uri="{C3380CC4-5D6E-409C-BE32-E72D297353CC}">
              <c16:uniqueId val="{00000006-7C23-4B49-B215-BF0E3446D15D}"/>
            </c:ext>
          </c:extLst>
        </c:ser>
        <c:ser>
          <c:idx val="7"/>
          <c:order val="7"/>
          <c:tx>
            <c:strRef>
              <c:f>Data_1!$R$16:$S$16</c:f>
              <c:strCache>
                <c:ptCount val="2"/>
                <c:pt idx="1">
                  <c:v>Vacinated 2 so far</c:v>
                </c:pt>
              </c:strCache>
            </c:strRef>
          </c:tx>
          <c:spPr>
            <a:solidFill>
              <a:schemeClr val="accent2">
                <a:lumMod val="60000"/>
              </a:schemeClr>
            </a:solidFill>
            <a:ln>
              <a:noFill/>
            </a:ln>
            <a:effectLst/>
            <a:sp3d/>
          </c:spPr>
          <c:invertIfNegative val="0"/>
          <c:val>
            <c:numRef>
              <c:f>Data_1!$T$16</c:f>
              <c:numCache>
                <c:formatCode>General</c:formatCode>
                <c:ptCount val="1"/>
                <c:pt idx="0">
                  <c:v>659940771</c:v>
                </c:pt>
              </c:numCache>
            </c:numRef>
          </c:val>
          <c:extLst>
            <c:ext xmlns:c16="http://schemas.microsoft.com/office/drawing/2014/chart" uri="{C3380CC4-5D6E-409C-BE32-E72D297353CC}">
              <c16:uniqueId val="{00000007-7C23-4B49-B215-BF0E3446D15D}"/>
            </c:ext>
          </c:extLst>
        </c:ser>
        <c:ser>
          <c:idx val="8"/>
          <c:order val="8"/>
          <c:tx>
            <c:strRef>
              <c:f>Data_1!$R$17:$S$17</c:f>
              <c:strCache>
                <c:ptCount val="2"/>
                <c:pt idx="1">
                  <c:v>Recovered</c:v>
                </c:pt>
              </c:strCache>
            </c:strRef>
          </c:tx>
          <c:spPr>
            <a:solidFill>
              <a:schemeClr val="accent3">
                <a:lumMod val="60000"/>
              </a:schemeClr>
            </a:solidFill>
            <a:ln>
              <a:noFill/>
            </a:ln>
            <a:effectLst/>
            <a:sp3d/>
          </c:spPr>
          <c:invertIfNegative val="0"/>
          <c:val>
            <c:numRef>
              <c:f>Data_1!$T$17</c:f>
              <c:numCache>
                <c:formatCode>General</c:formatCode>
                <c:ptCount val="1"/>
                <c:pt idx="0">
                  <c:v>1251590</c:v>
                </c:pt>
              </c:numCache>
            </c:numRef>
          </c:val>
          <c:extLst>
            <c:ext xmlns:c16="http://schemas.microsoft.com/office/drawing/2014/chart" uri="{C3380CC4-5D6E-409C-BE32-E72D297353CC}">
              <c16:uniqueId val="{00000008-7C23-4B49-B215-BF0E3446D15D}"/>
            </c:ext>
          </c:extLst>
        </c:ser>
        <c:ser>
          <c:idx val="9"/>
          <c:order val="9"/>
          <c:tx>
            <c:strRef>
              <c:f>Data_1!$R$18:$S$18</c:f>
              <c:strCache>
                <c:ptCount val="2"/>
                <c:pt idx="1">
                  <c:v>Recovered so far</c:v>
                </c:pt>
              </c:strCache>
            </c:strRef>
          </c:tx>
          <c:spPr>
            <a:solidFill>
              <a:schemeClr val="accent4">
                <a:lumMod val="60000"/>
              </a:schemeClr>
            </a:solidFill>
            <a:ln>
              <a:noFill/>
            </a:ln>
            <a:effectLst/>
            <a:sp3d/>
          </c:spPr>
          <c:invertIfNegative val="0"/>
          <c:val>
            <c:numRef>
              <c:f>Data_1!$T$18</c:f>
              <c:numCache>
                <c:formatCode>General</c:formatCode>
                <c:ptCount val="1"/>
                <c:pt idx="0">
                  <c:v>67322678</c:v>
                </c:pt>
              </c:numCache>
            </c:numRef>
          </c:val>
          <c:extLst>
            <c:ext xmlns:c16="http://schemas.microsoft.com/office/drawing/2014/chart" uri="{C3380CC4-5D6E-409C-BE32-E72D297353CC}">
              <c16:uniqueId val="{00000009-7C23-4B49-B215-BF0E3446D15D}"/>
            </c:ext>
          </c:extLst>
        </c:ser>
        <c:ser>
          <c:idx val="10"/>
          <c:order val="10"/>
          <c:tx>
            <c:strRef>
              <c:f>Data_1!$R$19:$S$19</c:f>
              <c:strCache>
                <c:ptCount val="2"/>
                <c:pt idx="1">
                  <c:v>Deaths</c:v>
                </c:pt>
              </c:strCache>
            </c:strRef>
          </c:tx>
          <c:spPr>
            <a:solidFill>
              <a:schemeClr val="accent5">
                <a:lumMod val="60000"/>
              </a:schemeClr>
            </a:solidFill>
            <a:ln>
              <a:noFill/>
            </a:ln>
            <a:effectLst/>
            <a:sp3d/>
          </c:spPr>
          <c:invertIfNegative val="0"/>
          <c:val>
            <c:numRef>
              <c:f>Data_1!$T$19</c:f>
              <c:numCache>
                <c:formatCode>General</c:formatCode>
                <c:ptCount val="1"/>
                <c:pt idx="0">
                  <c:v>20196</c:v>
                </c:pt>
              </c:numCache>
            </c:numRef>
          </c:val>
          <c:extLst>
            <c:ext xmlns:c16="http://schemas.microsoft.com/office/drawing/2014/chart" uri="{C3380CC4-5D6E-409C-BE32-E72D297353CC}">
              <c16:uniqueId val="{0000000A-7C23-4B49-B215-BF0E3446D15D}"/>
            </c:ext>
          </c:extLst>
        </c:ser>
        <c:ser>
          <c:idx val="11"/>
          <c:order val="11"/>
          <c:tx>
            <c:strRef>
              <c:f>Data_1!$R$20:$S$20</c:f>
              <c:strCache>
                <c:ptCount val="2"/>
                <c:pt idx="1">
                  <c:v>Deaths so far</c:v>
                </c:pt>
              </c:strCache>
            </c:strRef>
          </c:tx>
          <c:spPr>
            <a:solidFill>
              <a:schemeClr val="accent6">
                <a:lumMod val="60000"/>
              </a:schemeClr>
            </a:solidFill>
            <a:ln>
              <a:noFill/>
            </a:ln>
            <a:effectLst/>
            <a:sp3d/>
          </c:spPr>
          <c:invertIfNegative val="0"/>
          <c:val>
            <c:numRef>
              <c:f>Data_1!$T$20</c:f>
              <c:numCache>
                <c:formatCode>General</c:formatCode>
                <c:ptCount val="1"/>
                <c:pt idx="0">
                  <c:v>916940</c:v>
                </c:pt>
              </c:numCache>
            </c:numRef>
          </c:val>
          <c:extLst>
            <c:ext xmlns:c16="http://schemas.microsoft.com/office/drawing/2014/chart" uri="{C3380CC4-5D6E-409C-BE32-E72D297353CC}">
              <c16:uniqueId val="{0000000B-7C23-4B49-B215-BF0E3446D15D}"/>
            </c:ext>
          </c:extLst>
        </c:ser>
        <c:dLbls>
          <c:showLegendKey val="0"/>
          <c:showVal val="0"/>
          <c:showCatName val="0"/>
          <c:showSerName val="0"/>
          <c:showPercent val="0"/>
          <c:showBubbleSize val="0"/>
        </c:dLbls>
        <c:gapWidth val="150"/>
        <c:shape val="box"/>
        <c:axId val="311089968"/>
        <c:axId val="530523040"/>
        <c:axId val="0"/>
      </c:bar3DChart>
      <c:catAx>
        <c:axId val="311089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523040"/>
        <c:crosses val="autoZero"/>
        <c:auto val="1"/>
        <c:lblAlgn val="ctr"/>
        <c:lblOffset val="100"/>
        <c:noMultiLvlLbl val="0"/>
      </c:catAx>
      <c:valAx>
        <c:axId val="53052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089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Comparison over two different Timeframes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Data_2!$N$23</c:f>
              <c:strCache>
                <c:ptCount val="1"/>
                <c:pt idx="0">
                  <c:v>Tested</c:v>
                </c:pt>
              </c:strCache>
            </c:strRef>
          </c:tx>
          <c:spPr>
            <a:solidFill>
              <a:schemeClr val="accent1"/>
            </a:solidFill>
            <a:ln>
              <a:noFill/>
            </a:ln>
            <a:effectLst/>
            <a:sp3d/>
          </c:spPr>
          <c:invertIfNegative val="0"/>
          <c:cat>
            <c:strRef>
              <c:f>Data_2!$O$22:$P$22</c:f>
              <c:strCache>
                <c:ptCount val="2"/>
                <c:pt idx="0">
                  <c:v>Comparision 1</c:v>
                </c:pt>
                <c:pt idx="1">
                  <c:v>Comparision 2</c:v>
                </c:pt>
              </c:strCache>
            </c:strRef>
          </c:cat>
          <c:val>
            <c:numRef>
              <c:f>Data_2!$O$23:$P$23</c:f>
              <c:numCache>
                <c:formatCode>General</c:formatCode>
                <c:ptCount val="2"/>
                <c:pt idx="0">
                  <c:v>10811708</c:v>
                </c:pt>
                <c:pt idx="1">
                  <c:v>27854998</c:v>
                </c:pt>
              </c:numCache>
            </c:numRef>
          </c:val>
          <c:extLst>
            <c:ext xmlns:c16="http://schemas.microsoft.com/office/drawing/2014/chart" uri="{C3380CC4-5D6E-409C-BE32-E72D297353CC}">
              <c16:uniqueId val="{00000000-BF87-4BAD-BB24-75A5E3973C1E}"/>
            </c:ext>
          </c:extLst>
        </c:ser>
        <c:ser>
          <c:idx val="1"/>
          <c:order val="1"/>
          <c:tx>
            <c:strRef>
              <c:f>Data_2!$N$24</c:f>
              <c:strCache>
                <c:ptCount val="1"/>
                <c:pt idx="0">
                  <c:v>Confirmed</c:v>
                </c:pt>
              </c:strCache>
            </c:strRef>
          </c:tx>
          <c:spPr>
            <a:solidFill>
              <a:schemeClr val="accent2"/>
            </a:solidFill>
            <a:ln>
              <a:noFill/>
            </a:ln>
            <a:effectLst/>
            <a:sp3d/>
          </c:spPr>
          <c:invertIfNegative val="0"/>
          <c:cat>
            <c:strRef>
              <c:f>Data_2!$O$22:$P$22</c:f>
              <c:strCache>
                <c:ptCount val="2"/>
                <c:pt idx="0">
                  <c:v>Comparision 1</c:v>
                </c:pt>
                <c:pt idx="1">
                  <c:v>Comparision 2</c:v>
                </c:pt>
              </c:strCache>
            </c:strRef>
          </c:cat>
          <c:val>
            <c:numRef>
              <c:f>Data_2!$O$24:$P$24</c:f>
              <c:numCache>
                <c:formatCode>General</c:formatCode>
                <c:ptCount val="2"/>
                <c:pt idx="0">
                  <c:v>213372</c:v>
                </c:pt>
                <c:pt idx="1">
                  <c:v>1149254</c:v>
                </c:pt>
              </c:numCache>
            </c:numRef>
          </c:val>
          <c:extLst>
            <c:ext xmlns:c16="http://schemas.microsoft.com/office/drawing/2014/chart" uri="{C3380CC4-5D6E-409C-BE32-E72D297353CC}">
              <c16:uniqueId val="{00000001-BF87-4BAD-BB24-75A5E3973C1E}"/>
            </c:ext>
          </c:extLst>
        </c:ser>
        <c:ser>
          <c:idx val="2"/>
          <c:order val="2"/>
          <c:tx>
            <c:strRef>
              <c:f>Data_2!$N$25</c:f>
              <c:strCache>
                <c:ptCount val="1"/>
                <c:pt idx="0">
                  <c:v>Vaccinated_1</c:v>
                </c:pt>
              </c:strCache>
            </c:strRef>
          </c:tx>
          <c:spPr>
            <a:solidFill>
              <a:schemeClr val="accent3"/>
            </a:solidFill>
            <a:ln>
              <a:noFill/>
            </a:ln>
            <a:effectLst/>
            <a:sp3d/>
          </c:spPr>
          <c:invertIfNegative val="0"/>
          <c:cat>
            <c:strRef>
              <c:f>Data_2!$O$22:$P$22</c:f>
              <c:strCache>
                <c:ptCount val="2"/>
                <c:pt idx="0">
                  <c:v>Comparision 1</c:v>
                </c:pt>
                <c:pt idx="1">
                  <c:v>Comparision 2</c:v>
                </c:pt>
              </c:strCache>
            </c:strRef>
          </c:cat>
          <c:val>
            <c:numRef>
              <c:f>Data_2!$O$25:$P$25</c:f>
              <c:numCache>
                <c:formatCode>General</c:formatCode>
                <c:ptCount val="2"/>
                <c:pt idx="0">
                  <c:v>3063810</c:v>
                </c:pt>
                <c:pt idx="1">
                  <c:v>41138312</c:v>
                </c:pt>
              </c:numCache>
            </c:numRef>
          </c:val>
          <c:extLst>
            <c:ext xmlns:c16="http://schemas.microsoft.com/office/drawing/2014/chart" uri="{C3380CC4-5D6E-409C-BE32-E72D297353CC}">
              <c16:uniqueId val="{00000002-BF87-4BAD-BB24-75A5E3973C1E}"/>
            </c:ext>
          </c:extLst>
        </c:ser>
        <c:ser>
          <c:idx val="3"/>
          <c:order val="3"/>
          <c:tx>
            <c:strRef>
              <c:f>Data_2!$N$26</c:f>
              <c:strCache>
                <c:ptCount val="1"/>
                <c:pt idx="0">
                  <c:v>Vaccinated_2</c:v>
                </c:pt>
              </c:strCache>
            </c:strRef>
          </c:tx>
          <c:spPr>
            <a:solidFill>
              <a:schemeClr val="accent4"/>
            </a:solidFill>
            <a:ln>
              <a:noFill/>
            </a:ln>
            <a:effectLst/>
            <a:sp3d/>
          </c:spPr>
          <c:invertIfNegative val="0"/>
          <c:cat>
            <c:strRef>
              <c:f>Data_2!$O$22:$P$22</c:f>
              <c:strCache>
                <c:ptCount val="2"/>
                <c:pt idx="0">
                  <c:v>Comparision 1</c:v>
                </c:pt>
                <c:pt idx="1">
                  <c:v>Comparision 2</c:v>
                </c:pt>
              </c:strCache>
            </c:strRef>
          </c:cat>
          <c:val>
            <c:numRef>
              <c:f>Data_2!$O$26:$P$26</c:f>
              <c:numCache>
                <c:formatCode>General</c:formatCode>
                <c:ptCount val="2"/>
                <c:pt idx="0">
                  <c:v>2962123</c:v>
                </c:pt>
                <c:pt idx="1">
                  <c:v>4533839</c:v>
                </c:pt>
              </c:numCache>
            </c:numRef>
          </c:val>
          <c:extLst>
            <c:ext xmlns:c16="http://schemas.microsoft.com/office/drawing/2014/chart" uri="{C3380CC4-5D6E-409C-BE32-E72D297353CC}">
              <c16:uniqueId val="{00000003-BF87-4BAD-BB24-75A5E3973C1E}"/>
            </c:ext>
          </c:extLst>
        </c:ser>
        <c:ser>
          <c:idx val="4"/>
          <c:order val="4"/>
          <c:tx>
            <c:strRef>
              <c:f>Data_2!$N$27</c:f>
              <c:strCache>
                <c:ptCount val="1"/>
                <c:pt idx="0">
                  <c:v>Recovered</c:v>
                </c:pt>
              </c:strCache>
            </c:strRef>
          </c:tx>
          <c:spPr>
            <a:solidFill>
              <a:schemeClr val="accent5"/>
            </a:solidFill>
            <a:ln>
              <a:noFill/>
            </a:ln>
            <a:effectLst/>
            <a:sp3d/>
          </c:spPr>
          <c:invertIfNegative val="0"/>
          <c:cat>
            <c:strRef>
              <c:f>Data_2!$O$22:$P$22</c:f>
              <c:strCache>
                <c:ptCount val="2"/>
                <c:pt idx="0">
                  <c:v>Comparision 1</c:v>
                </c:pt>
                <c:pt idx="1">
                  <c:v>Comparision 2</c:v>
                </c:pt>
              </c:strCache>
            </c:strRef>
          </c:cat>
          <c:val>
            <c:numRef>
              <c:f>Data_2!$O$27:$P$27</c:f>
              <c:numCache>
                <c:formatCode>General</c:formatCode>
                <c:ptCount val="2"/>
                <c:pt idx="0">
                  <c:v>174628</c:v>
                </c:pt>
                <c:pt idx="1">
                  <c:v>1878012</c:v>
                </c:pt>
              </c:numCache>
            </c:numRef>
          </c:val>
          <c:extLst>
            <c:ext xmlns:c16="http://schemas.microsoft.com/office/drawing/2014/chart" uri="{C3380CC4-5D6E-409C-BE32-E72D297353CC}">
              <c16:uniqueId val="{00000004-BF87-4BAD-BB24-75A5E3973C1E}"/>
            </c:ext>
          </c:extLst>
        </c:ser>
        <c:ser>
          <c:idx val="5"/>
          <c:order val="5"/>
          <c:tx>
            <c:strRef>
              <c:f>Data_2!$N$28</c:f>
              <c:strCache>
                <c:ptCount val="1"/>
                <c:pt idx="0">
                  <c:v>Deaths</c:v>
                </c:pt>
              </c:strCache>
            </c:strRef>
          </c:tx>
          <c:spPr>
            <a:solidFill>
              <a:schemeClr val="accent6"/>
            </a:solidFill>
            <a:ln>
              <a:noFill/>
            </a:ln>
            <a:effectLst/>
            <a:sp3d/>
          </c:spPr>
          <c:invertIfNegative val="0"/>
          <c:cat>
            <c:strRef>
              <c:f>Data_2!$O$22:$P$22</c:f>
              <c:strCache>
                <c:ptCount val="2"/>
                <c:pt idx="0">
                  <c:v>Comparision 1</c:v>
                </c:pt>
                <c:pt idx="1">
                  <c:v>Comparision 2</c:v>
                </c:pt>
              </c:strCache>
            </c:strRef>
          </c:cat>
          <c:val>
            <c:numRef>
              <c:f>Data_2!$O$28:$P$28</c:f>
              <c:numCache>
                <c:formatCode>General</c:formatCode>
                <c:ptCount val="2"/>
                <c:pt idx="0">
                  <c:v>1544</c:v>
                </c:pt>
                <c:pt idx="1">
                  <c:v>51452</c:v>
                </c:pt>
              </c:numCache>
            </c:numRef>
          </c:val>
          <c:extLst>
            <c:ext xmlns:c16="http://schemas.microsoft.com/office/drawing/2014/chart" uri="{C3380CC4-5D6E-409C-BE32-E72D297353CC}">
              <c16:uniqueId val="{00000005-BF87-4BAD-BB24-75A5E3973C1E}"/>
            </c:ext>
          </c:extLst>
        </c:ser>
        <c:dLbls>
          <c:showLegendKey val="0"/>
          <c:showVal val="0"/>
          <c:showCatName val="0"/>
          <c:showSerName val="0"/>
          <c:showPercent val="0"/>
          <c:showBubbleSize val="0"/>
        </c:dLbls>
        <c:gapWidth val="150"/>
        <c:shape val="box"/>
        <c:axId val="863455647"/>
        <c:axId val="863450847"/>
        <c:axId val="0"/>
      </c:bar3DChart>
      <c:catAx>
        <c:axId val="8634556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450847"/>
        <c:crosses val="autoZero"/>
        <c:auto val="1"/>
        <c:lblAlgn val="ctr"/>
        <c:lblOffset val="100"/>
        <c:noMultiLvlLbl val="0"/>
      </c:catAx>
      <c:valAx>
        <c:axId val="86345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455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Cities Category Wise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Dashboard_4!$AD$4</c:f>
              <c:strCache>
                <c:ptCount val="1"/>
                <c:pt idx="0">
                  <c:v>CATEGORY 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Dashboard_4!$AE$3</c:f>
              <c:strCache>
                <c:ptCount val="1"/>
                <c:pt idx="0">
                  <c:v>Category_wise_count</c:v>
                </c:pt>
              </c:strCache>
            </c:strRef>
          </c:cat>
          <c:val>
            <c:numRef>
              <c:f>Dashboard_4!$AE$4</c:f>
              <c:numCache>
                <c:formatCode>General</c:formatCode>
                <c:ptCount val="1"/>
                <c:pt idx="0">
                  <c:v>266</c:v>
                </c:pt>
              </c:numCache>
            </c:numRef>
          </c:val>
          <c:extLst>
            <c:ext xmlns:c16="http://schemas.microsoft.com/office/drawing/2014/chart" uri="{C3380CC4-5D6E-409C-BE32-E72D297353CC}">
              <c16:uniqueId val="{00000000-1527-446F-875F-9453D65C86D6}"/>
            </c:ext>
          </c:extLst>
        </c:ser>
        <c:ser>
          <c:idx val="1"/>
          <c:order val="1"/>
          <c:tx>
            <c:strRef>
              <c:f>Dashboard_4!$AD$5</c:f>
              <c:strCache>
                <c:ptCount val="1"/>
                <c:pt idx="0">
                  <c:v>CATEGORY 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Dashboard_4!$AE$3</c:f>
              <c:strCache>
                <c:ptCount val="1"/>
                <c:pt idx="0">
                  <c:v>Category_wise_count</c:v>
                </c:pt>
              </c:strCache>
            </c:strRef>
          </c:cat>
          <c:val>
            <c:numRef>
              <c:f>Dashboard_4!$AE$5</c:f>
              <c:numCache>
                <c:formatCode>General</c:formatCode>
                <c:ptCount val="1"/>
                <c:pt idx="0">
                  <c:v>233</c:v>
                </c:pt>
              </c:numCache>
            </c:numRef>
          </c:val>
          <c:extLst>
            <c:ext xmlns:c16="http://schemas.microsoft.com/office/drawing/2014/chart" uri="{C3380CC4-5D6E-409C-BE32-E72D297353CC}">
              <c16:uniqueId val="{00000001-1527-446F-875F-9453D65C86D6}"/>
            </c:ext>
          </c:extLst>
        </c:ser>
        <c:ser>
          <c:idx val="2"/>
          <c:order val="2"/>
          <c:tx>
            <c:strRef>
              <c:f>Dashboard_4!$AD$6</c:f>
              <c:strCache>
                <c:ptCount val="1"/>
                <c:pt idx="0">
                  <c:v>CATEGORY 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Dashboard_4!$AE$3</c:f>
              <c:strCache>
                <c:ptCount val="1"/>
                <c:pt idx="0">
                  <c:v>Category_wise_count</c:v>
                </c:pt>
              </c:strCache>
            </c:strRef>
          </c:cat>
          <c:val>
            <c:numRef>
              <c:f>Dashboard_4!$AE$6</c:f>
              <c:numCache>
                <c:formatCode>General</c:formatCode>
                <c:ptCount val="1"/>
                <c:pt idx="0">
                  <c:v>146</c:v>
                </c:pt>
              </c:numCache>
            </c:numRef>
          </c:val>
          <c:extLst>
            <c:ext xmlns:c16="http://schemas.microsoft.com/office/drawing/2014/chart" uri="{C3380CC4-5D6E-409C-BE32-E72D297353CC}">
              <c16:uniqueId val="{00000002-1527-446F-875F-9453D65C86D6}"/>
            </c:ext>
          </c:extLst>
        </c:ser>
        <c:ser>
          <c:idx val="3"/>
          <c:order val="3"/>
          <c:tx>
            <c:strRef>
              <c:f>Dashboard_4!$AD$7</c:f>
              <c:strCache>
                <c:ptCount val="1"/>
                <c:pt idx="0">
                  <c:v>CATEGORY 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Dashboard_4!$AE$3</c:f>
              <c:strCache>
                <c:ptCount val="1"/>
                <c:pt idx="0">
                  <c:v>Category_wise_count</c:v>
                </c:pt>
              </c:strCache>
            </c:strRef>
          </c:cat>
          <c:val>
            <c:numRef>
              <c:f>Dashboard_4!$AE$7</c:f>
              <c:numCache>
                <c:formatCode>General</c:formatCode>
                <c:ptCount val="1"/>
                <c:pt idx="0">
                  <c:v>57</c:v>
                </c:pt>
              </c:numCache>
            </c:numRef>
          </c:val>
          <c:extLst>
            <c:ext xmlns:c16="http://schemas.microsoft.com/office/drawing/2014/chart" uri="{C3380CC4-5D6E-409C-BE32-E72D297353CC}">
              <c16:uniqueId val="{00000003-1527-446F-875F-9453D65C86D6}"/>
            </c:ext>
          </c:extLst>
        </c:ser>
        <c:ser>
          <c:idx val="4"/>
          <c:order val="4"/>
          <c:tx>
            <c:strRef>
              <c:f>Dashboard_4!$AD$8</c:f>
              <c:strCache>
                <c:ptCount val="1"/>
                <c:pt idx="0">
                  <c:v>CATEGORY 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Dashboard_4!$AE$3</c:f>
              <c:strCache>
                <c:ptCount val="1"/>
                <c:pt idx="0">
                  <c:v>Category_wise_count</c:v>
                </c:pt>
              </c:strCache>
            </c:strRef>
          </c:cat>
          <c:val>
            <c:numRef>
              <c:f>Dashboard_4!$AE$8</c:f>
              <c:numCache>
                <c:formatCode>General</c:formatCode>
                <c:ptCount val="1"/>
                <c:pt idx="0">
                  <c:v>5</c:v>
                </c:pt>
              </c:numCache>
            </c:numRef>
          </c:val>
          <c:extLst>
            <c:ext xmlns:c16="http://schemas.microsoft.com/office/drawing/2014/chart" uri="{C3380CC4-5D6E-409C-BE32-E72D297353CC}">
              <c16:uniqueId val="{00000004-1527-446F-875F-9453D65C86D6}"/>
            </c:ext>
          </c:extLst>
        </c:ser>
        <c:dLbls>
          <c:dLblPos val="outEnd"/>
          <c:showLegendKey val="0"/>
          <c:showVal val="1"/>
          <c:showCatName val="0"/>
          <c:showSerName val="0"/>
          <c:showPercent val="0"/>
          <c:showBubbleSize val="0"/>
        </c:dLbls>
        <c:gapWidth val="182"/>
        <c:axId val="1636947296"/>
        <c:axId val="1636930976"/>
      </c:barChart>
      <c:catAx>
        <c:axId val="163694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930976"/>
        <c:crosses val="autoZero"/>
        <c:auto val="1"/>
        <c:lblAlgn val="ctr"/>
        <c:lblOffset val="100"/>
        <c:noMultiLvlLbl val="0"/>
      </c:catAx>
      <c:valAx>
        <c:axId val="163693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947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Deaths Category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Dashboard_4!$AF$3</c:f>
              <c:strCache>
                <c:ptCount val="1"/>
                <c:pt idx="0">
                  <c:v>total_deaths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C8-4FFB-BF1B-6BA2A540BF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C8-4FFB-BF1B-6BA2A540BF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C8-4FFB-BF1B-6BA2A540BFE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5C8-4FFB-BF1B-6BA2A540BFE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1-1AD7-4D92-8E92-534177CB70B6}"/>
              </c:ext>
            </c:extLst>
          </c:dPt>
          <c:dLbls>
            <c:dLbl>
              <c:idx val="4"/>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035655158489805"/>
                      <c:h val="0.10804267496782242"/>
                    </c:manualLayout>
                  </c15:layout>
                </c:ext>
                <c:ext xmlns:c16="http://schemas.microsoft.com/office/drawing/2014/chart" uri="{C3380CC4-5D6E-409C-BE32-E72D297353CC}">
                  <c16:uniqueId val="{00000001-1AD7-4D92-8E92-534177CB70B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Dashboard_4!$AD$4:$AD$8</c:f>
              <c:strCache>
                <c:ptCount val="5"/>
                <c:pt idx="0">
                  <c:v>CATEGORY A</c:v>
                </c:pt>
                <c:pt idx="1">
                  <c:v>CATEGORY B</c:v>
                </c:pt>
                <c:pt idx="2">
                  <c:v>CATEGORY C</c:v>
                </c:pt>
                <c:pt idx="3">
                  <c:v>CATEGORY D</c:v>
                </c:pt>
                <c:pt idx="4">
                  <c:v>CATEGORY E</c:v>
                </c:pt>
              </c:strCache>
            </c:strRef>
          </c:cat>
          <c:val>
            <c:numRef>
              <c:f>Dashboard_4!$AF$4:$AF$8</c:f>
              <c:numCache>
                <c:formatCode>General</c:formatCode>
                <c:ptCount val="5"/>
                <c:pt idx="0">
                  <c:v>136000</c:v>
                </c:pt>
                <c:pt idx="1">
                  <c:v>171297</c:v>
                </c:pt>
                <c:pt idx="2">
                  <c:v>31766</c:v>
                </c:pt>
                <c:pt idx="3">
                  <c:v>55276</c:v>
                </c:pt>
                <c:pt idx="4">
                  <c:v>42290</c:v>
                </c:pt>
              </c:numCache>
            </c:numRef>
          </c:val>
          <c:extLst>
            <c:ext xmlns:c16="http://schemas.microsoft.com/office/drawing/2014/chart" uri="{C3380CC4-5D6E-409C-BE32-E72D297353CC}">
              <c16:uniqueId val="{00000000-1AD7-4D92-8E92-534177CB70B6}"/>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Death</a:t>
            </a:r>
            <a:r>
              <a:rPr lang="en-IN" baseline="0"/>
              <a:t> % Category Wise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Dashboard_4!$AD$4</c:f>
              <c:strCache>
                <c:ptCount val="1"/>
                <c:pt idx="0">
                  <c:v>CATEGORY 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Dashboard_4!$AG$3</c:f>
              <c:strCache>
                <c:ptCount val="1"/>
                <c:pt idx="0">
                  <c:v>death_percentage</c:v>
                </c:pt>
              </c:strCache>
            </c:strRef>
          </c:cat>
          <c:val>
            <c:numRef>
              <c:f>Dashboard_4!$AG$4</c:f>
              <c:numCache>
                <c:formatCode>General</c:formatCode>
                <c:ptCount val="1"/>
                <c:pt idx="0">
                  <c:v>0.03</c:v>
                </c:pt>
              </c:numCache>
            </c:numRef>
          </c:val>
          <c:extLst>
            <c:ext xmlns:c16="http://schemas.microsoft.com/office/drawing/2014/chart" uri="{C3380CC4-5D6E-409C-BE32-E72D297353CC}">
              <c16:uniqueId val="{00000000-CB10-441C-A435-AD91960E8700}"/>
            </c:ext>
          </c:extLst>
        </c:ser>
        <c:ser>
          <c:idx val="1"/>
          <c:order val="1"/>
          <c:tx>
            <c:strRef>
              <c:f>Dashboard_4!$AD$5</c:f>
              <c:strCache>
                <c:ptCount val="1"/>
                <c:pt idx="0">
                  <c:v>CATEGORY 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Dashboard_4!$AG$3</c:f>
              <c:strCache>
                <c:ptCount val="1"/>
                <c:pt idx="0">
                  <c:v>death_percentage</c:v>
                </c:pt>
              </c:strCache>
            </c:strRef>
          </c:cat>
          <c:val>
            <c:numRef>
              <c:f>Dashboard_4!$AG$5</c:f>
              <c:numCache>
                <c:formatCode>General</c:formatCode>
                <c:ptCount val="1"/>
                <c:pt idx="0">
                  <c:v>0.04</c:v>
                </c:pt>
              </c:numCache>
            </c:numRef>
          </c:val>
          <c:extLst>
            <c:ext xmlns:c16="http://schemas.microsoft.com/office/drawing/2014/chart" uri="{C3380CC4-5D6E-409C-BE32-E72D297353CC}">
              <c16:uniqueId val="{00000001-CB10-441C-A435-AD91960E8700}"/>
            </c:ext>
          </c:extLst>
        </c:ser>
        <c:ser>
          <c:idx val="2"/>
          <c:order val="2"/>
          <c:tx>
            <c:strRef>
              <c:f>Dashboard_4!$AD$6</c:f>
              <c:strCache>
                <c:ptCount val="1"/>
                <c:pt idx="0">
                  <c:v>CATEGORY 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Dashboard_4!$AG$3</c:f>
              <c:strCache>
                <c:ptCount val="1"/>
                <c:pt idx="0">
                  <c:v>death_percentage</c:v>
                </c:pt>
              </c:strCache>
            </c:strRef>
          </c:cat>
          <c:val>
            <c:numRef>
              <c:f>Dashboard_4!$AG$6</c:f>
              <c:numCache>
                <c:formatCode>General</c:formatCode>
                <c:ptCount val="1"/>
                <c:pt idx="0">
                  <c:v>0.02</c:v>
                </c:pt>
              </c:numCache>
            </c:numRef>
          </c:val>
          <c:extLst>
            <c:ext xmlns:c16="http://schemas.microsoft.com/office/drawing/2014/chart" uri="{C3380CC4-5D6E-409C-BE32-E72D297353CC}">
              <c16:uniqueId val="{00000002-CB10-441C-A435-AD91960E8700}"/>
            </c:ext>
          </c:extLst>
        </c:ser>
        <c:ser>
          <c:idx val="3"/>
          <c:order val="3"/>
          <c:tx>
            <c:strRef>
              <c:f>Dashboard_4!$AD$7</c:f>
              <c:strCache>
                <c:ptCount val="1"/>
                <c:pt idx="0">
                  <c:v>CATEGORY 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Dashboard_4!$AG$3</c:f>
              <c:strCache>
                <c:ptCount val="1"/>
                <c:pt idx="0">
                  <c:v>death_percentage</c:v>
                </c:pt>
              </c:strCache>
            </c:strRef>
          </c:cat>
          <c:val>
            <c:numRef>
              <c:f>Dashboard_4!$AG$7</c:f>
              <c:numCache>
                <c:formatCode>General</c:formatCode>
                <c:ptCount val="1"/>
                <c:pt idx="0">
                  <c:v>7.0000000000000007E-2</c:v>
                </c:pt>
              </c:numCache>
            </c:numRef>
          </c:val>
          <c:extLst>
            <c:ext xmlns:c16="http://schemas.microsoft.com/office/drawing/2014/chart" uri="{C3380CC4-5D6E-409C-BE32-E72D297353CC}">
              <c16:uniqueId val="{00000003-CB10-441C-A435-AD91960E8700}"/>
            </c:ext>
          </c:extLst>
        </c:ser>
        <c:ser>
          <c:idx val="4"/>
          <c:order val="4"/>
          <c:tx>
            <c:strRef>
              <c:f>Dashboard_4!$AD$8</c:f>
              <c:strCache>
                <c:ptCount val="1"/>
                <c:pt idx="0">
                  <c:v>CATEGORY 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Dashboard_4!$AG$3</c:f>
              <c:strCache>
                <c:ptCount val="1"/>
                <c:pt idx="0">
                  <c:v>death_percentage</c:v>
                </c:pt>
              </c:strCache>
            </c:strRef>
          </c:cat>
          <c:val>
            <c:numRef>
              <c:f>Dashboard_4!$AG$8</c:f>
              <c:numCache>
                <c:formatCode>General</c:formatCode>
                <c:ptCount val="1"/>
                <c:pt idx="0">
                  <c:v>0.14000000000000001</c:v>
                </c:pt>
              </c:numCache>
            </c:numRef>
          </c:val>
          <c:extLst>
            <c:ext xmlns:c16="http://schemas.microsoft.com/office/drawing/2014/chart" uri="{C3380CC4-5D6E-409C-BE32-E72D297353CC}">
              <c16:uniqueId val="{00000004-CB10-441C-A435-AD91960E8700}"/>
            </c:ext>
          </c:extLst>
        </c:ser>
        <c:dLbls>
          <c:dLblPos val="outEnd"/>
          <c:showLegendKey val="0"/>
          <c:showVal val="1"/>
          <c:showCatName val="0"/>
          <c:showSerName val="0"/>
          <c:showPercent val="0"/>
          <c:showBubbleSize val="0"/>
        </c:dLbls>
        <c:gapWidth val="219"/>
        <c:overlap val="-27"/>
        <c:axId val="1636938656"/>
        <c:axId val="1636939136"/>
      </c:barChart>
      <c:catAx>
        <c:axId val="163693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939136"/>
        <c:crosses val="autoZero"/>
        <c:auto val="1"/>
        <c:lblAlgn val="ctr"/>
        <c:lblOffset val="100"/>
        <c:noMultiLvlLbl val="0"/>
      </c:catAx>
      <c:valAx>
        <c:axId val="163693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938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Population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Population</a:t>
          </a:r>
        </a:p>
      </cx:txPr>
    </cx:title>
    <cx:plotArea>
      <cx:plotAreaRegion>
        <cx:series layoutId="regionMap" uniqueId="{71AB0B45-7B6E-4F73-AC5E-814661E10212}">
          <cx:tx>
            <cx:txData>
              <cx:f>_xlchart.v5.6</cx:f>
              <cx:v>Population</cx:v>
            </cx:txData>
          </cx:tx>
          <cx:dataLabels>
            <cx:visibility seriesName="0" categoryName="0" value="1"/>
          </cx:dataLabels>
          <cx:dataId val="0"/>
          <cx:layoutPr>
            <cx:geography cultureLanguage="en-US" cultureRegion="IN" attribution="Powered by Bing">
              <cx:geoCache provider="{E9337A44-BEBE-4D9F-B70C-5C5E7DAFC167}">
                <cx:binary>1H1Zc9tIuuVfcfhhngaq3DPR03UjGiQF7ZJlu+zyC4JlqbBviR2/fj5acg2ZRRBqtu7ElV4cFpXr
yfPtmfzn9/4f35PHtX7Xp0lW/eN7/+v7oK6Lf/zyS/U9eEzX1Ukaftd5lf9Zn3zP01/yP/8Mvz/+
8qDXXZj5vxCE2S/fg7WuH/v3//VP6M1/zK/y7+s6zLMPzaMe7h+rJqmrA5/t/ejd+iENs2VY1Tr8
XuNf33+ua5jlnV4/PFbB+3ePWR3Ww6ehePz1/c6fvn/3i9nh3wZ/l8D86uYB2hJxYhPKBcbo6Qe/
f5fkmf/8sUInXAjKiaL2jx/6c+ibdQrNXzyrH3NaPzzox6qCtf3492/NdxYCn969f/c9b7J6s4s+
bOiv78+zh3D9/l1Y5YunDxb5ZhXnNz+W/cvu/v/XP41fwEYYv9mCyNy1uY/+htC/sod1us7erbOH
dzfh9/wPwOu8SuC/1c9N+8/xwuREAFBEIbYDlE1OFMVEKIqegLJ/jvkE1JGT2w/bwc4MEP8F0Lwt
EAO9fn2eYX4iOReSU7KDm7RPbMGZTQh7wk3+DbcXzmcSqp32JjpvjGK6ydYgbpPXB4jIE25Tqmz+
LAl3cbLFCUaSSvGTXsLA6d+Z2QRUf+/CROv+TXHpZu2vN+Lv507959IPtBUSWClQu39JuS1tZbMT
JhSWUj0rM4NML5nQfmz+X0sDkpurNwXJv6pqnb4qHpQzIA1We/EApUQkt5G933qYnc1+MJ6bGUj8
6+P/aCT268BtM27nL/5dM46cgJEGootxU71QQYUCA++JEvDx05hPZsGzPTU9jf0IPDfbmfH/bONs
EazrOqz8tX5N4xmfECEUsznZazyTE8QwEACBLtne9UXwstns3/zd1gYLFp/+R7NgZ7bg1dw1Dw34
WVoPP3foP1cSGJ8om2BB6F5UwOKSAsQSYc9KAjyebXBeNqX90Gy33VkqrPT3NwUM8AVcrdelC0Un
ktigMNTGhYGfXV9TihNQ3BxLLp+UCXg428C8bEr7gdluawCzOHtTwNw+hFUALvC2yN5Z0b+rOcDD
xxQxRvk+Fa7ApCIKdDyynzAzFMj8dPYD8rPdztR/fX/7tixcJ4TQzytiwU+EtBXHnD5t9i5BFHyM
bCHAW/w55pMWn53GfgyemxkQOG8LguVfMZdl2Pzclv9ciRB0golNGLZ34yySgh+IGOHyWbkYQurF
09kPidHcgGb5tkTVp0fw/vx19orSCssT8O2EhJCkaecioAaEKZ+Ig4w45Yumsh+SraYGHJ/cN6U5
lo9JEL4iQ9SJYJTaSOzX5vIEY84kSLMnvWIETGZnsx+N52YGEsu35YVfr0FtrKug1q9JDfuEgR8C
uvpZU4OS2IqNgHWFkbIZwobyeOFk9sOx09gA5fptSSs3f00w+An43YTaZG9gRLITxIkAgUWeyGFY
VTNz2Y/Fj0YGBu6/3pSIumuyaP3H68ko8DgUI5jxjcW0TQZ+wjA4gYw+O4HG/s/PYz8EP9sZKNw5
bwqF63DM9auGCekJRRKiU1TtwPAjaSUQsdFz8sPQ2i+YyH4c/mpoAHH97U0B4TYR6In69fhAIHto
E4kV/5nG2MFDYsiBSESRMKzaF0xkPxB/NTSAcC/eFBBnaz28qh1L7BNsK3AuDDNWnIBEgsgUe85g
GEbTC+axH4e/Gho4nN2/KRyu1jEEPx66x8fi9UgB8UIihc1stSudNkqaEVsoaWiHF85iPxI7jQ00
rpZvCo2zMP1vSsZS/FSVAip6XyBEyhNCBcGQ2Hj62KTJvzGx/Sj9fWkGVGdvK3F+sU7T5kdlyiX4
HWmoX48+lEKJkLQ535+TlXyTOBfgJO73A59m9r/WafF/3r1gbvvh2tuJgdjF5Zsi1+WjhuT568GE
0QkDKwvDz744L7iHDCkiwCx+ohQYzNvB9/np7EfmZzsDjMu35bBfgL8ebzIiPzflFQKM9ERAVpbY
PyvrdpUPxHo5gEGhousJLsMie9GM9kOy1dRA5eJteeyXa52t63X8mixhJxKS6ISx/YoHgigg6yA+
v7+g4UUz2o/KVlMDlcu35cNfrR/WcfB6RAH9YmOEFQEL7eln12eBui2IMTKwmZ8El+FDzk9nPx4/
2xlgXL0tMK7XD8Hw31DOSEDpU6i04vzZAsO7oKgTopQtKH1WNgYoL5/WfnDM9gZI12/LOLteZ2HR
vKJJRkCKUQZ1P1vFwFvRL5ueKEgzQkDmOdFu1Aq/YD5TsDwvxMTjbdUA/yhqBxn2qvoeQpGgzRHU
C4knKbar76EqhSBQK5IbhtcLJ7MfkJ3GBiif35Y9fP3oQ93venhFZU/AxoJqFEzlszYHHmzTZBMX
gFIhiZ4RM2nykhntx2VrMQYq12/LML5fR+uqBqa8nr6HGl+uGOROQEbt0/cgvMDVJKB8nvS9EZx5
0Yz2o7LV1EDl/m2FKz+t0zB5d7N+aF4PFoiSIQxVpPinv7JLFqnAf5QIZJhRc/2yuewHZLutgcin
t6VSPoZxHL5m4TVYvXD+KWz4PpIoQENCrR1UCu0NkM1PZz8gP9sZYHx8W6rkk96YW6+pSOiJZJBS
gXyvqUEkIxLClM8wGLLqBRPZj8NfDQ0gPt2/qRjXl8eqfuc8Qo1Q8nqCClwTqIHAHEmQRFvqXMkT
W0LOnf1U9gYYL5zMfkB2GhugfHH+/4IyfcXxr4ugSwibrH7cIN265Xj40x/rhsutRtOdOtSd+wA/
ET1/+PU9xuAA/nUvddPFTnBx5xbCX3//CJbFr+9tCYoFgpYAqYSsGBNAsQ7Oza/vBTiZiG7SNgxR
MK0p+KBZruvg1/dUniCpMFQfKQUKi2+K+Kq82XwERcYCwRlQkkgIdtpQGfBzaXd5Mvh59tc+PP//
Xdakd3mY1dWv76Gf4umvNtO0oLQAJoXppv/i+/oergTDH+H/bZOwFVXSy1XNgyRwxnEYvgRE9KC1
/tqGPd3Did3bPezedveRtOKh6zO50lWW+BdVEnHsSKSrb60ee9vJcOfpRY1rGSwOjwgk2DsieCHb
I9rpGKsm9sQq1S2ObkmCymER0M24NOFSnx8eZmrfALLtYSqBRNT5mVgFQ9EypwhH1TjBSHJI3B+z
cWi3f2mXqIjsQawaXLBrYVtS3ddWhoerQdVZ71pyFNpJh7IASXpowIkFKTid2wsqFCpauRmwTWzZ
X+RB4zULVjVBuDo8AKS09gGzyVFuD6DCsUN1Q/lKJUMeffbCgNatg+zY40tNSzUIh1U86T8eHg5v
dmrPyVabI7l1sguZVjGvBr5qfL8tF4ool6a9XrSDnVi/N43oo+XAup44zSCtKxIjRZOF5SuSgmtz
aEunVrz5/dYMEn9I24R3fNUpwhdU538G7XBeojZZdr1/fXiQKdw2PNgaJAeydmqo+WoYKvnV11qu
BooSCJAfswRDPCQqCkVFNV/FNAwfETwvcFVVTDoIbuLnDquz4fTwQJNwGZIitzpelAHnK8v3Asfr
xW+E13LhCztdjDYpnMZv/GUimtYhafc5rtvl4ZGnNtAQGDrpoqIgJV/VuTWOK4115C8LuGLrHzmA
ISpI72M1JJFYCeQnvRPHceovep6G3pEDGLKCRIOV5VVhuVk+SHFX52q0PkqLIX9Gpk5IcWnIhkqh
BnU9BwJJj7ldGNSJY7VBPDhpVOqF1fXBWRCNdGa4CUSkISnsPGZJQwbPzS01pqedxkW76sM0b93D
kE/oiI19tc0ZynJPdYUl3bpuSH2WiTxDqzHDSb8qwrrrZ8gzNYzB/zJvS4/2qXILEo+fYj0Et2VR
67sqyoPb41ZisL+Le4U7xG2XWH24YrgM4ku7U6AsYq7i/khANkBtyZhA+UWsZKFcnbDh3EpHdGv7
WCdgLx4SMlN4m9T3wgHBDgm3kSXpHRT17Hcx5sXqcPdTMBgEb1qZw3UtIdw2ARj6uKtWoFmzxAlx
Uxy5QwbHm5BmQzJEymVVG4erZFC95VRoCMeZPZpahMHx2LZ4afcbCEpN7dMyaCK0ClXR1BexlWTl
cXu1sVG3kZZkoBW2euF6QzpeE3ssb6rBptdDy5PjTEJhsDu1245HjQ/kYzhtltwXXfFBV9qKL2k5
2uiitgJbfgADl4rjjDVh8F0OsGUIAj5uqwEmN+ADrpdZn1h0hukTml4YTO/DoRQ10dLFlk+lk5NG
8GVhN17uVClplRM1TIczg01IY7E5IltsHPzIR2kHZ42nbSFPUdNY3VVCSNsuc1+G+CbmrURXCte4
//0whTbw77GlNlWV20Mmve/JfOw8F7yQAN/kPhur7xUZg2JljToXH+KIJD7IuSSor1BECvJ1YHCB
8sPh4ScEhDAExOAJMH9jy3NTaTXLgCVk0QlZLA/3PmV6CENA8Lbuw5KUtksRLGY1Yq+tV8qPksH1
q6HxvxQW69IzNqqM3/TgwWXXBBy26KuKCeczBJ9aoyFBVBbxIu9C5hbSq+hCjPZj0fddOSOgpk6o
IT8STQUe+ki6jIad6w9dtNIqye4tlY9un3rNjN8ysQxuCJAGa6GiyGeuj8boW6RK685rE39GPE31
bsiOkvpZZFnSdnnSoWjRYJWOThPqoTqOW5sY8PZBr8Jy4KTXyq2HziPnTNaE/FYWlA1nWdgUqUNG
Ufjfi3SsyAwyE5KdG7KDdlkC50gLVygvbZwRqjYKZ4z98rEdQDTOHK+pUQyhMbIxLhsBzkHgJ/FK
1GmwzAqfLANcHGm28Q1oW3JJeDbKorIf3arxa5eEol0mBZenh1k6Bb0hAyCgH1g9KAg3ImG6IDWO
lt6QkyMPliECwIvKFQ6BCqQqMwcF+EvmMz2D8NTUDWpjUWSsT/zRDaU1fujajNBl61tszjyf6t/g
dhA1dUH1MLqWl9rnFqLlKfgD7LitYQajadHyoo6h99ojbMFS0GYDir2ZczklfJlBaZWRUbUScMVx
taRdc0at/jpN/a/Mjj/2ynKtWJzKol+QVJ4fPkoTCpQZJI+QpVHnVQB2Ef2OrNBy/KYfnIQVpeON
frmw62RmqAnaMYPcmceDccRW53YWfwT3Nm5PWR0XmVt3Usxs4QT8m0r8bd7RVrZZFHudS4Hg93ad
RyvM8njGw9jgsEf1s82oW6yuMxB+3Sg6F7OyXAEBv1lxfNUVLHIo875WedI4thfNHLYpaAyW4zpN
PDVGjVtxbjm5pnzpj+QsLpp06eWaOEWfzCxsatsMyoPG9+IY09ot88jDC81JtZBBHwfLw6dsCnqD
9dzzq9gaIf4Eb3wUFzXchnfaNE8u7SzOZrTV1BIM4kPg1mpxE9WnuvG76qOH/di/KposeTxqCZuk
0Db2MQ7b0m9Jv+r9Zlwkw/hJysJ2Ek/6x53dzbWq7RF4ZMVMKa9dlUkAAdqqIU5p281M7xNGDzWI
TouIES9S7arIrN/9PguctrJviyq6qAseHSfdqUHxuBi1ZVXieQmMlMThrZhbwgTEm9vi2xtEufIa
FeB2ZXc2csim9+r4DdqMukXuGLWFl1TQezlWvsOL4c4vxE2j4sYRgkQzMEytwSB1wLjKIf8LMRxG
HnOaqZXHrPHI7TdoHMNzqCr0oXNVqXQ1smBY+Z0IoA7iUGhiQh5tMjPbG9TXEPFKhhimTvQZs/XH
vmapU7HxtC3Yl0qieGaPpgYyqJwGBclyipoVZCrcrkI3UVze8T76I6D0TITpTLR4St0Sg9LVqOsi
D7pm5Yf4lHr9lYrtMyspFyK2znyNVkHLPqQhX5YeO25pxOA48rimQ2DVq74ZwH6IXBUxz6n6cM1i
/FHa/XEWIjHYXlZ2H4GR3qwiYQeOiMLEaTSRM6uYEOfEoLmkkeWHll2vcmaJU98StZONlbwFWZjM
HLYJnhCD633DSMak3bgjhod8HWtM42Qx9oGUy6NOMzHoTsreTpvCb10eD8W9rbk4LVIFWLARO0jb
/DodVOoeHmxqNQbrcegRnfdp4/pelVzYUYWXVRwNq8O9T8Fh0L7RXkH9gTdubdNvldVf9lUaOpmy
ZrZqqn+T+NUQpcNg1W4YWDcgdX+nnv8hLtIPh6c/oZmIQXc7DFOJM1m7kPpMnaDzkdPmwX2r/As7
juhxZxYbZM/iytK2ahpXh/y61Ch3IBh1W4v+y+FVTGwSNpgNmeyuqMBGXxEdrrLK+xgO+AvhKVTZ
HBK+U8IKG4xWYedbYCIMLvNG5NIeUsWxF9fOiPNk5edR6EpP0wXTdX7dh6O/ZI1OZ/ZuAiFs8L31
eRPE0LObgHl4MwxJtkw7m5xZg5KnhUqaGQ9hapzN3m6p4KZMCEq8vHFZGN3Gadw6cKPDpQURjijt
Pw/v5NQgBvE9FZayDXXjdm1ROFiPt2lahI4kxR08tXKcJt5USmyvxM4ECwsrrV2Fo0fR8PACBI68
O7yCqaNm8J3UpNa1DkGatN0NrvxbOraXRdPfH9e9QfeR5XbkBXHjIl3kDsnzldfl35JSHTl9g++s
Y30XUuhfWd1dnHmnXZRfYMJmNMcEvsgget55nl9TvwbVZ31oUdk7jerB08xDSELQbIYSG9rtcQWR
QXeMi0KOFrHAWmwv65Q5fpt/9iRe+mV505ByxkaZgBoZrLcCcDl0DnsVN2DQeeOK0OrUS4PVYagn
9BLa7OEW4VjRDbSHJMcqH9sz3ZFLxmdQmJr45vdbPRcDr0VegPNKcX1eVPlZCubCyJoZcTg1cYPE
YVL3QdPAxEn+ERWQQrYfj9sRg7iJHelijAFXnKs18cqb2JZnx3Vt0LYp27gfOlG7QxXhT+NQEzdq
aLU83PvUgTRYC5XVLEKJXbvYu40D5uZ1cqlI4ULB6QdSkSOPvcFdn9S+VTBkrUAefxgxXlhIrMtq
zBwflU5hJUcdTHhPZ/f4wKkvywSBTcDHrlhAtq9csFZ2M9L5h9L8O3vhuuZu96pqZc14a636U+X2
58FXxhzwiP1vunaG23aVrXJrmXzQn718ORdp288IYhtUDvygZGUw1G5Q+tc1Cr9xv0qc3PL+OHwA
pvo3uNxBHnEYMq9a4aA4CyHHsfSs6D4M1DCD/dQAm99vUVo3DYL0KgygEn6niuwPKNu4VsI+Si1A
mfNu9/CqxoBKZVcrndK7nsR/JCS5riSf6X6/xIAXS3e7x10oKe1x7dodZTci59VZyXoxw779Sgfe
GNztPahYm4AFbq3o2NRO2jR/yDFf2Jn1GYe0OhIAg+K93bAutkGAwDOGXbhAMdQ6LbnSY7Isyrya
s/amcDY4XnQp8yA7Vrs+K9ZW137peP4VecmMuT/RvVlc11KKtKCwVRkLISuyUclWAuY4bcZ6Bo2p
IQx666CVEP3vwaMgwZUe5bco7K69TH0+zLSJo2RW00WpREwGtHKHkl7ryApXIVOhe7jzqbkbNG58
DfWtTQvOFh+WDOlzJdQq6caZOrypuW+G3SYxt7LBp2nlEsLJgmj6ze5xedwBVZtBtzofAhxB4Kmu
XDa0l0FCL/Iuvy3bdIbCEyRTBoUJpDmhYtjSbtx594ESF0mEPuUw/UXplePq8P5PDWIwOeddZrcM
BintkC48uzhTyv9d5OmDlcWnh8f44Qbs0T/KYHJTkCoOcKddgXM3raD4l2MyOCzlD7TDV2Xr2cvM
D84hORMvuiAoliEqPjKrLt3UQ3NOytRRM4jeWRQkLmsAroDcVjW/t5j8VNn0t8OrnOjerJSrO1oF
hcgr17Oo6xN+3RfFOUrnwnf7DR4oMtg9bK2nYhElTLtdHa4k6emi9aoPPtWNQ1R4XXE9I00mKGNW
yIUj8yrdx5VrB8UiZsNNqo6zkuHBot01dJYmCdStaDdIW944WorouhRF73QRgQDhcTgYlOdx1mdx
zmGjhvrOAiGbBOyLVcSfDnc/tT2b32+RvodC2ERA7AEkSludpQOqF1CnSpeHe586RAbnfRJwsGWI
dhOGv3RRdA/V+ytmFTNndGryBtuDvixijYLK5SRk3YrEuV0vfEghxzPz3yC5h+nSYDoLfF81KtHu
2FsfwpR8Ssrirs9yt8+a1XFbZNA4CXkJEQEYovLa61L513nTn9XhXGJtAgGzDC5Rg5eW7aBdTeV3
1Cqw+RWpP2C/C2d00tQIBpOJbBFvQzigTTdUTpngS78sEgdq/s+O2iGz5i3tPavuqwCWwHztwCNU
t16AbgNtPxzXv0HjWrOmYTYgAAL1sh3IZRxkrvLIcWfILHKzOz9potLXbhaHv0G1+X2pi4+i9W+L
ci4vMXFMzaI2SPJrBDa3dhHkAnmcgNteXvUqveq0Ou6YmoVrEHatPdFZpVsJ9UX44mqA1H8Sl1+P
w8BgstezNPaLCFQq7JVjl37n+Fz5i4ZVx8lRYVC5plFpRbldurHdf+778YMm8YfGsj8fXsCEKBIG
jREC5zDjqHSVSkToBFEJTOvz9OPh7jcvA++TRGY1WhTZ0dhGA0y/LD6PMr3TqrwOreoPWlrdCuXi
cyhJs8hKyp0olo0DERvsJGV03Pq4wfI24sJLFS3d0dZkgSt203b+XEnwxOaZtWqNlamc93np+nwM
6sCRtMyLR2W38Uw8a2oAg+JsyJENWfPSHYqqLlyMy7JyPI+Vc0mcqQE2wnFLjQ5x0yideoXLuY/8
ZdzLonEaW3baOXwAJihulqThlCDW2VbhRl73AJHLq17U1aLE0Q3SqDg9PMhmtnvUHTfUtZR9r1CL
CpfG+jMPB+4gUekFfNnUkU7w5mWN7X2qE6jdrGgGga1xzB7bsR8u8EjidTz02VwlxtQqDKb3oRa6
62Gr8iDKnVroZRGT+z7BR5XbEG5QPSF5l1qyKVydqeJsqFB12iV5MKPtJk6SWaTW0pYORdJtgObj
F5R7/hncqSzmsvNT3Rs8piBlORkAYjvzyupUNooyh3u5mPMiJw6qWZIG2dE4z4q2cJXMIreCkKbW
6nOeZWvusyPtSrMYTcYpgTJ1DceI1R9Dv/oQ1OMXW1UzXvzUJhls9r2ho0nil67M7G9Z3mEngC9r
mWHyVOeb32+JijIdpLKatIBbA5b+ZsF7dOdNnLZHHh+DwkVdB5GkPHc9xBcQ0UVLnQixOiwfpqZu
sFcPFtRcJNC5yuva8TN+HmezRWyb4PAe4cMM2pZhD+WZiuRuFA2h9dmXIy5TJ8q1R+8Faqi+tAJP
oEXjSTXcVdKTxXlpE1EsMGu4Om9KEuN4wWyvG1y450O7ZdcNkV73SqTRMoN4NyjKuM6i87TzfH3h
93BBzrXGKOB3tIoh82rD23/tN1TDwxEfbS/n9ZnglVTLsBRoOO16G4crwWmV/d5Lxry7mgkr+gP5
Im4ekkwGEMmL6zK9ERAiwI4OIzlc1rTOulVX6H5YFhrb/N7uUzJAya9X6lOc0aE5gzDs6J91dptm
cDGgEOi8y7zIPs/hlRzvvun7AF+i0kMeBBkaqrIj4TQEWdqzBmZOc9eC3LeTdxmEI4f8OHvLrLiD
isoBzMOkcBMRfWv77NbG/oUnw6+Hj+KEkDfL7VpIIfUJgbnzxgMpk1zI3HZHZS+P694I9/MWCn1w
GhUuJDd6x7Ps2On76AFusM8okan5GxaJRj4VMeQhIbQSRU4OIox21jcR6U/HLWAz7paUieAGdJtJ
BGyCL2mBymMrOYXrgOFZTuv0OFFDDUEWiBA1GRGVKyHNcz7C5X/w/jS7P7yAiQARNQSZTv22bYsW
ZE2vowUU7kaXYPKOq7LX5HygYXnVYHRUnha+pG53s8osrOFSkA2bBbe2HR6Xv+msxM7gNTOLmULb
kG0o1PCYgipyV9cl95f2wPNzAsXBv0N8JD7S7qEGnXEW4tGicGaFn/J+FVhh8Vg0Qf8gLVjSDDE2
4O6R0mbVXZ2WnWcFNcDCkj+hdvqCW9VxN3uIWV5XNJ1uy0Hm4Cnn4lNWpM3XeLTyh5QN3e9DTvM/
jzpaZnldy8uRtg1kV5PSHpVD/VBC9tAS5KqMR1o6bWjxwemBL+vDA05tmkH2rsgSjHofzBWVf2vy
pnPDMDxS45u1doXsvGj0QSnTodYLu8EC9H6HjjOFzEK7DsFlfB5CxCvLk+QiUFl8WccV+u24jTFI
XkWZH3t5DlI8a+RFkFH0DZzcYYbWU9tu0Fr2aTmmFZiisZck502mIsin13MliBvw9jHB4DShSWOH
GwWnUnXBkuIGjLhvNBx+a+p0Lpk3tQKT0hr3TQ/OsWsNGX0M4ELB45g2aT2joye6N6vqOKFZFEQx
eK1CttZ5bGd4gbyu4zN1HhNlb8Qsq4PL0J4nEpW5ULFVx3dhNgxq4cmMFMuuyq1PfpXeWEq25FTU
oE8ulBj0cBFYnOfHnQGz8E7DS1CoicCq7IYyUAsrjSCGmAZZkZwedYTN6jqB6AjOCAgtj+oovYr7
SkGQpC/ruXToFEiGJh9Ro+EqNslceNk1BDOkizoGIR7W2s7hFUwoJ7wZeMtUENWY6ozAAJUffq3q
+CwYmy9wIeP74e6n5m9wPKnTobabMXMLnVWL3qd/jjWfm/tU5wbF/XLEVRXL1G0RO01IfEFINWOh
TfAbG/xOLQv5HbxQ444dFLbCYwpuFpAPIvCvLZ98Pm5vDH7XQaJ9DNfoXJsrCo8etB08DqKzGXpP
AGvW0nUyBLcbsHXDIR+vfIT75Vjb0SemAjJz+qeGMMIJVcSynGU4dcFeu5HteOkJ4gbNXG5hAl6z
gM7vIcMpdA77E1nsjHpBeJYUxZFRBLN+rotFqNqYpi7Lq9Ad2Kg/5RFrzwLZZMc94gRvMe6Si9k9
XP7PUApGchZBKZQ68zD5WA7jcScIGeTVReb7nh3CDrGgu1K1jZagh8jd4fM5Ba/BXbuLh7bDoP0j
GsAlYpszPp4HdcSGZZdYufzz8DBTMBsshgeTPCWoD0JaWFbh9JmtukVsITtfHh5gah1/43JYla0d
pi5Jmvskx8umRvc+9laHu/8hE/bYAsjgMTyPUiukYQE8qZbKss9w1t6VLF2hIF+UeX+ac3Y9UO9P
lJcO3CeeGXf/suBd793DlUVKWTHUUq6qkeIzGtf+aTtYxccs4NlRBIcvSNodIgkz3CBSJW7YeMUp
rsLELVLK3Trk6ihwsFlaV4xWirw0S9x2TL7nZXJJLKj2HbxxJvg/tUsbAb+l35oB3nZqBpg4GP0q
WMBN9OJbKLm+HRM7b49SohDG2R0EnkbyPHgRJ3FHLf/gSXyeB8HHIhpmLKn9DPnxDbjba2AtglQ6
XCmFi9G5Fzm6pMEn2dRzlQz7nW1slteFpMqywNtAQCMP7h4U5cUQ1F+jjuarJLaE42UpmzlRm23/
O1ewWWyXk6jpRw1LwRpfRyEKnSbVcGUPw8tY8NDPnDM5tWMG5W0xyoFXYPLjrsYDfFEx1L46SpCy
Oj9M+qljZXBetZ1XgPkM6wjEsMQxZbdVQfRihIcIjkPdLLYbRAiZhq60lj72+/wiQhjdEFLwuRsb
Py7/7cHCfMkOvkyW9EI0cKzglkMK90lLxOFVEnj7ES6qYN6eBn2RV0vIv6PYjbSn4F5VpIL8C+Zw
+61I/GKRSmbdS79XkOoaoDKwXsnAtpKvRU5wd9oVXVAuGh7132nK2GVbRPXFEAYt3NhrOsce7SAM
HJSGbPwUYLiq9EF7wTjcBggKYm+iIrDGJU2toLqmOdX2ghIvb2cM0wkAzUJAPoqSbK61r3wP0mit
HdtXnYjSs46h6MtRZ0QZoiewItqObRu7dcR/qzy0hPP3IbaG446gMoQOOLNDaokudulYFU5C2Hk5
1l/tcs55mhALZkXg/+XszZrj5Nlo0V9EFUJiumVyd9tuO3ZiJ7mh4gxCIIQACQS//izvc/Pu3l/H
VblLueLGLaRHz7AGyPH0fJ9dh3aFkgH4Q9tkynQDFqPY+9HbTzE428lxTr3239ASEAr9v+MoGVN4
8Cxhh560F5WsW2XFx76ChL/IDChSH9wJV4JQcpFxNGjtETrR7mbUXEAr1EMACraTVqqK1vmjoe21
HXYRg4jPhe0m291E0opnYNbZQ9Jw98O1xPugCXvtERdRyK/TmAd67MrZ0S4qNulM8mdmejcHsYK4
+EEkurJel2hAYCW4XSKo33CB6UhlQ0eAcgNhQPR7EuTJ8uEA60rPgFwiA3mDvk09ye7G7//UyVfA
pEuz0z+6pYWb9LEjSQkM0NlMHzXQ/vfgiVwiBD2nCVoSqrvZlXdoSFNAiyfzjZ/vo8kc6ctAjpVL
/nFTXKIGY1p3yS7jtIAwTmyOqZzDakhSQBEivkj/gw1+ZV+8+yX+N2EI8dmRgEpL4Qar79wgWD7a
QT1KZNgf5G1Xbtj4/ef/yaugpjYKsWGEFsehqSJBeC48/6PC6dqnXwSCRaBhSi1pbqKNJtUkNpG3
kv/5e1y+9uEXx9+PNJEylnVBFnHya5qxIfpg4a999MWZf1csncHeqYt9Z6BMISMn4we92Gvv9OKs
b1ASFDNUZotOBLdTYw7p+Di1/3YbXgIFgaOEencEJU/druMJ/MS2csJ74rKt/r7mV/76S7W8Ooyh
GUu9tHAWYsOJ0nNGPT8spdf8/vsTroWOS6QgFHinOoQMzo1S0+9AjF/BTzxDUuHT5GhVe9GDW5ol
A4vnd68/2qdXIuOlYB6PYu4tgRU3cgtktQy1O5ER0XGmnOQYxCQfBPorUeoSRuhtDiOkfhJQ+qS3
E2X39VLfrXQt4WADtri+w77bM2X/TSmTXGIKXeuPdqZDWqAf5a2VemeuQGsy2Yu/v6wr5+QSUNgA
qjtKplIMwqM7voTVFo7f/u2jL0731jjHe47EThoLJr1VCOUyfPr7h197DxfnewFDYh/4UBe9jl/q
Nc695Wsyf+/Rq6AqeFo2m4v+IzDNtUW6OPE71KrmxWiB7jX3C9Ns9k89qfQj3N2VI3kJKkwB92Zx
F6ZFwoY9yAxpxsobyB+71LuX/X29rnyFS+CgjVSt4pGm4Jzvmes+keGjeecVTCS5hA2yaCcQauPN
Ddk8utz2XdvTH3HkABIBfmI6NVsIVK8HKXNI/e7OTz+tZhrGMgYx1/xo9nViNwYJ+vRPswZyqX/n
vJFAHca8l2uT4cduUb2o2lhqL/+3tXx/j/+5cZUQJkpIExc23b3wlHRqcxVU1MFS//sDriT8lyjD
yXR2X2ptSztAELOrl0dR9+eunn6H/lrZ8SMK55WgeQk0RMoYUk17PEe3DXIs/75rucpm6x16Fn8A
TL/2kIswoOOFzbXBQxa7dpnXk3Owi+O2k9eUzB/cmteecRENWGOhzmJBBmiDvVJqf5z58jWOwt9o
prz9/Z1cO0AXMWDoEvj90dqUS9D0WeJ5ULRxzK/+6dMv4YY82TqfeRRiMCDoZkM38bOMqXn5+6df
CTCXkngMrTZKotGUxp9VJqIamDSTkrxJ2Ec0qCvLc4k3FNNKBsymTVlD9eCLFhMUvSJ/jz/Iud77
nP+jQ3KJNNzDZh2NXSC0PGGD2hnq9H54H4jkoDQ7KJ68NvFH5MFrX+XieIP+TXeahHMpUtJXoa9U
jv7uR/qEV872pfwdXQO6y87M5TjwMiThmVFArdN5/GMJ+Grt9uvv7/zacy4Sd7uOEIyLt7msiXwS
EX/s4+ZW6vGBzdvzOyHog4vl2nMujnfY2cijI97MSsjDhBEyxlBPcvW6LFZ1sYmPwEHX3srFEfd2
3Y+1pNCZApepSMHnyxHkP9Jcu3ZCLk73DupJLZZpLmMdvAnJPkHq4s+g+QdZ45U//hKF1/RNPwya
2TJMmzjzAgbs/l4P5d9f9ZXodwnCk6QD5nJAeTbU1jblNtkNOqy2F321RYGcKjbp4COp+yvv+1IC
r15ozUiLrwLDhp9Q779Hv/DrEoQc3YfkqN1HTIdrX+r95/+5ZHVTx8ZEeI7Xo6k2huvZaWfzrkkO
CaB0/7ZyF0e9axFYkj2YykS7KTPtggtqGpcsMcHj3NcfjLCvbK5LhF4KrQfTh+FULp1dqr5Jgkx4
sbzjG1n/7RRewvS2nkbRPq1TSdALyEBQ+Lmz9q7nzcMaLW9kHD5Sx7v2+i+O+970bB/Q6SrTVI5Z
5+lT3/ktWEL8ITbyjxqXDwr4a+//4ryreItNnNS6FN3SZJqFPGt3rbIpWqZscv4HZ+faybw4+DVj
ciJthMeYsckl7wjmIK39IFP8P+CN/3FvXeL0LNn22k4cnRNgiuMO086NVh0f1hwCwXfrCtZ457nX
kLkj6MznVLCxggDqlJExrEzo/H/bH5eYvpriURao8bIZzZ+IJgJydvqZj+ReQyIwGv+N1U8uMX0Y
WWAwsKVpxbwwSxfv5yDV57+f1SspwKVeXkcCUnd0jKsxsn3OxlVl6RrWh3ru7e2yc/sCxHhw0/V1
U/39iVf2xiWkj0hgHXeo2FV77WSYz4SY4TYiUiUfBIZrD3j/+X9j3JxY1Co6rZImKYd5zKT/jwll
cHH9Q8puNFuAj16C4GYXpkjjufi3ZbkIATCHEXUTj1iWd8mvhIOa1I82/mCnXgmWwcW5h/wOSCTb
wAoHtkCoujs16Uc/ij84kdeW/OK8+yGAYrTvWQF9jsqFwQNT4tPf1+X/wOn+x2H/f3B8UM1qJqoY
hNCT34Fcw1/QrrcnW9fp0zAvX+nafrN6OkfTvt24ZrGHUZnuqYNYUmn7xs/cNgwZkXbJJWWfaBoF
WZt2H+knXomolyhApcnYSjvEGK2o9qscJeaCO9mBUCbjiUFQ5Pnv63DtOe9Xx392tfA6zZK1jqpe
e/MBtN5N/Q4smDsH3u9rc2+Q+XzUfAj+f3WY/7Xq73/Gfx4Xb0GtlnaUZTO7VbmcSCEDXQ4hiFVz
NsmQYJc2I6h7eTNBUYhltNs3VBG+ZnUALKIZ4aoxSB01faUJbzvosY71TA6zFNH4ndIV0EwU+a3p
sm3i67SCUyIouU0b+FWdl7leSXR00H0YgQsMVy2/MJCLhs8DUZPLlgDuSdAr8qFLStveH3W+EDM6
XW27JjEvtnFZYVnH0gGFRi0GL3Nx0p5oR00OPID+EsYszqTcp2/TsLM/sCsAwzveRy++hUJ3X2ct
St09S5UjwwlyZM1Jr5F/v6nUgIq6CYeir097b75RYc3E9zUh2jsp1TJus3iYxAkQrOhmVUzeWL+Z
HoJ5wzSxE8De70nTwbSip1CsHeKtr9DdtTxv3cqr0NtZJpg4yibdvzYgArwqMuWJ45WM1HFIpvD9
iKU0l2J1rqhr2udR6ydZYv1cRqykQSqOEL5abhI1BxVgqUWnw1962u4aMIRyErt7uo5VOIByUC/r
zbbImzFIx8JfJpKLJM5nv8VIcpNPTRTk0/grmG/bYR2zwc05g3gyPOBuoQwLV4QqHZubeZQntz1B
2SZXpAWb5LYfcONCkbrpMmEhaLkOuLkspLu772yXN13gz7mdbTbPbxx3Tj/ht0bzMHfuzXk/Z9L+
gp3DG/XeQPq638fg7BKd6U7l2+pXRmKtIBxmgUnS35flFyrKyD2twfO0TSfoKWXTJI4iwIrpKYu2
L3Oqi2af75LlZeXNGWt+D9LIMXT9m58uIaKDwzbeRBaK/RHslTF7h83nBoANJwfxBJwvFL7qaDi4
FERk5y3zmRjD8oTWw7kJeH0DADaVWdTJ6ch0SLcCexMcZt4iK0UTcjJbioWfdbHtY3rG0vrZilsP
3wHj2WFgP+kWHGflntvWRtm0hqd+knf1xvK4peelkZW/JfdBvXybFv6lbZbfNAolJLN1AcZgBz7u
ClKu17wGG/9szfwY7thy40izBEOyUsnmbdjDH0R5ryxlb/Oe3stY5MO23lrfFY0XfFlpBO3nfst9
v/HLeGy+JhDMASW66AJzlqLDvuiXn97azhmc10omxqK2z33CkT9WXEP3aQnBbd/owRfzS5eSZypo
wfQUZ9ugn+gOIdvU3YfBK4niCl4OpWvDOxXEGCSx9MuyyvvUl08cliRb6+5knJShXuCyMRZe32Hg
cKRRWnmEnGXTayhsz+cZ8kPNPBW88Y+D3x4gaFEKmxxW4m6gVnLLG5WNLbkduXkAUYgXgxhK2/Aj
jBRz0YlvOG7ZLusHzrfX2p8L+OjlO/nW7fFjDF6cF8UZ8HT5hvseYbAB5E3h322angWk5fxkyYh6
YMNwMDtsEjtdAsf5aGevspE+c2wpoVUJ059yhVEFmdO2mKx84GI6WPk7jn4GtHsBTepGiQTkHGSN
XXgK6jmPJvYaiAYVbZPR/qhT8RwkwdHXcLvhKKtginATsKktwFS8C6hfdfATykaBd5pMq7yb17DJ
bJC8baStkmV4pBaMQ73QN0hlo8mWvAVan/d3Lw23nDhRd1sqqgkGBVnvq/U9YnyGEdejWvcDr4Pn
3uEqbTaQEMFNRTofpLxkfvyI2wiaMGtIs4GGuoqsXx/iBk6iaQSuhp57mBHIHZvCFgtq58JFi8i4
gb6c9Rj7tne1eoZlXKozZdxel9YG6rNtMW/KAKWJH02QsOfWuTTJ4lXZZ0XEVozNgNffTTI3AiTx
rf4VbtOUK8iNRDn+rx2el37zHhmx0E0WI9xWb1qP4Fz3/gx2fJN08Y1gtHllPexE8iBMB5gWNDIe
syjE4rykK7xOM5ASoCMuWhb3YNTr2mQJNfYzWxb10qccGreEIaQWO+TUhmxpdF9Gsy9kDsN5Z25X
sW2PNaRxabnVwBOdwiGSPxIMxb8mMbpswzTRM2PGuw/cwPJ6lUihltFxVc3OTl7ZkxTpTLiT7qb3
QvODekCDxxsT3yDjG/AcgO3h66Aa+876Z3mz7OquXkWSb32vjk2ATywCJ311pHK0YdHXUDg9Ru22
pHe6r0n3O/LC2T6RtmfPjqfAoQTSkzQz2tM/Zte4H3UdqJekMz7ChGZHh7npPQT9Nldq3Pq/N6kX
UoyzTu/Bafva9al3a2KYAJZmHkMcscVLbSHnBPxRYLHoiZEhrGpj1VS10qSI5TZ4EUHSftvrZsCx
kbgwn808D0cTE/E87aH/k3MIUMDxqXH0bunT8Q/vZ+qXsISy38AEc79F305FvfKu2KWix8mL2LkT
LvhFg4VpvEc6HDjxt7PAW/zeAbYE2TgznRf4iP6s/dWwx13J9GbGxfTYs2h8gmaHet76cTwwm044
gyxKVG6GCD2+2k3+oR5cctwbTrKF9cmrwEfhlMYT8gY2719m4C7aUxJE8XFsR1HAF+f7RNisys5R
ET0N6SS+vVusBZmPvuhP4wW2mm06B0czw8/hwUJp2BVywUU8bmzA+WKpwsW0MfkQuWEuPbiYfWrW
cP3aJ8R9YbMffx4M6U+YAISVUGq90aYRFRS4g0MaxtsZAXP5ES3eNMOKYm2LzpjkwDj+pm0Dfu3d
EDlP08T7FG4glWxRC0BvjFVE/PC8Lcc1t3yZHFFtMbRbuGAUFKf0bm+WPsyFGeQft4/9Y9jOG7TR
l+ZWrWv8Naa8z72mITlgljRfQ6LwlBE3GCrAJoFbaEehlvU7ajCbQbxLFJxxbtZxnKazSBhx+a4m
hN7NSaqfoBLivBzsufHNuiXxaYbcMfk6pSl7laL2m/sRZsUc9GJ4u70p6FKLAiaIJM4Tn5Pl2DkR
hKVTSHDqzO0wFjk4MLO3cgdLy8v2xenHEPjfOSMudvOWRyGUwirIpGPa2nQ+51msm7X+I7FRVy/z
5S5HDt3J2C623HqNluRRstXYqdQB1Fh6uQKElTYIEI8CkmN93kUdLrE06XMl1NxPOYzuvHnJR+01
NmMsDAIkvIo+ibYNvkvKn0OoBOWGj16NgnOsn+FrtSxZSOsIsW+N+8/OBVwhAUw4H4+8BkJ3j5oQ
CUztCVLG4Wa83EeKLW+popMuLKLgk5p4Le7Wtgvz1O1uqvrN6S2HxbDv/UDCY7d7v+dpcJMmYRy0
OThGit0l8Zra39bCNfF57TwQMFYym/SkgpVMDNAiSCjv+RL0qbgV0nbxp4HBtHfI9GDsfLcuwXaP
GJNsVSBaIstV9F56Gu0aegXcJan/tI7NCiUzLPY3jVZighwxWHxYrRn6BcYB7ZLzjq7o7su+/cHd
eym3xkGS3rB+VEMmoJm1Z74K1KvfIbUoXFPDW7qXbg+LmSFh7H0k8oBnKpGeU2jWbYWqdbjftxP8
th6Xljlbsg2m2GUCs0CHNXfclV2fbHHRrHTqDqqGxm+xDUr8Bg3Ftgfdk3Z8xbvZoB0DP0mbU9H4
Nq9x4JfcH1cIqXF/RoJFgJAEjhbGkx1mnEtUV6D7xnMO6vJAb1lgEnlQIJ7YAvZsOzvD2zF+k7NC
8NFb2wyl0pHXZ4sGib5a12UJT968ovUV+oNhBdQrk/YwT4Mdi3BsXJSJgGANA9bs3z0ooMmsdXtT
l+EemD98pSSFs04YyZ/70IhXHKxwKEYoaz8kM213tJ/XWeWQlOmDbAEJTB2tsbGfJ2sqdQ6Pv7ip
wPUetnswcuYkx6967KfpmNI5SBuovDWbli/wwUToriFT9LZr5v6YhO6vkyDS5DZtIcSHF5OoA0ye
tjiPt9aDAkMX7GdQPnhlQJmdC70kcVK1jZZNsb/LG2TYG8TepNyzUTH0Xe3fUnCEwwyMNfwfDlMJ
cfSgvjSVLtXbWFiXwGQGn7h2FYUdCaCQMw4eOfFxaumvMDQobEKMVr/XvVhRFXTU+9VGI91udNQv
3oEJuDUeYJfgPtUi6nQhZSC6d0n9wM/iPkB441Fb90UQiZE9kLWrz2RYvBOwXvvPVBJIPqygSC8Q
fkhzwAyR30EQP1lPPFlZUI2G1GEGHVX6FfGC91UdRBL6xTJZzsNo4h8b0iKVNXiZTeFIzX6r2Mn9
zIUe7SFmUfB5glFEUgrCYNO1OmmWM66gvc5UOkSu2IgdotxDmlEfmrnnALURGwf5xpf4bZ+6JART
vxljEOvTucsSvMXg0FAPiRYHNXq5a4M2JrcL7bBjnWSdrvaJ4HBifsjSMzW1P1Rq4aMreO0FQ0ko
YJqVpzc/QUGEz0YFMQA63e4I6dBSq0dIMy9dUGcYgaTbuXH+NOcgjLG93ObI7LhNezk/QfV92fNu
9xcOaKYf9BXltCZFDEBXnMWet7+Kbk7rAnepAaKfJeTlfVc+gpgErfXW6zU5oZ8W/XhPNYMMCTkz
2Sz82h4Q4gBebpq01XmadBqQbhaQIAPzKOqyvQ5JfdNtk45v4jkFSmBdsXBZ2G72bZb9bAqzQvqz
MLOCLsZMe0DxI4mk69S1zewXDNePLeKomcwdji41J25BQgQg0oc5Xohb6WucuEblDAUlKtcgrR8H
0/jNSb2LrWZxDeRkPis2/9knW0foY8T6PplqguzTzdiyMmocRGpjDKxyP2YbFN+5St8sNZvKGGq4
/tjVXMXljvMuc9aK+BGuoOZlc+/kcE9a9bp6OvzUbcBBNZ7XmmwkaxijfcJ99H4glB4dlUCWhNIX
Xk2INQnhn9HxkwJAt24H9IDyaBf3sae8OdtgSD/VaA+Z2KmM7Po9DqxRLfYua2v5HqVXu9DwBdaZ
E9oo8AzvuqfWtzOBgbR+vzutNxrfViHejfnheyZoXWZWNna3q5t5IzMH/+n0ANUQNHcd1Dj4OcTF
LJ9SbtfofkX+PX+aJYLncTH7mt7YHnrWxbgG9XZH4V/7CClbPn8etK4xadkwuaeQlUGW97MRrI9u
92VI/DP6TlNdKeYF42nklskEtbo0a5utjibs5yy4kA+EQijg6IBKne6HNTICNHsYq6JcSrdsXKeU
HAlNZ/MQzqOnfgTCJfIuknRGa0s1vWx+6XWahjsL2IgEPWDj+0vtkdZ8kl0fNmdwV1t6hPpQJO/t
FMBou+ysLyOQWTxa/95hFORQ1E6LfVvgAC6QgyaEtaemNZs+aCCHAp6BsbD45ayhFJMt2BnBs0IS
cqJBT8cjpuRLcO9rAf/ufCJehxQPfIm1GPsYSmiwWFl/oy/R49qFE6nRWQ+iPMXlLQL5swv6Yf3E
dALrV54ISZ5DzGf8Pz4IEMEx9BiaAGbCcXzjCSDdbRZ3QyfeFuDUPWRQdOzcms9jzKYj8RZ/f4P4
dWOOtW5M8KD2dSY3MFJ2j/Fg1HHGmGW5Q40QNd/pMkT1qz+F1Lz6bgOEG/HXs1j0lfIdDTW9a+jV
Zk1E9snPRqW8/iGJze5+ebDApADlEAXWaFGnSoQyj1duo1tRq2B766ZY85OhCRgq6PCuKs043lVX
KSl48js0tiafUULXrlqQay+PPvES77M/B0l9GnvZTvepCLu9iJfGV58kxBhQRALTCPOYbI7AOUnu
2x1X6ZpBF1buxbD6uwvzZE5x2SG4e/7R1LPfS0xn/SQasgRp3IJ2ClwEUXRQ9EXZgYdrpA4OCGtW
RE3jdYXyE12/yUivaHRQ5/fjWTdjE6QZvEScBlo0MghrgFVpchsSwZYHonyIy++6SdLPTgdQXEtI
15jPHh0SbLvY9wDIFFHTQt04pDu6pgj/+62Ww+A5tPbCSWKWyLsW/yFk83RvxIS/5R0B2/H7EZbO
+jMy04DrjLWIoSeI7bUGEA31Hgn4hGZolMNtM6Ll5NeBzmF4YrvXtgNApL9Ttp62FJ0WbLwXjYNG
X6Z22ig6ej5ub5rHkg7+K2TENkkLbuIQITGOFgkKju9rdDW9ZeqXm87hNHwL/WldqiDuJMmRys3u
5A3ctEiHuL1LkS+vJqNE9cspkWsihryPegyVV0DxTEETQuzBm7c9vMX8OQ6/+DTV1s+srMnyBG3k
1vT5OkOe5o5547v5Isbs0fbarUi117yvZYsxNd069ISRHjJAUwymYA9jENX0vqE8XR9J0G4t0Erh
3EigfSj03uZsUbrjVYrsJ74ByYwbpChyNm0V9kq0CncVEeh0JEOvwgFd7W5a7xbtUp4hpaai9Fsy
+vhixqQl6G4WO/G9iQFbhGjWZehSow+SSQ/9VToajiRJQ8yjee+LLjPquyzggwg+iXXX8+1iIp+d
ID5hdzQK1IgsQnVpX5g6FPQEQCKdSrQVpl/13tPkhBS1988wf5pN1e2Da3GPQ7P4VOu9GQseANP4
TOaA07etD70kRxrmBQcttGB32hPOg7vIFmzHIA07NEkEadOHkVqKVpvxbFhSSnlBRkIPUDUzXbXj
GEDgHrNtjJ57opsDF+Ey5mHgNxGoeHMn7gc/NC8AXKCurFt0PIq+mceo2jCvrsuerwNOe29RVwJy
xdbMa6N+/1TDHpyUcPNOMLJAB2Ms7VbT9DOoqVYe491vxC+zM/QbOgZOblbjiJpvPqglQTW0YW2e
uhhFwJeYkGh/bsgekoovKJyPsEIDHAN0DA2/E8Voj8yeGcDsfRehmQodCw+3/JT6OZ2Xzbyg6bTb
M3htlBSN8kVdRUwud33i3HykUL6aDwJcyv4Bja7pYRAb70rpQpJWM4f2W4ULzpsLtkCpBcbke+Ln
84xUuMnWQaZrEU+Jv/xSVkddiYnwOywFcxSDEi4Jpz9oRHVthSTGuAxEN6pua4Pgd2hUvJL7ofUS
/8UNXhq/dGGXHtlg0SdFU42XccyBZnEb5eyO4xqp825SIi5aN4SgyLlpb9EfgMvZAcMhT2WQLerV
eRIRJjPL4EWI15N16CMiZrxGK0THX5IVwfErBDBRvGZDnDTQ2UD11BV6o+BcNqlkX6XAHV/W0AN7
slAZQb6RymX9BIx5N7z4sQhfULSgBnGNQS8zrakMzuvY8/oPvIBc/SVJ+fJjEhDWKK3ja39jMWd6
x79junJrXByhL71ECb+rLdLs2y5MkhlpQj2oLy7q0edgQc+DL9HKN82ytNtqFmZSUM/+6JotGQ6C
6K4GDd1v1gNDV/+PpRtFzCN7N9cZqPtuwggFCNUpA7JGPti0me4tfnfNVkk3YDhgS/64qgi9ewlN
uSc+9Ri1LLU9qs3EZx/uYp8CYlf6KVgDjASCcEnQC42msDuBG7uPaLvE9PecNvtNstn0rveT8HuE
YrkKF7dVrEHTDrqfaAsHDVq1Jp0xOiBQJhtDIPVZus53mBxAa2WbuvsEDK0qws8KE+1JoecN9ORV
wrFyp0CwqXaiN2tPU3Qpifs0AF/wzTIaA3ngKfwi8EPnRqYSjWPbf1b1BlYFuK2/GXfNKdAYOel6
/1a7bSlhZaXWLNJp/ZvaRHwXLuoqLx4NCpJ1r7xGBHdRgzZLtuPmve+SlBrMhvqQVpBHWm495tOj
UgFEuLaRwf4ORNecp2n9A6/T+97WaV+jSwMP4lVBXdoFOwAzjSbTn7BRcFgOd6u++Nb0D4Oc3I0f
RyipmoH1rvKCaWlxMXAd5DwZMHFjHBatgDmzrUzj0D8Box0e/WARh0BQfdNEowTFMey/6nFfK7Gm
Y9kKfEzWgt0r0B1mtMUwy+1Hb+uTLkcL2YfyJ+/O/SzNXRoM7aFVFq0WKPeN5TrQsWDIXHhG7A4b
bt2jHLDT7D2EuvPvffAH7tD+JOUWvDfJzE6emelFiWslue0DQtDwamn6q+0jFK7huPkVIX1dwcsl
eo53IR46HUFGMgjioqeuizNm1v00xcSVQsq0hHWegv4mD2lulIrazB8pdHsH46cIr8vWQQchpQxu
G3N7sw09GGkL9s7bzA0IhQLtuBRlWpZCJLEceICmYO2SJxTJ4dem5SItEBKkzNOIkcfQa5IkI8v/
x9mZ9kaOJGn6rxTy87CXt5OLqQGWZFw6QgoppFTqC5FKSbxP5/3r96GqZ6ZS21W5GHShASmlEA93
czN7D6vFj0TBHA7oeaCqm/M899pscjzqiZJpT+4QBxnkofvObdUB/YRefVcMZb4GPwif3XSyDuni
1LcFJnn9psE0MciabgnalOH1k62o1wxpK9/1aMWyKt7zVI+cmg6JM2WnZQwHevw6jKqRVgSorYHF
vVf30UJLqsa9HTeivD9yeDPUUXP0aJ9qnTibuapfGkUi0Vvn0ewLbXC0dUAmfcgys6Cz5ggTUT5a
YzAwo+mqjYV4np25vg5TYLQ4K8SFrsxa5YUk6VchJL/NjGHdRbTgkoxjKRhsjuecn1VJdD3oQvtG
S56is61E9OrkUeq7hjoHHVXHpeJo8tahYnmKzQp7ewWPBwMRTmLkc2Cn2ipuottnegVW/VcZgxAH
by4lqYtpYIGvqCJ+SJXKONaJkzVeG9vDVSjEfIibcgBb4Mg/hYam3KvGKOTWCSuQU2z6G+CcfOz2
9N7WZqtekcrIqr2W5GH7rsjG42Ab1WlMrYRuMCippmNeM9bJtdlBru85C3aWNllQDpPlUlkWuEt0
eXWLVZjmCRlwZaS08HNtmzpWOngts1L8Yq6LS+m0/XaQ01Mk4Q2rNGOoFmrnYCPPvl2W6Hs0DxMU
sxj/7rSxdsqINj4bncGHjNBtevC8neqavV9zvl6lQw7suyiPHX9mk1GpqEyMellIur9WUIf8BCEw
esKw2GrWwsRVlCpe60h7j2sl0LaSM0RYjedq1+Si3eaIYI/9MBY0VWR4oVmT8T6FpXJEGrvmuq09
vsxjp170ZaoC3zvqxs2WeNf2g766svS3s5MOR1u4Oj2dwnRyT63SMrAtVfOoPI1AiqK6mkRlPzYJ
+DbKnHZP+9vdYyLa3trlMh1cxU2o1ZaCZMjt7quY4bBtNIAYLUk8vwnD7bcu/HR/dsrRL6lOfdEz
+cIyXFTnbaTslaGpPVW4GkesGtMEm6t3rervHebUo6LXqm1Mt/4c5bPjNREdXY9AGAKa003V2+hO
56DdqjpoureIWEuONPAapqyoaRVfl5hhWbcc3W29xcP0SVITR3OAHV7c7cy2SLjpYUkR+HpZH5uR
sSGTsvTDROvOfrLUdF52ka3O/VHNzEl5mnJlrrZdag+NBtYaTtFdJbopvDaYnkR9j6g2Gg4D8b7L
AzDBWWUSbEULKlhKCJY0TiNTjIWH3rvE/FlYUfbq1KSXzxjADvOmtRxJ5Iv1mVfkJDAXEnoTu1b0
NDBI2pkAekUhMyXXPINC3yyS8awmlIyQGOy1UnTapTPh8/dgGnSSLuZJmcjwm6G0kv3clHF6shUz
St+Zno4OUbXLlmlbHchU/oOqKZeGp81tNbDCE/xLh65ptN6LI4xeHqBa5PYuhE6yHHRk+OIyxmsi
5fCX0siuQxE66XlRZ7N+E3EfFW+mO1R54mkuu+y9NAejIIsfmeCydYfW1oOpW1SDCRY6k0rGZq6r
FP7AkOV723Gtdl+maZ1hVUgrMvWrhKBe+cyGlst+oJIpTvESjtOuctWxhBegx+FlG8V1/A1P3db8
MUJnrRWa03kV3pUygQfmlWXumJRg8SiUtdjOxI8CFGDq96RScwfVSMWp+0Y1JzA0Os3qVO0lIwBq
unh52D8r+tRl16zVrNkvDAeYYa7XgJEW3VX31a0NfHCLUmc9F8xtiHzDskr1sVFkAf43a3OvYIpQ
Tdl3elgNhwGTjXCzbwTO7HvdbJruoHGQ1w/u1DId9yJXTQpOmfd1eeANMMwl0FJlMipUSVXVvGJg
J4uLKSTJTDyFWqn5auRlIa6sSlOWR5xDtfZar6Yu37AweK0+bFFWv+PyRRlUJqVXkOIwMF7Y6pSa
D1WrEZm8LLJy7U11lzZ5YCdWwz3isXWqeBTaVnuhY8kB+8BmjBddaWd2xTdl4Oh6xjjYLM74qswa
B2tbyf7RUWlNw1+h57lRBKv6VqtwGj5ZRiLrwiPBD2eaBGrZ5deUtI1yWeFPNR+XyM3nKzHVeYM3
ntPXnVxLVqb+GLnaR4/6EpZyU4ZqVhLgB0W/NQFoKuGBeRriEmudud6OBl7027hi1Czxuc7s/rqx
rcrKPfLcRSExycMsOaSys+cfw0Bfl/xcyEk7KzKq+n1sjgKKMnibvWyZPx+F+9ksBW1QAPdFe8Bq
0S3hnVhmdlHFxjSACffd+OA6al7UvuLaalQeCjmSLSbZ7HYXYWIIwzMWC8uQmMqjPgHP1DRDG6cI
DVA+C3CiobGYpaW+kWjDpHXMe3V0x2teHaS7rYxxGze3lkjy6atSzBiPeLHWGVW/pRk10L+oFlvL
nuNY5ik82iFib6ZzGEU35NVynCGaGDY5jpnR/xNQxCp3tjduu0TsVYsOCyUnZIqqhvQS1yneVLSe
eucmd12a6gdodDVgwWKkopVBNLi9OnuA7U6fbkZh9s4ZN5OioCvRmn32WCswmW7ppbTNKW3T0Hmj
aewO91aWGNZDrLFBzvXcZ9qdo1Lgs59jTMlecGgPpwmOZiFpcWGQMTlGoFp251yO9TBFV1mcOfaV
Zi5Jc1LrHv/MvJricZPnMm+A5VU1VP2srHt5OSfOnF4LHfrJKbTqcfo693Wcgv9KE4i7LxwQZdnh
TlBYqhjOS444zF8J3NZVHJuL+upoq15lT6s+EwD84dxC6sgVeF6O3tf7xkgsc6szmHd8ceVopkBT
bmheNmE2QPqoDWmNwwGqSuQShG3VCr2OyU8arVNA6dZvaxlNfptTANPAW+CTXUC8MPvrmaFbZXRT
IjXJrqTV9s5j09J88cypmKtN03fduMGjtCw3ZTarV/Ah1Ls0jyHJuC3EryDRlOm5UDr4RtNI931T
jlRMobJE9waIOwPC5gKs2E3ulIhYQwdW10cQnFKjGIQ7WF6uPZKDSbtsxjO2N7PdyDpvvL5DwHhB
J8zIL2fdoW3TDY1R0VIN9S6w5xFy4aTXCg3xPLIsjgiaY7etjrfO0aXt797WBf2JwTclAyOiGwoo
0RZXOEvaM6PDanVeVJ8BY7byoI/R9FLnrDPbjzt4dkcFnAEuzTLkVQA/agw9RSTUU/q6TnN/YMzW
lVPFC/VFTmHPoOFUhYJiM3rBV13ukdKitF+H3I3UE61OM97mELq+ujlGHDcR8HNFfevWYwB7o4Tr
186kisyK0nXwx1CHAuJVqIVrQqWVaMSvfBrFs2vF2fIAbEfvV86IwMzZHYdzpBn1M5Mzq1s3crkm
qhoxHtNFlM7eQMeXHGGViswfSi5ntxic6LssFY11ldncj0eJLO27uNSU2QuLRap7kxMGfCyR1DNR
Po5PtWKG+XXWhNrXNqfY9KNUKo2X6mGv32gUVvlV08ZmeVuphkh3uFa0UDEKuArH0I2N0G9lUtWv
GRNJaCRPGHvtqybJUF83DTUQWHOd70QXWfatMkEu9a1GjDCbwJaqOqgsJrX4XWEVWMuQwBOEM8u+
N2uhfgPiL1LaM7UdevmY9bjQKciAvL6MtCRorSakwrCX+d50qqbyF2EsmR/S9bO9mVWqHmY3tL6m
wsTwLTYVWp4KygBlaxHM8W1ttOGpFJKOU1xDNhKeLec4yzxZpJa+66upGu8zfD4jj8oTs3uTc1PZ
xgjlxckqnVjZkaCyX5MpDYfNkhjJy7JMU72hqx2qnoW5grov865efhC20tC3Te5403YxXQJMezV9
E2UM5b4OK8n3lbkpvtlzJ7NNaLFvcrWAGgHtWIUKCRoJVzGW/eKrYDHuhmNjEgEDNfp3O2w685q3
llF4pGn8auYaMzzgDkaNn9pWpvtjO8ylT3gLaYgUdP18Cuw2vZhdqxfv09jol70dC86VMgExgYo9
2ydnIBoGjTnqceAAxwyX1mRPUSAr2k2bak7MS5MJUECrWbVwOjZyzbkN1a7gxehZ4/h5uRQjF0wH
/yC03J48QT0lzxw8ehrErZ2bN3ULD8nPyYrAuwt+QYUwI43zIqmk/EIvxmhvVYr64uSV/MZZYGhb
M4er6WMS3mcbo4vqy36C9xtUnTLlPtCNewOBrlC8UVvSt74WVeFlcT27twtUxlfG/1H2CFti3+t3
VgVrVi0cJhHFrmDaQDVIFRodHR/1ziiwKKAxazVwbrVWZThvPuL4dtXr9qyiTCD8bcwlHNZ8vdPM
IElc+cyJk6ZbOsgmxDpb0V/jiYGNUEJHaae7vqMV72Pw5eaXLdNdMDsakTYEUdQr+qYYx6Vlesbc
XuKuM1QHLVLml7Y0SQPmuaEWowRf4htifB5dVFrM0TZqeiECWAppT2IFQM96EeV0o8AVdPxCyeDJ
MV94uHYpmewiaOO0XZ5jkZkn3M/jNzuaaLR5DUK+wtcQcHXfe7BSZ/WVZEzfxMQ19KH9AGONEUBR
ex4yV7UvQhrvwGVLofhtKsUAE8Yx7Hu0n0CQlTHHJcMcG2epp2/KxLnkKW4VytmL7ESGV1Mtm/px
atCHOmTLhjtutIJu8kTRCuoL3t3R6k49i8MYyN4MSYRLDy55jy5zVPuqcTflZNrxN2n1MzqsfmQc
MAOLsqED+WojCG8hox7FoGhBa8TZMAf/him+C3QtnB0M+dzniFggw+oC/krE7O6ma86lwZgga+77
Uzcr6qaIEyBrqVgbpuTAryfVgY+k1LfjXD+rk9NtAWb6OzWz3Uv6usO3MdTd23xUtcxTl4EuTqZm
m6i2tW3T6PMeIlB5WnJccgcJ910Vmuqlimv5qTPT1O2AOeCqKVc9BJWT3XaWr0jIMklaANtXdW8w
haNe+7eVuacZVT+iQq/vh6EYgjjqxWVDZmN4OawJOr00P/JxGumFJ+0j9KqeKUKjZJ6gXeyNoQ4f
zCWKto6qldCBzdkbqFq8rrXodlRmfLEIkg0tqqvHXHWbr5GSTV5jRloNvlbN0HUN+qSVkfn5oCn+
5NBXE1Zs+zLMWjjR0/WCqMajJF6CkIbfrdlP07mBzYnnYxLu/61dnLwOSyPfQ2EzmYQchZHhNW1j
we50UyLL38tcPrRz/0p48kk8apN4F1Up8023jfao+vbuVn9UN7rtmxt9R5LumR6CzF0WDH54qV86
e2R9G/NH7ROSMN7+xXX8hWDqs2+0lRvDBCaSb8LoSXVar4ovB3h8f3+TfyVg1Iyf1TUV0z3cMBFi
qxEYNzaEU0aEVgkcT4YbezGg3Fe4rtrB0Zp+Q5qXeXWJ1njEsrLyBHTkfZdB+aKC+vU1rVqtf/Xg
PwnQmBPBBPUZJaA7trrc5p1jxrcVJzp9V52ay6MhvVh7rOHxEx66SPQ+lIbY9QGBq/4XT+avVE6f
dGrRtHRTorRiS03J7OgktqdrEUL2JoEy9zBLbefw9+/gr17wJ8la28hZmoZhbxeaeuIeG820CLQC
msI+Syrg07//M3+hjPtsUw3I3rjFqFtbAAUdppBWbhqQzf/ZTairqvNPKq26tQaJI6W1HUQBY0Gj
FRAVnqh/NWTgLx7SZ4vqromaoo5C/IvoSXgoZA6hmx4xnP2VX9xfPZ5PMrMO8SdUR9vaOmazQQMK
txpZ9S8W0199+KdQEk5gqxbF/jaCKOA57UCEjGnZ/s/e7PpX//Ts9aw24O3ybPSlsD3R0R6VS3X/
9x/+F4Jw9VOAsFutGFH9s2xiuravskzW5MyesWAFNUD7UveIxulZdVZ9/Ps/+VdP69P+j52IZhlz
obY0jK2vZtPKY6oBuf79p2t/tZQ+7WyRzoY9zJG5LRyXrEC65YpeavzvbSblfjSr0uU7pamV9i6p
03O60AtWZRg9tFUSNvckRPGmnfPXaTBiKHydWOgVfVzd//ox/e/orbr9I8zJ//h3vv5R1XObREC6
P3/5H+eq4L9/X3/nv37m04/s3qrj9+JNfv6hn36Hz/3n3w2+d99/+mJTdkk3n/q3dr57k33efXw+
V7j+5P/vP/729vEp57l++/3L99ciKQOaF23yo/vyz386vP7+hXa6Buzyp5e0/o1//sB6E79/+T/l
6/fie/nb9/L1t2Pyo3r53v52kDlfyn/5SW/fZff7F9f4h0s+59qaQS2pAW58+W18+/gX/R/0zA1b
mAwoExajkb78VlaUSr9/0Yx/8B3dBZIzTaHCPP7ym6z69Z/sfwjLNG3XERpEDH5C+/KfT+Wn9/bf
7/G3si9uUe508vcvH7r1/z7FhGOrmlC5Mo0rUy3n80RUicrHJq1pd06uPObauE+t4gVEhyJECOkl
TkMvDt9kD3rWS21vQnhQlq1d6O7iV+FjqhfnrOhdH9KA7kG08OcECcZgnRac2+FFUqgBkO6dWd+g
0LqErBP/aqesG+7TLTiGqwIFCZ6Y5X7aMcaA3Z+WRdxCEdIJUtyD6OKXzLZOnFiGR2SgGlaSF5ty
CvOkAQa6l9lN+qvr+DkgfDxKrsM0XJ0nSlX1SXmsZ1rtjBg6gCfp90Y77Y1lGnxMJg2goENFsRw3
NGUqF5BaWmvVSunVOG2Qm8atS8f7T4vzn6/6z6/25wDyx+XYjqFqpqXaEN9W77o/xV1pJnqbF3nD
5USYcmji3MfWEVD2Fyf2h8H85+dvO5AcQN9cV//syQJrWnbzzOBWM8letOZbA43Jz5sRSq9pH1AB
B65uHfSBAj0OkewXLrdOi81HV/laMzcHCXKwVCqyLONWy+z9knq51BkjnVinuKTCbmcLQtLTkm5l
txxtuPnZjDTMoaVc5tmmCB1lY7rzNnHtZwTPEvSflQBEQ18QwzmZWuMmSd/JHOVBc+6sskth42qD
3+IT6a9lmIcK7igrxMFL3j/BBdGo92tvbCgndaQ1ToXyt0xeurHDd01PNqPVHQxVPMRpeg+r3AZ+
Tq1AVZZtWw9P63JjVgJsnK47gcYhfz5D2HYC5MgYNSYnJ7Qgo6n6KSoVxzObkhphfU26KCQl+JVc
vupMQvQXmpTeULCEZOZcpTTx/FqvGG1IklcquKbJ7F0WmpeJuQr6+ilfojNScD5Sya6UxT5affru
KoUPMWRHnHz5+zX2kYD//O4JAypKF7whVdN0PqUOYgHAjJKm3jWtu6u6rayJF4DMCQubh4xYyEsq
+xjqOs85jlaqb00HT2n8WITnv7+YD6ehny/GtHCaEVBw9I+I+vOKL1CVQVzA7b2dmQMT0lfS0Gz6
hlAfdUOhOTsq+8Zt0XTP6MMMKRFvGoewh9c8RLATO8eONrJXFT+15GUPNO+PC2ZGZpcfBgibXiyV
tzyOgBzslzqqzxaehmTcegYrZNxF+fRSNcydNGzeYTmh1Hbc54qqxC97C2jStA5oPyWVvgnXAWbv
L+7/ZzfKdcebNvwjZEaq7dricw6t9q45zAyg3PXQflf6EPo0YniRi7MBBc6L4qz2jcFFfz5eLGwh
L5LNRrTWrrERmAgr3UedC2P/vlg1PVWhBnLhLdYI+OhbHLKLMYsu+pxBwGFhHz4ifW+ucy2uhGTD
WRqPQ7buec7uSL5eRsc59444IH47ClOcswyLfDv8RfzRfi7E/rhtnaGcQEFQG83Pcws6HcPhFvhh
NyotJr7gJB4eTVkg63arwwJHdF1zFIUKgzjYZ4qZ67+4hP838iMZMXXgK9vSVOvz8IpeRy+K+DHf
hYPEX6FHg+sm3a8cT362nvnjPgk2LrwEbpKY/vPyLnNmbihNzn12Iz6jenUzPw65F+fxbpincQfM
9IsVpVkfUw8/7SnbdOEmQXUxXeezhVBV0HaL4WnAps3fabi92yvlYoRUQtMYBlUGkhJWyw8oDjub
ZBXytyH5AcxvS3fv0qAORMEiVJLoBcuITb6EO1cS88ooPBdQ+Fy1P1J6QHcF1qo4laUgHEdwzifl
O1rDOIDB5vpZZqK4iGcI9ZaCc0P3NGvttootqDlRCBGiZ2M5+X0FX/uPsG6UzlmxlXmLfcuRPtH7
Mi5na+YSk7F3ArSmp3m6bh32hch2Ovh6vO6PkTwnSxFb5C6KEY3xLVl6o+bPVRbS9Q0rH+YMh/jc
PgFjH8esuavQ2sG/4e/DeSih0ZwVJ3kHFC89+DnvH6fiHAMOKPWTS2vTdiSTTRYo4fqycrE04xTh
yL0JE/d2TPptUVhBV99F5WwHaC3Jv9xc59Ao9upSPOu6fMTeXUK2QF0RdulLsSQvVmqc7IGVr7mc
EK31Dg7zUqjx4lXqjZwvZKvdjeFjaPBsy/QurFMXo80YurhbAuPB+kz5ZTpXH+8koqGmTMsWS4f3
gaRB6uapr6BCWM6F1kFizwZ6mjRdDAjVgD5M6IRFnb98XIG5FFdMIqTn9dyNFKpGFZiS2wddOq8J
wUdMUrrsShXGKa6d752Tbl3QAh+ToCdFKwzvmoPuSSslLhlOaPvanW2F4zFsu0OWJBdf64lnzdxk
KJN4VXpmLPeZyRqQcf21sXvQWuzwfa0tD4MgS43Ec39XTjzIFj57kI88LtWZ/XIsoU6iBQIIqn1r
r4Hlc1MsXxtH80NR14Y3hRoBNDqr8RCMlnpqE+e6KxO4ciJ/SWV45mx+Wd+wyNP32TQOdm1dxkgF
10vMCx5nwZOKuu4O9/y3MI5wd1PLDfKiq6q2DmYqOXscjhZrsnZDQgZgci40mABU46HS5ess7J2r
kQN1obtFib5fV9ESZe9miDQOoJ80KfsKe+7I8LDQjwxjRJbFibuyKlnHiTfq7XZdDVCTS89q7MSP
IyVYpOIPWfyeCe7SSPIrdUnQGFhkCvVj02HfkKy7IVmb14Ou5p5Rh/S3nIvmGIX1V4U5R3T0jdUr
iAeLoAdgc87eF/MNaTeN2HAH8+el743dxxsdi+qtUB5lD7G3dG8qbXICd+IzoGfEsHWsfYVW169V
57AGmQIqGxmCe9E7pINF9p6L0t0hMwZgN7kiSb/WrvKnZIm2uIvpPto4Ao4R3uiqOM7d8s1qjHut
IeFAERRYqRn7rZIdgBVByhi2GoJBe46evsiJZb1Sg8sOb55sjR7zkL0rkXJuxbRbZ/h5s4jei8k6
fbzvDnoQU1+E16hKthHTclKzKVjlIXmLzYoxb6d0jvwpjN4rl88uY7KxNdDNNR8bV1dlDLo+1ts4
W1PgpXhhGCH6h/J7uKikJbCt4V1rqm+5fNtOF9cfUnFSO+tJ4i3OoOoXUTKVB7UDdF/nbNNOD0tq
ekw1fTsUZ9Dn8xQaJ3AxMnC9+lpGxg1gBMt6St/r6nVRoQGRxh9RpUP4NaN3gamHp1ld8BFT5pGN
N6+mJ7ipARGZ8f0C9zFkY1oRYUYQO/5YknP+oo7iWLURgoXkRQOrIhZwzvLG2jVzCMtp28H1slpn
b6ng6Vph79YLrKHdANjG/IgZ333EDau1rmq3PM+L/ahVh7OSjxtkEQG1vAysYT1DUoIE0UuHH0lq
Pj98bOo+4Smju4fWXrCWwS3vtaR+RLALDV4lxEE2I7S9FnMWb2yVW8dRmxxMUTbaGCYIIOB+qKNz
kYfdHqLm7uMhtDK/yBVkSWgW7qGW+i2oAIgN957a4d4M5WOU690hH4pgjo3tMow2JDae8rI4nTcO
2iVOM+7WyuP7KZlw6ZkQFSz0Bl2soXU385PavY8cXhqgdIOR0M26QLqVEr+K8dZQLOFtSK37locP
Fk4RvqpwXGS2dqrGKvKHzv2mQgvy9DjZzBmwU3FdcEhPurUvuuJ5PXGH8GxCuKDReVo4ZggZGfxm
LrJQrRMu8ZWlPWAVg9uNvVtXRz+aJwgBx7BJWZZsz9b6oZjDY8cAO88ZuPkyhQJLe1l6Ha4Uvm2z
Qs6t1pEcT/nemvVLWhYoG/E18KcGyCEd31TTOK0RKFGbZYvA2MvKbAAyn1RfCe0gtrRsYy/1k7Wa
Eq45XL5AWZeT/3GVInvXLaKWnRHqGHWHaoelr9vpO0wK5ojiKo7fa9DUdhcU1EN+YjN0Icy1G8jk
CKsOkwUZ3Zr0oC66V/xhr+o7qOm3feKeHWRWnhDijNHVicRip+O3RITur/Fh4pXDk+WSDWmcGuwl
tTl6T0v5tMbqEgFTvWpaknoLzeawHsB1irdO3l/FUPjLSOqQNUfky+nNqMi7JemfcK2C8/6U9PYx
TezjmsV8pKsZp4teRtsp5DhoJ6qnj7grlWMf6g843qUQpIkGqHvZghBvyx7nRO3UJMReSBU9mI6N
TmKzpoB2JY6T4IMywzrNdCfDQQ/WELaW02sgErZ++jiy1rxs6mhEdOEh6+vLciL9QsX9rqQjWghx
lCpiA5yQyFSqhqoYAFOWnLVE6kprnxAYvnXhw8fZbfMQrTZ9hxf4gnK8ApIXJ00eXHd8Zc75/MfZ
C2td95FmnKvZWmUorl+4I80hIiG0OIDosL9WLbiISKn8sOhZCqZ9nhRWuZlPV7DJe1zdzVOUQY3s
W2fylHq5SbEWqcVTAY8818SlBkWD+Xo35R/1Ovag2rxv9e4+xBrLWiqoUvIpwVmDSofHZK+lC85O
elc/aEX13rvNk7a4APobvMtkgHtxHphhwfVicsGJUbRPuXGf2eqxCIurbozfh6h6RpsYAyw2gnwx
8grhGxlXTVoX99q4GUZCkGo+MmKGEmniwgd5Dd2z9lyVF4tR18zhI3ym3lzA8KWxkSzaJjHPH2kX
lE7KGcU8FY4RkSW/hYsOl1IMf/z2Rzr48edymwUhy5xz2DhpbbjRp6bZyLHf47/Fiph5cybhUsez
ZVoINTSIOdYckm0sHLx6M0AjRNzEbm/dhPdRs5eLgUPxIz9c0NoMTh15BohzsG4DmbZPScnJkMXl
lcKQdrbosauLHx+dlSZaz3R2Tmdzmhip+W3UUPTMfB4kJterpMrlorceWWI9QhUfltHqQyW7zZrV
snvSIQRdj4k8Vj9J6mw/nOWFveYbOnOXfYCjLFD4AR892LeeNbKmxZl1zpz4CXGl41mF1m1U235L
DaYbx1xrt25LbIGu9Di6SQSpxgxfNI6sFwMHRdZC9vKx/9jjL2h3vKbOHsrBPq/9mgqRga4WRygF
gVgT4Jnzc4zIfe36wZkyEmKeZmjb33QjgX8g2ydpGBskfN+EydVk2smlgeTbCtYaZvpqTCniQLd9
1ugZeQ70BcwEUadumaMa4VSHT4e+HuzN4FA44Msu7zs1wQltxOc8nY+mJbZp06Dd05FxgZtd92aX
BWprfge0ex20ovAHEUcBw6ORp9XRgzmuS9ACi5mMeApqPXf9aVFOWT86vIm3SRM11VEHkNm+5YmJ
nxSzM5RcIxA2HNi2LkJfSYUatE73ZLVzwYmuNntFGQ6YsMM4acwrN9XFRumiy6zSLD87TeAZ/cwF
4iaxw1IiBcCgakIN8s5siF0PxzuGgo4PXol39OQeop4hI2anbmFcEtwxdfFk2JMa9Qy1WmYy3YnH
U6UBbc7ej+ru3lAZUShZe3DxAKItI7pS4Qnuxkz7CicNbo2JUodEgfKlMvg/YSRBityYQBJdG8ai
7iNmPI2Z+U1OrA8tvhJD/UY8n1DEbtRR6Xe5SprQMHqbpXA/QFPf1FDPvVKbv3KMov7MAJ9pGflJ
Uj8VbXzZ6pjsqflwp6renBqp9xHrUG6R6ZHqLu2xlv3ZGI2tQODgwRWAX7J+AEq9l4wzokE7wfqY
FhKlgYw9NHzHosq0NVgshpoMO8QhOxAAf2khaNXEPBwsKFWpP4rCYU6rqfqVqLMAJUAW2EtcBUOO
xGRNWntsVBnqdRwQIPsRZn3oEUzFm/MU55808dulDAHr3NtJQgCdxfXgqu/dUOyk2g/EXLyqUXpz
RPSgnpO54MTdvg3VdNOV6iFfdKwRaWKu9swbnp7cRhX9CnUm49eFeegItDnHBH6HNYmRDTfiA7JD
w/40GNXgZap0t2N/UaOugC1ihkHsoOEtO/wrcCzjjy9l7w3hbRJbYTDZ+RnDjbMmbxKtjf1RR8YZ
dV5ZQTAyGNBi1uVtbPABaXWhKNGC70cYQxqzf9Ri3KTR/APmEs4j7eQrWox9iMIVRZPyrcKkEVlU
7vdJet1E04WOX8P/pe7MlttWsnT9RKgDJIYEbklwEqmBkizJvkFItoV5nvH050vu7oht2WHF6eib
c1MVUS6bIJjDWv/6B5Yyna9X6cPaMfJ9klhQnMAc/Lz8Vhn6Q7Jg+iFn7THvxkNi46RClzgW4jzX
zhnLv3NlUyBD69wMIXY0OkzCMV0vlYMDgRv7vGF0T5Q9RTscxfic00tyzF1rY3N0eu+bOM0pl+xg
3pQ46xtG/3SpiNTJPWOClOTitnK4NfCxPGFNkIAx4wek3TayxeqmHJ7SXns1NIixS5V9SzoFGXeA
pb3pHXloRF7khWV3SaOfoJz/jJ5p1B6F0uxQyJHLSCMGDBiK9hVmpgcZTwz+dNGRhqyf+uBKetYM
gqYO1U9flpTVFr/3VPvsY8QfAad0RDHM1g3TNdvTt+MavFHTrmGzBn5nyXccLF5b3bi3E/fbiMsn
bHALbQ/i9TTtb5X3VB8mDDit6Srvhu6maLVNhQ3jWmjES8DJZYHVC01WK95QA7zEVvCI99Jh0nJz
76nq1J05kouQ/qDs9lUbXHtqOHH5ZTUgDGw+cGrCOzCFUOdnJSdWhwIGaSr7g7O/Nzs2E5d56FnZ
GoJpy9xuJacOpRP6AUhQgpcAYKwmLwqRj9IbI26/wrzjBkx+Yp6opP4Kx6m0dh3LbwoVdlVBkkby
8TJBsD145yhDqaryF/XfKZ0BNNbXr8IJ3wqqQHMAXTGw31ojgH5DRdJj8TXQCgloVSsj+Gmgr/Gc
4QVNPbLdWT42NNNpMZwjFywtGrSfUdHKlZnsF8pE9aYwDDu35SRXrFHo7o4B4qtACEj1z8Ld9Ub0
FondUEaPWTfdUIe9D4AjWM/c1Eu27dAKQ/anAEZcGq015JA8od17u0JfFIBGAwLY/IYRrMDDxrkJ
p7HchOFRFzOdMI6lGPaxw4xXr28WdeG/JJTUbki9GmpfaUGuYFxnTDMKw3kcG9Z8nTZYprSpn8f+
2CGnMstgU8IQB2cfrlsn36nX1mnOHjupzuP5SqZG/1Q6LnrjdS3l9eX2L0ocjRhT7lpVk6GApH70
zOui/Rb14ir/Gjommun8FBlatC/qyPjngfMZQaRw7jBe3jZmdsAVgTt6oHxU9UWnroGZYCVIpGfb
7ajC+vBt1IOFeetZq02kBRXfDhrqI5y8m77nOxG8RRmG25PZREziGclqXcxnlwsccv6o177oAKY+
a69ddzI5GilYu8zuu9bkEswH2vRUmMoxBCah5pZbI81em7a/x3Sg9ee8q1e6UT0EZGTpvFNAc22d
18OwDY1pq6vRyThHb/XU3LlxAPxvdVQoWn0v1FwTG6EXcMIXZGzgAvPXSTbH2qF1kY6JNqygMcm+
zH3iY3QDgzkY0yu0Zs66/GpL9oej0A2IsMBf+AT4jtwkczcjP2y4TrAZwQCKIykO8WqWTdmoTXoQ
i/MDqzcNo3wDD5q+PRQSSnvT3jEKew+79qVphm7TFvYNOnFgYMPc/LMRiuw8pO29amuLwfuBS8tV
4prmvgIbRGQOak1LFhKys6I2+YLMcLqAJZdJ2nNccnyOYooPVTw+i3EqEDCbZy8DnrKivUXtKmEk
++S8nfvuPqxeiQYL15cJnOu5O8tNT3hRPFrCVgr+a7OLj4GCwEM1HrscQRFmIbLgyB6al7lktxnV
olibp/7OHrJnoX6LHtnVGtOYRyJhWr/uBw427UB1s9ZCLqEJftNWUizHWoeBparZh2IQG1iaX6De
bto0+0lI8cmzUCI0ONZIjxuhdNDldPF8nGOIthkfxH0ZMLENEcp4ydFz+ZOgOXQ6I100LZsmpjZa
gjheYQxzhaMOUFFSP2IweOq1Ho1e5VD0MGin64jelyR9p5pjHIKMnhkJLFG19UDAnMhEJSO1/bS8
hNXihxXr4VIc9aoFwbVoG3HVrmIFNUBJeras3eRyKGT0BV4wHYZ2e8F7tCJ5q1GHrdQGr2MPsozZ
3MrevsI4iDIzc+7dKd45HhsvsUhOTjZ1OOMKwO17gcgS52hN9lc1SR16ng4L6hu8SIn3QbRcmKkv
NedmiY213ZrXtprUxvl0o575ApTJkLOtL8UAyoJMNDHSW2fXmHW1TaZiXpUO7o8AlFgjAOS1rrXS
ool3yjuBGJBuwDAe+hE7T/WW5FgvuDyisQsRVoya+6iQXvKD6dNbc98aGMYPT2rXFTWzaCZtcP13
NlZ02ILJx65YB914dbmddUEn0/b8uk5u+GWI27XqbbyJ2wRJ6iej1z9NHh14vdJ0QUsQ7Pw6muoF
nqcRLQmB0TxrmAAKKRgXg3IAuaEBoxe0hLZ1jhXW+fexJwM2/vWPMyoICMjsBJ+tfwyVHJJBDmEC
6VwdA12Cj1pZHAlroMHvuheo0BRrvCsxyZvLz3AZwtp6tYe5QvVp4C4doxUFzXEMdhKGvbaXldRm
zi5DqJmHxoEjeN1pNMwX0BoKOSidV73hNr9WjSr2RNpGQSBcSnd9EmzrfHrSkmKTYIULtPJqDeC4
vSpZFPA6X01L8T7G1WFQyxCR0gAFvt5k1vI0NP35AhDAMv0SRM6uqKL3C1YsDfGDqvdZhgjj6h5T
kKI/gKEjiMjZJIrwAn3gpWq7dakPu8aCNVBb09415Y8+0m9za2JQjUR31ccL46i0OuPIUq3dRN8K
pl6uXRwjh5uhhwoPsPIa2LsZGMDvTLUtgLdXtTDwbqUSa3UuoAu0LTG3W0PKZgek6zRLfM3Tv/Xu
D0cdidGgC3Qrj0VLjWiFoC1TxJghYA65iuuaGh2o2SXFrm3S76kB0eLva0Mo/t/HpeEx4BcSYoAO
ueLXhYnOljElT7ILWhZmLYCSS1N/cUy83yoKOYX/Fb7pjDwmh3Gi3zsiPQkbi9t0xGgM0YyqWzHn
40wOkLITFQ0M1xurgDsGyFvBGH9/ZkPxlT48M/4ajsSOwWTxfRzjm65b27FI+x0PZ60mx9oWaa1t
RNUA0Gsav1HNpEJLmjWwaLQNkoLgm273yVP8YUt7uum5cHttbPw+ZsJlwjT6OPX6nVtPA1P9mnNj
7u+CbnKuFgw6Rn02fHMZHjLXRRywKmCrwKQIsCMcnhBcv+sVopmhzJ/qAejbQLba1o7+8Mlj/mHv
e4awpQXpSjeYYf36A5tFp4Nq0+a75uNIs7npldUFEp57i0fx4gW2bPk4tQ1YmRoWJwtOAHaQHYvZ
xs9xEuNuyD7Jx/7DoB4aFI/FNPfC7vv1mXKKXLMrtG7XNqEv38wav8uUId967PPH2qputPz+76/h
j59I/eDg5PkHFp/bVcKGRNhhJ0zGs1UZcqXsySZLvNdYBgLa4bnbZZ/F7f2BPQgTwfZYkp4wIL2J
X79pjTWuObl5t0vvgynXOeG4B/XOfcymJF/L+O0yaO48avMlACSkdywXgPTRfcTQB1stBVOoPiYv
3dQvsVMva303TIz3ZHNqNSoBp4Bb62rGJsjP1ic/lPEH6ogiZmLgwEKHvvHh3hrLXKsRnPR4zobf
SDfPdsY0HhoGBbsLwKBVHBqV261FLI/48LWfxEuJ35kjts2VaUEScj1F9fz1BfaC4iIokPu7sbxB
BwwY1S+nMfWN2TyraY5eDH5JbAbDH52ht86MpnZv8eJPNfsmd+0b1c/hvsOhLtIfcy72gVWcGNwr
s6GXHAU6du2fMY0ueca/HlG2DWnPZr9xDjgfY3JMd6rmUIbtLscOURFeONgZpWmqUxuiebUUXJXq
YRWEZXXiiph47DqaWQUw05hytS0q90xXnhqKOaFFBKTEWvkCsPs+QkeIzW07Dt/ynGYwa2i8Gwu6
B/hz2sTvEebXUFPLl8siUlj30smDGtMIL3k3MX0tzYd8ib5HvbutKszQ8HRknszoKmgoQBSQmykG
6GAxXNKWK6t2I+4p6v86ce7jyHpwUlXowdga3Xwv5umZZI6XlsE8Ni3XikRZDPSPOB2C7nnrusgP
Qno7R1sejZQy+O/b+0Kh/PV9K36wjbzFwVfc+cjS9YxhIhZSr3ZhAFbR9DECK3pDNZIcUeMz9l/e
JEkOlR4hcqWSJzOACV3h3YSSv6De0OAFmyTFnXFWVXQYgMxfOh+Dav+C/AR1hXTUYQXKnJvQIJFk
UI28wJSLvLB40+T5SWTyODsBlVXZeCsN70U1RiOV70lrvfss44f6+1f/IP1RrCdp0xUzOrWhFhGQ
9GGHDB33UzPAMHTULLehPtGfrFoj7oJFoNYXuC/Om26DeR+whKIHpCH1kFc5h7jJ3//+PL/fN9L2
mG4LAZ9bl9YHsnHkoPUPnbDe5ZK3MfIqBcvO6D4tAy7/0offXOqG60k4vGjxP56t0K6CWmSE/yzV
2WUCUZcwpPDj45spIGQa2WKNvRHg91tdBztLbPe9HrpXSYrkOlbvQVPohUlud9rwnPh94gpor8ue
6dFYARWBMSdpd4yYDPICKwwlc7iMWqU/IGHBQKM75dH0qBC/UmFkaqAGq+N0mZ3phTwomisabmzr
1HDZMN/dIJn+BwsAKiMUU1vqtk15/OsCKLoB760lqnZS0jN7ZfgGO54BCJw+dUBiHEmPoYC2muHH
1CYPqs2bictY9XX0jgPYJ7qP3+9aKQ0bkqUpTOt3xnwm+lZWhlHtGmwgV+VsnsqwfrQF5IFCXvcZ
+CNi/08+1Pr9ppISpbgH19Y0dOl+rHNKo3N1DLN28+hKP8PT3KvIWrz8wqjB3myjvzElg0N9xsHV
8xR8ZH0pUKDijPQQ9PK76QrG7P342MIi4bSb8F4Y2LxJ4TBFW55qMgL7AAOp5snKjQIHLDBPe1m+
L8PpAhhVITQpKolv7mJ/F4pNJCpnJ4b82Wunr0DxTC0K5bw3fPLl/8Ay5svbitMrHW7Jj1T2xp6g
RU+cAVg0UF8Anuk/O2rXlQ4sAbG7604Orp4hBiLUoMAnDLV1f0Dl//fNfyFyftyTDkuQ4bfO9fdx
96NGdMcS6/bdZRx66QWtkgGI7gp/wBV1z/pnz4TbpC2vkzwfyPGxNm0W35O8BeCtyFZq2ooj0Zce
nxK363hOBW1joHa+TDgvXBiz+EZ4z9h3QLQZo0+mJbWHqN/GfEElwYBL0sd3KfjiiJUCTGdk8I+I
Md4IfRii8OfQQXSpZ21zocPHEMAjhwrLtLsXOTgHrZKPF4S+UEQsbD1F1t52RMisLxduN4Lcx93Z
tR+yDADS0qPvuKI95yFKj1nPf+ipxG63pnlscEdl5CHu8gQkSiZPqW4xvmy5XnIMuGiamM5bw6Ey
uFnCtDZXixG+Z5GFgy8S1QDH6SGKSP/p93pX7goLt43LyaboQ94cfokWA+JX+o5pEqys9myOjxoK
y3WKw3kycd9glg4rSN08/PEdAm18yD6VY10inn/75U0LtQxMXx2xw6+nUOXi3tXQ6u5M99Bi0Y/H
QHI05TD5NmBhYwK05FbzImzs0ql1LiP5JLbEpp9bsVqabs0dx2ibIkWZ2iCfbu4HHDR84mvSDW/C
kehnenpmUnT9fshOir+6JA3Gk111N5ku4wibCPM4L3Ai1JsvrQ7GxOT3zfLoq5MxZiLfLw9YSqwv
vNLC4x9esOMDfd420WTTGuWMpErGcoHRf/n71vjDPe1yHdKEIQHRhW5/uKeb0DLHjunSrpDAXv00
0la3brhLqgCFhQdWbolj2Hj5ul2kcZ5gJVqGtbXcQGLihAf6EOz//khKP/WhkXYF5sImuhRkTsZH
QY7HON4DrS13OhbFPvX/AZMvwArd3FojBBM71K4R0l5pUY0TA4yGwO7JNcJrZKNZ8AS8Cgtwu342
lpOsaxszLH5lbgVixzRxdaHBTBochB6mox6Z2I/j7egVHvwupCe5HXwLl9LbUb7AXwYl1pMGw/jS
2ReyeUlSbR2X+lp1P3E4vHQlKDGkGnKRVo7j7vsRE1788a8vszkMFATOtAl5JQOj1hI585jp95g4
cNtMnHhL4yiwkWFzzmyumSDuzEi61k7P0Dcr2eSGS9MwRoe2hLdV1w2mmbJfwce/KlKsuTx7ZlEO
8RY226NpwhTUGWx5MZFptQp9yojAgpWixsPORH3ozew6FylKXlknfbB2JIx90p6Zf/oB6Whdg1Qa
aj9HdU//kjANNXOEZIzKXZXCxBhY5opzAo7l+qYBnpq4YbYKVBiVHkTjCkBHVus04ZBSphh89+S9
EQSRqeiGqr+7MJkWRtfrCDOQFfZI68vAbhEUklBA1roaPJR1DnU3656zL+FMHVk4FukN+Ih+sjr/
sDgdylqOWR245yNw0eO3gPlDWO4019qRgQR7nMN5IQpC3ayX0jyDXvT3D/2t35RsCFo2wBKLilqX
H4qpyGjxakoBanXM4HBciH28p5huLNaPOF/ggVBU5q77lpOmlPbU2gA4ELNH4demScKb4gEqHLcO
5DeRztDSxNmV7cvlD7xqOsOM3VWTcWb4/qkk9mMNdHl4m/kR54vS93wQQTu4MyYa3MEdVk4PMnSu
0vpkjy0rkmIWTxXyKFV8m3WLNv7w9xf3q85euny0Ot7QF5mkOIjfKpC0sltYbbg9KR2Qqv1njdrf
YkiyBun5tOu5nE3/vm8kNwXHKZpUZHWGd/kh/7X0ySgoHRwlIoU4BpvMtmg8lRPMXA4wJq1G+pMF
vSGHooDRj6/ro34CaEehM9WbuCDgK8c1Yxs2EInLQ2yPAdFWxIeEM2mPmF6mqyiGfab1tbEzZ8ls
scVQqAWEhuP2HRuZwa8dEkJiwWhKGO05wjEHJSFkHgcqUolOeYUjOEygZXjspNiNjvGtTUPtaOwL
M2HC35WYfvb5W7x0xTazkUWiVlxhG+YoEs656cdeXeBfy2pUxlAv/TJG+9x8mZl3bAeDZ9UtQr9k
aFX7oVlYj3n33Il2wOZmAeRqEBRSZ/hWaEP+gkazaefhyxSM28pO681sQx6Z2u+hfJv1+qsO3LwZ
TIyzwxG2bZ/ezp7g3aGQc6WJOa/JyI+GiwDGZK07UJUBRq+cWkuY2bXXghwvBlLZOSTIZltE59wR
2ETi6UweM5Etbv82ectzlCcvIO6Qwzg6Pf1FZx4CgESuHwr7E6YGjCa863YhT88wDjllPGwnDFUq
qyHhKXK6NYaq+NgS2Rl1Maanojp2eLH2sYO1w6AfcOjmKNeKHTSmijLLe1nUvDh28x0+95EPcD37
c7vp6uiuG2iTHLKetg1O4a0lm92C9/GG8TtkJJ0mngqCBL0lQnFYpLBoA3OXBJUgQWEqeU9tfvSm
B60K8M/SHqrOug0xisYEbxvacXDlgnbA3cFLqsdr2Ndqfd4Q8HEQuUWiAtgRtA5e3ycb8eOdIIVL
H0QAL2gd7meuas/+tTG8EKUhvq/u1li6cE0aPBbJChShND2ztuhSW93acBuiUNIB/rG/WiNMJGTR
xKp6i1PmD1Q5Z3OZrY3DLJhvESN0SS0fGfzPe5dr5ijqPvZlcpv0g4NBMuE2GkqHOItUpif+M3bx
5kLjIYEI0rck4NfCk3gt8gjqjJvAVsN0cO5UBEVTbJcUL+9J147Y680bnYfGNlheDbygleU19YZw
H4daY7TWSdnddpF4TDrnixHj5GV1/DHdoK/vxthsDxkVumeP9wFd8UYvuYedML/++xv+CEkinuSA
43RFSMgloX+4dIOuQiaG5c42apZdA5hHc/9ZT//bj6g+Q3Ks2pgqGfZHPw7ytiD5OgTTj+14yvmq
q3JgwjpDF1lltrw3XeenLRq/8rRv5oyr/axB7vv79/ytq+SLchFaVPQAC5zrH66TUHOdhLQhjFxC
LNlwEYbIhxcSmuJlZDLg7PEqO9ta/eqabuAL5GM71CB+SfbGGo7lZ3pt8dv1ZlLmICSkj2dQBST9
68rGKo0Qw5yEbGwwtW2Vf+Fj8Q7utK23QD6ioUsSPjq0sejFoRIQeCbcLu9O2Hbft0ZJ3VjkIJye
DqtNLps8NcmSbN0Ng8hp+/eX5/zxYRm2CiAQtOWX2vtf2zDVlkYK4iO3DjpT4jHy52Gu2/2okU5H
Q4JNdZrAJtQps1BbH43SIP2jKPys1r3VGM3JLXIMtu4ZGyf7Zg5srHsy7OfM0YHv2AcP9YyjG0Eh
FrGG84MpnY2WysUnC3OTNwZcO7wK6q45GEMNN1KJfUnLMmDKj3LZI3Mycd0Ov/YGJzmsGhKua/Js
p34H2lyfewOvq7k95PSqeRSRJKe5oR8JnWA2bhqD3II9S/SqtOflTiwFDu4AWz0D/yuc5kiHJ111
pycD/XJZ3DZxQdArsXCfrFD3t61Iv2k5jmOaJrNLqsQPKyLuHKumkgOvEcm+6LTbedTsVW+jV8Il
HY266AETqtcsQP59eT+yJGWUWuUaf0QXFlmQrqTXvLfkb6LHwCa6CKungMAStI28rCW2FiqF6Qte
Yvdp5nUkmjEkj1xfElDhV1PL+Z+/WxWN0bSI93wxX5vJK3yNRD5u3WovBvJVBWIAszsScGRu4JeQ
czZTw0pYGcui1HlkbuDr+t3NW3u3XIPTMm7v4g02mcuK6Eku5Sr8irprIL0DY7RclGps0d335aHu
xLLOK4HfluOcoUGh18O4G8P1x7nP2r1ZkYHXQn4mVPl7B/HGd9XSm2zvsR4pneQSfCXq/MmOke7H
DQnIVVL5i9XgCzBEK0kRfmosUjsrs3xO83GVxwSTjG6sfXJz2b9tGX5NprqCg49BpfkRPKqIS4iX
mCjXvshuQFGukl5rgEyGUxyODzlZc+Bn+OgH9FhpzeqPsTFYi47X06Whjg8iLngpCZqIaTO+oYqI
yBULyAN5gd0NVdxufwwzdr5ZeU2MVLkp5dorjeUg6fuI7HzRF285pqFr7PEiveUE1vzYZAWQTWPf
4FyKkey4ZUm+z2P+CsalM8xDVYhpn7XqnVviaLVtJ3g0J/4CKflWK4MAqXtWrYbYhBE88x3+ftD8
NqKTCnMxpMWUkePxt6J/nuII/g5vbchQtUKVxSGeyfeMm3yMGg0A3VgZ+guBfaaPzdBnDALjNxye
B6BYcW017hK4JX5omaCI5ELvO47lsL/3vPRAYuWtmcTjPu1yfZM2ebYSQdjC8S+MdSVlQH0bfI9S
QXS17F7rpWyhaE20+hhEI3dAfqjl+5ps1RXzia94wWNGO9Q0gDilIvYbnpnVnMbQuQ4WuyVSFbtC
50qrmtuhSitQPXUwJt0LFtJ3+AG/MpFYiN6aCIsT9alJuKzCJk7XahZGB/g+OaO97dCLr8XwasdY
2wtZbSBds4YENJJkcp6myqAqrjw8ljPK2u7Qm9zH1FUI5xHniGxC99bqziYNzZCRGnclRkXNqZru
0q5K7sjBWXudyl2dCTgiZAbfYXKUu2x8adwQowHHvkktA7eBAaMFzKA3ZYxPgxYP18IiGC6BziWJ
O+jcot27nneoZmn4ToOmwXKQMKTx8Jp1kYHRvn4bjak4KkwTIwU8KbGqhVMqjq365vCE+AII2YG6
02HDgbOScfBdcNqx39XNLQjkZY8SQaibV3gue9smlwmI0LQzRhP2IOVurlnRwYBhQfRIvrFxBfbR
eIR+ounQMvpBbsJo2noW6axNoX+rrZjZX68360S357XdWBTyGonzc87/NhBjuJkCKreM3DciWLCg
1ra1wxmH2uV68iTkPgQiJ6cBK6uDAGED/vP4xYXmTkzQvLsx5eZ0xWdzxY+jDJY2WwpoWXkXqLLj
1/uldRxs49Geb12momtMZcNteGYlA+NllNZW6UubdujvO9r9rZe2DCYVFDgm8ZQ4Vny41cgWmB0m
W5ixCay5CGR4Sj2+t/CiYxBPvl7hmJdJKB15nDbbomnJ9LG4bZADZ7iYbxKlPdHc6TqfFhNbddhv
ZYuCQPO087zU0THEvmNVNiWWj7ah7AF2TQmYlmAwvurJWES9jwHASK4HBFO0BEtfbksja7ZhMcVc
RUijI9g5SAqL78a+PswUWNtEpyUmfazH5Yhj0yynOzh2RBBMNnFQykMkSuS1Z6A8vZzYO1fHBDjN
m9dpJtPZENbDOJgvlSnemxwXXwnvNv4BZNrDQrZP9tS7O1KIaQkcuSM1g9DAMMYVFKR8U9TuHXJP
FjbgziZw0gMeX+uRzCYUABni8Yp8uEUr7nSPyPlo6OllAf53o1Huh7TIiZ3hzCRvnZAPPb+rbWCz
WJvyT+oVQ7BefgEt6FoZUFkuLBSO6o+AKzPzvNEWrNEsAsi8uaFUYYJJ0CnFE2Fsj224/Fxq57DM
S77FIAbicGtcWen4yYOIiy3Fr09i6jZr2gA4hJHofajtXTRmtQhxUethh2/imYygzCuqzZim7ipY
yGxNQS/WmuKZJq6zqnqXjWjFmx7qDIasx4R0wW2jklLVBeQbVJxlzu8oxyJZX7f2FKwnwEnAZH55
IgOe9YHTRy8tjOeC6oH8r8yv6pwfvrKu27x/dYow2YJZcCQ17SpxJXFDjn1Y7ID0G52/1oxbJ+S9
2EVJfi0fVVtc6cJpT7HgYCX9b9t7+SFRp2jidAy5BLLRIL/3uoTc1KTeRlxubAwItq7eghS71+QE
mJupOeg0EG70XYDMUHjlD9ZcPvUFhbNArbXRUNevR7N/6SHaHtMzoxrcuvopp3hoHlvFfcU6WBA7
9Sibjg5jqNZVSk299JFYRfjqUEYxkcxHhyGMWT5oOaFUElv2XA7HiSD0tWy0B3sEWMV1HF2HZTAy
w7ChwidoQSM5FEyZhx858Xp4emT6sUhVNF2AfQQMZeRzOSUdGxMEGxHHunVReMYrsfEmcciM0F01
MbJiMPA1CQkTmVCQUbBZTvh/ogperMJPB+6FmvhAH7yMCklrEoMqJsS43rUE9iJx5cs5Ctf9ckd8
z7wNtfocx6m21c1mjyWLhIZC1dXnRHFKwpYJg1z8qnGhYTKNwlW2QG9AbHuRQDrPMNWW6TGf8xFz
bQcHjMZ8GfIHmXJ3t0YCvZ4tTl1lcsu07X4mV3kzBOYPIuaADWLmCDHWXSv3bdhkFShY7dhQvLtp
8WGHeNtAefaE1XDlxN2ha8Iz/cstx/kq1p0I+09U7U7Q+EbUnptadr4R5s46gO2JkuSt62CI9gjd
W8dcfG3UyAzX9ZNQiEUol2OUG8S8w+1aD5MJz8G44seGmq/e/OW4IQeb+r3p6vVAeJBPMkS7rof2
nQRffqooJ36lEBZ4SMzWGy0Ae7IbEDNkUJ5nonHn7C4Mw2YjYu8dj6An3amuu5DbhgDfxReyIzWb
5aTXYt4mM/rFOtN8CnKOcGQ6vYMzteeQqRikUtmJ6bcXMKzy6Gd42dTN9EBzODqbOOKBLrfX/7bz
4XX8vcHh/L37/8D6EMM6DvL/898ugr/5Hq7i6LX5t8PhP3/hH3tD1/0P7oEctdxLtisgJ/y3vaFr
/oe2laJN3fWmbSi4/r/sDYX8j00vjZMR5bmDuxA19X/ZGwrrP/wN8mxg19gXv8T/J3tDJuG/3kkW
nwNgqHB0rKH4N9Wd9S+gombft4WXmwyRz+4yjls3RwChMuP9BSjCrsv+lFUaibqutg6w8UY2Qbjk
TBhRMco7ATJxpZNZNjgznuCxWRBchHtyaqBosHCQv3FSVbW7IzqM1pyvysZpDrg9M5Gdp2OO78NR
5MOGuDLjOvsC5cLs5L7CMBb9ZLSHKIoY0hDZMcss8r/1/lCO860xEWA2iXnBy4SQRyf5Weml/aXK
xQ/Btd2F7nKvO8vPzDWcIxUNpKwq3hAgMR2y3tsXULT3xTS/pXYY75Flr9oR4Xg8ojkmlJ3hmZfe
ekG1d7i8nC7Vb3qkRSRx5fadGUaM5etnT/T2dYU6c9GTbenO0wYpC29l3ukX6l5wLLym2uekP6zd
BvWHNRfPdRCeEYEZUa/fuVZZbtGOGJtwzG9Jysgg32HHlDpTBlpruvtBT669eY53cozFXg9tv4F3
XeitoWKcKIpxEz96pMpmU3xyiYPC8V2PDw5Mx01QxdM6irpktyQFR2MEvC/Gwl45+H/v4UunABwu
bvKRnfjTXKDskWZ0qmTVrW0xI5gz+/AoYv3n2DnVznUnCItMh09TAbyGzKHZDDK2wNnxj6+qkLFj
G9foYpK7qu8HHyMKA7Ci2KVdBBsAcx4EZTqDDJ2MPUt8z2NPbpAP7kH1tP04wWIohbGbZ4Ju6mDG
wdo066tKeaI0FkHcnVnjSDT3tPPNPG9o9F7wOuq35qw9TGVS70ojpLtCyria6fe3pmkleyJ4vJVc
wIDaaU5vtDL7gVHDfGWHC/9ht+8z6eunOoE4FrQoqQ3mZXRaq0GWw2nkfkdXv+xjZHc7vIrkivSW
bUf+yz7QQQ6j1vRz8vTohhAvEF0bHboS4QCU5zcnnXgGimdQoXI8TrFKzNOJ+gvIHYUosaxn7O6o
lwm2JuaFEZLl5n7vcOk7TXDrEC25JlqJfVQu02lERec2U3gV6LLm/skoD7zR2tSkBq9m5A5XQHPz
RsjwxAWUUmhwF4TgLGuKXgMdRF74Bv722zpBGp9UrXFA6Exs9LTcEPHr7iF80yTglWYEwTV+OJgQ
jYkOfJItp6hwb1H14P3fR/iilNYJkt1biHPedogk0yQnya+N7JhjkYsYOgT2D4JpPxY6jvbcNG1n
gxgWTvNjhpiDZcSqm6L5ndygPdbc7as1tyHpM3p/pNGvb+LJ+VFgzb+Lgjm/n6zxuXDf4oQSSnO8
a0Hi83VgUDnbbt/tY9L4GM4YsAmIuMTmzXlaMtI+nJiprJvmr2ELelp2FFb9mBxdk8TeuMM+pJP2
AUDr3nGuJjInfKOc25NdyU0zkEAa2uJUNQTKumF8nmYqOoe1O1m+l1dkNs2DnzYy36Gm20mtHje6
liwciy3i36xnzB7tnfgKk6hqm2cNHVZXwe4N7GHbyuZ6MpmiEYbUXxXtI7VWeI9fAWYBSPJweQk3
NNveHuSk2iwzx6RN6NIuqZM14/AYI4C4wFuWwtcjJf0hsmn+rNiJd0VmNfv6mWCZ+ZS15aM+NNZu
sOtzQZzZXW/BGO+HBHDGza+hVRhX5OiOxyFYbm0CFdBAZvY+KqfXxOh6+KrEeExXgSj7w1hUWHsZ
OG2QDI3/xcLciNxP/FhggEij5NRqve/2bM+HrMxyfgNeAdZYwzHH3tItz0Jzd7aXP8FjTh87+weY
3OzHyCGvTNK0tl7qvaS9HWLrlr0NNHcbO9BrP+Lk36D047dUiZko9BySDJuFsW5CR0feqG8SceTp
w6MG/HSsjBZCDXrPb8v/pe5MduRGtjT9LrXnBeehgaqFT/Q55ghFbAiFpDSSxplGGsmn749Z1V0X
F+heNtAbZSqVCoXcnWbn/KNjvtdTRjES/RIX0LPykHdWdKkC61decqdkJBRcwhFh2TB6FNuiju2H
5CeFVw0xs3B5yhK7wVRvg/DnY9RbBGyQcBR3NDnuxzBFgFWJHRj7rzktX/PuQSwJGq6F8gwbgLiI
iEpr6X6zpD7OtDzM1Ihes+4+pHN6zgxIR2p6uW2QysJE9zfiYOVRrdb5sEV9szTLsQ/Ab4A1wzZA
62S6R+pspq1FdTZupMDktIDXdrUAHuW23vuFj5e49ZEzrz8M9pqsH9I+EuE1OAaiLQ79hPOgnVfg
Zd39sNIRqDSkyQlLpEFefV4Sh1By/epuwzVnnoEHuhhYuea9GpMtxVPzbplUhzyWOrRGmEc7CT9a
ivwuSSo/S+qC9xVmTo14onDNciPaOl4o7o7FB156/0Yn6jk1MLMTV8OkgO9y69N3uKXvXdIAQC9p
BzaEiFpAsfefnoFUj+N/2XsmiFTKy3Lo8undpp5zU43o60gTztk3eUnNxxm31jFwXBJJO0LlDSw5
sjKsS4N4Gpl26W2q0Diu5Umv03gjEKqnSGw7zC6O3mKZERzm0T2pf5eumk8VxN+uL0LnB2qi9wSp
hyiH5GI0pLvk0rzRg2TekuJRW7l/kmvhVoYSsaKI+/b3D0JPTx2ab6x9Y3qe+/lUT56xpXuF8CUz
OlICFz7oLUBPcsy7JiP6BS8n+2ottwF230c8IzhE6+4kjf6z0O0nzv1hwxOnb3//UDrDmjFF4S/i
R51be0IECJ1Zxjtoa8CtlV3gAH7Ypeo29Nk/a7t8Rpxn0/eIZNVG6GRK+WJmB8y1F5NqGUKv/Bgf
gn/whq44tJZzor5EEnJTn1NrnraZl/2YP6KIrIl3Am+7rXT1S2P25PMEhN/VM4YQLLJUijRfYWJT
ff6ycNOVpCLQAyLYuXyz5gx03ieiOAkbzi7a7L7Q8W0mbgMEqUiz8M+su6M+oQjaRVi6lFEci3SK
U9+v+aA6b87cvUXOmu7vor0YZfAygjNC9bz2jbXshlp8tGbPRk9KhKI0qKu8l2Zw3qCwQTae5lsw
ex9212Z3Mhj2EwLMb65xf6PpIXxxDZpdRO4QUNj2P2Q5A93rwXn0JpgiTsH+ILWjqaV1jbMx+GBL
gV+8dUMzxmlL8JIqi4M9Oy2Fc1F2ryUnJdF7/I2k/520nBgZUc/d7DwTpkXDNE58g9p1zNxqEy2N
ty3mdteYFe6n/GArJFcyP6e9RcIb3JtQMFVKYdSG+6cojnyLIP+eKsweS53u69qjulKAp3SDfcpX
r4k5G48yR90VudWNAqOfOR1glIpeIq98XwL3Zvd+PDoeJcs8OM8yAEakH4n1uxTHKsG1wb26oIfM
Rj4Vpdq5cjwtYePv6nIethynd4caRcoSedvz6WKY/M1zZumJXooNb51zRnWjgCqr+WxY4uY3y3Cl
0nu4OjUTGfawN+JQxETfI0fJJewpcGzGreLz9pTaRLI1DsB9lazKPj/TtPGumlCTjvEg9/50Xfcm
nofBbq6lNilaXn9oo+KryMdHQzryTjyZZGjp5tj1RuspS+kLa3SvDpFveKfZ/uzSxf61RqZsO6sl
GlHvDE7x7WjX2Y1bt77kvtzmNipUzJBhfpWWQ17oFBZx1gfoVpBOQq8J+YS8Nbs0+fjGszo9mI2d
xAa81NZSBCyIQM83bRkG+DZvR2+Gy2OuneCIw4ZEjPWnWLjMR5Kim8MYOs2ZA4VYWeO8un/ahNdA
cD4Ap4k3UqZLkkTFiE+VYSuLvpC79tsSmHQrG5TUVuducRYTRdSRJGMQhKNTeZtK9YkE0dxnZrUt
Vf6qK7TrVkf6JwvrjtpUcUC1OBzow+1uGIMOOuQD6dsLel7be86V99VpKGinRM41Fj/qpRectPR/
VXdiIE5lWhS7ooyGI2H5JAkF03SWnftclxGF4WxiG1+vKVOFWPVT5FM6xraZxppRmD8/6T12mf4d
9oo4HUrSznNGlxlCU1IUgvK1mMv6Ys3NzRyaB/SOIcgIQJy2z4vgIU+H4ZFcyY6kwuTGIEc73YJc
xyn1AzPL9wCQd2HjQllOaifiqfYAbPnYYW7b0RxKorUEBaev8BjmyacWTCeTMzNp0Y4xpEw0ZNOy
H6TkKSUGGtCUkRP7qdp4hvfbifrhVsgeH6NFEGlqPdrM0gyE01+uU33QP/SDvk4wTT2/z1BIJK1f
va76GluDUjyb8BD6voHgHQ6t+WEaD7nu64OTmkTW0a17CbkSfb+6YUTo4678TVA8b/aNYc/b0c38
MXbJbxdtesGCfQiW4rnRzpUKDuK6ivlt0p1DtZS7Cpph02S0PIysPgCB7i+zb/m8tOOPlq7l1mAH
oPYy5u9F/lHqGTt3CX9leBW4xJIWaW6lj6XJ/Sod7A420PScvVNamxy4KzwpyvMopr+6rPEOrSOo
sUd3hHfmmjVmtqLcKdak0o6LQEHWB/1T3zQce4b6VjXUCrDas8vObXVqPHaGiSze7a/sVyQbcWgh
BtyqsY7HVf6eSbvZCeOP5/qMCwslZpNbw37Q5H5TXUFQk9mo3bwg9Aomrz4memvx+dzYhmRkH52r
huHa5jr5AcjCjQ7uCa354VmAgkUgLth54OjTbycRp3y2qmPmiYtuU29bkWy78VCc68S7EohSv7Nq
6m20eARkEmFzTOzRP7ijvJFERCmxo15tJw8vtgBXiHgF+bo98Sw458QUEN+o1WsmLOsYJPlwVdEC
CKg7KouHeu9NIN7ZpM6zHTzw2FxrbTxpc0340iE3QWXMuypaVRwB94cpXPOUE/hLd4J7zaoryXIE
KYu23M7+EcUs55Yca0g1JCQo0X9ECjQ86s7kaX7mc6XPjgtpU6/5C/U8k98l3Gk/9vDpWXrJ+lE9
UsG+ywcvW4WuNDY5TcTT07a8xqjHSJZFJIciDdUkicNzicSOLF93r4ec8pV7hr8ebsHQm3HNSKHi
DLAF3DSb6VwdbL2J3P4zQwcYC9vQW+r/Mr7NjuQtet9DV3bPptfmh6VaHtqJ+3qkyZTtwj0GTHkX
s0yby1iU95A0l/WfKWr/T5cr1w+JzSHbIc8rZGd+SYrOWzCqc9STs5q2L41nExXQckHNQZm94hxh
a6TXLEGYF2fVUlBmZ5ANgiVyCMWz9V17O08juOxQdcSU0MuDEhzqYzn9VbTWH2fkgEyBNLDg5OFZ
i1+tTIdTHpo/U9O8UwXYxh7hX9uqrc2jwvJiL2yDhStIs5pQkhY9sXlZ5jyiTrm7bOSlOyLjRDEH
ZkN6nkdZ9CEhShE6pFgbmrzw6NvW2p+342GuYjVMf/WeN761ExVcTiZPnsA00TTkUQ91/pgOvF11
Co4iXA7ilB7PC4nvLeq9SJCw7P9UYPFbh5pNhElVHCHh5DgQO0b+zainz84kJlY03p1iNxL6/HFn
mCPPCNpb3uV0gyuepuIQGAbHkSbXYD/W4Qc6uecpMIHtSWSri2vZ2cQKO4ABLA/JjvJvBn7eCzfU
zq5OmUXQN+6teuQmguTMPPVWdfQoR7n4HNGy73L3JHLqf0LiWxloXvoC8iMy8zhiuSPLIC5MDXyU
jnsi9cjfClM+LEv+QBpFsGlqA6aqF2xJOfKxVMDvdPn8uPBZIqNsWwL88xzQjjf7KAun5Asjo7cX
efVQk1d0sVRnb1g0JPNTte/HPjkwNr4jowviNPdfas3Y25mEbAf6cRyd9lhHwGFwzRuiMR4XT6U3
NQTcq2J8LT7c9D0pEiBCdmJMQzyCILWnqF8IJOLgGkX3ijwCPJ/7eGep9CsoqkPoTs5uSqjJHmv3
t9snX2lN8Sn17ZtaEBMVNVF4KsIdjrBL7vDSduixYHRoYaXAQEEY8VQ2ar/U7yxzfyzBqyRd5owu
GY9+xb2I2Od317J7Gu3dT0aK3usBC62FniPjghDQ/EcZuXHdLv0ZzempLcMMEGBABsvORPQAvaqR
4ZKbWlx0T5OkhbaYNWato/LKMLZ8NPBTQMYRPmxE9sotGBnHK8doeSonEkPYZIHTimRXEdZ4rmzj
4tAxurfYbriXimOU6fxZKcrtrECVxwmMjrnaBh3jIR/kqd3UXsDMVTrF3pYOn9tvbVPKGYTZQYV0
ELJOePW2rTOf1LOhP6uZru5yXL8PzFt8KQg43zgkk8/RVqgrle33jHAi4NEZd+HyaTn2Z4Jua2uv
Qt9yEvcwCfeTaJ6M2k6OgTf8DgbFeJWOp9RLzW1gfJldMB4NZtLt3IOymePNQ0twKFxSdaU8u/6e
AlK843p6mwz3LSnKZ0raASYCmlijQcktSZFRKeIyB+ID6HRpYwxvIhxHPpW2udUFtcF0cN6HrJr3
VXcp6ee8OFHxuIz5Q0fT/H52qrdMcabpnDDIxVjThB0V7cOmHGKr1/iJJ0ZMFcGhBs6K2Q5879FH
4KKQlhXnICWgV5TIn9VE7W8XfY5Zyoow1BTEo/uzF+vasTh6vQ5iW8kJU/nObVT73KJYA2+CfoO5
fLHtxMBQbuSXydE/cNEeWK/mPREHB+VFb2INr26tiXMZ5ICkoK/E4XjCsj514Q9ayZcNbb0vXtc9
4Tl6IpTuocKkyUgwrK/9tSudR6P1+mOU5EeTpyAaBAlc5huSKa7SObnyPpKyLsg9wWglJeYv6b/4
NZBHIfXzGHG7Zqi7fKGePSZ2JiGwuEwH3CMmApagAcnE3j9HZOsNa5MnF9t+aUr9MfOL21FTlcJV
mN6oT442bv3c9KW+l6hc6Rkdz2tkz94NOE+kmxk3uLtrVVDuN2pTopl0vasyJGUjCFY3Duws2IJ9
9FKCRpLl0SX1ewc/em+WW+htRTVUW6OYkzv71C0n5+gcEh66LMW8nTLKZIXzK8CcewVXgnRsc1RM
xdmqujYOo5lW6gaKIM2vcN5Ht0eVpQ1mRB2+F1le7LokeQh7X11riQpDlMjXaeTaNIhiCGjIDiWG
p4GubIBnEMChK/GZ16bep6V5F5a300P1aC1dvbUYRPq8eBtyiZvWBJqdfbxSJZhpFLSv8EIjJrOI
IFwMgLuFpKfEyU5BWpnUNPPUFWSn7jKUU6Vz7rQ8YeMHFaRnYy60TyFZDYlOVKcNnHQmccr3LXzx
AUmFo60eSORAPwnttGtD4rEboB8wSDMgMHpw+XMLsCn+usyaQa9iUIsN1N0xHPRnHS3zRTNLR2ZT
PYWKx6/X+7bNyEQlfqz3sEGRN810TWJAQBixQajjoCAkpj6hnZoy3U2SQRbpgvkzzF0MGZNJ3lVe
8zxQ69T1qG3zEv0ujWBI2sDfqfBw5t7fLxz9hNWJfbWgODMDEhzwPuw7fChEw7nyIK0Re2v/O2Nx
u4YdWgNjPoW9XaLXWhAbIJ5gNCeIq+zQ58+/As7GmbVhHozTlJIxYvnFFtSSE3KUhykrSuTzObvP
qqDOjFPGXdjkaX8th4/ElN+F5eQHKfGZ2E0t8Ggtf1lulfFgunonW/h/8uMQYoquvs1T+Ywiznsn
rwRpxmDugEzqu907aDjqvNtnnhnFkG+MMaBhLznCsF4XhwaAEyfulBPQi70D1uKhqzifcZXg4JME
hyF7fGRuJSh6/qT+Nsbk+DHKzt9bVXlOZzR+oZfTlqkiJpvqAWvPL6PmXSZjA49h/sEsuRn56KAD
rtOjzqN9RowgPhfMA+AMhR9ZOxmS0Jq4UBea7Ii+fbUJLQXJCuQxM4wffKyi8MGsfM0BBweoj93N
epekkQ4Wkwn+BWSDid57Q30HPOfTKOt9b1fX1Id2SP2XYSjBjafsASfmJpzDAQS40gwe3tPQ+1+u
ae+GXFOaoCkumaoTxeisRy0fU7q5LiTL7kkmIB9kxrPSB3+0aZ+hrzSRMGwlQNJRFn6HLRr09QMz
Gu63Vy4/28l4skP1pR0QggHgiUD+Tu+0vqKZT+8WURVm61wLl4sYxc+XG9rnzGqmT+AbqqRZhRvc
Wa8yfSxpOiUe0OnOoV21R0kQ2K6B1Xz2m+QpG/k7wZ14904uHpE2M5Lm5c1hGiJacH0Zp2rce/TB
EjFXq409khHqkKP+bKTVQRYcqYxyJ5gYCpb6Oi4qR9/mKp1uf/8bCOl0Gzr1RVuKOP73LwqbRPdI
9yFqFBXcsZWGu4LZYXQXeq9d75xndRkng8P8Oinx1KVjepC2bu+lXhwMuj88T40XxRZ3wP/qb6w+
p6CuZjnqyb5/FlM/PiNDPNp5vi868aqzQN0qkmpzzz7gA6PkFp+1eQw72DBbjR95bZ1FF7IKOkX+
EFEVvTeCJUQ+iWYRJoH3d14oigpzO460hv8dQTyddDLBPpk8UGIf3bKnWtzV6UNoH53KsB8IcxDX
TKqbwnP/UAZE0eq5uzrC+1YL3QoDGbmB1vsgIaZrXPQhiZx0Z0MoVwsyEAX7OgRkY2pr3EcFzwJo
+R6g5lbX1Z1YYML0qZLzOocDcmwOoBs0xkQ5IjlNs3MqlrdcFwTsGlH+1AtOUNged5zsF7+Ex+JN
AMSAL+KtUN9wgiej8lNO2K+8oCTdm2SxGTyKxC2g2L5EKbXAre/lzBAni+Gl7+UPA5YmXGTBKwMa
nefzr7Zncvcwf8wtulPy/sdsRrmvQ7xfhojthKz+vDHPazlZ3TjmvsVankcdTQX1ABRrBydroAKn
GoSOwQ4ykzoA+gnIAX5fsAxuPKceDqM5PhkjK3TarFrWptr26uI5CB+p78B2M71SfuPElnARROXW
PYyGt9wadOxodzxCqSKOaFJCmnS1PHbDjCy4vLu+9jbWPOd4CIYfiHSfWwIKYli2GxFd+XFwiX6b
G3TTUTGek5+zThIqbRBazGqpdq3AW1ZHzmvgLM2lGU9mmL8IbU04oED//cGiQ0g5RSz0cMBk8KrK
8UV6NJuLoBmgTOAzxcBDGfKaG7qBNbCl3LkFXTsLaeNb5Pb1lcxNkgcCF2IiuzKnJg9TgP7WAT86
kBR3ToxmZ/T1zxGz33PF5jkGxsdYztVxXMyHiUaKreXPLJCBIQC4PDaj4u6A11EcOC0kYwruYuMd
9p/lDck/hs1u1xYEF5XVxQtaTjXANNyImyn34oa1f4O0K9uhyCNrGoikXGvrwwy3ssix0YjqVxZh
bhlBz+Zw2fYpUGhGFCJ4DxtHJopVIY6sYkSnLDkpAbt1rPRC4btl5cixXBYrYKM1bBWEbwgtkj9B
d1WanlrSB2Nz8veBtPrr3z/03dzEskTZKDpcGnUG01W3zpNCl35esv7E+N+Dw7LeFg50ciS+hgaN
sJ21CPKK7ub3X9JJmm8RJGfo4DvxsR6quIGaAILIGDVRMXof88T3YTnyW1mYCAuWffSZ0j30maR7
Y/zMBCiIiuYHSLCDKbpm7yKiZJYhs013GtSjP/d+ScjnGooTShXPkmolNuVNndxmxLKobZO/AiIc
c1Bp4jWkH5tu5JHH+923ap2EzP5QXWqWL79H3Z4s7UCxH7inncFT9UtFRr/REP888vBnlP4pxjAn
vSH8o3Bb2BpPv8sUgf9gzJfnpSqXfaLKgxklzr7O0fW0ciGEOsOTWLqsg23NT+du4KQENZYTgwKh
YCyHVUs5oPJBhDwwgQmGS7r1l+manwO11Uhs2l9RHT0t7kR5ja9edIpvdBrEh9F4yDdcbPlAUcaY
/Oalzfe1JCcHfwJNTryD7hoKkZnI8DoQ8i3/Cey0IwU9AZQ5mdZ7r+n1qKzld9DR6Sp8TaGm5d37
rniRfgBSP9TbuajEHoCeTCBkgXJyHvOqOOou+LHYPyw3+/b1qvZsUgAAeJuN3UX3IIc+gBZIdrLv
46nDRNtww7hjXW6aqoQT7T5C6JAoAxl7SFP9w19gJ+osveYptYzREm2mOfozsM5tqH9/aLP0XQZf
YRCyt1U0fVZpf8gyLBiuceCUXPYwouSd+vtxoGUIiQv5d9dKFbt26WI561vmph+JAXLbkd6xwZNM
PPPCTz0tXCCU5CLU4u0oHvqqwWlQlT+QzYRWoUNgUOE/QsHYwwYgJrLL5Y6VAgSdL9/37s1KUB+a
XXcTLU6OBhCVDeEoa7K7IWUx02bnTBhH2wdUGg10kWH77kdv1IVdkXcKguAOzrhwc5sEWKfitUjT
mFRRaj7MgKaGwDzRKHMpA++jWMIL1fKoxksMdkO3TYxL1i7PtQ5vKyGUuWi6DL8Ea6PIAYvRp+1b
H4kk4hSyTWP4aXd2j2wGFesXSfnEO8S+hX0sc3f4xsnPNdrLJGGYYcLyZd5rU51mctMAr4iqCDSy
1Qad79Tfo+laFH6/X0xA0TE0XnMTmVk9reDKnPM/UuSQD8mxy4M4dwaIuOmWoSOBeUuYt5xfyn4u
yvKmrObauCkD5EPI10+dLrYKXIxke+xlPx0R19wJnb6mc3kiQJj0iYUUDAPfdj1YcH/gnlHOnxwW
GCanVW+TGgm6jeIUZBZdT1bx2WCpaRyS52cSD6ztAL7JlcJj7UBw44jx3pe+0tvmp2NSsRBp8l6J
skV7qlkeAvNWrHxm3ROZ3bNh9yYK08A89mvHAXfiKRr8g0zAv8wKQ00+Pox5+6iD9A0DJegxxIyr
jV3flE+2arDkCXEdi55beXrCtSJXjQsZ3VjZsXovSLTFSeIMpvIlxUgcxqFdPzSDz0ZvqK+sHfO7
Whz3sgxJB7g6dVfDSr4mt+8ufuBc4F2qV6L2g3gW5IMvykLWHg7nyWN6mtpwOPVm9syRDxPU+e9V
HS5nZ6ECIYsSZOPOd+lk9iFT7htHRHtG98tuNPBdk0jNe1LcFqQfW66plbXUwnwdoDbcSbBgZWz+
5ZFijIFXtwWTdavLYsFQDtNBlAyks5i+yYuHZygXa1dSF8u8siOCPMhzbFLJWJE8XtmxQPqy7fvT
5H+QNiiODhHxZ2embavLNDhD0b71fpjFzWjJN5WaX1XP3dD2SObwIiFGCPrsiH38lXCuHamY2VlO
is+8JA9nqCSZEZNFUUA7y92sSM0eo+7uTn/q0nJfrBJWs/GXsxKQV9bk+7spEvYuDIFyPeST+WLe
lJqyO/Gtx9nOn7FHebsks+EzUbENUiNSqB+QPKmYN8v+Dl1M/lgFHiPhVVeVEF9UdQ8de98lILLe
7EAX+hzYq80Otc0ObjUVCfc+dgHcMt3FrEhQHLtrASEBtJidEorvWIyNOCsHQqAtg9Th5uTXnT6a
evFR62WbzsutxzJCjerwqjSz+G5kwRGz2MeWXtdbgMd9SPI4qNWLhfTw0gmWQxpE/srlVB7R+SBz
LEk4mtzGOvhyKa6o2xkMfFWcgVlNzZDtVhiMq4DnzrCs/pyPrgZjw6scrC5gyDo6Qf8iCetsKWqd
pzn7ntLwV+BmJzoAYcmz+sUzx9gV4dYdiTcqCRk/Ciu8takiPMs+oI1gZxIIX0zrpLmQIK3fOh8Y
qblW697fxVjxL6O5fKeG/z4uCNqoy2xqUu7RFaAS8O5TCrA6w3YE2bDtwLwObuWKnZOK09B+aAcB
nwx0u0uC4LmTdfy3OnXKXCqBfVBVKtR+trl1cq3+JlRZnepxLlc/1h+7Wbx93QTF3qddhc/0mBLp
TJhzNhXXQCkOkaaM6ylyHmqzuIUTJSKNDZ/gBXzwHA7UeHCLgsWq+2uWDRtpWp6xXCLAo006XWjV
yQgl9T36rxuzmyg7/G6KOTh6LJAbP1UMhOgZ3rycB86iBEZRZfhDENXl9TCug5yegzzb10WUxZC4
jN5eAvJh5VD8DNZ14ISPfYVLtAEOPtWYhFz4gkLaywv6NHZIv/ldVpCMxkAlFSaxQ6m4QnNH/me+
yv8zWf2v6X/8qpu5y0Sq/iP+U99/ln/6/w+095ZvgS24awDC/1mA/6bUz+6nTH9Wv/9Zhv9Pv/e/
tPjWP8zVyWdZtgkX6a5+Pv2nV//+bwGC+4DcGgCiwCJ14X8r8R3rH2uyGLl1LsE2qPj5RnpgzfTf
/80O/8EvhHj7AweP+fq7/pdF4PE/rVb9v/z8n9voke4jtP9vS5bPt+Xj+2NaAW0M8Ar8S4Iazjzf
gYNH8w7wWMID7aI+Kh6QQddxYC4AhUOj2UMdTX1s0t4mO1N/lp5MIT8BGtho1xdsnEjf8bpRVceO
60FzAeNREKCqBB2WLt5cBs59ZA3MXypAM0T+qfnLz2bnOOTc1ZFreFvXgWm0NGk0rQehvXQ5Q1dD
WNgmK9CSJ4iT4qLm1Kd45pOGecCm3H+fqehJWLQB6lahjRcNa69NDzzQ6ed5omQoaWXzutQJS0jI
AAkhG4472niwP0W4ssoW2VLqmfLgoqo+9G6DyH/k3L86fUU+3CBewnmUp1xQj26MFl8/gGvr2hf6
Rt+nfCVMfbgBJqYtRwNQ0myFFPNK/y82PxQITWKDUAWFPC9Low6SYD3/UEzdIiHQO++3rVrk0YYr
1LSdKYeCWjOs+mOxy4JyRAjwlnBbH34qCOYTQlD/1Sem6qQExlxJjTkSB4k8eDIf/L5IL+nkFj8b
6BqipTFzmoqtQzq8xgEy/GaisGGOEn/vILW59uR4ITkG/StaAKewoxPJrj+xtGPStPgv9N3JE0Yi
d2tKw991o/mn91EkN6tvUnLfpExedXerae8lfIJWhqnQceuqmoqHYGC5yfMj6SyIIWzFh6XJbi5u
9SNqypQ3E+4jtUUU41d6NxUQj9Qcgb4Eq8lYzWsydlRdWKC6CORR5AfpFrwfpjXsQEv66YfoWejY
oihiRiRwwGQgDi5WDtIXzF+jkCaSBz9AUAh7JcsJ0Ckvk02KE/lNGIM4KDMAuTDgiVpXIFYGOJ4R
offzxrMprytGWPkphIgJvBS5ciK7XZ1NN0x8A75lj/QDQv4fOxFZBy+hL7MtIyMmICo51sFcbG1U
vluLqgMilcQQO61qX5nWAAHmYXhSs7GyMVmwVb3h7UkMkhiRMaObpJCRhNF8mRPawCAah2dT+tFF
Tsn4Ga1M6FgM4wk8jzHaXBhiQmnKvQN9fqVwwbt4XgOfbQpwDWVZX2WdKl6IOTnNA/xOZFjRj0B6
wyUwHP+5mxPnYnpJ8DRr8GTEsiLu0ZEdaPwyti46+70HFvoAESG35lT6L0YX2LESuHJHLrZdKh3j
uQn95sg1UAA+1A1hKZH5mOVdT9VLaUBfhS/OSueQUQ9HqNBxFVgzkQYj+ncyamnQJ7CAGgUgWWJq
a6P6dIlHFSb7kv30zVHgzxVV5UfaASlITDTJi/g3zj3w0EfniGJdr/JTqMqrNY4DM6RsRtCcNmFc
ls4jISz1ufQ8eZng7PeQFGiDkA/EtEU6R7xuW0t6byPUy43jungCmOyIm0l+pp2Btk4hoXQJeyqT
98Zd0LfWRXCSSHG31VL1CI9MeBHm2X0byHYHmkSSF3K7wzAZXnvHH0VjEmmYjYUT0/E/ew+qcw5n
1AODVfE5LmbvO5Op/GkvfR4nFZGpOE6mXWVjaNstju2T/BMKLAeKllkQpmQhWYDc0+AdH9gMFaKs
ByKX00O5sBgXoPmkD+Zuv40IDd6acGuWbbxHgebodLJ9gTZl27JRnNy6fIgmU22VQIkNBQbBrQwn
3eJ6DXDOp+9t6/DEmlN1qB2kPyiBfGzE/I50FcXIhYUlHB2auPAusQSifXxdYGS2zDnLU2jNinpE
dAjVZMeLTi5qESzp5bR+DAByQgM9E0dTl6Jgo1fJPCelaj7MrBFHP02jmNokGJLK+ks4uX9FEgG0
y58BUrJ6rubueSnICQmMfkDyFaX1a5nVw+uQF9VZoliLXa1acLhe0YOWgijDIhLjRqgQwawr18Vb
6DcPri5fI5nU7KV9NXOeVHX51JqeOpvoObZ+r/xT2uIRztIRnkTVL/80O/zXzfzPN7EXrLb+/9tN
/C/maIwnTec5PktW7pVFHBS+Xlh5dYtrpjYpGUvsJ7WY8IxDH62xao3K936VBXEUoJyPeieDDix5
5u0RjXbmNKD4LfqIxaN+pAWIZ0WDCcsMu9ugAaEUKlpW6/FIdeHJmOGggGAz83kqhLyX/ao7IJjs
mFcDf6jrG+1e16AUOCGALK1hQWPZAMFCuvbGA+YMnhw1ZFdMEkSh2nlGLehivbiqRPeuEKTlGNzI
nuM0S3Mn+s3JaZU4/WaTJrIyOYh59l+CJcuI9fFbst/gW0tmgmDjApyeu4DROCuKaB9YVeXSuOvR
MlVVmJshjZS1qZUZEV00zmzBkmjHfeXyKM112arVTdx890JlLyobDOz5HOlRtyKCwm5jnRDV1CrL
+5Ei54t2tbG2VTCWIUAwUsxR1tgEvzIDRwV2pRFJwVwUlM0TQLChgRB2rI/GdPc/eTuP5cqRNEu/
StvsUQblEItZ9NWS8lLFBsYIktCAw+GQTz8f0mp6qmpEz2xml2mRGSQvARfnP+c7OU/lM6WhFFdD
Xa4/DceYrhOdfb8IIdBDhov5oewViksD/IF5pWaqtcRMRs8wrwH4+h+qdElr1eVI3jyir7xC5Nhw
FzGeYYCaJ1TA+bEHyY7OrMmWMVIMaAUdqlBeRK4I/NZhE36j2JEljmcJ5i5VBAqn0m++pF+inhrL
y+Uxq5uY/wPZYwxeF+42jorxM5FNfV9kVvgLQ4o+ZREMGdQVi0nSOOKvyoCztVgsT9rgGdvMarKb
9aSq6NxVmuF91EMkbUOoNnWTThRsxyO+0dZ6wGeu4L39tZaVy7JW8nOunWWpy5ZFD3XR+90vCyHG
ZJpAB0E5uiJn/oviZtZMAnUpG2lcpqhbZo6oGQ0lE5FOGsGHBTrzBwFQv3LTHCEf6Xaf+1XgrCMh
wofe88rXgSxGCQKA1uxt+tfeYcjJe5B2VoybABVawzKxUzpkk5Yvr2q6gZcdrPO1kRBUTJFv4oC8
DQTrZu8t22E9TwR2CqHTF+5+TA9w7hfDeg7giazzZRd2bdt6N6eaU1trGUcxdN6Zo+FITkfKfk+v
fPrQw84+5WRBL6lYzhquazChmAlZ4MFtkZGqYnooGcNCfpo8LLB1Dx3FC/a5K1mL08goXgyBTswj
Z9UOlDQLvsWkKKPKRtPcpxHUGPL0LuZNxRQ1wAG4cUFA7dDgkM2mocxxZDFStacqfJyEGDTHZKZX
klnJZq7z4FHUYbSLijTArR2xfvtG82DUSL8D3WxvTuP4bwgo1pfhTf3NH1imYqIAGyuf5A+G+p4f
HyGP3LE9Uuhn5nex4fUfhPscSiFqVnJBMoy3Zyqf1TzJHS56HB5st/Mx8CzyejYjTJOaujXlu3CT
GUNDDzOb5kZBMa4lS2PWGBs7fUrbmBCADU4JWo3GsZUR3aobimVXTVeIE8n04IKxy7mvDBUd8YqN
r2bV9AjiZrjzCqJukB26O9y51e/J1z0wZLv8ZdOm8GsWtroPhMiAvxjpBm0/T/CdJiDu7TxJPjJu
5AC/o16d3c4lwFK77qbP4ujQh7m810NV72yTk7QzE3ghICi2rs30OQRVfohaEDtEaULzEjVV8Ezu
Sf1IIEo3rXDNs+nnYc1EPsF4AaUDGAa0qi9qSmPKkHI0oqyKPrwoqD7SaSSwa8piJWMHQqEtERQC
ZztNIcYsjbGvUJgXeUCnnVnlxZYzsw3EqmwOsg95M9MIoM5AqcoGb1m9UJwEdp2MLQjWVHaTkLuQ
mc3a2kFkoQnVThAR2yFYXnW7gv3YVekOuabaWgaiTN/VjNcwwXoQFvMofVWYMqhIGUjsWO1MJq9I
7Tcn7bNNCdIuXs0ShkBRdu0DH5b8jbuJj6c33gaq8m5jh0nXW9poMo4hD91kEgiQrbfDcqkYEHfc
eto6WGufCOlsy+g4RpG9N22bk8Pccn1A+iTaNYq9pvD8TBzMP4cWBnPDEupqJpZ5b85p9VomnqId
3cjG+9io6oaoUO0Q/0xMdxOUpM8wu8tfI/WFN8uu1StekuZCl5tmlsBkiXjS+F4yCj0EtvRPGkXq
04S99BL35ZKfLCJGLlXQnEuH02cA5IFJWoMFIh6zjcOrz2GP+mPbb5x94VTmpU3T8n1gQLyFIy8B
gBkktnaDnbWHmoGqtTjBEmIMoVNYFNPCTt6VdbmMmBzc/nnJpd0cfOsrrpsFE9dWXsGI0Yc8TpoW
RhcGJBa6waU4niyWWCdHs7Vm8NxiGOUdyQaiY6EqHiPtpN8lFspphY12XKuApBsvRXOLg87AggAK
E8aN9yy8od6NIv6FLoau3A9ugQvDd5ibJenOwUzFrYzyGHvou73PSPvU+YN8qoLyEqA6ViD5R6ZT
R8FVj6C2U+2wuHE5cHEsfDKYKTdVFzrdJhdu+gD4dD52M9HcGRszByDb3HMWHX/5bYIXPRwxUzRY
a+JANGshkhvYSG6RNkO1xggdZmRE+0522Y13mk1iH2F7f9aQbQELWx5wqspj1FClX5gzch69iJIV
uje2pKMHcrRDfktkGJ+SqCX/yVTy7CcmCY+517uxxBIwoau80MyjLgF1zuXajpjJF00kNgyBOIXS
P98QDxa19ckcwNuKvg8fRT7CLE8cIlyYwhh7ZeKOfyPXH+Mv7sKp2s40+C7cRosqmDTFK6wC8i6g
93CX2rgFsUSbyS6rcGusqAoX3OfN4uSDKzz5QGW2lhrdQzl61nOE5XLbDLa4ZEUdnsTk5stsznrV
Kq5XEtcUbrS2f+FLtf6684ANrGKsQO8i5Zlvhlw+mQ69u2Gphjs347UM/Nl9hTri/DEjpMoG48/R
43y/qVLP3roYrJk1leREwddtO8wOP0GVBwyqRfHC0MHfcQ8dwaxQtIaeIE+x5MjiA79D8BUkLYi/
HEbOkb9x3HyHmPk2aUpGrTX1o2CGHLlUPAATDnalA5NsVNUfI6o3stED0FDXRTzi8xrgzZxEhn1+
Ahpx9TXjytqxqxNy8HiSItFbjiEMHkY3HbYdkHbw5fxG8cZ0JDhKSGpczYV340V1Nj661X/KnF64
W/90LaDYAu4oGGjMmX5g/YtAFyqONi4mgz2PyfP87rw3n8Z78zTctY+w06p7o/hPej3chb3xP74i
6FXHsRi6+5YLPYRB5sLu+Ac2x0AKo/R0Gu176jt+F3WbAmfIWblWprNgyWuRxQ+u5Ga3bl1j+LHo
SN9KN8p/MqMIcRYDbQXaJmE61SZAO2qlHT64rO6W3tkwbV7BKxlvXMiQskBnYX2j3nfJ5ablsvo5
zbMLJW6Eg5daOzy50UHao/tU0ulByNfiNge79uzMqfwhxuPdJISuoxDF9FzgDeg3aVb2mgtlM5G8
INoUHFVIN3AG1PTVjR2Drh46at7+zxc4919Akq7l2nDbLMAqf+FB/7ULpqXdJe+bxtgb1ticI629
7dQU6hTPTfYie0l6nraOhciQxtfe9q2PFtYZEYDaj79whWbEW8xpow0rOxvsjQ8B0vB7AlJzXxj1
uEOxu6ROwaQ0s/BIO/ZgudBUZX4hsgnmcara4cFyHQvTAV7NF3ho/inz7Klg3IygCD+mh+ETzdWn
mjswRqX2EvbbRYPM/5IjKQlDmpwt7COcnaXFqYrz6uNfn9P/t5nC8oX+Y6iA1v33L7zwcf7pX7aV
Zgj32H2r6em77Qr932Xx5b/8v/3Df/v+62+5TfL7v/6Xz68yrTZpq1X6R/+T5C8WTf9/Pyn49+or
UZ//9qA+v77b5H/+P/8+J3D/Ro+XD3x5QWpa1Jn8x5zA4084ZmEZdgJaM/6B2WOFf4Ne6tOqA1UN
LLTHy/z3SYFl/w3GTxiGrB3e8mz+vwwK/hUiB+82IEsY0vkQLFMC71+WIaTlRfvO9A7a/NA+J10Q
3PzOmmEmpFo92GPAAXG0EnNTdhWGvHQSPKJOtHMRdreFBiPzDx/h/0IwYUCyLET/uFDxDVG5hC0K
KLfnBH9BSv9hoSKgT7CENX4LsYEcZzAxsvYYlsNXk0eHA9ujVpQyM/pzTlC5xV4AG9gbA0ihsaq4
RVI06axTDqevOsDJakWYFA08w5fY6+1zbjF9B0inLk2YfbGLtH9G0AFbsEUhNiKjw+LTGLNej3ER
bXXrp39IUA7vdjeL6ZBRm3yGdkmlBS8eiV5D5dNq6EbrqCJv/LQdh8jlkIxca9KK2QLHbHwDvgD4
SClmgNS39B19WbkStyIihxAWGCO4Cjs7nQ/tQ1rkNWXJdh79TE3vbkziESuNDefYMaG+V3mW3jek
4xhIBt2OBif9EHsOyOyu8rcTV04m7kZLRljG5T7VWbWpPdN+oTva2GE3cB+lGWh6fywfD7VrhpfB
KGlG7otfrTGbmK7ok/ZjpCBWXlxZQzjiwxbVQ5e68VYOjdz6XWOju0+G/IiFp2+iIbsQphw3tQ8a
I3SxLhXVIN5JIwdvCRZRtu2oPOHudV8SsCm3LM45+Q9Nv5s5LB6MIsAShu1y09RwUufMHD6wENeH
ajbdHf42vY3boPyOPKO7kpOn+BlA69rwezpIRJbv/LJLrjHQnjvqrLGSg6B+CyKUhCTT46JSgVah
jW9PJaY84ZpJn/EuVrQCpZj+OlgfQ6nSwzQjjEOcAzqU5/o9zWK9r1pdrxk/6LUzUnKfyW46cp0L
NmUT41cWYCrDYXkAigDSgWlWW4mRZVdnpkV3lJdsPHokrrHCNM6JO2b8Y9B/Ylj9dMU1hOhXNDZz
ZoYhORG4h3lohgtTObGdYk1mG3jIHYbY7tEtqPoALVYTkV9qHBMQDtlMUgjjif80ClNf/DbMtpgj
xdbA2gAJg7YrXNQeJGqAQWRV57cunHFbt35jnKwhLG+zouYqIPW27TL6Y7uk8Q5eGeNX1C4TbWZO
R6koJCSrW7LRO+1f6Kd1BlezIZkhx1OA7WnLNI/jZx7qtdJGsNXZcnOn+ySPuPHNzi/Ei/K+BirP
2hEFWIfw4WOKrCD2HbKOaP+UwPGVnULF5SEJkaEbrtuO6u/GMWBekGFxJkw8HKSIFdmeKrqfzWI8
KNfKL3g+k58yHsmRFpRyW+EcXSYLIsnsO817zOp7mLoWT1QXkTvhfnWtuBAdiypLzmYu+ck4gXBK
7gsQVTJIcTlqcdBD1/2h1bl5YoEMjr3OjIcWx+EeXgBkvtgrcdCnxMFXGmYg1dCZULSu+1037YNE
N/N2ygw/IfjHUaxbYWo1HlyrI8aYEhCr9plhOezVBKcZe3CD2qeuk7y5iNzz2hZLB5BMlq4dTzRj
8Irpmb+LJORiMs5cvwTCLmm7DhwAOy6tYK9lyC98ZbmJhpkWVpxl+0SWWw/zEZqnVrM+Uwc1PVC2
jiEOTSuWJ1F7xWdQtOIdgTggv6acOxdPwtUea2o8yYQideCxobZi7JSBU5FMfiMwJO1LQ+hPB1zX
3p/cFKRIBJicc0f9XlcJmS+rcddJP1eXaEiDZf5ZHROuR8XGsCPmdapOUyZERQO2uIwGdzwC5unD
iywZt31DVGi7Jx4a93mMQ1gedgEAYgX4SH62PJWfXP6r14AH/NyZ0j2iYhrXIevApiFvud9TgVFp
0+AIvsZ9D3wjNJC3Uoxrum1oTk57I+w2Bec0wFvL8+daYFS5sFQKgzH0a1109mtqB9nHHCXQJbui
cotn3bb1kSUuRc8S5p84Tpa7mpVQUEZSt/mJyxaLuOh192Gkcvzm2Ks2EWraZiZOcITf797l6Wh/
OXbP0Cnh+Iz5xpzIAMroVz7zrZqRVnc9UvsfpmXafZgrGG14rcwHoLzNk1vm1fNUNoiy3TIcZ/8M
KmapHp6aaFTmIQIocZyTGJcsJti3lL+KCnGfwYDvtvNLS/VRRrbC849N1qQbMzF+Kcttqy0u09R7
Yt1MPwaRYZLEzSX+aFK0u7YLW/uo276JAcul2bihOSFdgf9BfyNcineKq0xx7411uzUsI35MBkGe
KrDGF7c1/VutrfIUWq3YMREc9lKjFEgntg8hxpy7Nmz7Tw8jPARYsFqbXOvgQHt5hbblumfLd2E5
w6d6FBNVgBMWZHhDfIq7oDcYENlx1L+A2r8CBbFofs6aCloPwcU7DLKl2EiX+Ox6TnoYaFxd858B
htODyNqJ+uY+OVfD4L/7y/3bSMDAVtxs13E7+3/cchZfGE7xZUIf3M4FcVZQ4rBmLKNmzkBfN3LY
mtmSHs+x61bJTvW5HD9LCa2MmEnWh69WF3k3Bt7lygaJv234vtcMJZ2tjYNMroJ+7j7HMWJntjL7
iUvhuDWrat4l/SjORI2ri+/53QfUD8YuZW999tghNj1OQazrnJCSHqCtNLhrFaV6CUxgK7BIIRMM
BKxLN6My0JiK7ezXJCMCCMaE0bAq11QaUCnGNm2q302XP2reRhpTDjmE+zqPzmXpgShtmfd2l9H5
Pcfuh5rOmpKQUR9BhVL6Km869h4xz6oOoEH7VbNHWiRAmFV00FfrtdN5jxmIhbBNXqoGd4iEjboo
dtMk1vZoM9PGEU4ZaqFudXEdkWYi/NT0iXVE2btJH/zCOfrANzThEX/s7zq3PZpTD1eJLjFrXEqX
qbgHjRujppAcRdBIjgHjQ7IuMEA4waFZVoWx57xJsZptYFqNLujzjN4qtDZ/bbrDe1KN39I+K4CF
jveZOxTXzfLDwnOxxCQTiqf01D7yzEMmAvqgc31QZM+LjB6Z7ke63x07Wjs8LnPLhi3drp5UDEfC
ZGiKys6rmYYvhQIdhFdxXnHpuBUpMcTxwxzGTasfQPBtGTZn5Jet/DPDxpIXjxNedUc8hS4oBFLz
ZmT2Owcl5c2dcryghv+QzNQoU4/y0499AEbNPabSbTb4xvgqPmSrhCoew1mrJqCOnT1j7zkjoJGW
CmJvBGqd/rYRxI8MidFnhro4t8ug1+TEsmm5keLSxLmfuwJ3fzqk18AbrmjDF7yJ9Q2CGoZGpxUH
uykO+A26U6Mia9eCft8FRk6Rk7k0mrblI4W31mYgvrqCZ3i1DMgAucNHpgz/jIspxl4qMRFXdAdd
y84VGKML9ZnoAGW8nZDkeE0B51r9XcKmd+ytEiUZ1ARGbyKPdg17EY94aZT9nkUlvKY2sy9OzOKu
kbiBjDx6kEP7XQ0QjMiXYqSnoM9x5PhFvW5KNgUF6rvHluOv6ebz3zPAxXiIxuYp90MSJllU8x5N
Pm05vowaDjmZS8G9pb3ilo+pLbaUC5i4XARH1lVUFqI4pgFX8Czl66ILSHPny9w/zrWSO69RFc9Z
Q8MuCUb8EamgWbhPIBEnNDj9FjaRPg3zbAsKuw23divt/uKJRDJBhIHCs1HxmeZLSmfsM4Iv0BZH
+8jelIjVDL5GbgYntnbWEFtvRCyGc+U56YEp5bjXjmn/aUWGi98ZDb2dmOVv29qujjPD4LUhtdqC
A2g3gZqIF0amYualAvdNYCCWG2RFWjUd1WHpLKW/qZhNk95lgPioxsDm6VU92yqIKHw2tbdGTeO1
Ayc9s9IFyWUUqU0Cw4cXMQRzu7FEXb/SJz0DbmjUctHgMrjPZdnyXYjmaR483NCjtp07FZk0EJqS
JBgxBbS9InqsjSJ7yByT4iRXlmsvXkh/Q9AfhJjrvUfBFqmmDpUaudD5qF3wdzqkBBILQkAaP/Kv
U1Ikr4oQztpV47grGbfsrCxqiOZxAbwoEednDzoj3JpkuftlygRKmthH0xUTL7wAzVFUZ1CFLyhk
5r6LTOvejk2bXzOns5rGezIbtHeliksQR3B1zQpwFJOnh7PIwvzA6Wz+nZp6fO/MYtoPkujZZCU0
nfuOAddzsANm9DGk1IjEGUdMeTDcDAc6KAic1U9ejA0nZYB8rgJiUd4C64qsACOEl/T+pWRmRsJO
UoHBGSEkihCS5/CwiTQrnhdCPinZi4NmukjKGId3xL517tD2WbzsMt/j9rePIePYwqIyK3Dx7Y6J
k2Gu7Q553q07+wdm1dFWfr11SSlsqnlGzle2MDecCa0Pg0zgMeoygj8eqc0MZNKK9KCbb3FDAJqt
mL7OOiAXH+nsEJH93uNAz158IySdyxPEitpZajokcRO+m0K6e4diwiN4zQzSx9ju6Xbg+AgjiNWj
td7iuY8wgJRV/eoPtok/CSuzobS3s2SvThS6Rjs+xunF6jvxRGiIJdcJII31YKD2ir3mmpQc381Z
Dn9AHVfHlLTDbznZyY4Yo9yKziwvlYGhu8/T9mBPPXbhIWwP7LT+USU5F1qbvlE0veBpYjq1sWhJ
AgSpsyX2EV1GcKsXxIEJUqhXuYxInfHGNCX7MJ205FaajVsr1MNWh7o9lXHeYawM3pHor2Di/0Rd
Fb1TUuDtOsHFm7wF7b9Y2g7eGLSg3YYZY92cbLMRtmyoiTqQYDNx5DfVwS91d4lCaV3TrnLOnkqM
LXaB4jC2cfyaoJEdFErJKTAcKk29IbpYmfReQnAqd1MWsVlEY3IkHKF/O3ZWX3KiPTMAg8rb5MPQ
XiCI+o9FMQOKr0Wxr43WO4TWyO2uJnp4sg2YYKssHse72SmbrbRS8ZKLjBBSr8UbNxvOJF4HGBfl
oKz3dWgMHo48x+iY1pQg+DqNhbLjSsF0f6G9MwVrkQHOHgbq3xmI03XrNOkWeHx9Tvqg+B7wfd75
vpH9wu1p7/N6KeZ2cr6juO5yEhbV6L57fSb3WeqFjwx3gvUoAR8HMGreQkhdPMxG9YdyLMpa+K6j
SxYyIctJXLCsGZ7aJUXnX/Ost29+P4Tb2CZ4OpR2c1d0VrK1zT4GoeB1z4IzLvO3CaspNq09URiO
qqassb5S4vFlGBoDv6XqHWs4mQorIaHZDP22NmA8YDNgouQ07N7KVvYmaTTruae/wyYKr/xY9XYs
yvhbYP6hy2NKH8bek88NTwK7rGwfnDQUsJ/8htqcPvHoKnTUmin/sIr1JQjT/ClKW+eCOUQcnXqR
Q8xwfMWjI++AEaSnUTn+85Ax9uVoE+xECQrFSH0Xp53EkwHcbGdicODUrrGwJUGTPnJLbndo5e3N
mBQNk7GO7/MotK922vaQpUV+pbEVNSOQzFulW+29bClfkMS8XIPNe9sOxruDjeGzSP/iCTBTocVu
ks9xU4/vmZ9En6VvE/kNnbK8h1Y834Y4mA4mOLOHZu7jX8ors2ufZ8fIkuGfKUwZj+H1OUo7lgfH
jxkCEeRkWhT3I9H9bOoW2OMcn8K6Up9dv+xYHvLewQEafdfodHqhaBYCaNPII16ndjeynG4wDPTr
YqDW2HJksjPmNkDmaJDX5GQOzxmNY/zoRXchmQE7u0mLM9Sr4AXoY3O0YE0wn2JKEJncPLoWsrmG
1LEPZaUOshjkzR6L7Cerq/K5NhxxCaLQ2xF99H7huZrvW/zkdBYCElzCawGgEDcxFrMb95VtDuIo
WDkddtrTjDf1ixt68xA5jkGQeKDIOo06657jc7yvuY/bq9rXlE2JAWauE5MUW43olgmRW7/bN9Sa
vlmIi3eDqrxtneTdpnTHnkc44cRK9idLdq2hVX/ldteTKB9U8VY0TEe7tkErakmu3EIh4ODaQZ5T
/luX2WVsK6arkbQONJ2F51HOdKb1losnocsdtoxkJhiNEwFDueE7kjv8LM03v86dK4S3gSi7ZWz4
uSzazo2uW/vLI7xm/OpS+mlm9YOpUyy4CZDJY6iE/dyVdnwqJtu+sQxU99loqX1L2unLVE2zt7MS
sh8pEpqdG0V6PjV883koqYPCFL+8NDX7wacV0FSVRapS4EYF1Wi5OXKE7jC6EP+JW0i8ceW9GUBk
fklbBUeBG/4lmqbh2ZNuEaxNQIRbHF3BgZUQVQeq2VKyp8TbBAzpLoIefLJxZtyxL+o3YFn4BkwM
OJgs4/QJKhdBKVMr8UnBJUm3GDrCxtJO/CizITwC0sQ2K3Ac5BpWCFZNxI++C8KbxVJBrxe+2F/1
lNWcZnt4kRhR0h/XSKDGRXl5Jprb30IKvA+KMDsZfs99rXhqjRUEoOxY9BImlx4HcgId/BjbahtA
GEZ8yuPKgHY42M9tZoKaqkhDBHuaeuocglQ5P3FPk+8BUtQJ7+Ii24fT8IWNXj6GgI8JQ3e08CZm
chvxG3I+yC3QRERrTVhSSu+yxDepjlNBCpTNxHq1bqsyPPgyRCXCHh4uqihFWlgn4EKFSr50eO9Y
cCx/58lx2EQM7TeVE6gjeoY6YDqrF/BFnaymOZeIE1V21UkL15FR/ImZvPmL8SJolmqEcdyV5rnP
B8r1cGxtW4rEzrKVBCidCFdTPClYyABQaG+vTizb00EMNH3PSVRtSi55ryQGPb5Za4QZXdUbXY8K
UzbAzckfeAYYuXjXNHSar6rK5De75fxU+LK6uFp1VB/ykXMyGJrHktLzp7ptsPK78QC8oOmR53SM
w4X7d35C8ghtQuAGm6RmosKWF5cxOd9Me2e7FTnhLUSlnhlMvJ6E7n9n3HgoWjBmi8XDNZ2LldfG
Fxss1eyGxp6/YtI5qe3gJBwgzZaJJRdPvyFl27Xyt1sOyedcmfWl6fv8IcFpdRjsTvwxS3ByGxqk
oHNlCbngmS32TTAv4QAKi+Su0g6BuiRSz6YjMOuKqRpf4Z+aBK3a0pz4ULT5NXu450+xLmA58lvt
jZWq7eK+M31B9R6A129sh8JczWNk4sbIM3A5iSQQve6GSL91ow2uMkopHtjwWDnnmg6iqzTcQK1t
Zxb3vhfZwZYt1sdXAefj2HYMpAH9pDSDUnGlNsob5c1Is+rRoRLpHSmTUAK/ys7cVW5PiVoz2mhY
jZyNHTGI9oaYRuOhcu0dM6kQhEUW2XccpLwnnIo4m6tSFD5/1mXwCmLxUGWNeehMmwumn6Te3siA
fq9gh4dH/LgY7dq8+q0xRD4PfpPsOMN6iCkRnhM64w35JzTHgdurN+L6mUPq5IMOndxhjsiNAM8q
tI5BlT9tHxpfPVUEFAw3AUypYeJDxiLEvKWp4oixCJEngIWAsxsY/zODaCeesZWbfLGVO/TNSdk2
NRCZ1/JcizK3TIAzoYiPjpznPYmE6n7o/PR1qIZ013dO8wi7lMY7bX2UZmPcVUqVr1UauAhOgbny
wzDliZ47d6PChnZPbsakLHokinPJad5dRTpP3u2gGOu9XaYxh17bTM8inES1gjGuT7qWmFoYkrkv
nSzqvShc8bL8jokEJC2aNcZlIhtkXwsIXEHx0dL2TVkqkCq8g4D6aJa7TmnpnYXkdSbjUiDix/01
V1b1OdVt8tlqDaZOSnVmh0qZ2bTmE+scrs8Jhz/Di3564kfl9dHVgCOsH707vMiUljEBsh74SV2+
Q3eSRNg7sUZjNYbtrBK0wN6crB8vzy2SK6zgSFVVCjUfezT+HrsndmggQwJs4/Eaca27BWh/1BpR
n7ve1XA1pfGAs52OoCauohOc0PQVFHD0OHgIp7jBuq+iBD8HTDk6FFzuUqShnGcy7wXWbgzwtGV4
KNlbjkXkov08cH77c9/d5UPcFAS7E8ENc8apgbwUccFzXQ7msBzScWsMtos3AzwgXv2Q+i4h/HeR
Q7ohn9SCEDCDhFALe/mMcpykTxo+PRzTgCkRJk+T4PdsAM0UuZjj1UBd7GH2kDPXRELgjtOnlf3Y
dVysscNyJiiXkS6oH/OxLAZiJUMwWWDTIkHpEhUh4CNDBVBqjRl1PNYJRmpsZ7P92cVlcaXa9aNB
on6hz4zyc/5xw1km/ZJu356icQacMuM824fUOz1KyQkni0X7THuEt3fIhhxqAnQ/Y53b31nnqRfW
WudSwlJ7D1QB+UzFZvisJ1ORLGawnIFIhGrOKZOIb7wcQEkCeD+gZvpbMxvFDb5wD8zEIRRktXHt
7gT0Xm74nKXd4sSIPfvNXSTZKqqWwMDHZPQdAtiPPYAn4K9Y4/cNvtFbRRPA1YeJemU95ITnh4S8
Y8919r1ToEYa2KT3SDJOjiimrLvMHrjSmKpkRiCCdBMVlVHQ+hQiDDF+BQlSJfOVrLx1UvjZbsoo
QWHosKw5c+Q0qlqpRrSqJtbhuEQnVZHK+F+XwJ+H/ki/lSwfbDH7d/TODL+aHvN2XzgNNt9gCB5t
My9hRTXx+GjiGXsS9AM+24Y7ArmJvd8z+KGPvsaHz9kShmug5dfYBXpLVLr4UHOCXNBPaDOqU/NV
9X6/gdA7HFFPCKAEkYtCw3L92pYjbvAGKP9LY5fVw4C2Pq6wyuSvBSkZ3J58TDDHKBFT9byZBoxr
uW0gTEuwWg9cWZlmdg6etl6VElysCrvTzOv0OGeqpBqlaNsTzqf4LqoUw0X6hd8qM7AOda6Lk5zd
+pDj9tpUViuvTUDJXR5HzW3KpH/RfulzBFaNear8tOD0a5WHrkuHiRXKc6gEkj3voK7OVVMSjfIG
D7+lYRW/EqrGUFvLcC9ct3xBeQekpxmgHHO3Gu7QcaZLatkNIogHXLfCO+0bKYGcOexdFMeqyiF4
4E9ooIns4ibODvzMJN9riAss0LhQ8yW7NXaTba4UeumW5zd8ZX0Bsw81fL5lNIU9SWXFe/RbcQgH
G1qeq00TUQ7gt1yuMQg61B/2pMrukHqGQ9gtZUp4IrY+vvtnrhrDPVgA9WRJrEuVO9EIWEO9ebaJ
Cr4loRX8eKMTvYbLd4GW0hXr0qryNzasEZlJOvogbDc6jKkI3zAyTKexmrtzzdRukwO+3IpKJMds
EHQb03K3Ye3JDqwSwyXqIuqf6HCEFhjn9bHHeY6Va/A4c6QczHbEsqZHIxwsmCFZjUYwkX0QqW+v
unli6MB2b1+54uWCo2hCZqCSZEpc255/pZ3LyEcRGjgRZBlpOp4KMBmQGN457qJSCjkeUywwYgNs
gh9Zu4P9FMkG1iFFwGg3UpSMoA2cFMJEE026hvGVDroHgW5JgNOZzLNOsvyntpz+uapUfxz/G3Xn
sWw5kmXXHyLKAAccYsir9X1aTWBPREALh3Tg67luZHczq0mWGc3IQU/SyrIyI0MA8OP77L22mMKr
CpQkdEVsdQea3eGm6bq/LBpHUQxCWT4L7TNSEj05OKgj2CoY3BaJxcWZEJxyHoueZgtH4XhYxbak
jURp61PCJl5bGU/xoiSOs3C8xDiJzqUww6PCixeGFqceZ0OyQOfu+T23U6THPKVbBODGkc0vt6La
6FlZTigFd46EAujIzLg4sfioMVQT7bSRJfiFudlDFAAspWlweijD5FGYqVgOMsJSxx5iLxhU1xIQ
/RHnuH5OVGwSEC1ckhQJkChv1F8izJuVOffZa5BCYsDTE8ZvA1xMQLY5+Ds0kJYybg9pzEgM7COm
7RzJqThfyWzhvHaAvATMP8sgVXyY42J6bMuBMrxJ5KsUPZtNk9m3v7MMFqZfRfJxVvQ+D1RkL4UD
pBjSlL+Bcl5c6cualqpgITFBFwJ6SvCYfEc7+Ju8kcbGh6G9bth6LzieshXybLPFg25sS/Stx3bQ
9cHr5vaYxDa3WgRHPMqZPYnfc+zAH67m4KqjmM6PWsIfpkiCxy7tm6tZ1KQhAkUKlVSr8TyEU9ut
Yxqx37pJhgeZ5wjU/81HbExTkWNMv0VWluomZ2ug8+9ZD3YRXZgRukzpQg9CjkBXjYB3fJ6sF0tM
6t6RsTi5xsC8/P/FTfhfiT3Aa4qJ9F+iB/5705ef34hZ/1tP4X/8AH/5CgPvHziiBV4jW0grkPZ/
dAEG1j8kNmgcgtZ/AhCIAAABd+0AQdHFReL9rQrQ/YfrBJQEgwrhH3BhE/y7s/LfXHv/EkBg/bOJ
z3dAGdim79oUDpKocv90xv7NxFfk3J1se+z3wPc9XgEzVzszSuFvSmn0G6iFJP1jXTFsGe6oD0Nd
+sNyGGv31PMLplyzB1jnjFb7we4QJlRozy8AUm7p39wSmCIAtcOjlBmtmnyOwQTlHr30hAnqmzvG
JlQuk9h6y5jHSc3EtKccGF51TGa97270sIYeX7tLoDtVcgYZTRA1uDQEJCfk997cIm6lZyuZjHPp
hyGMjmpEr52y9tKHSt1NuvJA0McuHHQcjXBxwAUuorYwfigpFQcZj92eubJ7ajWf8uVQpYRlSC4E
dGTc4pC4h8CcA1d7V1j07hLHR/QqtW6eJx2NvzLme3+RtWPxY/ilATLUTgHoFYb9noow/iySEZQ1
1pR14XD3Zawm+rJqcasHayAoUby0wWZST1Hq3zA0e+C0bUDqeMgb9sVEM6Z7HBvGa5B76DqOGq6q
ZeW4GkVobiJ+wzihbpGNTAK6K+uqe3Qag3kfh0eDlkKXuUdXwWbyVPc+CCt5MuJWvCBWhS9qJtvG
uVAGLJDdcXgqiKXtxij27rzYSp/HICMY0blFeWQtScjKL2OoPJ0bnnhEyo2le1UuozjoH+rccM5U
okYQE1nkxFr4dOiAblgUasBSCX+GXAt8Bv4Ybb8wf8dAGOe1ikiKcUExHApyQiff9l03v1X4DjGa
BZkgKNxAestUMN/VLBNXrS7KHpBuPUI3RFZ7bSyoMlhmC651tZu8N5WbYlB0iJKu7NJxXMAFYBSw
UBgT1RLIzt2inEFGLlIzJEpuKb94tOcmcxe5VWlrmxDBotK25ZOOkJF3F5Y9vfUYT7VJ71neO81+
dGrTXNdhTilC7LOQoyZckylijW/mv/MIC/Neta00r76V4sRfq9luAzxLXuw/GVw1Hqckr1Y6GiK0
eVFcG+2CMqxdj1VLWHzGsx72tZ3p9qvw4sG6sleKsJhbtr10bj5IK8TNU2Pl/I1nmZ4uiJPLtkdg
q4x+YD8c0vrE7ZbSgJYCxdDpt/Q0Yp2REVBrbo0bJYmULSLJoMTZz+TJTDw9uEnZkMDGsQIZ0U2b
o+LJ+pUVbA88ZFLoWLpfp8OcrXkC+z2EP2tvzTFHd4HcuM96r4EG3vhHo4CeCUUiWQ8N6gnX5Bua
vA/O3KvJkw6FOjURT/ccBtk3NVDDlmBY8Zp0sryYFbjkuQvaBzm0lIr4gHSZ2KInXLDlJ9qTt0KT
U58jw+Jb3OTXyr4h4PPUGA+yiO1d5efBqVKRu+aDXC6x59mkm8N+g2nzq2nL9iOwo0wtYVSrDybC
GedGO/yYsqHsjKvClZ8QRfODg9+XgxXJPy3mDWXPPKi2aYPcM8KjnSOVejCcgJPNJmD8KfU/Es9u
fkehn/70OAh/N8PcjmDSJwbW1K/zNw7+4MgQWjDQuvUXS0YFUSyOrkIW5evYOMPRrCEoDzIbfocx
pVhWSD0MJoCSCTdla4hhij6fIdyWk7xxfrFpHCKYUXsEWYGpgd6VamirgjRwU51xO0VEdZQBts7O
jGf+g+PCorz44sqoW7eENtdBLOU3cpjem72vDpo2d1pC2I91lpMsXagWh2H29KpqkG4E9/ufoU8J
L+JPREen3fwSTsLBa2ZiB/Mq+V7nlvmsctO6r7momHzj1chH2EsOKpznvWk42Ql1APQ9VP4NQO7y
MSfG1v41mhA/iH7hns2nqCr/nui3bA7J+n/60/+Xo82+JUb+drSZc84dOq88lOAIDnrZRcHBtyvu
f1gpJHxxju2lLgY4EfCk9HMQ20xoec7YRJt3SL2yA/eCf6RUI9i+MTUiCCNed5AzvS4Lr8D+g1Ex
EFvbczNwUTRk7500Q2+anWBpOUb3M+YeVLShYFkVGxZdzs6IRJuU0Qcd8COKQ8BInRgg8FxDTC/w
7udtW+vqMtpjuHW4LRFzypvqiNAR3gWebR7tgrIJP4bPSk0SlBN3TMJ1Te36uhLpsImlbXxhrOzt
tT0RLcfwmexHY2y/axOw71yIhiSgQg+dZ0PdwjzKogyhjUp/V8ZDdXNoSLu1VhWj7bXnO8VaArIj
qhF9ceUPVQEjl3mrMxsW/+BWjenDJj4Dx2yu+pHpGn/qItNmYa2J4bV7qlXgymOjHFwI7l4nsx0i
Ot2FgEdytHrFipw7mItE3ZSQf2k8+a6wIe3hsBj8GtJCrtlktV8oaWJjAlPGuTyEa6+RgMN6i1QN
pebuI6Ry62gaZX9fIG0f8WGaX56bJls7mDPwqc60DZzCexrdEJKustS2FejledkrPFMkE9kpliy7
TPfHIFq7m6e43hu+E6wnUI5Hh7AfTp5bPt1oLqGhxy1/6OHSkta4UZX1G6e5ePX4IzkaWrPu+nNQ
WVhYV+nt9Cpu5xjLJNFvOZSps6pgvQFREY18wOjCKcgJTcd4MAvrd/3nnMxVRElW/uf8NMfs1qI4
MBksK2mF52zqvb3EjWMs/3WyQ96Kpv/pxQHQ57um6Zt43AjJ/+fMG851Faesdfa+oARoFVqQn1dd
Uk1X9jf281h1DozuKskwE1T0j3uR9cbNtnyCEDOtmzi3frjKBumycPKBo6WGM7/JOrCsBl3zqBTW
SOK/wnjaL0ZysfUSXzmiqeiTAsyMb8V7uuf88QpLiWeJUr3xpeUD9hCkJldmXBxpFZ3qZPbPuFiy
u05JkIt8hRs29jY4RgtpU+MjYQZbYsHijPNIV6tlGbThmRwrFqG8S/Y1toRVVRs/XFWTjW4m3gl7
0DupveAQTIBGfMIk2J8rajiCsHsZoQVT+knX86G3gP7xYDibkB0TIBM3W1XODGl1hNSz893GAOnK
QmYg6RuUCX1T0Wx756gV0c6KAjyeVomW1bbC2ecRdSqUOBgocPWML4Wb+BH4IUTZqU0QzPtxoUb6
5+0mA+5aS4wmtPouelC40GJyeUqKpr7zG8t9hkNqrwbbRzGK8L6MFUXckUnCGTzadOePNXHzubuN
wXWBWhDyXyfJtxwzP2iXCQaVD2g+8gTgllREF0biARXCfyp4xXaGSVNw4iAnTtZEr0aC6fygGsya
bTq5dw6T4d2AIepzRM94iXOI4uNogDhV0XRfxar5zU2jvwSgvhKE7zb7cdyQKAkTQRSUPznQgbfc
cXFQ4bSnZCZwBknNRQ3Z3cuR5UD5hYUzP3pTlAyX6fYpGy2RgLExh+Kjlr1lHXQfsEggyhnFKxt7
N/Y2hNvk4N0+rYaO4OBXVuLhRFDEo+jBnQhxwMrIt+2fb7l7+6w7f77wFH3zsTdIVS3a3Mgexj8H
AQ8YhwIVSRwQ2Z/Dwv9zcKhq0s/jn+OkxpHKy0rOjyIAQCKX4nb2uH+Ooczxw/uybuY3WmoxpVZu
v4vTtqM7ycbNb9cKMnOGqWtRFULe9dMYqr32E1+vR2BFLy5BmvMcZQ42S7d/iNIgeOtb23py7So9
9L0zn2cjQ8i2zaZ8lCO+LCTJ6WjxuV/6Krn5uJwcmIk/Dkc+inB53Ez1WNXEDUGLiJVXdoRVahrH
HbZqSvgKIDgypk9sCfYiWEa90vcDtNoNqUrj1uXVinTFBk3ilZn0R2NPCEghd4OYhKxffBoEL47l
VLjBIo9rihUFVlkiJAzBNPpQIEjAgjglQ0qXpA8J5Zifdav0k+Xo8pQygvDhLQVMp7m05E6PJLFW
aTyJpWPmEGslbpP7JJF5sbTlNLD9c9wY+CQ+C2cH63/6MP3GuIwmD/zCKEPJncTs4gcMeurs9B4N
kK6d/qSixvBodq3/Cs26oWqsjlnBEw2MTwJUW7gk6cJ1ogb5iObumeIdva54rLXZPJsNGsumxs1P
EUDVlOTYMn5xSaHy31Qol+/4oTU0lxCNCUwSjdnL1u7Nec22Iv5itS9CXMBe8JHLSn7nmdfOx7Gr
ZXmcWHTUG6P0PDZAc+y/4+YlBTdjyx12ddx7HMWIYTLSxnPZyviuc+nO5iLTPfqDrHN4lhl7Fpty
cbFWt6tyEpi8u1kQR+MSEkw4bfpCmWKvpTuQuWjJrmAGpXSZpNK7Bu/0u4P0DBo6cWHrjHxLihXj
73CGctW/z7Ftf0VGiwvdSfk3KLgek4eSNyrYZLEHs7cNaqoRigj7T+Zix11mddTvQ4NgIENU4n/L
/EbyMkpdrGH7Dg9WY8XXgEBhzI2q1Rwz8dwd2yYNrsiUwUMTi/ICBoyGtqkhdFYK27XXWKzRFUqk
9mRd+B0MaG4X6WdDRhp7JPewVYqdJSVRx6nFBzulK4/H8xYltFsf6bzH3517+aBpNs2oK+KTBte7
MBH0nKRIbKTKoinx6yXk16mPo4mQPxq9Y/qgal1kffhUhl35kakKVZjmUZrtMD1yOxw1f2eRzD2E
VAGB7B1a2/xea9G+9cpuf+vIpAjeAJuhljM31xdLm7f0XK6IBYa9IY1T2/cGffNzpDgz4Y1oqseN
JDxDOwawG/TGQLyj8cdLCXHsmlmK+MU4sGBkCdzG8dIEScyg1Jj2RYG/YDzVdr4HbF4H27kPWNMK
MVXeVVnUw6xmpzS4CAJxPg5T2ex7ZVYXcHd6MQbeBD+9ceANY+flvI9btiaLQBn6jv7UeGvpon0h
qdH9RIgCeLVCjYeFiDCqysRL+MkVfFj0FM15JKhcteIXInAOyNE7zlE6vURjSte9OxsBluAAyPIC
q9bYckvLuMgo3iD6o289DYbnK7hOfffkSLhJKydEKFmYEDuirY057YiH77aGcfQ2V+B6IqdJ6ICZ
c34wSxCT7LqJpytobl+jOjHRB/hI4jfwkJw2ScFma1mjpkP9IEuSbLVypl1pehWElMCt11Mdi2rN
ITOCfMmpW6xxdXzPzWyDSIQJuGaWnaGRlC75+wKr2y7UmcyWY+yYiMROSjeorWunPlhTDx0odKrp
ow4YIsw+LZ41S4JfMht97kxB+SplFr9YjrI+beHlz6NpWPvKcrpt6060SWHs2MxMv799q67KVe3n
ebqha92Nlz4T+9fA832I4r7FZphCXCkiT36DImqBUge1xBPZzIcZM8keFQzXCDY78wJqDNokH3w0
aqJg3C2xcjNypxkhgVosFBfeB48U3ApzBfaMqG37zc0D/4NlSX3NvvS4vZoke/LM0U8QPnpu9XHz
0eQuX3o+s7TF5aY8hGjgr8JlWB58ygK53I6U8fke3XuQU6H50bICrGcQ6BdWDnSptIMHan68S63G
esfPm6aFwrSDj7gnruXihKSnL3EIdhGDOzVWUf2KW2rGSbdgqETLlPF5anzx7DRNcIpKmdDa2I7b
IcuDK5NK9dXpuY8X+TTTaCfiMNk5ABtOvRtNtxs3hSb2WJ7jcnC3IsjpGqv8sl/hRgz+msf/Xyf2
/wtp7MITDpyN/3Ni/+EzxaIB2vfvYf1/+7f+UtU9/x+CSFXgODZwDtsjD/8X1NdFOvdtD2vnDQPh
+A6CdwkwC3avbf7Dol86QDUHLizs2//171hfG0gwCRnkedRwy5T/V1hfkB3sC/52hcLFKCzS4YT2
b/l4j9vUP2sPlVlro8SKtYm0atfJb+UjoIeKQmxdJ9vYT1pehmyN5k1NDA5wXOhOcknHx64q80ew
KMdS1DvLmcSONMIn6Pn5UAj8PkXk1Ot+cH0giGG/RjA4hFMDrZVqmnVUBY+FSKJ7n2K4XuPhJhoX
sYdzA7ISU53JlVYUr/P9/5KeDDFRUl8m5DXpMHeOTqJ25PzxFgxw3hmV512QRucmRnSiaxZqzYzI
kE7+yghcbCWCgre+ZMLGU0EcAG/j0YU5h6SjjlHYbf3CremSQGQI6SS/9VyVoMJFDj5OVNekxzDi
5kiGhk0dS+zN1QPLhn49xcYTOvp8hrX55bfMEaGTEhDzaUOc+rl5Ny4xtcuDI88y8S2oUC61uHYJ
CT5O+6s3j4BSnVJ8WUG9rRr4hyKokEYh7NMNq9GQRV6uOsmdbIxoJcDWFPLZUZdSDB7IQZt5MZH4
/Wgl7QYRE+qiGLAUott1nLIdm+uf1PIfCPB5zJeFdagmfv6+eh/iVn/YhdmQFCoLUoV7PnjydEMy
rFqJ6V3g5WCjSxw+42jNEvPL7IZxnSBc32GgeY8YSTnnVH+kWJmmz7laiTEK9zznDPS2CDc55V/X
2mtR9S2WiPHAf6wu/PQVbEy79g9S1znOdzfausB0D6Qwv2oHS95M1A1QI5c/4jt0yuT2GHwaicsf
M14J+KCVfU6B7dBOVZ4nGfirSYwfwugAMQhqcOizLiniAhh848JI+D3F02RcBsKLVAKW9xIFZz1Z
OzxOxtHrSUGodjvmMRniK9F6QTkMbeawArdZogiSk+ebPW+HkpAb5Co5rXb+aOqlqUaQSbX7Pro4
VMlWs8eUw4lDQD4Xjf2oML2tenrF9xrJi2MJgYA/O05Z1K4N2VaGF/phN9j2WK37Jj0rH53bBmDo
hX3MAz2ASBtuLRH8pZnlvq5JRrQIbdfY1XdmCtKUwSlg5z6U6VHN3ls7YDvN3Dw62SHrHazCyUPB
7UPWxivz6/iSzMUCtlVNA3SydVVBz6v505s3/2SLTxu8dnKoXHVzYGefTJbBFyaZb+UNOHILyLmQ
AMtlNbogjmU9LK3Wcx5aVcqHog+fbZSYk49Ie5rsiVUc89iJINM6ibz4gej2XUzly8mdPgBHXZox
6t+JtdYXOoDriRsw3MJfKZDErq2m+8S2njtm1mfv1iwwY6S3hCDpW07DjqXTnRNSwF3VHRZBPHyo
lPnV9lR+teaI/FoLxnqi2k7rvL8HSlTjfLynuMnaBGaBkpF0sABUd5xy+ZZFc3XMw5rbY2+dRDqx
uTbDG1Jfjvd5l3LbNdYsxYxvbEnVkpsHmBzg5FRqY0wHTTsv03IoT2WrDrKvsztBKcPdn//lt2Ax
6CpUmz9/D0P/cBE57pWSrMx1jpFdbmv+I4Iq6kBQf+reYTb0xKsvumeXZcYy8XPrDCsETFYQGntM
MiX108mt7CdECcHx58/OY1aHZGkbOsDDiHBK9opBTS7BxLb3VVB/9ZGjFpZDgUMxN2As3YhRsNAH
gzf3XteePFn1A5m5aUkJ2cTyh86NoB4Z4lXuHtjPN6WoLn6Mw2vspr2EzPnEd/7Hbo19g89204ZY
GyhUc7Z4k5jPM1zTTkh4M8xr6/LnL7M5W5cK/YHFlrukk1lv8hx1dshce+M3l8Yd6kMzO/zwZp4s
0UYgDmYjA7xLxSATXMuCccZdloqUXvAko53nSzA6jb6vr/2g6WlpsOjE2TrjYpu11nqM8/rWoLzz
PeGTpMPVGcdGvLUBuQMjT7tDY82EzPiQ8TSvGxc9bnY7Oj98ZzrSSIGPKur6LfYM0p9u6N0RROb9
iXp/F5nWArICXbb4/B/x1B6yhKo6szU2RDRodZ8wbYiIFYpNKEl66RonVXn1oh4dv/wiiclAPWO+
KwxYDrhfunvFfwLjFt3vvg4ug2KXDPJ+IqgwvPtd99I42ttrvPpLePPhykZNXwjvZvgoabvFabgL
PExGpUNXW5wRN5si8w10fruJPxlVcavGJdU4U2BvVa70thrAJszqEW6eePJDSJ52Q+NYbgNCcafK
PFaIgKSEGcB9mwQQtBfa1nnusz65y2Mg+oSiFzBG7G/4kaloz04DETwcuXXFRX3KDObkRmI3qdAc
yT9WC7Y69sFS4qQoNd85sK2OjtbFweJb19GZfv7zl752ujNyHsvS4KfIgvQEiHzVtS7AntnCmp+P
vyvnJhb2Xvw1WmqdVFW7V6yrVqw6oM6lSbgfQg2yoHVOGFPhRRc5LcR6yC+Gspfa8QykrF7SsijK
Rx2S2cGePf4wLi9TAoOQ+Ys7YPjyvuA1MJp0PvH8FFtEE97JwsgBv7Q8zxZb+BKNJ0gN45TDOD/b
dr717cDYjahcwPZwF3Yyys+yoJGUvAM3E307Y7U06HoyS8KPJZRa6tHOw43Gh6/9y6V+eJnE0bDH
FQv+uKdQMk2Y4Jt85Q2CUSZVFwKfIE0L4v9y9nOOvoD+NG7LIdI0mYT2M4F3e4jGEidprvnURfCP
6dE72RyQQxy89E5g3FXQjKD+tETJxLGngpUtb+ktXVjOJznNPtVW+SFr5+Ch9bV1VGO7NQpxNGyR
P1OZNR2jmQx82KvsOBnRS5VJ9xBn7UFMUXNEITYWhq+f6myonvL7QTT5WmJeJrzrcsKNXGjH5iWp
8n3nwrn0vrMk7bdxKttNVo8mSzv7Y/LodBhN84vc2S+rqS/84Sr4DZG1jkAeU6W1yYxia05KLoQw
QFMXebROCAYukBj3mYGEEsqJ3laKdx4bVvtDrmFGJg4WkekdLVAfSaEW2zgJKr5V7RMaOAXaoRxf
Rexh/AOYQYwbAIOE7O1E8gsTJMKTNNTen24LadTTBfjQDpOHkliYHr16/MT0oa5RRYEmZ3IpnFsW
Edt9r68uVsp9bLxOpZeRbI/3xH0Yw0hszfa0b5tqWMdU2Nkxcd0xH0oar2qfnzBXf7Q9Iv0+bP7O
BwVSl9Yv8kc3e2H1mtXuLh2MlsxzvmP0zXZ5N25cZ84ObtL+srX74Mfz+NZ630XF6AxKkT40U5u7
DKrs2WhTKm264WOaYRbUIWQe0LmLttFrhxUs78doLJRJHrULGj7NLff/kb14oF87TcozCaEVmNO4
HWeH3NOMkOYm+4Be1JVdJXhhGvY/YMB3zvQL9D0HxO1HLYKaLKoV/TDD3jYcYJU6+yn1iVNblP1Q
dnmT3PkLZUDThnKRZ62lc6eD4kfI0d8SpzJOQWWGJ6zerINmLKqod/hKps1s28VqNqpuHbpJvima
juICBJ5qgrtBxRUZGRKmxEE8a81T2l8525+HIQFyNZt3bT7IwwgPotUO0Ait9WrCaJrY4sLYEi1V
GiQrqh2MlYyD4WBPLo5bEJ/Ledrg7NefrXiPLXs+0ie9khGFZs5cNuvOk/gyY3gp4Knv0W0Jh3bM
yE0eiB3lTcbGwXdi3WY+8onNgsRuSTsG+lM2HBCMiG6AEFkbN35x48fBuWh+FVLpg0e1ecX5dtBW
85TPGsnDH8sVCrA6N0nyUkVEUGM1UxJSuc2RpOMJJYfsTjbAgbCb8JwH6ZPfxyFf6MA8CEq+A/1r
0HF3KgL2z6WyNfISdOTWrm+5b1w1kgR8bjUsGRJzyWLNu/PD+mSW3hPLIWbxOodMr2bCC9p7NrOR
+q1WLUe733Rj91SFMcChuTYOuU93ad/dKtoxUiDJ6o2hS95Sn0122XvDsZODuY68mZ0iITevbx4B
cZL7jmrCHGGMV5aCiTyY5qsZj3RAjnrvTPY5K0lb0FGJW5+LzrZo2/nCTsHYe+Evijeu0icpHRHU
o4tpV9RWeaQQhWwOBeK7IHEe0tvlgMJeyhTzjO0fltaF7RjU7XnUThSVAZk9EeEC0FuxCRxqNUmZ
t49vhY1nKveHGrq6aZ+pi9qFc/s2jlQMzk3xUaUS0o9jFdSBtJesEvoyoAhiI/JppyvN5yZNeMTi
lRla/aNDvyxbbp0zUBkbqYaYkjoimPyG0zZXTzxIiKTUuU7tqfcZkhiIhzNxsyWGGbXvZqzOWerW
WxdUGUMDACIS4vwEPIpC2W0EF8Y0f0y/QwhED33UZOskxfsKppbfY0FNT1Om8qwim+C9JgBqueaD
iGkHLLLHEP/JS845sA6rKTsSDV05tZPc4wDnM+XSL4+wAC+I92UjAOwcMKdOvITcJptwrJe2lQ77
vpfTE+vj5zhvCvrp024xwqVcdTM0b14waARy/BycPlsmfQJ6Ro3O2RgSisv7Jlqxpew2tot8OnfM
bgWL70XXdNkW7SBap90otixuT4XRWwfkxW6bZ1A2IwN6Rk4c6a+nhARgOBvm3nSzzTjnRCnK7LuG
mJKXdxbq5kOJVr0S1KAsVI+3anY9AA1EnFdzyVPSwLOieOUzDQoSsN5EfVrilpzjIa6AXAFqurEs
WJhS9FMcp9CU4K8oGbZIfchGvHVjlO8alPzXFFNTypwHUGc4BArymqwhaORtASlvpB5VZ5uuTe6J
aGjC4dYT9oDsYNDEOLn9b9WnHS8rWRXrhgujN+bUGviUShqJOpMPT+JxC6TakoY6iGVLWolN5PIs
NFh6JS0jCE/tMPYvlSKTNQRHYeQz3UH+d+O3j15b8/Cb33Vn0ERWDIdwMPWGz+J+TC0H3B5PjCZp
vmNd+Nz7FYAeRkgKfUoQK4X7DVaB8cTnVAi55m4HnzBnTAl6GfQ2rXT2ce6Wg8Xmrd2Zg3OJxh88
Tc0uEONDiBufjdSr1VrPioF3m0f+HZI5LjkR7xpMMsdkelAeZS9daiPsOPUzru5yk5MQ6+iuWGDr
sZaEefnhBM4ZRbqZfcx1SMzdlOKvv5HtRdv1Ow9ADEvwXev0YH1GwD9ZRXCPegTKPpF9H8GINCuZ
lWtS5MlbSlJp1LhXIiGIE5STPknX06eSMkAaVJ4T8zaTi77gpkNIduztXappywuCljTwEOxSJuwD
mQ82D1vu1DU4Y0EGjrU/VCV/ghXj7koxvgTDYG/KAks2nyA1w9PqLNaaefVYtBS/8KWFYs0r5Yh6
ayXRtzdNn+OkzDXFY0eDxsFF4YJkDMs7JRV6BSUGd3BjV65oDICLWJsst2JPV3YWIhiYmNponYVh
PxCb9c6kOttFRQnp2jGx22PMZ4+g5MqddMfHjPO1dF3B0oe7SIjUuCDLhARiufG6pOz6Me/aEi4K
NqR+oFfPiswd91H72yCaz+4hKJcZ+81ta1Fw4OiAREDFKlUzGsuGaEE9K33EactEBQSDf7U/JS6l
ILqlgs8DMrgRLa0mg2dYO4Ocd6kCKO8BHxsDLNamk/Xe6U1UTEHTMwh2QqF9dLu0l9vAdRfmUMpH
CGDL2TKRKqPpp/V6tRvlPKxFQapa5HDo2DmxMU7i+C71OZaRJdnKzd41DPA0mlDrlpSZNceEphHY
feiGoZAIhTBtis8wcnsu+lm7mSd5ZXEM8ASOttGLh4pFM+vhnleUzd8ap527sCs72+Qy+5WWWX8Q
/HY9EPi4Q7Srr+Q9jCcLtAc99c84UCpgcwS6HDp/VhkC18ox6HOI++AqRl/uJFLKoquSJ39Ym2YY
/xo88qCuKJ3HOE7njcdOZyJct+bl0Hflq87d+VGQCZ3jZddVPqgp7zc0CCZe0gVdgcFISK7kdUF9
WJdbjDzlIPbgkbhjZOmBOYWqsB7ylSFpxwqMjF1eu3Lo6HqsidFuOBBbXpQUdD6L+HM72bckj4un
OUvfjNaiCYYCri0fmrbK7mHmbRlWqv0MDcwlRLcqOD8JQA9XXeI4AU1N0IOv6aIhyrVhmQhcfkYh
sfQPd8etmZXfWK2ni82oF3kZ5bJRRPH8JChiSBTBim7eJ0os84IetrAnUcUId1fH+qALrD8ObXJr
z3gmTHQ/F8pYZt2NekkUWOwagbEoBs6zT6X4iEuFYGenOy69950HMoHNJB/XyQXwEXdPQPVxYeJH
ZL+nQY4Uj7KvTpbHx6DTFGzDnANjKU2KVmyiqFgiRk1SFnr1lnOd1Jg7PJpFohfuhLmYcpT6nM1y
2QgmnBzgOEGgbqliRT+tT53C+AK5m5roED52KNTadBGQjXncz534BOulNvmsNlPGVAylv9nOMx04
jefv1Ehq00/CTx6RXXRzN/dBum3wPiwTj31kSA/MQpa45Vht3DmNGx97EtX7ZA62etRiF4GkMxt2
bI1w12yNGQBa/38QdWa7bSPtFn0iAizOvBUpapZlyfMNYccJZ7I4D0//LzYOcG6MTqM7cWSy6hv2
Xlu9DqpdeHjzbvjKvIaUXseI8TfG9scouVcZKG9lVYTHzq5fcSpE/qABcAlHnQtL69Zrda9mLYhb
tXmT43VwQaOGlv2vB61SLSljhM5kSAy4jIYtzzVl21auxc7BtbweXkAwiX+GTkeIt9q3Kuxc86Kz
gchI+mOaEddxwXLO+KPnvQkgiD4wsQY08XEwO421VUwRQ/Qzm61e8l/iK8DVCqeVXZv6PAr9sDI5
dXPaO1gJ+ir9bAdiP2qoGhUYUuIC8nmlniv0uqABkVwgvEhb4ug1+6OZop/QCbugRrxEHDhqZHgI
n5GDJiHpoL9WrU7wrJugq1RqyGTVS0b+yJ6S4DfPMU4ThFr7kGyuyZL81sBoaNcwPGjGb/ZjGd1z
xn0KD4jpm+b+7SJxD1nMooJ2Pucq2TCpg//FWTgPLNerMvxe2QADSyM/akXnQ04mzqOg1cE/cA4F
Zouky22aL+ZtZXOZmtS3DZTSdQSZRYY4/Zimw1iPWBXNFaNS5mPtG9IlBJtgOLZKrgVRYue7UTUr
CqPxxErX2WdjdzeMU8j2c0uRSLvLOLVD5xBMSO0oWZYPNULHzXJ/H8P7tXnKuHe+R12HQ9WzRG5V
lYOCna8aus+9dP7140joWlodKUFBMefC2rovTdKQ+zX64EzJYXPdy4jIRDPMYDYsNGxtfqkSEqqV
ZfrL6A5tSNrwZJh/NXOgFzJ75NKy3SUjPEKr50vK0ilK3iD2otPgxd1HClOvKm/AAH0rzLVnYeYn
u0pvCCAKmIaG9Klifvj5X1pMsQQpYONFs8csFXkReTRhaH/S9b71NLytxZNWTR1sj74yuasoOMje
84urBkWGOw9P8eTiIWwVgk5ArVCMw5lBRY3ZvmFev4j+IlY5kOXw/UcT74Omf7Z4b33L/ggjEAma
XiC2GeXkURjv4SKt1kEGlmLC7Q04nIllNu0VqULOYJO1qSykY7rGicaK+zWrtX8uTmvXDvds0ygu
apw1lkF6TS92lR6OrDuizlP04lKKctgP+X1IBSsMMooh2/UhYYVER0YKEpVZB+TRus+qbQaqKqtA
nVXUCLpibIDo+HwLOUSOcg6sIcv8pmCSObFcTxnObwY9nb0iZEYSE6uCV4hvojXRAXnKYoIacoty
gxcPZAfIa4AfiEecHVY1CuuOv/rCk9Cxg5SV/bwoNHTY6isfRyL97ZoUXXphmv5qjDvrsSLRm5gI
w1i/HRyim/KpLIZ7O2r/CjP9hY6LLshKg2SsofSa3c8qklYIUuEBosOxFeOLUjk6OS1wLG2pvKEJ
yQF1+FukZNEBxH51yUDuw99+Lj9Nlhidq/6qCXLmGQWFV0Gp3hgsYj0eMG7jHExZyBZSd+mdocdU
XlLdnKU0vCarH0s4JBtyT44iMZ6hcCEwiqenUmMyOmTEYxrk/g2W+wKo8GJIPoJIugd0lok/rz4j
+IBfrE/uQET3wzJkz7aKU4rUL3Ofi/Qiq2nYLi1zwLyqAzQeqacr7oPWmR53nv8YTfPajDhwgQBj
/klerDkBMpnMHpyaE8IbospgQCNzvBFU4/hkVfu1mR/zyGS8xQdsdHQpdRu+ssxpt0NXjBQWvU9F
N14qyFU5Jc4g62HbNm5gO1dNcV9Ye++nnOBV7NpzeygyZmiJEo0bw51aONvza6Ykz5h+r7XSfsRC
kIaWD2cM8cynsgooj6GvuGa5byqmQcjhtvE6eLFIaMHRm15iVYInp6hwmvpiAktCkH0BUlZezalM
r/KUzrzTpjO/Z2ZTYtMquBoTpLlAgcXFsttdV8O1sg5AeMaTO0TLCRBFtMud7K904vHGK/+HCAAG
HJbxW1riCf0JUSzwnXwVTtWx70x6G6fYiKZ2qSGANSqFbX7G8hfhWLxVpFxolPVtb8bNwUY0dmxU
85fFznurtRDip1K+41EeaTRKVIAUizI1TD+hUsC8hG+1790XKannhKPhVgtTUu0ikxIMtMBxmWjq
V0OHbdC/6ywCcMcxUh4yZ688Z6ZQ6eqR9jfU3c2oOAgxTe3iMsMmEoo8Uye86AkSc5Zp4ALMnlKH
sRuujubS9M4By/8U57+DqOm0I8O6XPCWFtt6ro1Ljsrfb83+L5+DfEKAQDJlYS4npmyjJztis5wK
vROTEUYprZ47+JVHFA5z6x5synz0zDxuqDJb4ry2yIMSXytcgXBXZgRpDKB/jZ703PavhYBUKbXv
UTBPJotPq8LDmIcX9V87S1+UypONZpyfQPeRTPFxCt9MPDws8bcCC5EHL/jLzfttg+5242goe8qu
P5kt+7i0FeR/6T89mE2mWp/OpAgYsCjVE9uvRu1KBmZHCan+WBmqLdpmaJlTzCLmkijWq9KwEW9W
L3Bus0tKwLrmSvQPIuhFRXrqIYr1+p4V94iQKElQr7J/5npqj6Q2xqdIWG8cDhieetZWbnlBp27t
5jXbvOSs3sR9dCQU+p+rvypL/c+YMpVYkGL9Li+C1yczL4yR3qHCEImc+mjKcX536A4FHBHLvpPb
2wQK+Bzm79lWbR3uqJZZILJNvBhbZ3j03y45hCCvdepTIIJ0xCNaURbUaF+SUy3jZhs7aB7t2Mj8
elReDJDy+0GO90Z1omOv1R805QAWQweklpBnLJKxN1LZH9A7aM8qcYMpVsyvfMUZ6f9m5H5Iew3x
IIWq3cMwsnY9FCkaEgIu49y0SLxPiT1jq7hV+YdGyuHehWxp03Z6tAwHz4tifAqVkyRlqeT39B5e
SfVzngYUs0S924FuwgEEBQKlNkStCgfgqlslMPXKSAJLQLUeWe0hbJXLixYaXwbCghMSgDBQ13qr
avMWkqo5+xLoUmHAIjfGowL7bOD5OnWYAk8AXbSTLZadTf77Pkxl/ExiFBTlWAa8bdzz5P96AjrQ
3Wi+XJctJZa13DNb403o5XhK6w7lYOqCClAV6ygII+uxgV/DpGPajAUygHaEZrJbx/a2FR8r5iFS
G/ewkvsvEihIRgLnuCGMgZt5KmB5OgQ2gmrlNEcpvavNEr0NOkIgEn9loujXCD4l1nvmRkSn+had
Hws1hqd5HYsg7kA/NUtoH9xaHzwpxjSAbs8VlixYDDO4ZALd/1CtQ+08N3dqlV26IvO0eeyvqVt1
txEyBcIENsdgTR7lkAPFsidM9y4VSK59mGFFL5JNnq2l3dlkD9VJRzkz9vhqslxjEgoYvD2jY6lf
i/Zj4U0FvL+R7KGvpZr9hBlDXhOZPWsL7FN58yXtcGVK6i3dWTy+lDnCG+xMdaO+lqr5ZwkhB0ZZ
+gZIoWQt2C8eM3nTL1Uy1LmOeR+BvjyV0bw8d0ywSZy1JP6dOfbCRRsCzPh24CzAfmRpRtfUcE8A
vAgvQ/a4Cxccrzqu+Q1l1/gyRvY5tsZfRY3Kvdqz9RKT4R5TU4JXaItmm3SUb9idSrQWZFr4kvre
zwtmyah5UZbPlcOrybo6j1l5I9sNszx64cKSz8Nc+8swRS/TEoyd+6vEOYSPJbJ2kTUZh6XRWIrM
YKbrwlDeUU89tX1p7o1Vh6lXWqDDu0bYimsxYt3JyN/eWbZVBEyjazie80y3WxM+rFBVp279KKtB
0ErSaC9d8QX8DZ1AGwWA4bd1nobYNzOAuvUCJ1qot8Jwo0uNixCslEso66w86W0WvSouajWLPIC2
J+FFU+vrzOMYoLh3PU1lzDUTKomhjmmPNMwTRtH6iI0amGY3WfBfAc5Rv9Vuo5wcOzQPSJfv1Qy9
YyJT24Byc0gGq2W3Y2RBKQyUBFn7Zq9o0nbMqycXZ4Mq7OqtKZ8ZEF9VS+asic5o4JbvJGUv7sIL
kR3ORkhfzLBbOoDQKBQqluQ9tciUaZDPsENmucN7HIzFNN9XSeymihDDKSQAD2YkvJSF3Fq8g5DK
jX3FGNLts/wgyADdLPznpJWvd40FF/ScWTgLXJqNu5WpLxFpI7ux+nJ6kxSUdZVsXHqzO4AIIIta
qYu9Lgm41VzWo/m61u8spEUx6Is5hwySrI1XRZKr2RICPuGXHWot2pkyzAiJnvttXlp8ruSRmG0y
eURuGTx/9AeJTgaQLdL8ENuCto8I6tY0rPOYkzcSY3gFTlef4oK9nw3f6GSp7xO2gnMudZ4Xozb2
wF0wts751ZlASPUAX546MCjw/dMDbxeMchjRWxPPgdpp86FrcnOPf3W4tqHxmvT6IyO3ZSmX5l+2
Hv5Orbyr+vjUEyByjuPsN8cV6NeqdWKjphL+C+09Jarl9N8XoBePyuBmaZEpcJujaPwIkbAfWeEA
DBnDA8V59Eys4l/dtCEyl/FnXBfvAxaC81LN54mh8Vk39C8bgNpHNzP7MyJxiBZWlzDRrCC2kZZw
iQFegxrIstd9YQgtt4S+y12/UESaDa120svm6tD8Ee42nkTKdkKW41OCrSLrLfmcW18SetOG8CAa
y1itjn3MOEeSvVhyOd+GwTlb2qgcarV+kgtD31BFSTS0qY9AP/Q1m9ejaILMYR1sZEuIhr2LfXfC
96x0PEk2QhtmcZWyWdjJXcsFwrmlv9qo2qyo5uiq1ad6FUHrFZJtrX2pLfjKshtadHLvDvsqL595
grDjlpdCUhejsHTeC24qX5eWR1hif0PSDFX3B4rm8gjnTvXypX9zLQ4RNng6dvmsPTmpdTWbKtr3
rulHap49wZPInv77p7LU1KtWsBQwsytr7JFV2mBv9S4PELbZHoSg7jhHY+FztuBBynvon0rfnVmG
LX7cOBhsRm3aaiN+NQg5bCSLYXnWT/robEFux6//fSktJATxFBA7pF/65UOR8fKJJLLe51MYB71w
Vpp65W57N7OfNQAH21qwMvnvl1hl+7MVxr+sa7YCVcfXME0MCGA1brjaSsgLWelpVvMQaCE8AaQM
0A+bl4UQRqaW5SOJl5e8caqHjWEvCs3pBYUr/FsBxR7BZfEku+qfCHcFF/S5GvslyFXEfCnfMWkS
OpmUdrH/u7BvflhmjnEr0b8Gsh12CHTYN5Bfw1F6trU2viQhFz026RuKq3Gj97qXg87Au2cOT27d
PBEvm/txXw73fqluTUMGkNj40D3igD8cZVIZdb4l7exYxqg8SJgMPfREMxG1NfZ4o24w95R1YPA6
emEuhiMK0vBJAaQrZrYXw8Oww/YcO2Bc7Srszqj8G5xAzU9lMVxHsa/s8r6bAt0+6jbXmauk4Va3
Fv1ezuNBqs1PGKlf5HGQprOwVxZxU7GBZwYCGTdILQKNUVXZuxhOIzrjCDcrJhvZde+RVjTnysE1
ltCwMn+LwBFrgmOKWUmtvhGoIJloqM5B6RgEiQblZBYZAuXi5OOrZpfPGGBoF1KtO6ZXcdF+zXPE
dhfprZfhSmWgOtinAnHUwSKtgtyXBL+NicQ2NX6WuNUuLVyGzXvmLThvtqWU3akfoWI4SDljWm0m
8rrdpud6JAGA+wxLac1Ut5rhsNP5n1qORxKhSDmVIIt3gyD3qnPfYb/k50gnqnGZ+9PybOsALxv8
3ZbTV8Ey9mnQhSY6xFxMt1kTf/SSKF+95dJAZ3JWrO6WzGzNM4fVP6pMtlYsw7YYmcVTjEBW7awH
AMsqKHG1bmWvvkehNR9sCx3hWqjM6sAXA7lRO2F7s62OURPoDGiy6XFwCKONuook5toNhN6qAcsL
AqviQnhC4t1qLcXc2qEW+42pYCoxmfsosIdAuBeHjlmtdOzqoTkROsZq3CcTzZA2rrzoT+yFzQ5C
R7kbaM3PcHD/70vkAoxmDqETX/lZTpl2ZxJQHjlS4UN2Q3eN6pNgv3BMNO1d9lfdpAiImiY6jPwv
LQHC2Rxm24HYYQRidlDV7rxl0LWD/DXty7x0/djKzUOzPjQYVtO3Jpo+kBweyj7pqF/sgv0yeQhh
jpojNPOgIfeyqYVzBrlxwNOIs2nM2m3LoukU1walSz6jzxCqjtGbinZqhXMF1DIjejJanzre2LFP
JJBmwDxPT+l3kVLxtJHWwn7GvmPCpfxaKm7LMvlrtiHzjnk4VasEY+iVtemB0YrwIO59de4ZBrNI
OTYKHtNNgkAb39TiePb6LNmkgBGlJQR7ksWNA5c+m5IKvHk6zH+iGEQPxofp2PBqYPfhl//9k6lN
nz2mpO3//6tqiP6WM+amuLDGY6I3N2v4jFbw8mKM+Vavmn2rDIwbljHQl4rla9gmWytKJEKqIUhH
YZNNbgdhm5ZPedyt/G2jePSZRsdvospLzB1D44X6UQAMZ1KRq+dqZf61dfMq3TTcYyMgv2rAS9DY
HzbEsYDF5bkIh/RIDM+1QCu3UTX26sjA2GLkCqdayiAXeKxHPsdLXjoOZ3GTH9K++kEaUSNVFvJJ
4QmXwNt9IK88umHCkxzCrcPiVVAAOERSTyYqLFcjoVoTIbEuke47lVHd05gs3aGp/9lR9J4KpQss
cyooEBP7pss/o75aClrKD84Miv82QUUr33Q8SYiJkoSfhySIhiqmQVuqWJeFWu/UpRG47sF0fbbU
T047qjelyEEJsdA4zy0z5DCBcoszw+BuChgNS8CHyR/NpEKCHfNhmNrO6KPlwqw3wJF4REUWoU3g
96jt+uByy9DMkgbZtJW5zVB6PDvJGAUqKHO/Wys3EsZDX23Exemm/B00MhKUokOapgdsdnVPKwvO
29Ayr4PJEdvJxWNRtx3RFKNWW5pjPSvygF7hEIU6eBwEw/esbiE/C4AzNWC2vsodTiCUvtHyrppF
8Zk7anoowpIKS5G8/Wr5qM3pYtNXey00ivPSkYgmWdkNUBU9Q2O9s8AlZOqoadRKcXTDwVpwikzh
iR3/L2MWE6YyOvRIcMD2kSiuStktARZMb6pDQo3G/OHYUtmmjotrOs6f81gTrwjyjlrCrs0FyMGH
/DnU8/JSRcWftCAnnlom27pt95YA31nqEPxll5xmC/hBA8XtzjwDKFv5Vx16YNBOFu0nYSBCmZfp
LhgnJwwoz8ye+z0afQ74yeJSCG/d5P7U2Zg8u/WfZEC/0nNNBXWtPDfzV9yquO4jq97b7rVrUFbb
DQvgcI3HdDV3eGd0ZvqsMGH3hv33fFNqZIwjcuuRTfGBnyI5R6bzNVmsYhm+erYd5VeADh9oabw0
fNTJWG1b0p28vEXMjo/8LAeBkIA/3wCzfmsymhISN1BLo2SaihrMgbRaVE8J9j9luY6tXNhdK19S
VxO0F5J5bx0pN9Pp80AIqVxwi2bcTQkkGLTjvmkV4XNKA7ExyFsLiKIfAqWI5c1AA1EIRXBx8ZOt
e561kupjP09mjD2mfWnGxXo2mXEfmEBXSLcbyyOF7JtuZs8IttwAu/ZVq56vEXuDCU/uE6rVIigy
p/V1JYvv9pJEW0xX6Y79QYEN/p2xNft3g9EchBQi6Dryxk2nFl4siHokgZPZGts3Z0ZPkEpAOjiV
Y1C3GahoYVs/qML2QIHYoDfNPY5cZzdonwaMcwIUHPNt1o1L51bI4tlMPI1cQNHMBVQ3cXcYsfPi
x6iueEg7nyr+X27ZyyNOYGBoRo3NsBzSfcr5yiXI76C1PRN+BRTYTIM1R0t3AMx7TeIxvSBxzi6x
Y6YXoyr5IGpO0F6J/saKRmi6Hj7IOESBHs+V5yjYxKZo/qxnLbovupHsGsnT/N8vnXnWdxH1mIeJ
gO0Dn/YG6efAeMJx772zy5rceCLIVMoEr8m9sZ0CHBG/sJlGne2h3yyVylzCNDFzzYZwN+m8kBQ4
saZGmYGyngGzAZuK6pq7gvlpsUa4ajEadX1ER0hSGYBEB+BU75AdoEyXYf0Sm9GyiYrphaaAURTq
1J3Wa6xtlgN2E3FvTbt/5PKNGxrHdTraOy6p7EWwKD8kUQLWytLk2eqMf5JdzaNgwxuWw2NUIueO
QrVV0C3oxsglRCLfI07VmRit8p6axLbpg/yuClRojK+6GPGDFrHgncimHTXGKZZ5jk0io9wMQa1b
yD9p2tenJN2Gk75sdYKUNv0qiqpG96/dpUwNosYlZALjXa/fZyHEqednvhWTe1JHljdySnNfFMy/
tKl+KMpAU9skQSutf6t/dqiAf+mO7bVNOQWGLfcdbkWqg1I7oAet8tSmf0ZrP1st4+wiXXxDiPHI
GbDQBrnFXomx6E06qFEt+2L269VjZ53dELWSDeW3Ak7yaVTfUcL/0CpJR3o3cfaJU7kbVMFcq0pv
34mk3DKrzE4OuK+lcY96zVhPcyOgZzWIUBd77j7BOrEls0r1mhEGJYAtKHhh5tulrM9VjIxGb6Zs
t7iiQmTU5kdc1ndFB9Q+97gici4laDILbZRJjEiqvIe6s0qCW/bITKA3ccY2VRSF85HS9HnEc6xD
4oaWumLShB6BhuJbR1r0ruDEpX39Qktfvakqm0jipHYOwORbo/LaKgZPtzEPxqubT7fJsXpPGR3m
U2Zs3kwD5KpaFffM+QNlwX04elSS0DBOp/9+CR8Vy0OGjNFKZO0nazNItSEfDVnd3K/YIaISdb7+
0gw0YE3E+jG24kudNO5LNhK4JlhGcidPF2VB+R5D7GNAaCkosBVyEdh3oRhTytu0JZ8i/AVFA10g
TUhBXsYfuFlk6DT8JpUu7iNTKpl3t6Z1o9ew5WruHIBVtX6EpdBt+8bWfHNJW7j+vX1Fyj14KBec
W8eYcaPDCra7sgULwfObRwpuC4rqiB1dEOGsYV3ZdL6Ss3LqAILTkhjyI9MwONRu23CJLD+M/CPG
WPO+B6njtEl/yAHoekATOkAlJ9a+O0imzTXhVLeNZHxIhDIbOaAfywQml1UiySzJRPO51HttQtcF
zkn4cp0n9nI08KSYBqwDNd+PvX2zig67OilJkGPtP1OLD0MLSaPbmnJqru0ISwat2kdhr5FcCS0B
EzMCnAsKndi+5KZ4BfqaHCC7sz5hptTUbCB1pl0g28Rz4oTWxoHWeECtuLBUQ0veoRNSMZmX4/zd
xrbmaQVYlJJEBdjnBYog+HJFvuSPZaDLSez6pWNTb3Bs7OKaNrs1oA5WansnROjIjY3SRk8fnabS
6KMvrbqKFIiRN55c68K3hxKBEXSebeXocN56B4tobZn49sNd6PRPeVXh70/0e1LTY1AV/Zh1x7LD
JetVb/NPrSuoYm2meu6g4AEDDj1n/4BdNBd7AK/YyQJrcJh1pzoC4J+v67oFrL4evRKlaQdlqEJ5
1hIEyPkrGiw0hKhxkaVWeyWtwxcn73ftrAA5KvK/qkP2QOR0e3DgrHEoVDbptK4psgTIuz0MRCpi
8jTQNLEy3YfAifwYT62HpbnnI9e24ZwvfpJp2nn6coQycRQoMGL6Ydh2inwqoctseMbJzK6JQoxW
alQ5vup8sE854PhD7IgvGcKhUS0wIn2yJoulH2HpmIHLjylJ6T3oK1iQICx+QtWp+H2m8CNfsC+Z
wsegY7y2io7fuY0P7O9AReUUCQtYojNlva8NQ/UVjvxIC9qspSank54isfrKKy2N+G/Qyj2Or8vo
wlLrcCsEOABw18lq5zp2u6KavhFEAe8xE3AIofUN0qqEAMfLS4m0p7h0VpZU+uNwUKfFLLwcQglo
/UXz51JzvRmnzVseC5YKta5+TWJ6ScW6B22p1FJiVfZY3j7C/lZp/fIKUeRflSc8ggx3d4hhkdCb
7i3tCwb78Jhzpy/9jOiwLZ7ZQG1VfAiZ8wwgyDqQNYO2gsXLDTbyPi0VZ99nTFkH0jMde7pbLIQ2
YhCvXMasKklEgLet8tPsFI90h9wbpl716fvnvVZMZ5zgSAusZR+NkMotgjjXDlX6ISbiQCyz3Cjx
tO80I/NkZL4RYnFWBVew2uT3jhkVr+KgbayB91RVopvVmHWgY08pZkQmqMU/p04ACwECSrOSut70
ClC92gGoZR+yTnFxGB1pz7WzDSUefwPvOYRmc09qr2eGCU1TUR81hRCfsrOWM65ewiNC3lHXVubT
mMjltOYbIVArz4sF9JkJ8ltuR/c8GrJva/jXd7H2Xppkv+SZvrHEtE4RFGXT6pnc6gDDAtZT/Ml2
drUSxF+2qk9HC3U7Zmh4f0XzaSoGKgnVii4a4ldgRGwTyzTFtFEaDO9o0p51VkF02RO8nSqW+wgj
eFAWfYIeuCdOSe8Wjw64C+3sEgLEwin54qIS2Vc6RUWpMpwsO3RXZsJK0aGfQvG407pHM6bDzU1s
l4nGeNP0TlzzObsRollSfJMxTkkZFLVI9maf2hsTDo9HHAzJO7K4pEtS/DKG+i5TEFd1yqSrHMYz
GK/FKwCr1KmNE63DcmlZ0Ct70piYezNSdhgsmpai7lonCrez3j5m6TA/mJnXsiYgBtgIfYMlotap
F2jg392gv0WTUfg921OC6jL9yRDyJ000d2W4VBvVbhgO4Ml4yRKbeSQa8VjJqsCN8+EKTbm/WoMI
hqJwL8ilcybKQh2Y6gh0tVijxluYd9tqKAWW9udmrOwThYXhFdyVaKJRpWnO8kKKpHOvETTqRoaO
P5JP9doG4ir9RH5lczRThxUzWmwi9aKzoSPZaqNC+kUtOdTstgmgvWxINHn/7/uy4jX4NlYROkNI
2WMagw62aHvk0NYuXOm0pVOio1UwqW/c0Qx9KASJ5xLEdhwjAF22Ob1OnXtuVO1OzM23kkn8IlX7
Ya12dYmZH12/+luvdtpuseTGmOruAPf1VEohCKRvwPqq3GaDS2yF0d8iYgwv/33Boh76U2+3D+1U
1QLmKyLUXd8QMSHAGT0ToAXdtGbUTa4F7gsxxyRzQW1YBuMyOw5PgNCVa+aUf9RBzifVLh5QLXO8
NsXRNngeJuaa2yHjT8mSCg0smZVD52iXws0ztFkJ2eNSPFk8SJdZdx9qeOpxEhxhph1tJnNFWDlH
pZm054EqT8tdvm/bQUuFPN7GvelPuVjYqCuax0IP6wrIvb2CjNBbM0I2o2G2fjaSfGjONZN9h4Qz
sq2CFQLut5ncSWt8BTitsKVkKWSyNb5geg9aqDdIJR7KlBT3Con4a+yeWelV28otas5Up7owXt/a
aazBmE0rLAm8rjgc1307iTTQhvy2RP1oCudUZ4hyzRoV09K9QuhYcxJpp7POnfaTNnAeoJsMu+tU
gtSqsoozo8xu8TRXgVDc9o1/YRolbI28/GiobraERs7Moft4rzQGG6p1BTJkmD9FXhnPLZAbxmyp
2FbJHAdEZlPeN6HGGgDZQ50pgYZya691pBhxi20NEc9neMbpvp6dW5Hq06kAmPdfBNXZBScRcCCe
KXfgMiVxT1BR81fWLcO7VQYXz+tYGFf1fuj2lDM4RioQiI6lnaP6FhKhttOpcP0YPIJGvuRpNbhZ
apKdhuHdmPL07Ej3R6kJQMMch0vVUqgc5lXWqFbxlhl8zNBrRuNdyN3CI/xcI+tD/xKLfauTTL8a
///7QmS165dsww9V16gBg03qkRSsLZraGuter+8KsnljONYUivh6jfK2VIh7ZYY7yCH4GANNVJzS
fHlR1JrlQkjUiNQ0fEmF++zOAmRigTJtrm37gdvuz8j4czMqU/ucTgVfIE7ghBxfVPvPohcT6G7D
y0g4OkpJcWNbOWZF2RqB2zXOTsBX3GHU2blk0L9VuvJbRmzUiKqIIKuWtFM98LNqic+1VWrbIe9e
5koRJzK0EKWE4fKpD7AKzKzmrmnGu6HxFqN+Rf+3Nd0k+tWslk5TTQUHKchagNKZh9idsCNu0A0I
m+8wXcJHHiIwT7sdW1HjwObss294xKvENd7CrDG3A3XFxDWFVTSWj4TDk3jW69Iqy0nHS+9CtfLw
E+pX1fjrGqZ8kDH4Dgec33BA+gNgQc+vIpY/BdSONHpv4Ces0BhrsyREUEMrKF9wuFk8i0QnFY58
Vmp5no2QuCQHdh3pRp7qFoM3p13GooLAiqVkWsXBO/hqkdr7JStP+FeMrbkoQ9Auwt6GaWHvunI9
alEJ4Saj1Ay7Xj4izRNR9+PqnckpIlb0GzHYsSN/tb78cKy3FjVroFTypy7HxS8NiyuVe2xsyIoW
sj1GvIH7IjyZfez+bUv7lU1DtUMCkiD/cNVTshg3OG0gKGBJlWmFo0+1PkkaItg1s2P8F8qwUYbR
OvUWAq60frI0n8Q3naml3W1NvPVBQs65p5qox9mGkc60zLgEHQjCXdEDu4Hj3Tbjd231OAtyBa9T
8Z0uWndmLnk1nbA6l5jgWnzGBOW4j1TJfFxJzGGH5FkPpy2S+XAfaXzibMd5H2M+gTna4X+0KNyl
PLMvdNChkFnbhTPaG4NFR9vBWSkrHaPDEJsHDBmPzIBlgUuiCA0G4QW5oVON/bpJeoB4xhCoUf1s
SFXbptRX/HWzTzVX2BCH1UvMLPgwtQMtbVRvkQfOF7gvq2sF1Z7xP9bOc7dxLt3St9Lo/2wwB2D6
ACNRVM6yHP4QLleZOW/Gqz8P6+vG9DeNacwAAxQEu4JLlkXuN6z1rKiwNyrCxhEUd5RVzcm2kEFT
u4oNDtxNPz0JoSznCl/Y4dmXWDWqox6vNZJ7CE419mHsT5QpAR5vCbcAe0qxqELjtYmkL5/2ey+s
FZENu07IjBnmTBOnJUEqYXuTBn64CxoL5U6OoDWI1WI7wrToLQpiveEasmWggo4xppw7qcZtvAWA
UQ83ogOYouv1CUNvfuAJbX1ENr2vAE1hLdoxJ1+MRV88A4Kcx1q95D2rlKknTCdj+QaKQdMW05jh
P6XPLc3yw66lCAV7GK2jId85gYa1omrRtuCiYOD/8huz9f+bNXaMvuqiKb7F/5i/8ldRjnUUhOK/
/vwpQRT/+I/dT/H5p09WuYjEeG1/AZX/BfqPf/oH2Hv+m/+3f/iXX7+/ymMsf/39r58/syh3owa0
/pf4EzZM0eEb/59ZY/+zaT6zf/8Hf2DGHPNvsoLY3iZZhtLVMZ2//oMzZjt/o2syVDxsEMNAkEEA
+wdnTLX+5lCRARpDCG3p+py58U/OmP43CGQGf6JYhoEvSvl/Se9QTYf//184Y7ZOWrnD3k9hI2Dp
6DnhoP0r47wIrV4OpUbbKDZhscltYHy043uhVVX16Gh+BPI0uBbngFu2U7cZwSuhQ1MeepnYdI/+
hCJJfg/SGrgrwnzGshqIlQlXuyjPWJyzU1xkLCQQE0S9kT6RYYAFFluRwyabEwk8jM3zpjHeD30+
AhM2ZrRHn+7DADmO4Q8nha3uQobHCAQ/pbVsyOo0wcjQxPSkgYJoWNq5qB5KNWynQqBZ9fPaEyRW
v2aTvm1o06KJGYU97z/LukkPvz+ydB8LoUo66wiyh2Ge6kkapngDWfvX0F+F2TMKHXWJm+6yETkB
OaY5uEZjUVdZLrFJqZtpOFtSv9rbvT5eJli4hs72JO9KecnEt2BJtTTKivKLMLdeORPMEnntoKM0
v4wV4NSYIonpFyMsAsDMPFhNRrCHiZ9O+BvJByOGw6gfsmJ4WkupiuKTpF3Ej0b3Q2Zc5xF2/26p
1rbR8Z/4QVuu4EywsktVi/A3bWknzpdJjMiaxdZiYHrH4BRcO4CDmz+voCjUmDtfqPY7V6r6m6lN
hDkRMOjgcatMxPyYiJKyQY7YhZvQmHLS7kdnCRlgj8ZfIgm3+1Q65zBi4IOhhdSks+QjOBFwX9fR
JCIUTPOiLxASQvw/xqn6SmWYL7twljpMXeEVjXzojWHZ2jFknpGET/a42mCDEsP352I3VCzefQlD
LkP7KezkG7j4umdKKTFHhU8vjVTkUuaN/HxJGO23QyEgAqf+VyJ1b05lXfyoRgKbtJ6lYJrOpkwn
36EHeCIICu0qR3czUaIxgrbTN0hMg3EfS+EvptHMIFiHAz6iObRJLOntaVgq3Yzjpsukw0H2MwH9
WGpypa4Mn5mo9s7oFskqjdG88EAsiWXFqH4OteplAWyvsfoE+s5IEj9/Sn1ldgbBx9qh0/LtKEcs
bNhLdJ6qjWve8KTDEhlr+Q7bqVJ/DMq0NLV6T5DLFjDY6wReC1yil+O2bRje0/4F55CBmpxsA3P0
OuWSEjxPfIB2SedwDzFQqQ9UXZzQW02WcLfp4QrQPR5CYqHwiCXuCLtlSTVLB8/OVsJe1BF6EQQn
trXEiGOLYexTItAhQ7o7MSEGFpQz2amSytU086fP7sbWcRFlL+igf1lm+64SK4YjHNugjsUcJX20
7ajPrlFQbxI06Nw97IuvgIfOEHOiON92AeG9BcmZiybTSQQQcoxDCqysFWNRtv1ul1UOUcqj3CxN
8CR+2AIDDUt9CVkzdXs7lfZJKTsug9OaJBOu1IDJKimqEJ2m2ECPrmr3RnLwGiDsWdRypay7Kd9P
TcYyv3YijHXYh7M4wbeaTwrRaPWLkjc5effiy1EjIL0RBURYwA9sdAVXwwS6PYtYe9HlLmlrs3Uc
gpyVqfxMQM1bWfHZXOfZKWEUyRxPkxbdIhwRpyoBxJ42xkhpUNEYeQgXPfQKS34YWfnasVdQaqBm
OVM4I5FsjDNY+vVBv8qZL9ykmiNgh3zWAKOD41JsS7xDvFGnHS303Q7tSxOymuq4Y3ldeu2Nnsqw
S95V/8M3sxO71TXZqXeBsJIZCcaTWvpMElai4I0gOxM0U+Xxjz4ioxNjy8aKEBsA113nAZeuoR1U
3CGnWHNeVL0mZnHIJkDJobwc84l+EdqEwKtFeIO66OAf4vpsemzqBoO1Hp5ObkJbtjAShjVKgbD9
MSOH0bqFC7VMpKVVs+WzgXGYeXWMuHOZ6KicajXJr3U9VeiGEbKWlb2Blgb8dv4p9xLa/QnhVOI0
gPsrUa0r23WmIThgmJmHhbbbmVENTA5QohFV/s2pzMDNmmF6jBlfQRrnzqwNi7UvVco9M7uecd8I
FgrPLqrvRsPBNK5z1arWqIcjWCbVeNHx62SZGp4z5uyyKpojJTsx8imKemH0UDLjyfEmg0y62swK
L5lV5oWlpegjWUUj3tH3uoivUjwla9uXpB1MYDh/KCfW4VQfGVLae3Jj2g29CAAELqZrNnTSqmQd
wX1fWHuHjmEBYAkmMrgtr0sa7QgCqnQ7RT82hha+KkF7nAXeVzWmkRI+bBXVybIN4Egox2ruS4vI
BsIT9Iq56wClYgsjDgQEtiTF6i20cFyNDA0pbWPIcE68rTpllRjFe8KEeS03oNxQXw5rqWL/38yn
t9EsdLuFsrFNhnL81seZmpEX1xRtPVobpTzW4di4aLAYCmTcd8GNizPwa3VFAsFBnzM2raqVV32m
6Z8wMcZ4FUbQSw0pw++cEY7aj/CrmgjahA5JwG6sXRiBYJRCHtoIhUyexkdYcBAehd3e20K9KaQS
fZDAJ/CADem+yhCjpJNdu4yZxYk5B6DpBGkEt0tazoj9jFl2Z5Zh9RgbZ6fs4n1f5upOZqEEcco3
b7Valm7ZNeKutGtMSEDzpqz/0ScKgEM6hVBNGvRIiDV3cWlj09etCueVSPYxISleJlr9Xsts5rBF
Sj9DNlcxp2xfyfpGDwfjWNYmzA6m1Lj0KmiSWO4THCzKcIwKrpJkzDAzdxxJLlDb9yqT6NU4uq+1
1EtuNEJlYXhJ4t8UObvJUu6WDNvGNyLmnhM4IRDd+VdenhM9DH4QejG4sE8UMjWbLWZu5GNpl3lt
KMuYbvhpynY7npmNvNp1Txc6P0gFHRDj/8It2Y2cSXsyvDxpKjTEItjLRvLPBywhMHyic+kbKkiu
C67tZKNRrS7NMLCvY0PSL14X+XOU0JP0w7SAnqUcYZpq98ppt7VsORtHK8I1IVBYuMKhflpdrLPp
VfVbC8MRwuw7AAqWfJacbs04cTbAX4yTbhmztFN7UFNax7gKBa+A0T4nMDWA+TOCPP2SeelQX2z4
dX88uE0hxj05b+pB7Rr1wI8dkbIUtC6Bb91JzA8Z+Hy/RlyG8MzZ12GmHeDXLcJeO9MdNJ+kom40
uevcfoylrcoSaIVGSHILo67WJpwo7De6dqmaZNcnY8hLkj1DoaksX4BpA27Q1obRK/tYILDEry8w
X4zMOIjagjIFe62L68tk1OIeFaCCDVsvl5YuLc04lre+oT1teQqvvx9Kw/6sJhgSCa9DCl/iDb6Q
tKxtJm4WysNNN4YkH2FoPbZ6lazKRKvONLfbKcnCZzkqn8nAwgJHNHYGXQZsUuNUmdoxPKUlp4cq
BqA8/oszBrsy0vGT6kmyGohBXZjC+oFhhrCJ3CgoNq0jrjhcRor1QObFBq7TK7d0uL1a1hv5hjXT
v47icnRCkjas11KrsLprElQyEjU2Q6dRoIWE9QZqQqhRyGHbloSXQfIMdqxeBvYWYGAzNbcPSjqn
nSMOBtWgaqcp6W6ZqoZ3dggLvcvVC6y1Mz9941bH+lGX9DOaK+tsFt2IiNcRs7IU/nCNRigssWvF
5cpvuk2bOpeKBiULOrbAOUEVRd90S19qoPWmF11E1MXFpmHtM/tnZ2Oy3/VeZnErCbqRVWOdHsIg
1VYZVAevChHbwniZvnRswE4FVqZFZb6L+m7aq6MzMGqEKm5nVXv9fVhXplzdhjhQNinBsetxLLt7
V84hocrEnYAAYAr1irVLoal/PGR1lCEAGUnNyTPOaf52vVWazy4o4BM2FbiqRGr4lvA4956TSb/w
+AdrmTubpycfBVw03QiXJvsvr4VIhSKYa3xsCmlbVNa1R4NjqhGkPDvYROzbYHgupML4OfUScu72
Ux/890JighqzY6EzKdZtIffQxvR2pbK/YdRieuMIQaSVdazBKu7iqKiwxBkLjSXL1dTM8oTsxC2z
VN0lQavufn/0+6GeGaXgOsQsUWOkFD41K0HdB/hhR5Js9lKIXcm1y424Zz3FQP21n2LPjnnPh+B5
2CAW4Qv0O6/TRH/9/ZmSFe+Mye2laYMp6qJIQeVUK7j/+KjhxgCQhERFvAXaQbGHcA3skJXyYew1
FzzXbKt6tyLeGjJxetRweD+6FJqX8jTv9SSeMXeGdYPPEXI0VVJpuhUD6GGB9HKhtyUmkMOLFLPc
NLfDqbxVj+xRP/27ZcmX7KClO/MNPOjNP9tnmFPoiBdhE2/HMljCsrkYV6KDDtrJQCy9KrOtIz7l
8yhdBUAjGSFXhVA00n8GUb4wz9ZRRij/DBtAwc/Gs7JTutcvlY47AKSaa25vtwaX4nxiv7DfRUhk
58VplEzl2ombIzWQACX9ATU7vFNQo2Fm+YWDBP2EWt2zYo6blsEuBG2EcyJ16IVUdWNmQEjGyPEf
PZ3QsbeDX2pPwL3SimYZNiVhIwndxhgGmJfRyF7Hh872kxci+f1CJMC0z2I3+2ufLtvd9qw5S/nR
XMqbWZ6Nb/tLFrv4075PV+J8dY1uDYFIsVhxDnv+WWG0VnNp38dJcTlXE+BshNoQ6cfEYZ2idkcr
schH7mobbYK486m/1U8tOI5v5l2F5uWtjfGYE38DrWFxyrtDFbmEOVeJG70b3xjQ7a/h21If2VZ3
kKthLqKKearn3F+ZB/mSKivQEAK6eQUkroJPcTajk1VaW9NNq55lHoMB4TrLLg63taKsbkmDDDZw
V2gd8lRn4o8XbASwbd4MQ3bfHZs3CZk2zjoEc/ieRdKdIKpF3Xhc1Zpz4lf9TeK4etaO2i14ifmv
0cKdolhaz8yycrMtBkgo1/Q8NQqBpnR7H/KLwrOcAxdhmyyJ2nkRFGw37OfXUC2PBmbUOvVCt4+t
JZKG3toyAnrEHPIoU4TSbvoif3UC6eALvjYGyHBd20SjzMxz62pSQmA4PKd7BZvLgsS9BdCmI1Qc
8TosBr74E3lyeOsVti2RD/S25Nsr5U3N7Vs8Sy4H9SyAweZ0D/obuiTtqxi8+FXBvU7U+gFV4qv9
Hnxor11ylo3XDNJMSbIWzupNcgjw+6/TvXoJpE30gq3wpXipCK/zOp/hdOQB+rEG75fjgPNeWivz
0g473DoLSNQmPvl5VvBSvQxYwmPPZKPab3MCWM2P7oe/CYvTomw/WVZuEhlcpP813zT5WVEq28F+
YK6Zf+pfXbKz7/ML4D+sW/eK4jVKCLVdDMb2YVDWt+kIpAzNyzE/K1iAKx910i3kbo19udOslYVf
lTw5/WYczYN6qV+Tl+k1+SjvuALZr+vn+ZvvX1rzNB51G/BGsaULSVPx8qXFgKLawM63NdTGrhv4
LBqxCZr7nKE68xv5M4kxPDUcLGXXu+NrmuwNDeTMXQVzFV+zM/vLRXkN6h3rFi5RC2HkBwgA51nf
YP9RTsf7yEIl9MgHdNSeT9kWrFkyxIi+EPkkRLyXRbEC+0E3c89kf6NuYlZjC9u2Dht5g4+/PYcr
W99KF1/bjD+ClKESZuapAyMpefVL99LckYBdqofN9Vk+7TtVpAFF4r15S6IX0+/3Qb2VugL1jO3K
wr9kZqXvWXieQLmnW0ne2RXwikyFjAhWj4t0TlvKU5CO+2ab6QiLkVjb3O/zU8KtCJXIw7/XmuG9
RtPFxFDAKMH3tPy7jHOPmvRaaIjYtEc1FtqlTzLKAjKmrux/8DxUPNGC+1fwUFJqCiZbpvXDQNqt
HLtTcRme2aPkS0xGtxMrwOdbVepWjFcS8nP8pt9qJDlAGFivFFbXrMfyb5qbHWblaI26yFj38Dam
pm4RnUbyKgzU8I3Cbp/M6HQtTb9VZaweWA/3QQpSif2dtZvGwDmU7aCuiFgbH0NvioWMoOOi9MAK
bdUkaX0Ygvsc9bMVadDizRrF22hNHoxQw5XzwjwDLaaHTPRfieG/p1Env/nVwwmqz7RAjqeC+1ju
/HjGOMeZuba9gdyxYDToW1VpV97ym3hiF17IQZu5QNJaGWDMF1RgUGZBUi/7t+ZNxSKCoso4y4n8
RIDGHoVLyuiq4gcKwL1d9PrX0Lav2I8Vr8xsB/pOF54cJ4q3carfmeCGuGiHFv+kibg6KbecT9Wd
PJoVxiWaDsVX+/0fH5qIPdF7h0994o5od9p+5ctPeKL1Atg5DNZY5fcm+UHTnHG3YZq50ZXpPBMx
lbVSatkG3o6iyduuHR+dplknFXyiBv6AD5kuneseZTqwTlTVudUf6vnh90eOnd0jzSgwMmLnrxHk
Y/CBHA3DT66XPukWmYNTLzrNjn9f2rB0fICaq5zEvbWaTSUpBxmyamXjGLiJhZJY686ET1yKwT8x
UosXyGCHdV7zPgcdF8NpHtE5p9Tz0dTDygNnb3Yer2W40EajXIcZcZ2qAoMtU5WQE08atx1Lz5Mj
CEoNDspJqTXh9tmnudUb0g7FRi/jF6wOHDGNXW/sWt+PY6HvgCF0o7IoSZe6D3D547r5WNhaRlu4
F9hrNlj0X4eu8AkrpbMzTY7NQc2PDdiO49AGxTEv0xs6snxrKcbIFzImj7HzTHES97QZnQXce/TB
56nLET6mRbR5hbL/S1cOVUEFiYH3QytR4acI+cfvJvDLVeOxL8ABqSErStXTgLdpG0nOdyoZyYUI
Nl652gJiFOTMVFGv4U6Ij6YWZuuC1CIIy7K8YwFeLIxIJiiwqxAeIxaJfFFxt24ZD0xwfXvmSTDE
NH1wtZIpMIdT8GK/Tz+Sj/6luaLSlf1mZcivXLdCgQ2JxSee4Q1qFy+dgv17naeXoqjKS1ANR9NO
/b31wqD4mA7jw5KKfIWxL3HVFhqxw6gowPLKXDFUUEL0tsoMPuu+jK6OofoVDEzjMKQmYtihTW6g
KT+bgGEL4mVxCklTXJDyQKjCMDBeMOgpxvDVVPCJOuXFUPQfON4IplMEV32bvvczgbiEo6aLHU+C
TenA6teatyq69aRb+lDTEmoJJtBUEMBmBCyn442UA0Sx0rtdANYMatDoVorIq9a+VKfcpFbLJCSc
aKAIejPsU8W7ExYtkh0m4ktH0tItlO4mqVJPsuUPzTFjfCgih2w1ekkSiINlcVUTCWNTY8OmHfNz
LVUfjpDWJRvVzbTL24yVLiOrJeE1fUxKTm2qN8OBRtvqL2PbJmvSeDkcAdahkFKcuNzYivMxwoY3
LalZlQ5UoMyq0ISLBpoVUDEbXc2SKFPy4oJbZAbNufU/pIY7h5TMPL+ZRm5kiuDtMrwpQn5NIcQt
nE74q0cMTuJiSQzoHDzOCzOb5QxmW2PvrlbgC99UCL7b2VSe7DS7nVZlj4xsgOdS685lsodoiWrO
K5vkk4qTaE9lU/QzEqodoo32DQp7XPlaG30K5Yil+ktOUZ0Tqo6QKezXg1R3m55MckSr3BYsuyQj
zQ9Z3iVfLMSZeLID6RkHsm8fA6/XdN8bZp8cfPflBBfpoCpRvA5yNoQ605/GsiQaOEZAOjao3GQM
hVlHzEopM4AWFksR0/JBBllQGNfOacJ3/rYHyRP6KbmVrungWIcYoHlF3DzRU/6sTZHTmU/KjlmF
suOtz/OsgVBH8384qKQ9ULqFOzP8aNvgnsoDWqT5dzEFMGogvZcFkDEj+WHakKNyEGVsbyBxfARO
98VFjLFj5IJx8u5HOXQmOTDId8A8eL1cURBim/X8izbdlGwMztI4a6TA87lGDTm9GoIMPUq81xrr
wyZ8b5+L8h2zLCdlBETNlhgmU4HhqFW9NO6xB3An3uAD2Pu4l57O9ENKCJOQ8jFc9SrGTTpGTwRm
wX2EvDKpfjZ2Lq1GXhtmPzTSOmlK06ieY6hNyxCtD9LWGBeRurZSiHQZE91j4NQbyU4h+qaDskY9
9jYNnKuNBtVbBztOYh2zlDgsXcaXE0De4pbX0bHSQ6j6RnUKUL9itGYG7JRO6ZWfXWv0y15RXoM8
QV8Qq2IRoPSq4tQ4aplAgcKokFU0VXEqv5hzr1kOsw1LR6ubYbo4pzkayb68ToVjHJK0DbyS6mKZ
aT87HVtPrTGOL1WWTNiW/d5PH42hEvmAbXWTthWvImydlRMA60J11u/9un9vseZuBhQam0waZ1K9
RRwDoA+ZMeDx90MWkiwbYj2fWCjtLUVMe99J2aBOHduIuMgPluy8hQVDajTjhFdp+mJStWSVRqHi
ZsC3Vooq1gPbNp6FNIE3NA9G3jpXG9vZoxx0l7TJCaRMA1t2SMxdnoYPAvvcNu6MLVvZEmD4JG8r
RGqM6Jyt6F4AWJb3sXkrS5vcwhBMALxGkCWtHj9LBrchGa63Kk9I7JMQdZArSgb6pKmUjvAeysAZ
VobirCTNeYNTqa4StX+UEkvdCLc1iVzSMszGZNFZz9TQETDC4TcLmxKe75AwK5Uvhp0YwVNwF61r
DODz4Pc89QyhEKbkkVUT83AZRN5vB1DTHrhx4pFv61shxXuA+Ev85Lw8GgJWKrjvNBzgkRhL7GaH
gLzuLA6WdZGoAFe5hSVSvSdVzUQh4CTzBI7YxPmbAZOHCSc/1X6wS/xQ2/Wh0JeWQtbvhEfx0KBZ
d7shW+DdU3a9SQEtZpKaHG1ERgrgpBZfEoJKOp6MdL7xQ1R6sNS0xETO49drkuHINibXAoCAGa3b
5lp1WGbivjkKG8vEYENbcr4RfdHoMtB2KtZpcgH9U65rjk/Z5hjUilviDqyK5In2QGkrEiF1qhtE
BTzLV79HOVpYPQIDKvWdj/4o0uJ2r1kdzglAeeCa3526UC8l+i4vcYDfMNnYK4YJO0+ud0li7dLm
Yk5HfKvCQ7HG0ijMyYFox1fo2iN5kFiDrBpIWtx11q5Uh1/NiPHPL6A+v/92XVsz8trB+m53Pm91
Oc14qzdrNS9/cifLthi2qhc1rA6Bhc4yI8FjmzlYfuY4IVaO4W7UWqC8kVJ+hkzjulrv3odWYtdZ
1eRYxM4qVEMd385EJmhctyeIdpDeUsJiOX/Zp1twC3rWFU1aZhs70ZqVVJLm0BLWxW1NeySpAuzL
zi5qL73Qlpgep8SXBGAMYhOS6J6tR1EVYovZBazLSKs45tyGIpMOtCYT3p8QEVugXx/C5x8lE2Xq
7/VtlBnWZURFDdyP/Zw1yfouMOp/ffj9e2liwz/6/SeKMfSbgnOUwwvARg+UrzHEdDSUfFyrLNLX
KIO1V0GOQOco70nuO49CoYI1Kg01lli3Er4E0ab1IWgTaxX18LPYDZh7kxXDnu1Bv+sNLrD5MwAI
v4rUsUhf0Y3dEAvsmeqHhEBg15ZatytaRaXEKLzO7ryaC+nhSISrjhhaFpXlGKffD7qlfkNMazZB
KH8FHaCmsrZZ8Ipxg/yAep8nyp0HjHEnp+KWsZnlJ9acrQBLlBzbH5JCCUw0Od65tNuSiEw/gCgH
z6UlXhnvh/1oIBuo0xO8JZnbMzN6hJb5XaTdJa2KQ5dU4jPIHJWGiXfN2BfxShXIOVkIfSQhN38s
ccpLkrN66zKf6Re2H2bFk0Qyq4p6J0HMk0S4VXIhPNI6gl+SpX1CMMyvWhocrUpkWzP01YPOzd6r
nUw/W2CI6E8t45qo18Lkbcg2TN7kIP/ea0YqCb6yJmwbRgnKU5kp3UWllRsJTdwCTmNRwkmzyj3Y
gaWsjcm2t/xp184Pvz/6X5+qnaJsOmz7hoGPH+0vEMWLnZdeZav20WwngD0URRenl1kBF7W2tfKu
IRgMQWEzpwS8a9rcQOP8RFSgXaRJOykGIbzKsC/lyA2dCtu0hA5ID3Mcq44PeyvH2l3H6W4YzYja
ypzopUxj9RqNUr1FjJ2RelIfqFukXZZLoMvIrN3WjvJijik+BDmsvYHB9bwT/wKZ1w36C04N+lxc
71jMX8sKdScd2wpPNofn8I3qWqzAe7B3tfud00ImTJT+Nceo8Dxk4c3GmeMFBq0/SA4OgcHRF3HP
JYwc216YI0cAAHGHzRTpyZNjIOFiZixYJ+dWZZ/Cegx3yRC+jHFkXvUM40swpvlOEm6Q2jFksGZm
IEQ84UL3opyiwUjIoBxUaWOiWWCUIAFUi13DuEnDa4DSZxnV/k2GKYSyV9vYHcN8ko2CbTQ0p0qA
OMQlfja5JPC+qlA58htL1DcMeOpyYgbZcsph1tKQoB0dRf2plOYPqbZ+mLo8uBLNyBaZyKkl3EGv
/IQrWof8zm+AoPpOSdixQgvGArnOF2LSeV7RuKakaS5AqctlhYb+C36mFmpfvkIwnoXmaxv7We/i
YJDDrr2Rtx1cmnZY/U5BCsj4XZS0BGszUYnNneDGws3+x6eGT8zmxA/GzRPOGLW1jO1o7uzizG0W
00OPywQvUbPPyfAOCuIJCDc1LoGojEtmN8O5bj9FaeV0T0q9qSWgvTmYLs+WSWjIx+oeNFF54oTH
fkqCY0Hl/mpDEN8jN89x9Ibqw9HkVVejCBLGUJ/zwjd2BHKnXjQ609MovLZltIzL3zh3xHbcaOoe
JtrqErTqNi6E2FklIQgTZdoybI2dBSi9XopJvGd5PywjCVQ+0RTRqdKYVWMg0nmle5SbhUOAeysf
xpZ9mACt5ssfqqSxtbWEdWzpZ72iJadskGFETw46LygQyEuaJgPgEopzPvke9fYmBeJxSTsGluaU
f6uRHwIgVI0tR0TzsINS8fLWjlZpZz2G0lJXU+I2gOaJ4mhwmAUjEQ3scDKJqLCOOkfL2OrYCdJG
a4yBwQEOTKJlIsdHX83zvSG1OaNU8xpZWHe7kdQ28h9g1qDWb3YTT0svHiMtpuKMJJoY2qrJtZ0O
V5rEOtlLmsZayohAF70dn4q6B13KTW0wS88Isn49TiP0EdCYSeeQYt/AUjPDTGdpVH7mQQM1nXRE
ViaVF2dzDsaZhGHbS6CQEqHZ0GfJQeMaVr3Fao/PryemcCr0I1befDGQLFRF0bJQGH1a5MR0uTjJ
KdFUPlIjhjQC6E6JkRaqMqX7i2UufptuQZ5bgbTNEwtONwEbocidm2gaUM2+APkI5G8NQovpsVVo
h6DW3iIfsr5IoosYbPBCcvJUfETWCB1J6gvJbWg03eNAgI31mgzC9HQ0RstOnVfEKqZ0oxXewJLz
iyKVA5FS5MXoyWjFFo0f10Z/rjfon0iwXsc1GnhnsJV1FZR8oXqK1gguJaLQtm2raLtJY5MCho2t
GSWkOTHhNkmsoSVCTEGqRG09Uo1hvbgXav8rLI3BKyc18cwy+BG96Y2ubarGwiY7P3C/qVr4waGw
gxvuGgpvnxiMJA2J53Xwgxglx0muto8xBC1QDeUm01uZnZOf342xpYKU6egn5Phoa2r3X+TJF4T3
QZH/hTnFpYhy0fz9r+qcHfzHb29//v2v/675Nf+s+dXAycv4godt9Mzi16BnRSgoTNDOEXQfcDwn
WfyuKok3drpLdpGKoAEly0+TdwyiHYemopLM1X9+VhYBzv/2rGydmYyuYrzna/75WVVFjj9JktiZ
DCd5Xc6HNkuiZ7NDO3ElpIsYmF8jmysZWx2hE25V3+TrYENf2LbKSr+pJ/2onZ17V13fqgD1nZFs
4ZiIeQBz9a9mrd4q4Pk7/5hb6iV7am/tc3yKh7hY/jaAq/vDwDIfVgss1V4Gy8vxenawJVUNftDe
i0hWxf3Bis5kmxke68K7Xo2t6riUc6XucrLv//NLotgIzf+310RBPa6QUQ2S0qBD/vNrgtZABTJo
tNvprF6Hfp8DuS7O/BoKRq5eydLPp+wFnEFGR7mNnGzJyObGSIXEUgUP4sh9LAeDZqE/HBfHJnVj
loZXCHcrclK3Nq+Pa8+LRZo6EmNYNhrRKYrOQcXlcWzoYxDhJMpquqjHKfF4Em9wdXuDKSyj810X
v8AxlL/l8qSQ7fqZQ5hT3Cp3Lf0ATWGBANbC13zcyyxnDtEzAo5z1N6Kz6b/jOFIkw8tu24sZQsm
MIm8lja1PLn2UdWZvi6gjrjZs6MAxb7sA9J1vKOJizitrphBESvBi3xqXw3yq+/5v5fP4tHc7OcU
ud1/s3ce27Fb57Z+ImgAC7lbORdTMXUwyE0SOS2EBeDp7wf5+tiSfeRxOmfcxu3Ikm1xs6pQK/xz
zm9ex9sGseyZIcjJuk/BCPGBN3zgkl6xpfPc3Us05M4s+10LO3wVVbp7xuVhLqBdImOTtO5dun6S
jvB1m7yV6JfxlXKzJw9NEyYZ+iZWKrROvvkhyqePAnrfoIVGaKIp5z4fjVRHK51uxbtEO8XPtEyv
0X2B7rljJd9l5wilNbhwkuF91p7Ew18/PsIx/s3j4yIfWETHyR78+SvFOTrVKgbx+2So1uW0d0YY
C93Ne8+S98JxX1esuK+8LR/jc/OgLu0jc+dbgYqG03/LfSFCW2MCxQu89619DPz4CqZ+t+ePO83Q
2ntzV6DQPVHMItS5RrfL0O9qgGe9cTHFKq0wQSznaDjMlucxJcZ3outwgen1qXqjUmp8N72H7t5A
K4zwfd7z3gHr5+fOauKjg7KYp8fppUZrbFmRUxaJZSvEh9sKbPfpSbCYwC0zYGF0EVH9tNyTMsPr
gqGkv2XlRsGmm0XOc+tc+pt40d4c60qfgrwHwvE+viS3+sXg2TYI6D5aW80didh5uP6hRGUAWrk0
BHtdWxJePQN5XrTIrxb74qOy92UEYmQR8E16cR78J+2o36fP1NeqH/dX9JV9edURuofIHzlyLsg/
J7Pse3DOvvexasdLd+g+dec9R2RRexscykYhHFe30LzBP8hnQXnNBQgSwsG+c9bwNJClvloEaHgE
VKZ0AdifTXUubsUteIhuWrAzWIIGd6sOHsejnchWA3SIlEjBS5de5xdP/PhFPPByDQS9Q/wSWpsy
/9K3ff4mQdp61AXf5zwT9iu0gkXm7aq95xEax8fDYGeRPSltbbwqc6cWDaD6DyglR2K2Cwh35vv8
BsBnWDr32mOQY/cMREk1DPD4DumAAyD2ts7sk31WW28wR0CZhEN6AaS0tYoYB3yl5IaqrXBlB6Oz
bHXrLgaYhUlvKtZUJ4gdI5ofP3QbGsmaZJdDBbF7TAE0t6hl4BeUCkTdx19/icx/DciQjNFdMjy6
gbRpE9P554AMM7/IzcqONwIEm/BrRMZePCNpXAM9xDH0Hn40ssT/b/EUjj/g/twFFh8qvVcuEy37
VT61T0mPjxeTMx+mcU53UrUOQVbdX14Z3yOsUzm76UVMKkTBmu0Hyf2A9FgmCBwzTRN7N62Th5zY
4GKClv8kS6pWYhhRQZBt/sMLnnf/P54OTN3Rof54hkcMSf/T6UAGFMEjWDT71vzBUgUn50ypKlY7
lDR32Dd5sMC7LGC72U66HzYaLZfao8Fu6r+WD/JuvDio1079q63jbeRxm2XlVay89QOdMQv71Nxr
6N+ljkTESDn6D5um+Le/v0E1DMEr17Qs8ccPDE+9KDIvb/dh6y60R/PVLwBlmj89c/RxWae7GsV/
ATlwkz+Xz04kF81zwiUO/CAh+xzSh3fgwA63eiDmTK4HjX4ggPLXb/O/+zXZ1m0iYK7rUD5Exuuf
nyuRN0ZV1nGxJ2xJZQ5GLeccogIbWpLuStnbBwL/NzOwzKMFJ359pDIRBlr8craJmBxDPb0v/eTZ
0qHQ/i5Tc2e16HbCzlKTP1S4LG1GRQ38QizC1uWvf33/X08mpg0q3xGGbQqdh/GPv36YxmB4Jjvb
C8Zmy6avw1VySlMAqgarCCckhOrBO9Ma40Fj7vZ5g6bw+z/9/t8LU9vHuBRPcej8dJ3MMPkWPBzU
wE8uZ8A01+yHKvKbS5SHR6yj9VYnkMbmjL/dnhuqf/+7yk3oqta1XVfFao8ByT4FzQRza/47JCvi
rgMp8KnsjyShR46WIGE8g+jHrCgPSMvNrDGXR3dWnGEzNe+KqUk5q9H6rEtn3JdQqV1pHbNZtybx
hHcKKbvZmbOube/7/EOftW6d42dVkXKbnIKxNQcp7kse3uQYz4TPiZracE5VmWQXSctIbXAPF6NQ
i3DW2SME92xW3vNZgxezGo9fO0G8QaHvZq2+mVV7b9bv6R7dsfbkq3bW9u/NWecnw47o38/qPyEZ
rAAAXkHBbP/6Uxf/shgahmAh9B3WQtu158ziPz+0oWaFLTbfeG9mb3VBUc8M5mCK7zXGD2e9Agp1
6dNVPKb1RWkn0oHfWNJEj5vYJQ5h3Yuszjgv04rN0v5oFLQtJcCaLkmV+hsC0iPujqi7hqhvk1dc
jITRcwBpejlHWv7Di/mXR5izNYdnm6AlaUvT/9M30KmjpqY1PtqLs+uhv0fBsOIUTA/bMjP84BwG
HaRnUe+drtEPlYMEbmYNtiEzKk+Rmd3F3botXnphNevhIu/7GyeKT/ftv05y/2up2j9kbLff5eUj
/27+mLX9fzJ6a+g8bq7Free/j9+uvrMo/uf47T/+pb9FcF33N9P0bUQTz9HN+T//HsF1nd887la+
7xJ/NZnWcn7+ewTX+w1DGUucY/iGpTuCXOzfI7jeb5Yu+Ld0xzQMfqL4H0Vw9T8+hrw6T7jCJ+Xr
mBZXPO9Pd7y4sInT+qLedqSk/B40d+J/MEtOtw1K3NkabhTbPTZM4RYTe/Y6ienAoQwR5zSP49oc
FN97SoxkTUu11ADdJvRMXIoIYMUchN0GSYwIQsrNVl1zU0HyrSq3uRmx5C5D5Vk/MohM7HXmUP7o
a92DkHI4zYIILmacy/fKKQImzGh4bZCdq6w4xXnRsqdCv5UhsDu3vALiG+8jKjIWmHUTylOvfY73
xKiVe/GwdDfG7K5tVvwKztzwZK40VuAaHMOqsBp33zf259RZzYXnAUupMX02tKlE9ao2mhdy88Qj
LM1cT8CMYnyyJH5GksFD6DK0ad4E8euToBcujSEB9JSJlll/LMxi43ndSzjfeT0UDo5M9bjWqbYi
JRcJ+aug9DQkOUDsyFwxqC6vXv6WOM5rV2nm0lBhudibcaCwgy0CLs0rVTGSoVZmofeSV4APISuH
Vzd96vtxT66pgBURfgiXqF9nCrqCOUXUnxRsTstSk9ilpNcd+okC4CxSLOphkmND9BfQQZNFM581
woLxpQquDMdqBCeCWAOrvK9F5pGtap3bg4cGR22O1cXRkQ3X2TTedYjM9tjnivweSA1b+lfPoRPb
iP2OWHXiLeuY2s067A6ZsJjcd4KiV300N55JXo1G03YbFF2z8NzUWeZamp4SfehOVLtcAigd245I
OuCBgZhHq4uFho6/VjEbMr9EPdOm70KZPzP+faJaDuZjaOG99a8AH7/DTPiE95R+FgSxsDE3ezef
4hc4/AdhSufAyWdcdTmDPjyVL5QwPFIrc+9D/X/xFZ8GI2hu6O1TDQieT0QexomS7E5yt+ab1Rwx
bfS7XO93VqcIek1GseP4dKZ/CVZuCwBFUp9wqr3uwUQSuWPucWtVxHYT2tm2ol/0bHUdHhXFsCsa
neMQ9Nk+yADRVvqmHUdKFB2KnH9fpP7/kv4faAqGY1ge4xtWwf9+TV9G0UdLNV74IaM/LO3/+Jf/
trZ7Fmuxbum255mux4rMYV99Ny1TTv038bednasMYsf8v/x9bYehoIvfbwgUCrqQFP5rbTfc31xg
teAVLINDgcuQ8u9gibu/3ZFgUvwNNPF///kPg1Y2DA5E/7hMQafimGQJlm9P+POW8acDE7VscKuS
fsA7aWdLzsuEfsnxYzvB6NZ35Ws9ShOUrlHusddK+odhD3UUjfThURPygRJ2inojI7nZPiMrgmTn
UUTmnaUNS1y91aVT6lA0rXclYFiehqHcVIJxdiKqYJOqH9/xGzhHE0VObgTkoSo+M+DDnKj5OjeZ
uBuYdpgQPE+pMnHYWxRl2MlzZMNvdD6CqfdWYYcNV95FWoLfrsuwneiIfhh+9B9sR4BqXe8mA89Z
m1WDh59+mm1MoxJ5a6oUJz5ofFGbCNti6dy7dk9Le1lP7EzmG5V9ZYwta+DbmVkvVhZmWyNp6C0t
zs5QUy47GqR5Bcn8knFTYXI+Eyg8UdOfPIN8ikerRDwNiybdizGaSE0X/VExnxatjSpYxwtO5E99
Nn5DzaWxY5Zko/ZmNCrbNdlcLhBQFVrd3CreV01mbl1WSfxQWL56dpg4aSkHa0yu8276kSV1tYoG
w1qLXBztE2FP4MvO7zlvOgcGzJNJUf4kpiG2Uq6yIvoWbgd0yZwoFw+JXaued9LutEevqZ8C2PNH
0rvLFB/sSQ8c7CVrgnJXOjnTBYnydTdSfTc1HImlvx1kSbeTKQSluRUYpdLdhqabLLmkkWVKQfhb
mbsWKcr7WPtLzkFk5RkSuBYF6yFRxUXqmJvOz2YfGDeQppaLiLoNsgX+u6QuO07TD13gIOtxlC0r
UHN4hSCC/kCBvDPZ/zAwgpkjN4oXadgnLf5uboGv+JJSEpCZjSIKwdn3fQSlHlie1MHEDnXh77vc
eY3icp9Fvn4Y6IJoDc4R2HiXfMrDnd4UBaFUnIkGkA9wz+6px6j9yffjyfTTPRwoeauZJa7sPC4f
GGbfpYZvHmbCnMP2CZf2veEdhwc0px2N4KMJ7+u4fhrwkQH2f3IYw36KMgaHVNZHvSbjFlgPMkRu
NhNTbFuzS49tk3/WAeR6dtpxDxprWGYWo8R+anOAzCEqopc5eII1tWZiro7ZGN+T0OMhD93ovpmw
jFZFECzMIJx2VHFXB20EE5G5XPiwE6ptUxqI/bzVvSieC1QWNzAWgK7WSO8VtXvlOU12WZH9wm4s
NoZONsxRHiFC2nRUKH86qWj98E8+7xDNL+XKDWBXx56gal5XGFa6XdnMunrQrNoCt1RFN2wHUY16
ysHLdp0Rbnn0FyBAcZ7mDbojwRLodbRiz+DLmKpfHtDWi1P+DOctSyVRe1CMMoIsBacoxgrFYN4M
CE11nesfSPvd6SN/PmzyYk2Z+SsFFMzJ/e7VK6lHc4FDvduCg05g6dtUCwr+BH3AnOg/+sUrdDUm
8FHyZCaNxdx1Sna6G0jkM9yImHUbFga3pD48reUWjtEHgLPj4AwbNQIzcXN8Kp2fg38XhwnOYxIr
DUnZbxet5m4rn2Y/zUyhsyD1jiGZPswZz1OSnAtnH7u4x0G/LMZ25mmFQBh69QwNS+6MmOC44xJk
tvTwFGVEv2Mrq3ZVsM2awIbcqh7yMcg3DZ+c73b4EXHeSm07+PYvTLrhtdOyYw/+4tOlY2d2SRwj
a5h2MyrGrBu6izzOf6GB4abMwocSK+PRG7rHROcIashL5daH1CV0B/ANkSEh7j1YVJFoE23mmVRk
/axfmmr2nm7f8Fu8jRUG4jZyjm5kL7JMkgVCIsTw92VyOF5ELnk7j86gZWiodYmLJpkj+crP3NWE
ed+m0zZRBGwHsLL4Ou8SMvirEpvmJiimQ+Vnv7xOPIAheZd9/yWG9FyfKzv91YUtrJgGnmodverm
XEWItQVrzEr5AFBo87PW5D8RkFizjl6lznDHKLPoDV55At6zM6aG+z8fA3M8QNT4K/GYC1Tp4Lnp
Ob92YDSg2hA599twb4XxoXNCWCZN8NU707caFDYimNYUSvF/LjkaU1PGxKHCLDZCQe8dQ66Ae0Ne
+AK5AKGLFJg3qZ82ghJjZM+pIR5M3vxto8DBQSHFiaM+LUxNBKmw8ndjt/dpmgnSUFvYZcBwRafm
13C8G15Kc+3kExsBJ8uG6JRhdM+a3+5E2pHqpUnSa32FXJgmm7RznugVl4fAA7ij1f7Krf14Vdbh
fUg2BkNb2lJzTTUKEDjrDJ3krEOV2QW9be8rmR4zo0YAsIcvOHwUSDOUr6rSejbgV+KTHMI3CyJR
cmkLkuhcNx6kgnUqycQfuXs8ELwIv7GYH70xMVciMHFZae1BxpZ5oKWNsbOm7qoWAGMIG3Pr+0mz
z0xCwzaW0O3kThmdX/ZKOCXh+fkvRh1YF5OPfwQl3Hg475puzR0o3Ggpe4Ur6mDXGw7J+SI7lkEJ
CbUX9EUWhbeGu5/trIQOnz4jZ1RDgK57G2ycgf+ZNu7mmXyZsUnqBm9H6Vg7RwIsC039MxqN4mmI
vius/gt6xSgXG+iHiWgO3Rpc7TYhgFHu+cEG9To9almhnwqXVPGoVLdjoTKP7mjvGM63G8xc8kgA
+S4NfP8I5fa7nyzIBnP5VocHWy8NVqdxFEiOsA2xevpGPF1cea2NtjuqpvrqEj85sM0tg7i+K6AY
bHAgf0LpHfUpfyz7Jft1enZkSO9ibe+KvlVbPXeWteeki4kSJDaN8EEPwfHyXm/iNnfOMz3gzraz
N3P2edZRttWTuoMlpTyYSD79O2n/COdLu5Jt4X7ZTdyxyUhoOtK2SPUve2MYEzTfefNbpvBlPMOQ
rxmGs1DreU9Km9RhEr7GopKrEetYQOIPGintzHUEaUBZLvXR3Vgz2YN30VItseTT0Y4NFVbbLiiN
NWDLk9ulciVkBYDVH6ejH+mfTTF1W4taqmNLPXbhJrPPhGifL1zwribRN80ruO0B+aNUUDYw1WM0
Ulw3qIm6Cg9IPxv872KNU3zgfu9AcpgWmGU/E107tVl3TzjqgfvxJguptfDcZ5sQSyg/0yFcgRjY
tU73lifOK8ckhLlQRzXEgg/Y3rW+49TQ1/jxnkyjMIm/OO4y7tDPJ1NW+wanxp2wxrXV4ICDsQNq
zJkvq1Zu3CHCc/ij5jXHQUgYe3isJw57tQrQbgPvQdLH9lB1ojkUFh5rHVP9xppbYVItDZ+wcJPr
UDdbNO+Ti7cusILoDrfzG9OqnZsY+b030chVBIjzgvjUuupTvrrwa9YoXN3O12J/6VJUtI764LG3
Y+eODfxg+salVHr/BO/6ojgnnqTUu2vid8QDG5I6bm+xB9Rkl728qy6Dz/ut0TWwSmWh3RF/+Qzr
UUcdyU40ODTnIbQpT6fRgaLs6ctMax9GrLYCH1ff56brrLMBZBAnzBoSkFM/hIgbS9BIwzOTEcjR
+PgPhpbdatU9ZVVPBXgtl6IcH4RjXrCgsj5iyMaN2nx7vN8rQf34qhkJnIcV8+0pkZzbGedoNvjF
13yoarQuoJwaZ8lKs05xD+OnMPybX3gWB7/oXYQVpKSpXUPGfMtpH57v7wRXEmzKUrefBVXG02hx
LBeSKycWgUEP7vRYv6i2ugX+uMVzcTaGKX1Oh1Wmw03Lw6I9elKJZeAOHNvpRmBLwgPk59kldMsP
ZokrNqVvN2nluuvnmgmQk4VeYwfKQ9piiAiAoRWx+oGuXS8Ht3vOgJt7HqBpyQUppS/iEBfYFjAQ
YmaytnEN2NUKaw6GE5kxz8Cl5RgeAYPBpc8ledW0Jr579m0K0Ji2R9uaaSfW+p5E9WAQ5amom7Yb
6ayimEi17437Dqk1aKRFfZkDOWLyLppiGARBsoiMWzFWxUY4/VmPmzNpKXA0oqRplChAa3LYDblO
KDN7bQO0pbCH0se8hAp7+qrq/MFsXWPRlMFrSvzPDZ1TPOZPqTEcMsZgwlSPnPyQPWjB7SOIekHF
wYiTWjooGoC69zYwOR7MSjfPP6pzstSEVrw4c1kHd8zkQYXxvVVjqDPKFOg0fYsLDvCsJVPvbDMr
1VnlVxVzvVM8+Pit3fYJ4YAkAJjAdJPEJRV8lptvPBb3g1M19TWXXFMpc+6X1Atoy6HswjtQCYp3
ByQ/AyB1zJ2j3sYU3STYSorM7c8lKBvXBlRGeehBsmVtCQRzIAid/krX8l09c6loCVJ3KsGtKpof
ynkJSoc+wRc+YluLvRUD5OoB+mL1IMXwSQMHOc2Skiq/DykVonXtBWLYTsZBd0GLfaoFls7MT65J
yreYJ7A/FfhGTVB1J6sfFS0nHajm3BjwW0I5maqw3A1DoLgAOOeMwDaAu6a4luBLjTb/NDHgPndb
t26MM0MKYHADDAOaJ56kY8xxtXfliuehIeA+cKdIy/E5saOPSgDDn0AQ9ZH1GgS5R2Ld3TVGvlV4
IF+TECZ33tId507dWZWyPXnltvVsukSH9hKEebAFxb9tk4w6VR+UewiyPSVABUuMQ7NVq0uadtpS
dKrZFfCbl73idgsvricFCKY27WdWFaEQtk29nh/1UxkaAo4JNNSwguUjcjAGXsR1h8shmAWKk56A
n79F6DJbRuWv+C6dU13kR+Giv6nMSPeNXsp1pjXJQWumGX8rnDXz6WlTRamx0PVK++zC6kAVmPNs
24YL9Nslpy4TdH8B1k0bRqpIpTokXHGbghsVfkdu4IGQR4PEexIwuqgnYpAimsyFYWpQWzML36EO
W/F381/yVoxOTw+21rP0MRkPLRh8XhFsjARSr4rb4azVabioElpQmhQnh9kfk6kCx9sqdU5CqtOU
SZAPi8SpbLpords9pEcl22vrAKQxbErgAVvkGGwhOhXeY0YeY017QbKp3OgjZup5V4R9tlBknV6k
o8Gu53i/TX0TgOCogAYY3HPR1z8qDvC4OMBDmhUhaXsimiy5828Dp4ZZpFKxHkYzPhINX7S6Tchq
iBdwOrhogHq66qR/oAFyWGgFQC5RkpdsneQs2/ggBwKNxDPeHL/YhjwsUZq152my7K02TcVqLAP0
glzWh1jPsr3X20giZnUaDOkubd2jcc+lJsv1t05o+bc4EvrGCohr2i134kSJ7qWbTeSaVtTvWa+w
xk3FXiDArGVJnavK4KqFDQ8nXa/+WuaTTSnRLyOpnXcs6sT2p8bBlOkJvug2KY6pujZRfi16fN7J
SFNR6RoWCCpu+FHGKKTOqZVyxry/qRGkRLgZUkYY3FokgXSWSzu6MmrWlqoCoB8GcxkZSZt14msM
qsFrD2r0DtIKT8kwj/ZaisCIihAQtrRvb+BeQozPxUvvXMOWHuA851AaK0AjNiIQ1yfPOIpSrSmP
zA/MmvLNVHPJNKECE/rycoKJ8UPGfCFPfaI3Rkost6jcVYttZlXosJlzO8CvBgmI44LZwqGP5Tof
CdlFlgQKTzffIm6d5zwdzV0TMxXwIsgDdlJQKsBoBua/RiA6U1vLcp5QzfJHl++0SNZV14+PhDWY
RUxufIy8e4NvNRE3Bnyaz0nSlAXexuwQZBWusZipURPMxUZJ/QAIjQpcTBC7xlPvrRjaY9tRochk
0MuOPF4dIKxnsiShO35AI2iYCaptG7nczsgFTHX6RFTVvlCxTpaYxf8EftVzfJt1OkxOgqznCYu6
WnAMAV7Nz7ULBgmBV58tIwbPZNWPHQjIVLPD+9Gar3DisafDLNaESSUoAKzMZKsap/TiWCCsCahV
x0GGs4Ws+dbmV1T1J5o/HxI3c7aTQ09bEXfXMVbWNgL4MMQFJzfqJnDXR3JZ2TrJB4HUn6Rae+f5
kBaVGe3tXFJvj8C0p5ODA7IE9dLlco4Mu/IUJ+ou0dBD3ADD2OSrRxXQ794awMebmpIet19waLGY
iepA3Hm/VJg/wu77CFIX7EkwfAqiUS1lFrIbjrQ0vXfTvh78XyX52LVe9t9D34B/GYZkLvwDpJd5
W8/c6Ph3qOUU9O4GFi/ZA7Icv06ddmcV5VzK2egrk8rfZYsyYxXqfkzYdoV0obV4ruB83T24KR1U
TcD0IrFiSo/jeJ2zDMwE3fmXj81xVanqkZrqRyDBhyz0u2Wv6R8GF2geSWKKeX4StLIsJzNmfOkE
n6bUvvqu6tYOYyyEtGyLOle08moPcH7aholxCymLIppdFDVbd/pVUWXGZTe2F6rYVJmj78KyvU4R
OliKJ7yERBr19la6brJiyk+LQfOFKtSyk8fGKs4iZ2UIYxM7tc5oG1ZYFcknn1oJqtypB9bzQ/7u
VtqdS1yc0AJp2VbakKsYwKaa2OAgwVgvWSu46DH1cN6acEAGNPQQS0+wLDunXPsOlAzPvzNeiMbn
p2TEEqGXdBFTErGhIuDaWcGRGcwy676i6lflj/HeCadLqv10DkcbJ3WXQ8Lx3RQhxm/3Ja6Vdkwc
IEJmYePK6D4mmiNwDEqGW3V07CwK5mvN0NbN1Btni+AdAe+vOCGTmFStWqTEyvfcces1oU3wiiGc
wbRwBqCEJFu5hRzJmoJjbahjaEhRH+r5L0kV7kXGDRnMYpBzS+2jhKiJVXIXN1aitnFX+C92nVV0
SDg69+LqPUiQGYXbsz174guUmrmWPURH6fdbrzHvYcDxdeVo1jFaURQMLFTl9WuLiUtNQ/rK8CZJ
VsWEbmDnLturIgbSfk9gRyMlbr6efXTVeHAo/wlKiPGGZe24J9FMM47nyBnfA7u+Fpi2Fnq05wh4
wXvzPBnJYz8kA9AKFxaF+hjrbJsM3qtjzYjoDYXod1X1Kw3mQxoB0dE0g43i4YFKi6OPTcMWFEhN
+i87T6gLNqBZBxkf9ITzyIABh5mV9SNkOKpK7pO9x8PBwxsZ7mde0ZVe9ZkDMbTDc5uJvVW6jPrJ
2aB+xyQCy9e0R09xd6P13GkuP0yQKRjWwGBYpenzYtTPD7TK8NEf3SdHpCevrV5DI333zNra6C3u
WN+7RsjHUSXup9B70kxu6cfaUp+t7b3kqnyV0wAbuuAklrK+CPwIHjNo2Z0sVni4JtQeV94KTL2+
oqU6GoI15UxylTg3r0Bdau2RZtTKWHldDzDILK690qhR9Hp5xKAI9U+vjEXnaeqig9TAEMW9NMwa
5NtM0NypPG8/KgmNMRiepD/3CWgLEVrBhfzKq5nZ4gWJDpt82Pwq7dwiBKO+QN3EGy1OP0Dxfjie
kd6/tSan/6Sug0USKodyZiiBjvjABzVbindGExdPFFtQDBrzGURq2qqIL43nExAxWFUPWT2MPEsc
FrSu+oKDYe78VJdrw6Aexc3oM9AyrjJQgyF4meatlN0L1cvvFLbLJYGadGEW31o193k3aEFxyrjS
xb29CBmf7YY2Dpe//1AzqSdqLPr6khFznTxvuEaiZlcbR7BlJgPMAOx3VGpi3SJNEgGNd004CbR8
Zyu1HLqsLjV3QaqWW0Car0lhL9GTSEkzjLVatBMmO7wd40ViSDX7TjvFtozZlPEp6G3vUQD1nPvF
Os+6tR0TX5+o76lS476wI2hocjyhiiRnjHPYwVNjqxo0FruE5mePFNk0OPPA4C26yFX3vmdeMroh
t0OAu4Ip/jMh4OTeHmlWc9OKOlqEUJ86l10tdfS9Nl3GUMxhbUG8rgkPSE6gO4PPm5dMNDYCob4M
LGCzmt2ZcCqaLdSCZIdS+6sFSUrtFFtEljNeZXS/9HFhsvy7hCWrXd0q47XEP76LdP/BcUh6Ea8r
IcR0N0nv9EGBRNrqLSCTsdLp7pPJo1+aXxkQINpBAA/HevesojR6XsEtqZa5gSBRhSnnR9i82yKd
r2w667oTeD9ULjPD4yba9MH0labcimW6NNxyvMmWc10a9+kMbsxopOAllpRcLkDfQpk1IfgxCMvW
+dQeGE41tOwA0ebN21Rk+RjlB3disn3GCYeqMoYr8X+6ng8NkbWFh5tqDWVqWitPbgl/2hk3hqxP
70WvPDIYXNBwcPKVdvWfKcTS7wBNXADovHaeTO+QGZ9rszNO0ici2lfGT1NBS7djgylM0h1aJKut
Y7PigMs7ladOVtmbXuk34C3rUdrWC23wz/iPnDVj92pflaSDRV11xLSQVrkqrlNVnqyQZtKhr07a
AIM0RjxOoBPLjiIlYzo3jX1rnJo+OuajAfPks1cVx6qwPgcxlgc/VtndlJKkC8y7rksujBAJ1/U+
xj6on/ugsfxV49s60IWU+YkhPAb5tb40q/rHK4fvYkZ8GGY0Pfa990LLzXMpkulOO0DOQudpKFMz
61te6ZRDnTyXMz4QPGDgQ86XlFV+Zbf2B71ppHGq7If2GE5KEWCTrlTb0mx/wg4ssE5l15YCbnsV
GwYkWW6CjNVqUgB006HbrACAPDiFG25t1JHFtKxNTKQW2xr92BkCUgfApzYh47foiJrgZgw8AwOz
/E6d3sYk9emBYLAd6HpNSAGnojhkUVe494M22Opj3p2Yh1BMGFZAoju5SQ273nWg84NMZyKezwdk
8dXWPdfTAWzRZENQUrS40hiEpCRtD/IKH/hCVG6AvNV/WxiV/ZgY5aT8fZb47h64K1FHLLiAR6iF
aHateQWL7u90+qMeJq2glbKl6Qbv2pR9Z3zvH83kZc7DL/3GO8R2kG9FWZJDgvZGIlouhhGb2tjP
VQ89xfZD8kIyflxpzLLXtoe/VxO1WDWEmhcm0nSs4bp1fFNtcxxNmFFhjOWtDHa5QV57UuEaO5Y8
2PNIEm7TkeED0lgbPRgp13bbnYBqc0km4eV/djH7jsEYimq3cC0dwqxlq4MaHMNgEfCl9Sv4j046
/YCcIcWdCC67pBUDTA0Q/HincP5raxCg4JytFzO3qQLKf4HSmxiOMq4iFvRCFHg4KeQmRc0v87pI
3cCNndd6XkOrpx3kgLEB2nk5HuPR4rTX6uAsutq9gVv5yqoGd1eMAqI/hiHyUz7p5zRPoQpUz8WU
WOuO/iYswgyNfLPpNvRblQVKHxwgkRZ47obslsB93U6MvvEUbOjiEbigAWOLzP0oNyMgWoz7LqNB
/Bq+N4dDsrzHFwjwa6w/u4mvcMD9ZIjyYtWGQb+CY7HRtFwsNb9Cjvw/7J3ZcuTImaVfRQ8wKMPi
2G7mIgKxR3Dfkjcwkkli3wEHHE/fH7KyNcpSl2Rlc9Nt1jKJkqySySAC4fiXc75TpViXW8JQ3Ra3
o03ZYKAuaw3/BT2iu4qb4nG595HIFUkgRlQb3rtVsslL4UivnEjd17r17sNutMyBRL84lQG21Ntq
wjVLaJC2I8n9w1VLxB1Z13h9n4SXjrdR2mDx4kNgR7wpHfBlf2YoWOvXPz5mOWU/L7o74AVTgXCp
54n7TbdVhq4wssSlkDrBQW1YHHLFcHh6Ml0KFDLO8bQSiyWQBEZJcxK/dz389M4Vd2MrscsPqqXA
/ioI8F1NY1yvJovsTC1RzzaeYW6HEa1+LTnKZ59qKcnLDQPTUyRD75JVL+zmzV0n409VRi4h5T2H
hmJhk+q7MFcOxeS4b+YuvHjyJYH/sTMKG9+tpOBApOifM8k6VmdsjsUHwnUNZiVTaB5wex61SLxZ
BmJRMxUpMvnIXHd8cveRQwK7VnI8W0YdbirG+Cjv2+yidVOykdCGnt0apN3cYH8mgZGCRt82DS2D
gjL1ovn6TTeysCqSTAX9oHX3XWFu+bXfQ6g2F8EQ4FpMEw8L68i4cHgwe/8qF7HGxmOKdrlb3leg
q44+GY9BDjCQQYoLTw8gWycSf6dnaXKqqej9sJvuY2LiA6+C82Tl1aUm9q9r0/6mR97UkGJwYGr4
wrfzQOknexNBgVyPi+936IZACDc8tsDlLzPnC/77kRU+fncFqcYXUHVMZ54uP76IDGKM5zHDU0NI
P8nF9DmyVGJ659arKzzLsJSHkSqpVs7O4hgQhjnfqlB/1LOuCnRw8XiQOeJdeo2mSKxTZ9bvEgsQ
GdCyu2XwuOulwNte5qQhzz1jzwH+8ZT3O30W411XMhBFXN93+hWdQEyNzSnf9EEeZsaZJNE7P4YY
QwIL3vS8HgKjn/ptqFufnivTi+JzgmWdKV+5HCLRGOS9XZ8hy20cw0ggrRSXpKYmJYEGnzWEgh2j
7ikofXk0RGtsylnoN6IamkOhU8YlU7rJ/SL5rDT/STJJPdtRHAVdY0J0nlsYQDnm7j7qD1Pi3xJ4
KHa11VPb2khxm4q15miOxd6VRb+uecBLCEuw+uIdkClwEK3QSSVwEQgvg6dQolUossi70dzuCzWC
GSQMS+BqeKCMtNbaCAqcTT6SbVhlLEFAP7cbC254mqT1LVHLzMSK7phmndhYuOADt42q41ztnMRO
rsfUpPweSKfJ5ZBca8kglxTC51TvkNQtX0grOTS96PaeBVW9dyWzUB1lteQx5zTnzHe7fY6KaRuP
KARiMipFmr/iL27hiMVLjO6MHssh22BlWn21JyDTI8Q0e6WYzfbZAu/wFh1MSh/hTpHDs2eeUHUv
3txEPxCdwgq3ybJjCO5obbc1l9Z9yZFSRaifHvqEjwnZRHMURu+quZiZ/4jiJGPKnsJ3w9y01/xW
btIWe7kXu9fTZIuboejErvOdoM37N+aesGVLKyEaufk0Cx3UCGdwkCXoUDhD6gvO9um6zcqAWWJ6
drwZQqrTzXTwWXtwJo/SxA3p6Yg41XzN3YehAxwEIsezywcbfSIZTnWvb20rmh+rIT05upbtJ+AC
u6RQN/jikn3TVCxpM2iCVtNqVPkA5J1kuLSDKZiH53dxQrXcGZ3cNkW8qRxbbayBErMzmKIVc8Tc
ZDbYYWvzJVcFM65y9gLNDIF3uSy+Zd2FYF6j4onsyxTtSS3SDlHWADpYeiynZl4NKJOj3k2ooSze
PUAR9YaxY77VmzC6cSWCh6SXl9mKQZL43iFKyNLOtXmfyOquMpzimHTzi2rqfAdCKd2ZRf6NyXkZ
+F5Y7kyilC4mA+zeGGF9SJJEWr2GdTrHrBsbHIVGPasrEt3v0Dr2p1aBQ0K9RYepnxuMgJYWDwse
8Mu+7UMgNGTOgilwlh6nbR/QQn+UiQRJJldOVQaRDV6PQzQCs1F/aRTlvWk/W+ic9nFK2nQU98ja
tCfeYfqwGNkSholdMaINKLTwmT7ugoLaPUJWCzL20oRZIG/3QvvQsIxUAEFWjptW+0G0l9ao4uvG
tS8p8E6altnddHdAbLYZWM4uRlKeO+aJK9wgPFGou0DqQk3yDn22h3CLe12+kyjMrJPn50wIi2xY
esa5DARLyDVwtUvZeR3FIQq+1p7Puh7xRHKJwWXRM67bJjLwGJTmHoDg66BBVO/CjCSteb6ki3if
BNzo2skYCBnjtouTY2G4L0LpLnSWvtzUA1hcn8pBI8forJnRTTaXydnxqZISpLfEb5Bgg7ZI3MUq
3VlQrPY1GdVSQgcY3OJJy+IVkccfUF0rUiVXzchzIJ69bm9r8T4lzi8Y7fRB5cSC54qxfhdOFJ3T
m9+nCCfz8ZyzxYKUtDKrbufUqBmKATRHAz52JWVSrVKl7bICqC+KLT5epyrSxKYRxsEYqie/FfRK
30WfZNvGt14nCxoQDcyGE9jdcovHugVUQ6IO9WS6bfF5rbNmstcDYsw4wfPBGxwgTqG8Fcz97YxX
xXQsV217alP/u8Vwe9EXfOojpspIyWc7wdLJGh/0Y9glaySQEmEwMAUtxRk228d5XiASxeQFtu6M
m80guPQq5wFiDtZ89NRVYxDd4VjJgNSPt7OjqKolO5isvBnNDq3Idhyaao+hi+SqHlKuPTw2YYot
oujfq6oI2JlvXbu6ozhz1rVKigs7TCpjghedGqxfFHvnNA3NC/5JFeBV2Oe5z6jEb8h8aZYLP6JJ
sztKSnYTOY0228OFPOnBhWTTgEq5SSWRXqoPDAhukXTurORVylCchpEqP2dFmY041nKYPhTtmNkj
iUbXbzP0Eb57k8OIfWur9M3N0NNYvf08pO2bkYVb3Y3Mq1S14f0ARq2uXRIemR2UTrr34xb3Yq9/
WIvS0kjs5htobDDAmF0iwnxbutFsrtF+5f7eowcIHJtQ4Fh6rMQt4KoZb3BgxNAPZTrtOpvE1y5k
kMIQH/rwREsgWnSS5AAybY+cgvmxxMvT9TNWGtsMfvxfM3QUVkOdEVFYwDuP2a8A/a9pubz7DsT8
4MnvDqM//IPeHs/o3aTbJ9J7tlKonpCCniExLPe6MU5G7d+BwS53TjsWm9BJ8o2lo4etdSoaBug2
To83iyZDh6qh2fLLtokTyl/p/+ddhdj2hAmm3VdpGBL7mZ9NXZZ7hPIrL2zbfa0oquvqKpp9UMTM
B9dD7RxtQyN/s2fjohGy5yJRYLDB46WwH+WMeIwwrVbrvpKqRc1RX0zLOoyJYT6EDOyOCKU57Key
fhwiDT1Y453sno+s6tPiGo7LqlBzvWl0z9srsocPoYXEyHOczeiiqLI93QPbOJ8nE+3rnFfjg4Gd
cR2p0jyockBUI2beGNVop9io+0BjrLK2Qma/GkUcIR0ksPfFVZzqglRSvqCpLHdxI+8T4XIsdN6F
ltc6EXjGtEixOf3rXpU/Tez8xVv4UBX8+4/Owl/+yJ/+RYt15u9JoP89oj9/Wgkh1fwrr8pb+T35
J6eKbizORb7zpwkRqyE0LV+4mEt0bCEYQX43qmBCdAEL6LrjYTe0XBwkP30qlv6b6y82FTicOBjp
zP7uU+EfEQ1KV+zgYDVw4zp/xadi/WqZx4KId8bXSRzlVTB4MBeOyMfbHTtP8EHG/0GH4lLnpWpn
8KxZycxOagCutcNoiOgyUtxQeDtkJ+mZcfTmULvougftK3fHm17T39vC5OHHE+YUmzkMj/rKrMfh
CqufWpsavl9CLbyg6sj/SYwkvrVd3VoLFLcbR4Zswcp7FpuQmaap2doQYAGpya0s6igIm6n6wYZz
mJgT/TcwRDV+kof+14r176xYugHXAovTv7i7g7fv7dvfuMP/dvXGPf63/Zv8zP9ot/35t/y8063f
TDIHdHQTDNVB7/2/O938zWdv5vMzuaN/tdvqeHSXwFv7h0H3H922+m+6ZTJ4E7rpQRqw/lLg7R+9
ttzhuLpIwdV5JWA9/uC1ZbZvThbWvs1IpWaDtm1whTgi3hodj+5J7P7hWv0XBjBr+ft+sX/ptuND
0uCHGpbP5fj1gxUVWl3VdgesCAaFT8ojNrAgn547iIjWXWzgpNSByfOfsoIGjcN2LLOgPyeU04WO
33Z89q1tqwRVKuaBBHZRenFd9R5bL1A4wUEU66hOA60DsxG9OZS8//o3WK78P/8GlskJZPOrOM4f
DGxhnVQ+s3FUqTFMnKw5AF9AZC+2Wno9aeN9ej+a7hb502ZmkewSG+q0ztYDOuVHRKt7K0Gcb+rw
EgcbSPBzGEE+6xfi5wpEdRA6w7+x9VMZ/PNL9rBzA6agAmeK/4eXXKCrZPgEIaoDBLtjqnWQEdLJ
fPJf6UZ92dWY7GIdl0gKCAio5DYnSQUrwbFFLPJtqiBDTg6YcXKK8JOgnGZLIA5zXL7qEAYvnoP6
tt6FvUFgIFz7jaGNrFEFHjK3ZOlLNbvwq6xyfDXDr9HLKArjjawE6QxwlhkTOx12U2qPwqb6JRO+
f7Ude9X3MPiZ9KC7XjfVHDgvhstfo1alyboKxZVfo+ESLL98udXeTRI/bQZQ6qCyN9sB9iNo9TC+
VZ6/qj6jzl4zaAtsTQSCCreQcn3smztuuGAcfOTz65gol3Z6Z2YXjGO2Fo64JHKiCUdDYjF/N3EG
I4fGYIBwNOolHWl+lRHQKUbrWOMaMMWeedMOmOBRs13gac6hMJt7uvJrtKsHeJGr2hY7T1FgSwLu
PWpqfELzq25ZJ73xDsuLKhOx02ObB4LNXkEBIQ2PNsN4omBWfgjynJ7dHKnbciICLVZ1HQKkrghy
VbVoYHq46e0eRLAIh0tBG4bo6fdXWzGFCPnRUo9O7LCIcH1ePis5hmdPSHbV2EIs9r36Ffm1OHOY
x5KWAyXfANydFlTJPju0/sq3581ANo3XvQP3DagdsboxFASKm6r3ceZ6Mj+rGetw9w9kCVsh0uoQ
5BP7g0Rt0tkNfHqBFJBWu0Tn1nxY7Qi6VEpI7fvSncdbf9HmguCzt74N+VpeG807VEQvopGODiU2
M3aI65Ffz2b3M9XTphbLDPtWw8Kvp+Q2JfcszvYacOSaD2RawzVcz/wmMg03Qrz7doGUS14YAq7K
6KNhCVDUi74MKi15vIuGx0uIW+W38pj1o66HxD2t27p47WaSp3PCVESpPXma652TPnwtaqZmk2Ip
hpQgwA9wXagyBpTc3I6+Ue6MzOZKR3x8iJkMafAXiadlu9tizruDMphwTIO0D3YcamCvO85C+YWK
e9HqSm9nx6BxtCIDKDk1XFp+KW8KF4Av6pkU1vZaE4b9aPFn4Pxuqoh8mNict9UU791R3DfEOj7W
3Raeqjw4JKCwtNUc5iCtF4yST1/ik/bcxeErG+QtqiHtknXuh0AKvzjcWKkkRUPj6ORrf+HPsey3
iNZGrRx6V37OeF2z6u5A2xEdpeY8mClHs5epYWs4nRukBuZ45XnpUdmgttyCaYkdat+wr3nYYLPz
MA7Ooyi7i23R3DYxH1V/TNdJZfffJNOkUO+i81A/x7JGRTtY6CJglzNZx6OTNTecPvKiCbbdvVe/
/jj0/1JB9Kdl+j9W6f/3T//Uf89iXndNn9r3z4v5SzJX7Vvxi+d8qZJ+fNvv9Y1v/SYoYJyF/LHY
ynlg/l7I++ZvpkuNQiil+7NS+c9K3sSmvtRE/MvSGeAvELH/pIkYv1EX0JHTHJIw5zp/qZI3INj8
+vTzKK0ohsGV2ZQbwEn+QLWxyFZD+RJCQ0BMgcb+yUyw6/ow5kbB0soZGC+6hlEFsKx9QbDenBwT
jxsc0eUDBwmG5HmTA28F0s3cwS9Zl476gb74le0e3AVyX+bM/IaOw90XrEN9ZNGGCy4uc9Q1pCy0
8PDSU0FuU2TkN5pe6GCefYJiGBluw9iw8P+SGZ2OEZtmaIiHaPhIw/Zc2KRV4IZDPtyyFUCi3Bog
BHlQOXas8U0EbSXJa+O4ya5AdTdazqXI41szE4eM0DdGlvqHk0CFaJNvtbSGlXDHZJ10rbvSkS5P
ndcjAODpVizNO2tDHiopC/14nOAHZudJpK9WOL3MhuxXecdBSUxrg5UEZY1etBufq71hDvch5pzk
Dy8c9zh63ht7YvA/ZOuiAL7h20zkdFkvaw34kSP00jz8dA0IX3p3U6iHTJk46YisDeLFvln1wJ/6
H2r8BaGNwAkLUWgS2xPVjzKzvhs6rybBQ9s05mufYi/oOljALn1RwwGFpAKqiL/2FUZZNB0TVrDm
Ef48GA/3Sdd91mKNjyBpsZ6M8Vp3FFstNV11pcKi12E9Ye5QONa3Mamf/VT/lgoD2nFjM8YbL5Zb
nEbXuYs9gPZdd2uE7p2d9lvnTe/mjbBqa6em6tRUGBN6XSZYBMzzUCljLecCha64DScpd7K9j1VB
Mt0AUV4nqkbkn2QKq00M+V3OLIOnsvmIWLwHlcAz2WrId1X7Qkd9QuWO1ZypnI3gCZH7bePH3+uk
Qc0ItXglQ+NZulPAfHWDFS0NAMt5APimZU+q38pWv45Q/fbs/VCbYSTpdQot1dJezon8aNLp2mPY
y9NOEYMHUxlNgL6qZhYDqvKMNS7CZD+zRDVy5kUsHN3VUnotU3P6nLtwSj9g5mk7KzWvBv4bf1d7
SvnYJO2AjFcfjp7bXRktjm+2BNF60PET1dqjFTP9DeP2q8TAHiB0INKcOLNpuirLztxE1T3TdxC8
3W0uFLTXk+v3L35HjHiULUFGIzdQ1+KpUSvFiDNtoaJavlzVfsts1rzNIu4SYVoPqMGfYv1kKv1c
M7zbWj4VhK/Sm8570eQcmG25t4zkJVlK0xZJIiPiKl4nTXVryAVa75sRa+R6nacqGKk/y7HhVgvr
N0DNl9CPgaGb+L7c6KrKuDUaxJYUjiRYthZj8mUpj7QMeS2m/nXp49+F/1B5EZnhCI7C6VEVX4nK
vo8ifM/R2QNV/Ywr636w5T0iFMoVguV8so1ojgpYk5BeMhPIXOrNbM5LBAxyfmqje0uIEXWy1a06
gX8wn+Clkz2SlvDe0IrijvSPdUayoafZq1ij7sdhFRRF9k0hmAxYeqL/Hp3L+AU+nnnzPDKyFL7B
uHzYS4+AUixVhJwgeMsJImRZSqJXM+1n8enIBO4b6uPSFldkJp31RGEMyFpye+PmgYwxlDd++q2O
7C/qT7iel7Et6/d5C12gge6DzRHufWz4O4bOWhxPoIrKx8Hmyuusfzc+UdI7tLuBPSWP7OnvHMAQ
G6k1F9W45xy9xWroVqOpnsZevM3Zty6zr5UF1DMfkZbmemAb893yqUM61K+aHpqUMo155Zf4TkIr
ftUaeVe4YH1U0iAzmlCbDeQIIq0w4DesEwegeVXzKbRgOqx7Re5kmdyLCJUcHoiyyouj1OVTNuLN
ymuOXt3A8gFEumWBDUZinAlHyU1jF1Iq3+Cb87DaYZswWmSsQKsQr8Li77PFWYEJjsDcjTO2kJnc
8PscuUMA5NtbReIhcnlGad1QHwVwKw0/xarHoB/E8Ws7t2+xMVz50ooxObhXQzJnbNuJpBydJQC8
u0JEjeC4iTGJ2LBMTN4mRZ4CtN70FQ35AT9BhEoi77ZmVT8QiLl1mxDZLAk5vd/cOcyE0XI1Lxi/
Apa6nyPG+R16gKtKMdaPGKFniKSIg6nY6kzWRh+aB1+NzaF2tOtqyG6ZPH/JAUmsFx9HBXoK0p6J
nibhzNJInhW2WYNjziHY0lgPGX4At5aLy90m7tR6dpV76OlF16Q+SZrYmb0mt/in6xCbkzTGBPKD
xRq6rDV6w1tCEEkFGpbA4hx+IO0S4r6ti4g1NMonWAGMG5qCWF9v/FiE7jYrHIch3KY0exw4MyWz
PebxVhH5s9XAE1zXpo1mszzk1WzfVanbXXLDe8IefqPL3LjHdi8JI5QzE0H0gFREJ+lnMLD01l5W
02Pme1v2Mc4GDSmBlyALEAhjuhSSJ7gzEr+kzXhYfrfOGyOaKHZhqQYS3HKNTWvS9oQGZn2I+tPF
8A9CjeYdsEQUdXF4bXkzwqJFqrBm99AU2nyDoJdbLH1ohPqwQsD5SHARtUz4ozKdOKDWLrZxjCxy
6ldZ9GVIjTeHrLWujCZiTpmIWsQW1UqAmXRG+CrjrSPd/CMSs7lIuLfzmA1Hixnn2hOhpEww8nPT
dvn5x/9KZzM59ByoCCcOg5vOz3Aw2q1e9cbWbCjNyp6oUpmTfR0iAAcdllMqMUXIPBbl7AO4FQR3
gJ+OV4SpJ/h88dTXAnosUPbpUA3xKayS6dgQ3mQ3qTKRrR7gVsUBD4/8aXKJZJQjJMumK65scJKq
Sw5GRPiH15jmKZoBjvWj+sa9Nl9VneU+9pp6SDrgzYZJ/ptGlUCLO0xB8zK7Q3Jxex3Gi1ckxwx+
kFnfkIJHIN2Cq7f0+tZZAPblgrIvBVB7seDt55jY7AV43yzo+2GB4FuLIy6Gi98JAPnJD1Q+0oJb
yzy0C0T/xxd7AevLAqdR2pO3gdMKfAHHS9uoU4MX7MSpFLfdLVJ9wVVDAdw8w/Zsd6yV0/jJAYTB
8xxx01B3D3z3tFb2ZYSBUJBzfxzN9kjopdjnMzWimpAySXu8shW6WI+EADV1CNDC8cEqLHtXFOWn
LexkhzgRyUdIxyqxAW1K4e1QOn3Jnl+yNLk1a5KR8Ie1W9HEb/r8iULf3tVCe5UZHiPSLRF3jhOR
dl0p6E3h4KCfQkTVHyxCAWPHeUiM9KGkmIBIQfntlrssb2mQB45HPGDdeqCo1jv3HScWkVBWNu7S
Rg3nwXOHszbk+CURggjnyxmii0R4pxtRgezceW1CbWvNAwgNSEGekXyRFJGtl+RoU497piDZsDEN
dQY3dYpL72YsJLu32qHD1hsGWN2uN/3bBjQpjjdSuxIsdFWfPJFYuMP5AUB6diggakAZggqc1fPF
wDy9wnG58+JqWLOv4qmA15nhSsHya83dDNQZlk8r8PAZJHUM+m3IaGqAQkjK5E53GACgknisq4lM
WPMSIjTe20Z7sGS2LQwjhsaZ7U2UP7vcQE03ELRVzfTxJj0QjszZO4/jlVWH8kSq9x7Q8j4bjIcu
8eM1laNctbKEce1thS2+t8a81X2x100Ax6xzCLCi63FUuALJguiKJ1t6Bc3xMAKKR/ma3csFUGWn
N4of1vrxt7CrEgYaPCD75jmaulfShJH7sKsfWHu03FI62oI8JF4CxMXKwn4OLGSXzOVrUwOhF97W
KPNXYS9dwdQ+IAL3V00b7+fO+nC0Qa6tUntsdExIMj6JlqgYaBdPnLYPLT4F5H0Oz4zCei7RBavS
vdFrQkJS114rlIpjpd03ekF+NVLL0MbxlLe1vimsGyzfEMDC/M7zWCsv8RDUIiX6K9BIhNjZyVnq
BHpVYT9tqMRpjROgiKnDnEw+kCqCh9v8cMLps8/AVCc+tPMB1xqMV5ahWohsRMGCarACF11xVpgG
K5cEoArxa913VpACAqlxC+7n0XlMaMmDvA59GBagI4ETYLyK2T5i2F1rDcl5dfFRFtUu0j1tNTNc
1oxu1cSqXTnjTGOXlBxci21gvpkjY51azoMUOS4rZjBGAkBpwtUo4+KAgRYVOjcsCw1qGSvBp5h9
nzM0v6olSjBuHzJOzqCdcRXZPmv6vFrDBXmpokcyoNNOPVamIrmeK41k7WbE5O3Z9kdsVJ9C8B5m
mbmbCgrEWL4AOmqPJLlHsKyyhOT56qJhhNsQ/7CHK0lmDBetW+HeyBEwmjLweezbFWFN3Ngc4ZZ5
9vPum1PN8ONyWI3I7JcWt4i3jakPqMDyd8ZkiGLFuzC1s7TToxEPW3pm9BSofwwOA4mINzFvJdZk
b8CtlZfpRxctTYE1v8jsRi379sRjpzDpmDSrSSMbjoGtg5w0M9oPtwYmKiVrdFTl5uRRGFcvNjWQ
hEJh1BbzuWq8USaMJaGHB7/D9wAeXRCR06KKdvB2GpQcbq4ejJg6CqhxGuD+BcGc1Z69rQebK0n/
D3WDD0vmnUWWuBcE3vcpIl1G7TUnml7tORg7DN45qkuoKkPYn+jaDjPezsCd7W5FlPnWcuvrNod4
ZzPy95zmoE1LEZsmgecinGw8HIFZYm5KwlUt3q1cDRBlBkyEvpYHkcmOYFDIoWJlHQzzRRIA4Kdx
ckBC/NZwYvjQnSMGp1SnjP7Q52K3p6i03RN9Fi6XJn0sYoUe8KmY7HIbGi3iwMK9SkL5LesmiF4N
isnh02zN24RNzyaqhxvMSNbVQEzriE0QoyUNU5mnOyhk1HitwWnVPfCAop5CYRPyDDTrLtkyhbmK
+T1SonjX2Vj29DCLHD4kf90rv/ex/8hg1QGVGXTQmAKH2WJwIdxVpK5xqiMg540Zvjv1chjbXrMm
p/gg0XSA1Z82PDk+SQM7QNGLNnOJlp4sDtBLKfz/qsNHoKKXKda/zZCZglpv37g54nnOTxbV81r3
Cp2ObQpGHKh+Su6d60Pginz8Dpjj5bEI9XOhbG9tkE4TKJNcL2vW9zURWvsqiq6TObyG9Pmd4QyA
7Ileq/KNF4gRm2Lk91n8dV5HI+k0rwPzMWBJIxu3iZahiJ9iyey0IuoTr6EFu47OMPRxotatRsim
wingjt8iT13PTnbxo3oRDX/l0jhNJbYjz+rI7wWNgt3DfLX7Bu0MPUBgmhjqUkTj9oCqX2nxzpLh
u2yGYpMJ0vZaaw+r4Ce3+i9NZ/9/dBa/DHD/B8GgXV+3nCXL6M/Ht7uKdIfPsk96tSQd/f07fm6m
xW88NGw202CdHfJQWBz+1GBYv6EyF6bLUF43LbEMVX+KMAx7YUSzMTYYArsWo9W/j24NgabDRqEB
XNjgr0PT8Qc46L+ChRr8Rb9uWnllusPggrRTtsX6H0QYpstWws7HcZMCYBKeegjrcTP4w3HKa24/
CcFF6NU287W3jiqyDeN3YjPStTvWL/9w0f6LtfU/7Xx/vBJeCutDWO/LdfpHOUgeAW4A8DtuZoH4
chbRl0RftlKjNv2bZa34EZ/xy4ac7Yenuz6DPHY//7SsHRwbqRUeF4pOUulQq6qVjR5/h3e23ZRN
7u/oggBXpoT/isXRlwtmRpG8gLJ8JroOnbhnfYauE19N1TdjclmSxT3Bf6RqolNG7xyxGrUKsD36
lFS7WHl7Q3UO6x3mjI7mmMcfX+qcHJHQM/bEyTonkDCB0xOXOpSiWaP8djcO1XBAKLIDxGS4JOzq
rxZgVJa1wz7sMmY6fn1ly7HfZakSB0+Qepr0zftcj5+6TeYN8QVXhuHH1wbSrgNcf49cnOK+mCEL
jSqrN3mE1WCAWbIlKvLVgMUA3jDpIAEwhDP7njBGksiSxOmfFA7qEZB2xJyJoWVa3UIKmClJa0Jy
1FDdwvj0buphlWupPFV0rLXo5C0kVpNUCS1HWy6egO/RO6TO95rF36OvzhI3NBA2CEAdQ/qwrOJT
STDlaSqmizvU2p7LS/RLCfwhNHGfRYgDDpGTUNqVrhUwEUMVilQbsammB5NmuHfSEZAdFZYnC/SX
0zxW5Oqcu6q9VRXpIbqD8FyDqidszIc/vkym7R3l8sUZqc/rsNJ3mDwG182uahP+uZr4+cRaxIfJ
bge6BH/cRbKItgU0h7U/4tEGpjKftBGThecKsXHN1CSJWfFYISn34prtLsbXGzD8bq8ltE8Y5sNJ
i6BGNuAj7xxVb8DZkE+NfOOGqEvog51xX8SM6hy5hPQqfTroYTes22yExtARVTaG8WNWtdUuxW3L
Lcomu86Sd4yOB8ZCDLDx9HIArIy8edHc8gwI5sH1EP/2Lktdv9YeprKESpvcjsuEiPqkidtyk2ow
9caCBCsrPNYgtqSevvnDMl9vxC30ykNWL9ElrU0S8ZRjnBz5pMruBGBkweyxilhHC5gTPqGc+Umo
1JBoeaDBwtBbUfOfy5OaBvTkyGLSSUdlOa+8KnovCU42rPQrpJUgwOKpcvT35clHlC5rkwqeRuke
ABA9dTV8mTrsDkT6XMAIW9xIALTNxtpqDj+obJJ3D1mRMX0UJuwabNGr0IUdFaJ8LKHlhPqW9v2R
CNsX0KFkH4G7DDyM1wQ/nInDvvjVeD9J92o2sxs7rr8njPyxgMP0yoAXuPE7DSrcL83fyJCY3iwy
bweH99Apr1Qjg6Qf1pbWvi1X68cPcB0uGaFT2Ifrcg9nSM/2Rps+2IV16yn7o9QISZ9YirfTE53z
lytZjRnWrT2kXwRCssbobppMV6uUapdTuTwvYWGr1k2fZ0+tqxjsBbh6Qq8otoJd7oy3IqHVE/Hb
ULUApgSbjQqom/9l1pSGXGDTIUcQ4ysj350RcnVtCYIyto+T5j3AHKhd9+It95FGQGVts3/C5Uui
1q2yIx+ZeH4eu/JZ056JCTlIa0l7RQWRiyBxw4flCIfp+FF9n2w2Ipl/4x7jY6hDOOxLEfSVemZy
cFgeKWbTEtnaU8tj2NdNJ8PL177YevqFFe3K4n7IfBpBPzxghWHTZZRUbQhWjMF/Eq+VKvCUhg+e
5lyxUX/QG8E2HVIUyAu6M5NfVAN3vJ9EV6MIYt/g0gpgjVSSs8zB+F114WF2ctQRkQLJIxxzN1f9
cDOM24LD98qtw+baYJtXje140RB61ymm8t6+qptPw7ev4YPeZt0BLMNN5HlPctK3Xes/hFjlUmJp
TWxzdQQhGVDJl4FJZZUV3DvtRFpdbtsbYWi3Zfgf5J3JcuRIlmX/pdeNFAWgmBa9sZE0o5HGmfQN
hHR3Yp4VgCq+vo6FZFVFeIZEdNaupXMTKUJx0gyD6tP37j2XfpNLWysnRLsCTCnbI2kkhNBGtMZH
GfIgBppMx6NtC8ajvn0/DiCeDaTadHgLIe0HNUxHLpYa+b1LudwOGmsaV4Rg5bNOJuLXrGJrOdVb
6NZrtyw+DQ0zpD/yfgiwy4RT8a6S6oaPfhA9oTodrdQW+VS9/BbJV87Z5yCWPVKUnr9iUzK3U/9W
mMc5sZ8qweeMXSAhLjHFmf9ZDuN1VU8kffrfLGH9HHX3GdvyiZMWwEzJGdCzi1NYO+cpmM5VQn+r
KLhZ+vJw8Y4fUlHd9yKCpc33qWmETLbi2D5iDiASrFDxVvX8BF3Fy7+vRfj/tdp1XKD1f1HtjvlH
/6F+rXh/+1f/VfHKwEOGadOpCi9yhf+seP3wH7wMCIjFRXnwm6zyPytexArUwR5BnKgZfpM4/FfF
64h/YEV3EXdKx6FWseW/U/H+WmZSWl6Y/dAxIpvSO/hFHImwfvKHUgdbRRwHKIsF4X5kWmdDwE6+
+d2V+ZOS9l8UzhekP/IMyj4YLt5vQs3fKZwHn8VlTmqf5n3XfBJZBic/W8JxVSjoQAk0lb+RfqLA
/mM5L/iLBKLKi+ojcpGA/rGIjiCAh2MR+9vA1vQ/20qU6Xq00goAd+DWmxEowWueQONK3RwL1ZKM
bgJr0rX3tZyya03W0tGmp78t60TcWoi7CpRpRXv66yvzL+eOywe9HHw84hJEIIJfBCMIIAoz6zqA
N2hFJ05gPvMsFTpYz4PmZlamZRQ4T3ofiH64VAea/Z/b+ZCMY/FcN1odYBU1X3/9sX7Tqfz+YPDb
x3JdAUYNVR9Unz9evyDqRJtHxt+OditPai6LZj07Tfrlzyo7zo4VHdy6mI7YgOfnSuWoupIgvEq1
DF4dk1R3Rqesz+21SK174HrNIY7i4hhPIwZF/MPFD0v2BnpR3kGCchrYf3axr7DrPfz1N0Eu9CeP
AgGcGOZcQGz8949fJWSSLNToehdjWXpD4xFKso7sQ2mn8UtD3/Deh18N0Kse+weiDecftT+jAC6r
GuIMiVmP5ZzeCKKnCPGmzYFYg/SX5MOCyrHG2HmViJypOdHnCPW2gpyE3VjbAj1ZkJ2w4CJuTJcz
cFqMfRXTY89+giJ9pdA1WAa9Tj5ETMiAaNIW64iOEGvFLrtGdwFAzw+PhCXvxunoRfdTF74WChNt
3pHZ2hjncez9o5nqAxLKx3wxO2usUMZige68XWNHDNChL47zbTYmT3X2AG29ZCODONrFR1j3PrBd
dacy8TbYgSbpHr9LZBCCkD6aDTN86Yqpb8hNWyXu8sIA+piS3IehYRcE8rOKyx9pOG6IaH6CF30c
2oGxHy7oJoNTgNMfudOuFSRel8J97mb9w5/ZuWfXSzedXdwsS/yg2IVXoAro8aHsQt+ETd4pZ/fk
jiMseaLR0Srbo9sePb9bTlh+eE9TpOpH23fQGRRZq9BvJ9pr1n/95FyW+z+0BHgHsEJ46M1s13Z9
tGF/OIi3QcUYfzDeFvhFddeIot414ORv0NajE0DNdUnchkFThXrLVKgYtiTpzV8+QOhP3cEiJMrG
+kGjq7gKUplwmECOy2i4qki4p8Bp0ma4moBvviVMrN1d0lbmRzTO9uPIuesI/cB6s90iuRGL6fej
xIiEiTLFmiyT8BgWF1jR6Iu/e2EuK84vrz7rkMtGRh60xwLwy9cORTsFl1efaDtz8goYGuvcsST4
8KY/WwYjJllMDsVnudw7WY90LFroTWNGbA/2IsPnchr6L+SW9udf35E/WdRDWiLkgPI/wRn/j5+s
TAA8lt7sbefQ8dZu33ylkOU6Bt+bWSd/szL/yWWgGYRfjgZTaLNz/fGPNanjz6FR3taYIXhL+j7Y
GleUV/+Dr/S7v/LL4oSVLPMHt/e2BeS9n6IZmpthkCjmXA+CvFS12f31H7R/NUVw/bAbYYeghkAu
+Zvl4Hd7MU9o3hJN4W1rbIJHHRbMc3FdglI3i/cSNrKFhDqHhK04lXhzhajPKAX+LgX9zz4Gdixc
ILS5PMn//eXyWrPXdiklv5XEhAxo/8XxFFIlP6rWS+S0oH7HZFP65Nc61fxcqGnzNxfi0tH7/XPu
ofikAPPILnLwVQe/dvx0YoeGBvK2XDzgqSksilOnMHqwnSLqcGeziZgGrf18cu+7YgHHtdhDvIvG
sFZ/s9b8Woxh06SvRgFA8NHFZnPpTv7upixyKbrR5xFLExKDfQVNo27pFuHmcv/mT/36Ev1mwmFX
Z3nEHOOFv7xE6RIDksGVDRXNTw6qZKZQ2Rqp4RCPVxfX299dZ/bYX660L/CUBdR9rKJAm3+90jN5
QFCT5xhnbmfOQyKB38R6frOyZhlWZRYnTBHc7pqllHSHoB+PiVL9hvyheGvTcNpTW5RbRsIXgWo/
XzHhFPBgI9D4UbEc7Zo9YXPpIaMAETkyGyOmbYGfZk1eaPbdITPvNR2qizzAUlt7sSUAh8i8mIke
nbBs+MMkXFUopZyLNAzc9g+uUEqUQ9/+rJQr32PZ+RzlvJ9qEuZ7ZHnzdnZIDyoXH5qCBYQIwgTj
mLBKeGp6wBS5yrytLpH9w/UvbxdP1gfpXuQ22o9HaC8dnySXyyqbyG+guYVuzi3CU1UFwy6zsdCr
tpIFDpg8QnHUoUsFRu00aGRM8NwMaUHOdmFn0yrOFbo8HeT5QZQXFp/r668A54MGoqKjqLtGSLER
I0ncrOPSe8mcptjN0pgbgQlrN4xgFOgX2S9dnrv3U2awPvmxO36H9g0+OXSTNS0V54aCYdzVdoyq
sGiBYWU2UTdR44W3OWqUK3spvbPC9/yjxrx+p4chQTEvCjKml3i4akukuR5Gg8OAN/utBszwWjuD
9nazkuahK4vpDKaZVphOLoYUrCxmg/laPGeK5inSofG5dWgq1hzvnwiha67axipurbZLrhbdWw+k
KGS3kG5TWsaO2NhdRUoTvqjbeLFGuGZabOke2B8WU8BrmHrjqUQ0sylt0pOs1rjf9AhBTJpgALLN
EC4xy/hOVwZwP+2Bw5QHBUVV0Xzvx2Z6ciIVf/m97F5Kmpm6RjhtO8p6RaTUnRYwgI9W407vvdup
75qmsLPDcNxFDP1lDtc5QRhmiZAcPzv4Wc+xdYyT3tvFyeysZjWk75qxVrGSPLanFJ/Wc29KjXZy
KrdtXDtr+lv5DYKQGNFD718JcqOuA1Qla8+lOymjVL+Tlr0c2xFwCOq0hSE3sbcjxw0GniECsn5m
ufGGHHEL5qJCx0vOhSN+1ZKklzlWkoLXhCA06cnaFW4Y3sVDW2xNbLFE2lh+FDC7dVaR0jQ0XrGv
W3e56xuZHAZacCAOPXjDiIWLF07HNZw/z95Gtkp3aQRZGbBhd9toUAORN7Zr+dsfdqr2tenS6dxJ
xOLGq/OdJwdDUEbUIoQ1w3OaCJIqUpOdmUiW9zKoyt3sD/rGSdQbOHvzQGRQet24OgFXU4TbGI7P
rkXQuDKWdr67MxPlOeyYeGfEPmgxqFsHIBoqTK6Mv2sSHxLvMiPTR2IPO7pnMrora0lWIf7xW1fo
y5A6c34UjRXfmzCGBVKCvDhWrLhmGxbdBfWZNLu0wMuDFivfLLKD8ZgWPh51xC9l1ka3Q6onpEEV
KTT96A53qa1bmoplr7wnmsXEo7Uqda60KevbZIyYszgzUtjZXZz1WPjE53CkBQzWkVMhptH7QTgT
74+dMRRPPXUjY9vZNr386Go05aSjjHcFISXXwrGDd4LA+iuk5NkL7OGEVBGWuJVlM8gdHSsjwNJW
u0iH9Lf8Nv0gOwLub0njPe6W+KALJfZZISTG/wa8QkOuxHFxgWsXfSFOwwS6euPTTX4KFZQy37JL
YEtNCJA+cR/8pAiPbV+ao7Gq5EPopqKu1MUha73uTQeIsiOntB8mQtiPFqiIbZE6+V5CLf9GqNXC
E9ob2Hxt9TgsbXRdlbBGB8YJwFym6bVWdfLmqX66LXm03y3DqX3Ew8jZfXIaWmvufIMYhDF/UHJg
sznU9XFZnsKOgLDQ1iz0SLIn02DFE+2+QhEHbZk6gUPQHB8nO7T2EVkWnAtbSsO6mS76LCvs9nOZ
dRd4qfzuEd1zU8i+2Q5Rkd0stqlsVnkadfMonKeAucIGeGl/ZWls3FEH36yqBJ35qWnqQzAIQvqs
ADXQtSHaQMDuK+p3kt9IxhHl8oObhew+sWyC0RiNtlDp0QnUoXgl3cfZokCYXi2MeGuXcepJu3jI
t27Z148+zY1tN6bFW1FlwdfkToLIA5LaTdKSWj6HzF+YZbEXFrl4bhhk3Sp4pM+cE3yAuH7f7iEI
IYkOhqm/lW4UvwR9YD/07rTc2E0bHFBWxiet9fBj8DJRXcAx6dNcL8nZEtL76WoRfWfYVR9IGEPR
VqHUt+MQvpBfo1RKPJ9GbTEv7512zYdLPvh9KGoGrxAA55MGBXVtW5r4mc6btpq7dVPO2scf6lrt
EbzItJe1VF81HRcGDeBepGXKtYOyOd7YSZ2cElX2u1qM4RtHl/gUV5IgM+nM4si7xFRkxtEFgYRU
8B45/d50LtTPGo4l37kNLEhFTf+eu1n9MoV6IG6kaTokNR7y1y2AJe9xHpV7LERG4A40sZ2oAGy0
Ju7JN4st713W+JAXBRkXMk9xmCv01IPIpjOZJdHeqxRjmTSs+KPYYt0t60BHedRZy50uaLBhmND5
gfOYs2OmVh7UlMzXyskIXUEnmF8ngUJq5HqAFYUTwJ+X48wow+GMcYOaleheb+7YwWAvyXouzXqo
re5B66L6LitGZ7U1pl/Kr8aXILZiAtRThnKrcgoLtVFFOl81Uex+9Y3nNvtisPRNgG0RVQkAUAWE
/pGQA8NAIOsPJbMCd5WC/GxWqRwnPgpevIqWCt2QkHiAM3+rDplp6+JBL4IHuidggBjZef5ZdMvw
IQWNeba9ZleDY7kiObgOCJrscg7IjsalUjdXMAy4SV4ckSuRmfnFpmImBpN7WPf4JImnjYsHooj7
b61w2jvhSL6HUvO5Ari6Hdsu73dIueYfWiBpWI2gUL7sgWu4lKPzbZGtTT5BpBEhehVMuVXBxOgh
cVKwl8vknPvKQ2bt96ZDMODK5TpCQrrLI8GGmEkAWtGs8a1aKID5PVkl32rb7V9KFYij2zBg4iUu
s6eGypd5y4QgLqMU/lJO0aITxWS4xJ3cU2VYZMONfUMChHBPqMNIXROWPz45jGa+Grts9pGl+ObU
dg95FYYfBuQnpt4ufcSAorcYavqfpUT0TtJQcO6GovrimIVfpnAc1k2BIdYuk++jtqxvVdKkj+OM
AYkN0ybaD3rSus2t6DlYlHpqrR56hG/pblPEeJtLq2iB3cz6eRYmyzfQAuUuzASLAdJ8iJQ1CRt1
WlylSbjclJCfbu0l6e4bRq4A8wlDfSWU0T+lczC8t+hHX+Wow+/JaC1MjieYwUUbh+Wmm6S1DaWp
sa3kTLXEmGZ305BgeZB0TTQS2sNgBnEmTCM9G4Edx17YKQbfYHVhTYyOtDPFVxtGNclGeY3SmSfr
PrUCOderaTZTskHd3oUrwOOMRbXFK7LG6dy/d7kU9tYVqMdXhKeKaHMZ8z6PCF02uKnwyJre5stU
FcWr3bnTHTc7ep2dkHsoEpSiIa6z/BguwiGwxVyW0DgMeB2QCZxmgKXfRJpU1WGWmKm3qa3yeedl
ErklEHBNDoJbvWpfmRExYNVsUjCX38uqwiVT+jXI07DjqIss36OOC922iLcheZ6w/9NUERrppmJj
LWbsjpNjU16S0NY90BqINYJTUw00GqzI9MsBZD1GwiW2A6JWTHFhjRHaYN2BWVDhcW4nndzw74qX
zMo6TGpTo8LV4nd5s7bi1Gk29AkS3ufOvlLdjK0K8S+FFxndKEysoLW30J7iagNSOyjOtBZiyCaZ
5zOCIEkcZ+H0HMeo5EGGmadSaHVuS7LnZgufwNwFEdwtRQhWzckL0ZsPqLVv4v5h4k7dxHPdmjX2
DFxJYp7cm4qY61eHdPOvFMnPSYEUhN0+2d4p5ZwqOMsnIzFoBDaiIBxkDVKyCvtbL0yAYRVGUxGK
pjlM3iRu+iCuQHIioKEsxEEDm1Cmd1PkAoMS0CBXwdyFn3neE93ksDa9Nr5TZQyQaywtzZQ8VrWE
PZRyQhzIu0KEbgXR89BF3Mw+S56BCZMzO5XZVvhZg0oWxt4mdY33YeUOXHGn2brzgHuQEK4tJUq0
E3bzHnRLuLKk0vvZmzDHZRHyFjxo0U89wpwsOMMexlDBT/MKdN9tUnrgWHtdXhkc7dem6pwtXLsI
rTc36gbocfMcNP50pfIYQjrp8JS/bGtfdSk/gtkG3Cg779N3IPGhYASROzfqqkmz4spkGULnglYW
m47A1ViPZfZQTT1bJ2Uf2mDZL1OFoGphsdTTcorIe/8UsTt/gLVprspumUCEKY26A0t9hWj14Bhi
z8CIkPIuYkCjbc6ngtN0E0ZtdOPkvvWzI3QiQQttk9fCbHcXWKrd1ZUgzp0sN/FdlW1zMINTwZxq
qk867dAl5AJSe4yzxvos84xFXjLUiB7EnE3LceESu6uLm5g1APUUQ/CIk3anMWs5DXa8NK5ewwh6
eeHO485Inx80Ts2Bylf1QzhiGkZDxZkJVFmSZ5dpvgstUJEkXHZE327HBkmDzNO1M9rlGbuk+4YT
hOWrz+IVngBeI3RD23A2dzJpfkyRh/FFhhsBefnaJYrg4lANR1S3QXdIqoiDUk0oJdwN6ghCUJJE
RYgmvW4j8WldQNfmmxsys+cA2W/ZyjBJttW0tjQxEaqsQejPbN0872Ph3tZtXn1VfbjsYoVAiWfe
eVIay958AXMCRFrWbhCTV0/zZp2USYeWHgkCZUYJeTtjz6eiRoS56coAabCTVDgauO1r03bM30P2
9HUXh/0JVuZw1YNeWlURUUaKoIu7urLb3cCiu+oJHH4lUdSDouYxFdomHmFKkx+kxAjlOTuSyfE0
h0G/n22Y0SPTgo0WmoZJYF3OC9XwzNzC59SYdW+T7efHQYvgmPCwbVVkmGiM4YVDEKFwxdUI/xkv
K+worL0EPe45NgNELeN+LUrH3M5u7Hz1SrRQncflwbKS4IWBaTOs+3gZDX7KEtFZIpq10nxZMCe2
/WNBRrWxM99+7eskvINvrJ89q1PfkO8keOjylmRJgMiEVVUN3ya7ZGVy5olTtPYyWVdxpZ7RpgHr
tJLcjvdOtZgrxn7cA9Id2or47Xm6HevAOZZpjOwcGVdHgIl2eCkib7bus9KQG9408aHMiuVRFG1y
toMuONg9n44yxcGshgrPfr6MWFZtVjW7rjFgUBKVyzMWP5sZUYF3NUlS8dBS+xE/6IaHhrCNx6El
wwXGiNURgtCeg16S0WMpw0PvRiOs6Nh1PuvZd36SuJQ8+ktV7QcFoIbByGeYeMtxxqO0nxje3AgT
EXfsBfrcqqrdR1UvdnmqvizL9hM819Icl7xB8J5CehEobra1aNPzUDX+ZSPNJ5IpjfxpPGfZEiQz
Xcs2Yo8KR4XxbfZDdbvErryCg5OeRmPUi59F+X05N+1r7xiOS7NbXOYITWiQAbpGQGuJ473bwMho
I8DZYzIUJz5vwuObiPvc6s0ab4V9pypilyZCnHecRX0MRHmEvV55/pO2bfx9wmOOhsXkvSKi6IvH
I+TEnuM04rCOVcQQRvToASJbCU3XdjeHNXxxjqsDRvGobq9jQiR382iBNMEVDn4iLXZyMd1txtzl
G2Q9F2BRSvMvIJx0U2beZ8N281jRRP6kSYDSHUceqYYfxm+m4Lk0kXPCpjfho1iIfSSgvs4oLbqi
xGSLJnJ+4fAWQaFOiWgZA4JgwPNEjCS/J4QEzO+BQ9v0NoyzNthSGQ0H4xA3afCYTJcVk5VKJhUo
Ht3J/kfGivQ+M906tTGkAvKOSLOX0UjEYcSxaFI6GbZShs64GQY3tXdTjhfeaoTf7UA1guJn5rJp
OVm+IAZlfZWWh6QnVOkTKbTBKTBD/eYlc/LZS2ek4mg6br223M1YVLJZ0QhPeY5Ec6i8zlGrwfHG
65E4iV3UIeQf5DQIjHiJ39wr1Bi0iKdlQT46iTU4a9J8coIyvXUyApjRmdudlUqGO8SZ1bGMg/il
Hg0jVloPdcP21eCmSMbsTECO+oaJbMAM6Rt9NHZr26umGeTOiab8bbwYKjF7yXWsVRuuunFIyShM
m7cOeMtO4qwgzYIAO9ain7lTrnFDQMsqXJLszKBPYErgfVqSlgPpb86zzj0XDW8+iM9WsB13pcF5
h8ASg1ZzmTF3pUeZg+jp2Ixz6x9ZTkqOVpelshoSfJsmHb5ndjUfOXnGt9mUYOzWvUFHlZFVtNxb
lm4wkGpJT3foAlNc++NsPRgmpIyPJooDME22OsAWr75lllle8i6jYeLgz4+bmYCtAf3VBr5pdoh9
9lYWQ1wFkxvvLX8eSyBQYavXnmo0eYK50/3IE55g/OEWTrVahQWhNHOsiXalyO0M2yelRHATcF5+
drQ/9Psc/kxFsLfb8gEW0ndJ0ryPkuhyE70F7wOZRhyHZTUvD0Usi4uoDDeYk/LYhwU5d9ioMcQ5
Js/f5gDGQDm25RN8HL2uMYk+cIzi4Dn1E5CtKoYgOeGmF/sukPW0cWwIYsYynD0Tza5eAPuGJi8n
lJ5j2cAtLZsEcxiH0A1G0ypfc+zOPjww81RIcyjf0tqGVctOCqlgLob4rik0L15Y6SNWbYxwGFkf
GDIs+7rPmm26aKKhK+3cjfYF8KTcYSs8xz57rdO/CFinW9JxvE1B6usOmgqPXxqTWFzQv+TlR/VW
+dHjpHIaWrQEOGaJaFs1kVkFRXeBtBK9CuKJo3vRofesipRFf+yCHY3ycNu0FYvWVFsn6m3rBVUr
MQOqwsw3QYbeg6yQ7pbwgbzc9FnqPS6qKzHyW8MNhimwA1krj4a+7370idbKpfIovBrnoJU9kvuS
Zs6+tzAo5b2qx3Uj3CDfzzUKgZUROYQmVNtjeasvfdxutOSDh0/mbuqVsjb0mi8ACYzDNxZGchaa
pgs/ShExZhyFLD+kdmgONwRfC8zXnWVO0cIwAoPzPIz7OBUdu3BSmhXU5eFMZDpP+FyF6bWdU6oH
nYCrWNK1EZsmAnZLqkIQnImxjW7qyY6vJCXPz9koINROYD2UMy4XsoNs723sA/dckSz0KNtAvCt3
tl4lhFo8rk6/EYtvHahlgqOPnX/N+YHY7nIGxW58clmtwOtfkajiag3JJQZwbMO8FlZ1pfzRfoyI
Gdy0sSjIKVvMY1eTQZpHZbtxlgl/sQvZgwZfufMMEDTo5RTIsSrngyrs5IiVGqub5fhbmcfWmrFT
eTVmcjoCjlHDKupZDKxssLYWGPpbPTkGHFthfRRJ4r+IouqvoOFHd0m//OiZwHkraTn9XSotVKca
YxhiloSUH9MHvF5Oal79Rfbv9WLZXwR6Pi6DmB/qYKD4z7UDOx7J89Su6ox+8QxLQx0L8mLPyZSA
N7Bif7Hpf4n2qIxN+bEsmfeKONL/FLPLA6hNFNyxESNN8VKILiF16VFAntjUuYex1KdpvepN5u0L
5HGvUx/ZeycY9Nap4/eyIXUSOs8w9+2RtPoeJHWu/ZU7dhMgNn7/tRmT4MnVxfQAl5l4ZZmPb0Xj
D2cv8Sm+iIQPuk3ZCN2u3UI6tI8HsS+TtDpXdUICedeRNzDFw66bkfr0GHx3DNrbwzyQdaJHUe4w
m3Io1VM3EWvRzZwMaEQeC9+3ziPvcM2AbBl2FrCulyZDnbuSRMuseYHNpveU2SRFPN67duIcwWew
eFXJsBsEGlQ/SvxPFRVzturTSwMqzy7hoWKuXUZQ5DmYbDB7MylQpKFV7RCuofqYRHpX9wEYgOCy
WJR9wSEPyNIHmS81xPdRvuu50veC9uNG9hF6HfKIgnuvyORX547RK1TW7Gc7C9xeSWf8q4C1fi+7
CDK77QeXM9MlYZKsD2krB3VzbqEFT8K9NSGSYlXOyR+MFcpguxpevXphtlQ4YMAhO23/99KIkFZF
HW8j/BrfcDo4t5So1MwBCQpK+/7/gM/1f6GJ/X/I22W7JPP8Tj2x+VAf/zRy3X5UP//P/7r66M1H
/Qd31z//zT+VrsE/PKK3pcfA0vN9Kfht//R2wd7yXV8IaifkBr/95L8BuyFiB+bydKPDi+rhv5Wu
wT98F2EqylQK3wuV99+xdgX/IkBAjoQINPICVwrO5u5F6fU7eUVhO6wERVrvM+E8t5rO4jxeiVDN
Txj1h31J9ul+Bl/yzbl01UkcrhZ8QJUoPhtZzLcBSjxSGxnd4htQ3bN2bhZwgENRYuwOh2/wRKwb
n/NU6OTqxhSa8XkDYcN5i6PR3k+XHNd+UD4dpORJMNWBlo97P4sadbYNrN4BQzjhj6daD96+x2G6
0UQTlqZ0CJ4IpmtGFkTQ2nO+C2kvrhnDQSERElBm2nBiKH3w/3Q798Oia6iEQbWdoT3y3dzbYfxp
RbrglFZjFR+VAz3RB3zpT3oFP9DsCks6u1rTpOghj2xG1x8+BFEOnWwWwmb6h1HN4kBQGGP/xmR7
l2McByrEG5b7qvoK/tVUnufAru8SQQQLEKdgA+xHH2g9vQyCRAy6AVX/PLTOUzlSEYT0kecA4mJH
MxUl7ngicAqjSu+fYZJmXXfHoJEeqZZ3DqnqrgtwQX1MfdIT/ec760A1h6JBr7h0lPE16Ub8ji9p
YtrCM0GOnVtsRAZbvq1PXuaXZN0VlwLG3xDy5G4ktWGnD5brLXsxUX3PxXaeorcIiAcVHf4dn3AN
N2p3UQveAbXBm+3E13kJWWuebPaOinGF3yFObDkdxw7XvXj1kyjaumr2V4XMQTVIdyfpMcEwK84e
FoKyC0gSweKlreybmXC6XVpEbXRne21ykP34M84nmFc+PgGQHOyEKCwGe0bVn1jfK4uASa+80UaY
nfKgPBVUaklsP2WQD+Lhs3ft16YvymsLCwWnXn4YgIUUpDcN2UBHirzjtd+2TGLqPVR27MM6u3EW
OiAcRsgcHL29M1YQ7PM1mSJXaUC2QzaDvXKyuyTyyaLpwycli3dgejChUmDyMv8xxA5x6SNpB199
f6pTsKReQZO0CiAZ9RdXc1WtXIW4hax3FwzFiGQ2OtihusuD7mPKsvssI6tsyZfDCFkytpmPE5OF
YTnottElesEKGelx52Yuv8VEHUyn1wESHSxqBEAVh6Zler1k3a3l9mY1+OP+kuOSuhaB60JSwI33
Zdu3sHqsje4g1knId2Esv8Ojn3bSQv0h0eq0oXOgjU+WWx6bTazkro/yfBMzJcUxQiW2PM+Zd7YT
vP8iqe9COglrtGDXteZ1mspviBKLA6JtpjP0oVYEIJ1zl3wZafn3EZ2LyQu/yjg7IWOk7aTVtmQt
2XWLzXmi62eGIYx5OlxftiI8qmi/JAjvZ1mlzG7S4dkP6YNYeXa+8Gv2TYr3vBBIezHwEW+ggngX
jCR+5f345HoWnrBFRmA1Jndt4Otve2LZgYzQwCqfQ1u0p1lQU0/jB1Cp5hzP3dH4dnGgNdKfKCV2
Vom6IZ5KKj3jwyKZ5cYbx32XcTjwE6/cj3MacVpPnyVP/bkPx4chFvFNr8ZiU5tG7YbJO8WWqq+S
qc6PYzNe4a6crlDjDcepJy6583DYyd7qDh3cNwBg6gnjK2O/+T0u8/iVJPZ7Y3ePRVW+Vt6ikEVZ
ZjMuwmdSIQ71nOSv7aQIrO9xHka+OM3Apk7ac34mzXnitdhlEuVP2AZPeHdfhjg9O05L0xRyHO8H
tC2HAxl9Wt3uJ48QtNiuAB3J8XaqILlUfJWbcAHE7qCgutD9mKqF9Iu18tydC1dl743IlT2YAQef
uIOya0JIetV0DFnFVj2b3522xbHvzWNUJuNxqM90LgIUTz35vv2cYnrCIx86TGys1D2mOoR/i7Ir
Zf63n9tz4hE3WsxUrKTJcY3IAO0T9g+msYARFma8TlpOB/i6VIF+S6XvfTqyfMrG9M3XhdhPQxqs
09p57G5HvBekrVkdqQvybR6LhzghaVIMIQGK0l0lInpTuf3dFdGxb8kLZKSuGbOMEqMuQLpLfqFI
GVEjd/lU7AW0iBiyLsujQx6L8kasUQH5XGOMGU8XrP+kwBKWtyYR87PI636NbBngUxB+5f43+oA5
LKGatGIjds1/sHceTXJjaXf+KxNaaIcOeBOSNmmQSFOZ5d0GQbJIXNh74c2v14Pu/kbT80kazV6b
ajJINouZSOC95z3nORZIZ9IXaDENfN1ZV3sehXSFEpQ1OYoe+tni5ohdT6MyioYv9avJepg/FVIw
/BABJjYtP8o6eOLYQDIQp4hZNQXjKRu9au4fuDXhzyaPiJ78y2Hzv6M56p1ivSfy7M2xmZwXKBur
2qyeeOLJnUwQ1q9Wl3ykTYK0rNywUENYteD45+C9clehMYNhS3Jz65Xg7CTMRlt983X5Bkvzm1Iu
hE38S5i2ySdfjKm6r3qsVMtwkDLl+h/nBZNB/dQa51GUF294t1P7upb3tUMBg7A2871XOdyiO++X
nRQF5gRW5X+wBiWI0Jz9vKiWx8KMvY2WAIXgDjbzjx4++RzXu0VjxaejJoFvRtSexm45sJBrsgGF
wP9ROtVD6dBIsziAyApYu+3K7xswD28XFi3AjgPeZS72RJnxrjCbt04LDXf6Vo9tt2XfBfWiZaMy
qOFWJxqtvlmMgUer3rmjmaFvcOLMu2bb9IICphqu0xLDPhNZZ28HnSOZDcB6p2cNaQuj/I5Z0q+q
eJt68zlLqweOPSOyRXdIxc+4mRBv6vmUZjz5u1ErD40tb9pYdyAl8SwPLTZS9l4XbS0S8s0Cf2I1
7DlPTtvU8oF0aVcwv9YOjzDVnTZtcAOy/sYOlmsyaBSgOgRVjIL6I3ji4+CRH53SyBomyM1KfGRB
x8eaY05MhW4RLxSznNwuKS5dWg0cwYIHW6nvccaOSCtGZ2c0Ylv54mEOnDjEvcih0+LpK8F4aBcJ
iv/QZ9RBlw34Iga0c0tP6Q0/5L0F+iv0ZAxjDVKzcH7a4NBQ3QkcBAUU5yprn5vez49M1Qu48eGd
+TM7LVZyJ/Je4pHRBeFnq73D1vDQudCfh1IzolhaDoeio8wH70lMT14CZZbcOl8G7ckLyP5rRfOl
TWJGdvIf4VNWfalxlcUIkHn8KwuWtc2KUnXxsxmXJVSlc4TGdUNM81697JvWT/leTNV2lvCee8/e
W3M3fyxshqluvbixGp6Unk0RRAJj2ykNfjO/jgU9mvJVerOciTQ/VqUSoys4tpuxTg2TldMVjGF0
l8VAH0VD8jHYkVU52QidG4uuNxyLQIaUHhW8VVBui8dsJodQPOguepcXsw/5/UvBcM2yP4kaTsLj
yAe27KsUfyENptWidnOlQmtlge0HKJgFl430IdCRVWvvoB7toXwhR7EIpB23CsXcz+e2HrHS5+po
ZUkaVe5yAbie7GyUvB0pXoxpPbXXTfLKiCyOCanwbgkrx5SvEs7bAlLt4gjnlx6UM8uj9FrkcxbJ
eDZ3SZmsrPj+1Fs2JP2c+HG7FOrZ3sBtqO+C9hKryX8WM0xqyp13aY6LTXeLDwp4qe9OeP4XQut2
KrNpsHFd2rxrJ77v9HzHSZ7yUMtGs8JvERHXLc+Q1sRpBsh2RNaKw6mIT6I11UNqP+jNVxNr8jwN
TXEZ1i8ZLB3PYC+RigIDWWKcWk+9l5bf7EcLMn9vWAK37ajvgbh+EL5LP9oUsFiNzQUYWbXTsbUc
MZ75fEyz5cHjcAMVVCzHhOs1nxFlaiO/NytOIrLgNG/hw4Xh11F07uhUF3I73yorKCOBIRp8Zwkz
fuquIzT1MDf5XPfsGtiYSZ1hVOSX2MXOUYCeCeFQWY8UKb2xoXzHkTQ/16LPnnvEVoeY8JBA+8uW
smY4Qukz1i6VhFKVxCwe2Kxl53rtW2k1/Ts++hGDByY+vdO1O+l5OncEP4KrjmsPZh07U0qXFvrB
N+QYptdgmp4bUUU2W6lnHQ3xulQa1zl8BOG3CH3kDUMeuGJXjgH2HJSm/eJrn5Sy3FdObN47Wb+E
6Grco4URsbsoMaBg9GgMOIh6hhqqVc5X4Ur/6AJQK+Wo7kBxgZSg8HU/OkBAZdneC0BMB2kqF/5v
4uHmpiHYHn3rkx3Yo6kdGTXzW58JnpWKInOAbgqjHjOTy5scjbi+Drbd7S1PJmHXMZLmzu+Xn4pk
ni5RPMbF835R6N2qdWrgVgu/I2heOYkE4cIlduzJvDwuExxS0xJb6djjsz0Z5gF1muFG17MQsh16
tCOCAzv7z6kFT8nq1r9LS93fedX8Vgx6cDXqIIKm4IQeFEJYIzfWWesZ88ZW+1QoNNkA+/0dVDxg
vF4OCyOwHoP1SwoU1Erll6kcLNSIxhgKsLgmtI2FrcNrUFjdJTHOWZGLVyM1xC7OU3D5Q1a+DU6C
LS0464NjngM8wFuTkFQ0FSuump0oawy/CL12cR+SBI0P3kkxmP4DzEHQ4PO9VaxbFLYDhynzZmZn
nFmxkVzqVH4jZk7nrDvegXO2njpCiFt0UPeAGmgeqtqwjqywU65u7YnblP6t87gNWpyTPMeK94sJ
NRzuQBZRe/LZUCWEHzzA4mzL4eY2gHxXAyeWH/2j9rR3plnvq6V7VFuJSQTO3IMalQm1n4cBuzxj
lwacqFW9NPs+ySqobwUiPbUkh8Ie8SFUen0eNVgJQ6rMz4Bznpoc7zuhgPWYjqGcJRp4fU3THmSv
oQ5OFIYX7nPpLtNj7b9UxgnVbrpKv5qvMsXZZjGgXsfxARW//Mw0sKBNK+ldM4I3s6BEWNjqJ80G
p4DX6V24yR6j1KXjjk9Hq8eAEcDFDYNUqrtBdV5YTgC2ZDKrOxAJzDfAHSKeEzSdMWe6Vv1At4h2
VFP/Os2tHwa29Hhc0LrZ5YnBB6h5FezZPhLrh146+olHtrsrlewAWCXlI8rOuaKznUcP8rsBg5OY
AXGJccCgzidK3JMdGg4wbb2DznqaPtGxePZgGEJN9vX3bM2XKHf+YQo9olPe+GoyjrCDll2prwac
E5jDXnMhI2dGOtNJ14mdAQ5pP+GyWR8LKor5lqiPSC9QQT3eZyrgErffpaUrecFirPpMAOhd0oos
Vb71SUNFRRcnj6v3U04PDgWav6yVLvoTV6T9brfVFPpyKng2S8SMvGtvnVaES9PNl942avTk1rgp
+Gc7zUzqm1eAowb8XYQY9D9MRxD3qLIDYO7hoFOoMXEbu2D7Bu65FmSUTfLS14jWlZ9/DFVlsAf1
+0OG435rmazLhrpD3yVwc2PBSsVLlf6qkwNT3/hqrb4GzXE1TvhBNBdOuoe1ZkRM8uPBlIpXBENo
Pm5Lr8svq09hi56xTuZPyAbicWEoNF3WDI0h032Ta9aBmzBJXfrIJwxLF120+YFoJq2MdUkApMSZ
6VnZSvgY3aM1K1CIpq12fS+xUs/VdJRBcu0m1DgmmUth5gU4Gu6H/oSy4Nt4napJbNq0zqM21cS9
Bc9dQURLCV8dPLOI2Mekt9ivmaN979KZdrMDC0APaV0YoUvKh/YezbrlQ8Tr5dw3oskuuuXet7Om
7kdkNvaCgRX1o4mBTKblgfEN1jc+5M2YVeo60iDTlYSs/cUM9k7Tx6E/TxkV3RWWndnSXrCXvLgx
uKlat7o9vH/JsDd3kV8GIuqY7DcJIuZZy6wJGWBHBZ+1YdqS5HFz2HE97Hh/traSld+hL2wgdmgI
YDsN/0ocD1Kg3wGZrZWD6qOT+Lfz5qzhid5n+N94wGSrfdK/gKlhf+UUPOgLE6Q0cEt0TBz4afeC
jelYJzQDxHH2Wlf457qyd46N3QZ4sN0pqm3tIFsqNv1MQw1s3ZDu03zvrxZJjuSyWSA2Obbcy/4q
TPNN5JZxSsSZwzMFM3VN485qS19023hs6w8503M6pi5dpLqtnX//0qw/WqRTHrxxaA7WhzE6+Z1A
sUFQlSNPIS4EdipPAk95n6Cb4PAEkKzTL2oiKFoJRGB/IfCoFN8NtFoDxntO/sxq9dCkgDjUWnns
8acin5Dlgj/GUdtzu6hhqzWXZXGarTLgmxzI3mf6lxa4M/hh/a0c+5l/Wao4WvpPxZCepmUybr1V
7nUzWbY+UQ64nLkso9jtaJXvRuY3aws4mfRsa//A/zDf09qUwIfn0Tu3hgx7w5NXa90TP+W2RxbD
pG/WAa0cd8FbbzRbqczk0HR6vW301roAuT7bs0NcQivXthzeQDY+4IK9NrvQQZnvkzDzO/2rw0ld
KtWdZ50bU7YFmYUMjckIL3Jgud9jxJUd5hJsAIV1LOzBPFoAn89k3vldjOvbaaaZOSnbT7Orh9DL
bZryuvE7kYjqIKtpl9eacXDmGcYl3tfNqPv+0VyvmiCr9VdUNAUInb6MRISkU+BZglNNKpJzJHi6
t4DE5bKIbdHWceRXg3eoWuGTxKxDYhSUPqlBElea9b1FnzzeUf3TSGDJZ7T9BpX16LDx2EPFZGL3
TnnfTWFdcMeSbYMcFXTfFwqCsVxV/SWYgdqMVFBcSv8JuNQupo3KNdz4Vg7tcLIDDmJiqGCa23WD
wFIznmDOugyCM3LDyhX/1pyfuO+3HGoNCmZhBoQbHVpt7XLKkPf4SodH4JNo7nVzG71+uFE4QliR
6BCOf465XnrPSnHauWYr7tBOnUvtROOEattncjzMqfXpIA7QWx50T19J7JVRBY75lIopzHVQ9Ilb
LaGZxC65w0OwFL/wPEJ/GLT+4CRTddACZ3q28LgpOcqn2h2fkfOqp1kGJ5a4U6gCbdhNARNzaaon
b8FkCGOKSSNLJpxsE/IAJodPDhB7jHFfZpn1F1aY3gOOGnuHTcrAzsdPZyGDfWf4DpdTLEKMlnUU
K7F8dMt7MI3WHZRQrNTuAfaEePn9izn6e/NclsPykGR5sjdGZe2ABU97GlBgLyQzLWBa311U0Y9w
5TDYTQl8tsnwupM7KI9abY7jXCJ71gGQ92lhupYxqB8TYshS5ODQGaR//1EXOEw/Mom8zL3mdNGf
3Zn+V9rGvUO+9K/BTNKnZiHy5H6HS9FxyEz6e0b0beHw9mFd898KlRgbhu7qjn04e5yRI9BUvQVe
0V7QSdsDzRDPi6bNJ7x02PVr/QbttQ7dNMxIAL6Uy+PMZudKyEfbuJSwo3JDGeJfl4UVpdE7J1/i
Y+HH7TbrywZ2a9jiudk1I23kuEzOXaygHlvyRuG0xu3XpQfDD1jMT/421s1IklI4oQzhNcHmwSfs
MwME9oAL+rtBb9RNz+gNLsazN3j5TfSquXZDgxGTsFoEekoduGAU/nf26zTSbNzZdLeJJ3UA2akb
JsR89va0HKc8GzbaGATvMIE/Ybun4NzGy9LblKDV5duSVoJBxIuqcvnJjjp5sMcY09dqqBuH5FSW
ynqHArxhY2F38Ees/MlCIzz//mUU5C3A0hj7VPnnfGIWTET+1ZXAtRZrvLl+rb1lJGgxUTe/slSd
RG89tZX3gp49XIXsnAhBdz4a0MIH8gJ7xlJuKTa8316rd0M957cAeN7GZsFHV+dKk6/tyJmQCzsN
3G6dvvtJkJ7TEhqbr6r6bAvGJ44XGOV50eUaC8JVfB7shlqFmhuBPmZahI0GCjuGoS1OiNAZM/eM
Ea7fI46sRgJu12oi3tWQ+eSDwBWk0vahn4v4tvTZu+Fk4uJk1PNoFg85vE9bY57LaGJku8YVrjqb
9jKq7r2etjfz04aJc/By/TlOZ/uRYh8AXawKLlqDAx/LCttJXUPGmaa2ONodQeLJ4fkzNOfKSnCL
dQV5RqynhypRIXwgezOU0/zo6lkcJqziMGshOzndCEhOe9XsUotEa+fwOetkRxoyhWoY90eRqdNE
jeA3c76Q9eUhWdXs/x8Wnl/4kkDpjoW8uRPtj1bevpYGUwC1GbSPm1q7w/lSHsd+YAYZjYvfa4+6
rNxjrQxKeWIdaCA7Rddh9lsr6PR1eRC0OHQ0Pz+5et+H8dACJPRBhKZmPofcuK8kPqyHFOux15h0
wIkpeZEjo58PqTHNcV2Ua1FbY5j3JNqKqOhzmh7Ydxzjqt6zEwhzzCYkMuSnWEhVSjkYxzxAJVb6
uONn87aK53mP3odDqxYVczdWiVFUOLVIvJjdzJ3AIm8MUQJrWeZE3uzfCJNrb8PsD1AYTfOKi9I+
ajxIMTwVRTh0wVeApyQvkufGUDvLrtUDrnPtiaPFtEX7ZhdQg3LkmhbYg7lVIG/KpjfoUqqyXTZV
Yic6K4flS2QG9axkm7VOKv5a8wxJr4yKrP8alXNRuT48U8Qwo6/C5cbbR7CwFV1E28tZVk5yJSrM
ExmgVBhrwxDKuefvikd1bgtyEkTs0YsmyZ21XMjysBk65KLD6kaKgWs25qGTZa9z7M8Eypwfvxsf
/j//91/V1ZK4+7/Sf6O0/PZDfCv+dt98+/rZin8Eo+H7WP/wn2aR4Ddd9x32fIEJn8v+BxCwg42E
Y9Hfmb6gb//DLEKvLaiOPyua/2xvs/TfLPpkcZGAWAPi4f5b7W3wyP7CqYAHYVo4REzf9wLf8GEf
/tUmwtAGLtbv/ENDgsXvbLHPseGhF6NU0zlWHYpGsmIZTKrJlgzBGaWXLf/wPPB3UWYLTdSq20ey
Vy79W3i4/BFxP1kNi2NWIzzb8RK2CdB5Yg7whO7qGfsVBKDpSAfCnRiyLGoVD/9SW9d+bnDpS5aM
iw6ZvnWtyByn52Hy3ittFmGpNdyMpy6vf9QsQKjfqKEgev60zX02IfgT2Cv4Q3vyA6GFEpxTyCqi
ukiMNzsP7D8RnHg+TET1iWxZ5SdcfvHVVOO0JVdKRqg2uPkvfdBC5SfhaeNnc2WPPmu2eItVOr/R
mz6Hep/WkXAZAcbG9k4MHMFXTjyR/KeYY2yccR8CtRD4vluTscRw4peU7tN3vBcExVPmnqSgs6eR
9Xa2kvHd6vr+OJt6dWhX50hiFncE0/wbe7ZxT45OEjlCmfIa4ndZ40z7tG+Xe2eaDou5wFrPJmFs
SsudDzFo/WVdOVHltkjagthEX6t8bE9IDs/YDtGUltbnVF7bxsZ04L6ZrowZy1KmkU3RNRBZYtHO
C+cv5Ax/ZpfkMpG/c+ecTpYPfM2gECI1asAHy/jOKUOQI8vwapeZ+b3Ab4FqQAOXFi/YIv3Y8G+B
Xa4yRAzCqU5b+7KMjfnkGgNOWyvWEPLSgTKaNstx3+j5eJaZWd4RgJZRs3jPS6GdSgoUCFe04N03
+ByrU8Oy7IUWAuurbqB8GcZED8NSQMTvYtfbsokCaJdp9XeNU+SG6HOA3tzr70MCqLJ2izoKOLnS
EzWPUY6vEFMvTgJbG5wDdPbnpILHHJP6ptKjVkFoNSSkBiwJmR6Mq9evZL0OErXxg08CItVH6eba
sTfxLA0AGm4piGRv2/gCINgArr5MQZdCxPoqi3zZ0YQzrELvTy81kxfRjRQAGDSfHXNGJCcekjvV
6eVllEvw5Sg7eZkGknsbZSyMaaDjIhJZRC1GORGz8KGQ5aUZE34vq4dK1wUVVtJuSvJnvfrSVHZr
Gw0RrWfooCbFvC7WXK4Lg3WdbjUHZfGvpBEbj6rJJUwQonhxencJtrh+HmsTXAlk6P6l9LLimaqR
7EwRyfhoBQZPIrue90FZJAeibvW7Lz39te8CSlEXCwdmPx/kUor9FPNugRQIriLDvdItXb51aILb
G7PRvdcT6a1aZMnVEZSI8ar7hGoNymUSeqjjgk5ldsDjXZNzqSjguaZtsEvLuV4lmbptIZvL4oG9
99ju/ih+v0mwK7H3aS4/SzG9+453tOg42zSwbVFX83t2UJQ81jRzVSQQS3vykCIIbBQTo5WGeDlm
MN2s9oCh4Eh1VLbtK/dHxfFjk8vhkaZZfEPgqh5N4Wr/gh7kGn+FB/3nm/I/efeI5uDpyzHaWzFr
QKJC9cV2eVF4ryUCohF/dE7enwNZ4PYCF4f5P2Y2oUHUPhaasoGhWOV6sB6b4Z3f3/wyhec9jc3U
wJtR3IBjW+ZRkxmkyJZ52rdy1T0t8l9VB2yYoH95mNxMu41ZEkcrWQsnjA2UdRL1xSNLy/pc0AzR
J4P4SFNhYmMebFyw8ZjTmuI42cEaRXvz/Rn1wRrcr3nQB6glRfUdJG9PD1aXHnRNZzdS1UNkVt3E
brCJj4NQ9i3nDnXROnw0JL7Q3qZhXIAddf7eWkiapcxFuMxqwgEl7lmeNKVNoBab8bMAXEBqvSgJ
bhRpuWMFATauDXIAwGo5cuzpSYYsM5G7RCufOtMxiEC7fUNcpLJ/0WQ6fswZiJ18JEa+7cnOvPaT
ix0xn9Uv+jtRgNPaemBKHZ6Jc5F4wwPwirMewVyTuLAh8NyQLYeTvpTsq6DnhXqTz4/sId2tJ2kA
Jts0dRtjroKHtBvEPU7i/DqMFbKaKIz0IEhQ7JTVL7tJJeoRBVbsdILv6DtG/qOEqkAnjd54cKiV
dbOqAfMEiN1wGoRLsrAN9EdOIvwQ/VqQiW+nM1k898J9nnRzVcz3njOvIHYcqmFsuzV1EogqkD2W
4r4fHeM063V6r9cKRulkJHNkYHc9963BSDBLBLghN9+t9cIvpA+MQsWUwdBnZqmd684phB3PPFVD
qr0HSw40e8xpf93UCau9IWnam4L0gS0A+Apenth32Uq0ZfBBYdb4y2mJPO1EoRc4u017Oo1xIG+O
z+pqmW0bh3ULvcWpjadqUNShTmnMefCPu1XuIn0JyVy+OhyCa53kqRZ5OP7SrTRTIAa8EdWDmQ79
h1C8tvtZl86tVYTYdl6r7G6r602HC15TbPODrpsiXP2ztwVM5n/PyZpg2pgG0CCW3rGQ7W0X+kNX
1lHZkUlP2lwXkD14uPiqgCoULKxmt5WT4m/sKsVwBD7qhOcM6xtFcMFJWx9lM6svmDI5PU3kpXRI
0LGu4ddtieZOEO12RUDpWhDwSSTTr2+DtpAnXXr2vVN63MUwb2HIk5hcWq8y7mLDMiILiQ1KSonu
a3kUpjetaMO+T41ftR109xNujR9ppo23hdjQq9Zn3ZPJd8EM1xfTI3cTjZ5KkqE31whG9tWpsK6I
8n2EdS0ni9USeKSahOgfM6pzX9KtdFJEbK9dPwSrDOo136GpxoelqLHZeYb3nlNUHKbJqLD9Jb6/
z3yT3jVNEbwUmTs8J+BL5nV7Sr/ZWC7Py2BZoedOxPoy6d6DZXLodB/R0zMm0TepIwSQwtWbrepZ
VdLYgveulFUUmK1DWBueXhFMWXvnqorZcBiDSAe+tjcHfw4ZWjDJ5iZh7bVnxb5h2syjdGpcHthu
gtEwobfobfbITARIpzGZRdM6ea7Kz7k2E3H3/ebeK4jQbgE8lfuZjf59mmj6BwHa7Imi0PHEqiw5
CwB68D/pUH6Ie318KWJqNzFKsK2wmrL73kndeS87aAudyqFdQUDn0O9XEeGofq9x1j6bKoDNpHld
sTdnRM3Y0LigLBOloZTmdDfPVX/CGYgimLKJ60aLHb7wRlbtNqfF1rCoIKVDZzhgR8pDB1/6u2xz
+yQzqwi73JrfjBx30aZaUBrHyq/3PoPevh30ZQW4EiysgwYUyswWPg/Q2BlE/fPUGNzHWPcXt76z
k6OY63hnqnWANehLeo+bgLZddpo/Rh4Ib3ELkiPvamq36qDb03uDD8A2HGQ5TwESQHFA9QD0ipmd
jRe3URiSHYYs2jKBBAwT7ubEiR1S2vUwfvoUTz7rce6cusAXhyrrxqNCRz+knRbfSdt3Tpj2pgjM
vfE+M18/LwhAK1g4a7aWoV6cDllrk7pW+QUUBl9jEZSPNnvOB2rBKuYLlvDYTipNPrraYD4zYbRn
qHwiYW1U2JiE0pHseF3xToqiwodb6m71lpV5Gca8vGGqc6Sw5iEoSPA4LvVPRjBcLI+BZDBMPJ+e
ak4mVgU+CtiVp6GI0WX87FwZI3eimpS9jbFLbLD4OQcIq/lxUAtbP54zB4dFeNR7LhprnJsZKSa7
fyI9zUvVALiK8lFMl8mYm9DhV+50vG84aXlluS376ysD7M3E/dJvltmxD0PRc6XUg1VHSROnr0mh
QaL107YqWUWIQW3zdQeJR8S7GopNv9bTar+YFQq+Y9b0ppTWfhbWdNB7N9ulU6G/sr/BwdCbdovK
XsoL6oZ6QBNl2VYQV95OohI2S2ETN4mfmvOz4XpS7jxgsbgZc9k/pThNdglEqyehBh1P4Jh27s7u
Gr86lHrcPQU1D0NdN+ubHPH02fn3uF12SDx2NGIeYILtzVjc1RJsf0upyl0hK/k2+al6KDszC5dS
i7U9tADvzXAmFmX4TAhnLuPdIKlmpfI2eGwcN9j1NMZybM1hbG9ap2kiNtjdbVy8hBh6pd6nmgfw
rJLlnJIdphou15qDL0BAbTFi2x+4MLPXakrWbHRrH7HSZKd0asWFqm5t6ws82H1clPtKa+kyy+B0
Vf1zget5ww56uUupm3gs5JiyeVrsmMDlWnfSij6lBNNJH+3CIytNV4z+mdZYLqaGk/ZACpvzQrkM
P2c8XCzheAIGC9SihVg03QieQyoxxT+19P6FMCU9El0+3gItIwnszgugO6OGoWCT2uNzzsxfQ7o6
w5/qt3hjml865We4Q5t2myddfwAKKO7A+lMYTqIQu73W5E91Ui57fAnZez3QHAH1h144uX6ESYam
rHnNAI6ENqtTbpNFtDJp3TqJj3UblFaBKb9Ov2nOUvabdi7UPhjZiFPiYZtHvOcW3jgtc2naKuBS
ERuoqAVtbLwadBNm57lKW9B+i/ejqwxGDvIo81brUxY6Jp4QnBz61tNbFmKZVGo3jmsMksTzNcit
7pYTmT/1fJM37qX6vnCW+bQQI9wSyOgQRpPhmSaI6t7V4hIbIukVesG8nT9oyz6dHDFtzdQbaD3J
ukg3x/IipGoZq9gtQJ7LwK/UYBnVRlviqtoarj+9dq4TZ8DVdP9Jc5P0JCkGfbE7auaw6/dHfXY5
8zggR14hBBDJBBbxBpu7ZMYAk0Cb97JzPJVFrCH9iIR1vGvVmAYhVGfAsjGHljKI46euLsv7TsvQ
elmvRiTxqer0xGutO05oD13xZKxhQbsZtYvjGfLVFA0WNVajdQiDNPsXjGNzrXf6RywtoFRTtxHM
DMcIUMP+qf4p9nA6MFLEB2zHlIhM9EEBlQmGstuVmLduE2fe7VjCeyL5bhpWC5SQtdd7twzjL+55
PRVDNNS6jd+8MLppZzCSVGPADxCXIK/J5Ve8wXvGQ7vcd10D/YlPVf4IM4G7gyVayz5Scmq7x6zu
ijvDXiEYAHV4i3o0/z/CdLScJT/l/R//rr9hE72XadW1/+O//CfQvIEJ3lkD/gZhFBM48V81N0wK
ZhxTCXagmaTdO3bm/miSAbsWe8qZRySbIhSC/MPBzv2zySGKUTWttAdKf7qPjByVvy9sB9UlJRGL
h13ZP4gUWFAwAr1HoiNPk+DHEsSsRZJxd23AtBxxDfin1AF2TE5jdLQ/GLv/lkh8l/5owDX/6v77
+sd+SDU3KQCb34Ns/+tn//sg4V/+BDVmf/7Fay7vLz/Z/1629tD/bObHn21f/PF/55Vff+f/6y/+
mfT7V/ovPjECev/nPozTN/hWf/uv30r13/52/tYKVJy/SMB//Pk/JWD3NzaDPqqIwfvv03fx97yg
9Rv6owNDWHf5z9rq9ncJ2PnNoBaDHIZv0PvmrUTu/xCCzd9Mz4VnbRu2pRNANP6dwKBt/VVz0EzD
9mwIOf98MdKQnBggn5dDY060OZee8VrbYt3wpcNV2TnmZ+b85NMvnDnY9EMuQuxqzPTT2jebsGvF
5+xcIVNh4dQMfV9Nmc5BW+LE8GOsXZnpl97OMacppB0x22gCRo4FYgPHE877WlKtV5pMJilIoSd3
nWvMdvQOy+gy6zgUXRm9mb85bHnRdYOFbQsRhML3empNg+BYLWzaARSW+5KI1qlMGTqUTI2PYB23
UNi8FGfyOoWla7GWz9n4kK9DWrWOa+OY1MaKN8l/jJNrXdPKZ7TTmc02cCI5ICNTQQNap0C4nTS0
IskyHOIeks/L0k70h5aAXpvSPMyrvDe2+RW5rXjXqg50mkcEZP597sRg2j9nbjqRzqqpHl3ISTuT
mq+B4Yqj7nrWAUt7ShUTI23uifm5zwFBndukjSnx/X0IposDkcAozO5aNTbgRJMNndSgdDrrDG0T
s0CkNGtcNkzY2TprB+vULbMqfyMZUP6IwWztSVGa7zPpg1ciA9x2vKJkJiiCvqMFCAQF004VJ6Hw
fHqzgBuKDjjUCnPStNKb7jontrWdy333vnEc8F9J0NmvYC/GjpOr4TwAlOFg6U/Tiwm3a+uZWnPm
+pXfyCV4BniTptu3SHER/gLzwfKGONklaW8+DsqYrho172zT8sJ60Iqq5NAc1Cp5KVvYuNjKQFNt
F7fl/yMhMcU7wcCBAlmLe8fksG0o6MUbifOCkJOnsY1kL6e2JsjGcz0GDvnwWgEyzHT5rc+mnsiP
gX0Dpcedn6vEqg4s13Ts8IrwZ8fSdD8rUkUbBAoHh7wh+OspQZdiT37MfPTcNv7GXZcdYf8/mTuT
5caVbcl+Ea4hAASaKQkS7EmJ6lITmKTMRN8Fenx9LZ77yspuWVWZvVkNjux0mUqRIBDbt/vyTkJ0
KBJqg+2CZfBJo/3hJp1ubFc09QkaLeg05ERqizMCVMcOM0x+aM6tN6D7SJFqwszBHyjiZCzRiZWs
kgzycNBiBPkTSg0+6EzrsjPUpstElhp/LIpcZu7xsmp8NcVkzSf70XaKfNfM3xAvXNPPMwvDuZsb
HK2nARqAJ4vhwTp2XOtm19qY+f3oLtFXT5PUvZw60k5mjWq+6tBijE3KJYO7y0nU33Fuqr3WJUJ/
nCoj5TfRo5lP00OMbrMTkfrJPe95sIcBRIRaWlb24UT4sC+7Z+VJ1kcP4snbpKXRV9xU/SfnacJ/
CAdPvcXDNlcwC0t4f7/zuiWGYS6xYT5OVbzoYzWKY4im564AeLiB5SFNsXT3enoMU8t8kvCrzrlG
myFsJC1hASEn8zfmX/dP4tE3u9IyfNuM0Ym62anRnyjnYksVKTQ/xKjZ+gRvZE70OCvrsuC53lQg
tK5OJuhCJNv1iV1u2OVNRGTF1M1AdJ25C1NjWC8DCT63p9GgFVMEdj3MWxKIKVMZ/lgF1CqewG5w
THbY95O0i9vyWOcAGf28CWlud3XaZ+m9BcM3mEsNvEjTmxxPE6LUJsw7/Yvoa/RWqN7jatDdC0rd
E2cfeCwO6h0FiHLbMNanmJvK8t0dqZ0juE4ure+B89YaPr9KEMhqXIc4jlxeQMhhLmpJdEPWzXZG
AjZFDG3j1xT+bhrkmw1W/+Qce324s6PJ+mWmkGdRVuUQMOaYPsR16zr3gJBjLZnOw8JpI3PZPVlF
vWxMD+Vy5Ho7tUavXRo5uvdmDp2T1WM5lh6gN7Ofo3uU8n+uyBt71DGlHh5uAq27Mm60oKHgbkeU
GTCWFRbXpV5MAPQGBCOo6wA6TRiMftNp8uw1ypW+aTTmr9maseaSAGkO49Q9TRbKiBUOqAxlKxl2
p94yX3hMT2exGNanDl3kddHrduV4XUb7dGPr73OuivxRmsNbkE70/+SpFGaAn7y8yoSpbWWNgoko
o6Zsw7lb+aXqxjVW0uksDRqkVx5cm21p03zAZmt0norJdE65wkdttxmOZbVoz2E+tR2ZQVlcaOYZ
r108tE8t1Zbwo1rND+Fzv4as+LcCgva4YmxTf3RpJvHFcIYFirSy933fyEuXwdhc6Vkl1zQFYp2s
22gTceNAS+vLS9t2w7vRRil13aN+m5I6+lXPIz4pQl37dCSzohNyCiAt1RcdN7FHAU033M2hKi+x
S/M6hDpmQZ3/tpKtGd2tpqN9Orcq3IiNO+5nL67wzqEW0mWB5vpl8HlTq9IzouvSoP2uVJ+kmOwA
qUXKNmn9UwQKlRuNB0qakSRg4MJi0fuA3p9xb9dN8UMsK9nTCZCdilrD+1DE9bZbmJpbVJsDvL/m
FfylWrdxshyShxHUFI52k4CXAs0NnZc29YYblFZztxSz5nMLSo7V+VETyCa13GM4tzbT0oLewZ7m
nLzFiP491vy3TsT/57PufxyO/6+H5v8fT8S2YGyhj+b/eSqOv1QWf5W//+Ms/L9+5b/Pw67zL0+6
3IV4X0zqgwRLrn/zM1zOwybjoGVyHH2AMP7nadiQ/zJcPpxMiDqVHi6/4r8Ow4b4l8cM6YG7oNv3
geP47xyGDcv838tJaIcFz+G6Or+fJVlv/OeIphc6iy+QXkFSX3gW2xt39Jp301uunNH6i6VFpg+e
fKMqS/5tbW8XtVr9J23ds4R3XbvOSNbPCwN7FuNr5XRfS+2UB0TZyOeO72yTzppXdE8geJeyvLhx
9Im5lZtSCn4g/ZrLLvOLviALZZnLkwR/jQmC1CfOuM+yedGZCb7mAkEYqp0MEit/lrb1t6b/gW3L
pK1UKfc6ZSFY+TBSL0Ck8M3XIBrGU6L1X5XXkuDi5u3XwnP4bYFmct82fO3DVepjUAghhN8oacSP
zsBC3JQmZpMkWZdrxZniCrhe0YznwIl/CyfaNlFf+bXLBtAw6R8orQ3xAaLX8S9N47GUe256VgZZ
5jHyfscRcvSUHLQa11+Drueq4kCiIPOrLnq13A+yPT9ZqKPOots5j1x2mC2baq6LF6MaYhyRQ3Ip
2KiPnTZtENjDj7xvA5Ia01bvhCImlnwOFCZ9g1U7T/Upwsp/pxBgOS9EW1vXzNc2C4Rj0gBmN/P0
iiEMH+OwoxF8zXxSXd1wtJ4w6xpnnMz7aXKtp3/+FVUNhwnKzqrHC8ozjF1CVRViC3uU1J1tFdtY
M8MnMnbmGhV0fM9zjF11FsV7XJARgL8B0icHt9cMgt9mdtiV66p/nTnLn+bFwqWgJYdCi/SDM5P1
tXr5Wg24SaT9gkXnZKX6dKrS9iMCBHafETDhFzSEjEkbAx9svhzvzTR5FiNveliHhU/+kYh3H0fH
5mFobrMn9HeBu6O0AyvBNwxbjZaUXrOvURzC6Li0YZdc5OS9LUJyBLALCxYFGL5INbvJQJsaSK8o
UfhWP6bHdDbpRFVy8Fujsm7/fLFm5PA8o96BcGB2KeOl2ODz+AVTQGwrxRDBCfktE+QGCMB3x0kA
3rfFfCD3X62hgnzVuYP7g7TdCgTTU1g6HBvn/DVXzjnspvmERE/CrpgPPHYeNH/9syMgK/VJXvWu
ZmsAoT/oIJOvwfHFhPTGKkAJ9M0OtbqXpk2wFm1zor2N/D5UwH6vaeZhzKg+sz0eRM6pbTE4DGGO
Y2fQt1RIFaukC8g6UR/riVveA3ABVAI5J+Ok0M0hsYgJmR0XJxH1DmYtlsphV2TLh9WbR2cAFxMT
0Va2faLdw8FRP8lAbx9KZGfsuETEKR0fQMEsOym9yjAryvjwCFEdPVFubVFMO2oVq03e98Wnl1zL
TJBXL/I3Um/WrsEYsE7beX7qZI1hMqpf9WEI2Ornq5iM32vIY94zo2mLsOSxxFhq0j9Tsu5Kr18X
RQkazQD+Aor56lLFbAEDfDGF9dzFfbEX4Qz2Rge7RzzqrsdYDm3jUVxVMGmZVRaAQ96RsqRkr7bV
BRYJ+OI53wjVnmKCjZziZDDrbnlfTPGmo3hKaOrbckZL7bWZBWjYLwe7GIYjZyxy36OoglxYb/WU
jucyyfy2IPBjhR6xioDFHDjrXNf3nVMbd0EmmitNP8bjbG4HK/k9L5F3diSQjLxI9riH1QH770lP
CiqqU0mcpKXObSAEby8PZT+aR7jccRNgtNgMLtfjAFTOF2CHCRLU1iUBGkTcjeVGgzN9Tf9jGkRk
ql45y+5FCy9tEvEpT7iTOmHb7rPCwchOS7vkYHleGgN8RkUK3/jVTsoiLExVYSdslHaqYCSh2Av0
7gv4FQrkw/Ciab11GULySxZkv9wZ1iE1acNgB4It6xIWf0WjfjSl7YfI+EkggNp5S1aKFWFZHXkV
vuqG54Cra3+XjgZf9ppGBJp1zgGLq9r+rYrxa1GwctiXvTyKWzBiAxZu05bYRX2fzM6XXZlTIyoo
9k1BGZbZj2XWVEA0LN76+s73RIL/rEfF6ie7xIWxSw7pvNw6hQ3vOAtVb4a42OHrDupmeG5qd/Ln
bKFLQEXY3Rd5BZFIumdEujTG9lKhfNRa5h16W3slBRWuCFEHkbJuYhIMlxOUHQzKt9RAtBh4sFlh
su/zGw41N/POGfy0swnciQzmbLuwLclo4Sluub7shkLhVB0cVskb18ISbjYOLYxsOcRBli+ChePB
M9UtMRZnF8ZjUCUIGWk4fjqW2kxdM3+kBcXRiGi4wWiJ2umy8zO/5l58J0mBW8hjw5BqbX1aWPav
yUrqvpQtTOxyHggID5JV5jZjP8NPEUZPC9aYZqTrvva6F9EQ6uiNhK6szL72ieYcKylJDGoz8YlN
PmBdblz+2GEigZuYxrie8+QlYzrjcC23ceP+qWoNX07MbaooXFBcMelTT2nervGsdykWcSbfDEko
jL2zl56IIze3YqleLfiy6yk1HDQdEFq4gvJgLKCWPFAOYYe0UVRCbnTQGwdP4NV/G2z7oB5BwTHB
91dIrwC/5IJ4Dw1+yLD6dLHpmU3l44blpjiktz7PwU+yUYrMZu1E6QvxxcbHxY/5ud6AYW99R0q4
SZXH5yA+z3lHOHShZkk6Lx1MQcg5NLZYy6NZBzpjsevgD5FIZT5iQ0NnhWGuQLsy53lSEdN5pdq0
uhk5/wlu1Bov5uJ37gjIGwQmdhQAlMmw7jqWrIqNHbM+2d7lmo+lvsamdBp4qGX9N1uaGq+jN2Fz
lZOvXb20Q2R6tJRbZjMHHGOgQdv6SySHDy9sPzgtgPWCMIlJMNmb2JPWTQR0HEzatxyrU5nhP6IJ
ZyUz8GOk3+mUsF9kpe8mh5MUdPohY+VoPbX8Neqj65eSGW/Ov2vOQpNyDhV8Nr+L049k1e4wXRmr
LM3uorZ3dmsNUJixkZTZo6NFzFs8FbGPCSJQ1N6yv7TttdYkgSYGkyKo/KfU4jtn4G+wR2yTsDk4
JqDtDD8DZt41u34Kxg1UKxopaBLAl7olZIgbn3MjEBLqCk5eAT8E9nG21UL+RlS/NXtgoSvK31Lv
0jUBr/ggBFVyET4IHQlZRzdpZg2BofmQNStB5ZjnLJwPDZWvejcc7PzihMaxzepDGdnwNOvsr8Gr
r+v2ZsT2O5aQZNJHGbztpRvVT3gcsvzvEKO4dqznzSTl2Wt6L73XfHTKA7E0I4qgl05LQHHP7JiI
km9TotvIMom3Kku0LKroK0fbJDNvNqiK02S0yZoNSs33cfDQrKsJt0tlbnpOhssUbgCGvNSmRN2j
7B7P9yYiIfRPtbmm+DUSnhVTs3hpxnoVxdNGdR9iWXaqozEXNkTMGhCAHyh+WtuN0N5TqpqASnNf
nMh8+ufHA/OBdDeB1TWjekcz3R/2wDhSHRQpCzRG2oYv0JQNRnRjPy7RwZnKv5Vrvtpglhh4v110
0XV2cZh6p7cmXj7ZtgajsbwUXFQwi06xKihqWGWavCSp8eQMGr+h8ST79C+8lb3eNx//tNV72hLw
KhJB5Cezeufy7xL4/Jvywb90x3zo7NpW7Ujg2qTBPnxZ0uyvGuavyt1i/S29bycKXyTEtdr2XpIl
2vK0O0V5+q03TBaFIS+itS5FGr6ogk3poP2pHwS04kppyktSth+QRDF+pN+EdL5JPT0nvI/IXHym
iB4fWn4R25Knx0/6aKr3TOMprG0KCiaf7fYftrwBNlPALiSb7ZnH5OP7e4/ee21J1i30iJpjMedY
CP/D4KKJqwBk7XcVtXzeq+ajLJNvgoTAxgEi5ieCWR/1JOBzahvHM54wvvK06m6PH69p8r9d7u5z
RZgJdey79LwXkBfffRw/xdn4rFvVxQgu0ewq2mQK+sXI/REKRiTG+AqFr4koaOkrWX+2hgtTHmV5
mpMnxkLge+07lmSs5SO3koqiBtROnpQIsmt7qsnypjyZdVIhlvqe6KJ7mF6jvUn9nCHAs7BY5LQT
t6tZfYORuIUYkNYRzvqVFzq3rDZQKcEL+w/bv5nonwPMvCl7RNmNmVoOPf4ZHe+2TPrOnsYJQ327
Sak/Cej9+rHaxTq4xniQerpzO5NpI3+P55z9bAoQIiwcHglqEufcAwaRxEFDEcZZJdnF7M1+HVdG
ygSWUDg9do2vxU1LuyTOMvLTQATrsj9WRZoFWYhaLhd33wz9fAAxxP4nTBLIbB0W7iGlLqvQAp5X
dFWw0D3Ru34T3RQGLrgYn5qB6Qb3YjvPyFqEbZpH6Rrz7FJkvxiUR7v9MUncX70upUNt1og9TYp4
Za4tQNGz5mBkeFCM5s7t9qOxenAx9SHlJecT6g2AgGbnGDMddaAiDi7jg9Y/fB+AjHwPZhJEOvgQ
ZkaTmywSdFVtONGzxxQu58wX9FaWmdvcxrbaefWY/zL68pA7Am0LW0MP68e3Z+dtrhOxt0X75EbV
eKo46OqjSujrmMVxiofhNNbDnt1zuKcGg9B2sXWKUV5IeDQ40oUI8IWb20lk4RpLA9yaLBn8cZ6Y
T7xm3PNwupQJcDysNh5Q7KAG1bDp5jS78g/uWARd7sHUKZrhjFgynOkTJDRh9OHeMrhIEz30Dg3p
P48gZWZo+nqa3qRUzhuhNjKzPTbsxK524zjX1z5y36Czq80M7/tQ98k7IQ6+fyjnV7qhv/tO3TPR
9M9IQz9FHDYnGJ3wlSQnRDuLwoNDKaSfLRZVC27dBG7fy3U1Kutses0+jcf07OaZoLhkFOjARDmk
7pr7xO6SXWVH2q4WkN2E3e4JQSTQ1Nj3OKTILu1wskVsP4c6l3VSa76hZTcy7jAAJPCyGkc5S0a5
oSkAA16pZ0HVBMWya9IYBmWr9U8VeQ/gm+0mQy65mKr3MzPTj8nji1aUfyScgsBq0wqHJq33iBfQ
/ioYw+bkJC9IUOkmJYWtetqAvHIOtCrMd21WntWMZqrCrLthq13Z+INPoemtCMAKvFmueCUTr9aa
aX8B+fCLpobI3/YkLTo6NOArdE94+nM/qtMad6e1rugAJR3PMaTuPN+ISJ+ZRHpG4Wbrdoh4GloA
IWNjW+TdK6Blbc33PQtJuUs7D7DT1Oye0NB5C4Se7VkJ/anM2f18/A2oVx+JChmG49Q9BVnOnVz/
SnLtNdeBLGLeq5YrB5SzNkG3HsM4ClgI6JdRRxyaYueDG+ADTU7ktpxIKQ6LvbJSBTbaHEhzhshv
Mr5D6gaO32Zg9KMrgT5wJmwxUJ42GNZ9HRs9reae7S9u7q2qNM5829xSDPUwinTzkyYWngN6tcka
Nj5Qc3ARO0CoddPcRTb9R48Cen152PCHswFy5aVytd0IIwWJQrorWmXEMZqhcSuiKHRGVesm9aod
vZA3dyR+8zD5Do/dd++Oqzad3hJ2GluhdJSTjJ1Jl3YamYTml1RptGnlvA7bLNtGiFfr2aXpqa1t
Qb0vr32iRRmNb+MhZ7Q5x+94zc0gMnDFWXQQjmOdBY4ehCG1WP2CQ593/oji8u4N1sI8BnKmqNlL
uQN1s+zxcUcvla+lVK4P3Yjy5DVgB+i3JXrO0T5EP1/AcO9d1gaSehWQPzNm6W5i+eVGDYh1I3d3
BMkWakTyJKhY+17++WKPwliboQKfX9DFy2K/pdHJZK2sg0OzqEVdF0tLEhgwlW9DNszmoy3jZVcz
dINxTc+e3mY7u2/OjZZSATDghG1SB30rnuODHV1YCNsnGrXWaegOhLLU5zRau0K0gcm6awV2g3Nv
dJ2dlPVu/SOWJPKXPMYGFtcbDTR94LYC72YJUowKplcLVJoPMpJMsF7dWsf5SjXA28SN5N4BgB/n
TUFMuY53S778aJoiwEkBBPQNfTxadKNy8JrfVGfXn1j8S5+LoT+6NGK9KGY6Dzc3K1eea9Qx+sLj
c213DU3BotW2CRUaG5wFjT96tsOhLv/Oe7hLYeZ9YEnCUerO6sCmn3et+d26bUZjWPaGzQjm5VQ9
vSdZPTD7YwooqhzhFkLaPjRsGmAzLjsqo1eJrGmoW/j80FnKPVhYLxZyG8jXqN9LMRwcDHJ53L8I
0X+5nWftOrnYaxXPV5C6w5FyV3FwsvwMnjHdE14GOOGQh3es6kkMygqKtnppcgQ69c6CUu3GdAHE
tpAJlPMS3v+J6A1tUh6atmAOmVGf3AflKTf6lWzY5T42ADsbbm0ZoX60hk3yQ++iZ0e7K+rg0NCh
4SqHMqVQgqacMm3dT4XAhs+GSCaHZo53NDmgNJftiRpXWCAs4vEbDEQZUbPlzE9b1MMONJHGi32b
0Z68KHlqVOJgHZUGMkt7gkGNhD23p1lZju/Y8Fqr57RzaMZJumTtmcl5QPzE/N+u4lZJLIPFl8N1
QXkSy78ReRNTvBYYDAcwK0qPdYHR7ZC3JB8+1HA2Ud45Tend7L5F27+LoiyeAe9HAfD9324E3Lcu
uXQeksuKYaz9avps10/x/DdlBYlnEBekrX53HWeXoRLUMesakMZwAoMBa6uMOyYFYEJ2WpxHHIyg
+6jZrnX5XeqVdeL6Z0tg2gccL9eqyJdTNVLIVEWQheGMYaHmSCQTyiyL1N2VeblcGiiOWd2KPeE7
iCJF2291COO+ruGIiQ2HnMSocUAd8mxrOtEpMaDWLZHZc0bzamb00dp0U4yIMc3NMXOr6PD4J/we
08lwJQdPVUi+hNeBnQPOYbPw44SjYqJLscfsxo7aIu+Mh5VhkNkdFN8ADKgaj0bkhauma3jIl8b3
xFoXgZsWxJ7ExLqIuVsm3CK5knK/pfRu57gg82g0wagKyzoC87h7QC97pxpO9MZgXEBLJ4q6TULm
eZsx4oTb5C+DwHwwxhgj6Jz8RofOLu7SlyvS7R5zHAyyxeOgwf4f0oCI4IfmJL3TzrsDoOy2uVl8
THU70/III7bG57wu9cI+QytCzEqGhjcDVYCVCFQiQwTTtIjAxrK5g+i2a6iK2tiW8SNnXdxqsvo3
O/S2eRebp8ImOlqXgnhgPfgyiW99SX+08CwrUBKDqBoxGGFB45BVIo0Bra9O1N22K1QZSn+b6U8t
8+jojYT1Ba47QhV9fGKJACsc5cyvc0qo3crlBMF+eWeYSC1dnuH8po+dpucC/BVr/fVsgBbnf0n2
BFgHv2B6AGl1Glpoy6aTjGvHnMWGMggIYdJ3x8TYyUUlgePGZ6AS7i6zgOqGwpqxy0T52lo4cdqQ
Kdo6qbYS2feW1hdqqm4GPW7vbJdPBnFGklWUcnrhkbW+2ixlRMpXBJVDx8UwJltCWdC4e3mWYfNu
Reh0rM1uA16WFdgs/eLodIOE9c4SXnatp8m3HUNHPEVwJPACZUqyQpjm78qLvV3Re7tST6Z9U8cb
Jg37SNjQPmbJ9Geiyve5YEGQD8tvYTrWqwXHtYF0JqpqucjygTNYxqvDE3mf5dZWCD6ipdk9lEMt
EAkfE0fmzs7eFq9JHomzWQyY6zm9ZRzOjwpJsIaovo86cz6MLv3YDYYnfNvuY9MvG1gp2EwGzlHs
NzhOZB2dtu2UIbLKG6hD2F4pZ4IBf2ucWtq6lt5eWGF3GkJSPqAh0ORa12eZOW7BhrM2y/ZEAt8j
0N7biBhACZt3p9n17xrEeVDQSXGXAHJrgkiNHtX7roQmR8DLvaVi2giR5kHOAmqTt9G4q3OkYBao
5IWz6dluW57nw3tPPOUDEPvaTnE+da0oXp24W2hche8A7RRB3Pzu6nnazlSe8AOgT1I9DFyB+0FH
P1QRF4eZqmccPd1fUJf5xrLcKLCpbPIJXA07nbP1euSmi83HvBZJzvOyBu+sl/g8VL9m6xDvHZGQ
Lq2dfEMaSm5wMf6pOuqYRuJte7a/ZxYm+2iiwEhgkel6XV/9c8G2GZslx3mGjNn4k/m4G3ONxdFe
Upzmt4OH5zBhvTojqM2xdmSilJfIdtkEV8/zDPlrXJ5YdL4tlfG9NPaxDSpTjduqPrUIkbwIr5Xl
XSdd7OlGXCc2zJTGM7Zz0W/HPmQ1UrvMUQQT6Lhf2/oQdEl1x0lXrtzHbix2f+Y5+TZAE64yGldd
o/mLT9+1GNi8x0EHHODIbbprGfZoVbC03N20gI/XDji4Ks9ZimnJuoHacsoJKsDT5fYb6xxby6mG
cdFrf0oNliJYkv6I8nh3+zBl1vabru64gMXOU+58IFHypcwEfkjfYNq0ePLi9W6t3l6TPBt3Pa4M
NTXabdbUi+OANyOatnWYkfdxhzkfW85JlIe0m9WxgKmyMViGr+oH/m+pm4RNElDCMtGxU/GqO/aR
TM71UcQT0qN4SsR8wzNT8jBwxXeZeW3QeZdeEaNsYm0fsoTwJ8C+PGEkpCnovgfc6utcpTYmpCU/
VrCl3dHor7yPCNEx28dweAPIx2o9qbO152jzUVMjPtAwgdmtrOUMohaqmKuSp6mpmcIsh7KlQurb
go+MU8XmL680wMJSgqaHPcuXXatF/a/eds509Lgn4oT7iJauXVWZX2HFDqQXSXihDWhVmVG3XUZ2
CbQtdAeie94OOv2ms4hT8jNM1063xztx7YPoZgLodV2dgBpsskwVWyQBnIYuRaQlEJFhbtZxM2pH
MuvvBCPexhQwQW1naBI2TWLaXxktF0FX9D63frL+d8lyu7PCYyrzK+zicbtUjNMzsNEiUsVJfx85
Erq2ux0fIcuFG9Qg9GijoglPpbB/WXU/srtXJPaVeed8va0KCqyGTkm/SFJUeqvcabV3yz/nWAf2
6dGdCOyritWLB010G9ts23VDbOOcigt3SIQ/2oJiQe9nog2CgYyKqS63glFjWIKWtprh4WLJvVZU
Uu7gGFskkFZVq4GpXX6QwwI50c2ZcaeuPXwP1gSRrFNXx97bocoDadi/+r6m11Npv3s7/J7NhMy+
VrvrGI5qMiV3AqUpkyRePeCBtGmllAS2d4qk7rY1+QrKMjbLNcZ9SDUJJB8IxQ943dFk6bJ2rf4Z
GiJSo3JgL+vguM1yfGo5Yhp9N60bp6XbuKz40nu3Xmjv5ez+jkNr04CmRYGO441jMpznbhCqDhPl
lFIxQfcFE9efkV3QpnHsn0IRIYs/cWge5SKP5MUPNKV8AxPj1UnSL9y/d9Jv+FVxkeoYmvE2Mvc/
/vCxOftDCGJn9sa7HcIPTB7Ojjgd2c5N6tQVisCYIotsurGxIUg/760C9LSNxWwPfWTHBhUSn5E5
QcVmAANFzDNjoCZvRN890eZAbZxpBehhoGxFfxxQOwPdMp49iBH6Ii5Euv6MKnI3tqjro6Ra0qdZ
+EIKqAs0VAisF4b5gRFtz5ZM3JP2xdX76CkMRzDbbXO3JswO0dKcoQcZVwJwiEdRgLUFOl8UpSdn
NpJTO+mYhIFzRI12MjIM65PZywtcp+wFR+AaSfU1cglN5XP7ptnzF5QPHhOCHbwP3zY/yjwkeope
1h0xdnwK26CCUyrz0MTVs0sdjq9UnW56M9QveYS4aKryKfSa09Q25kpvpH6P3KducZIjlLJmXfXD
fBfphvDidjFlcTctG5isNwREozkZIghaFOhRC0hymBmmxHgxm7u4s9/0CjtCRIzHp32aeNxUsXrw
wg5LXExBF6QJYnTgK9sQAqMhe8fnTewOIWvrIMvSXTgnz4Rdi6tRwTaaG7KIFnG3bcMPfBAV9YuW
K5hQcmagMRtXeWF5vBNt6rP8vmKAp7++NkEHau6fuSDZhq2V1uJJ44K2Ijx3tXvAV62fhjQkI2jr
OHuY96LRsJBwc44v+FauzDFxjiKRN7L/tnNtA54XM2H/2kiCkB5cTqZ8AGYA2CzuQj37yiGZAxUX
13hc6mtdyw1UPeNWGhlLMt0piMA68hNMs0Zhx4pohMe9qWUVQ6u2dmir+HeIFYdvoso9RSj7xUKJ
Dx1WfSXPuHcgMhxMk4gTE0o7rDnlvTLDOrps0fwpthAkHgh09/UpYY3nD73MTpn7+HmydllbtIWE
qZU+ReOgv1A5TUE6ofuu8U7jNMW3bsZZjxv7Pc3h/y3xdVZ1fKXaEbwgbXqVpTs4WHgvsHY/PPlW
e8eVQ8ZY5Y8jL2gM0bOMieo+4wVUDQHz3FwbmlnyOmJUaOt52dtsqzc9ciLsUl3uhofHVFRiAumt
P5HUK8+9y0HO4w6Rz/wp62rCSAuvPjb1XVbW76aAnSYWHXkXP9WBhP4ajXDLZdvwWWY5iH3JCTD3
x5ei/N3zBI+w158ZcqY19jKqoCKjIo+U/dcX3LAUlj4mpa43g6E24vMQ7pIy3Ov4GGLX1Q6qHNqn
xd7lhtTP/3xxmnmdwA0/Pqp+ijQJD7S92FOV8BsX3EKHfWyPxR4f1vzxGFaceGROspNxYzZna7DH
33FematyHy/zcONet8nHND8MWt2sdabjV4NY9CHxFBYNWhi3ytXYSmXea0VYeEc99DHTC+/Ep7dk
GTqCV8jd8gCbt0I/a+HusE+oBTCzqhG+2Y75KweO6rYI69g6nJ893TD8ZgrDFZUaE3nTxrwzqfX7
pCsijnrctlH5lk1pzOMz4DOwBV50qmsjDSBVF1tylL+WHm/WTDnheWLZloLZfBlGF3LbOB08R5Un
t6UOs+05mE7mgJkso9i8m67jTChk8D/G9lYR0j5og7bBIObyoUmZ0vLiWlDWscfxu21Tcc8J9r96
TTZipgt/dOoRu7mMfnDKvOqjk79CiHSYVTmO073z3izZV1ux+EfbJr2C8NwWaXnNWoOaHYxFvkm9
0y7RcQNI6PenJW3GZxxEVtDGNauqqOX3H3EEojtI5LA03oAAzP3Jsv4HdWeyHDmyJdkvwhMYZmx9
HugDZwY3EEaQgRkwM8z4+j7IV91SVdK96E2L9MYlUzIjk3SHA9euqh5tr54k+V6MtnHrEGbWJtfz
iTzEmf+5cZeVGe3J1PxqvXTvWHBcFpfgR9wz/o9xuY3qSJwbGZgkUYPmOkusjLPFCjIEyHNIbAL0
la5xpUQwwV0/ZkfYnJoRwolsfaLZ/k4PA7uG3vrMYWcOrVjjPTiEChDGqCXqokMgPEXFJNjOXXsR
XIOrbKu/U17tygB2nuNXfxgP7y1x2nWWj3qTQPXVFCYiiqFv0SPwhfbHKO4kT5AMRzTg7IRDBSun
YR94ECy4XaZFs8wekvJ30dBnkaFnT/qGEjTuuhh/ddPbxovhjR1vZDKwgPgoZEKLAWB9Ct421uAf
hQjsX42H9teb7dekgvEMUHa6cVGX28Tr0wXll+KcOSc0vP4bc/P/zB79X0zU/z81DxLaI3z3f04V
nr90RZYx/6/dg//+U/+RJQz+5TJxAm+z4EH4tuP8T++07/zLDG2PR6W/vAgX4/J/4ORE8C+HeK1p
/hM89flT/8s+LcS/XN8ieksk1eEvvOD/xj4tFmbcf47zei44OWtxTfM9gxTx3+K8XuMa0udWsnUb
9zBxPXlR/hetGeQikmHuoRhxA/Ce7blAP2316j+9W/+7fC2Vif/9J/DwkxMmDgBVuvxSyz//T+WH
ceLaM4e2btvWNRDVjruMGr1L5KDS54nAF90GxBLy7nMCfX4MWKTsNUdGFm/qVfYUMhhZU23SzP3K
Ste/+KZVbaKmuIyJY12kS7mhr/JygWq4+6Slx8XFobHBTWHtfD/8qf052JSyGAhdvKaAPH7hG3rP
CBo8Ln9BVmgGRmJCvTD9W+JGOIFYeMW6sD7YBCaifXaw1T3Icjz5S4QlBRxaukOAvpl+e6L/mBzh
XOuS0WhZ0c42ruS6ZBB0tXtMXfVkYVXf4Z1BT4rji2fL9WxXAhdAX5z/eREtIGYFEyVS4q/d9Lu+
sb7r4qAxU43276Y4pIUTbN3kK2CXsZFe7W26IG2x22RPnbscMsF26gnbcQVAVeRzuZa1+8a065+I
5+NxC90cnHyP04q8mZYLKxxIX0vbFLb0iY0veA3YWPNy0sQoY9e7AefOKnTg68xG0WzEnBxEI04w
wSJBCHHgBkYjOGArK2JRFJtbwjQudR7E2zCAOqzVV+WgBGEeO4S1PrvrtLAOZrQJSIEDd8ucjXf1
Wkrs3GJBlqe3Gdo39NUHyDFAF2ofwwaPn8ItehrVxR0sxipM9VscSEyAIc82cyIVI8d9Vozumacr
cVdOdwpn3ZoSbqqzrqYHcyNsJ9KMFC+wk4WG4ONwJCf6NeDnAmTHLK3F3QL5Ax0AL4qbxiAjev4l
OghXvtItpgj7EccA+YBkaBhCG1B5A++x2QNxI7zy4OBdX9HGccaEWpy0Fl9WlupV5tjdJkwmmi6V
icvdA+2i3pIuwDBXvEk72OVNvweNzJbU2wdwyFdGH/yFmwUKPFOsByKXrWAujj6+OCyxpGmFbV49
TIMYZLjWamfPMfCrn1h3eOaXNNYk+ajltI74RnmXjJjdd9luRTpFUMF4s+PCe695yCFvbcawTjgl
p/fCdFYsZIAPbIewwabduuQECowuMFR3ZALttVneAlF+TY5V7K2p+yzxmpgOHWqu7Iu1LARuVhZN
PbzKMiJGBivnz5TmrLmm7I2jJPaYbB8Ctsd/LyjRmyTHjuA7doxdI1h6Z1MLky9vNyKzks2QTdXR
x5HDAtvmp6XQmcd19NslqIY8SKwhgPZRpu+Cc8cDy4OQR3UxY/dpqUGIVhQBFRBxGVIsfh9qi1Yl
dOI1KvWsOrwQA7nQ3vluyf5FcL+PUWgO7Ncwf6sSt1aMmGwXrOZpRYBZgd1tzP1vlIxXKxEZLEN6
2wNj28wqxnMtFmtLMYKX5kVZcL99vSv1jNRCjByPH46ikEBX71LZFB2tEaBC49cLIhGXZTQ2h/Cd
ldFao/2fAjN9kHXTPFock6HfULdsldpcZT58PDuo1aErZmYaMz3bedk+SXWxdRpci9QNd6ynADqx
/191YzfsbC8fgdWNb9GAmpi4xZ8Oj8hKi8rfEVxOwXCaGFOcQnMY6n9yn71luJD5214YNLStLGOb
x+7EOlX8IRS9gOfq+mGplk5Ny75GaXgk03KZAOjftR5/hgG/XpUhDviNcjcuf+eEdnbxMkwgfRK9
2ZU3vHhUGFLugE8KtflUKvfZky30He7cgdNMl1FdNVbZpzTaS4m1PcqExZd0yPcJhVCrykPkFilF
9mEsDlnazud5Kp117pMK5SRAW2V967yOBhzDj48l58VNumy8nJagZu3rayvnjniA4sMHN+J3Oj8b
o0exZU8csjQeVbgcbMYQwEsOl44wPvV9X12rMBD0Sl+ywgu3UhrxheNHc+ZccsIN4O+w+7bYbAH3
BVX26MFNgUVWyiPVNc9h04nLiJucXkD/SrDbW7HPq/ja0j2J8TLdYaSWD77Cs+wuLxl3/BK17NHS
u6GJymsPLGUNt8tajS2DNjXmtVvjpRxxcgu/e4vzflgPpqVO5VPPP4GwItKH3o+iV4tLZUX3DDAS
o33GjWQ8uYM+BX6ON0c1FAPkpQN7dPDXUREmm9kFpG5FMnpP6frs6aMK3fqXS6h8QxA+3VoGIHZi
DhoXYUAZVPnJZouuO3J7Bx3MW8M9UoidX6eyKDFJIM3kwmixDzDx09Fp6HphsTR1etaVdy79YD2Z
sv9T0SZgxP2TNkvxHgzqmQJWig6zmfiU7z9yzFvNo23dAt/foQBxptRZuBlfLAjgK9f1WMKmo/+A
WYI0dE7DQ22x94kbbKqWnzWou2W+la6sznVevCYDaKPec9xV1zjtjp73/vzPS1T8mlIu38DtMcd0
SIoRqjVcf+89DirvhX2XqDPnlfuNeEnCdVYTIG7CX74DetPNJuw6cf4yZfpiZv6vhJ6oX5rtOLtL
uu2FgOCZWvriGD9QVVgFpvU1GF3Qc1ZFoBupKqO4bqxc75Bl6WPsAdcRnJWcAeN16TVU4GUO7WR4
vZ3gsy/CzbysJGCYPKNPpXfXW0zIDTETUaTvPipSsKBbSg6tCY9jEVjzuZvGp4r+3POIB4HGOxRa
18es1vc2EXbu8dvSi7qLKNw1a5Fu7yXAZsx2hvnYRTxQsuKh7i5+7oA3r5T3Noa43ena66iMIX4a
qy49OnZNUro7CxbML6Hfio0pMs6QvQIGtrxMtrVI9+nZ7ZLqUuGC3kBoH6TTnMYgf4y0jj7i5cuk
yvg8qeI7WJTqf+TqiV2bPUv3WDmmuuRWpC5N+ZXYYtqCC7d2qaTVQLTuDWMD5zhUd3x4VkkGxpOX
uZ7+VHUdbXXAv48wnW5qhAt+HaPdDG4MhsiLmQPAWNzK+DeKExtLAqphJG9mjiBaOc7GLMppyyJx
XGH9D44oi9Oh6R1nm2iEbDJZ/oqak+IU8omt2B91e5IBpNgtDZIRmWVj4LTcDEbASIyOjv1HBjcV
ombISv44kZk/WlwCV5Xj3i/GVLA9z521adjj0crieWXJ+tHqRXum2dE+DPP0u8jM8FTw3FlpY/A2
Msx/Opp99oH5luVd+WpcNJ0FL5lBuQhROZD8YcStM58UzVXu85TM/UPtzJKZtQrW3VwvKz+zP4yJ
vBLbcl86E9VM5X712o/9ewXWcZcNNTEnocdTnedPVhknm65XCm4DtvNixFrlkOc1g+SVDHR7TvGO
7uG84F4zI/uJ9RzCtcMv51G4i1kzZepvWJS5Ji0Wwvse3K9JF2qH4+IoEvVAijshjZXSLIpWAtZA
j5sqYPa18a2sF4waY2rxURFcP9p21G1JEPaSB6fIc4CEWI1WjTEcAPO59F8EFqa2j8iYh2dyNwb1
4vGN9gpr39oE97K5xuenWeFW7vDb5eJmY2pZpBAERgiv/iWG4VjF/6bIseGcxNIg0PdPTQqu0S9M
uHmy2mF2Trd+R2t6KHNnU+dld44VqUS2VwxHAe8RSxDW5XN2N8gRMgH3lNhYTnsybHWUMj/WhfHS
E6g6jKYp9oG9gP4SnV7agewXvua7dDRahuVCuqris7azq23xmOh6r3miKYr1MQXFZt2DqLepKHN7
1iNZWwIOs2fz9TB8Z4pBzfXz+gzBF0ejeXLmnxwiaJzU83PYR6+DYnJZgAMrpiFMGG5oXNOZSIEz
Z9V5sIjWDFNcnvM6wII9sFilKYO8GVAwx5Qd71icX1D3z07ttMdUxdsybvm0uXq3JQ78dbL0MkWm
r84ZDI1t00b9UofMttjjOhPJ4v7Jhy82qlxGGWVFtR+eE2mgwFlmdM1K7iMRySyK7vwj6T3EgcHh
1FbRP0x3LyubfnqAn6zfRE5RQ92etBL9cWinS90Q/cvmWLzOAUfFAY8FI26rnpIpvYeGdS4LH4Jb
zXGgdyPmxCQSO1OwrXZ04p9t4irbgHJKVuJbNlXZdp7/RI6nn+PO5hgoUXTBcctdn8wGfm66163B
S7ZJ475InVivbWOe+Fy6Y9SFf+wXDfYV4YXLQcXOgSwpQSeaOm6jdZbqxSKTug1NqQ8ATSHXAvK+
l348bAnCMtD1A6J8mtSbqkuwWQw88mPXrTZBkKSPWBh3jpV9gdjtsGHYYh92BfW+hWM++tK70x1i
3zDy5+soYWAv4w4JJg7MTenS4N1nRndrTDs5DFVBHFjZYm2XeKQYw4bnip0JPaXjcMqNguLkekDY
J3Y5cYDo6jx6cPPUv9hzRU1QSZ3Q5Apx5XmM8wbvjM+e7oStALOGofS2LJzh6PvXqKO5m6/ftnKG
imztEjVDpugJ3p4qAstliiCsJIB3t4uPZj4rnCVWsFHEoA+eH57U7NcUs2hOkIU5g/psxXvdzUc9
04tFgVa5Nzmx7XNSxvjcE/04pu/SC5xLw2U2xq31NuAnn0pffSvXf7ZjIi7V3EDYsDTWtOKD4kvj
SAnwG6KHPjZxmq911wUnCjqaNfPxjcgNJbnMdps89n7CsrR+DPUyYZCIwb7cIi65Z+J3n8kU5hQ4
pb/+qTgEd/RpGEFxEiyslxMslLECqLnVOj8sBz5xXjJ6Z6Q5RBxk16TI8804+I/8cEvB7sDkNDw5
dAk9QWbSfuEAx7FXVksMcu41NDkzyJ4s34h3s4uWWFKZpXqhjk4X1ydSCJcoUSFmTIsC2jmLDzK1
KSTyR6y+aN0bxrpqb9FcSDXUmJImpmN8znNiK1W6zYl1rhPXjJc79deIhnfgCf0Q+nFxNgc3u/St
+olAP/bKcB87e3YflQSLYxEtT1U7HKClRceMGwnObfkgjeTF4ph4SYvJ4kPlDlSJ8dWDLVE7frvv
/bQjQ+VFmyHq0nPJf2aH0vRdiaa6k3ukbcpG+MREv1dW2bwSeCZ0Nu4J/6H+drl4i70iX9u1QUDa
CnEnqrh8K4kF5FZt3m2DcxA35uBg9RwW+irGB9PxkClH/6XtkvwktENUDUNQC6K5pvb1DBzhnuKG
OXkWlQxWv6Q4lL+RBt8/6jyxrNYpq6kePWJZ8WSmIU6JkM0h7ltghqOQBJCJRycljkJLfvF/X2XQ
QP40SXbKFGx2ryj4djMY7cHzg5MDx6uG2b14DWzUeOwe3cr/IFDgnCKKAcheJ9ATqJxYklUY1fLq
98gwyrOp34SYU3b/dEUWWbpUZNqnIhlPhTWco4yhGfTqTlMsdoRoSXPjtJT9KGdVcRzCZj2+50Do
YVYnRPomvu9piPs/bb8bOGm7lIbtOOBka/BBsgffZ168K/CKvPRY3SHKz/iF1Cc5LeJ0sSBxJYA1
UGlwd8P0KjzkIJWqd+A3V9ztX6OoUtYSc4UZGfY34u4l3g7cSGMQ5wrEcIp637elDeSY5r/Znrud
GFyK01X/GhgO46obejbWkZYqeU8bO9ZpxUY1mHA0toOkNm7C8GCe55rfwuasnCbI0K1ffHVmnz7o
3pLwJg52IKv9gMVwZ49VwU7fcbcZ/+mtNph7pD9BWAHg5CWFPmJei67FaOxssGRFI5+TxDQuchj+
pFSRvmIrA4prbrDdjDeo68e0z/Qq0RCY3N7wOabGV8eRb1VECFIMHJVKOUB4S2OCztlHENHH7CRX
p4q+hzHCjw1bYOYN3bdek20bE9ELrtiwjaKe2cJqeDgGSXKAy/+HAqXqpto7d13JU+XYNgWESSp/
DLPHcj3nlCHaU0E/7/QVREuHYKOffKG+WwX+QnSYUkM/uCaYVh/iUfzEUH62hRAvbVGEPA4ZpCWP
EUrZgt2IrRafPUUIZhLm97Kx2k0NgWw9KKs5q5GqBoy7xEz76iR7TsOJDKJlk5l92F4MvisMVjUX
NKAuGrtGPYYfkD6xbZkZJDoXnRfWQXEq2rhcuyXONiwBxaY2xmjjEDJa+z6jdZUazp71CM+ydMJD
Uzo3s7PdNbNo8Di5lMXTHiIvGeVT1HVl35i6cWd2+d3j2/wbc8cSz3mwkAJWrUaKE0V+UlFnvfTz
dHRbQ67LyjUuJnWIttOM69qjwrFSDSduB4egFazTIJ9PA7F2QpI8wjv5MnQ0BIDPhsPqZY++eHXM
vnruaY/MC2Z01TGkkI9wD9ZI8yNUJG15JO6hvmZB4iLL2vWWey8L9OeUZqptmcan3qWqwR3+NgEF
iPEQfgcyhX7PxBzS7U0RlNpZpfqJEZIeFuNwYEa/ixTGvdP+I0zVu2bQ4Ql6QbDKydo9ijGc1llK
IVJDzGsXBTV3R0zCq5ZT44Wwrp2xWY39TN/9hMByhbk4xIPE79S1/CQYFpyRIE9q9tB0aVHdEM5C
wQU6ASRB37UZ0hzm9kRBQPjtY8i7Kw8A7CafiOtEaqaGJTFOwurGw1JOeSiz+bkUbnLmTYv3RUU0
NnW98uGflyzhjo177dgKLY4WFqJt2ucbvvmfg57t+9IxiQZsnFMoC8mcn7EzdafEAmwGmaLf9Flu
Xqilz7uq3AukzpVhTgYwjfDDq9hw+LNoHxLO0LtedtRHGkFyTSaJiOl371mnX8jdP8FAnPdo9x0h
OFyH/thunMawrkzK1jUM/XRfRT6ss+VvW40ltjI6Hn0xZlkVmdumm4ubqad3dBFJQ1xzU7FhPw2u
eXTVo4aOeGY0aAlPeX9aPu+ddnp1TKb6BNptEVGt8upGhsl5GSvmbE3HQIrkpPyhOjehHg6BJ2IA
LB07W6+Nrtg1/G3MXeURiLazUa1AqXf9D3tKhls92epUx9WzpXrukiJKIbbEwzNL8mnrxRenE+Ak
eBDcJMhTtoikhZLuK5whZrWJDwfG6Xe2gN4Qel5xa4qu2owgtrcNUYV7zF3L0FV4jSNd8S2Rn0mk
w7s1pcVa04C8z8nRgYEsI72xW9JMen7IsjLgcEfFeTsZ3F0yA1JWUMw3yh6iHUIItEryOLX+o2cs
+7KIL2bViGePXm7SlEF6lPk8Uv0OJyHr+nrHHoEOD7wCm5RHsEuU6gfp/wu2EDtfQmAAekgS0JXM
GG8PLhqM45M8mfKVV9XlfYzEH5IA0x27mV6Y5R80+5XHXkzBOleB+5jzrbWwiW06TK+2yr9KTMIY
DgnCUqZpD+krjZ4c2WrOZ/bCiKlhsS+uBbC6Kz3hjU5UP+/4kLTQ/Wr2cMu7s9oCMxNbG9D2emgr
sGJw61YO1WtW9VlgwNp5ma3XbshXNdWy2Bqxu5q7MtuAN/ySvR1zMKj2cRw+z9HUsWjCQJWDKoR0
ya261CF+at07L7ntfBQq8S+sfta9KWzq44naFTiydFU6qyzDYpd2ZsqJmOgc/n6PiSUerzJXLmfN
Rp1Il0FG447SZ6DY44aLP55RikqzJFOXENJTVVjdq76QR68b3+vA5RwSRubOjNP2pRceXc5ma2xi
375HJMiPw2C1p9IK/iirtc+sMWHr9vJkx2/0hPr3CiSSX/hnx3cbag6r8WVKT43hBRRalQpxTZFh
jPt1rwUBlwC1KeurjIhiyRVdsTci96ifCs9xVgALKF3HzFFWER5B71BKDL+h56id0dfs8GgTIJqF
jmMPgwsFGLqFGZrkg2hv4M0p2PfQ9rRx/IVlzKMNhcU4Us9S72qvNc6xRbVMiUBhBbn5Fip8/1yQ
1wbr5oMkuenk5vyaptE6wF6woWkp4IDqDC8BEHGIQ2vs3/J5FraxJuQW7BItGVL9eR95CkLI3G+l
0XVP+DUOqdD6ZpVFs+2gDo9lQelLQ0awMK2XKc/SMzwOePU5D53Csh6YMMW5bb7lKEzChHepEG27
QrjvIU97/IytZv2zNLqODKS6mFxsPXJXQRy8h8wxWSuGO9bu9yQzvT37V4poHZqWO+TJdb8gH9FS
iu0QG/4pcXadzxIgMEV6pvCEE0mjb2Q+8KJb43XkGrcHmXGDa/NV4bYIhmFzzZgHtryTQH/q9JK3
eXjWEatzsdhxk9rVJ9dUnzEL3X0TwdcUeD5GG1lHGmJgbz5cQVY8xao3PnwRbcsTjZqchhOvfcyd
Fcg9GkDqoD05pSAUl1RXpfDOOZlqt0Q2XIgopl41ib1QSwn2Zm6GLXyQmCAJjKwU9JFzYXLMndtm
Nxh1gEfO/Gh8QYbaNId7YnF5YdHfm9wlLlWOxp2Xw8n2ypFRStZfS76gJ+I76HLesKXHV2saw5XN
4bS2uo+uKpoXpuGeqkIXYTv/Xcyl8xCgcq5zHZjrnEqfPcHeat+6YJKEfJvHU+/bJAjqub0uK9ws
r7gVWn5y8Ptu3lEpRPi1KHcywv7KjA6fw8bXKt1QP4Vd86fExlNqu32ysf2saBbL92EwvDZJ1V2r
nlZc6AX7qOksylIkOBiqi1kmmCaNxKr7tDDTnLnxMp0Febq3MOpPrhWehtjJD4AxO8qX7S2QlfFe
2rW6ldg26bvtErs7I++Ih7F7GzgMX5jMkX952uCzy4xdD8V+S1XyZ80mbhexNk+Zf0gfxOGWpvOV
pNeEGJhN/N2z32zohUNaNwcWW+YqnEK2kdr1NlPWpbtyDq01ZVrGzquI2/gaLbuo++I0dyjo8BHO
vV8ei8JbJy0ZWbSGkAhUvPcN8Qji+yucrOOct5KgYrmzKnFHsXzpXc6Bdt1zgjG9R/ZErOw056hl
pou0fDa485cTWssgKHjAXh/jvR56+iGM4Am5+6XMzHsznRQ9AGsdy4kDBbIfIhMnZ71iJodkF5CS
d0hJlgRvfCcmmamHv+yElnyFHtYyxZrpt/GJLaezaUJoWxj2Pih0mM9mMQBzgSq7ii0Wu3lAgVRY
crsa1y+zxcHLymN5ilPvr4uBkzgD6eogv5BYykBA3lI1n1p6SZfqhHjFpE6+AQ0xybIHq24eKAVC
+0RfVD3M87b49gz6gTo/rCA0pXI1CxbNMv1s+PA5rFPAbNIhhvHwffb4vMmuJbqnYWipPdTpTdrp
n8a2b6M9Lgm5jJISgrlmJTkwJdzOsSquZzH8LXGsrewGFnIX/1h09mIVrX475vAL925P9xzDlxc0
O64tyB/QTVLcBDJ9mfphY4/stu2Us0Q/j59O416sPIJPklukB/zDCF55owoD8oc7vXYx1FHZLvs5
6kbFOJxztIzATNZJMVCnB0t07USXwinpMloSZkPK8UxIxS22OApVKpJ0uPPSgAhlDirbzR/Noav2
CU+pPHLWQdsxMqJkUahxp4PkUM54o6XtM4oFK5cv6Kmycb257Ekj89vE0bnOR1evZD2Bqeo/ciaK
ZmCNk4QEPQPPueBM/fbNaljHTlmvPCIoSWTbF0fdZK8ZGBf/OCQLlvil7+6mtu/Xothqt8Wpgemh
QH5e01mY7PsKhnGTGQRR4nxv5hIFylHtbmIOAJJEJqExmf9XLhAoWDHRuA9VzYk5h5JClzg3ExZ3
nQsIrxEaFnCmgDNQIxQ5U/FowY/lWDCka9r+8t1gmjcvybpL6RLArukn3zCg5LueA/pZ9h5drkMn
fpXzlSjOxZUe2BDnL0flfoXs1l8hS7zgABEfxWIGyEA/52Fd7TJgyCtoLT0bvepQ1sOxLyv/Vng5
UQgTqNYQkIaurLY7t7/pYax3xgT8rafvz7Scv2VctL/m3mcc0teRO+jDFBhEn2jmIE/OTs5ul+KA
NLsJwG87ZZv5Q5v27EDszNiznL0xreSflWBrSGnJZhi78s1vKIagIayHMnTUsq72MhLhZohrCnsj
I+JLVf4plHSvbNAPft3w+KppXk5rCjtUGD6SHNAnmz6ctVcBfQucMbvWfkJGI/BAXJvTBuXPP6vl
ZVSQC5rkaPSZOjVKdfQE+vgsp0I99E4C5ztpuMKwZWgE0WCIrbPIhfMwgKFYAd0edkA02kvR2leg
i92eZJOCIT1l53RS1srKuMTQVdqfOH8gsyy/nUTw1U3H4amrqnFvUYB2tHXDDR//DfaZdx/n9tkk
TX9uc7s5Nrl9V1Pon4eo/2W2Qf0QGIGxuQ5+4x9gsvmXsZjrbXVJGjM+ZtUUYzDxgSYrChCH5i+X
PSk0a1U0isCqp+tLXAKqdginDvX0wwS6jmCLUBBOL1XA5iV3lq51ekY/pfNlme2PUU3YkWnHuHd0
EGNeF29wyIP12JjzGWYYmN1KysfRksGu0AxMxI3nHdmUdM1Wei8tt/wok+Yp7YpfRWMG0OP99hah
fjxHHtk2M/gZcTy/Z8D2qpTMem1hup0TKya4BQtnNroGi/5iN0myV2JTGanREjyhLF6pDwLoO2fR
lUhnv5ZIkcBFK+8QTxmUOIhOBK1Nl6qi4OwnoKaxoK/dVNYnzHfpOs1SnsdF3D1gpar3ZLZ/GJms
XZSy/cT3Tqq0zlNS8DK8/PMy6Tm8GLbL91Bt8BLJM7VN4wnRddUa3z31Pk+str1n6XuQTqM1kklx
WKoUnzxyJwq0uzR9Mj7hi03in1FqLK8Dnh2k+I7FgzLOYyhvDdvho2112YEalnSnAWNhvO0v0JIm
Tn7o5JVWJJscx+c/lTD1LWr95Gh9RPN9R4+sD3FMmwxCFA4SNd3pRwqOfu6/GQuqpQuXdUykrjQ5
b/22bW6x7t8oCm0I3bkQsnwzhH6vcxS8nlwje58ODb2gux5zwfhbmvFiIzbkOZaKuw+9c/kibYdj
+yi1Lj4L312X/kRLFYXRO0Pm06XK8u9xqVlwlbOVVMlezdp0CYcC5gALwdO8IEmaN1V3Jz+wVqqy
N/RxkuyeiuBqLTUo2HkujVtvPGDjyMdYKOFWOmxvSBAYdVofQzg1637hwZujj0m5k8AxSkCf0ojP
YVUn54QiMla/XOGdp9fB9MCZOHlVmfeNKUev4Im/ZTWQfdbZAmdl0j/SUP6YG1l/hkWU2wmZ0qmr
H/sBxB2BohlxMKsf4TdNrFwbj/zeEZW0fSuDObmLtoWHkDHaOb7ejw5lN/2kP9Heyx2fkbEap1xu
q7ksrnlVPndjxLrdjrKjKUKsDaih19kdVpMcfqa0Vb99pzvD63WOTj+0+ymU1xDVkgeK7g6klbee
Bq/jT81lCDx3O/VJwO4SgG8ZzpT8sto+yqVSNhfeOY4CMpGOOHjIC9DOeKlmzGDIMN6eLTuqvl/t
M9SqzYwUsJE4TA6TB/ysSUvmD5Z6wvuIzCG5doH9UxMM2Pdh8V7QfXnpCudkOZ2N58s8NS0mNjpq
A+4EZH8QzX3APzQ5lA1Gt6RPJaq2/8tSVshXkUkT2C6DuDO/eA0lOX3U/ni4W8FJxOVBBDPcjiyX
K+3z+Ucznqyyne+eDe8kBxbKgcOo1saxnLu3INLRCoYLVseEvgDAwxofvvcxTeaVhXW7nezmU8Wg
FLwImLsbh7+9oGKRMGQgYTHhDU9ZCgGYOEq4IeDdrTHp7pYVUkhgAtN9IuUbEBaXH9IgJEkNHw5c
Ai7qWmVWtgauAx44cH+b7CxpEWrfIsu8u1WFh16H69FRb0Bw7kYQ0DvvG0f+jDhXrHlSrV6TybyH
GjafP3f8asuefzLn7QzvJwvz7MnFvSas9sVgL7jyJ7hwAf5ijACTu29VTiMABaPRpN+wrtF3UYcY
UDULjiS/+Wwi98kqx1i5ca02emZx195IkZ5mGX63VfyO5X7VF9NhrJ0v9hbPk+ZbzFfUxgtcmCCI
qMCuXN578Cv3f35AJ+TNrWn4XknnziTwW1Xpmx3HDxZFSVE/bmIR/uoTbpxiIK+tiui9dLAUINWi
P0X73kJOWT5JCEMmaVY+Tr+SJwc4HSm5+/9g7zyWI7fWLf0qHT3HCbgNM+gJEumYTHoyWZwgig7e
bNgNPH1/qHOjQyrp6sSd94RRkkpMMhPY+M1a32p4asyey4O2IcLSp8HdEc/gnrtmYZQKvnDnWCBm
vSF/zByuKJ2QAaVL/54p39XiDg7ispY50CKBzE88uzAxhL8+SKJfeKk83ZH9jXezBQK36kxmgs72
9lgXN0xHQqzAgplrBPdPoBX3NTRycc8gYOgwVncGM4C3Fvb8AXkfES/9GOLK+phhusSyfOaWuqpg
g9ERUvT1KV01YbchKS55EJVq7a+obBLegLz035MGjWhiK2bH7GTCpsWrZMPps0uuOFa37danL0VR
BTtFtjkBe/KRn3Y6jEt+yJS/3KvZIoOurY9tqx8RlzannqA6+JMFbvgo6m8YhQv2tb4KUSpr10jB
7Y2Rsulwh2nYkHXsM8gfQq9qL0tKTQgm4TZrwBl4+QMBfohdCrK588idqTPUDIu7VVud+ESM8Vl5
bc5deU3iqEeYlIsG3RDFdW5DdfEk70ybcaU0k4NGJKrlKa6R6JgszXjeLKHGJQMhHDhSj0aDkQuH
gsvJC0qZusZxD5ZdWlflKsNLS1YmHFaVhN+ReXnGx5UzKynzHp7scO+Uqb/vFB4YJFaSYXOSHInC
BQ+EjLCqGTYXMcJgWUfZ7a8vyqvz235QP9Kyj0JdjJ9D06B2xrm6q4te3ows/OHAWahFpMcU02OB
BFZo7xkPFSSy64rl4jWu8CffFN6R5I7xCujRY6FnL3VP0MEkiavlvBnhpFjHKhuze1v/SPS+2zct
O0EihhDc2uqewfxLmozDOe6a1WS13JbJohAL7/T7BNZHWPpDvNWXaA17qew1J9QNC6r6NjCBIQKx
I9DD+qXzBKdEsuOL24wTzDpa3SGRbN9K9y7yLRId436h6TJS5OtiOiEqSgEEAJUWuHbOlCFI4nQ8
0lppPPejG9+iv+4QszFksir/Lpmi5XoxEkzqklMGfEzoWn13ilzJrRDLGyta2jAfGaMQS4WpGLvS
KSm0/mBBj2azfeeN8aHHUPtpTrRdXp8ifC5SjUhmY6Kvd76rCHVw5spn4g95rdZJt5Diyf+uo2XH
oqk/MMNqjizQUDL1vHm5UWVh5OH919xlHVRq5pGnyRUReeh9k35nCo2+wvXvOXPnU7osdTBq5XzI
eMwZ/RigS0luitrmmRp70E7afD/57bhDKNkjZ1tamMgVRBUtBs3tLvdR7ln3cdrFp6nPieRUrb7V
VOwffERcm6VTxY3wl2PPDn1jZXmvwcyUwzU34rU9WvAMl6w9rmlHwIEYPHhOCvoLHf2eCXq3yxIk
+QZ8mW2dljVYYIz01K8eSmtssqOB8V7FiH2IqagwfS5qpxhkg3DFUAyraIclUB0Y5iLSIIVdJWKG
cYTMpDJRtaG4Th8iDxjFKpQ3E63HsoUUQq5ffv3J6zz/2NQ7hhkd8me6O75U7sFE84potfyid5ao
YkCBDK7e3rAxxNli64caLh+Rmo4TeKyiriwILPyMB+WNzpWaKEqaOXfCqiiHazgWLzn6hSAzSsip
csavr7GANfLSI6v0hYwBGeY5uNZiwElp42HcslhC1EZ0yx3+sfsZf+Y1VpM+jJR4r93oQ2SIWOus
GZmbzaGuarQhTKDXEKn+WPjzz4F+oi2d/LrQshIIb9XtEt2dwrI03qd8fiNlUj97yCzdAu+jYWe3
/rSSsmYr3iZT0p0zgsMo0+pDncqcRTroNkKEUqAWS3pe7iZR2k9GhpBfpVWzVZN+l+U+dVGK7cj3
+NDcmPz48ew5xIYNbdMc8K/6tCSyPxEJ8sqtP2KcOfXrl7qztKtf/4jL5EydE18JYpLRQqA1z+FR
MMPAKtetykCvz+BNe6NrXv0yNf1/t9x/yOCzHNTJf/B/rSl//5Xed/Oz/Po///vy1fX/K/iq4p/F
H/NG/uv/+7dfztf/pTtw4GwT3hEbOv//+eU88S9uAXNVe7i+47l/CBtx/0WME9Wl7grf/JNdjrQR
YesGJDLd9Tzh2ub/yC73F7OaTyqgSeKIwBjoOpjv/mRWc1n4ycJjR2RWGc+/4uza+pNyxMHPmjet
ixCtkDJtzjeabzMurB9Jf9//4S37G8uc0H83zPmebRim7bqebhNOuf73PxjmWHZAj0TxTgpgsewY
u3+7rn6ubG+kzoFi53+MUwSNG0qbwni446nmRsVWrUPLEc04JhbvMFsCXZZnbXtAktCE4B67CSYs
BQdhfQYdsSSh3zPc27kpvkUNgkcs86G3WCLBdjuQUZCEpJcKqdH5OPxnG9B3tdK3wZ5wnLd8qSCL
R9M120a1RbXOy7TQrWocwdQvyO0MPMc9E2+4yPxEtKXE/0229v7Pb5jx57hE1+aYsDFfejbmB5PY
md8chn5HEl02sxQjDO9pGQnBAhWUQ4XvAQzXlX2YtZnJwYQ2pCBYSvMAofDELjYmMJrGN7tA94tD
3xSnSU//Q8DoXw2Y/HDQaUxdNx3CJsVvPxz4WEju2UB1pA9s3Jp561VILszkw5i8J6EhUINEPSJz
Z7jj8iPClHz65zfo90jX9f3hDRKea/mr3e63AB2XKwMBWObtrVocRD5dFHEgwdjqF7vN7yYGjigz
oi1iuPLfQaT/bbzq33wywmIdzMWMD5P75s+XcmsyBlOZ58MeSJCbsSnWOkXmsyL7u5Au+04r+Off
9a9hQR4WVLInfUfn9jV/u3lMmno5oQTei6RkhZjjEqmK4QFf2sc/v9DfvKm+gf3R9fndPPy9f/7V
hLbwTq93qeuBbgdWVGrZN9v609hkn7lV3aUNkCjz9p9f1fibwwEj73puWrYgNPq3lyUzrYakZjM6
KN0Pw7Vu0TldxXPz7BvidWi9c2mRfbw46J8z5/DPL+5yNP/ZTOx7vkkdYdmckba1hqP+8WRCQWgv
rRu7eztxGfMSvwxSBBSTCe2kc6boamJJq5mhW6DnAVatH+YeUHKrX+sd+2uDlir3drFpP2YaGQBJ
ri4jy8FN29Xm/tffR2RVYnJi+cQGqt0T6GJrA5xo1Wa0e5jkO7nPRg9imm/VABI31MFTCCMb/uxI
M+cuHbsuMV0WLTe3jWO/u2VzA4Yo31HaECti5Bs0SyA4nKg+RVZynS5adUDGzxxGaTR9uWEd2fgG
aKjkXtfZ7pqqfK8LnDHRXOA6lcudMpS5nTsTO+XCgnkG41sNcbXJCEkMWSDjAKokPF+QdQ4RNZtk
nUoSY7rtTOQajjBePdWR0W0rbCI1k9F//pysv5i++ZyQG/IwxWD+19sOJr85iTl197GTf2uVxiYS
GQbG1lOpEC+Y450zOD/wgLzZOqx+pGVUeatCDDwJ020fe0/d3JklEwjlGDuMb6E/xS+p/2XG6be0
N60Rp5RbLpGx0SRYqnnoivnbrBVvmgXd2uJWd//8S/3tle/zfLcxTerCsn+7+FrmfZXAnrZfJByt
DI4Vco2N0w63AC5ufOy7wIeD2matYFoi/OdXX7/5n2z0PmZ9Cg8OJA8z/e9XPqTvDvAFszu7lk9u
7d5pqBhl4zy1dfnGlvicNHH3Hw5PzhESjv/ysqZuYKakVkKi/dvJza7X0lxEm3uoW+a2KzsIc+OO
H0Tf6LJ8a/3p0rWs8Mn+aPg82AzPZGoyO53W3dONHmMeiLCF1zNKG2uIz7C5uN6vdc2rgmyWqHRi
Hs2OpweWhmMQg2mA0wTgmFsHlhoVOU2kFqAfSIPJETeah/YiRtcK0dW6otN66juTvpYwMSYrTCQH
Aij6eMCfiDp0kBgKdY91tsp+lDqrWkhM11GjPVmOWBN792zbv8uxWRluQDuzdnwQSuLVZWyH3/6y
SJpZ2bEz8D9Smk7yNj8y7aAhxRJatRsGTgiXKQaGIWKgkmNv191et+DV454nt35f+PXrotXboYGh
ZZcA3hrW4AyFr9eqx3BgyrdRh/wZhSKCQ5S+ph24Hg+Njg0yXMn3wmEYsXjNdcVcPgD0ka1Vzr2c
nMtaybSNQvzCpL+MyfuoaK02TXwxSdtk417eFI3C82j9xGLC8pS8OHJh3uMci+OUH/AXHtXCgsVS
X6NnOegHWd3osaCQaskIGl+zDtuhBgSWTd91OTGWVnSr9KflG07bbEdsXTpiNDIiJuv2tu7GS7nS
TDGebIE/fksPpktXFd9lxFgegM2gqkfSXPqRz5Owqo8lGx59J2bvugCBwxWI5HpdLvIisxIbY+3j
Lbt4GQSXVgEcCQAGf6/4XsbqUsUEWqUzW2z/xvIrphCpuh5Ea4RdBoy6QnITpbO5TSKPIAvOE9PB
zz0MQUzEx9wSbzNQ/G7APL3meAyQPuo8sHl9u+VSKqN+b+rEFsEU+GmwkFwpugkJYf17p9U7DuY0
iCMysLIGddv0BLPoviTvOkQ20zF8hZqd8g1bSEuUA0+Wber03T55NFP+0bnZS9kBsCT94Y7QDj4D
5gNcgPwfPaQvzpJPBsobJixXsWKboS2EQ9UoUpE79AGeHtRqfE6e9O/YsOHEn+pd77G5hNVYh5NP
7mjMrQA5hj0Dm/RAejmSvc65cJCm255/DNXAEPhaQL4JjGwO/by3trqwvxLISwF695JLiPsX3wE7
ly7dT072Ax1hxL1XxgejSg5ghNIIH1LW40+Q9crlUjEPLJL71ivG8IaN1REzlLrupZ7W7DtmE6TA
oDQk6uLkaqy3mtkdQVvJMG0c6wDUEyut7C/gTPAnugtDtbyhPqanHrF7tEa6LUwyivKxUEFrkmMY
z/GnZhGr41O1rIIJM3AaHNWZCk04k0HiJChT1icqJ3iQsywKppIyHCBUBv4tf8RO8N4l6KD6KGIo
oyAODMU+q2zA4BjBN63wvmxgrDAKOWYK477NuJuKkjvHSCv8eZicJNBIll0slqgHuOUFN1LT3CFt
ZacIQDBYFUxZZKUHw7V3MsnBZKRGemBcRd4e9PNylXiqfOeXXPuN1rykTrcuunh9v5F3bGuhlVDh
lVzISTVdcjP9iIbmDlgzv5Re3kExvSYpMIcuWIWkod5GvcAee4wdBsZFBRYI/xdgU6YlKAmnsMFq
Z4Js3si+n8Jk6g+1rl1KAF5hp1KIEAiz+KXNBlzqr2drqY0cQORX8as3J4cbEvLfSZXGazuAM+Nc
f8eTzhU4UTDV4H9biT425mcdhGBi7gGPmJt8x/IRy3Y2XTVT2e9kaxBFtcZHGe2LqlbvJgxV0tEu
luJWrGJyP/AD7EdAYHRQMcdbjWyBmwRnC2uwZuTztptxN+X1t9/i89fS3g260UHq7zQeKn9EKH5X
vLbQtoIIl1pgz9WbM7JeFdgGTZsNsjbmN1wwD1i3DaC8WDL09FB5Hd1QZj5pcXdfNZRr03pKdXyJ
fW5U1E4fjl36K7OCwmY8irr4aFYP7aRgnJtDs/t1kfBgmjgD7Iem0w9RY+8Hfb4dUwS5GK+CZiRF
gKXLPW0SE0nW3tvRsW4EgKjWllvNIHzPZ5bnH8GH31hljX+Gh21EkUXxYx3qVU4AlKNKh6OZt7eO
Q0xCJjZeymk6TD4Uj0yCOnBf/Ka8H7V1uYK0ezKMc2My6p2l0TK1rSX8icHZLmp+BPqKULFBzIRe
F9GYEBN6aeNS1URZjWn5mRfqwfarn7OV/KiyosXRKpFYxLRXJmB5x6x/Vtgugr7HUNpF3VVazw/W
CB7EMkosTe55ccePSeL1iJVxBmBw0XOvC2NnPFbWg6ZyM8w6HpmTKX8aMVp7DSihmqEFs8nyKu68
zkb1LC2CsW2eJTpRKjp2GEieXJZ8mrup5ymk1lgx7veo7s99HTPU199wXGGIXR+xuM3tQMqFD1Au
gLl8N7CK6tCtqmKngR1bxzutImFB1zLOfBQNVQV7zy/y07rCzUePSmc90V0tQk1qcIn1CIz6wdL2
ecsR0Wh4wRYiXXIzJ4iBvZhIHP8U5cW1vdzUOhss6doHw5/HrcJWUjV+ez0DOfh3BQOVf9vESAEX
xS9j1+3VCNHOjhliiHk6EXUKIIi3Ikv5PYT1WEQ6gpkSeLOz1Bg/0wFDj8FmokOAs8TuzmlWdbeK
TsrmWw919EXGCGPn7Du2agqHdZ3rNf1lVNTV2JCMglConO+HvpMAxxVjZtT0N1bCq9pl+djW2rWw
458xw7M7XjFia2FFlo7+zSj3IwpXLi8z9OHbB6OTPjcO+2/RN8ne3GiT19x4jXXBtCjDrB26TcFi
eWKW/TDE5lOfsnTL0xW4j2nIbVYvXL/mlmt1vJfwM49aikZrsVu8Qp56H1u2rkSUgD7BViGKTO6N
tmanmeeXZmR2pVUSwGuCv8uYAWPYWh6aWQQWhtjCmyzPJjy984sYqRl/DddIcEo2HYJXGsOY24xN
/2jat/Rse2/SxEnW1ash8cnGbnNT2JeEkdRVD5eNOTQmQWJu0qljuZnT+y0wRQpDsvjKrlj3opVO
TN6IRD/YJtEJVj9fZaZ3LuIMWWY7opZXPTJpXBlRnRz5pHG3UTdj43B2ljHOTKR1lg4RA8EZRiLt
Eoc5esWZLDrWi8fUQ+oIpLIl69oz98QLIKVQjbWl0kSYWXymGlFnGqkSezKm9o4cLnk7w/ekCLbU
Dcj/bYwYnjtu71dgFdp82k861JbIuFsiWAp8CF8apI1udgM85mWzd3LtipXpXW7Xl6HWj7lHbgO+
dmvb+X6/UemOqmU8xgUgIh/cu20a+HZKJKi2S+jJZFqQ7fr73q7uElAOlK6YIhtxWazl1AjrK0rX
MeG5RukdLKKryfvr7tZoWYXsecpNkvoc4gB6QJe6VZGOxI8u0B6JYR25Rf6jTf10dGce8bHZkrZr
9bdCUixlnOCm5hEIc2L58N3RTYVGRWuHa7hlHYxkMbZgDspZ3ZctYThjcg34Ywy1ykpQc3hPUzE7
myLLOLTyDfHqaoNwCHzW8tJ6vXPGwZNvsDGeE/ShW3M6Y3M4dD1Xow7Qb9ca27If2dv6M540CSA2
Ey8OjTUJf8ZzSndue/P7gnyYgKGqQT1HXIsUqIcm/WtynnrHio5Oat/YZCiIuQyzmmQ90nfQwRf9
KSH6ZNtAlZ38GNJi8l70wMH0zj/5LqCeyqadNtiXWoRI9LF2ZzU5ggadI9SuWdY55kqOheqDjNlc
QOHK5CW3lwQ/yNplDy9WgnrBEp3PDoR/zeW+MIshfEBL0lMUw9oBDTTuhIGnSQ8rKBqAu0qInsYI
+tvM7qcG5iBq9V2KMz1iyYOqyz41/REDDKArq2btlrV3C7ELc0fwCenaTzMZO7TECsYBxlYwLZ+y
BCKy+nxHDsjNynjY9HLra5O4ZlpFzKm9nExZHwseKZTYj55NmGOVRPfumD5N6cmNRsbZ3WMjzYH1
XQaJanibYqy76Jgglg2QWy0GDEb8NHkjm10UxlEKFXvwtC+xhtRr7XWSprCjKnwda5XUA7qQQNOA
tXD1+Anm8CZ7pCHYQiESO7/qWIOmHFp4/eh6IYD2EWGpBNgHnjVV6IaJ0lBLj3onNkPRZKHZDBS3
ZgqWEt0LOc1I/5u0JNYA1CbbvacxVo+24d0LCTpJADWPJdiIwh4CUyJeq9aybALuvIn1Y+rH965v
kMEE/8PChbQfr62xfxWj7WAdX60xMmvppRxSoScUIvH4JZwYhbNGibN0rhmalYy4ORjDNxEWWiN5
xom1m9aW1VfLfdW5Xy3sh6AwXYj5+q6IBNrlNt6TpHue45sBle4mtSe5M+Y4dPtF3xtFvMO08ToP
cOy3dSYAyw2ZjUa9KIPKpAChzowA/gXD16//gDmpYY/vGTuW7w8YXb29kXgzdR1tWEK+Ka0Cf6q1
w5LedjHEG7+Nj2NK/ihtPSa79DuryxyXTH+/4pFc9a4QbwD1p0bP2hO1CBwKjQ7f7ObPpo8oprIB
6yHrVwhrlbuFoxdWnHNplCPQQ9zNB4klfMHg5YFIHbWwkaC9usX6tOuk31p99QoKFzJZcoJ21HLM
Ia6jLq+q8tPwj30z5ZtRJdd61vxYEzatZYQ57WJicJuTdJBhMIF8UQIGsY9/eVXGR5tJvbQYGPHc
oZo0A6Ocv2w1E7WEDCuz3QdpV58se/bWaDwpMhWCuWtfM1d7l8m0Lx3MVzVw5ozRpJ1CC8AEuEE+
Tj5glzz6S3RLzOAOHUtEB8XGt+HnCn1/X6h22LIqhRK2MWhRKGnbQ1Zzu6bNrY22nMPeOSwKqIk8
O3g1AiOhsW/c9M5mQ9RHJPFNFf1RPh8crYzCduI0QELKL6GIGfbJGxoAqabzdwQ1xM+tcZsLYgLW
LAK65R4PncYuyu/LbctsoDcV+iykgGBjpq+unWtqAsAGCVehhXf1ahhY26ZLhN4kxg3QCosGUxEK
a+Kg9S9lY6ITred7l0QmqSWbfmJNIFuI2jZLZ5MkCWkvW0FOZuozb+IxEWPYm2Z5yL3qUHcTCgT9
HtkDF+gs8TWJ2xbPknJ6JBtI3f3sNZPDs5FoZdAfSEG+6yE0bbqEYnCws4u1RChBB+Z84tTXFYxM
UijWudbGtY2fZCOIII9JskWl8RGJ5VATNbwtlfoYkvorQcg3QXlBdvPB7oC0D4O7qW8/pMj2WDGM
1QiAkRlPXzY79mES9OSJQSaQKjLI38h54mjIQm/BZue25btLI+HUCIidqf6S9CY7ENvVNjGpIRef
jpeAwACbcgcLvDt3draHUhVRRGaohFz9tS/9B5SCHiAz0hQw9ISN6UahEApNgFmi6PMmaP0QpJsf
LBuA4JsCWg4s4awqRJDY+q0yiG3okilwHGSsDab+DB2AbjJlSlHHEbd2pQjo5APks5bCJ+JntD+G
lpPJUd1N6qOZHMmRthoHwdyaJl5JSMYdaaI2kTsUeQGzvG3jemcFK8lM+/vM0EToS+0+cfs3/2OO
HnmzoBhMyPSi4WN4IK+LCVLM+d6i+lmwWxYoyfBU1zz7cB8HYiJXrbewWPakahoYwD1APXFr30tx
U1fPetXuevyjm1Irhs0YezxsZYi3nbfE4dwRGp4Unr+vQ5HfWwn8ccu13tIFYTYq1WAZczIUzZ9m
pzubKgfA4KJljLATITolGA2MJBYcZzP04jRUkqzC3AfkHV1LfWwDq4/uR4Q02FLRQVtz+orVjkTO
NiaAS9cvWf0aRbVPR08/xwaJNeZ5NHPCjmS0xbyEMsmrR0rJ6KvoBQ8Gv6Fx7uB7DCjf64e4ts4a
SmIKKMAW8crFa9N601T+k6dqcT3VPLGISDuYW4UrdpMsHk6njlfs0eXNLKX3C0I/cpzWIBGK5lFZ
DQYbdT80hJXBBbhxUn3rq+JJMpy893npQUzaTnfrZs90dFNQEu3tosLCAYKxYDa6aQzuMlDYbYAO
J9nOmdEEHZ5HjrmkYuYbi+wtIhHzmFddqMtozwpLPw2ZbocG5lAyDCC2DXdZQhyANoC0BPZSbMku
Rcgoc44GVUFim0u03rr37eLgVha2DeDSH6YWqxfcsWA4Oea3HpNHes+elVVc1rvMFhAA8oRMu0Xi
eozfSivDnEKzDBZ7uTZV3SE8ZEEcrZkSmQfTYiDRsIiW6FTpOsiEYT5R13tHMOIIa6qfrIIOomq8
ZzmNgaEnw6HQiRPOGcsfJSYToElafMBURtjHuIddiEVXd480EswVYka12TzzAkBpwwnpFTEb7lus
r6JqrXLDvG2skCbaIjTE1Ukhsz5TRbnbWeJs6f2NdpMjBDss+viZTq25gxwZkcJ06zbDDQkPwL/g
xmxwi8jrlEaXRrA82C250pzDq1Mk/eBzZLJZXMhBYVaMhwbZWwZOnbRzPzY/O7Yekz2HeTJiAOLd
yVW5re1u21orv09zN2WNt8S1dLkfLPNcTCdjzZhyIqI3Z29X1/2zGbcEwCuyA4ERlSiNy7WE3rcD
fDnZ4bJ2aRbmRT0sXTEGnq8rJkEuda778KsgWPrxSe8G/Yrr5ttZUirYlq0DcysWBuXAFEbsStgF
IcgqIN9dT3wEYdq1KY4IoR8g8iKIJ546spE+ltDy5Kyz2WitBzyYbwarr0Ns/bR7+ubEj8LKLKOt
XpUjkq6R7ddq5qL304yagJj+NVvybRUZPdbc/Hpy21fT658zXWB9SMuQR8mr8jmQOsVANgJ9Ew59
Lbd2H/N0JTJHELgVVLWWE7iHEtxJHpOBZh1Dyczj8qgqyG9zMzxMCrytGvKLQu63nR3AC0mlHSg1
pQKbNi8EHwgK1Mk5swBkkRGhH7Tsb9zQ8YmR97XD7bBjWQL7LRdfALuenJxqxk0fkhhjsd+kVYgB
ibxCKGB9y0g6eWeZvlMlepOqxe1Z98y+UDPk26HIHiciEVe/P7q3rPqBjPcz0lOsQr1mbN20Osv6
NJq6uZmpCA+VzbCzanF1s7r8Kd3u2TB1e4NQ88gMOt5B2EUO7sx7ocAsEf3MKPRNidtCUm3w3odJ
mRyk3T8v+Jr2aMlwB5i49FCsg0qi4LDFEZjrTMfffqUtN5zBoHXLAovKsef3rjMHYww5o60+3xUI
LGN9QWboKh50KX1swfk7OXQcnvfop9OtXjR3eImGHd5PHBneqB+XdmWrpgS361YHKMkq4dTVyO+1
B8sEcGF50d2QVdU2Lqio2AMPUaeFzC/ukoScEoJGG/T7+kcxq1UrW1zNMoO11zXaDh7bFe49mtK0
vYAoKVy4x7rRftdDtNM7bQhb7z2X+NhiyV0tgTeFkKrebSYmG9J2uc5RwKXk/qA05xhn1zJQ9ULk
viylWkKSrvCXy/LGVPAhvFHtLJ35qi+a14EK4Cgn85Yh/G4iNmjjMt7H17jWoMRZ7OLSUIxGo0ub
WQCuUr4dVM4fGgkaARg3jxTkPVNBgzT3+M4aMXVaRuKfEBPIjbZY7l4RO6TVah2h84hVcVXs45kN
m/9aPPqmH5+4Q5/csXjmwfsubBsnkcUR6Jnr/qB2xDGe2m1S4LgkgId4V0axjIX0c9moZ102CKSI
PTHznOAR06bfoRRsbTUcZKyADpntXmRPtTvZr2sYd4/BPOgicwS/XLyZuvXOqgafco0B1PLjFzDR
j74f37aJQ7Z7NG0zEjmRxSPGhv60N4T9NHVAFlzz2/fH58bVVNBDW16UiAMD6eNWDs43nMA+QBvs
hkZevU12LpgCoNcsWYwmRIbs64IHRhS0rN22dJ4s5zobzu9cMTsVXtgurFrnKGKVmoM9aQB5c4P4
OeCyuAAlaSwktiXFiNijRs8713cj9jXMbFBix7F9NAmHCRPGFGnBmBftw1UhZmYOcPVSy3T3HzZF
8o72FbW9jmBdn16Zzd8MaXolnAi16uSfFzM6piphRuLQofm9XH3q3YddUzUqiKo8BF2Mck12tzAQ
4Bueu7mIiGBefU7ElPP4YWy8yEvEGbj3GCa1GgG1xrxzJAFaxsA4pWpzvOh+tgUi+Ol0ixkqvdPX
QEjc+WDNOkKluK0IoDVHa4MOeBoseNPju4Boh2ehDBmba9uUlTdhP/nZyPH0Ely1N3GI5NJ8yn3m
eeu8/SYGTNf369sqdA1Iq/8JghY0tPPkTOOuSTjHnCS/aMk8HzuDAEfpFEe/vR/ImsdI3yosh7B/
kHTwIB32pTs6u2TiM5wi/KJjaVKKj98VqRcBFAkuU59UIa+qn2140lrVb4CtQXpMwWJ1Xb56cLhq
21ynT3bkpbLExwz4QsbmAPeneokbMEz9VN7yYM63LLHu8pHOMsEbzJCbJ3fjmGoDPOY8ro++jPws
Mjs/sK/lWwA8XlLdGyYthctAi+oPI4+cd5RmbHhWnaw+PvVZVDFXXh66ioEh3qHAwNgHBsACNbpU
9CYMFmOYuevPaLfQwsvE0QKSi58EnPRgIcKySsQLBBps9Z4RtjruOCTILqH1WXcCS9GgEOzehC0+
KaaGjcrHl8iYX9YA+LHElpV5GmtEEJ2Tnf00SgC1SXTBJW1SzYtbzU6uSkLOSyqMUnJKLjWHy5g0
3V4ut7NSx8mAV9666SvJsmijzWCRCDSNqjhCld3ECKiYey75jgUOgaOg22hiFvtn0ddPTb3Sbs3l
OYphCkfaGqhkv6cyUuGos69rahabLp0mF8UdJrO3KRXb2BsuUKI2UwVpZQbbjvvzal60/TCKlRxL
PvbQbnrAsBiv8d9Z5nUiTSJPQerbmf+ZTMPOHdjrC7xQwRIP9LFY+NkMSJQObropNMjC0OiRVlFX
qw4Js6zkq95XYWOh8BQzQ/VKW9O8CR3v5reymN542KJvQM6RZjYLJtOj9yyyzxKIb+ZW0LfEAUXB
bWUtb3J0yEWxyisVMZPBaGvs0+6m9VHL0cbZ21LrTmo1mmcINsDV8LcbQgWYAjzmjiYCrUFcWRYQ
VsUw8WsAuJgjQdVGiYZ/cELrntCFsYiEfDYdVuFfLIS2nf3YwpF7H3cz3LC2phVN5596fNt0+BGg
rmoSO4KWXY9oBIhtFCxuy++Rt+RoVOS+5uhyqea8s8yxC+FXRVKFn4WpU+sERpF8QAlB9dDyrKjQ
pxdCniOeAYzO52089ssOFiTB8hXby0SvnoXO+dkpLBJjVX45ToRPsxqwC1Q2dDD2mX3F02Rhnrth
A8MmrB8+7dYjAoKYoy7PrtSCOyrnT4FeKmJ06diRW2zU4F63GUuaWvLYbqiu8tF4gLgOtZ9H+OCf
1GDeN9muyNjjiZ7Uth77S1kKbG3tW4cXnbvKCPRc8umnEeRxBrL2TT+LoymelHAuLINGksjLhRfl
4p8iSlJTrRYbdeWZ6hTrQ70pzwXWzcPAunQb5ehdUJwEXc8NQmZfGFXVezIyIk9Q/vjZcmFC+DxR
M51JocCHQQcMK4Uo+NAc7fu86xWmzB9zEnVhPXZ3zswIXJAR0OdRuWcLCIaz1TC5ZJAptfGqNG4h
trmPLWOIpEu+G1Kmw9xSm+X/EnYmu5Er25L9l5oTcPbkoCbRt1KEemlCKJUp9q2zcfrXv8Vbk8Ir
4NVEwL3nnEwpxGb7NrNlgib3yH6xJiAnPmHoFRY9nmPOOhrBjAJ+dUAJrhYGKJu1DRVRr5Vwc55B
DNuWehaiOIfe+EjEdJ12FA+A1eETdg+p91YQqgLmw/ZjZk6PFkGro7K+EiSsWgOHEg6kYm9Gebel
RHLV0c6zLoqUew9wP1QMqKsyYPM7MoJX6jWJYmPVcNGs4sZnDs0LJCDq2XSP08GgVZmn5LyXQ32F
A5iTuGv/+VPGPAmoEVo/2VtNNDYDRODV3YM1jIiBLHn6ltd+Qu2jbI1hGxRQGaw5PoIz5kLhCGKx
yIEnI3d9Fr+Ay+xpYh/faFlPL6ZBZqJXSARqb/bductjyDftjxUH3TGI6INw1fSaiwljTcehJ/QP
vlUfgdJfchtmlzGR1BsbE4uMW0EXiO9xhIXT9unu6APAEPhp+aSR2Cv712iXS1PPz3h7/2Hys3kw
NMG2VxPb+uaViJe5o+zve54gZlQTzhMzeQlmBgeokwCKFbbvLCy/9MCrCPrFWwSjtq7F2XIVpLpM
k8KKD4YVktc0Z3wjHVWfItp5JZ22MFezyHvzMPaUM4+uKPrSHd14NL3jW07nYpfG8TYe/MfOtN7g
VhJAIhBJEs/WG52BFQrD1F+lA3UTMXuBPObRELX0z4jWZmra5BU3vG1z/fkMM6u6oZsvD8uR28Tl
ejTkc86Om93rohXop8JCcrBy5xKHWGfAqK6rMXA2E6rtJrTASPYJYDf+XNsnTJRVeDNMoowNV3we
GOnGNPzfioDSnFL+4sz01HUG5CZoqfxhQQ2HCRdZBk14z+vlqbIJVBHypNaG7x2Ud222lIzzjaxG
98gxxt9ieP8ojfip9Op3OooZJSYYkmkxluto9tiHOk3I5H2mq6s9DbG/0JmJDYU+Le1CXlC3xAMr
zzNOE44neQ3vPR5uv1DYuPh8VgGq3mIPnVd+RwhJsP3LENQ3XcRLbEJcsscZ1y68P/SRENdEUwfr
qYQyzfYMR1BJ7ScLt48QMRlO2aW2sr8w7vKzb3/3jtpHfXL3h+pu8+p2CdR3Fc9Jq23GtU/FcumX
aonYppuiidYoBprR05vXozPUm1ZHb7UrQTHi9hVLYRFBhN/SJTo4g8tQyauSjo1nImg3FWz4QW51
SqOFsRHVecDJsg50R7W60oSJAW+go2Oe4QTCivZX6DjZetJ6YPTaw8jhKbG8rXydXOEOsN7UzZru
5RC4qhuO2w6MyWkS6KwNkGDytUX5NbR8mnlcf6dCociodisFeVAt59sgzKcm7l5iSHar1BjPGXvu
yR/PndskhK6W2ZCncbFDwmNGZR8HA58GxqR6blxq7KPKWas25ZqpLAjqjXrW8/Q9D0aJfwUnSdT0
t6bs7qllvw9xuC/p1WbZOHIsHattYJqPmuY02F+wE1zvpljxrNg3UuCzGIKmJQeKC8EaoxQ9AtHF
1naHWfs0JfjMXFiNG+1OAcLLAnJUEy0XwMPqGuxLw1KMEp9jyT7yjHnrrw9oEelWUX/dxE9dSZC9
HA2o3cUniyxUyiU25n7nBUqW2VI23KN00/nsnguv+hfT0MAp9TsKmmtNw4OZMRhYvHJ9QKZFkH72
SXhU7es0zWdfNOjMbrUvBCHzoayxtu3xRzjof/076Ml+HbECMUvjQQvn22fQdrKbSATNEEn/q3ge
Et6ufgb7D/Ve1Lp0NobohJaFYTRJqzkc+kQKipSzdBga/seQLS04B1l3eIlsf0Vr6sSJRx1N4Oyc
GJ2tcZ87Dsb11Oxr3cEHyv3P2fRhScZIwNqw9c61iuNUAFrglfFdZIyPgcBH4XuKPc3dc2bvBKyQ
vSXKObPjRLxaamftdlb8YrU0WAsjvKWIq6sRPuQqsxQXBNYOWmF8bIU7pQEENuFbXo5/jJ5KBj7G
8xjCB60jF0ghbUSY/N8U+iNcX5bzIKS2WTwMp3aOtp7dvhczjY91qN+dovm0SKZie5Xh2uR2ynqG
fEn/ZBraRz5U45I1S8YoWDgU3qLTITu1+HmDadzGUfFK4GWkEFu9mmHKv9epeR1OdzMzzrp32hea
Ec6DCsuHDsKiUxD959Fbt/Yr/h2ATTLnQGshDAKagkaTH7GNPUuoc9Qec7tiSrmkbAtXDmzik6Hf
ZVkuhug1WEZBTdguG+v04s0qxIUGzAI6wDZF3BkaNe0TyjnXqSLcLu1/bSn+KZTLyMTTXNFOXUMP
pXtvxkyYh7Q4MnOVOwjV8VoaGhuDtzgoonpvJJQYdeZwb+vsiQaCa0tem10M2w8PtlTh3zjtfSiI
pzjbw5NRUa4Z1W/srhFujXhd0+h1Mfv2KUrMk0pYseiWQo+EyQYsAG9Wjnl4E/l85o/CHvSaVfV7
0nOyoKhmC83JnTlN4zlqt3ZNBy8n77rrog1GzevAIicuDomaOLYDNRj+NWXoPwxZuiZL9dR68kKp
JR2o1XNNcRJ9E2DzXHCvIXzS1RhG19F12J2hl469qfZxgpIBZ9uIKs3WwTG31fgCg/3TGj32SxCE
QAT41Kh3ewbeGbXAH9Y+ZdeQZO3vgCj/BicX823C4l54fwNQERtcfDwgTBgtmOwPRRJR2SSJ2kvN
YZTlhGR/t6qlpbaqteBxwdFIg2G5QdbuMOdvkaKF0fL8/FD62FNa74Opv3lmAw8/ITxSLLGsAUGn
GtjTUDvc42Cx1IiTR1Yy5blIs3zHw0rsRdYfHJLJT4AV0mffzA5kwMWxwP9+gNFzQm3NtrZh+Sje
BTpawkdW8MOdgFq9JFP7qovQvAQ1CH3VVBNGBtpW7OULfMTyWEcRQREnvAb1EF4zazjVFdHrbNK/
xA5TIE/leBgn60/AGHZmcJvOjkHlaOimvNgnfG1xYMYbg+zai2Kf+ojCdg2z3FlMgluIVLec1+Ku
bWJYVRiJ6GZ33/siJ/te1vqSOLXCsNWk66yo2RjayV0UdJbCuOoCZaBZ6Q2v1nDneCkkb2shsI3O
wyxD1lSO/utF99CJvnqrp1eVylq3y++xCDnZdD8BqP4VjD9MLCNiQZlNeGAiedGJyaI1HyF5w0lY
N4ALMSAftW+Cc5jRSkXeQyl07fXsxAsqpOi39VI8AFxuTStqf4QTdcOo4G8jfg2sWmsqTFiAsiJ3
tim3U1C9hJKnMx/Dp5zrZFvOCk1Q/afkVuKDhz4pbhGHjaXHwD6xnNoYgYKPqDKQ4khb82jOa516
36rEGYQfl1aXxuK9koqrlWX+ozO6Tz3OxLjqH0zxCTmAw7qw/DW8MTTsmucO4NE2Z+MmsByvO075
iAm8GmvB+mqoiy+HQTdNeCFj0CdLH2CerubkUkLs8Ev6YNqias8CXCKZz2cXP8naNaynyYwGvs8o
P5spiRtSB7D1oMHuVRhdeChzoib7xyGNVWfZYNjP0VR7n78rAeS96RTH0yGjK1aa5qVzKyLfo7F3
AzwlljO9TS2Fq6mFUi1iwPrkQzE7eZxmrNLFWDrLR1taK18SO+/yYmtV2txkelA7zyHoIF3w0s6A
Oz3JY74jka6d4dNRuM0s5qeKOhderdg7VSSPHYmkNY097DbLs+kCFbO1PrnLzo345MWkSQJFkd3I
YvAKo2xbuf7SsBaVOx8vy40OOiZE3HmZ4juahnCDVS9seQsM+QxpbgwvgNae04RFpDUcEmCmrFnt
Emaad8jzBEUoUs9ySmDaVfCA5BGWO9Ufk0OptzcdHU07Nx0cNvpdNitj407EUyqruUM15cU7lIfS
oFW9I2C4KrTAAoTaBe3llaQZex7qy3cl3bs88eHZTvDTDAGQLUnAXE+Ko48dBuuYxxYrL+nuIsRr
ipwQLgE8oz0AopwVGx6FIYe4aIZLiBq+cShxjqbG1iv6TTfbJrusfxEK0r5ctEgrHe4hDAEulZrf
YDUSLeOpxDsy34yOUx1Fm/y4SVtek0zv+mFOodFzlEg7hx6LPjxq9NyDtuN6D93kTzdAWdHWqzDz
Jwq/IOm5bPzajLZJ8nVns/LY48mYAcD5kwHvyFyHaJuw2IdEo8cbO7uT91h7mILxJX05k8vyD2ZU
SPwkvyRGzMMPH2PkdHTkOAy4TrkpDNijwrG5xayHyKn2upweDM7GO2AfHMWBm1e0pYMpAZt5ZOGK
Y8hp8v2YigubpEsxQeELpM43XtidMKubR61+EoVg1jY8UySpjtyHPdIiXgY8qddOzkDa6CfLqdM1
oh12PwNlxp1v6Pdbx0nxdE2P9GVDuh6qkxsUN+lrZBtrzLZWzQPOsMHcsoUFql+oHKy32nsufAIV
+peAZBwgK1Y9Vpr9qo5UA1hgBRGILGj1yxMzPQZ8tBm+PtdPd8AV8IjJN1txj1WO/abH5hoGkbjt
LZ/tajx6bzzX99Vg5GtvBjmTEpDkNbqdUnyOSeJ0VM87j74xvgNoVtt6HE9p6z10U/DmJEyBZrv4
cjVWyTJjvHcUNjSO+9uuCZZM95erIZOjpewGAmCsVH7LvJQ7EoTuSjlsMCaJ7UKFBZwWhCNgk/kO
Ljwx0+EQB2zElyhRQqH6zm8KKiu96Leckt9lgp4KTooYrmPwWZi6orjdFHPG1A7W0suYk7U2Hura
+tCY+YMunA8jdg0youhEaPoOxq7s0V3sRYNlHiNzas/4rUl8Js2Ga9q03fmUT8UrKRQ49uzb6aBK
X12bRoc5fjTLRgLfCt9ztEs4oXodVwuH16PpiWSHLTqSqL2CeTLbASGff1DwrZUrsZKH+qOj/JnD
H0Oj51EwiyPpkRhxdAKQ+WT16W0wiZ+Wuf8hRutf6LBusSWmVisujaNt+w9zBEZzrmfSUQZGqo6N
cY/8Obb93TbDiYpHde9z2aBFBvpW4nm9WVn+0+MNPP3nfwV4qNbGoCmw+s9MV2P+HhyXgB/W431m
G1yjjf8xk9Y75YSS7mbRaqgo00wrB3eZDjFB10sTRWxwfFhVEitTD28jC6LkOgDkWA/ADmEBPoKx
hiVMjPsnWXyaYjyZYdHvGsmxRwqhsK558Z4kjnMac7e7Es54TfvsSwZMOyyUqgKP+79K9G/TUIq/
sd8zpkHX5tHfLns1qsxtxIfBxMAL7E/dzRbmXVRchjaGLwNLtTAY+OwmfHVqNo+0M1785UsM+TCF
hHduOpqmBqOwT5J2SeIVCF06ac5p0J+bGu5XFORoM+p5cqjpsjuAKsFY7bFtmpvRTQsUNSjx4LHM
dVVikKuDMlr5y5a0Kwr2LTPDReryUIF+WqZvovLPNSZXGsjq0KmuEl9+0VUs3tCr4BoffZmY66mG
Sl+EabKVZvBP+9mfhRMNb/nBR1O+jfaAUzGONz0Jr01gOnsjRVgFf1V4xUOCg8QNqF8My8VpCrVz
nhOK6JLmq50xIXhwkEGsQ05gspnVgPye471JWVg/6MIckJ2Te0wxAkoR79rA94pXMWpUGrcyGChR
w7KOrTuTDRT1AQbf0AYN82jzUXtWdmZnFO1612qepBtma9oZh+8sqw5m16YP3uy+K2pJnKu/jI/m
K1m3Z5jIu3Bkt+nNFMvO/lvfmHQLNsMNIxV8RueZwkiPfe7S4d42tFo598RKMPQkat+11QGyzzZx
FcRh+4yLxlglMd6HGoLxqlPDWuvyKzDhGc28LdPIfqMyjLSRsKdDXMlyw0ECYV5jarC2nVViiEHv
auZ+j5mNwwMfJo+JTWQ/yAjbF9/xKlQYRG0eC+7DclpIufTWEgQP/ijETEuAei9QI4kx7ZRl43wl
vA2h+9zCkczz59oy+fwZOauBpYKyyicvwGg1cRQOG/sDZOZZzgCHHNyhtuH9KjzLNjdEjsfvAIt3
HbnxcqfFxlVHPtANw7kA1+S0PlaPekrDdTCOzQ38T74GgfUDc5ceNAJG7RFxOw4hc0wI6QbZ6niA
gu6WzSc9nljXRztaRcvcPcwIeRJtG2eJ8dCm0jsiMRfFIMh0YYGStMo20E3ZNAG8Krs3iTH+w6hy
UIO6oXIVtTDoiofGMjG6zA4FGA5SYuHcIVIEmLcwSZYL5LXxThjg3PNcdj8Jt8qGmRdPFs/IKE56
Fjw4xbW+11mAnuIThym55LaFgC3oYj43wyDbChNlXE43fq2PnsQqgjZ+QeB7HrQVHiTEKqW4bDtG
Ag6fyqDf1gzI4H7SVfwzDTyp+06KB3PsUMhnBg7OEPQR1PrxjN1PbVzD+Rgc9d3Cd8LpbJTPGXre
xejZI9bBJ1Ne8E2r1Ce8T+uoIro9Ep7ZFJzhGVcTja4dP+DE/QKMqX9NfOzSRQAFa4wvyCzcRdGE
L7sBVmRV8L4ncWgcKk5m+nKzgNx0OIgQf4vo7zOoFrD6Q84c1KjzPEuuS+8bKHXGvRiYr2SYiOCw
IXEFDjMYEzBL7eIek8bfyABFQU9iH4mZXCNS1gB0sCBdseno93yh7EDx6sSdI1PsZpHPSdYOG+yR
RvTNKW9seYnpbTLSSgL2w9zGEmE01MOdwZSthDsxV7LhbXj50PA6nGAKY3fr4CL40jwHdRJuhiS7
+WnDXtOUIGF0/+yVa0dQw0R5GqNmHVRPue9fRshaa2EO81JAORwsTd+u0iT7tAPFKh0YJNJkyq68
0c4FNHduBI6vPHsMNFDC5Sp0ss1URpKW1sleNdqg8kXXoNGo3mPv0Q5PXuZeTIafVcqh9tXTnri6
hfgHGyw9RdrLtk5hfLocUx4yZleSzRPniG4+OW7HIwriqMcO2Yo6lBN9cOI2PiFjL10TZYRQyLpb
lBHsqbIdr07YEpsfjrTkRmCuZAvjf05ohSK2iqa/FKn1u9J3opOaeeQQ2gg2foniALo5WvdNle+t
kNk8ZKm1yjtZPIjmE6C9vdC829NEECgcivHiplF86XVxzmLYa56A9m3KO2VoLBpKk/mAhrUerDaH
AV45zKAwsovPLhDcLWUHnLtnHu+pUg1HNAKqnS+9mX8qonBHM0rE1qYmEkd2UW/iMc43Amer8iPw
7A6TUVT756XHkZHGyY/5P/a+CW7U9mMuk+LZuJpBbJ4kkWaOnfg0CINiUurC34788iONaHS12Fjp
y/wT6/a3U9jFhfZnVlJWAWqItgeqwMEpTpQ32y01OTRLXkGyEWGKeXvPc8k5hP6fRBbdTs4I8KiH
80l44kxjISZVsv+cHFV4tm2SRIZVjwwdPIbgMoVra2iWykN4wEBVh7VM84d25orIfWMX4yXE2mle
68UnHJWAZq1hJsLmvBk5gk7RpofQmk5JORTnqJeffQ9LRDWsG5BfrkYIAna2iGHJ14nCGZjJrNF8
8MquUl9uO25928LL2ljQViPSdpwGV6xWBV765qa7P0yhrHNnjF+Jhws1c7kO4Cj1vYdbv5k+sFFz
HG6z53asnky46uvGylAYkU9CaHwsB3g1OJxs5vhe97xJW3NyzywL6FJ08R4I53fw6DLr2ok5gXFq
fPDwli7L4TNulE/b944oYfFK8OEl5bxzJMK4FfD9Tj7BVRn/Jl5xIO3DuwzwQSA5UaNxfDaN9wI1
6KGnndcuTVypONBY13rqmHeMLINs/3o5CeHKrP+yGMwNVkxuPsOm9Tuom261zmn5dPBXWqnLbsOk
tm1A2aaMZOllapFpA5srpKiYG7CmFRIfyFLlJvrxQfbhaxIGza7FhDzlpFiMCAte4QMPCCRpnqbl
2rGSW4tDdSSEs8rIcWjXebRc/TkS0Yvt9Ndp7PvUQ+3tvK+kwHwRzv4LDUcUlKknm65f2s7/6CT6
7jo0RZQtuLlgp+Ne/jGdaxgNj1lFcLZainJkM/3Rdg1gsv5asBdGx+4KkGfUjXw2qPV0LfRUNdJo
P3lHkrcfwZyFq26BdWcyegGDOxExXY1DLjcJHsGV4813jjOBO164P49CRHSEdBu3Q1KCtF31ebGk
63kq4U7Hprsp0/nitJG36U2Dch2DlIBteaxXpv4jmCYKjbhqLI33XA2rYepeAhQajRuycSDxmPTc
EH455CS0WBn5qDG4otuh33IW69eGa3B8rbXCEbPFkMj7IkrBKLSsIQwssZQnrSs0oU1secEaCCUJ
rKG+5cmb6jTpzoEgeVNq3AkEM1dG6O5qeuc3HPc3Zvjs1z21TS5irMwprKa84tk/qfI4tw6Xm0kk
rHLvsCUeAtfFCSjYyjWV22whPpgxXSCGF7+Y3dCifTX8DcHJ0sZjYC0mTig0gjMq4J4vB4mf3Ajd
yK6yUTdCDCK83oBxin5fpk+QYi6O4ZvHTmcJA/dgragoSe49uOExhS7QVt6Mv6ynz6CxXEBm9SuI
lPLGKkkEYnlxchZERXlgi3UzpI0rIhmMTRRB0gSY8dsJlvtwP56srGUi8w2GVIpVRzwFViOWqaCg
JGVUzpHJh9jOgWOpXo6hwdlNZuz8XCU6iemQ86b+pZo0Ra/9nZnybeCmifGYQitwmZErpzhwssvX
cqZCLGYrxakwa9irwjro8JxenUmRuxIbh1GVu1AcIAKF+OcQJ4JoUB8c/9ZQfCiziu17m8CJLvPw
CO+Yn0uVp95/btFgT9puCITkOd83TZ3g0GMcj+QPjHHFk4+UGDSDhl0iSvshK+OAmjt1obveSP+1
Mj+yFiQraLMLcMNHS0E+cktkRRyANx+jktMTgk5q/7U1yIIEfrCdHed1UDiI+jEZTtQ+yxvi3W0y
5mndkMvZ9FX/ZAQpbcxil5Z62uorNek8stQtOfG72gkyGjU7UOpdiBCPR9fun6XSLw67uA3GrZ/Q
xpRjtq+jJHUx2ew5puJZyQwvWONuNW9yzDfGC8+zGkUnfrNjmWMDFvjdaSjelANZt546D2H8hg2H
PTYF34MozwmRv7Rqb1k7Hv1W/4T+vLdxjEIay39FUz7ERHn2ElxsKwxykOhl7RCcewTaq+/FjwE7
5cNg0vvedslDhX87SaGTDJHPEMrO6Gx+Iugy+6vR3o16iK45TFNpIQMlrhOwPOcb1p3XX9R48PP+
0YC281r0WbafK2TCNOc/pkaZxKgHs4DnDYMK7k/ICiJ6zCxaIjll7OnfpJmEFHUZTDl8amtF8CE8
abCHB9Apl9AQ3SkoSkq9FMsnpw2vPtpuxLmNU1Mgzq7L6cNvrOe5EOLIGvG7TbrtrMNyGysHnx6u
ZtVP1zEuXsw6IpfnKswCtd1cnKLUJ+W02aK+/c3iiqMnkhv0gj9N7qGEOXQgd63FfbOodDjqRo8C
jZYTuikmdWlxtFk1xiBp81tKhol+imUtCtH/iR91R7E0Tykyi8e2mx7ZE9cvDvAAN6SCIxufROBF
J1+WXJOz3yAtFu457HW9C+wYy1hRb705Kd/MyPoRXXguo7h5dXHo2UE4c5diHmlzl/xWakcvDKfb
IH10q7j8ElBWNkHilsdGldTS5cXybhYnykb0QU3xrbFFesrop77oeT5puP08sqifTqFEr2fyrBdM
viNC/GNoA6efzQ+2DOMh7qlWbYqaTy/kTDLOmkcrjrgFR8lMPwAqJo/CzgG/Beuh2VS/diaOdPGw
4xE8PPExXUw5bMuSeOBgQRo06JteREzIIQWEjt61Pe5Sq4Uoq1eT6MBjJEF84BvG79QxOVAJ1a6m
bHQfZqc7KOhmX9pJjx7gn27wNbk7f76o3j4AQfvBIqHeGj+7t533w05yPoRF8R4jC61jK81PmTTv
iof12Q6NX+X031Xnq6tS0tzF2n3mNI8piZ6yB5WIf77D6aS3auStMbSx7osl8Uzmu8OrcJZmuUl5
XhCPC15m37T2jtfszTZxeJmM6TUsaXsY3eQhnh/UYrExG++R8x9vuYxqyIJN2wMvm0Mx0QTdNwLa
3DIfg+mZsBOWGM2E4YFsYGEvYF5DoU/PQ9Geh3Z0boKrfetXvr8Nep+geFpcxsHN/8+XijMA2rgx
rSzfybf4p346zPnvXla4mwL5m3gtnadL2r7HArMdy7p4tlJ0uAZUeTvM8PRe8jJPbunyhW07tZ3z
xeMaPRDiSrZDFPGeyP3yJewRf4EUpZuOesJzk0sc4lHVX3NJbJeSuZ2aur9W7uWnLn1wjYhYVSv/
JVXfEbphUUMuxyZStaGbcT903aZDrnupnEU1Uvap63JNAASoMlwXWsP6+LvlkgdavbYdGys2MAda
vs21GUSvMsu2hSQxIG1sEGwvMbXRW1CF9n6Sxjv4ozQTnyLscsR0/Ymt7YecZTWx3LF7Ee5GV2JF
Yb4sB5b3E6RqmUTZatVXI7nnAXw9lTvQZfQGg5f5D5PMogmcecEvzl97/leONrXsaRzx2XjdroBD
QXbfHqmky+SRYqm1k4juUiTB3bAlx6oh8fY56wZ2z/Jm4R0DMR4+RUYXXubYel9uaFbX6m2QHrbJ
QMLBruOrC9l5P41Mx0WLcyf69IKYzh1imQWq3DY0G1gPZpFeHR54JbnoITEC6mMFnj5R4LSH0JIE
JRsNQBehpcxtXvFmrwj5QDYoaUQmLe5l8qo0uTxpZj+iQheU8E65bc94poJzaGPGnURzM2tsuUkJ
B9YjdmRjx2SnDSlnqGg4bqhk36FOXgzcmKzAix/Xyp9DDgBVB++vd/KNa5JgZIx+VZFK90bU/oxN
kB9Nfo1wHuUWZIlYVZ6HitkHJ4lqz4w9jDswDu46lbZ7DPKTbRzM6Z6kT8xU84afCFdX5Ltny/Au
AydlkkbfVvIrW/1sdt2N8qZ9Yy4/fMWXRIY7TJBUeqyrsP7yJHbtAFPH60awNBjK2DjiuByONY5p
f8uUFt2cDMMbUNN9W7JES5c+V4EdoJ+p26m8v/FSeZHo95oQyzYQUpLwFOfYwbUtfWIACfuTZnAv
BBuiG+/NsrXRkUp83H1SXFKrYoHzIiGrsUrMHnztHnyfk0NChTRT262NF5TVvMAovusOTaJfnPIp
3uNYt1i76X7CutHegokNNQiCibQibz8g2FHiL7SZF6fhnwgzCw6O+4G4zMhRuVuU798swV+G+WOT
tdZuqCcGMMUPMWZjyLPcWteutZk9Js6WdBrPZHSBpXs+e/QrD9NNAofKyoHv8WftRZzgFuPB35hP
s0ZRaFXAAU+4f57EdhB8K7mGCsJeGGhWugxVMkAMjflDRZ7vZRsfugY9J5oAn3QzJmdXAYgowu8R
uvxBmfGH1OSOpo6Ltm39jxK+eRApsYbx8lOnNp5PfS4KUBSjPwBEwvGXGbNELSakSv34MxakbdgO
f+GNIb0HcCVAUXiymFC2yWHOXfRbx/6tM4sXNBfcTeVXO9kpfkaIEIPJuO1w+CoS/zACblhr9CVG
lg294RxDqvTXkoj8vgdThdhwRaCwD+SfrGHmgrcFfzckauf17Aqdex9xno0o8sligeKc8hZvfE4u
FGGtuh4AnNI41Wk8YCXAhnT2/spSPbs1PKOGQ/Xc0RY8mXRoT/X7ZPKIm/2cSr0k+WZIHBT/GCH4
MTYMf0c5HnZei6cXCaf1OM8YLIo3bc3dTnXlni1ivnNLzhkVFKiVtEZIfy0nmd4qH3uLCIGPNzRC
oSH5x5dyrh6cMLnUMaa6eKkByMJxV6bj2wj81mz45FHcC7qjjrTcO578ijPKFCxoBbiam9uol/9k
hobsMnWTq2RqpX6eeM1AAUXm7GDnB3HdkxIGCWmyNh4H418yZBeI7wu0eLLKX+6ZC+F8gGYVRBfm
j+v/zOH8D/GyLua4ro5///f/WljPoXBYR7ButhySYAv/9/+CYyfkn5omaYM9zddqG4USoBugvdGM
f7jL13OIMoNZCdfeAsCSIr1MvbxVtvcB3eLv4lReewoL9NQ5J5/5Gxv73mpebN+6Uj/UnIgGX/FB
pGtd/6mT6ZNX5VOej9Cxy/ou+n4LDYUhESsDb5awCf6M5hk2p/z/YIxN+/9luPKDBp4loGJblhn8
N9Cv5pkZpKEK9kza8O17cIdNTA5xdjHrYAfAqPcxdtKjaa0kaDY2AqMGAXqjdmEGjFzbnXuNB3lA
KULxXEDIIU8wmz0YB7rqXlfII9RS5IiAmhWjtfF08wdfRdHUgFfYWmXBqY9J2Hbs8828q3gE1We7
9mhZ56bp2ueiwfKhFhqJ9PL7aBefIHQ+jGJ6nAxjuYxYn6AEkoWI3jR/5Aqh9pymREOoXGNFmlCO
EVGkMJhTt8cv7baPTBsnp95bArjiYLtPdLnwlyf2ybBDjNnN8oThgYED9owDkTynkaF79Py/s31g
2rvA1BWYYuKQSxY5P0jf/nPjNC4gRrBFJ3sO3gkuwBvaxd1QHx3ItyBtNp3hHUvfUzS34F+QRf9M
ld0Ro6fP4pPcCigtz07epdc/6Cz/BZzzW7XZTyNIEGbcvnYpDbKk85EO6VXfGpTdomo3HleilRWP
NC3spJd99c0iw5KhahfNcxrpM88gQaGms/+wrFffBAhQvDjhBnYcWZoRYFdrEFJQ431KxTt8PByU
rEJ4rokfJdtmG5Qe043lnBIqpEmgpm+Zufuf77r/wKz/210XOpSwc4K3oN/6/41DW1bS4YJ0YO8G
NPdo5oqGJSecEMGWBJc7YT8PUkb5t5ZdtCekSiyMV3qAL5tEZHsN1PBX+6W16Xy2yEsGNPKNL45A
5JqLX2l2klCZ9072GgSKR3AjTA9eh3fDymprk4AEWjozUZH5E6jqYOuEEqcK/pHb/lbCnre9UZwJ
UeiD6FAoyGsvIan6jXp4/nJeDsqNPnw1vERLFKUBIbxGIuI1AWUTVAs/RidPYoGrRf/F3nksV46k
WfpVxnqPMjg0Fr3h1ZJabmAkg4QGHA7hAJ6+P2QvpjqnrMZmP4vKssqsiGTcC7j/4pzvSDTifl0u
H+yBfL8jW8o1u0AkCiXMockTAFMoTP/9J+z+i9c9dAVpCAF/BTO8oLf/6VxLqyECpajCnWrfyAJ7
FZLg1+40eSzbsoTRjxDegMilOMA2BK1LLJGRxyz7xWRSPDrvuqUJ9ocK+WO+7oYB9F4Sf4cuQ53e
YMNJBgi3mHxhp8cYbdz76fAdp7yhxafbwhAlDt5Wzh5a3VG23SsB2Ahmhf8aWHqvSYZE3x9jEQML
4JoR6pbi/NfdSdGPYcQv1kxRDvy034VE7NZkH2lFdRSkquIu+vn3H9YSOvF3LDKoHC/gYAQXil38
f35YMQEtnvDKcDda9cdkZ98CWSGg2pePsV1KCpbGsMGLj0lHv4EzssYGCQxsdhORCLAm0ej13/9A
/r/gNIehY5nLYS3MUPztB5IZLwczn3DnIwRjeZN+BsVjkUOMcvS60fpYmQb5oAA85yQ4VNGxl+qR
OAnKLAsRH/p5untej8m2v4GcWlnCFEDil+mtTT7yCrDh+khLcsAWKKdjQTWNAvfNht5hGlD7Qff/
yX+yVFOOFcNrGdTHJTL1JuS+W/dtKHjkYUJN5ZNVR6ByGkz9i4GusC4wMPQ6BKh4M1ikQ1zG7kHH
vrqf2+iiSwCensGCXBMjb/ypAsxZEGdf52aML+gETbEIv+OC0qYkGs4udmVVnJeDzm543gYnfY9H
ej9fkHCQTFxKfDPQ5z60dB8TOb/9++/B+Tsd3zfZbbnoDsHUwou0/xa2gC5zhgDPOVXzU67LSZJN
Ad52ZDzW+flZ5g9OU9ynafoNAfYwmdVXFlHRF4QwEHbXrMYFr8zSo7rBA3xjGXQBGQTYdOIB5zhO
e/DQKBdsHSBzD8h27ZxpSTLY2BOdyDA9Dx7lNJEX32WB+9No6vuREcEaruoG/Vuw8tL4tl1eTphN
fBAy+O9z5P9H0zxNkoCZzz8lCIq0pdr57v5HxIzDF/5PD8v/EU3z3HWf6n/dqc8/P23yL37lf4fT
BM4/AqgRJvM/j0rTEqQ+gKnqqDz9f5ihjeSD1xzBdiB4tKpadcl//odt/sMBJcGZze1o+a7NL2pr
0tP+8z8s+x+B43AsMP4FPG96/0/pNH89vv98DQsC04TDGeIhLrbE3x9vJuIhvHt32DWpBx7OKc/L
YKRvXxjM+IToFgSTDfqnd/JfMdn3QxE+Lf+JJnFEeI062D84PckN0rhLR5fQQMSyXh0yKupRzDGR
v/XBqD77MTKLfJ/mzQVWEyBCeF+wINJPI+5RHGCb+7/UF2C9/36CitBxiBciwYeP1gv+HpPCZCUf
RncYdvxbZ+CU7VFLBnADJFM4eNG6tMdbPdjptu3d+6oETI/g/OSakM4R2f8RPgLsv9xuNPUf/ZSI
bQFO5ySaNxZn8mwSsRWbzp1qWgckE+HA+YgLFpFILmNC0BjGdstf8tZo1/yGDm4zMZ16hsO5Q+aN
33jJ/QQf9ORPvMutMvPD4CxHQqnbO6WTnzpqr5xN4jLJwNhELtLjPExPKfpUcqzrcyJZR8LLPrIe
Hh/RJ0+gtXDDxgATxswL9yMk0SOzbXI3ZUV4NqKjvuqiazSTNBT77mdN/hckoeSgVRicOWku7Hf6
99rctxWhdvMAN4oyHgWH/V51xtZgkrGtHL/foYVt1zDr0nvMLDXlrjMjxUh7Fki2tRtTOZ+isssX
0w7oZiisDKjvAN3hqKTxv9XLurlBAixrhV4YGcxgdmz1THB9nlM8yNTeAzBKUaaF5qWwEcfwjTE7
pT7LYozeTukxcsvMo2TSLFEUPbrjjw7V1TPwipdwg9YTljMia+HNE7QNinaJFYXTkR4lslFhB0+B
37LANwd44G3ab+sW5GifmPjZRf7c0Svt3KJ5blMdwpceoO6Muj46wRiT1vrKekIbdIZBPFiEDljV
lvCIdmVVG6tfV7KpDl6Jtn3wzBQb9vxV8wYyBJ+2NEg7ZJonv0dFS6OBi5ikMxORnD3GK8slAjY2
n/wUIzwTSZFrljbVxTD9bhVmAGEydkxu3DfHrHOeK5tIZdOzv/I0jFCcL4bYYEZegXlZtNO6M9OH
EELCQTSBYt9cDMdKW5s0HigkVAxYMdPVE/E2p4nl/im2og8p2cHbDoveEfr8yRvd7IpE7aOApY5M
o7kdu2CHchN7qeKW8pKDhasRUxCFdotgIQ8w04/1DG+vOxgCsiodCjST8t7R8SYzCnQgy4Y3y5+h
hN+l2XCbZzQ6ZA1hecZFoIkQnC36PFBUOfCOvKBS5Pu/cQc0N8B/Lr2muLdBzQQMiPC0Zs4q/DZ8
chjMJHjxa8gFjQvquRtYhrghHS6zoDxa11gc6rx+91LKbgDiB+FxhCHH4glJDbzvjCAH5HKburIv
c+Ey8ZuY5xnUNayDD/Y8nmtPXXFE7D0Xsj5vziq21Y7J9EpFt0iRr1Kpc16Wl9Z6SIT9bYsI4Kpq
0dzPF8Mhbivzd8yY91liYNquF86OE2/sARdGhtQYZBSfYOG1G4TQ6L2uZElkPD/jKtbZ17wMpuNs
QDg9TxuAdpPJznpuT4APIZhnzpqfd+3le6+ia8+zjz5uidIlT0cJ+CrgXuiSSue1M9R7zpoNgRtM
dQvv9I1oj5BrL1kzPxhsEUz2YzXxM8xtoOVEJ6sKXvk+OfysA6otFGTapbarcU4l8VOasiWwhvlY
y9DflqDTYv/sNS+kfb70YDSFt+ivO0hycX40G5WuIDGveWf2tYLvJRcvslIXN4G9aBbepetY/qdU
UYharqiwsYYegDphyPLLtVvJO0Bg+6q9JVPTvoESSHQFaUlDEAFNAwwHrQodnKHbddVzmVkh/zNz
EgyI+oLeYIeeYD051plo4rMi98j1cKILuZpMH/yxEe+mXGz6ijuJ1ehHXsUd4pEPlSYvIgXCH4a/
0xT+GOGMMjOxDzIl8oeoxhVX3ps33yJEegfxGajXepGH2wNmSQRKqEez/mKiJsBLalDZ9vW+r4xr
NvEzlnmBuTwB5m056ZdpvY3KfzPGch9o586P24Xfi07WwyvRz1ON+iW8NQemFtq/1pOVbwZkIBxj
1p9gYCEapK+RUfdYc2CNhBHdnQ3bkiQX29kx9pwfWY6XjE71qk7Yv5fCyOC5JT9zLbDWBys/g2Mt
3PRVJ0h4emN4ZG9jME0x7vu5+y47k3T02n43a/UxNspf1QQ/bNiRsOjheAG+wuAyBA6MPYX5dzAc
PW2htyh6VhYzlx+OaNI0MkiNMzsDYEXldqpITO+z+QEgyzLNdYjpsDRB0C4aqSG75CTHBiA+IVeN
91NFsUsO7yoqwZSpJMefPyPrcRd9/eKjK9Ejm+3WdODlpc13KzNvzQrLA7NdkkMTEGTUJGytXTd8
1PXVTELsaQ4Og6TtduiNOHkH9wgBmERNpTc+VwMHDovhmPwQYEXbNpxuQZwhch3e+UP2lzzMcTUq
AjRbAZLftHOoswBsIhm8TjB0m4rhP7qXNzkqIoJ9dTXYGGd2JL/c9kMU6iJSBmmpYoM9oIUfvQAb
igdDO0i7DaSFQ1K2w9FR7j0aOQB38KBvWolD3uyxf+Bnbc9//SUw/U2am9kOfMDBo6VBR8rPIUpU
PoBhAFolEF0cIbLNGNjtqsH1u+taIp1Uu3Ed9jpYHNttGaDAbRTGyrYFsVkUywMW3jbDPHPpVTAi
gFuBNr6rRlZnyQLYBSSzSv0GOoHi6w1dFNBwFITR4sf0m1XJWVj1bBsUk4TeCSkOHFhPOnwxI0Rm
BYYKx0IottAgLdpJByDZyiIWdDWV5Nnr2bzVjKT32jdeGZ/wXTXFQ9zVn4YB9Cn2iLQmanTyfTZa
/hDdojU7E/+0Z/hKukhv1GezcvqVuygMBWivdTxKscmC0iBOK7qvh9RfJ4ilIL10LaiY4dFl/4vx
bqs7+lCvBkfqkZ2YaEHac7Do7g7I0ORJhvYTqE1rPXdzta4igs5njTHT+CxCbtxZ6n0J653MHeyf
UVReJqNqd6nOH3Kzf7MmnOou/Gi2POW17Ynz09V8R34iFqFcLaHpzrDPRY/aIeyfh0xc4WhCY5W2
vWvGp2Yw1NqzGRZ2sMElQ1U5+JsYg85am8O9Z9dLVC2uc8rbl1QfMrP2r9QWdR9rBI3U30Fu+QcP
YEIess1WqmMsapO0W9ZYRaZjNBTgyG1jO9GkHnQ6iRWJv7y6DQI0WT4rLpk8m75lgAgwBOa5jbW5
bt3yLZD6sSCmjLcBXzWUclAXtLaDy0fujSja7NIod6n5kUFNRnQQH8kS/MLE4MG+9nAiBFyO+Nys
xzBo7gNnuDiNZC5sDPY1judnoUvvrg9h/rtFWB1kYRHQMTnbgkR1hbAd07a8etK+dJG3WKuoacSw
GfwCRCkJnHMEJ6j0sl0JtgF95bgNItfaoYfbDGa/7WcdbjPhf3UJxVPlm+e+bqxbcoYvU5vFZ6cy
rNvQQh2l0YGULX+SdkgAx7iET0GJSxCYHCINqUAGmbVD0zpuGUzqraktaBPBjG+1AJLAkCO7TVQQ
nPJaHMErvMKzxplRobxiVm2Va983MCi75N363QXa9pPNQrzHQczOAemJFQ8PccINI3vFKqYbPYbk
VQLZ1wIJId+ZQoNZi31Co1uRbGM+1fsy880bln/AdgJeHTyQP1Il5FosrJfFb+Sy01sxi7PWKYT+
y1gl42XmB9uXwfCRTkwjbv73PzBMTiCdIReejBbudLydAaHOkwvFcDAo3cYltyFs5hNE0GETZh2L
ISGqfZjPOKqnDU5L94kD0SUUni2CL6P7Jo3UQ2GrBYhSNXv2RMc+CHBGoutqHN95ahM6G7w9a8iv
4ztYwuMg/I/SGUAomo3NXvzBVkVyHTWqJkWSaTE1N3Vg8SJ2+gO0/QMl+qc/+19kbAI3ixX89+CL
2I7QcAdOQyD5o2mhqfF/YuRLN02DgBDcFyrSk9v7wAYLPsQuQ4uY4V6Nwh64hViXgH1nz71XM9zg
cILQ6SA3tgSddE81k3qPBGH4a0T/50k0NWIPosL6+tpJyIBRqJoVLfPKJHIpeW8vkd4b5rgh41sz
QrplqZEZxlulsyXxgmjVYWqfRgBHDrR/c8n3KT2Gc7A2V148bpoKoXuMT6ZI6mSvR4ZLiteg9rPX
2LdxamLSbVT2TWD87Qhil4AFvnBkQ3Qy5VHnyuODcV5do9+FgfnuYj1J0i4EP4AJmbSKdVtNHWJW
cat9nMtxM2asNnR86DTUkcXcpGT6mGmP1R90jx3JoGpjt7ZYDXKor3lvrnEZNJtG1i4zh/Ihy5Ma
eRdMwtboKOF5CRl5VrChw/nXBqC2K/JlsS7sbGuY+VfVvzZZ0p4z/mShaIwD+L1ANqD3/QaGrEVU
h4V1lm+rWE00NSV0k0M69Lc8p1r16cY1ABVYXA5NBdtJAR0Di9QOz0XDgL4qQHlWmUf0YuoFMCLg
8wHWt9coxp272CdBL43Sq5btMwzCpIc5t+arvzMbwtfzoa8Zt0f1MfTeBQoTfZ5tgoPICArWqdb2
3scIsAoC5ppxnHwymdV+cCza5OLDwCNobKZRqGeMTBuvHKBfxPmtMJINTAGsJrJC0Dh4u+xH41/O
qvEUJZKPbWaJ4XWAzmM2ZlUzrP0qgguGXrr3rf3czz+z2T3L0Pk0/emmD75sp/sWCiBh23ePdklt
wd4WwXQdHNOQEUMDp5O+IbsGWbEOZ/vc2M4W1txT1OCvt63u3g31dQgWaFAcqV1soalFTHgP5mKr
Q+a0k6RDkpoRsOrI8i47NEYToEkyD2b0HHl5DRI6PS+aIN2EsHqa3RDU05bgE9brod3tmvCnl0RM
1EU9rmy8d0ypPW9vSkLvYsnCUTYQhwhSc83SZ4UtGMcUq7KrNXVu3n3T2xXbyeqmLf86xLCZxagf
uzDYNzacUA9fa6cpj/E9juwB9+ogbiYAttvK4sAJAH9Vne6PhifDUyNdxKAz/MgBsOkp8zhPysq9
BMESuzEDNhA52TXikFnOvsyhrOXNwlbK4ccMFq+fdajRFaeubcPTP6fTqHYRu1PG8+thmJG1Eb8R
EEIZRgSmNLPYNrp57Q3/GLZLpTVhxVoOsS7q3jqzI1ErkebKEPFLFP42WNxZmRYU7R4K3zSBs9N4
72kwPZKTwm41Ry+gPXiPTBjWA683i2JwGBMrHgfFtK/mk5oGWsT80kt324PRsJ3KWQe9nHlAonUY
VxfHUFudxTR03rgofjZ2TDrpZIw7dwyeYqfoMTiB4U+caJuOKI9z2zLOwn+ET7XkJ9P/0JqcKWtF
aW3Ae7AKqO/iwCPNPiy3ANXUrRlr/wZTerVSI9xTJ0kh1AEx9Bdpx1DTb5DsWa7mLLyntsJUIAuS
5eaZXNHU2/hGe0G1fplENzF5bO5cW9hnbv6A6QO3L6qUDho/hr9KFNEtfCgWCdMDTi9x3wCfy0VU
PyRj+RSE5fdI9XYOFeYc4cxPc2eqreq0eGt8710aVny0rKqGjoaTey7gcVUoh4JJ7E0ezzVhmvOm
yc1DhQgl7ppgRVhMRRq4OiyPOvz+DBzZQitJ0MuGEEJO1RKS1+rmsfX7X6pl4DMQeh8BeYNua9Ta
Fk51dT1sh51/QgP44uqp3U2qhrqJUjX0KTprCwbLPIT3vBrJhhnzfGpFax+azNx6KrioBpw+rvWv
2RijVS6jGDnwDR7k57KF7DZiZUHxDJMgoqgDDBJyi0AorfQvbz3W7caO1jEyUMC511A4+hRM/uNc
5d+JDXOuMRlQ+FX+J8xl+2BZYBl703wG91hvI93SCDTZfHX4w65TBeo6UURDcZl+FknXnYXp7LnT
m0PT46tOQtM4MLa5y9Nouo2d1yLMs+VIoYvQ2KT6Ukz7zAfwV5qqe1N280CJcqfacNwXWTDcuwTZ
3aipxXSOyDWOVb63w+xajFOwiVPUS0WGqi2ogCzRoQdp+ojZiDyvlCDAvgBZakDbNIDKnnL9VGZ3
SYtlEj3cY12Pl6pNSBZMADBhX2OGMhSMVysE4ogp57TA39EDETGc6oc5IlrsMDjh7dKAIvGtT0nH
QbDhX0cl00MsyS3LxnBJBT7nI7JRCcmMAaIpunDjhKa7VVWKRbawXkTiQMenNfUA1TDiS7gN22UT
Dk+L4Dy2f4aEBURweonQAcGT9xQz0oZhJLzLCGF6BImum6JEQSmZovQwUVMflU5YnoPCOdULkd6e
YQiYzPZuxjJ+mRZUdaH4tfCwoy3KEfIfjnU9ZacwbC5D7r+FZBCnjsWf3NvKuLrtYnkCY/QgKATz
xdgVnwe49yOOq1Xf3MVcLK0xbJGZftX+uLgNQg7uZmSiRf4OI3sDSwughGxfNwkeoDpfvI8PargL
el4LfgkVS/lDgXQzuqFBEF56QlfK6Jlcx4WKBey/qLs7aaV4XbzyM0/zJ/po1MkR1UGtLil3e117
JQkZDimEONtm15IrGB87/rFPVkaCYd7dk+Hwzsu5NpiigQrXGMkmTr787HGw48W+dVpQHRTNE3GF
sCVjuM+b0eOchr2wtej3QEKOqVsCMGHeEx5AJCOPH7mQlpXA6PfPfMa3tLQBvwElszUl3KcGqTos
G8bJebLJkq5HIP21RrDtDT6bgOrFKE2U8AKLRXeyWOfaFrl6bthR54n+HaPBn6x3fzylTmPQcQa9
I2BZHMX6rfXM3exGISdQH++kcr609ULO0wFBA2Z4fByT3BrJU1cA+wPFu3E7zuGhdC59TrzpLqTp
z4AHwxck7ll06KydTm3yMrgvh5LGKq5X7LiYxDH5/G3NCZLlgsyoXxwxvKFnfR2khynPshEZ8Lk0
nXnP6faEUmbXob5lZXe3RIZT0Lbg4JF8kx4S0Z3DCQqXWxcJ/p9oDsp1r61FV8TYoxtucgrUvkWU
p2+tNruGhPbuHQnlzTSvUZK+NA3D34C9Fupfq90ABr1xTEb8pI8+5oHznUlBxxOeu06+ZgxmeSbO
vgpPvaV+fJH/wYlbEeolsThGr2TIkGcx3BlE0zRNc+Hq+R188GIZwxNdneUcQF8Nza1LN7fjKWR+
QjLJckTaISlHcBBv3aJmyjkS6YC6hKxeHj7DSClWCo/x5GKI9j9CN7LWpTk/qDyPT5H6yzZMqh3J
c5uxB/5X43G9iXrmwbYr3ghII8jDohh0h3Arat9d05KD2u/UFpTrqR6Ddp/7GoZDbzOUupDnhb4Z
+fm6GdTJ8N/brtcnBe6VIUuzhvE9rwdJCElReh+9pnyB+HNoA/I+ZDceq2Y5JoEph5nRbKbWsA5R
AnbfS1tsD91rahIhFhStSz5fvoErhCUEvCDtylvfQQg2PNzseWCWhGoR1oopv0efhs8px2u7cRLj
ISubQ1vlr3XHaFVMZYnxD+OmYYtj0mLMcIocqHyP5cWVZCRknXcOS0oOy7fQblFmGX3sHKWU5FH1
uXHQLkeG3+bHYOF2j3WBRT0y1xD7nW0NaOGo5/nQwG1jPjWNFxDSa8DJJ9toy3e4CY9T+JRlZrSr
TKCyVTR0W3xNiyvaoFQsiSCyPw0BezkhomLV2wO4P18fObPeINx1UYqJWgJik2b+Y7vkAi2wEfd1
InGXoK6a4CBzPPW1eHEU1B4ESnzDst2P4Zr5B6aRKF3PQnXrKdJ4TUyUEqJP8xOjnessHBu78ciY
wSNfCfnvRx1zy6haf2pmwj6uud4dh5tewMOc9JfV6BvlTV8VPusd+tqjhT5jlSoitqpoLjfacH4A
TsBmWc8T/HE8NOOafIWIE9a3aOHkI8Fj6LQsrujavAWVQ5E15oCzy0JspVyO0yood5XFZAQRV7Pq
J+AFfh6/wBT6HcrxRFvvXSqMdR629Z3IA8IAB35QSQGwBbxGeRGV4yHOi2OAKekuqNNPvyx3vSTL
j6jg8pBYZDB2lrljyYozmvEgZEnFpZQswJTobA31k6ciE2shAuagFbj+sLaEaVSsk6R6i5ZOx0YC
chMp9P6tujJIKnmSwnY9900JCZxjgWJBGJr5Ik/nasARURk9NgynzHYG0ovjjIkPEGewMUcgra2v
zF2jqUvF3CwOgPa2y3t7Z8XrnCiIq47VF8qjGxrK5LbTfzIvD15yfc8Y1dSMqBmsaeJw54OX+mey
imGk2aM4Ng20cTY7NxnFx94dFXgeLe8cM/tNIvFWFZm3oSMTbH2pgEycjx1WhO03zQJ55CHzYwmJ
AP8HF/7EMQWEbw9O49gKOR9qu3KOLVQg7Fbt1faGftsIPPfU+aOfTlcIEzc+C+d3Sm90m1PbPA2D
Ty9VVFzaI9QCJ1J8NlF7KYjzvrT0+aQNk8iY4ijMS3hn4B7201wVj1GNi8KzCXAbEyIEG1TWQ26G
QJqDX6/j5LWClzCV4aGncDwgcLqj4bzL0YdtG2dsdhTkkkkJxK1bi03Pne/TwYASJFREEsASV9BA
jAzXXi+zU1mHcgsx9OhT5TFc6x7yCBFcYWAiYDrYs7V0g+47bQvvNEf4aNMea7KIyBMvBNwOG4lh
HeUDOXjRYklLXlxZW5upnP5U2aJI5Sw/SlprCq4EIXmdPNoNvvGQiwWcg/7BmIrnzcIUtch2gEai
wWUuBXqJ5Z0L2BrGDfF4YF2qeeF/6cTfzLzHq0YvS+BlH4a5hYOqqgAyqYUFi5aC2jCf74NKU9rj
mwAdaG66jCgSwnYnfO9sz+PI2cwaFgyyUdzjgGoKp7LBxRvMUfx6g7QCI6mv1E4MqD8rp3V5opx8
60VLnvnn7PDG9pBP+sC+2HE/sxqq543sKDcT8+qQF7mnFWOaaYcpUB4iwMvyqQBwkRVxd45Cn6Ey
ggRizgA8jNSmVT7ch1nZPWTSL9mFmE8YlTCXgaPYpWiL68QSzxhWbiLH/0Vj6V7HyrgfajjjnTDB
XObhLuI3DPxCw2wYV0MO5awsiL+b5QX+RvY8ArwNbNk/qjSLjgIr42ooGmr53njJEBKSDMr6q+Om
fPOIaMIXkt3jX4KpA9fxwYOAfXJc9xkdPfX4/Br51dkPvKszyj/FaPJa4Tke+rXfR8wu3atLiQA8
2L7nvy9mAsF2CpgLVHi7DUVktUXmsMWHXtd1i4+C9MMwenCb8E5HO2Nw3oxs2mULnHkBJzgONpLe
Dv4kAJCxyOijMiZiK13/EHCyY6oOnrK8fUvTP1EPFzj+jTtd7WgyznCjrsY0vekKs1ZIpF2MToMv
/9Vyw4csxJYzTzmKO5pMW9wHgziqBEpg1SN9gNiIcQAGkjnfJFjgg1m+hWzB6XB+1Zz82hwwEbvc
m2rK3tuWsth/E5m3+4XdC2SJ/zf5UsE6U+avyMaDOeZH35s+Q+kdcsR7XDjBlQboSZvNWYXWYVF8
tnDgRxj1JfBqd0b5pu4s6ZEnQaZ3Xbzb7MgJH9AYNQPuE/5u2KbfTqDv5hyZYIhiYggOVMrTRkfh
1plQcRthJlZxNKsLGT/JXaiYMRlXNlXWF1veC1sI5yWast+pQwcSZtRGRAN0ZErhTnHleE2Nv/ys
004XMTtPND6PIOgvhUWe2EBfDKwh9ggUc+iSK1/dZsKDNjgSYSe8ir+Vzlv64RYL7aYDGsAAN5hP
ZMAfxrT5IpW4eUkM907P727bmKDvJsKbUvQOYHW6wyiqde856aN0RMTWzyIRxULD3DiyuMSprvZx
KL5wx08bFefZlfjLs89s6WyBYyxdv30SnDw3wkkJOpRpu86I1N6Q50KbFy76w9xY531nAtGh0vHi
4DO28MPEwjuOHqv3HAAuzSAzhhGsS1DA7hnRTkC6ytxjArIVNqG1a2LC7hQDSFxy+w4RARB8Fu9T
PcqjlwwlAt0AIJET7wAhzquSt5cA9mJnsUaNmYyslRfM+6JuroQWS5aOVKFygkgckTpgdh+GZX6r
pHTXZtllp3pBVpRptHYYHD4MmfMSa3zDvQK8ifrC6lB5hDI5lH7Lj8X5DTSd+IgB9juPq3lJQx1t
RNwcG5IjDFqKz0asvaQqb/whbHdDjJPKNWZKvZKFj1NqbxvZdKZNwd6t5ORaeb576bwyf3Lt5khu
XLb3ABLH4OvePPnLmBaDXmIiqZmB9KeyZwG0dCk6fktLnEuxm5usUlxs2hwjGXL+qqdPJkYMt+X4
buGPu4GAl5xy02m3hnUOF6XLOKfzXSrNR+4aBDSVYewgrRFkXir/oH3tr3sM57y2egflThx74ua3
kQfa1LC7E+wltW3GdN9UjOpDMQvSjnyDyHnwDLRmLvu/jsNe4XW1JiADURFGOAhjccFmiV5ycc/N
79giqCNE0F0pJqrDaNEL4ktm6kmpgvtsOuPpZZs82f5LELGcTRroOIo3K3dr82PsGIP3w/wzZNN9
N+THnO3Ducdb+tQGWGBS5ec7L2VVlPXY3RIsfkOargeNXaaJva9e8+uVWoo1OCR//WXGbMNs9z6d
gucwKR4o/Jh9BNNeI5Vbsb561vAQECIXR9EH6wlmGiP6tZsVBOA1cb/CxW7hOPBvvRhdv4VBNopG
CiWAJKucYRwepPGdaQL9Br9h6PsatU/YP06Ne7bdap0x53z3FqXE5PwWNK6+pRBgiI9otL0X7dns
BO2DATJp64XJDxes3aNCUI3/CyobmP9AgcLeN3S8B0x5SIeG+k/VwlCXTch7D71tCCRzA4BhfspQ
bT5EyG22s7LF3sXBtwoSBZyvw8YpB3phJFUHFqwX7JXZ0em7t1KS/2ssgkI/kE/SSQpYKGhIHMfI
OBV+Yrs5GJUX43Cn5La64S43ArK6jPRkFcgj+hQgVD1O9i63zs4Q/BisUpUBrGSkEUUZAOUX4RXL
SzRIWd1zvZVf8eijTMZTMTEuO4/F0TUITquALQXJcD/I9kRc35s1jOUKXOqeJyaA1wZhheuKba3r
3OsgPDqUmGxGCEAifnMtkTyvuim21yXJx03qn3BWgCzAWbrhQiA2XLCGQq/mWyyKR7eMl7UvQBK/
vHV7IsySzGfxMB25BGrorckPJpKdtF2WMAmPEDsTkwXOCuYr3NivtqiiG5IU6/UsjXEt2tpBvgOu
AlchptXeS3em2awCRsY0Krm1DQwahwz2iozp2MHm3UJoldyuKt1KzTsk6+FzdLZjI18TaaFgdO1t
YULUnZi4c8XjQFKKnOAcj8HkFhgM+bFXhGncz0XwjevlBXKw1t28Y3uNV0ZzvvD4UQJMiCiUGD4a
kU2bCEn8DVHZoGsqBFwZ9xacI44i1dyDA6QmB8BBrJfzaydMBBEyUh8qIvV6aixdWdcqfRuS8qzE
aWyaR6mneYHtLmScAQKCsZVzcWccia7ZRD09seAJunEM8emb9astP8kcIVC2zLbKLqJV3bQr3wYy
7Q1vmQtf082QUJgEvSYqXltd/C4uGq1kJMlql6J61LbJlqa20Vp26qAn8eia8RvKOLKJ5C+pzdgr
VduCYe7vFUrGG1Fh2U5dbpYUwwq21EcSV95xYuQr7C4NsFtbqt9OS4IKVQw4u7/pJrteCwSdWCad
F926REBYPUkUDILKiaK5sm25KyZzKwp2MapTjKa9DxZyvzaLCcKk/4uo89iNHNmC6BcRYNJzW95K
VTItsyGkboneJDNpv/4dzuZthGlgoJa6yMxrIk6wY4h9/zv2SzZlxHDN/alzwSQ0naHXI5tmRhY0
DPNMSA2Tl74GbNTK7zlhtiETRY3PTq7yWOAaYE5XshnEFq/eGfD8X2MO3xX97qwCWIAx4kpYP0+F
67zXJrPArkaKMV3ImXz258BjKBnOe5kYb9aUvUBR0TbIXAYMCHm9+GtoeGu6fjp6+Utej+/Iay3I
WBzJeP4WjjoHcC82JmKMlEn0YWwpFLvZs8nP9t7Z8mbMhx/5QTdGHFLizmKPr+DvFJPRGGBXIv4I
GRuXvEfgej6qt9KudkSN9tgWp22WsombrH0ZYX/VifrA+7GZ3PmB16NekdMKDsN1UAWyjJEknuk3
lfAo476bxPzNZ/lqEIP90Cn3u2SmekyzmqKVVBn2zjaR7YSWsu7Z5LHDVmmBARb+A4NpunPZh48K
CW7OOtwqScKoIraSGGtRwEREf8Z6R5d6UVhIy2Lxx3oVb+R4N0xYD3EFfu2/PLbuCaYBhjEiWyvQ
WTcfHDL8qhdWGb8M4u3VwDiAwJOVK1tca7Mgz6nWcheMRMjGaITyKL12bvA7JoCygNsbw8S6silu
MyUxumvwBX1g5SfRF5++D1QEo2CuBfjrvGDtNS8aT/uWD/PrEOORtqwXmyTBTcf4f+6zecMrLxYd
w8kmPcw2YHr2uiB6sLH+Dqh5itiL7+McbfKmbVZW3N0z07sVukTYhawhz0C5Nj03ZCofqgbzT2cW
J+WohpcMf5FHp7FUnBHF56XctFn7i60mp3mD5JGg1qPiSA5lR4LBnGHzTGnP0/SO7utrdPtHpzwH
LN7WFjOHlaVLtAZkHKxGjhb2O1toQnh3UGLAvbrG/yDR/lNSZY9ekvwj6xYATNivlJN/BG3wMkB4
2xhT/ijTYTrHjNPSRjC3hIjkVofcFu6e/Qz5CGzf3DG9xL3brSg6J2r8xZpKqkLLWNQzQ7I/A3sT
0Lu0CzCGhJ78CHziDY74N2RCUG0vk0X6FmHQu2FaVNpucSkYY0JD+ZuF3X89TwYQCgVYmfS7LgYd
xZv0Q5hxzKD8MZ56HJiZeRiM9FN6xCdKf9w5DGr7Kb/Vgw+XdCI518ESZOkBiSyD+m1u/4n0uB86
FDvKk4yyVIbXc2D73HfmxSQs0fSrd/A4LU+03VBQgC2NwhSF53jq+/C9z7fwnQMsFO68b8aTDQUu
Mhx7U+Rg4jXZg2S/F6xcrzPZGuugAUY5Dwp3UUTgPevFoML+PklSEFnAgEkoT0oJC3Y9pF1CkpDs
kKlMxsXoEMBFksOkAcm4GyLSbk7M6cf3uJJpZQLpBGfia/2Sd8gE2sZ6KVoo8XoTwPoPNSykPBxP
ZWH7m1ghAo/LtnqMhuxGneusAIHYb45ie8fCvm3adI+WC8WCWZmnVjZPYHGma+DqbVcq9VV1oDoy
D4xawFGzS4N22pWS/WpFHC+PT2OthjLs9oEDd9cPJuL3xpLt/KJr8T3mrjlBbkxBku6TPSnxZPah
9r3kFJOFhYa85EZtc5bfZt2vO3jSyOW4ch3LO0GBRagrNblPdkWWgnL+KLcCRxeO4tluP00zo68P
ORPCFuoTXB6YmD1CyaxJ7l5V+wdPzHtlx5x31WydO8IwzxFAUJs0TSc1rnWdn1KEEBunQY6J0sgh
Y8CPcFjU8YVp1CcSn/mlz2gYXQFe3KyJr7ZI78VcIOVDH1lHXEV0WGWjGVwlwW7oS5w9Y5tdtM/F
kpYFEQkmZcpkOB8teWuXVI3PKhIz0oamf1qS4sGPjoQR8V9x4XpknYDl6qxkAXWD8WHOoQ6J14pn
2gW0jtUvTJVVOtMgq7Q5xLEv7sOAVFx0TYLZuLoI16yPfEAJ+ao1D60Zn+aye7I7DNv4iF68hMlE
HCjUUSVyAjwE6RlG4TUIB1ow/B34cwdmySIPt9F7HjxrqJSLGmJgac2l2W1Cd+JV6BY8eK52XvVc
TVXIDI/qe2aSDcpiU9FnhPb45rY2crYNJeyDH5Uf9kh3Nmv9G9iIeMzfIkpObYcpYPR5WRLu230T
Vld0Q2iUCYIyTMwVqkjOqTjxeLL4SOkxRmT+ZGh27/Sf68AgEYPr4Zob8S/u58sYQCnsYy5A0kSQ
9lnOq3IuPgInH1zWyoWmurIG81txSa1waDykaFFxQ6xU4BNg6X/0EKmIUcboocTJU3PGMqc750EG
PdPJSZgpuq07VJ81nshlYrTVLoaf6E82JqcmAiiYEwfnNlyQot4Ef2MVXIEYHgs9b0aB4ULMX14X
7pq6+TEbxhDN4iGN0nwP8BLEtVuSY9TB2RGU2EEGjARfDSQZsG865jnNC7YDWnhsWZWR4f4sZ25P
WmnM/P18JuxAr1WhGgaG6mcs3WaT9rFDxzKU262OHQ+qMZSpIQEGZm3syDuGVskAJ7RPodv1MHoy
xpdpEmxVEF3bNMI+Zjsbsr2saw/0YMfbNm0lFH0lU/GSvdAdBQeVIs9L2TRubMN8sRpIF7bIkJeI
+MRsk9C2tjE3AC3RwDUueGVhvORDFcPPJToOfb+LqTL3Di68jSSmyXcDs3nL+9neeWPwJk33n7do
LbSbtEd/craEa83XDLTJVjv/fDCYH66YG9b4qJ6bmBKDoJyPAGP5yfIBf3RgU5Hg2Y/j6P8zHRM2
pW7+1kEy3PIg/0mAre4BIiGaNPPh7B6VlOmdGc8+16G4QlYUbGg0AlR/IGq7Fm/ptFQGZ2eE6V0Z
qnoYDGVcEVljjsEyT7RObDZnZrnZVXpxy2sJjVJlett73mnOwwYAsf3Er0tX1jLxr33CfoXQa0/1
7zZjTmXk99E1X4fcZrRkxGwQc04SxBVHlySYqVhI5Yeyil8hUqsp2mUNiU04IpoVZkJt4sBIfBRp
gYRDlLAdbFT0GkcU3AnlIKl6aFgxyBN/SEEW8EiN3g3gDfoXZgCJ65/RYa7dKWUp3KQv8YChRQ7h
W4ygTdfiLxVVubOM8Fkj+F+PDJi4yNOzqFscu2FyHXrtHqqGxrSb+/zup+GBpePTHMefuQRBkhOy
5E94UxIDW1MNFdbL5G8sepwAPksbidOJTQqOD/azTjXzlyfXXoIYFegDD76sH6wSHTrOjXNxh1xV
MfjG/lF4ZMiMBnawdM4AI20cn3bUDqM/rkcwcwRcHOrVKmBOtgZhxvyuLo2dlMHZMtkw1ygEEIBi
fQBEAZlnX8X1mwHMlKTRITpUDH+WEnetjZ8pAuMb477jwEC+Igt9DNIaaRfeZafquL6XLz37Z4Dz
mx6X4Nqhb0KWTZeoUrQ+Xl9yqZAhPgxhs1/cekQ0okl1w+pLDdBShwqxUhyAQ2h0+5rMClA1qHs/
R+KPNjLe9UPxMQiqjYr0Kj4o59Mnm3BsZvJ7Zn9nhOa5ierN1Pov1kTSdF2I2+RRRmkcCjNrHID0
9AQrTdoESMHiO51ABJr1mnCZj2DoEuRyBbML96hLGxBR7vyIrr1irCvYdJXsT4b4yRji4CCFPPUj
usp01zPbZ8pHkgxRejHGHevuO4vfP2q2nGOUqSPE8rSb0a/G02OPw2RFT1fvILVQvgBClF3z4Qme
OMqzH3d0Px1noJzI41cUUQim8B2ak4F4OEGcT4DCEqIAFa/GBgVoMGrZGNZgU1V8DeIpXsECQ3XE
z8DewgDsB5cO7yynpd4gDTRBvAaXtA3zYztJZDsCCGMxVheKZdpJf9FaOv4THcgXuDlYxeWwoYJk
pk61Umv0XbYsNoGIgl2C6hXY94yW/9mE/Ywl5iwm66tzjIdumUMGJzJ7EYOP9qGzSnIT8u6+hE0y
OXx0lXPgrVpPnrMTXF+aC1ABel7xy5O9Ho3OtkaXYjrzedA+mTx/op5IQBijODqMmRFEYR3ItnXn
6u/kRtl1jMzsyoCCmxVzxLpJb7ZaBoZTvXMicDv4FKeN3eHfrCYkqdqMgUWyxKRvmpYhGonjmsDK
VSSPpulkXKXUIiWD5s5702O4ZfO7a7wADlo5HYA49cxa2cYx7KCktp7Qc9orU3FX+FSGabp3ndhE
xJZ+IqZ5CuuOBqzo1uwvKqioZHx6qL/A42yFbud1Zk4LGfCIhoKJf3DHoL1uCevZGgqESB64e10B
MvKr58TQ/3wopsSm3e24LamTJXqx+jMdobkx8EC2WTGWmLsdcnHnCkPBWDdSklXeZFRBxTBsAmV9
w7rLTrX89iMBXTyZ1u3ArFb3PCkd4FWdy0vRNm9WPDy55sKSAupDGN89qNtnn1GhVc5PomY8mbJD
0SAm0Wyh1TWLF7+38d9B9t+o0tyaQyMPLYoRBnVg+OVETrhsjn2mgj06/WQFdBrpvxPrJ0MyEm6F
OR96yeJwksUpLYN4Vwi+ewDfeit784+ag8tQWP80xfDOsBdTWqxe6jZ6S6R1wth3qlrvQlv4puFT
kh68hU58SgfrOWdpnsUNDVnxx6M8saP3JGnUERIDlVWBBsUIoY9NiCzN/oW8qddkSp6SMv4EvMkA
MENuJo0XG6Sb54yEAnTbVIQnxC3hBgUtKyTyhAWryCi2mQUO3OXWfEda9F2QFNYw8eF9V+eqxXoD
9IvVzeLltRaUaO6enLK7hXzaezbj9FPmkmDozf6JNewZE1R+6uwhW88OQxMrIK7Lq5EL+XLKdp00
weBZxriVhnfSiS5uad1sR8/9HPvCP3k+emAGPdwLTUkR3SMsqaaRUC704a4gc0TYxqnU3rARNCab
8VM6yb0hPNgJ5xNh5XcZw/gHVRHZZLAC6iTYqcWTYhABZgKuVzWzrlG2e2CQTCAhC7lF8dpbzuah
juzpuY4e8TkRtaQMuJARSqxJMBI7T11V7ELJhLWce9Qs3FmrBl/VXC8xftM51QOgaeHvQkcQsu7U
C7raeCXrJ1lV1memjCdZWm8Z0ZC7rBgRfHDahh30pJH1lh+sZ+GXW2+ok11aux9pyLxvTFESZgkA
xbx2d76PhpYFCdM6WNk4lTeWm/jHhvAZjLW4XcwluwB0pMyo0pK8f2uWels3A1Jp2mpAq4svIoqu
Di+XbJvulKMF23XJJjAzeZFLNKVl+s+Rmxw70lDW4CIITXWJSzJOEbTYLdfAtC5xmmEBlJcZssBp
SoYjIXeXuoyaRxut5z6ZOdPD5CScON8PKDcWRMxVahluzQmFdJDT6A/MkA61Fy5XQYE5cor2XU62
cQ1JdksAsM3CK9FHx28pTJaTp8ZKYtPdNK5j7YOqrPct+Sh5oSkqme9tkUj+lC8s/c07w+BHXhbj
krCAFVqLozBQyjXwGNlQTX858bLLEJPxqiMCYocWNG1j59vWGND4VYN58iWyzzK2jhWKosPQMohy
gxpy73BD1uH5zoSo02LGbcTzoZG9sU1Le9qlSySmjplNOkJDEdfefCk7vM7Lc4FOsD+NpsFB7Ve/
g57aU5DGV22BLki9xcHtiTP905usFKa84m+oMBnKUT8bnfljuIGz42j/FhHpBDXjdGuURMwjNt7U
yJo2l5hU73vjuOsu7vgQ5MXt4JvHDYzhcELFmyFv5mBjdI9jq8XIifNMxUyAu8Y31ziYT91ImGo8
C8Lk2kfB2OnozcFrnI67zCijvWi9bF06AMDb4SGjawuhIkRUKyn47g9tsTVygURh0RrotFPzWVHo
bNCnMy+hgF+VrsEc4XGKqIOH1PXWlH4B4kjvIeXg3Zqdeve8/pv42Geqf/PQks9LTiiDj3LXI5AF
2s0wjcxb9ChYuYia7KClIQWpo4vp9q+oavQj3/MpdwBN8WOhF+s04CafjL91Ms7y2NCv8T6hDxyY
S4QCaqA0KQ5HyiUjuweuvURhoGCFvTX2EAu/JrP9Z4v53Q6TxyiVNTA0D92CbX8xnkCfLpvkaVGE
JM70Jfg1zzIyWeOia9ky+z34s8GcJUlf3JLftRuDPzMqHp5y6xaEKOQHeXcWcztiQvi0XkOw0xj9
m0M+ebf+YfnQbglz6mYUWSHRsQthC/Kw5zxQuaP8m2jq+9juj01C5J3vvbFb+Ozt7CtDS4ZyHRic
ycrQLkiWnIT16ZLPyNPG0hc8mk8A8xIZNkxPbjZkD8a8U9pjxB7PITRh1WxTyc+RcqXuYsHfOxn+
uYiRxwnAoaIHN5z75mL90vxDcnfD87QQIDZjRvk0sBTpmL+tMT77r1x1/dqZCpRMogEoZqL7z5ZZ
QsPhlrmTc16iDLy5ju8OeW8rzquHkcH7rpAoddxJXuMmD0Dvk9VcBuYndiX5mBUGiUKj8x2zu3el
ugPwO5ZBNV3r3jMwT1ZsjbLsMHrdby2fJ7NhHGFugwjlpef9HeamprQKfrBKk/XodW9mV9xkrj8q
CXAZEeJdDCYvBAqisdkSC2ieIy/8dt3gU06Vj0yJJ5H9esJRTVXHks7Bu68e5LhVzaLMCJwzXufP
0bqR7eM/VAWUJkv5axgX3z6yNHZwZFcY5WvZXTovQTEO8EBF+I6NynlyIptI+Yl7Js9Y1npVZR1q
Gmmf9Move0o2mmOQS2aZxnjNM16C8+Sqh7bj9JeQ/TeS1cl+CBTSs2bWZOhYP7nJdka5/+VGzwFg
6CVkjhFAj+SBzSAi1MD27lAJSSBsevVal+5N1ao8dZ6bXBN2CrTj2XNhd3qFuNg4IE1vl526YpU2
TZCDY/tE7Cz0w24YdyC9F7/J9Nf2hXNWQ/Vbz4N1ixFdwuMDZW5wL6WU5EM+BSj+iq/eyrBeCQLE
Tbjua4rHXYBVijTY/JClzhn/ALRqGrC8IWRgsj5ILDg6Dgbt2Wt8Ps70FvTuTtlo37226be16R0c
3w2Obf6kG5/kmkCQBGF7ezkaJ3MkHKXLloR1dBVM7yJ0Gozc3Fh8BzigQVxZGQPhdJkDvVsFMG3M
bQR2TkQCY1KuQd579zytb3Va0L5aEWrKotl7IbLYyVfuCpTyegAtQMXs31IPT4Ww/WvLxMVPMc5x
M6yCxK7PXlY9Jk6jLuNQ5M+WHD86fMNDbcGa2egshkyT+WoRRBWAaRGksPNZxY4yj7MI/gxjeRc+
Itcxe7N73KL5uJ2K6KnoNDCRyN9VriX2jqUfjaT6DenFdgz4Jss5k/RkgpOw5aEa1DuQfpganXOx
DQRD1ADWFjyOXg+tfhJm3x3bxzGN5wdfV85DPAhz7+P+mnrnwLSSXcaI26jPY7HYO9aEYAw3FN6k
zFBDZMQ04SoK5TlxytfOal7yWJd3OdTbMlb9rQQmuhrn5J/ruLw7CPBAtYYOSkMmVmFCG1Tj5H2A
SIoJwCHhZRLTvhdjfC8wztuCrZJXRpjVlpTbOrWmTWNCMK0SKz+A9EN0VFYP//+ivPg20h7tfdnB
6vZhkiWDqYFxesWZiCQaJXjjhOdtkyiPPn3exczxn11XJE9RaXRnwOXelg0uqKfiEFulIDXYbm7G
nOKzor+PH5FQBG9cuMwae34w+ufxoXQXf5kO220xENDb00KfEsv4YUBn4nbV5TFOq7vR1NOJMIts
Fcr4ri0r+07IlYISf/MkTnbd2/9I+SpSMDilK5pj9BnL/CsDvEkz21w9Hw2f6zrnfBpx09fWT401
etd5KOn4/II7Hi0rEo//mbfRg3dbOzLuQoXmyeE9WLt0vjthyHFdho1/BpE78GnWNpdxN2/TiSow
q6Ovvpgr8O/VLQQcuUyaKhaf2EGlK3aBEyjo3cZwCgfWgewq8h1VASdlpVwceFmzI6yQbgGF5BgV
4prR55NCVwU7MdWCW8X0H8hV2eNg36vR2/vcC/8SzJvtXB6UVzSo2SN1BhWMi8ZOHlh1EDKd+Zjg
upLETMYc67pa6KbJHOGBHdURgR0OM3zzuPqXBWDg+UcL64QpKmuvWyt6ikZ65cGIvH+z/YLEf6M4
Lc6ml3V7u2Np15P8tGsCQ+2KzPquKz9+r12yiZoyMh8zZ/6MDeXvvKKPTpPDocLrusujHCHD0gmG
S7BvjNLbAvOL3IG9VNicJQmYJ+pueZyLxc/CfGTfpCQkG959Hsoj4SdEC6toN+Wc9FaSHOKR/nro
3avkuL4uQ65Nn9d0wzTd+15Z9itRYiW+Qv5IXwKFYi66A8Fn4SaxLXVfF7ImsypHY5i71XQT3BTb
vgrWahq8i6ShSaBG1VkPJavCb5dIdTBZdr5mo/4xp4s3Izjurbk7N1OPW6okA9ty7YPDyQBlo9sg
IYH1Pf2gNLbPnu/9KPFUDUV945M+9TlaKabM+QG1frvLXQsMFi8dR4p1tauIhaX8xwCdSHFFHG0T
Z5um7+2NP1Z67XcpMERKb2xlJhZmFM6s1MpdN4VkDgaLUagy7ybZc2yHWKJ2Trpf8j0SaZw7pR/H
Bgp9OmCtICowunWCDDgPWXri44ybyR4CriXRcT93qrj3ggOkkL1/UqnxUOT2XXUJ76NHaHVlzu9x
x2mJCQJqU0kgZpEBIyx5zaqH//4hOVOY/vkxDR2CsTbp42uaEeTuduO5YW4hKhM2V1BwUk1BdLLU
/NKOeqdD5reZ606HUquvOBn+pNqQTw1D/XUmDkHV2veARfQhUQoOAgqimQXvaz1AgAp4WxiMuO1R
YH08sjXoCONsrZPhV9SWovNBEpf/AsY46RBZNxa33CKDme/Q8DbbJk0deh51iIQjD/WA9qRItVwP
uQN0Ig/2uBmdveUE4swUoI1m97lvdfU4SXFPG2LR++6DXVF4sJFasZ2fIlxH9o78DQTMbrKBFfO3
IQ2OU8X5NEle8t3WOYbTnO0SD5djW84rqAjuk+EjmB88+rrGo+pkZFZZbYNMlyrLq/U2ijAjoGZb
AQR4bVDLbcUAMMdLH6M6eQMDNq7mqbS3EIkukcln1qr6N3BReyXK0oRTxB2ktr3T1MG5HVJ9aRBM
ILJDMYkcPz20ZbHJq1Bus6J6DUqF11/7QMRG3BoqWJcmCH4Fp/9syXy8N7jXNzNa87WQ+rcE5vo5
mvLceFvu+vEy2SfM02rHIJj0m5RcUHhf/uJkSk5zPPxxrQg9hdJgjRSuES/znUs1GcURrcyfVjn+
uxewonFkSxWz/NG3/gwQsN7SVFnnofUWshPkzYLgoFStZ4t7NIdKlcQxadlLsA3YBjNH7PFc0Z2g
MAw0TuH+jiz1GMMdXGWifgtNL9nYrXhC6vKqLBxYrlV95Ob8GgcFYx9jeijsYOOKx1iZkNYrsjI9
tWJKSbyHKv5VXUk97BYdY5HqD4rWa0tcYwBEeNNPZrdntbr2mkmTgJRvR1A/GGA04tbWvtTzofXd
Y4J5fuv3wG/ClErnWIIHXTWCaYKaSyJ9a3KWS++aBDCOdNb/2qo7Vv1wD6Loowtal7mx9Vplw6dt
wKStGBGSp4QowHrPc/cSMxRf2SqtdszxAwc3O7d4DKyBjfmAYK/lgav7O46Qf/xPoJ+xSHO2LDzR
quenNrL06BnfQeUw8sXdACkrpjVE2MK0SDkOCDvdF6SPNbikGC8muf9Se50BWMp9cQil2DryWsqF
gwAeDCHVYzIA+5lME7cQSPkVjkvrOFtgZjDlFhuh63PvM6UIGrGn4MavOJrk7gxMX3VWq1Np2sze
oP4oB83P1D1UZQPfRqKJn4BjtF5/GblLIAXpJUuXpEKV2Refl/dgRJmx6fn7KI/cbtP2wn7o64sZ
JXc3zeY3E+qO3+NbN9Jabxr0wZLMrVU5L8FevCn7rHxJ5srfyMBOvqz4oNWAy6q1CFXwvT/9EpI6
dt294YNjBDSuut5iCDdgpf4vWTQkbn7LIkwfYZBbjJ8XhXXvqKspbJrzGRNr6HcUZJFDalZo0npW
AuLUD+Yb7+RK7xjH5c13WBgofGLB4Cco0El8tm/Y7q1LGo9w95d9I8H127IG/1G3pjiVs0xWrnLH
fcfWlZAmDBFcK97NQkEEPqcgCTjrfuIdxwUdeBumj62n601ljf0+JDVdLjDLAWnYlpAn9BUxyruh
QxtVaybGHLeChSDqpLZFHzdN/QhTDlmGr6W1bjTzC79OCf8BOLbG392t827O92lrZavGrKrdSLTd
FAoEUHi0BikHHITEM4ZV9eKMxpcsHeMUUIvkYRZelBjSx2UXZc158yTQjBpEMEwyCm+Vwbo40UH8
NJKWAZeTINghvptTwToICfWQV9ZFdSYbBM22Lx3GbJvyto6ArVg+EAES9jpEKherQ1t4HzirxYGn
Dz1yqW9UcYvNg+mextAmOsz+ojUW2Q25DPmcWIiCkLSO2gvvQkdEcWSye/IdNlNEJTrMpsTZCDAn
zj32H9UWwUus0Kyjg8zDXaQsKjXpP+Sj9coYQq/aDhphjyMrcxTmILOBLtyYF69GbV/V5bgpysjY
xHMTH/qa/VNxV+291HPzPEb1d5TaSFO7b0jPSV8MkBhxIwlvS2/jPlZ4Yo0+kcfAxLRl9+hoZvAp
fVPPJwafr/SR1amI8H5lJs18855VVvNFLu+G6Ko/ns7ECwX+x1jHoO5qElk0bRMzTBBQkGAPtRMx
4+layUuPfSlnGOEF2j3HCgeFoTBeOwswqyi4MQd1ngN10qq0/pRyYLHoDv29Kc1fy4+41E3xObeS
9e2YYAaU7tYrbXtnuHa+TxYOMmNqgBfuxNxdxOWxzW6zmxz8ER9LluI8Vd4fE9as3Ub0ygFQscp5
awaMCWMJ6kBANmGGYe4SrmDaq4sIo8NgowdIk2TT5njUiAez6bR3wiP618DzkDE/WtzIr5bFOKCq
ZgMc/LrsUV/BKL3GVcstbCy2HgMeCkQwkuRf7Kq+Oa0QBIh5nHuxewhSABR6Gsi1OM+qn3Z5YUMM
lMHN4jwrmFNNbfcxd/62nVhLoEchJDZq3h0ogSuixYgj1C1aOtRzX5g8iaYReCnL9D0cTQ4wA6aW
ZwYkxCDNKqQdXwbaZ3MoN7FAF9dmyBgDX+GKyziSAqYfXXIxVID52cnqrSleZsvlLmq+g5LzS8Cz
oOz1puNUWvcULfOmkZ61daglGDSsZvSvD43X3nxzwq9I1Ho/ud2p6mKXGiXBnOZPz1VNaVES7epm
1F8TL/BpKmjSZaKxy2Qa02jO0DMooFNQNdCAFJBVBr3NnBDhgM3kOdPyPuWufmjbtWxZKKeI0U3n
k9CTHuxkcgvmipgSYtK2qT0icxsQW+bTb184844G7ah9NRzcLL0G/pMoixBClF4FFf6feracxyFN
PzsJh0LilE8tqz6NcYt4UzFIlz05WkYtdiapBsTBu2sid5kNzmxUZrJMdlnpMplixXyq9QKVrSFn
TNApjjKtc+4468GoySdjBLjF2zRx5KD2GK2AKYvVUCkUlIisCrYc1zTKlot9RUY9xTk6au2D5Aqm
wv603fCl8/V0rNNwXheazFncX0eblcNeNC+y6pFnKmSGQUdyAvHs7PuxSO7RC/1YXYAhhI7E6rv2
IUyiX385qVIay7NXV8+9L3p6aaBuRd9ar30XRBsTz9CKnhHjZUdIY9ZIFisRvJqJdt6RYfKMyXxe
2zHm5KbBJOFT+GxsB4ARnoMEUWmMCGFCiUhrYrNRGvLNUPXpqR6jvWUNEGNbJOQtuJZ15LT+yW7m
Lw7o+hJ3fAm8HARwRidUTXTbQTSfYcZE26a2DS7YkVROC0YAow+fVTfjS7to1GORop2QOqkOEwvB
+ygt4x6ZPpGqDuIUdDfkOWixdZDGnYsJS5yoWKYlY2Buw0ZtkYGuPElu0ZiQXi4A3yaS86+89GkC
+0Bgghd++JkJolp6BbwDvys8Su8YldTgddS/mxLOsjMxjGW0jcOALfbsevk2sjxgv+NbOgKrsmjd
VqYMXqq+hNisjw07FdeuHzt5yzUyv8DMn8oJqUwcUUg35rsphnvLeOPBDRlqdKBUVoVZXPKx/Q5q
sDhUkVOTfPMiUwUR/uZJqAaAYgfwDkuXG/IDxynAhTBs1ypx/4QSLoPTyt1s0Ji4mi+4oZEoML9m
i28iX4Q+G6l+h6vmWJKhW07twbbNszSzv2AL8lMsfuiEHBQ0PEqCBM3YsfKVyJihDjlFDBCRdZTb
t9B/Jzzq24V5zLGMlaBM01/by36tNiMmfuIfNTC8h6JHWg4n9z54n1Mbn7EVbAtEQXndpseoFfBQ
21Xhl5cCkgYeuOhkZuWtAtzDpqynNKzYS02Lg5r02lEVpJcGB9x/9EmZfc+PGNZ/rHnEyN2GL/FM
CGimFZUXkLou+xUGmTOYKcH62Oxz3LtVPyO5YnLUdu+VLr/xoX2bdf2vTHhdUu97SMUjqm4ocJxf
lCU6HoONMRo/To7288ERJXEw5anX+haGBm56vlfZs/ywSzz8FhWSTZiyYdNUsL1YSkqgJPH/2DuP
JcuV7Mr+SlmNiWwADkljc3C1FqEzJrDIyHhwaDg08PW9kO+xFNlNctAzmpVlpX4RkffC/eyz99qP
FC78KP3mSQc3iHq+x1J9NqeZqsHfGvvMIaJnmObmeI9NLIFa7ZNHDh/t2jzH0hs3LXf9FYCGuzU9
5rq/jSNhLpDeecEmdxtv1vLXp6jPH0qY0JFH7TZF5KdkpHSYsUTYzZs+sUCUjBfQOJ+4OBNAC8Vd
UajNjjj/cuKXiY0sDe4pa1TrKYbXRg/K+ldvcDdXGQf1G8nky/z/fvfgujz+LfPIHTnYFR1hvXTG
VRqh/YMzs/XaHmsJJdtFWFs86o2LruSw9yZc6Tyz1hXD7o64PcbXSf9U9UjYZ+Rfr9T3nWfM26lg
0w9svmr8DI31mUzt7VfgwL1pkfM2qBS3df9B7uzcDvGwHI34sRbeC8C/y0SE0GQ33frFNS3793Ic
z0mEyVi3rJ1f4KCxTfPUECeiP+kD+vzziNHbnpqvIu6Pjp25wLlEsNQ9So3//Kf/9a//8j8lDP9J
CYPhoHP/+lJ9Dv8cfhX/roTh+FV9pB9/277wxx/5vX3Bdb9BB3V0g/cAJVpULfylfcH65nnC83S8
nKawSIT+pX3BML+5usez23IBATu+TbNA/Xv7gvfNRII3fB9wiOG7puP8+V//5fcP7Vb86hSr/+HH
f2L4ZwOSN/X//rNBo84/9M64vu9Qz6ObmJUcIZx/KOnx21jrARokqNDNmnytPAniNH1wzpKI08Ro
2Z6oAFu4gzvNnCziDwao6N5Ns3XXPE0SPmsknyK7KJbYx2uM+k5MemnEtJSzbwsALq4o4453yhGv
QPg3nl8MrN9nw3idYRzM0q2gBXcNJQCf/kQlrRnliLL1ESxwXHIYhgl9hfpAf7HmevZWG7tiM2bN
PatGC6Qla0XTW8FYmeY72rb2CAez3cN4nrPBCq3u1pR0UevRUTGOLyI9YPc7accyTnnbJ8UpUmFI
WcrZIQiAxA28LvBU9Az/mMdN+zSG4+cgXf3Kld9NrhTD1q8Vh+myBoJtFuRrlbSTpxjuSyaJlE/o
BNhSSw+hcsa2hM20M4X/YNM/uBFhY23LuaPJz9hf1xoSTh6q+4Q4drD1CWxRk5T3SVQvUGHkReJR
OeSdtuPmll2KKumWqV6sEjmkN9ghrPtFUu46NLl12pHO7ozSXvoaVL457k9ntq4fTHrduqzrHjRL
Pwzjq8UNh3V1fnPQnZZ9aeb7oiClHRDX29Q2WJcgVHQqwI3SoEQdoeC2F0D/LncTe1i7Qu17tt7f
e9r80jA1jx1Om03nc6X3i1gczIglrlfIt8xMyNXh67t0Kcp4y0UDlmL4Now2rH/sFMxL+dLXa9CR
er/OAa2dVFxs51vws9m3M/3KBIY45FcFg5U2Ye3IEig4dgFV74Hsj7EFeL2c9zf0NFwMyevM9Cvn
wNUNKbz1XkCqG9cEPxSmR+4xbd6dMz3O19ZcqYyVqdwS+P3ue3g6Ezt7CEXwrNVyIOjUXQfdWlOv
M/Q5yupkr/DXgWuOmk1aaiQ/CJItSGOc7Uo5u0anhxu763KIDXhp2FSWVRpBMylGrIEtiWv5I+lA
tqY5fU3hkGiHUTe2rZrsQ9op+yBs74yxvcLUFk0nlsjjKU14a8B3OU5YVrlOl/H6XDf5APCkrx9q
k9aeuI5Og4kYJWoPnJgIXy2qlrl+kbCB801FrU3yPi2SC9Xn0FOpbcgG3hXYrW5FjFKQYADBSsG/
voHJ4VVENm4YFiZzk/Ylt6ZxL8vgEeqDuuq421ZNIZ0FNL6ftZiLqrgR2+TRgXm0DTEeINTzsnGR
Wan55Rrlq27laOSDrh3wJ1BIzA1p0zQx62+6KxaB7dwiVyZggXXxaKQ13BhCi1jT8bQN7rHTWmPT
w9dchJXFmKvZ5R5XvHEsLD1fVGlTrFkf6WfEj/yQpzDVc7hvDTaRvV+a4mRm+bBp63dPS4Yr3A9M
u8WobbKxwbrkurpkH5qvgcyu0lp/Ul6cs+6SiA1InChz+Zz0reCpxR3iqOPTQOUkZ8bO7uwiEW5G
3oTMtmrhDIP/nONN26SpdxknxANP8QGjJQAGGvJN7eLoMWWqbXUO9Y0Vjw9BGy174Xj7sPGYFxq+
ah3CxaFJknYfFiScnTDeeclKNCYMh8C7Dkpr9jWEra5u5EULIuuaWPGHFQ/mVWt9io7zvGJG5y1V
mvQqwEBM0MrmbGEwjGAcWCcJg3G7rrpzZAz+LiF9NsWVv+pohWM0yDVgeeqU1W78bMqoe+xRU5LS
ehsMO6QCJGuuoKN2dUqBVGK648a2bXEnfhoeNFQtMS8xnTQst17aP0oLJZDGEA4L/GdLGqiN5RTk
BUBIoPJpcmLRRSoNWWOB5RWlAV/J1tWGkjratELKsbyr0dfhhkml5B2VZ8dMlmIVE2ele5AJOMMd
3YAlZ+EYv9Ed/OTOqfCChRNuGBKwOYzmINHI2MdsTccgINqtzPWJNKN2bmT302iH6VbjTvCinn1G
029K8kunef+OEx4Ma0qBb9LNfwPNOFt+J9IgX++1kxMZT6MpwiJoJ8sw6eEw0EcAB/MUxGHyZCSt
cSpTrB9pIcsn7vbgAUJtNc42SldzdFKtxEqlRa2HlQjAUmazh1ywiaYEe27uEKiHIB8wJU2unj5H
tC93v3UD341jzmQf4uI1S5xTbouWphnFgxM/7kJpXXEwPF/Sb+Ls0iHsjrM5iAZIuPN1ucvctWY2
2H15h9HrhvzYmU8FdZB2w53ZVxQHTLOc2cCsWGtDSLjJp/4QN2S1Ju8DL5EnSYCspffWOQB6YKBr
YuflXYJ9Xawgo1ERLIm0p10LyUCUZ5dUnvIBuSnEb84jKsvm0LdB+0Yn+UL0iuiZUJynvYeYkRo/
AZsW2EI8PWzo0S3vFp/tvqxGZ1GVcXKFKbROgA9gcUPqTsb3PDN+RLpLnqWBv59BXFrWmUNjuYG5
2R8/XK9p4KDz5TFQ5R/Hlq1fXCLVxGDTSjf41Ab7B0uwZkVAVjuZnrg3cwKWQO0sWdOoQG13tk+T
UVvnDURKy33hZPNOusYjJe6wa2kaC59ENoREkvEFvnJzSmMKJGmJcTGOds4Bpd4KiJjoM31O51a2
KGKlFqOl72IDSbLjxXsZ02HGe/DzcRl/iQm0a+zl7i722GeKoq6x5RRQSibwjZ7ID9H8za/vtbrT
UHUbLDQK27eKRsmHgua3JbN3D5/GHpkJS7qUabw1hp6OzmZsN9S2kcXIvbXpgYY3Q4zkfo6F0tXc
+tAalDeNDQE+M8NC2LdBviMqCZp+mOY+cDwGHsaBre9EmHoqgIuKBTJnd1zt7Y4EoBY0p6RW7Yk0
TTPLJMgTjj/tOe5hlI4V2b4x9HdyqPT10FCTRB4nPGp8Ovfene6JFpK7CXLA7tFUXUTTNdvBr7qN
WyUQzDyX5YLV7tpalxcQEtjtKLTTMN1HNoiBaW6Ayn0EF9gAe5ozNlDG6yX83EPYk6sNvUlB7fAi
Cq1zunMbi13i3DCs9BytbOia3VAEyHV1iwZYgTns0LZO2lg8T7GD0Upav2nISJupIBzpNwCvBOuh
RUtm+KcPfDtOx1usFe++m7U7aAuCNneG37SDt2YBB1oFMgQ/46qdJ2a3d07ruSrmhiiESgOO3QkI
9i3rALMmCgZcy0LqGubGc65TwtPx2lg7mgMSnyOMdW+PZJLa/ZErSoT81/Ch+sLeWql/YwuXPuu2
jtup7GjV8uoX0wW2NYn0aJgxl2VLZ183xWWFqgS9Ws/ymRgX2HwBZ9p8BgLQ85NhmYioeJrIQZz8
2vlNI92yALOY0dvu2I8TGDW+oNhmDedST0V7CYbspus2vd0+sWaucv5ddCUWM7cRxJNYx5pPNTnZ
p0I5xwSu6QXsCGQKE1ce9LVcIw9Rf2Inbq9S97ZBmbIYjcU2wCp5ZI+dP0mOK4LhdcMm2c+e9LyO
NrqBCdBv3GZnTLAaebLqVwL7wEEVrlI7EuXK5LyhKxeT1gSn4V5z+HVqCB5+/RQgxwRIgE+39vw7
Ql6pCzeHyUNmhZtd7Dsr22QtS9LZWyWjvpdspxZpVptLiSC2mgqqcwm//Mib5EYEg0Ikx3f25URA
EMgvJfZ1P9xCC8tVQbcztAFuELihYQYkXXGbxgN2Qg28SFLvjS4MdgaRlIVryp0zZeaSs5nb1uzz
ZGXuERJsjWfgyg6VwiP/3lVFNNJyvldT+yhS83udBeP213+CieTUK5mtNI3K4p74PjQPfrPUb00K
Gr6sh2pNPSZGI5TTwt6VkHEsRTyCAk8rJB3W6q/KzzdhNtNQXyDFEUo8iP67oavHpBxvHtqD8CS0
qmpVYhMLzGAtDUKCfl4f0om/Hlw3Z0clPrVKw87Ybo2i2VYmqwwwsNkg97FNBQ1mVUJQBgyWIrt3
Qw2VsaC+Ie7y6oFrh3pQkHGWkkXu9q8/pzGQ1trUXlM78jdeJX8LTfU1WPGrn1Ea4qXPvRqpTZHc
y4ilP9lgYvYYHppFKFiCudHKbqWkADyjByXNDpwQ6tmCN/CgK8VX3VDPUcF/FkY4j3tvpXiar/wK
P80o2cINXyNrhmRpcBzLQY24oaPsIU3gLdVh9tz/+kWPzYcdEQCyojLfGhJohqW32Hj7tntROf2b
0ZmmN0mEk/f+5BXQYDwlNi5I1+UQlh7MLa7lBqSUHKwlojEZjrQaIgym1EaZo5XewHW060lG3tJU
sXlRGZo3VmlnC5LYuIB7MC4D9rId3VXYT1qaSPiMV1NexzC2oGRyCkPWmJp6L4GIoUgK46klDgf6
oJSHXz/sM8ghlOMSyph/lRG9okadrf6vHzbsNi8Qc19UYAeP1E3bXmVeLSN6HzLeoykIlhow3mXk
Eka+oHr89Q3GLraNnd5jy+DneP5lB2de8RqzJG9oVNS0gxnfHIKLV7fELQaJ0bAJniRR9xyVg3XT
BjSIqjHqtQMQzELvI1ai/8g9bM+ZO32nXO4edzHAPtDa1yYtoyvDz7HCWrsiUoBp15AH3GmAQJv0
zW5imrLZqBuwRzaghwkZlWvGcfI2buyRfOQeOjqOuPVjt/ZerSIIb5Xt0nGsrIM1X9pHN1PUL7na
0gWkzqRAHFTxtGLtE1dHCcmCQ81hKzp/k4btgsCUvTbbQUFaoZsk74crj0bo6+gFVFby83buNbsU
DqDHWHT+9Y2U7I0DJzppkyJlZBY7Ts5JpyhEvU9UVexHYdQ3gerB85pNYwQWWekl3DQ9t9klUEsq
ZPz06xuF21Yn8bnsDL7gTpxVT5rCwWIrwzz8+iEwhxQaj9Wv+5RSEdvGVcvc0h+Uyt2FqjrrqbHH
lJy1uBJaEk+/vgFJj4WWIdFJD2U2JU8RVUML7I7EqPWCu4GKab1CKuN8DKcrKj/NVJImQpvGQ7YA
rz6f0wMVMGdKi+YuOhGiMkBErZNmbVIkN2W9YLBfcP0cL2ETBuswu+duXxxlZ7g3g1wlZTP59AOL
6RUWnnxhb2pt3XkiC3naGnQWPKZzLsOzU+dziHj1DUX1Zsv4EDLwzTpWCn2L+U8rUn/FYJojDJnb
NsAFqA/DF+iP45SBUkIED3l1EaPUAuxoSZywHMA5wCpucp8YAliFtkH0ZQJZxyU+nYYaRCLsQfoZ
aMd5qEO92PoZN0HXqawN0jhYHkddozG/+DbBQoS09NTkkLxMEx52VbF88sLVMM6TaFkUq0waH2BA
NoAHEKQH+UrPAP7RkOgiYQDA865kc1b24VYMyoNRZXGOMU9EadQufUBUlCFk3QWmtL/6JzM23CTR
2f4TekG/scLPMJ52Wlgni7KW7eKfSPWzXilbSlRy8Slnc6xqYezo6OKa1rjLGOY0JM2GN6f4/j+6
dN5Ezfif6NImLnZUYST8/4sufSND//Hjb3XpP/7IH7q0880Xjmv6loAdi/78V12afl/CNr7n0QFk
gabhV/6tFdj8ZqM7W6z1PdMxEKD/okub/jfCX4bOn7Rdx3H0/1YrsGv8Yx267toOH5bpI3fzv7kI
+W+740OaNpwoN/NtQE0SFQIwk+E/i+AWVkG/z73RAb8FXDMHnnAgPNceXTIbZ+rsucrCQwRm3en5
E8929nSVbQcHJNJ4lbgpuN4QDSMjDr/zWgGOqySUJA10TjqLNA4YPBS+U8kfTVr3W4xx2LVyMUkG
hT7essuLD7VXFjdodcOF4Zqi1DxvwfhEdMYSzfEA5eXmNWQIRnio/ffSscIXzBhy6yUtG2Hd0/Gc
tJYP2Ngtr5OV6V+jX3ccxzj6f46elq09a6A5JaGf4RAzU+9x38RPfUaUtJA2YIS6LoyB1nTNOqRY
2c6A2Gf8cd8+QBwR3yHjRRImeyr3I8VLz2ZiWBdNYG3TzIFPt5wKlrYqjao3chHWveioyMvaATCV
bVDtwYc5MWwbbxoP1002kWAuSkQrQc36Hv4CgAkfOwHp/MBkvRlGK8Ye69MPC0p6BtNcBDV0DIH/
CmieYVC5Mob2o9W1wdko2YCDoCuXNZvjNycag6VmjeWnM2EEUK310UPFCbwiY4s8tbA+y4wbSeTF
yS12e//NcgYusj1rOL0Ix3NLXPKnx4iKRhO0LwRsovXY+smV00675VPpsRu0fPsTwIbaWnmC/XvE
8X9pErxodRKAbA+s8OyPfrApQWrs67iy4G3kVbBnUT4wvRj1qaobc1l5VnQxIUWuSbmz5igrypAy
rQTEMBpZdgsdhFYJzBGeB+uI115QphBahXolRziep4btX9TVyQmwu3vE4UHhU8a4clEFv3VhG4Ct
ygYIfga8kWJEU/kbJhwTE7Ao9qGO1T61Gvz4rdlvILR4UNUqFzAYFRZlmqUfjtQ4A+pIsEWnIm9h
0IdKKYqmLYexLdhU6mpVah7HXOKa+k7vNf4yv0kfLCuZrkYJt0n1eXWQunNThTwUlP1ciF9iD4t0
6loD030qMU9RTFz4W4dYIhaUWB1IDFRUWwwk5I1o8u7EF+R7JzmQeV0U883duU0BK/BS40irjCw4
llEMJKuQidgoiGQrvOZANWge4d2mxYdAy+qNwOLL+zMwdw5lZXz4qkAAiSz/Icb/vBgLy6TZAoBo
MebGUY/D5pDJZNoFU0PcfibbnMvYJAUoWMBrsvVYcbj+o+BzpyYiC8EnoTcXwKTp2kvztWeMwC/j
rsNM5PcuSpxwhI2JJzNJLAA/MFGs3nKr98+1N6XAZZPkbhhlu+pajfAwoW6kdzuidpQvflYOcttD
+2bXnhTZ2UJC+VJcnbgCyegxs1wTw3kwbHlmMfcnRfAqUlBRCSzTbQN46KCrYda1ew9EngWiozZZ
PphRL2+8dQg3RxIIfqGzmwA3hTi6pAwgmA1dabkOmRZbaMWe/Agyke5cvyXuQS2Yd00tss2YiiFE
OKA7Wz0S114POpLLlJODAx1tOBieE79V5AvWCjbSI9oytmsjEKj2WZWczbn5CwOQvawjAywl7xQY
zQYzwNi7rHua7sryPaBsk6ZUsA15Seh0wOHEfi2/EgDAxugm3ql2nW6b8G46RAXvBoKZ5qNtxFjj
8I+vW7KLX1NfgAvpemM81cLVeZ/3zkcaCxYR+WRHDyO3kGgFSIrWOTee7dU05gKr8O2HpsGnTwX3
yM00/tANmGV5Tfku48TJxiXAQquWJyoO4sNQJNa+GELUCkpcXmDXWd87S/coB0kMePGqDdBl2LyQ
ppV5+TZMLkUYBclbbj7VrdDc5sulXRpIm+2AkJ9q/yGahnDf9jQNpX7WbE17aC84891XPdNmuVV2
9vwczSkis+PhVBWas4T+xM3K1VCU7iLs1akkJdkD5czwlD5rRHuuakg8lDHbPNpN5RE7wUXvrKKy
4wsoUage4wkMdpIU7WOmdwGgLWeggd6Nu+mJcRMv3ihzLvlTl6I1qZz0fJ9G6p4QCDsRXE/PVZdq
uB/MUX8xWideoUwP20Lh6m9NT61ZLRqryUtpauzn/J5q8hMjgvUYOFXyU7ZlJk6kV7DxKKPLjxWv
hJ3LiFJScFA0pGHAUREdH3tcX8rqDpatxGKsqVgCuOptUp+fq5nwdqRYaf9QbBLAaPSO+8OvS/PE
LpZwCOcmW1QejBlom5h6K82AKp0zzKmhty/gjtQmon9pQ/dXce06Gop0LRrpkRrr8N3AGlTwL8Bm
Ez5tCQ6hNV7yQJmbANX1h2DEO41TTXVY01EF7AvqPQ0julBMftGLJDpqQ60BkaJED0Kdfu8rb3z0
heyJ6LraraXNcTNYnTq2Hck2lbZnJ66LQ9KQ8279Onhj/2i+CQ1X3ZiP9ZEXY7DzpePSxGI7uzAr
mmdfr/IX/iHUAbRqcTTd9qdpzFlCGyOWNbG+ErJBJGvYeqdV3bEXgSi3guhmn0wmC4PHlxVzjHpe
/V6ZeGkgvCU3kt7BrKya6sMFRwCdYOTeX1AYwVPHx2MNu3Ftpt482Y4U4HJYTfCFiGgljRPs4Xv3
jB+BcwxCrbxpoMg2rK/a11I2DKiw8L5TE65WLVYUPJSOAhutErVLolHbylRY5P99jaCWoiMoH6W6
6yH7+4FLxZl6xfHu6ll/Lmw32o/MKBsuTuJzbrKiAHIwL0GD6pXrRnBOgkw96nZBhQSZlOShsKF1
pKwoziYyLy8QLc8+xsxN4i06mv6Q6a03E3OB38MqKKl1oSYJm496KSzbf+WyEd7VVICwmDJj5xS+
donYuW5b4QSrUQ3FD/QL527jRXxgrJk2pp35EPx7rOKGzXPbCPpDouL0sehZ2veep+Ci5Vb+XHLT
WocGqbSaVeu6zOW9ji1WD/Aa09gPn1oZWDutHvqLy9oHlTyw+Qfu7Sd6h11oKIz4mo4QyhTFSiDH
LLgp4ZKQE0yAsUNHPoR5Jh76ieL2qTbLe1OW/TOs5OZZM/vmnJmqfnFDr11jpBv2dAMU13you6On
R/1H7jYAYsg2WWz+o6p91Ku4f5Atxy/yaRpsCkVWuAjj9JDicuFp7hriZPdV8pvyNGsz9Ua8hdRC
msHpSuRnB1Kob0Y+B+qcsOAhfohdkscL6JLlBZNy++5Hk76OhQP3uq5BHUeR9gokrHtr9AAHX1Vi
Fu78iedcTphyIZQGC5AuVv8Nf3jwMHpQThYs+c0MVRsj67oLBwweaeA8Z+RY9nTXDiuLTRhrYnN6
KwHrk1St+JWgG60fJP/ri5P6w9kvicWWE7GqifjfMoR4slWti1fFTDUIloHB2cyq5sJfYdOHIXye
zr2OBZvRCix6BUqQikGD4DfX83QDGZdYEcUVMeMwvSi0TkMEWKTaUHGIUZtxcYvOo4hTxo9CGsFn
FeDeRkcHzLfQpaIHsOBe+H2w7IxIKv26hAu9pgIsmkNVK7Ikv0SmhPg0hk1CBzVL+ZiNJWoRV0n2
HsRy0ct8drZT8ZwwWiX8SQfMEhMX8R6H1bfIFduqnKPDyfxmy17feahy6hIyDDr7BrrytdYxk7Sl
GL54HYbhqiyM6oPOV/eHwN3/wifss1k0ir1rBv2958ZJDzj9NitCY2QB2ih7pHIKrLLjRA23qdQx
rlzIWJ2mGdlvKajjYYm7QorkMMdMe+prYFkjcskDkBWHxvjYTl7sPguf9MgOdwSygPkZPJAsWERz
7CcuNmWBTajA9XSOatG+xwUGJOJT6FcJ7eKJ58wR4RHsO9f3amMzLV6B8NHhJYvaufth5bwUNNQe
yAbK+/8XZWL7VVw+sq/6lxXvsyjHKgpl87sz7y8/xNP1h1Nv9p/93Q9YOKIW3Nuvanz4qtuUP/pX
ReC/+ot/+vqvaA5IwwJXue6b3Hp1E1eJ+/9SIE4fPz8S+bcKxH/4F/yuR3j6N2F6jsBFhiTxdz45
RAfBLtrxfIvvmH+1yQn3m+7SbOd6nvdv3ro/bHLC/MZHB0+QHBZrLtty/1s2OT65v7PJaRwYbEZx
2xl/r0NYWEwwxzVyl/YuSVc++rkXOxVXotSE9xQ7b1y5NWF7V8u97cjvvo6shQ+NPUWfJTe8TdqW
mETFWM6kfZQLuGTYcU96XWY/yzgjJT3BS8SgNnQULsa9+NIT333Nyri+u4luDUs3hruxEDgGIjVj
HDVMYvjatnEFmmlh2CISCfnN3CpWqrBbnEG24P6Em4C7XLWbqrT9CXXWT8leN+ExSXoEB5atOyXS
zrr0Ywr2BudofNTAAzYbiHk9zAp6x3zQOWUSrmv2Aw4Xa4NZD/XbeXAJaCr2XSLZk2HJdlM60FYs
dS3BC05JOY4derCGZRAX4dXP+/Lk2mHys4oJ3Gy4dcHSEFYFUxNUI7FZn3sR8i4QH1qBRPcZ22Sa
/DhD3chk+1yG3H+VF5mPmQj0Jwur+J1UbXiD1pJve+BSy7p3IQmm5bRFjc3XTpQSvHIxa/w2FjaR
dBmUGzR17oSEDhiMQrOVn0BHjJDZhSDWJjVJ0DKo9dMRHrb4jbLohAgqhA6byaDGKZGhMXiapj7N
pNbfMlA/LlWIGfwL0ArTS2bF4XPJbIvT3a+YC8chuld9p76jxUI0jiKj2o85ijVU3q4HGtZEG478
YY/qLtOF07v6s9eyxuMhrcAt4VVp3sZAOg+x0attmbUA9XQIG8OkhuOgh/UtlR5me4hs8Ui83KBZ
SCTNKc4lW8CmKtHUsUCts95mETrWOng7py6wuyE0fZe47NzZZwALVUhvSZgseA2JDjzZXdFjCrM4
+xbAQr2lG7TeuSgrB64+kWxMEYxU3KKMzLcvjvIFir1S5M7x8AxLO4HmtIicWtOP/eTCOckY3K01
KoAmNpk1uV9WNbRUCEoWl8sui22oHcqEeqX5ZBQXDUHO9wl445FClHrnZBEGQLMfON5qkyGKL1Wa
9Tu8oGBHKBcNqLPQQ4u+LsZwkvQ8SuJl6plQYjmnJBl2X2CrzmoR/BbFpTseuBMEXz3C+2XCxUOK
MRahc1YV+2byaqj1u5Lz+JlzV/D6mlGMdVK2X6lWczuQOKNeW8p20VfSgVwB52fe72QWpNrOBlN3
MchugrxrW/+9c4LMOMXFMHzQTeg/WqQC951lAFmREYu+fPJPUyLDtTLRZrDW0msqSm3BIIqIOejS
3Xb2xBVEuP0xT2cMLpeYRQ5FGeeJ9Rnp7DkydZPMr5xqtrMu/KG4RNw9z55psL3vxw8+GUTUMSvD
n1pgDCup45VQSDobTfXRytKxi+Y5H1NqpDdBzG7GkxBHoK/1XIhOvoeu2WwB0nzHu15DrSVmUGV9
uUhScj5EXWgW9YFENnULSb8DOJdFbrUw4P3RiZsMG4aYQ6lpPDatojzB4HVWyqaa04Lzjy1lrmTs
v9Olo3ZUiFOAGJUwbszB3pqldRyq6dyk/c6TCYNqR3C4I39AaHdIvkItyE4yqbZyfo+6NZ7lnjX9
kgqaB3pPgZ159L1kCXXcotIo0ZucmxDARUnSXc2oppSYqxpfT+okFx5K0LawZH2ujQTfqelgRWu4
3meOGralrMW6R0tGT2avxPUbyPVkiH1hZtaAHRQjcpjZv7X19FxhK1glpPa62rpyCWW3bB0mMXNS
RlIpkXfro/Yk8mar5d3XEIMHaxJ30RJ/gEdwd0eKRsivLQazfKt8+RMG5MXB/4+ZTy4Gm0BoLVG0
5VPnU03JtLNI4zcLokNg09wFUR3TTuS/mRI6sUeYy+YN1HjDncI2pNhyZzTHAe9w2RO3N8U6Adq3
qlMCGjnFHLEutkrxcCWqbrfug1L+G9YWQFTBe+LKneTtiG+0emHXf7b8gSZJQnFERwLt4JKk6pMj
UHcAgogyxkPgvJQOn9rgbaMEzq4rjM0UOj+N5Ff1LdJ8tijb5lDzhe0xMUI2OthMQTPGKl11GJx4
lRyR6LCVwbkMZbIDqu9C9vLf15Pl7/nMbWrYyAmF1wiSpIfNSJZzQdBd1pcMbj8JUa2iX6zfpqG6
Jr73phKewlbxbgb1yICrYdYdyvqBI/peVPlD1SvSRSrbjj7B9ayPyLm61bFQRHsxahxbUp6LYLJQ
4PL2N7ofngz6RyGypq5mL4HHUwhn9WTbTRi4emNw9bU4GB1GjRXD0LRtmVHY8RXuurXn07wBR8tB
kh49uzIXbdNrK4H6iyzESMKcpa8DzIeI4Ow4In9MPx0J5CBIfsXxHGPJbqM9s6ChtZTSMHpDQi7m
c/VuMXTcnEmBa52PkciVP/KsH8FyUHnIgg7zTF+WbzXUwmTBRmJW6hAHP8wGuRq7p3ZuXYk2Xtt0
tuFXjt/rshp+TFMhHyhBc7eo7TjW0GpmJ6167Xwzo/JQBB0W1jZ/AxvgrslMmhse2e1j03LG4xLo
poPwDDYUTmyER8fo6ohLkBe/g5nSj0zEVbTMVJO+5pg88FJOMZ+AZ48QS5JCwAglmmwvIzHp2cqq
GjNd8YKR1c6tK9p9KpmYM3NBfbalQsl0sYi+xTh1yCfqSNbzkTFlJG8Gn64MmfnG0uu7/itI4+JH
agvnqbHaubmUux+eqa6qX43CKt9sxdIBoOSY/EQ8ySLsb271QPMs5QhVP2pvkx/icxrm48wAWsQi
wWCamUzRRHdp2AzxSMIMJzIe9X6VM56Do0uL4iEEkz8+xxmx1U1F2EpcS1VW5zTJ7e8ijeHl43mD
bN7n6VkWSf19kKH8P9SdyY7cSJa1X6XR62aCpJFm5KL/hTvpc4R7zMOGCE2c55lP35+rEtWSsioT
Bfy9KKCgLCkUcg8naXbt3nO+8602cwD1gVve9wyPD4lEuhWaBsu4yuCFJHVwdbSF3GQBBuWKo62K
d1ah9/goEjz+az0xG3JGUI8C5FcuPZqEXNPN5Mb0aCrYql7D+yKeuKuM+MGq+ops7Yy+VtnwmuiJ
n80SlKReiQjhkUaiRQdvBomr801MhXGa0wUXbeLgLdu4nIsPnZ6MTzlionBd0hu7S/HocUDvB3uE
KWjYJxnqprFm088dry0map2gskvUv3giySTNnXi/dJ0gSWEM9TvRSvPFSUZg7AGKQRQW9NUvcZdk
7wjBLOjU1jWUAg+lL2qHh6NYev2biwBubcQpeXnVaOwzC2VVXUTBNu37+R3jon3PwdAkk3bCSyk4
bb7GIbEna1QY85mj8kKUSw28EeVyekElbm9MHuCPqNSKexHHTeONMd1cWk48NIYY6FCrMcJ+Ss/3
K6dzTLeAILR+NU0Oo7EYEf25QRN37qwBwvNE+QwDMK1uFi7EsWdsQdYRhsRzAXPkDiYqLTvTDIcH
ac/hg5Vnzv3ozAi4KmlwUY24vZDPN+20zEHfpUV5AUgPn483U8Idy5HjpF6AgkV0tJxwQ0evBkZX
UpmE2b/PXU9CVI8Pu0hd+dnAZY06E0/S1wELPVGMqXtXm237eQqN6kJI6nSjGTS1AE43LftLamw5
pA83obTjBzxrETnSS/O02KZ6zxeRMG7ps+mJhEGemuvp/msQ1dEZioA4MVhTVxq14SBrphU9Vp3B
glT2PZ34mYVkqJ0HzRIDIat6EL7lFZ2czK7IKtOYfL1reQ3kChx0eVu5iWR2W6lzawMBq1K8/plj
t6zY9EFuVdjOn1zGmiV6D5HbvHsb2sHQON0jAwwEbklLVe2JMCb2kc95vsNV5GzUbI/PiyXlRtU0
F3F+uZQ5Uzbd9+W17SMKdQ9om6Qmsxbh1g3N8YSRFSS6ioPmDi+fJEypNSnPjb4nNN0sJ7geVR81
8YHpQV9u+65h8IivOZy9XAPv6ndzoB5Tre8fUvCQHYyOggon7JbyIJSiAIuGAVAL88uOPAzF0lZa
E2LmYXSRwzuLTmhwb9aQ1oN5bN7GLiZaqqO51mBaDybSPkyiqWwAy/vWKLBz49ntgB+pCcqG7Rj3
+FZqhj9Ob2E3opF2Dh1WJ8uK6nsw69a7ExjjvQn/hrvJjk7o2ckti5Et0qWx28L0KZiuYYcODUjq
nKh9yNPeDD/sCu8ZHSAO8hfHzgeck4ON6CozGTimRDs6yIEKcnOwaXbDDeUadVIyx0ZCGbg0W0Fo
3bJd3BERXpQ68bexd5Tlzdhxn/DcmJ8alOhfB74NMW8TF7DmiEVkza9nlGJZkjDH1aLspiNZnCBQ
d36iGdXYp6BGoFnoZAsfO73VCapwIHVYE0Q+inyzX0vZBh8u57N7vdDKyOeQ4WqAF3BR+FMlKfPa
0Ep914lhergLP9AK3ka5oc1QYC6rUzfckNVTfgi3rsxLMoSZn5rR/NRneUW4toVav6hKKCd61QSw
r8FI4eyGLNBNKvULyhg60hJR4rphGqohHJqxEDth10QnwKE1929s8TYwQlfPKKCXxm8c5sxlFpv3
KQOOcK1ig1mVmU3TJVnM8Yx4G7Q8A+zqYw5hJLIDBgc3beCAFiGUCGgo18RMk1uKY5H1PJQNf5/q
Lbq0dmDBe9ZyNd0YSaw9ElnHKMqOhFV4Jk0Tc9sJ/jWABM3nOXPJ4lgsI7xnF4SXLahUjwknNN+w
OucL7cYaYX3bryFFlx/olfoT6RNozdpUzC9FIrJNWHRI7ISpv1Ywdjd2bPfbxhBz6M1YluqV08w0
diGcrGk7E2SZ0LGX9jW4/qoYaARIBQoiME0lncdbpQMIYlIeUSpkCREPkIf9sHWQu3OS3OpXfhDu
zNaf2rR55yoHH5OTdAKbSmxtGKuOTyFo67uQ8ee0SiYtPGaZBTBymoILCg7jLVb9cgmMLifuUoQo
HxynwVuvnL2UVXqcZlPgy2uZVBNxbW/LVDdf6mZh9Q5lNbV0lnvq3FqzzjrZjVy78UoyMAYc1khK
Ft/mUd9hvqSp605Je5MaKL9YXBETLmGxY7fB8cFNCtLU0UmRE0u2B8SWvMgu7a98QmZuSSmZDE3W
A9uRwIhvz48lUAEfEhjJkGEih8daqwjcYEU0SfE0gf9QFgREEiTOK2LZ6t1xw5hHvkcPuMro/d4C
S4gOgg7GZeAw1ayAGcw0dqWe3tia6DlJRIJm9jKBiiqS5NyQjzl7NtNRjqi9AmTArA6cadI9iLAI
nyPMqmdXC+3PUp+7S9fHxre6jdoNSUEcIxShCdfiBzObNlrGS2Wib1jDye2mFU3hfm/lIApFqKo7
WybdPivgbwcUbbvU1Sb8HY7hCcjpR01n5Ecyqo69i0PhjZO70y3WsQFmCTsPVPHCdC+x3hHdyaDs
keEhmKO5rwAbVBFS8RrG4joS5kScksYAIc3GHvxIrZHzIK0huaBc+KZUg1xQEbnDuNiuF9ICJvWc
9lbjD2nqFPfZZI3Pku2RDCtB5MI2Ngr7PbWmef1fSzO5IXbwbEefA+IeRlagQT2r/aqYoJCNcdE+
1cQV9J6hFmWu/0+62zfx56YE79b9G7S38VtLZGb/XFJ3+kjb6OPL+PVr9WNX+/fv+11XZ/1mmKjq
dF1SGUp6GH/3e5u/6Tp9bKBvtoO87qq4+11XZxj4vW3XdYWyhOPKq9rtf/3e0jBMvoJjzbzK8f6V
RrZAIlj9zRa+//Lf/ymZUrvKwNhoSGk62MivX//8cR8X4dUd/l+cJoOoEYXlyTE/uHm7Ze/MTiSh
vXctOjZL6V4qrxKYBmgcku61rfTnKJD6qbwG8IwJZNzmVjZwmZOYgjpv43rd1d0l4XCxRjMYe6qc
3wy251WfR4iQ2WnRJNh3upu+jnYJ/2k+CJfWT9HLCu+xtjbH5PzDZfnd5v6jrf1nT/v3n9IRwrB1
4QA3dqxffspEz6JuQRzkTXniGXYPBvRb0VQXXaq/PQY/Ger/7JW4zgZOcsNFw2ZYlstA5MfPE1ON
WESeW54B29nQXybbPBNQ53WN8v/8Z7Kuk4b/vXTKkhZse+P6H2Hzn+sc5MeXmiUNaG2sNY9M+wxL
agd/pFz2uZZ53Yzvs3ENRpu0OjI5wLbBL7tm7S82oxCPKqzxNxtjt1s4w1mxeuMvPWI5uunTHsfN
UN7LxT2E2ngspfowI66i7kKM11nji0h4TZt8xt18mq2QIMBJ9h7UAfq6om/3RKS3a6KVJ99imOxF
wfwhh+WtruN3Fi2yh7CQ/8XHblypBL98GI5r6zYTGaaWaB5+/jACW0XDLDTXK52rfpkRTFgfpdZ+
QYPAUDDYuuVrlcsPzRnW2G4B7yKLsob8S6ZFX//8wpj6H96LMgxhojzSLZNJ1C/vBRPwFOahHfkZ
+9HKERn+kqqhMc2azMAy+5zh4JZpuW1BNhMsXm7sgSYATV6AuK55J/rmIZmoUmzkiaH6WJLwPcfe
umT2/b/4VlHmOgzo2Wt1pWwWlZ8/tiJxcEJ3U+RDDntLQxwnSh8fI5dYSlePSWmIH1s4xlicdgvY
37jWnzXseXSGKHYQ1jSERw3wzFRniDXi0nUk5eOIUmr152/0D9eXN4qUnYEgZ2jwFwqh8Y83ux3W
SqJvRHkbZw+xNOytEM0nyvLziMy+DVpOTrT7+mT5Js3wS9os70O9PMx5A8cz/It3c/1UfrzZfnkz
zvUG+GHR1GVlZJnKAi+gupgqjFfgTvUAF49jbtu/fDnr+iT/+npS525CQOAgRfzlhlICoeSSKddj
0o6hMKw4pHZwevOR+8J6MCAubJw5L72hBIXZKM04pDn6wiQJWj8cCccqXGKhKThC7Mugah5Rz6RH
EwAgUld3okkcw02t350l/HrN3tLEAgPDscgDgeSpEvuBUGSUeoMJ3hFvJ7ezN4b90XGZq2hk8flo
FQmScILcFxzmgVS2u87B38aojUyyQLuPUUFyiTgsdGK5/Pnd8Q8/H5OJMNuYoSy2xJ+uxyz0rC07
rseyWHSAw01kvVlZ8jfizT9d2r+vIT9fBsUmzmbJGJl9+Qph+fGyY6mrzYI8Fl9czwQOCrSlHp4t
1CbrxcXlRfLMobrSuKfxAbHvvuvnewEVP4BZi0U/eG+InSjs9gtH8lWhp7tibo5T1r2AON7+xSfy
6xqk5M/v9bpe/niLBq4KzYppS7DI02yMmxYlJP29/DVg8+YpHwYvgtXLVhzx5lCcraYsBsO35AWh
YIt2K5n3+NNUi126IO0FRlnsErhoOxxH5I8M4I9wuOBuROH33I8WXEdyImSbnYraPtMbpPLtYG4C
W3tnyrp4Uh+YSS745NHImysyiFkX8X/TkBBsWQaGQgbWL1OXfDDzoR4gk8uv8jDcw+x7NpGfEs8T
Dd/yivSvKYDpEvR1eCwkYt00yp7//BP8uWRQlGrURbZFfcQ+Lthafv4Ao9JFm20VrgfT/OTWBKdz
mZ2mOOaO9leb1x/Xk+9FiRJX34UBfOfn10KrWPetKKEumAuwlAlFQDx0xIxKbXqLRoNsM3o4dadv
4cGAKY2x3pMDvUb/2QJmEyd0SuSNLsYuL5PognXpL279Pz5gCgkGT7OLnIHy9pc7fyYLJG7dlADn
2MQe1+3c+tIkn//8E/9HzxdGB9Y3dbWSmFf+0Y/3bGOmYT9Ai/ATOtYhWFFy7QGSzBgkPcZY2yWm
Zzq3yBlUM8F3oamY1fZTMs53NpM42idkzVg4ImoIxeh744LTNVEaIQc0THhoo5pAWX918ajff1mc
lSMdi92T+8QExPTzuyYbjK1VxuR2pwFsSH3P7IxJeB/51NVr5eJ0oqSuV7YF5qMARcYfzGn9F1vS
9VV+WpuYbZvSkRKbDFaZX9emgfDDpQzLwMsr9Uzvm2LjFY1n7pYe49v7YYYdShPzz6/Y1d7zh1eV
HG+uTCw2J/uXK+bms26p1CbFrA4AwSOxp6QEWl7Zowdwlv5A8NoAQwgqd4do/COJ5Yd0J8zEKttF
WlniXmA8k9jgFcITl5ehTvMXb9L6w1LomFTkLmUy18HhSfv5Ak240kvd7DRMpkhhk2aLC3UTJLTE
lhHFeMNM4uj01RP0ZVqxi3yHYjxBAgrempquSSKte3McviEIIzNB3xCZSw89jS+jxO4STS91wTys
Kj83s5l6toZtAigMwlmxZ9I9E2Y4Pg69cZmxX8LXb7/Ouf5Ihu2bgcOmnYvNAKi3ZD6LgMZZD4Kp
3p9fJfUPPgDJuUNRIPNkub/WxkWMGNwxIuW1g3o0c/su1gtPMkZYh5zKiJyZwad0jd+SKrNYZOgI
vS22Xdjed814XxIeuwIAMPkxWU6T2ZycDs29k+uvishWL3fbkaFGc8J0363cmUW+RqTbjHg3id47
qRBwfaUj/AMR8iFD52EQ7pthxjeoCj3yTfeaW31F3p6Bo8aSihBl6ZcvUTJUHk3q2wYp/zCRM6Xn
Z4YYpylJTmmW2quptj+GDlOlEOE1KWzbdfIGuvS2tk1yMaJBu1bPGVpHYfoT3oEa/aEXCo1z6cya
aqQSkgwBUBowatOuPuNMOZfZq1pcP+6+/sVF+PVJAeWAXZWhmYEEDT7JzzdhLyHuqlpQwhEouexs
BR0ZtdXKIBvr+yv9/wbz/RvJDA2dJYaj7g+f+B+oe95H/lH8x0fx5T+INfqpGfP3b/69H2P+BiqP
f1JZrJS2JbkS49e2++//VPpvjoKvpBtXbd9PPkdT/42vKI4fEomM6bi8l9/7MXwJ8SNlAodPjh1s
4P9KP+b7TvrjOg5aVXAaM/gfWmTAfj/fJ/jH6tEqDMunbf6tVwymGpuBpfvIdpjCmjAgYqppNWjB
Yxyad9Ui31RD1qj7Ho09HWBazUG00DMkIjy2kYNrfnICwHLoRoJeVAZUb7iJRv25NgWhzSHObXt7
hYwBX8E15iOYO8IylQjj5aj5AdqBa/5ZljQ7q872qRR3DERubVDDY22Rl2bcYo0zZfhpCpnskdDD
XvcACP9hmQKfaLi1RagTkJ9V1n1asoc5JMYhX7b2xMQMwp6qnH0f5iecZsDFpueKUW7VAaJjyAgY
a5vlRNZjAZvN4JHS0fGcwHpsZbhraBLlAaQTFblMAmxUjQHJAeCC2EvUTlQtyQ728N417qPuNK/k
BU1UAtb2GuVN29Vnx/ysddjbqhweTeb/cPdd/nbFfuwDfT/k/+FCKp53wQ3FnfNLAc7B02xRP1po
9WuSo+Uqhw2Le+fM6PCsGq0l4Stlygh+iXPZwNX58zeAoPXnvdkmI4JKSqcfwpFI2NcC94cTQEzI
OMl2ceADZV2qKj45fbOhgU3ZPts2+kfzDBCdOONguST18jwUMRJ+w9YQN4l4pVZfZ4FEmvJeIp4W
8UYZnO6CEns6ElKSDdK1dEJtr1NX5Rhe1pad5R56IQw1aQNHF5wE4ZHu9WAB2KQM7F1AAE0N23iF
S03nXG5+nscAZv+03GE525Iwg/DCNF5QuhwDRkd45I9guOtDWVfh8f9kmfyn/WqOjX9XY/+/f6PF
FO/0ddH5503t85eYpvaPS+jv3/K39dNRv7E26i5+7+t5+4d+tmP8ZuncaZydSN3jVSi0fu9nm0i2
+UOOD0pHgs13/X39NNRvDusxXXCXyfBV6P2vrJ+m5O//fN9LuumIv+W112sBiDB/ue8H1B14yhZq
Kj1bq0FCqiJxbwXK/0kr1cvSUao07U3TLHtrNJl4F91eEak5xe3XBfJeqSFEoAwqGPjQLdXBTudx
VG2LyjrMquuBHpte24432as+4JXqwdgFDvTQjqCUlrplZWmssThk1mETK1wN4y4siRpvs/AakxX6
tl3cG70Gm7qErZUEybHDmNrW4RNYKvLep+ABWUCMPAwTJG04bdCJopiWtz60yDEHJV9PWnoqBoUe
b9JITgqT6xiVxyytU74FVYn1LUAkvZrwQ/VqE5PDdlSM6ldjsp+nyNi2YwyBTliXnPyoMxuAbQwm
WgpaAA5pcWps96Ghenw2CdbPGUpekrRny6WV6tTPUTPAMd3EmorvAsf9JEpGedrT3JT5prRpeLYV
cdUZLenQcgMvTPigE6nhaRWOjyiDHIzkVU0E3wX4xZ3SIIwDcz+yNRQyQ4PJMB2fBAt7UTcvnSwe
7Wb8YhNMhk9lXTCiHQh/2oFUhI1sd4SWOKiQ3BzFN7L08XWBdtnMw9bBFv05CeMzvbVh00xatXOt
RF+H2YDFWpfnxlqmPfysfA++X18vknyCNhnuk779asgxORCK1XnYvcSFyEsdobojT3FrgOnOSYEa
qvqGNtcB6056E7lYCyvih8ANyBdj0F6NTBt26ENLvydo22fWWHudVRyCiVxX53oWrVP0+i1pEqVb
JI+40MnPHq7B1b1+KWusgPQE29twms5xgEuzGZiGdim5RLG1hBtzDh8HJaO7pbL3dWAu6Kqt+BBa
lpeRfHLbCKte1ZUjwIQthb9MZXlq6jbYqaijy8OAPe06DTARJ4Cl7pxdwPHnbghWwfRRpWAPwLAY
ftQNpKE55eBPVzLLNHwKiB/zEX+cxFWQxSHqYtSF1+PZIVSeamEM4H86mjHxKYkjAqlX082PDLq3
hbA+9UnkKyt6iBrb58xi4Ic3z72rCMYcHxCf2huss5kv5MOMpmbb1qJDWsnhVWluu6b5z0BTKgDd
hiKFPuzsTWhDsAEZv1sGdCuTZPBJUuc7wXsoLIauBRnkgMZHeLBiRPCutfa7nvOvanUTEHkSsZvp
K5qa2R4f+iYotUtIEoTImnKjNQ4QXqS/lQJlb2/Btr3XoXjvSZRY4X/vEWZI1d+mgjugWNQqLKKv
+C/eUL4d3EKVCNH5MPoquDODNZZOrkySPFXJlzFPvjitSi9Vby3Q1Hrfxkd/1mc92ZuTQj7OwAZZ
YneA11Ec21LUpC7d91rLSG7BzShqwTEssUe25wAGS/AQBOWzgZtqny/LyVB5scEIgfGTrdopJKm+
SAVXUR6X903TwKR7DEqYY4tygwMkF0zqS4y/DQMLybLWvdWPDcW22aA8zqBAIVM7jejyoBa1G3wU
iWdqMSoDvfoSQmm4aL2IvUQfTPIuAxIyq9IlAYD/l5oI9lxDG/16ag92MLnIXcG7xfnXsOkfy7Df
LEXzUACsCpRubrkfXqb0ccim5VuO4a+20tsYVBJAc3hr5ohsEsqSdeoDMvRy+ikb8BvOBj3TpyBL
W+J484/JqjvcvW68CQbJ4qSqGTjGMvh6HV4TZ5c3Wc7ipo/JoMHgtzewfKxmBU9BBaP0R0yiB6Zr
PrTd8L1TKRYKYpGMttNuzbknsgjz8lrORceqytRS2M1FlJOJK85Krym19NC1LrnVg1d7CcpD3zFM
MZUGXWnQj5hMtjWMOaJL9Leq69On1hk9eYdB2fgUjJNFSEo9XUrDro4jxs2VaTjTTif1hA003/W0
nNdaOgQ+G+2ntrWXc3uVNGp6UO0RoqASb/hpYnFNcZlt9+hqxsWspuE0dvKR2szwBxHXx26k34Fh
jihKTd+ythyVDtrQtuW2VuQMpLhhVsJy+nWFDp4Oss+bcW4FafV7iFMWhXn4RfXYCc3ZHPwa1Rib
hxVs47x6Adr4ucWxxxgg31mN/iVfJMHOaEwQfBftzYQPfQcYSviCgFLRFq+wQMpDNM9kEtn9QUPp
SKhRCKhFDeKVcMue9Q4kdSLq2xzC+Fjc5owYTTKiCXNzcZ7bo3xuQTQ0rfg8JfmEr1Q8MI4pbrRx
YEvPk13nFvVGsejd6kO9G1oRn1XN4CbMM+VXEUQMPcYXBIiAM8XAcuN0DkEvBbfJ919ak0DcaWrh
Vkwu0sHKpqMR4X2Q5HMFS8z4taHvUXX4cZOxmbZhVuzRoTMU06CFjK72jC2XuqMLfAk0YIOweXga
lkRsRjw8/vffRqmctp3qFAAWJrf8Y9YR7c9Lb6bZDUKvyQsQlwexMPBSHAh4dyBSTeMxNuEE6Cpa
/IWr4IHSectTSgEwvie1CD+Llg9p7Wr905Cntj/1kAgJSjEBcuvL1sVPnepGt6olKdV2ln4CswFs
2A3ZKe0cvGgKkS9N7lI9uEs3+hK/JpLPwcSA4JgFVHPtDii215PptCiYerHRngeWQw+D0GXR4Wpi
bveYw08eq4fmSVXgpQ/hM+D+wIA53vA5JWxEge6B7H2OwXGMefqUbEu727VdcM6W4Wr87V2/1eP7
plwXQt/1sj3amp75C3G1kzvJNQRYRr98Gcn0A42vZGO8Nll76uzgCTgnbDRjxgCBN9sNR5KyekGp
J5h9NkRWnGo6zxtW4tusYiChgROCSKZZuz5yt7HUjlGTGhdDL0GLXR/G0MSMYITT3iwc587UUqKT
J0sABEYZVTsVayx4vlp8NMzi/bljOojkHFEeGLu129expy0LeWRB2u9syosNwh53JV3YtY2mmCYu
tg/3Nrut3W4z9cu3dM7S/dCEWM/Ae4P4lmzjgtt+aRb3RuXDsyQOZnUtbS0c53vHrU6Nk9wtFjIl
Xsp9HcSD20ESrPTGXpu9IGSoyWOfoD0wkMnQXtwRfkh01UJNjtluuVE0PILRFiPeW+a0YlOOcbbl
BBisFoEE1AIieMQ6442ceD8XBGaotrOOZeQUEMCxJEkW8YyYNewKPcMUcWeiPj7ElVn6FVJ0RGp4
v/GOzb4JHPtguPJCkOjCVcz3uuwowJNCv1Nj4ZyiCI0j5Bb1DonkabeJKK8+gW57ayVFvrJz/O7V
21DZ88f7YlKemUb11gaQJsyk0R41gZ9lmPiXyaEEWBfChA+TF93FlFb3lXZj4FbCg4jEbhqDr1lW
fNjFYj7bHYmGut342KjIfC0DBjMcbY1Or+5Ub99O1dzfoA2tMQwynp2I2TqNTXRvCPWJFfL5Gg12
jtoAXGef7MFxqDvuVZOAoKz6cs27I7uo/BSi2F8nLhACCRMoaUZxS3AmCugi0T6auL9xl8F56hO3
35WtG2Hm4wEgWknzR/fB7LrxuQ3d5ZYIywzE8mK/WLEdb9vumsrrQPXU8+7JURHETktpCEBL6RVR
22yZ8rVkmcpgneqdeEQsY54qiFcQrSPxyM9+m7ehOhZDdIJAIZ6WuRCX6++MQZpPOqv4pZ7nHWyq
NHPGU9Mn74Tb63dJHpBmpFWGByByvuZ2y9STg1Ntvn/ZDbIFI8/4qKlk9FqAiZ4jZ+e8wBw+z4UW
A+DKz0mbP7uaZeyn2UivfrEEb0JjeZrT1zSf3G7ntOUnnZnK7fdfbCLVxipAC9BxqJpIOoDhcOmu
v0ANLS8h9kWXppWUTXZYjAlfWCmKm5B0rSk/N5qlMP/MmyFLjDt3LNmKshF4fmBUm7hFrje5TrGP
HKPb5VktoYvX9aY3yZViRqe7Mc9LYyqPDAULVgKRhjqqWmVp/TqpVt2jmhnWz1PgkkHelmdZ0lyf
KXKmshu+jKS7ZlX4tUwJxiRHYtVYk7z2yIxLR5p9ZerPTSDnz8gQjQwqV90g1lTtoYzHdT10JfJN
F1F3K9/VOOJCuF6raBg/2eSN3bKjuUZ9Z1cFWb3WYdDYvIOsWg09VkyRZt22lXRxslBt7Mnt10Iq
jrJWfG5rjkWMPosnp0ufGqJPN3lGQFvSpNmHOXwkEVPLdBi/N92tg1tF576T6sBIOE7CvdbHoGZU
orauS4g2aYef8h5sU2OWpFD3rrOeRH+Vyys4nMXdlGJP6zk6WFhQu9kVINJD3Yvhtq/J7ZvYn1Lj
YEHzcPdjNU2nnKGY10X3bCqInvrcQCfsAP+K1SkeGQlOi6N2EP7TVaHMHSkU2bkTdXxqRk7gEnIB
oKy3SA/eNC7BfRMt46k1cRPp86C/F+b4Qhaoupd1U5zwa7mInV39HRHGUx4H+UMIqPY7Dtr7/ved
GPKKVZdfrkelqnCJRgqhusw5SzniYule+jTmbIqvShOFcyMoU+iIJTtDTBi6S+Kea5F6i2FF3tg+
B4roRvJj17lp8f4nKMXcxysr7OUjcKltSPD6mpxDyO55mFBSdNG2qS0+LtUWm64Xyz2ZF9lt4tan
NgXNpa4FZ34L61H6+OgTPwJi/kp8M16YpK1vpYrEfbUgPb2J8766bc2lv41pf2wQoSsOSUN3i48Y
c3LZ256bYurENzA9XsOK70rHk9DTCJg0XhBkmEcnDq8jUA4c7MJ3IOjydTYlIwEBMNcG/ert0MPk
WGOJJXE6traDG/FMLBNwbaOoEFoMC/Qvk6yYoHG3CiLMk5nP0KqN9CGARDZdExJlvDDz7QcEdzQS
6KHUMP8rgwM/gLd93gnwbzXjpzKnPEuR6FZNwjls0bNNR7GBCAEO3Fw42k0TzdqNkBwVsLKBqwtB
0Ioga8+0u4icsoZpU9Vzvu4HEtNxcKqVQfUbi9B96PXolWccq9lrzGZ1b7SZ6cU5A1mbsycrbwSr
vAxvkjwzt/k0veEGelORnXtt4jz2luGeqs5+YoeIt/SOwYlx+7cy77c0qNKbPHLummYG/pfQ4acV
sw/EcMmNhizINCXOxYpD2DrNZB2SjukyKerlgzur4iGzqqNNHm2w1N8Ib8hz/OEu+iXqv7la8SMD
V0lGVHIKHAsjxK+kkO+SWrkbhJJEbGSPpmZ+brrlbR6zlFTU4e2cBeYH3aStYeG9vfLz0noEp6qm
iRVrWScM+AbAB2uZ28Gat/+tcZpwHXfnrAs/Rpl3t2UDX16zQvItOYQelkgHgVdHzwkLc5Xn20Xr
ag/cFEC7/i7QFrHVE+sdgh2apBhWPGgS1y6/NMaCvI8kadp13Q1C6tbXAKEeE7CLXtBFtd+JPn+c
rfTdsAGkw0Mudjrr8wnsud24Z/zK0SXQiDBPu/IwYIU96uF5zEtGFcBoKM7YE3QQK6zu9cUC2ugR
iTq9pKJ4nulu+CmWlZUNYv+krr+g6k5P338LcHzH7LdBGiX6TTBJ64Jie89cYjhWzrzv8S0AuzLl
cRrBY1vI6kjk0Id1X+H7zkc0QR0RoHYyQlAMDdu34yDaIM8hJ75Gb9ald03ndg9gC8IjWdn5SuQG
E9PE/WIJmGSO+9xYTf2hR6B4gBVR+8FZiZw6eQAk8Won+nRqW/dU5LZ8rAaaKL39NJj5uceQf8ga
EZNHI7wlMrOT0fRPtAmWTRaOsB/gLz215UBmQz3jW0nDaJ9nNsnVUza+5Ji61jGOz7tCWkCKbXor
VZkb4IpxJwyNJc+zWgh9q6ODG4CanCfHukPqghdzMm++/1GssvJMOvY6HnZgdodbgenxnNTFARlq
c+zQVK51jJ2a3S83kZaIh7kivMG8AWJuf7KH+N3oDCZWIU5zO8MXJAP3FfPC5PdYu0fgS5ziQVYC
w+f2jmdfYvzzI7wBSaDXeOnSz+HwamXB43XnxGuZH1SNgSWoYgDA0YFsgvUQul/AWvSI/5zkJtCI
DS6jN6OEndZ3HW4Bl4xkupl0YUsKFpp6ijDrENlUlaUxzWAtvzEdhFm6hhmBrqEFCMyk6UF0M5Ag
PShfl2eRV/SaK7wvJeFfa3BbmQfzI1zJtv0o4/9h7kx2JFeyJPsr/QNMcFZya6TRZnPz2SM2hHtE
OOdRqZy+vo9FZzUyC9Uo9KbRm0Ai870MdzMOV+WKHBnPlYCbyX6SJ1GF8gwinjAr7SEl/QrlWFV3
TNc3gYynAll75w51iQrEaQToYZo57c++sIBp10bEmXx9jKtEACkCvjgaP2eifCdJ2onA709A5/W1
hSpB/t1G+Yo7EbWFmWBZWiASiuHTwWX2Kls/3jWemNgY1pG1uBcbbyvrV7oOERG+56XaNrNAIrKt
4boSnyQI0b33KZgCN75QFV2GmX7S0zkjhTZmVFtV1TYx6+Vh7bz5NOnD58DZ7q6IWD+sSRxsotga
bHQW/OXZ8z4cY5ieRUMmqyiK5JWCMvBJqpujJVv6hzh/qyhNzaovan3OqmtAntREVLLV3OfcmXcG
w9EGKHonqT7iHojRy7SfEtjobmwJTA/SC2toZiH/l/cZZb0Rt/xF/7DYZCC5/bX4TparMHlZ5fcJ
qSKEYpMMWnrqc+OOc25sWvt5oMqU5hoMlT/lNDHvG7zYB8GzZ2VLCRxfOCLZwlCMSNb6xwyLA9aL
Od2PbmGTr+UCSkdPXtFj9I3WxMZpSSra2rgS50H7cLDQG/RwZni83R9drccor6N2GzsqRdtlPY4z
RkxnkdqDmzNP+FLxSI7LMrRp7Ng6jD+hM3LlT4nEzp9Sy5hnwuYZ3E1PLrF/JqEVPyjBqX0+J1gf
jVGPitmu2BDkm8ninAMTLyfslH1mrfsuKmtkjhNiZ0yifPUN9aqWOvl1d5WmWvwL3X86o3b4r7Q4
Pw9WErFHXA/c59VDNuWB8gfvIWEhfS9KO87ydl4DG9Tiu2VlWID99LMch9dB4TH1Jc5PqCv1ucjW
Yx4Tq61l3byQb4xc1RcXjcNy2AzDD1qnKpq7fGhwRpWeMyf/kaMKPK0D/hH3r5FsYN0AHWI8LMK0
WGsPsFlYnGza3DNDJJpqpxv2SfaCHmU5lXDdjLAzRuNAUBwWTCWvmQu/RNpFcyScN4WaD7WTi9o/
zyo5tVAg70j519pxa5qzVR7hzWmD2Dero34/W7Gcob+WY9PRwuLm01Z2Ezv840hWQDd+i+QiXQ8x
HjlsVxUUT5cT45xLOY090p1QcRSfm+xotM91nsVHr6JxpdbNU83V2+qjfvn7h7XsNRu6kO+v2rEA
IUpl12Gic7o10wsudmtXD/7zInlFwuD6jz8SeohlN7mBG5dz0BSmeVFTE8bWL8489FGVoEocVQEO
6p32XE5WNOQ82GZOCw6xtTDnxX1mCHznt9I5U/OjzRos1H55YZXGCcUTWI4Xjmbu8phiyrqIgqKZ
ZZbOnnLWOBR+mW5pv1wPGU1haPt39BKF1UFp9N0xbVWBvIHq0QoSV3OP6rqYOvdX4twDpzzGRmID
m9bWxdYV1q1kS7ZbsTs9uCxbeDKRukrf1UKgcZ5nEKsd31rjGMc+H/BQjPqLltv5o6OKENkZkwRk
aArGGQBy6UBQ981PgEnFoav4aeiOsVljrHW4rLazg6I3XLRx3DFY7rwMkAp1I9i0k6OTZRcqaIdD
WmD2zOueyd2qi5DbKWEO7elp+p7tZgF2x9mxJLJ8aiTHbMWZLBxTVAFwCn/rbtSBmGZOHQRClt6R
4hDY3QpRuecCEWkbz7UJpI8tVKNP5Xsf3znIs2HfjFb7qcw6j2aPatSlE+I5nhqOm453S4Ep0uBB
SYKTDA96QqyhMQm8ihIYawJImghiHuQDwMYxTxr+JnWi8fQ42FN/7ScSlUmWz2Ad8bjmnJ2QWtku
8da+JtJFeFnccSvzH3FRps+ePoZTaec0X2lGoDrCdpxElk1NGRqPJxCdYuhPGljawNP1cp8Roi0Q
TfB60m5mdvN+NbAkesmoXiBOiZBXpPtG69Fx1VvtC9KwwecyrRFhWheexorursn8qFsYbOnCK+ic
XtSm04tTVljOeVm0d/SQcodM88PIqvklB/pALhnCoakXMuJ+Lw+T7cJ7WliDrOZwVqJioMjxagRm
0lE0M5iHRvFAEdm994u6jsC0eQt5NcGnZFLXimTNNvfrcdsQqt6anDtkXmZnMcEHAca0W+bhCht2
PdJQCKlgOHurop+Cgq8iAasyu3P+AYdpV+piDwvH20+p/UEgfYTlAxSx1khljm/ogO5mYCpLZrxA
nY9F2wjGxnrp70clwk1L5HbSuOC6NRIFsCX/wmB5GpOsfnDmTovQ/y9G6k6BRoR5PyiaBY3KmCMr
Z9yxxmXiC5icczXbB1+wesgKdoaFnz+0JqhJkncvXRYDv+WoSauS857qvF1pj+Z+tAwfsPH8RQ6u
fbLvf7ha5oW9bR6bhMm3rmf3ZMnvxM7um8FmunWDFgeMkA8xNeN38aFjb5GUuxEC11ED/mGvDVnS
ebx0SkeCs33S09NpKQb6kaAZRpkzTRu/zZNbXnAT25M7BnRcwXNb0+7BG0z7iIpVRZqf07viVEUE
kHMC+aL3L/kMMZEgqzpjT65sGuGK9Y5C1k0Z8NxAeOQotKfGhraqJHvMtDx/6qTNrIn7872m9Q8T
rPWDXg8icrEVuq766bnopDGpWWE2u17o7BbSIBEuBQ3W9Mxy6kWveLkt1YuXuGcPBkDhio+e/Mgm
76qnJja36zClDAnAY2KWvVOXf3RcPxuHCdLxs2Ebx9VFpqTwYTXwwFEXVIg6alLj1cxYNSeYzPDc
X42YQ5Ak0EMTbFjo+nIwBo7csnfDka5kVsXjuLVBzQa9j/I2eDnBMipFzrc1ybKbKCn9nKh97dDE
BPa0QK1oH9xBkJQ6ZiJl2rs+FYRjqYoAW24eO0m5kccCoajm8yTUW5WQKYyb4Zs5hjZQzNVmmjA7
tdHA0iCuyHdrVd1vcRX9pvkz1NzmU/lVCeongZOB9zqehh4wMJn5yvPlqZWMLF4fznNVvFmJdYE/
TCdm/arXy5VKA3pUSSVrYiYbPLJysoZnq7Xe/ApfumsSbDBLRgigLT8gAmxNMuP81/GPdsT4nUvx
mmn+FAyNdU4S8rwcTU9Vy/7aSD/MwkHKCUeuSeQXHi79ktUbA09YCDyZZmyr/aODjEY0mSlB0Yyr
WU5U2zAlpZ0K3Va+8D+/NtVsHPE18xkV3vyW4syGJOh24Pibjtokjn+1JdwtZ4bu0VBxmHs5x5Fm
/g11X16AEMqLyku2cGCvNYilH7Ipv/KeOToe7SSc6Fbdirv+k9LqtnNHfHazhEWV+dzFXa+rBy4O
ecY2c7GTZiRPpF+RdY/rbDk3aAvPLtuQrcd+OCirTu27CSNiMxYNinkVb6sY5jaHwHIL76d6xLxM
aNn/4bOiuC3Cm462KX8O7vDaU0mEd0N7TiwauAvsCNFqxCWlI4M8Ekuvn2bXfWqnOL62a5pueSg/
Qxu0ggKEAoKKzrFE6DcOZ7yUFNETS7JiMuxlS4rBuy1W3x4W9EWq9yiz7en449jQvGAe1oHB/MnW
dtjOAanGiYt3RT0xrA+WVT8yOe+loQWN9+nH6EGz81Yk+YWzb1QvzZMsFSZrtr3C/urQOGaANJ4O
syi1RnNL7W+EFzo5Dh4aZeqOLIP5vC33PBN3eRg1rz7mFm2DLIyvmd7PYSVoqpN+Elqeak491Jqd
l+pfyl9W3JotTjxFZSlH1zPcKAN5cYCSD+//JHMeQj1/DenapeN5KMjhlL65ldZCEiyFqjNrTpia
BLqMPPmIGW9QZMbiVDi0DxlG/6En2sZ21QBDy+/nvbFFbkQ4ztQR5FAfeGoNC7mgvbm+9kAx6nPf
4vExFjbywCEVGfe03Imx+Cx73uslxpas9RyM5nFUNNiw8S4kT9YAYtyjftKoUNTHATO3ws+BtfVh
WpLygqjkmlr1zJzU6tUXvAqql7PuJtFLxtwH1i5bxCAKKT0OeTQOYMhongQY7HFZzAu64LThBaRR
MMn8Daoh0mr9j7fo/snWzJtBWerJG+UQ1ZW9X03dOq3TpABlThMgMH89m0AuT55jgD6mPySFdhj5
pDB27qzzNOwbl/0cFcBL+idbKAJKLf0Lt4/atg0b1wIkAYEC3ramU8o3DXgjjy/H3ROJ5XUylv7Z
oYHYdOqS4yjti/Zojgfbhkwiu7g4CYYyDjrxPrmPuRPRn0hJuvXQCF/W+sMeQOB3sY0rt3Gu1v2P
znfQHO5tj0k+7ipLgyfsIxoma0uTgO7O4E/06aZMCMyZbR0NbQDLYA2Rj+oV8pOezEVL/tBX+sRf
ggwA9IHQZ1Pe+5KvGdRhZAlyqUCJEd1hZFhvUwHGwk6A5s3d/NvBojDY2Unls3OQtceyvbMueWzh
ucCYup3rYmCNN+pXHF2PECOz0NU6giQc8suu7I85Crd0izyCIcFpvOKuLdTMbzHsdUO95TgxyBWq
J6e6dzCy3dZd71VbyZSxRsrxMnPZAnFkg6AAwZuAM/qi2Q69+soEpWATpw1hdtxHs/40GeWbTCfc
zcM3JsZ7Zs3l7fQb/jM5YsFhf+EoksGLKOuhYu4GT5F4xEBcHvjNwnMhX80/BCn+VPP9ZDbnx1ak
BzUyMQwGNHJptbyE+uS9J/504PyyMe27iUuVHszMVYZ1PuhBS9rpwDmzOMlZYX5N2pNdOvziOXLS
SLNcoDMmhvVqWVdPHd31HZE5DkxJArVxil/txZiLSzeOv4VZ/dR7/Wlo8l98x0cb4nQ0atIOs4R4
mICyP40U+TpDF1lulLDcw+kDQbG+l91SvK3D5WIswQWxFjHXe/qboRsFHJ71xk0dbI7Ilq0Jw3Tw
f4AyeI3xC66CnqyUvts1HhiDi3ajZRShNFSOYCgUlJWL7lgJo+ehFopZPdfS4SRaJk8UCU8UcHIY
MzvWyAJM2RC3dEqJ5WQB3aK/EmeMksWJd6x2nShvMb1eA1Zw1DyhHvocW3xcRaM/PWFocS6+SVdZ
3Oz9NUb4lH1y7rTmQc+kOLaIAHu/UG8xK/R5ECm4WL4GRPsLdK8lzy8GNqo5WVC5PNrQ16QIcOcN
G1osd2ntYmzIJi1YCuuBneoxrgk8NkxqjLy8l/QJVmV88nvt00u7ndtABC9c7zzlZxxnGmaruD8B
bqSVPJdMMjgHX0p32nj1Rxb7z5bU54dcY2KAKMF4P6mNO6zlT9Egr6a+IpzSqoDr6mNJFY4+zrPB
LNluKuEfewepITV1vPacene1B8gRKC4b6T57ik33x6yc/Gzz7XMCHk9MyNRXT/vMonaFuPyLSDu+
amfkkkx2ZNb22V0wk3vfZzqb2aRpcyypuuWfVsOeN9g29fj7NTsuA6CSYQrJAiXTP/NjX5O6+fbv
NeATiXuopcj/DD1Ru2S/dLHzrOpCzgHckp9v9VIYIDSBI1JucPeKDQ0L49Qbd3Os+MvwujIKiQZI
q7Psh8aN0TkbKjIoX3nEiDts0iV51IU5nmrLwWWWZS4RO8ePcDzSr2hDT1VqBJtsq4XqW27I1Mm/
WosMdI/MteuSEkBoEttPa/e50r55MposWLBkfhXqZcEhcMi8+gXfBxd0/EmBZUsKswu10Wt+Zikr
B6YUDMlHImQ3n6Pz01KBCR4oGSWdiOG2kS954aovs3MoZ8+H7aSPBq8F8kjZoE23yUKfcPTyYhCo
ShtdPyIRHQjZfyxd7R94y+XbeIQlE/uccb20bmjCLJ0N5xsqo4vsQ6vuDbdqZtu1gtqxSzxZvCq8
3Lzp0zf1V6HRg3Uv7Drwckkie0k/QUlu/NH9aXT+uvEyiBFao3MHGsWudK0orYEBW6DyNzZlCXQn
6KyYPbTtLKdeQ8MjR3UoF7z52kBxY+eK2qOKJgJyY258Py0jPfV2VYbxTsGPqN1lWxNk3/iF+aCH
VAryWMza5iwRqbl60T6r5gU17nkcsTHZCc8l1pd9gAmZ+NYY/6YP15LUPzErfGsTw56OhOzZ2PJG
XpdBfFKLfhr60UbIL9rQa7PPdMR23VmwY+sOV0ZZkRsda/oa0xjpw+NrberXqkviXV/udAS8vZHi
kGBrO0Df3uTD+AdC3svqY8Y2WAlDs6SehW4xLpZlI709BlhICWZPvWj/5hvDOZkheuLJDOmj2hRz
RVK/mSmpxWGxqeqLnss05JsrgO8b7xUPhmaJfwzfWmz96Bui8p6D/TZt3McMujbnl6jOtJ9mhlm1
0+mdN+xuZ7YckLrY+7vAfQULx3L+V2XrE7t7ukMIcG5LFhzU9Q18kAnr7LKR7caWa8ybOn+bnOUI
zmVvAePlIFc7LHRgkVqZOmjD+KpnyiboqD6TDPIbaD3uOAkjji5vODDY+i5swsb/Jq1iEEH4tyQp
uWJYNOQTfZ0IMLCHf3ftI/R2Fd/Tyh5Wyu1iptD55nsoEsCCz5LFTl0jHHufzaSu7Vz6mxAZmvcY
E5c75Oq/iUwa/zk84/pCt+7AeN9zhWn8xeb8S3jGzAw6JURBxY2NKgZD+2Gamp5g8ThsiRNzeOuK
Pyy+eFlQY2qDRW07r9lp0v0jaigkZd3y1UE17GMuSdMI/yWR8V+li/5zOv3+8xFtIEpI2sLnXfDv
H1frOMjoFaw7GCyQFgU2oNamjhva3biZ+r6OUtS+jdvmt4HtQ7G08mMRX2be8qoZ5443urOtp37C
MsAV+f82WnOPOv7vbM3/H00HOM48rpH/c2rm8vk7XT7/x63//P1Hpv+anvnnv/rP9Iz5D+IptisM
3bwXbHvk+/6ZPrT/oRuWzmHWA3Pyr60GpvsPLkK+ZcG70zD+Xoz/ET40KDxwTXI16NN/IVL/N+EZ
53+1KP5ras01oGgYLsx0978MjVETMlMRKyN3LuneYGTdltSAhOxa0ieRTg9AClasgCeiJDfDdqZH
11uSI3drurrGwYqRp8dW3wnHXI4+lnOp1dZVFMmuJD7PiWC2Q2aVJbSXuj1nVdlGCSMYBn2ln6a+
1E/9klpRP04t46fy4crbZVgPkh0N69ntdK+bF8zPrsjEbSrgdqtGfXEXQ70mh2Nmb2X5sQKZekIu
v9PzSrkr1rrZyrhyzsBLynPqmOwFlvJF+fMhjusMv7T0Anp87b3VyZbzX0PzotTjW1U7SEaptAID
Cuw2iz3zGVwlDGCjj1Jq8346v3R/4EWbqvz9knlj/cPXqlNn5xSQULW7B+EcSmG+xeleytnb1474
Za6fhWYjleLyDKixBJbc44uRTPqHhKKNk5LlJ5M4DtO4+F5lUwQUi9vYtCDOLm+inS+UTBJ8njt1
Vq5xa7Udde+YrxfzTSNDTQH0XvedaElq+P6Q7G/NcAbWvuyLZsVkPOnHHprnZo2pHneWHY1sZxCA
PtvvaQwsIyeIk1DH0l0c2RtPM0jkTTHOKoid2j3Qd/0mgdNHtu8hrqMBGAYEYfopC6KDeLEUtoNj
X8fXVJL9KenG2VE1Cy46U7c0U0nEQvnmEuDc4Mv4nmcrDWq8/PemnSZc2yriedtE8MQ/WH9/JF6O
f67ZZJj86qSGh9Em5FKnnPD8IENjzu2LEMRGZd/qobvuIUD2X3wsD1h/7VdjSH7DGIz3GdY9zCDN
SUtaFZUD5herpL2x0sx+kw0JSOD7RWiK9b0G8nWqc8Q2w60vopzbI3GOd8twvWe3ix89L30UzSRO
GgrdYXZJJagsrh/GMsO+mxPDoYoCD7MlCPUT8JT182Sy9bLbuturhAHB5Ghe8/ldOddUOMcGMkEL
S1xTcT7JfEb9btnSclZts3xYrsWonptaGhGD4o/O9tIb1UvQLEwf+cgtmaLvlZCG5QFYTN710Kcd
9bi4nMAMEqoBLlG5S0d3Py/p+roIccY6AKtAUnfgreIpoS/krNlg0vMRS0sqF3PfV0QSWG3oAcyb
/qF1RpBuQLklXZua2nokbo+9rpnHnP3D3s21qHP96jLUhjjkk3OJ6RB7Vh41UuTjyBNYemQVq3FJ
WyvwssJ4QA/f9/X86ehuvHdmEL5Zo2dnm4+Uek70TLMvDoYFOduM132/EsYgwIUdLuFHrGt3bxm1
Gxj3TMBkz4IMhifCvrepOMSacfIahiFqA8hVcJ9fLfx+pUMzQ27UkUMT69UrnaPut1TCtfO0a2gL
3Ch8l4dZ18craUb9OInmJNcx2+cjyvFoqwwmZ7nlI5aHcajUXqtGKh5n4+bCSQr02tLCoXSpsYbv
e10so9mnBtoc7m12L/WFPdgvcJbJIY3v8rDs382JEVtMD1wMdV2c9ZJSNB7OdIZ9lfcFXJuf83S2
7qxgc6/6lazRxHbWNZJlx/l6W1HMUB56t3bPKxMpt4V/c2DBbti49gRbyAdSmf7AR3pGu+mDlFpJ
A3Yt1SPI+ssyYFG5P3aUu8erjZ7RE851i/GsNfNjjKLU2HdrculuG8N8xHS+tSg9Hafmii1oCIRI
L2Sf+Scy98tIk8PqxNiuMoNdbMabwC94muZTZj41LqbHxjLPNFvOQT5hBGDvnl5gjAe2FD8pi7Jv
k0D0pA/u2bBUdhjy1NoLa3ryhkledGKIYdpWSyjUIq6sODdtuzgPfV/y2DJCu8CGr+sEh//+p79/
yDYh/4as/r0kFUaFAqsf1r8HCewo6S3v0rsw1B3TmN7i7inLHZ+4SdsEVjnYezHmFzNJ/WeoDYHv
43EvnfcOCvcWo2IGLw3SFstAHFf3t5axTuScWdNvZ29KznZiBz3EpGBuc4wV5qPlU16XZ6keVfp9
hR0nU0RzzXBMOPnsyno5Gxnrn5JWkpBTahbMlol/Ri1Xaza3Zt8gRUtqMBBt5jjD2Q/GBCMuXsu6
J+ckOt64ZcdCi/Nd2bMGzXg22019bBhHeA+AWY51/UADGKewpHpuPQ0MtXdYhuQgavs0LOOd4usf
Rwce6ZM0GrogX7iFNIC+5RwOPmjptiGx0NUoi355ygxTC6HMw5XJBE8RCo0dmlHiOA0lpalRupis
P+SH1pgL/5bFotB515biXBjNdeScy6w6PDRgJS2TzEbnFCwYZRPkOUbXePnFTsUG2X+W8fQ+FMWr
nnzKJarg1q6YgXoMQvCPjauimx3i4kbvxRhqqrgtvrA2o+bWm0bSKWjP3yO9yVgOWcbFIPsVQkVj
yYxQz0y9YYt9KskZiK0UX6RrP2ij+llw7W0mw24ZfkiuMcqxGGY9vzjdh8yH0JC85OqKDXaxnlss
JdQeoinop3Fiy44URxvLvZCs1v3IbJ0jDz2CtwMiUayTnyUl+9UMyxLFxOq5sFid1h4qo6idt1nT
X5YFtbAAkMATnfwmuamN74mb5szofAVl1LzKgWjhfoj0HOlL6tXTatcp8mt71Y022YkluRsEie9y
+HjJ7ushn8Y3Ik3Ol3BSP8ps86T1xmsy2ruZNqvNnOrDVq9+z3b8YtR8ZeQb0QIy5+RZzdVqiVSi
d9fbUSC31AN1wnqCXM8+ftckWFTqntiZ10BicTou36pHOsXgOrBEA+UU4XnQr+RB2O4Sj1pIq1j+
00hfJWvfFwTNn9nE2vkvQUiPn20TxDGdAGvkKf9xTrtnO325Ix5pkS7ZdiEpjIa6Gfl0IFIhSJkC
1baXZKvsu9VhtGD8l/IdGvOxmCosvLQ0LJ1J8whV0BbIHt2f2kjUNYYLTtYupZ37NL8pZA2ssD07
LQuBF3i015s4yJbywr06wiZa5o2e6JelZatCLfjLWE3zFhoqxjyxr81QKznwt6ILxIIJZRLUDeW0
NDjDWWur/SgaZEJH3POR+LcoKG41XN70nwXEo6zNyg2LpEOj1xQHKPU/nJnSAVXRuxOPSb+Fh7Gl
vSnA1xXWJY2fXv02fQmNUhp/kClpwOLUleuXZZkfHvvGKe1C6Ci/yWzff0hvg33vLb9/ILif5qM0
PumtdXcYtYK6dDw6M40Py46THbCaZycdfpNxIJ1b1W/ZYL+wLuDn/11RrFJSzbQ1aAOINEOdDOJ6
QVzAQk+W74VsStBSaB5SikYftuq4UlVxHEFKBq6BJzi308hPOg8Heail+iEFgOcUc75b55zei2Xf
e/O2nicSOFQmIiE3t6qvzsJenE05YazTAH0xsRvORlnWW+6UD7bHGRdKyMNcUImj27TR1BP6kpbu
XTt9Z0J6pFCx9ltMy95JzYRnqVysQM8yP1UjdTPCYXjjkJCxmKnXD8FyNDCp9oS8D18FhEAuXAY5
mtBdrsrWS4l66BigIQV4Dk4vnK+/+hRhLW7Nn+yLDo7exoRhqtNsM3CwU7ZpD0kQzol492nvn7Xx
7gyoHGvTaYm30/2PzDHjizXNe4hzCNHSQCOKI39cHUaYSlDPWPyZpWXuyuYjHWPvUpL5Iz9Ub4cq
90P0IblZPIMtMS9ZbrrlHTAiJU8UQm5oCsMh6nwXuoXV2NRZN8e0iFXoio4gUJwSBx3tsSdcHgzt
yvzvIbr6H60PDCYZq/qgau9euOTZl7qwdh42fhKLvhENpH/4IIdDVcIVzCAl7ErtIc3ZH9BQsDVo
BYEd29AknXeXSY7Tozkk73TRIcnxt5Nm+CUZnHZNxww3qPGRpMDIj6hw21bUQOnWl1vqz+NMJAsw
Th/6pFnusQqN6FyY1zW/BYbCqRIbafgfOFe4shYHsVobnotxJHEg2cf0E7gvjN+B13kR6h1uRGow
wjJeqs24ett56b78TKHNTbAbtCrDtl7xihV1sJpuH5J/KMXnwLI2IFDKsC29SCutG2nscifn8tUg
13LyrWVrNTUYgKBlWosSl+If5ccjePvWpvemf5OsZupVv6SJP23i5MWiSTlKPRiMnvhNhaB4nWfR
7/LFtoKuWU6pqGDdLZp/RPu0ni+OPl9yMUyv9sw7J7G0zTQRgkEMer+v/45lxkIySdpfwnaPXVE5
7+ww0MhpjWgpeFLJCKyc/oGQDIl5qbFDu7Hxna4KFC2PZX3h1NwOehpYi+NSEacSeoHEziRrHfky
+dWuucOE7cQhsbAxbFYnfVKIToT5Tve0erhSR3O0JjoQVt5udF9x9JpMbtbUUJus1KbdkjXdDlBP
6CHKb3JuavhxaRWtDoMmOcEFY0b+vjRjy250PkwLpmZKdCEP9w5RfQQ57uh61/KZDLC14W0S0clZ
Jxl/smqXQmA+aR0vNlnb8omtsb+nP4ct235JcHlXwEGCWFx4ZXuHEYBN6qb5lpcNUeLxDyWL2h7I
Hy+ohjpRz+O1NFkpGnOpKMJxShW2tUnWt3B+18RASB8Zp1ijh65LQRChnPQGKZG+IUrsFZM6V7a2
q2oMDrSIUaHXT31gu5zVsTKy2PuCok9ImxgXQSv4lh2Z0XvJXj9jBtGcOkiB6vIN59OuM9t8Q352
4lHy9za7X/tjKsPZzxmB+7mL3EoeOgXT2jQcBwE8b3bsIvMgmafvXjUTGgousJU+FyI534n/1x7u
fTIQgEGasbrOJeUAXlH05BIvpq9v7O6VSyAjBSC03cruiNoCnIxvuRe/p/GwPtMpZGwBHf3BE/nt
Oop1kI/zo8s7ovZJgi0xIerWlqw9mZhR37vCPqqmvMq2tW/1cJxzUd7Kju2OIdyvwqfVesmbi2wr
VrOzEUlDvNqZtl56NT3ZbldhJOc3Yo8ztmcnyVeMM93ZwN7iaQLXfbJgNoxJVuqm2R7o8nO3hEHf
FuIq76mPuXAxX1VjlT+Sq6KziUoi8QYyxIPskPNvluZWH9vltOb2d12TblqkbZxHu3wbvb64xSWB
8YZFqZ4A9AAC8Q35iU4lHdOeNRLErsbi0S0d7ULgYvb6HT2y61Z6xGt1nzF1PZesHY5da+BaXo/s
jIAlTWNMfLJ7Bo4SLXnS7wkTSKqJOB30iopOazS2c2XNYQtiia9ksfZtrZW78n6IlwN3rQlj/ZU6
4aAsrHAY4/V3pZJbHAvtQcTet47nFn8uc2ZOApd1F+nv2mCJaYiyDZj9CoI3unrD/tRidhmBnjbW
b7qs8ue11S/GcP9l1AzbGBECq4V67djTXYVrZ5tM95/IBXCWHybjY7HaPYpCFFe8vlg0q8DIU+ei
6z0mGKiDpPp/NZRDA3/ssFEq66DZnDgy0tJB1iwqNBM7DuTMr9h0dysXpdguadOQhzgnaY0oyVwP
ewg/gF+17uprHHErryse69F5K7FYE7z0IabZzlXN1fyoMJRsulycZ2fxTsiYUYI5HaG+4edbqfxW
Vn7JMv0slj65GKX1CEX8atNFfShLtS39eltab5Jt/YlTFsHskWxa3traucsM9vrZcpVTmNhW8qjR
TAHFlUsq70DAdNXWtsULnZqa4B1f2SfdJ7pDnvxcs/6VwjbxPGvmtuEYwKfeMDRSf5yYXRbRzz4/
FOw+M+V0V2EoSjF7ae0xTzH9e2W7r1vYOi5LIPjTPjtSU/+fRJ1Xj6RIGkV/ERIEBOY1vausyjJt
6gVVO2xAYAL36/cwL7vSjDSj2e7qTIj4zL3n5ofWRX8AJW4MMtRuRLONVvudGukjJFBlSxunN37J
HWc7Db6/zCdVYv1FYwPAYyTKumjIkbAju7qEMsNBjk5hhxtxOaqIok+w+p+kqbixGFIU+lz38ouC
d+uOvn8fahNviPZxt1QcWCwfXUC1ZauveqL8L8L5D7hfslGS7vdqbdj0kSW+j4z44jmz7ugjrI2r
3+l35vdZ9bcgLqIzbVbHFG2JDokYo7290BYZTWiN1L2zKVwqFAtWE/QI9RrN3aerL7XSrJyNPM7j
8sfkCG6UfU7MvIuV9Y7a80ei/+ZAomuqACnqWz01R1VXP13l3bs2ghQzuA/kUvggrXex7ruq7OQi
as/siflk/EflKYHe5ZbY7wdEdErS/OZYv0WAezQ8UovfQazdkO4fJwy2xHuH8KR6CuESRwUX0wg0
L0SxRP51vc8qcRIFDKMk5d9w9f4jf/zaWup3RX23GSrvQYhHxsim+ZFa2S8arnCVnUwjV0E/zcxq
PVJlkBIzX96y9PuHoxKFATGk4PRUordVgfwyiTEth+E7Hvcvc0fKQuYiH5FlxKNcQ9NtSZyps/4c
Aao9pmBoBuau+FdNoOOYYGwbLq0YccTo4G6BF85nLx9h55+9ipDvcMl/JZPGcauuqs1/zXVwTxmO
c2TgkCJsIc2zvx3GvbihDUYhgY10zH6tPLwOr4C7FCA8iWxJUsMDGtvZlzSIwJqlOORF86Q7ZCDO
fVCZ+pg879k2c/Is68jet5qmpU01ZqUl3voeWrD1M/Qg+q3z2J1l+2uaCp9QMnY/0oS3Jiaiy2bG
NfLRegPkA8mHNSfRZUrrlzDhP9WKTx70NH9qHd+JmeIkZnZnamglLR9MtNQHE5XryLLNr+MEMSXI
bGcfMuJkiJDXz8YOibBKk1daTusxJ7o6URUzziAW9RlfX7TVGav1ikd5ExfaOTc1VZyUbbyfw3i5
4kHk1BzcXcSac5easkaiyd88vXzxuAeXbnb67dxKNAt8eLzuVM+em12ywYHXEXsuAegRniZR1ig5
0crDPoxP4TDbwA5lReVXNFtRB8tWgv94A9jX7lVaoGcY6yffL6ZboSCGo7fqN6MJ410GqeBjMJ2z
HQMHL0xRvjXtVF6tHi3JVAX/YkqGO6lSL66B0h3lUOQxXhwDkdNEoHbflwjINi3i7K2O3nKChomq
Vud0QArhDYj7kGbO53YO3kNgrZ8T2sxtvTDeagLE9P9ZVPi9GkaveMMtp0TjEQuNmyNE3JiOL31K
hB5J8aQ0aesfN/+d+UNxXvKgOeuaREHYbObQYDG5YLVQtEkJC4ZFzyw7luAald6WG8o9pnXmHKJK
6SsB1XzXqX7JiYa6tIzkh6bvb1OWfepFeM9RJRu+JYN7ZIjuYfXGR/E0LfZ4aqVzxrWAV3L+Z3AP
omc2UMrA5e8xSg4HH9NVWfvDzfFw3zF2yzC5ugMvWW7u/ug1j9AlR9eLBsRwY793/PLJbWAhkPsV
A+ItSB2Pcnp4UoD2DW1Ig83wUhIKibVM7QMcEHsVzG9iTBmiIz/c56y9LkYkTyFxkrfGb18IuJ6Z
ccOk1lBoAffs817i9VTi0cz+fEZDpK+RCmCtAR2yhTwX+h1lXLVv7RkTjASDkk7+Y4QCEIRBd+hy
4JZdB892VLuJP5Rq3OTGtgmHim8zTMkthjcTADWV/WBkDhQsgUKfpl8yrIm3DpwzhmpBPSEY0oU8
YRuoFuGGzKf90pqfpAdzPzCFbcKXsnSLrd0NmEmRfMA4ijLSyCANyFPb+s+ydRwOphpg2zuJzBVG
Kas9QnD5kVYtckdF1zMwRJvltq4WYlWBh2wyL/4AeEYKuNQn4fdEIPO/A41Vh9JoA/t5N2qyFKcx
Ipc9ZnOJ6jNe7bldendyWFBEgVJjed/tEI2711LDd6r8sqvvRUY+BirDhXOWJWD+YpMVe44dk29n
uyhpfbBtLXIsjoEiZ6ucG7kfnYx+006fptL7FFHGL6/sf40ch4cSy6p3Akni9ubSYq9BSYkswiPP
MOnbp7Rj0hmEvSQ1NT8xkR63k2Efhzyg2JJgJU86wgbu9hM/UGZ511VozvHyc0bL9Q5s5Jtbs1oU
lf4y+kea2961iB1qi766YGb4IM2MvB4/Oi/I6Q+2QUSUMGg613rcK9bazzHD3b3X77KhHG9e91lG
v0yL5LKc2cqNgGFD8XDKx1iDnl50clIkPe5qFO2MCRibF7G2b9rWv7iPmj3nNH2vqrmwEfF0tf3h
AVuJsGDjsIsOXccJV7Jzo9CySXfbJCxjSa5wrplfesfQY83GIKZ/letJVUqmiRASacNKgr1IoQRj
1JIrbxt3jWDDdc7ReAQRFW3nqn0B4oQ3o5E2qyb3Z1dLIIkhiQD+rOOXnoSHLRq1QzpO+T6icYA9
wdxlYA5wy5z4uOpcTt0Yvwgq2dMcy13Wh8krYZTDpqGoeVmQ/8tqvJvAq19p/5DdjdlzSTd3i3Li
6+gcL9Adv9yoqsB2h9sR4eHZ5mTx67Z8LiumNSQgH/IW63FpluIobM8wNAC0Q2prcupF7pJjXQqC
x9ArZ4jWNxWghu2wxGAEU7yKuu/Q4ppRbackwds7kzA45RMScorRS9zywYtpAAxChJHfRrBAupo/
9iGfcvPXL9HT/8eumSr/pa/7HCUWVlEfo/WxWpq1hGydCx6kAl/IehAJKmi09eyojLh5L4UTLsCG
gvS5Jzsu9Kb8nibqxW9YMmezz3KadHbD3ZrQCmQjBjrQkqCspEVdZg+baDTdU++Ce9Do6o+oWfsz
mb2MD/N6eWbLlKzSMPA2xB033aKOozEPwx7oqQ8wgrVC8AQhsXSSE5DE9CtZKnSw6r0RKH9AdrNY
dXuPOWR3THLeinBAtO4wTvOzHPFtnPIU37rBce+KGejOCFIr4nhFWxGwd2pz99Y6MWbboE/3cz3q
U8exv1jWD7rg7ge1aoRm795zg5Bhh7DXdsnlzOvu0phe7cK+U2fJFb3OnI9cVgMpzPVVsYPE8RxF
Z8I8xTnLI3JI0JXgk6XLq1gIPcc+HZivL5795AVeuScE892Ts7WBUfXeF3hcwJDujCFOG9eJ2RCN
xTY5ffWb/E9RM7EuQgjvvvltJV121srp9wtUDdQUibvpxmbAWgzAUE+P9XjB34BdCtu6P7ECQDyy
hYm4BDWUoZBxfBH4t7iUP5QI4fIUpAQlkqyG+TPwvA/hDHITmvSzZjDodQYqwvCPqHpzqPynjrBo
hHhKHxqHOFNhY/yAVNiBFh5Y1mRsuvZdIM9je4LBfINrKPEYs+YMk2IP8K+nVABGOdvmGNnuDP9/
OOSRfgJu9w0hPunALeVrKrI/dIHl8b9yMaXkrbV4dpIXKaKdsfVyT1mYlvby4YvqZwisnorX+fAQ
RsS2jyfKqb/jzEJsZdlnXOGP2STY9aEX7N5BzK8cGXuTOF54zpJkPxeETMI5w6aFbmIMRlatv71e
8F74ZGuMi2O+u/pbhevyRxJlIXbjwt7994+9sD7q2SrPoHS8NUeeGsmtEOhYPhsv0X+L8za9NJMO
dhWyWu5+VqZhWCLmwatRzAwJbRhw+qqAlnymU/OvKsdqC0wBkqPvjY+uL4drrFZXErPYdCmSb30f
vJIKF71UESu4xqX60rjCXbqirnNidJ5MhSk5CXq1YgBRlFCR6JkYULgUUiRbay7/xdTBL5ZLiCcw
K7yNSLLJSP0eZM+0dc6mGdinInX+8ClhrLhRXAT9foAJQ5Zpri9W/tT4VnCd/Jpk+VAPbFss+crS
h8+sowJTfX6gx/LODvcwU37vs2nGfUarGU4yxTTl/RtzcUgIqTgB8Og2JWczt3yKjye5Nnp55AJb
I9N9+YYowOXlXfPqvaNsSM2eCg97XI8LeyTIYFVgnmoHbADAm7M1syP0MlMA2I0KUKuLeClWL8yY
/3FlGVySdateta24+AaLnE7kctZO2p2LFVIDZoTYrwpmDeEAOAEKVP8WPSEaAPdhhScSgbNtptr2
tW7nb8YyXwMCjhPthzp0U39wu+W9oWe4INYmJRPPKVSBemst5XTN8/TcpQPAmTqwNq1lo0esS6SC
2H9V9JSkKjmMskRX3Mdqt0TvqUGhW9vLD5cYsFNX8J3JzHlgVb+nrB8u7Zrco7r8oYkreqtwseG1
oGMadlqum1SnPsxjFr+kI2XUSJFx7Lv+OUkb6woIFvkQ+dK5GDakvO+WDJybH4ZPw8wSkxJbQT8A
KjQDIjqXggPWAJjzGfVgBqITqpOc4BemNK3FbKUIfvOnSLayYIJtKrxKC+wUhfKWfZRVnEbSslix
l5d6pCXpndeAEPLRAj6e6uGvbMEY2qOB7rPcEyFdYrFJvZ6H7BhMjbk2Zg2bmEGX9n8dkAQfWUMH
WiXxrp6K+F50jtjO0+G/D7LF2CiaUu5LWc0vbaH9o2rqcnfIXNE9MOdGuzTCseIXPfjaxcbqbajR
21G7H//9Y1sXrOWmUO1aC2WtGAf5RK7aNmHkfFqYC/lhFx9yHFRDXJ2V2wQPXHs5d8nRLofg6jKU
OrdVaS4y0qSYZN/xw1IG4aG7Dhx6u7lcQvyh2WOcR1oFSoOmVsi+ChUcCm/5bFRsI+5BoZKglGKv
tPyKtOwOkGAZKC2c6EhbDDknlrkKMseq4iMxJvgjEmvYpG1mvYbMETCbVbuqycNz0DcjIAKcB0nd
lSTfSEbS6RIDbmDNyWA02g5GNXvJdJENG7M8EVlPcQGvIwcaf+2Q0d6GGiG2cU5Vzu9kV/IYxtYh
Tvqjye3gLuYaU3fMlmWwUAhiRneeiHSgJ4h41GytDz7GEi5SyA/8BsUBWDW+w1CMl8gLGdBLB31E
IPaYnirSmTGXjqN+CUxU3asg+ZXlir6wsxeuD+Pu4XSPWwPa94rlf9qWg4MOo8t6uGLo9FEQP2qt
zd7FZPRMSoHzHOBPbcPH4DNn0EmaHPpa/C3nSd196V2DoANzZYx+KgjWq730y/wwdq/Pih6Epf7N
DO4fJObmMGYTxVFzkD0szhiX1CjApyUshS5jph/h6ECtjlJIIgODH9uXFzXiIgp72vlK4gmL+3y6
Rzw4h4gXgfu+CL8Txnx39sHkEtU+dBrNTWA/E94DZiRkLRzIvSLGE9Kuk74WXvC2Xg6g1+JPj2iH
cWUbKAdNwkj3nwFj2XaBVd5c3LdHB7DvkVXpS1ao6v7/v8VF8qsdTHEqZw4QRh8zr7PB0K74wTwc
SxsVg2h3poTe00HXZHnstJzk3WvS8Y6fKtvS3QumijkldGdhRyV8fjND+6wq14cG0A0vzVDtwyVV
DzVW7+VYfDSZ3VzdYF65l7RX7A2wfsbDi9bsSiKB2FSw4ghTJ33Kcvc09HitFDuwKg7de2Q78715
RghmIG32r5XqGbiUbLiFRdvkQb4ubE5LjM0/SJdpTmQl27tJ0EylIDZ8sOZp9c8V/bNCXXR0Yoh6
i/IPUxm/Up2KocUPwYqLMcdnMteP2Qm/WTxx51Ey4M9on3s3LEGkM4/q8iS8qd2IQO4gCvPmNNPP
ERDXW+Lp7jZX5TNUkppXf2LBG2SCjekO1fgT1vzsliIbGRyLcPcYg8mqmyU1AoB7qY9CQIyChoUb
kg17qP1HxUzIzHunQiM0EGBaksBQx9kPxQRyrAWe5FIyrkmcX+Uk9RMvNdItBhEqAU0Y6qiCAxJB
Opb0IRyvaSo4Y72Hi6wZxLp/kq0eyMTq8ZVCDYfg+jL7Gt1e7jj03z0umZ/dSM2NZIN+Zgxf0Jpd
J5dKI8bnr7viAOiMxWoHBz2fBdHkIvsaijl8pIP7lscrhTcEa257GauFQPCHav4FKG2vNDS/G5l7
N1W4QOtlW+yaWruXtsV3nZRBt49l2+JJHK1T4TIOAPqcvyWAbXufTCQCjdXFU+5LP2bdxxSzNuMp
8R9JSkszFGvCGG6fEYJoySr5qZUYwXKb/Fc4bn9x7JIDYLAr+XLyjtm0NLsBIcomY33RQCJdRPXW
CLa9k8RuF4BUsnwVf0HV2DEqck42JrnN5LFBTaw5R30tXruOom4Op1vvpzyTxW1yi4+IapTl20AO
SvS1SqoWRGnMXEwAsO8lEO0ny/srZuF1h7Knx3bYDEauBSKKC1umJkZuuG3nKthjsfrkyv9lBrlc
87HeJ810FMh4X4myJSChgV7b8GXlL7HpvrcOvPkpkH/RbyOeK7zfnGyXvl7gxfN1NW+zb/5NI9MI
OtmNHnxrV4XVDOGuPKey6R6ptZXA/34NabxPoD8+q3b+RLMLP7MF3ej4NVONjDmtlbCDJmQQPGXA
dVonj8glD0/CR1400pIyN9ah7u32jAYR6t1cfhNqQfQZDsHHUBa8V6Ndf28I3GNWBqgBjBW6jLzn
SCsDfHM6lvmFMi/ZTS60BopOy27aXSptlqsuWxjYdXrvlyZiuSuwkfYHoC/53e/HV2uqqmNbx/4G
NiYm0YwHbHHEp1cyOSltVOZJiKwrLCrq5/wraxMoD9+btMDRm7jDGSAZrICh4OnzvXuz8PvGRNzt
eKRW9dI9sTCg9N5fa52XDjr9W1GUsjlgtYicgYtBPAr4pFsv9F4AwlubYQq/8SSF2zLN3sPFAi8T
szqTTblv6U6AdofDNfPmr4HKo280Av949laq8VcwoDnDX12fvCh99pzlR9OaP3xIfINbFg8Mz/D8
kdP6UVv5I+K5RotI783n6I22z/tT0Z1b1nZ93OnlEQ4PoMeAI2Ay432BdoZbH1692z8X2fwxWdbN
QlMjsO1vpQYE6aoRlSoQ8jYghtr1BkhNYJqH5a0W2l5tWm+Mhn85pvuBEZHvhB0USRMhkIwINWHJ
pkEtIOSSne9CgSABl51Tv9AaTZn91skRres6yRd+fsrjePlpwUyIVwnXmB7GToz3OH0SLWiZwgK6
kmbTIVjCD9Em7nnq2+d0cc7DBLENpM1l0IG9Rd3D1dAxuWSp125HKH6wBDR3+op4GPtVCWxQwWfN
TSVOfiwXfwukfnzAmWPB1CxdsTPB5BzJ2TtICrstJfrvBbkFdHz3byaGN00uK3qs+jf15G5WdIpz
juoiZ/mjq/bS+enTmAXtRdjNP4Sa/cmpuuHSlCE6dBMc695fSPjpcZYlIfiRoc5uuXJnNDyOBRqx
JpesknozO/nyDLc7teaXQitNXIoERm+yk6cScQ7B2BQVHoLOGtnapVGB34yKeOnhE07J+BVmGbqI
dP7d9Gg5xarFFH3vMKqYzpBELdb29vNk9/bDfIM+CmTZTPwSPQkp6CQYv9fHRnpsm9252GtKXhfD
9X5kjOc5uj8zqHKvvMf53qyYjrn1udG4LoEdNdTojnvqaOU3ttutBEkWhwIM3ejYy06s4z2yILOF
cYKXATxn26OfmYDeFuzfVkMNxbzoFqucNzWhDOTJaKlkr91scT8M+UFVDSiiKj8jrH9jJBOf4EY2
N8O4RtcsblPkBx5rKZZv1pM3NZhZw6ZH+6XHpxoJKYik7zBl4GRmQ7Id7XYnl4XclihkTtYEZ40X
ZGfj25vCFChVuezzWh4yUEWM/zpDe82b5bvBz4ypyWEYUrgR6Q6uQ0fIlD3u2nWbXk7/UNpitlXi
OxXT61Kw9eLadK30WwsxmUOYO0XDnEt7cIU5MqMZ8mwdeCe1xHKjLIY4UwIJrgn78mBd29nRR1Wa
93zBG5JKWoya2rEolrfPxZE7p6/gQ87nSrNSYRV7BA2ebFy7N7u8s6atFbdHq2z/Wm5m7SwvOs7a
OdpJ/5DRcqHz27Ze+pg/hV2DgHIt8gKb9NrnusRNCigG7d10S0Dg7JZxUqfa4OVspHx2WhNcVB58
5rXem7QvCVkML61XzvuMDKuj38z5QdZDtXPC2trN3uIcezae2wjn0cWu1ZX0gODCZxMRFGRcQPRL
dpTKvLgA8i9SkUijUn32saHXLfKJKTVXyIrhBnrXHqXCLx/pwKN2Rxbb7lG64U1PEwCzAFUVdu7d
XFmEgJDs4U1/8pQnsbHeKzW+zgIMPHz7z9LOXzm0P3J7eFd6LrbKWlfDwFkzAEFYr7ozjLOfUDuA
pYAY0e+djZvC8d5o5y5WRf+yVABs5+91698gmV2QP/MDxN+7yrwvrgOqbuJJ4FL4Yzdg+6T4hhOf
16rTktM5Sw9ZoC5LhPi84xU5JZgVieFN+lfjp8lJOBgwx7xjDOI1Z6kFTmrNyBiaz8YupwacsrOv
e9A0Q27BSCWpZ2K+OKX86rly6h3so72rltcQSWtX6DcvmB9lyKw7HiBE5fOrFO137RPJNKR6a4aQ
+aJkKJdidh16IHTBlwf57FKk8pdvAOjBvWZSAiADDGNjbUucP0+z4b3EJJqM8BgyNlMbz2s+TdC8
BbmhyhWoQ5g8Rs74xw6qtw6pdB7KY8DkadNZRbWXeNPEFD66okEQdKlIedhJC/1+F+6D1BKUcyG+
GKCC+L4x4MtyfKZ4fSXD5NPz2GTxHBx1EFyXbmaVVpNmNHmvU5oLBryIHCua5UzNp8YPEVEI52Cm
iHC88LuqYL9Y3amz2U+AJ8ZATR5QI1fd3zxsEOCbjbGT7IxdNQOGFxa7NmyZ9aBwQog41wevIzMz
e8kgmW5hXhS7ObbzJ4wY+ZO/VL/D+JyXgnEOaLwatjfvNiLmSn+DfHB2vAUJMoiWePJgOFEAdRW6
e3znW0HLnKX+QVdq20s2a1XxLAzAgsI8gMTahLa5J8WOapOHF9pZ0DIWw3v7iw3M1THVZXTf1Iga
N0sZ105ldEBeCl4SYJCYZnG3a2AkBWQbmHnw10YCW4LXNkDkB/+MyWw5VVSomLpmvMZQ0spzMgN/
WpNHk3Hh9ks5ZOf8XvF/h7JD6TCiMWUmQryCuNULJK65DvlkeAYRAn3rMliF/BWnHrDg/wQYJLVu
xKrs67IP5ARcz5P8nAbnb0CGDssc/ZMGmnsawSQm4PowzsgkmpxvHuHqFo06kAGZoLmN9T70FNzv
FEEFO2YmwVEPcaujPTiME/b11mkuyZSEp3pMXk2hqJdiVlPCtE9wCP9OGt99Nbtng8gJKFh6nJri
J+Jozub5z5CUvwz+ZwzqaYOl/24jVe8pV+bGOhOC8BJXRUuSlHxv4nqXxPgHUWCVFdKyymtQi/uf
dcNjNaJQ2AYpkEtZJQfgkow0pXvs+9UZX+oPVIYM9BRD2G6iA/Oj6stMbcNIMSX6aYz0kcgZMChD
ieDPxaSBiIpyj9NwzH2Cq1Jntww2lvKk4KFlM7mRPTvsrN7VTQkQZEkBiOjlCh2ESsf66yEZ2ta9
cxkrUJOJheKRBOPv7SCbo2PTmhBOaQLCg8MIsI7jX0WtrINn41aIpgpIGyXqStP0fYk7Moq/1R1f
UA+pKTM5zTOGceWn+w4GxEYwLzoCmrImdXWVfwmb+i6SzD+NjQ+/EjlXplZBJkPhAzqMwp1XEW2I
qxFRYNNU/4xLegwzirPbJv2uG5lA1SrdMrOHi6RKUjzq6OxNihWVrJ/yBeHXFMPE4YetBfKCOZ2e
cV/nOFS9hx1kFzteD58C1V9Eo5NFz1jdkIDRoW7qmD6n4RlkTILoGfj0tlKIwabFQo2cMXbtIvuP
l2aPfq5+Fm7wB1Q4YY8fVc2qJBwYu6EV2LgLoVigIzGrQogOLe+zlnzDGJ/8bc9srinbX/6kkPuK
DKw5j3mcQSgWhC6p4VU9oxypqbyDctvzoeqRxBATN0/It/9oqUgzALnPBEi1dr2rYEDAbpIPhlJ8
LXMEhhaxp3TAQLroouh+ogR9OAftrod1BKkcJA9MuxmwMBUB9Fw1IM/h8aE5mreFz59iXjdmamKd
PRRohLxqPjQ2P05CoqZHetqmMJzqBcOXQ8FQrqFSBObLMDytdrkt/Z2LOpW+iK0/Q4Z2M5avtVMN
J6THT1USdjx8K6ihtI8+gatBg4SpxDG/DVe1DOFnxbj8YwL5kQ8IcYFgcINYkdxAYgy2gTecZpBa
23QYaoYpyBBFwkrJilfHm562iNLMhn+FR8b8KFpy9YT+yf3ko3NEhi7alhLVMU9FywMoY+TpOKXo
4qwF+g5wonKW7XYBg86TDGrX3JJy6nd2iJjJKeQGVwHm6mrBcSDFiy2Gb2qQP4O+XbgbpIfaHhIg
9tp9p598AH9Z4PzyvEXvAs34gpXpiw/089qq5MNdPhNe7rGYOdBKbvHZZfIxuNZHJS4ob4mWSIBL
pGl7XFjv7uKCn98E4i8O63YjLQP4hxgKXFhHssuefMqhNYfuUFdsaorwyR4iaBwN3PaW6Lv3RKEP
oKdyUZiri8JJjEA3/OfE0QPar2A3D84Vwt8WvFu3UQSG2233QIwEsqs8desJr7BozJKbHfFmcRBx
/gIODs4ND99+HK5d376ClAtPuh2u9KMciikq/cCyD2Mi831hFc6ueIdqSNtEBdQE/VurE7TVAROY
DMQLYvyWKgNGbZs+6ZaUGNjFrDEVvSiUslsOv+Uy9ajwxmLsdy3K/J3LULK2gy9/jvxnB4S97Gk8
M2woiSN/gm3HKpg4eG2jv44L3aMcvDto6Ef5a7ScP00fYZLizPRD6zeqwfvkygbDI9oQy+3/2OFc
Ul2V70EGAQSt+TXJeCoIuMWgw32yWWTwM59b6k5wf+Ste6DMmAMttfwx96gyhUj58bjmtkVmWAS7
cFRrRlDHTHmfNjx9nqPkp02XnFjTdGqIH1TibLSzPAavOBgS57iUWcDmmo6oxeyNmwe5ftskqOIB
tTp0urlW8mRi53df8V8yFEESSOR6iNRmHsndoXkKdivVzFmXgvhbxcj7YPcS2lZAiE1Df3uGGcxh
v0lKChMTR99EIv+ZqCNXcrynrf7WJfiVsgGHe8ILEQeUWAFWPAOZfqeX+iNqougS93rP3iJGaRH8
IGwQkCfA657Sv8uXl6AnU8eNJvseibFFab0iUEoDv5WEgHHCKroAjpvC/lxzdl7rQMAG5pYk9I1T
qVyS/UAG5BbO3BHXbY3dm1yRIfhqR0U0VRCe7IWeb+khz2c+bjBtsI/MkT5Y/vLVlsPZVsRnCmd9
g0MeShLlzvV7PqNHJNQjuZUJuZ4yYU4GBwG2mGSN6usnOVdmawtcHMLp37qUqaiX8yPQPCCrpL6D
y7AsxtuzS6K9Q9bNx4qtuZTYp1z11mTuxD7dYpjKGCdPe35LXFl8CciiAqpc9i6PKhryU1I1V+xI
n4SN9edG1Hwdmk8FIA4LoaFZMcdk9lrzh5faQBmgxcC+n2Acd+CP8PwXCtdCiid9yfvlXGRMz2aB
Ry9Jxr3lFzDLAmdfAbK7LwU1qkUzOP0xSxQzmaio2iI5ICEHnbXw3SHWNFhm0+G5pHI54BdPd/N6
K/Ftn2dAVyzRHrH9uyVt6Bh3TrY3Rf4jNMSNtrM7nhpW309lBbreX50kNUOmg1uXzpsPQ2ECNndv
Kbs02t2zLmOkCxX9hkaQPFWDOHeAjXkw+gJ7Hap8zB9krBE26jRkizh1/E8KO3wjj0BYy1vZKftN
fWd7M70wziWQRS8cPvlykMQBvZmgXbUacfo3wIhQZ+/g/DGB9YV/AhhG6gRT8A56yA7FMbnbfYKJ
RmT6QGHGjKzbO0gA3g1GkOcknF4cYnFes6owl0IWf0XtFocuRVnQSQdBUsEaH60TrkUAIq+rCMNx
2xMU5OexaruDSpJhL1P1BaxA4NMy5QRUSPgQRaexvRaA0ClPo2nbkFP6TIbYxm1gQ8TQYl6k4X4w
WFyOJmP/zZCYuX5gmlOUzH+svCsuQW5tuyrw3jSEWGwmR8dHnN2u8ZO5QKXiGnved1Kf43BYDlME
/IGVVLHPDflvieec4oyt3GCkOIwd3XDqzzZJYuYWz9h4HIMJHXnodPXakIzpTgF4ZGTiTpGF4gYs
J+Rs98iyvdq2U0jCkcpIBLTnkzIYhOpUiGOK6hu0WyTelGWne/JFO5BjHEQjM7NT7fsYSLy2fwTg
lvdN00g4FhS0KObY34fjnoRHuIdYpJ7y7hWXMMVI0g83yWBjA68MaaWL0KDJlLUbSX0N6UpfMqFy
NgfwiY29azPqVwcbLs4zex/O81dqIq5oZK0N2MaOlJmq88NDWdZvpqcebhf5u7MopokUiFmKH2ox
fmOieNKptzqsoWRoNVU725r1usRJjvbZYvZxabLwxMIGa+m4HgaOYkDG3UFAjDrMGdk6k4DfOpJU
ThDmTSw11N1xBukGrfjMYmaTOk32w1vbZC9ud1aQDW8TRx6BOnZ4XcauZ3xjKs4oVulLwrlWAoQo
g0eW2PRRAkdn5DzTUAYbvQAHxymE5pSLS+s1sbZ3fnJSASzyNMlmbnNtA+DWTAY615HXWpC2Jqd1
yxS+tPSQR9E5/2PuTHbrZtIt+y41Z4JdsAGq7uD0vY56WRNCtmy2QQbJYPv0d9GZKGROCqhJoSaC
/x+wLR+xiW9/e6/9GvXvtoG3OLLh/WWyOSTDt8X7VB8Gq2ciI+BVOWcZds5JMoRvOgwBoaTxXtC5
tUG+wj8hvV+9Ak9okclGpMPexdrjFYNzciDoTiow46w6p84x7E3ETdmfKm1QgG7+8lqFXhu0z1kT
/LJwD6y68OxGTn3qBhRNYmsI8YxuEVpOlFe4XXZ5CdKwHfqaaZHNVZKyKjdw62HMyHbo8xfTIN0s
63zmZUEj4sjKhD3TFTUmPxmW9YJ6Pm7bNn0kEZfvvG4AS9LKrcESkLNVvQ4m1VNWPK1Tnk94eMv3
dogLijftDzNn/WyhS9d4J0mbUL1qJJyzRNFvIE7g1Y/ENvbRNrjD25VjkynLI//LKemOT7N2b8/S
QTc3zT0mtuYoNe9Vf2SjnBhu/zSWBYypp3p2s1+Dzl5am/e6ckxMxCSFy7hfACoApwy1kyyGQDtb
es++yzpxPmI6INCqR4PsdgO0lg1cszJpGDm7RPf3Q22w6BplDDEFXdKsB/eadKmx7lzY/lIMXy7y
M5COZCAU70doQgYZjqaQ21oCpQzb6QWNEAKo1ZLzn/CoOuRVEXCd6WTYzD1M6c2q9UR7NlTMI0S5
6WOYBJuwmvCVxLOxDavepYsyf7aS8JhZnvkUdjg+FYsAjjDi2tnA6cOWKyblJ056osi3dmGNT3kQ
/wrrWzp6wa2nLndth025hcwIKkWY7CS4UffKwB3mkMg5pgg52fJx0esBUWOYWrZsI347NZGm6f15
lWcJ2VYGtbWB6qHKsUDcxG9vYSZ+hpy+abHuabM0X4MeA32zbI8hhdz0Uv9U0nXBkFxuASl+8ohv
roi8i9P6EA+QWZO5QX7rWPJffCHb55FOt9Xc+8WOcWzxJQgkyNmb9hgNqk3RI5C3gVGxbc2K595P
ab0zrCenEAW7dHohS2WVZ02R4IGxwQuc8YUT7EMQ/RYwJY4w3ubb1PTlnrem+udVQong1cHDeLQS
5gfIxg8S0sqmLCFKDHOsWJTKVQBX5HlwiCT37boTvbmtOr8/T5iut5mfsS4K/GEnWijKGp+RDFqD
DmVlnFRES2s36Be65nbe2NZrk+KY0Qtfo5oyIgMz0DpM0vbSxuKFBseLn+b+HbkCHZy4b1IVIB+g
Yu9a/vmdhU0Mh/u4lXBR1j67+0tW9L+jZDtym5zM0Q1Pykk4XyXR1RoqTjNNTyXwUgCfjySWEua9
2GhS4m/Ga6+H+sq4B0Ez1DZLZPUyZG50YqO4sdk8nWySwc7CK8kkBnlr2ZFTC7qSGRRYo2axj4yo
koZhrCBmVgWY7mufElNl2bguSoBQpRMgv2aPnTn6xzHSNnNI0nBKoPKRYyUlmN1MxfSP2g6HL6PZ
cdQnswxw4hTWjDq6F8amyYD0jqUZry3sTbcZURe8/UbTdnp04crl3HInwnp37ji6qyb9GgVj92C2
nPXUMLSrRHfNrpwQsVIie2uSvI+dDvJdnxAD6a1JblzLxacsDA7vZjJfypT2VJjv4JSMiyMIaU6h
/J5G4d47B79gEHM06zkzICVlxHRSSn9YLdLT+VIqXMvYpDZVk33jCeTdLWKNPRUOo5h+14ixSTMi
IlV4aiKftwL+yyPjs4vM4u4hmOyzaGTCZNkHS2t8r8MhWIm8/WwXf01j+siXrL/+/qm6GbdTa7If
VVHL0O59ubr/RAfOlxIQfTU7YZIB4rbuaooLzfqb/OL40VjBU8roPNUEOAQbtDLPiwPxvkMKqxeB
BSoPjEPq1zjKEW5ug4zdUIBGIjNyDZjtFH4ORVCMDmyuFIPlILNRQyfcdnKmY40Dn0ZhCiR0dkwt
iJxW+8FLOT3aLCQeag4g1Aq+R9UW06GNq3KqHzw1fDkCUapGy4kize/HHeBPHrb3qGzwIwNALnDt
/iTvdqTrwTxWfUuhtx2A1S/HdxoFeAi23Qt/sbq1niP3oUqn8zD9YKM/noZieaZRPJsLmT4bCyWK
THi16jv3mPE04D1dgBmiSBcTXk2+zpD7vmjTXWJuVFLSFZtGqC6yuZkNPATT/Ik/j1B+433SGAvh
x+KVgeuy28fNt8Bd7GGTUl3YvCl/BFTgnT1Mf6vBboqtfKzzvnqJw/FlVhAi2BQ3VH20J5UL7zQb
8RvNgPk54VcrqVpSwV0mXxvfOXuuZsflW+e2McKnIZLcIjBDWDd2F99vIBkoUa1Bi59B77TPJQ95
7YbGnRLhN5tlVe4l/aXOObNJtP5Yjg6pBTa3bPW+ZMjBLHBpmmxbknwmEInMXx4zms5GHry3oLc5
jmJu3AgvuzrSHa99l/zOkrg/+gDDOTjWPwfNN4DZVV6npOQIQq8Qt6rgSTiW1UYt0V1POtmOwx3Y
2TglOpUFZNadIj66uKHZC8dXvOzGpULdVBZp4UK01i2TJI+FTNx1Hwm5j5mnL+XA95o77uNEKRvN
vSCVaQADntB/aytruBzq8hm20VIYOBuHmWpiOfZkwCXK6BjGxTaD/3QZMAb3tBQdA5kD45e4pFJc
vMfKVFuQPclPN2giglr6TzhjKe1aLzpGhoUnMcwuXvhtxFTV9Ugf167u/vWF9MJajKM8wfn1zw1S
7sGu7QuPV+ekjYXOWi60KgqKaI2p31O23cYAE4L4V7zY9K5NurUJJf/ib4Q4Rao/z0V6z0OO+B3/
0DJwSgxeKPUK05U/VeY5dxTWxoYhDNYzkCzUoRfS3WWPkqkKnDQBpaZIho2zngOV761fqeW2O5Nq
kg8tTZzrRc7DCWwISf32kDeUcaHM7l0cXRgMymhDboj1WK38I0+EN8JgP1hETQj8cIHpg8CwO3Xr
qbOjFd3S+tEeOWhmFttn/I9qPcnyZ4BFveuG8qEWfra1y7De2gr2HdtysgDqYMFOKihVQlyaiOiP
1nOZVpTDVjQWRxYYwxD1jc/fRyai1IHZh2HQnJmPA85uhmHqfV8Gem16i9UT7c+aga/TqXOiXinD
GlKkmDmxA5HOCfZZ32HabdXeKZcyaLlJ8y2GROqM+pEQ1hKGdlKoxD87bIWH3M6wOMQzj1MTEM9q
aFkGUmCJ58Zy4NLQObYu62E69iwFT2Zyoxjb2Y220698uGY7YYm1q+nvMgoFQMqJzH9+iUvX2tEZ
SWaGxwJV5yAkzJIdlBEstKCAyFMzf2s7Gl9GPR1DfkS3tiQHv3RL1IV3ihT3QQ5+beNhpNvxcUxr
Wz1N0GUuMRi3RzeVI1TMeFvOlDrY7kxcKF54P6H6OStUTh5wYl28G7EgFkQpHocUazqbnf1c8UBZ
k8CJ6B1MvyuSKlSERMZxJli4RmQyr0A2SDF2zavj2+9D51rEYiHeCBLmU23NZ9jL2MvarHzouHqR
xfv+hlaYQVyT9c5vNfzgTuX3v//v76/QZk9p2ZeXSdNuZWagp+VM0Z2FhQhOI5muDBQGzrrt6ADt
YzU4PFqe8NeRpj85cWFjkbMkPqaq8wSTSDi1PutUnyOTRU6sYwvplS0G8840Ft3jzLLJ7sx0BbeU
gEQZFw8k4vOH3I3eB0uhX+q+vYBaulfl1B+IeQ57Zx7Rdah0ZnOvXhPHek24XB77In5tSjGSQ40R
IA992qsbN7b+Mbb+bco/dRrFl7Af70yiOF1hJsc0jWGkm2hMo1P8YmdUksJRf20gnj1xiHGfeEgA
HSftjmS57J0kgKPaBK3syeZX0JUE3WT6VcELh+FNHre0Ldp3miZ5b81vUcvkGsWEP3yheCZLQsZW
/1aEwXvkYM7kk3iaiZetMo9TYtMblMUn0YfbDRnYgkxuwb9MDcU5471JRfhQqWxeg0c4Ipq7579f
xk73a5cx99x6bYjZiujgvGGkBj0VM+uIsaL2xpmKXRdAdJAhJ8aByfQBcoM+KmLiG2o/qd3yxasv
+gsxfhJdnoHBSZB/A5iya+MBL7+PZgAAb6embUF+9pCa+oM1GwNdngOPUussj+1NDVIpacnIMRyU
yUeX9cbZ06D3tbeFDf1IbJpGeOsWhNkL1mb8jbwWSgdgIy9IeksuNCHYZ8x2n550A6ykBZViHgZP
fZUWnjlF+VDqnXLoXl9V7u7ooJtrB3P+HEt23eY3mJmfosEubUSoIZq1z6U9yozKHisA16oXyYut
KxBzgzNykubJA56yaDegbK+wY0MgsMsN2QJnY9c4P0BCq02UND+YtdN7q5kmoe38DPLBPYsezDn3
0AlgarcuO96xPbj9i90dnc4r3rIQoTlzw+Gz0NWPhR4uRmmd/Ej6h370npLCnb4TZLbZ6PSBDG+0
HlOdELWtHfxAIX7czvpEzfXvWapuhFLJI1Ru98DPIUdkKcqNCEYG4CYYN1ZYjWsX28B2tKo9iqL1
k3kJjZN340MjI2pibBBQtJSyxuxdQcHePrqN3dz8kAGhuRBZmScCW8gkb37S0jlfx8R44TjJKQHf
5VPkuIRv2rjdILA2gJoS9WC0gCD9KSivtkGIimaTetdiw9wMVrtXAXRCEY9HzLlMKD0WXU2L19qB
VLPh9WJu3IFmzX7GzOg1xom4EdD3NrpMMQVhee/NJ1I5wE8yXx0mI0gv8JEeAlntNAee7y73f2oB
mAAbqKAWEFdnjxy39b7x6CWrPKV1qXWMO+44iv9GZ8sQRaxuSE81SgIGMbJpHZDsbVQzNGe1nuka
UF+2CwgVvyGpXevcVWXxbGTPTaTTW2tRyRpZ+UQbTrboss1LwStajkBEUmf55/8a5pwyYlW3q0pw
N0rU+VUg6V3RX0NYv0/wSzyCOVX/x3XBULZThdoGe4PlW8iqUrpPyxOb3SepMbhQ05rX/99JODgC
0Jq09xgaA1WpA/apsGcfn1ahfXf0xoc1+tiq8ESlNRWGvIt+UOe2BogWX6bIURz5MG8qP6vOFSkM
6jGSFz5g74F3w0jcqE0Og07TDRgR8j61olWjli8jfWMNHZKXQEOC1WHOxmOWh2CYCUt5W0HPIwwJ
bT3POVLjNGPxtkL9Tiz1WCN4x0Op/3lQk5OkIbm9BwXUvjQQI85P9Vg1pbuZAjHQvcSPpuGa3YYl
jERWghwG6Hw4TxLUpy5ZxslsHHcJzuYdQmVNbD3Geh0O9tZLiYO3ZZnuLX1rcyoLqll2vBG99BTL
5Fc+nGxbUKWkFke1xzWlvdNIlH/DbONhgTTVqUYmzGp+q2U6LifDudtYXh2QCMF81NAoPac19BRn
uJVNyGwTk3DNvXBlN0vrYhvPlwYUn3zSGd4KVRILpXqb/BNu+LEhRGmHLQRFBjCUvjjlsZYwJ/NI
HPPG4IxPRo8fxkeOd9t1fCAXaeKfUI9f8zaon3GEcXCYIr2X3cCA3nunym7g9XgP0+jgDMuMRwCw
yT4mlsxZqxxPnAsOSTRZewX0f8+pAm16GqPzbBRnm0byU42djLoVrzxYA01KdWbKPR4cCBONcex9
sm1l2e1EmcdH4cSvSVHAC0Q+3yjcejNH8YuwxQzshpEtFW68t+qJhwbzvvLqS9FIqvPwME4G22gv
7J7MIN1OsxNe0srPUahKyQ3UHO1sHo9ua2AfmmO666OO3kSh8ksTA3oq8zt4PPkY9vVCmcv9XVcM
X6LvPCoppwBthpuuqY1xm3JJvFiix4xbY5Ov0yImnRD7K/KjpMhSPa4cTSEfHmm8LV68qPCKkixs
K1w1PltK0TbsmylHwLIQrgejBpFSNOaX6q+xlLcke9MJzqvWMR8bsvwr0++GHRxR0WzJOwWnSf52
Jb76IAgnCHVDy0Jq+Bw5G+SYWs2cI17VvjOoqqOTU/vYB91e9cAyW+JiJWQ1SQXqqmYnAMZk8DdD
Tm2JJ8KDVFZxNP0PhBZeoUO4I7LEXlTKo2mnv3J8La1qqIDRSfYs+eQAcWQ3Si5L1fpXKDj3fnE0
Or22jyaAD0XxAaI2yL8psaPTWEc3ur/f0prdC3EJG+cChy6T1+hVJPDKi/ZXl2GCD84Za7uKmZK9
a1Kz3JRD3lyAMLts70M6i2Ef38NGWRAW6nXFcHmIks7ZuFheBEn2o8Lsh3OeLIHhAiTsoybYUlUX
UffQ8BgxycOHJrGDhg7dEPBMSvjfLzVWzQZW20wmcGVICA84FX4oHa1ZUwfbzIqo0BT5dG99fx2E
fny3R6k2CVtf9O90Z9fT8BLF0CipxvnlTHAyiOZD2/TyXSVEQvSJOk+/nUBl5q34qMqhPM21+weT
mrUDyoqvMDDNj5BgFC1qbXt0aKvqtZc9IW89U3XYU3hcVRviqfqQWsUhMiPzPrf6yzN0tPd0I44k
e6adPyI0ljJ/Mdtn7nbr4Nf4UMFPr8ck6j+mzsJXF1sEYJ2+2w6ZSN+pA8JwOh+HNv2AQX6gfQ7e
nKr3RNNw2AXJvCkW82COD4/ceFKzWbf4ea0dGT9l7cTJgi2jp7ceAf4sNGqsFRhywLzGG42/H0gV
NZXQfF2NH3Cg+CkCj4fg3DShsWo79heZYT2bQZSew5B/o4eXqCtqvARmcXYnCJyJExKsScHGaSpP
MpXfnEG+DligGp6sq2qIPloRO9TF5VtzuV8M1g3CyT57s6RjTqREPZpftW0HW5OCyr6uk12XYR3K
I1yIPgCrDWomFb8u3z2gkVciwNj85pTywJTzSFjpuyOiNzOJRhxesrn3wt4Cc9+i/xg7XB9qF1hi
V8DgxabYAEvPGgjC7nNF9+0eFqB/GpcvbpPR1Eob0pruuuIWsqLb0xr1xygnTcEcL++8tS+TF30l
dUaMe+5qOi/d99wCGxYXEYSTtrwOBjtJO4mMbSfRlUJ7ujWd1+x4LT1PJZUhVFryz0imU9Ew4ZOD
uIytfDNUWlAmFe9j6moOEFvQehLjtfUjjWRHhgXqEdzF1HTXBPjVvfIdbsUiosnVMbeysP1tE+T+
Q2wKsUrIqdG44zPIKx2wm/mZdYG+6xaBQPMH5hbmjRWBqK3RR9DUikvY1LSZRgFu07mWp6BzfxSO
Si5AyJ595eB5z/pnQqW/Su4fc3SaK9dV2tT4pk2cJEt2emCbgjJIYKwB64bF2r3NSz3d31+N6fn/
bdvIv5eN/Nf+d3X7kr/b//kfHST/9Z//+f9HJYlLYpVamP9TJUny1Xy1iW6+/r2P5F+/7199JOY/
qBRxiOm7lmMGInT/dx+J/Q8PjVEIShKFZfkWjTxl1ejkf/0P2/4HyB9TBL7rOQ7CByUm/yokscQ/
PEtAAvIc2/YcK3D/bwpJCEYsvT//UUiCM9316TzBlWharr8U4fx7EQ/NeyOuh3HrLbJOM6cwP5cv
g82L9u+XNqOS1/Lc/Vx5+TFX+jEOpLxg7nhNx7g6Gbhw58BdFVESPFlZYW1am7ubhefVFtU2yIbg
Rkc7TVyipeIIoTXop+7OB0CdCKTzFXayHKqpCS+oSsxbIWp3OyAAySz/jlQ+XRGWq8XKFG8TG2sl
kNBPsviPbT0LAKWEShNVn8vAUOfa5GQzBfNPAY/8rGCbrGpv1ScuFvwAg5Tlm+FWF4JOqYRjA8Hl
NwzZ7QPNFttYtLeI7t1TZo7DxenDNyufg6M3WNNdcIqpcKZvgJZUBz+T77PbcKTqupKDcQLelg/5
4MsRMq1LkUmHQLPYNfurA5i9JK+wy3AfHnh5zGSK1QOrAOPct253Ghf4xRJedluLcT98wYLZHphK
y72v73Hn4kGJeNXhF6l94pnGHHjPQ2a2T53xXVhwqgxEL+UQsC1rQImiuyKjhdeFfvLPL7z20i2N
6/0akbqAQZPaO/aIsAxFBcc77i5ZlqJ1QxlY656fqKThPUgg63lpcI68VgBKdqdNMsG7IIXAa65I
BYker19jyeRQQ/HOulbFK33J5JcXtRhr/iuNNB2n0q492bKp1r1vxNfYAUs7q6r+ZGeEa4VedNC5
v22H/Yql0+fR7R+SUIZUJQTljyjrnlCCyo8upsS4wKHv8Dbejexo9gUBjR0JcfXIMQudhTw5/aFF
sOa6Ws6P8aHzhwrv9lScLFP/rtyvgT3JZ+ZC0AosEkRVN4Mz5XhUQhhN0Qd+h8SJhlI8mo5VXUe7
Hzfe4NBqZu7VAConrOcdovvVKTEl6zaIj9UVt1q1FYbwrxV1RIfPgCDilqtaXVw9/fACeNhBJu6C
RfuRv1WC8CjKc9Tl7xHokiZ16oeOS/C4WJoIHwUDVQ7sjTDwqO9BX0QNulYqvHFp1dkAAfwMGsNQ
E+cyuv1IEynI0O46sj/YjROODRun7iUcYvvccm1WzlQezaQlc0kItJ4guU6RP650TXVqPGT1yW8T
xl2s/t7on83lSzNTOAtjsFqXfrLxF2iQKMtwTzk2Z1taNU4UnDwmIJI4Zg8OsKQ22sLSOuS1Ejft
yV91ZEQXLiTumcgCnK2qct8hpuD1mqjykHeUG/mWFGqDBa1dSzTITz8AUuRkBiwhjlJTETHD0lW/
4xcPDSrLJhh9/zjI3NugHjHRIHFeHLCFfZRRXojwGAz+H0LKZzKW1Ra6EgPET2nr7kyoYzp3ZuNs
ha7MJdvsP0T2eBS5OsRzMXw4PDo4kPY8OjKld3lTEEYFtgrR6CXvY0LyniQrQvAAU3Dwk7Ib2L23
Hhb4D8RwToid2Z/rxcZZJiwKC+FZa5Fk3bWHGjSHA/8/H6BMGuRJQxe3AS8LVi/I9o2F5wphxVrZ
M35tHS4bBZ++J6QtlobFhNo3OSttuuOyYioHuBEz+0FyjeADoSGlJlOV04JEGspoV3Qq2Yuh1muj
EsalFfphqraz7vu1lr7YYVqihb1h/VL3zQRu8gFrjHv1qBwYQq6xMm+HtZLJb041V8uwKSEIcKwV
FX2qqv+AjLAnmt6AGEFKnCPzexLtZcYDV1RGcoKWutJTsLaDUJzZth3m2LuzWwKe36X7MI+w4ddP
JvW9+9KTj7Y3XDwHT6mqyGabeGxSOhlHowECCO1X4OH8CzDDGknpAgKiZeKSHgPQ2YU4BNY4nB0M
9NbcvugYcT0VE3VwKW6HdkkmZMesIbRn08QCmQAbyTx+2inUFBu+MtzrYZOq9AUGxN5xMhrHO0Rd
4BXKs2mWET2ekeGHk5Y/LYOlA8ay3z6+Tjt2KIXs5z8THhngBgbGM+1j+ccs0+OOCIFXrAJTPBRt
8atOQRBTCBPTtnXoMeSR037Db/U+Y1r3QlIHTUQrAU+lzz4ZD31BEk8CC1h71KJy9P9uepcPjyA1
5ltrhwWPZ25GY4003ga8mzoibkRSm5t32ftatzpNslMR5FcfD7PbLZdM4v2xSLWdJrtMV8/gNcJQ
Nus0x8IQ44wNJrri88T0+c7JKg2N+CC50a39NHA3BrAFizcDMaClpRknKOu1+U9PLTEKgc0wXv+s
WSXiikhhvvMhJgqGLfPnrY7VRDrSqvltpyIz70PYv4y+91SF6EEj3oesufS0fBLA7mH6EyCIGkWg
KWK+ashIR6zLTe/Rr9sUn2/DQyK2XrpqvjMC7ZyQ9LHICLwGMZOf9TjrGDciFRqxpkc2Lwjg+vLo
SFucp67fIOYWJ68J6MMqRYasK4xdV6XOeupNOICQ+jdqUO5THOXkrty+PWRFsYg77pukT62CIf7m
Ib46bhxS3hSY29ADt42GtuMP/fRra6AiqWbl4gOJYxNQwjUt8itmNRjg1oWVVwfdWJ+Q2gunqh/y
fgQ9klKzZKFfsaLKD7RvL67qZlP5TbpP2Z5vZDHTuekPn0xYyR4QCZ5nGRJ9MFhVbLLM3ldcbnDm
yu4WBQPlzGa+d1kVAURygGqQUAAfwPoobJ4ErrOFaoivbnF053UJ3GXZkUhr3k1cdYc8Z4tNsSnl
mLO+URWU7czxJDtLvXXiPk6qpEan7vdmFFtssQ3uWYBNF+XIn3YfsCBdTDjW2L50wUeFuwnNA5Jw
huV21TfMkcOAUyFd6ijc6mv2WyByyDr0sPtfZie9a5izve6Wc6QwhrspvWbNefGDPQ2uFN3ucsic
sCk0L88RRkgyKM2xJKuYf9Bo8ArQKGA6DbOsJfZxCh/LE1y2aVDdCIX4GM4CffI1zdKZu/ISTz+m
qTIfuTAsbHiqNz4gZjyZ/nCr6A9nlT8GbAgoYEOF5tSKEOCZ9ScINHajAy5tRxrBNnd1eE7ifNGt
IGoWU7At3e4mWjd9GL0hZ9U1ZSeWzkRBMYp5It7U0mkeAkyz9N+lZ5sf+TlktgzLgLr6sdj6Rbg8
ZyhDBVqQbvpAG3ur9739ZKh3Z4wxPttsOoxG3QNEHl6pYtu3bA1Lm7xU61N1x+czYmNKPRB6EQJT
zNaQE5Pwvz2trHOMFf1Cers/hm4FBClLz9K0X4wuoA8sbamtt5CA86bdpq3dPJCpOQBV7J5G2jm5
8uvNlBPz7QmEgA2gQRRz2NofJvUcMdAvBBGbgPTLJDStGxUWq4mlqmvE5mvoLPODjC44Wm5iwNhv
J5PJPdath4zUZ0U0+RybisN+SHWyj8euKjOkQ2TCjTHX3ga6IgwHrMEndzmIZLVJV0Lk4BeKOrSW
ruu4P42a/Vvb7eYmOMjAOM+ypPh2sN4hlGMjVhiK45xuh5T8/zXtyZrP/pitGj6XjR/EkGLN+mky
ZX1oDI9gbnqizXF4GTBv3spRnGcEmMEa2JJ6r39X4CHflLK1cy7s4NcgqXon3UzZq+fcB1Mb2Nk8
GANxql9CICK7MhD5WnTjuz+DJfKqqrqXCrIHlcT1ToUh/JLUvmhQ9g5Xnm9MD53JgYeMzcFMyLXO
xBKD3BrupRBIXTRIrP06vob4op5GffC6TD04CkRCW/1utNM+INIh3L0xLjk38t0nXef+dYo5iTu4
2wFQYVawG0w+4Bc5vKp4eonL56aGiDNNDSZXWeK/Ep1Bt7LKzn6UyQ2jxC4TXFVj3JAFbRjmsopZ
K+lwrmDlenVsMmxhgao6kB5fpTF30OhTO9lffOjgD72xAKBAUBOJGaZknyTOcJR/WPfSO0+OavD9
HqtiZq/ZH/wx3D8zdQcXzLnTQxtU33HyYZr5myajfBTJNEFZH/1tbDvvbOVfbEPb+4zP5ykCyosc
RfSfo7mY92mHhykz8mdtDO+5pB4tiuCaDhm868zXB2VJ2Ll63IcFBgo8rTK3Hker/p15BKRdSTQi
9X8oh6cv1w8mt9w+oBcV29CqL0mIn3XRhFO77G8TCCVs1dQHsFmTh45eDPo1hXtzdDCRzYPTYtcD
bQZz8FZGP+Z3wh/Z3dKTt+kF+UuVQfwICpdmBvMa4l6/l31crgx+jhtuc75dSX2XzF+FHuQVp/+J
rsbigMSQ7wxYxnszIT6sgvAN2LLzWEfZfmLQ3PYdwCErqTlsjSJYJ5b3BWwpefA0x0t3jC7kQAkH
sBR/jKHwrYW7xRnlXOy2tggDVMSQi/xCrgMawnJNdjo8NpS2HDziySlt6seKDcUJ08kmHv3gamfs
IoxSspE1DDKIJWNuMPTQYzuC82561TF5kNwpzviu0AET0vM02d9J3+2NUdH1g9dQLqKi9KCU5Gl1
82Zil7zCi70T0rAyyGf2Ec5TQV/FikcNfVFDHT6MAhO8EwDKVr4ybvSVndlvA7OMaCBPGlYwdg7J
Ugq/OJu9z8khbaEfWMatdlV9KkITsy3gnVVh8iSJX7gs5Y2Bmb71kbkQtzM7Q3xO1sQmz4bfj7Wm
45lvY2QOHfeH1TfWtbSS7q7ksOWdHB8HEZwrlYSXIPE+hF/OJ9522Ec/ulydfNsZvsKAEnBMMAXS
ZPXOv3a8CBNCjan0vYwh+4sEolga9QRbFCNL687NvoT1cxklDbFxpnNSKOU+6+hgi1K3fB5iHvUO
G2zMWAmFykEtDrWlfxMUYUpl2PAEUZVowAvgp/WxNJJ9T1nuqffKS6Jaa9X5OHpCbRw9vt8qUBdL
pHSFN8nFoRVtL2EMrqwpByoCAjmJnWOfyouiNTYKnjG6Xkw+uFVn+b9z5XSoMcPjzGQ5FzBp2wGL
TgXDjQ5MD27VYaJbdQM34F5AZFsbnvVasJvdF6538xydrgjCPueD8u/dIR8ChvM6EKtqorQxMTPG
9WDe+XFwpQjb3BlWZQHKPtVF324ZdBXyxg92RixJnPlQ9s/xYqjl/F4QnLoMZfBjsot0pZL4e/FP
6ZzsLsAszOK9dxw5ZMMdj8/aajeGNMMjdoR9Yo/+UhXPZg5wh7Cn31aApo+djERrjhoR5KhDXo6b
23ayPU2SOBKH9JZyutzM7tLMSi2Nn5mffmwFGH/HN0rE9qbHor5TW6Nzlg6i5jmSJcnwxv0ZjOqx
15t+Vh+15XQbLH5vfd+/kgJB37M3eUPoF3HgjH3tDwCZXZwBuW9nbW84RV4tM5H7qHT+GIl+ECP9
pQEp0r6LwwPixx9SbDNVRKaxkgR0t35cs8MU7h7vGK5Fo72OeR8cImn+rPQIvd/4b47OYzluJIui
X4QImITblvdVNKLbIEiplfAeSABf3yc1C0ZPTIxarAIyn7n3XB9goxUFZPYQQIlXgP3I3M0bfSas
xegS1zpz2AyD318Rth6ZE+afZQ6T0UDaRG5OQ/J4vnQnAqfI2qCHzLO701c3Uqa6a+qad0QSYh1A
tN96EPI2FnK4G8yCFlkOcIIAEPFqRj94zoacYT8L27NvTu5OjDRqCtsL/Wbzn2eKYmVkkbrD6BBb
49Mhp2zF036x1PTSdFVwxm9DLm6AstRRlEB1n/MORw12TkQc6BPGnr2ATXC7QRwpuBIpjeGe0bgP
mBKYs/XLurdkvy2yWbCdDvuN6CpOwiF5Zjr67WR5eekjEzdV2qEsAWNE39+mm5ZXozGj8DUZkgc1
7tkv0vFzCshHCJThrbmcalRqFeIlTbIq/Lp/5SLZ8Ac028DCMDAwIzqJCRLAgH19SPj4oTu8Jr2z
qzvhf8g+frZb4zm2acX7NGoPLfTPjQVLdoysz1Rj6OgFVrbHCbgEfDDsjVCbZ4dmaUFU1mrnJJG5
LutJx6F7rIYMjtmZ/ocCEFtX2zczj1CBDvUE+P2zsxBBjiYOxTBm82dUJKkYEXM9u3Y3ttv/yKR+
oNf3r17KS7T8CSYuWsEht86RDVld/Ht0fUWCmvOZseqoZUBCqC3DVR7n55K4pG0wifrA91Fv0JOE
FFMsmMtZyBdY5x8FHkNk7+kH6uTnBrIoYXUpsUvO3VWiuLVdv6zKwWC21GBi87tiXXFvPysiByXS
aJ6k3WjKeteW1VNRu949CbppA02qMpVA3+U9Yco0oM27CEOCDgyiF5zHlvo+iJsjxTORaD1RrmOc
v6I8B/9sDunB6H5sjx26TrJsizF5RcNNSlDWILVKxN2fffMBy+PQFn1MviTfda+OOV0RbiJSAgG1
7zIPyh0n7rJvAu8c3DHsee+sA7kTJhSYS5Tl7Mi7+NNw3Z3vOBeLpTqvXon9jqkNI+eQ0B5vJZZk
ZfRLeo9jnCLIMcik2GZOhyS+soNNO2vTpONhPqF9ZUFMUJ4nmXxWr3GCaLnMEkKCS3UZgfytMHuV
Bx5vDlWqwFWcG+66b61pp4YQ/XuA/8Byvb8OY7dd3+dfk6yDYzaXtyBCP1tVQXiolhuS7lsr23mb
VeCYGxnVp9rAW4KOU15BMsxgVwDwVv2tqLEQuKH/0bejs/JE9k71jig/N+AZ4O9PzN9+KodtL5gL
OnyukjoYdn9JQiPKCR6ZSgZ8ewpLQAmcKRtQO+KwMBlVrjFBnfx6uYwIbXZjE847oyhOU0ENB17/
nINk3kt4ExTOu8it4ao1MNjmBP+ACqDUjOMLyYHurtFEnHBTMbKD4O5iuhxQuNQJ2s4SFYrqvSPk
WzLbTH+Lj4xDMEMlTVe8WizJMDtuCCllKsOk4o07AU+wBZAbwerzDPpLeguT6ZBo5dxV63SAlpej
o8VkA+4BvkVU9D9tlDpnwx1+0YBXm4hV5TSAm0t3AszKFtPro4UUCHZm3bGU37KTGPbkpgKE4Rkp
pXmaDaylRR+o3ZWDbdrytgXcexwEoeYuZ9Zfz8dpYsiF+IaoI0HBRlDiJQY4v3l8pz8ydmjfoJDM
6IHS8E+B3uVMXehlTIpqkTMsXDpvPRZFs7Fw4aDne6DedqHn4zEZa2xuw4LDv/c4dUMGV2mwQ0my
IC7EszZ4X8Krsp3vEanqHualfmsFIReSdVQx1Geiu0iOHBn+yoNvYolHJWyuhoXYVI8s3FUx9YwV
wFcUxAsSpACKRsfYmN9tiHM/Btbq9XOFOCV/zVRkbTyyLpMl6A4JdRVxUCvI80Sdl8RSWlT5ef22
DDrpOQOBLsihICt0TxKn+xzHJov4hS8nefjhLl/KhCx4+fAHQLw2pQyPRPW3SZZyKzLmFNwnHyaB
ih754LumJUuxl3cHkNlq6ixoFhXsFyPJsDKlXzHK7MPosHKrLJ6ENmBUmLV8ncZoXRq/TsDR5P3J
7PMrrHOH8Wsz0jok1HcpeyPvWRXjDBLtZ5rJVeXw8QM2XmYC4S8jb3lGyQgsy7PPbdzd6OI2FSOv
7iGNzt8mMxYZlNfXxqoY3YuWmiutDpgfAJ641sqP3GMLjBZMFW1t2CrwYA6r/9C+Ri1qVSxKGyfO
nL1mzFpmYG18abyVktAVa8pXS242h85236M6/+yr+q+VGHJnCDT+LrtEjPtwQhQhFctvtk8t0wus
u47EUlYZ0SN8cbr+r54HvCbkWipwlZdEMg9dwKZ7dn9OR/lSOyGKAatrqW0zLgkbyJw5MuMGg4VN
0w/3jruUNFagbQyvKTdOkX82DmhBsHP5HpbZB96G4oSH6LmjIjwoRvOpLMIjb/yzSvrxGqAusZpI
PpYgz3elq2k7wPbWVjdlF9qwU7Pgqa9G7LNVOIh1I9LuLRMssSpyS2TxpuouOnHptxti1bJtXC4B
igy2bD2JffzppGtF9JG9FRN7iBFzW3vuvG2LeEuZSnh6QmbdaJXP0EbEufHHq5EgVWwBCwINwhXk
GR2cEDKhDkCZHww9CBUyQXxjkj0znF9+Nb3JaZYTFmhMcuf0UftuIGVby8hAl1yn/ib2I3jHDJQD
kWFe9brlzGMEG0nvATtonMPkqDt2l/qaJviBJ6HCjZ0RD4vi87+qdBL0t1537fL+uw/pfQsAzv88
aEUQ+3enbZ+WcBq5Kn2f0qW3rg2pK4eoN37N5rXUvpUcX2CMLQpfTfM64fsAq//htaDtKX6Yv2ec
9YSdnnkjzGNnuKxxl2kXTNLbZOSyAWdL8fHlI7JIDGKsfdgS6kVGS8J8E8J6mEFPSji7W6Ph2wuP
uUjzL+wwV8mkI6M126UhW9sCPZ6grgFXAj3KTNTexK/N2hRD9tAdxwE92L8fqEffF88aD27iJvea
bNM1Fwgxznaa3h1a45Y1rEiha2YZlCuqrBNSNC20TesnEcZbHL/kFWfE5hSKzHY34CPoDVZchAIE
DOgMZmXwIXDBk0KQYe0G9tbsVIaFPBVpcLRyaR2IpUzWbHn2arGdez6o5xGW4ppReHFIMgf+N2M9
3kZKhh73Nw2R8RQsVX9EZ32CYYRjltzyPVlYEnxeb12qRr6jJkj+myfaaqa6EJZs+OnM6h91QOrJ
MkwnjmqMoaY17YtlYY5dE6ZXN8XVt6zkWqcQ90IQnpwBkHBIJURYE6SXhDw02yUxvvf+s3vQ/CCW
CeKVNqjg2FuuIquf62Vg1o4EfylNUunz5DaVNhNoz7j0Jb2BgAuY93tUoWrV6obIrsGeu83gX8OW
2sBKu6elspNTb9c/nKLOObBt1JFpSN4A42+c5ozPS+eXKIAStswdAH/uC5/ows7IzfWI+xpYlhFc
kLoPLx7QmCFq72Hg0V6TnbV2eOqu/35EojJW7FHWo4GmKMfJfS+JOnY8c7gqOzMwv44bWTNbkE3K
RzBMZBb5tOuVP300mWccYofA4kp0XJlI6py8uoKTgibEgCqKOpoah4WZHu32IgEHKcUtrAuTR43X
pDYrsRGlJBzUYGrLi70v2A8fBoYkPCvDq9e6J0FrQV8LWAAsO4jm9sfsnJ07t/1L0dfkGwsiQVsU
0UmS27xsTPerxDJ3tCT2B+KIdbnYe0QX4zu24WSbtxZTcvwU5xQl1Bbvp40IO8DxEOfBAR60vXZ4
Ms/C8jV0V3zPhDwbhD07bH2Ib0d+GTm61WaIYfAo2uD4fKKipV3egG/40E5450bf/wQ/9oT9IAeQ
sXz0IEths29D4d8hYGmyA7OXisNn1CnVdDvnduy+aXh9QqyBobzLBIgcUBRLkHJNGY60uKVV1gnY
mZvf8dO/zR3Z2DIDa1DovOzRGNiPWtlFptUD6xlX68QFUnqKtDT2evhfvIz87YQgbsrTo089Jsnn
zgjq9nVitwo9ljrIJkGeAADSud4NEofNkobDOp7/IqyDQk0CzlqyprR1LnihE8KJF+HTSP4wCk57
8SrG+i206BU8osV9IsaFzho3CB2vdPq4hfqxjMkj763vuu+nk0MvuRp78y3Um9upM7ZB5/6ZCDUP
kVH7tfnRTOrHJvQ80unngc5Bn34C7xfh691uJCQdLj2igplyg/R0zm1jRR4sSdREqzfwKNmJAfkg
c93U6et4wbngCGRPCGbPdUK7IqrdR0ui57GH3u0J9iTZXvEABDOCEsA+Cx8p9/wm77lsiIFXBXnw
PsHwC8a0NXyWK2PriUmgzxYR5sw1S81flY3tmCHM2GAOpxY2AAc8gGqoQxU6WJRROHY9snvfGt5Z
cyTgI83nBU2qmSG5pJ06WW79HhRq2Q8S9NOU9kzF8ZpZM96r2ILHZXePxKnnldHlb2g/YoZyr+y7
XvBOPQnokjvZDcAB5hdbBsDXe4afaWJ9WZ3/qsz4LEKQsSQRexbDJm7OZREmsufdYKDNkMVnBCVs
1VcNroWe7m5Rkhm5LRt9uuxMgypvaZZkvYx9DwxFV441y08zLG7FwKllznTzJaXXLKLXzvkNtrsn
GAedaMwpLjvrVwoXJSCWeIfx/CcqPeyLjkukQ2u/YvUY+PyltbKsGlePYPtOzwn3oEDd1abwDYgU
AURF1kBGzBuGKWDfcPDbhRMPOjAu7cnbzQ3PEG7z1zK031LbJhVd1pLlMPYz5WBfSwR2w4IpteRJ
WoV2tdrajnPiZQt3qZzZI2sS0BKK78Q8x7prbtrsChGXOTQL6Lr3yFbqNgxvPkyps1Elg/3Ygpjo
4jPJJsngTA1fvrgD8mtXcaoZGSyX1kaJlhKxdrINCaWkr6w/fNRiaxUnK9Quf2usmUxekMGCel3J
MXsEpgR6iJxlzL3fRoErMUYq5WTmfRi8a+busvG77pDLNsu7a2be5R+i73eWQmd2PUglrZv9CHiW
61pHfRjtfYFxdQi84raEdAPee9QgEwMBNTM+xUI+s/7BIb+bItgMpIfuw0W+zYULjZNVTSMnY2Pi
m3a92N2ImiHnEFbIL9Dv1tAfgJy/khaz9p+B7vCkBKdhhmkRlFSAkptj8o6IMS6VLF5miyyCSAPh
FiysdeCS2lpBU08IeQ/zVu7Qoa9RVTUgQOo98Ml+h0zBJKay3uckUxPDlPK6d2JntdV/KTnK/qJu
faVYL5Ozu3aVzs8ewdC4SqGIsrkvY7vHEoG0h+ZHsRv2EFUFS3IUzVMeCVZsOviNVeCa8CRQXUiE
tvZCNzK2uXlOY8faJCRdgxgh1SipEPUhGBDvMTI/hb8NEeYLeq7rUufiIIGorOPUDfdh8yxsS701
HlYgSVt77diRTpbU5RZhNnlkHSZqJdPteYBlOLAm1T9AgmIx1//kjBsQ5nTafUkGXz+SqjX7t6Sm
+iLuV9OkVHcNHPWMkts52M6A2yh3XibmMA+B+/rhdqyg2Dc1YRpfM9Zbe+DEE8MJx77UTE/Hxbae
J4UoqV0KElEqyq7RcxOE0vIYJt6P7aNBQH1xNfkI10phjEU5s+CGqS37iT5tS2yyTngSt7RZnhJf
XfyWjJQEtz76FlicPhj7hdguPOAe5GCtPAy5frDGrnE1Xnwp7wvd0RrBQ3vJI5bUReE/nMiZSXyL
3Iu7Jyz1hG5q68M92fuKsfvYLsN6hG9wQLBMpqp7dnEg7zr/O6P4O4HzOFRliSxwLXxFchqBykHU
vFsEmxVykMd8GX4XBMD6Jhk5FrFaM9LmA2uh7OYCp+Yo4mkHscThNxTWY4lZ7LI1P7SdaI8hdaZf
Fgm7isLWY1Iu76o8MzIxT3nVjLcoCwqeLLwmAK/UPujSZhcszikcnfDmmIN+Tom1bRGKxMuEUiBV
m8yW5jrOneBshOawmpzA30yYL2D8zc5WWCWTQESQsyRsq5sM6Pmzq7ZuYC+HCVZlaabZMeCuq1zf
Wnlek1zCkMkYb3R0MMzh27PbQ4da8G4NNkuCxbpCPDB3o2vtwSIyqNbMhkwhWSot/9h6IbVxquX1
3XAoPds+8ZS1J/BiZjfVlwz2f+OOD2hC7T3PanPdMTkgyAVrHU0WOUHQaNexkziXcPGfva6rb7UO
Nl98/zLzW/9KmAM5jgmHyPTD9UL0NKM8BDB4o8LkXZJ1dvN4hznpvXxLLizLPERBtQjix+hYn2XZ
WTuWfS9x2s+3Wkh21RF9Q+8U4corcYTxOZytuT/FjVVsKhEGt8yGzjti5Aab1fCaBmSFTPULvDAc
PqG/K0THG+WkJN/lyW5MohIctJ1wGhvWMagUkbJBjDooehJIGzBv++8B8dsn2yuvVVp3r5Vp8sr6
y7uYB04NFI7bwVoYoWlzYVywPJNxPewGqstzg001WLzwMDnhb9M1nV9FuNxDIvB+ko5lYWpuAt/R
AOtUXMGusP7JFak9qpbbSpafMzeZA7A9ZCq+uMUHC+ePzMmqnVkXu7icQYoNANjwj8W6/vnrt8wp
g1g+etLlEPQND5g4zJB8AkCQX0QbEAQAjcgUhX7jb/ArZtiJBnosH0eVAM/dLazms6l4o7hxSSHr
B9g6ECF7ZZjPOCQLhk/+gEMKV+q4rgIGhMkcX0Q6z3u4UGMeequamNGs7El866f5IGix8o5soS5B
eeWIXW0QdIJ/SJXUhypxNo2xHz3rIedmuLQCsl85jdcqHN+USMVa2ZuxyjjcyMjm8DFXY5d/x55j
nu1jPMPxZAOFIAEVKSGr2MWAsZDe2qbu77abgkMYY3Q03xwr38TZIg61SD2i2oozorPyc9sJmb7z
6hL98U3IaPYVENtELjs8VVvZL27qi63dQuEsZtNeE94UPQyTvV1rc5qWliUOPa/vEDkxFcigjlQQ
r9K1M2QrQ35po8K9pEtZ0WLl3T5NJVEo01w9Z/mHlbwZjDxjdivPttn+yBZCM+Y6j0dfrNQSjNvJ
E96WAiLdi1JoZAiWp7IAh9XNMVgEfWvBn6SG6akTUyaFNFFlfRkGn7696oh2QWS2dhABZSq0b+CN
t048zKdWLnsITmrdV7N1RJJEHIk8uRUQAEIkHmYGjZKNmJENd7kM8TNUKdxBdUEGYhig+EvYS+AM
0Ruv279/CrRbhB41JQmnO1vaScJi7AuxZbJ3ZsYefXv1kRYXmE8A+48vAXaUAFtKof0pjKc+wdoV
p1Z7VyLtYomws0gV3YAdb7EE4Haq/fGOgpJWdyqHR2//xNoVE2l/TKKdMrH2zHTaPVNqHw3MBnT3
BcE42mPDyqh+MKGhS9AOnFZ7cXrtyili4xc7dncDSaE9KKw7S4Upm5hdrc+bLjEfoivQQEYW9Y52
/uRYgDrtBYowBY3aHeRon5AkXJHFVVJehe1/YK2H4OdSO6iy2fckI5JKG3wnWn2DS+ddVriRfGxJ
kfYntdqp5GjPkijBgOeZ7Z9S/UOFGTQXab8s+FxvlbY8xTA3ulEgT8e7Zymb0BxMUgqzFE7f9mFp
/5TASJVqR1WovVWldln1yOTcKvvlMIZZFdqJFfzzZGl3FtwWegDt2LKwbiWDCrY2Zi4XU5fS7i5y
BL487ffqSKUngX1LXjqBxUnw0Wlv2ETx7/NHZ5jGBsxjrXaRJdpP5mpnmR1n56LQYCHtOouwn7Ha
TNgfLC+9dqaNrcu8AregiWltisEOJoi2iAQamCUCalk49PC5RbljrkqTv30yzuxLuy3PlZFx2hJs
8gzUPf62JhZpbIJzbHSQTUCVaGfdqD12Jgoh0wCiybl+mLDhoXjHj0dOkPbnddqpl2nPHmMe4sm0
j48jZx00OPuU9vhZ3QuNVvYaYP4b/rkAtR8Q2S5KGCyChvYKpjgpBgP34KJ9hEzNxge9+gsLmfRZ
YDbkAOiOkfYfom0yP/D/AfPX7sRRWX8rsyxPWWR/GIgOghUEi2QjU+iWYWJmO4I18VVPzbbC/Gho
F6Sj/ZDUr8kuwSLpaK8kugrOfeyTsfZRsjpHla+9lQ0my0a7LSXB2qb2X7qmn2ydNsOcrBksinF6
xY5IJGO1tTFwVjFOzoiPCnQissPUCIho1I5PeBsk9Nm4QF3soEaML7TWDlFuWl5bPKO4Oq0H+20b
YAWO0lJ7SxPtMpUpftPsn/U0PI/aiVr7v3MnmsBSzM2VsQLPDKXeylu0QAgr64ylddHeVgYKHP7a
72rhRBDaAau0F5aD7FHVuGNzxKhaGVVim4W7kL702kmba1R8LH8rkR2LMS52fU2IIjDebdB/DEWf
H70uoG4lvN5WsI3nBgwEZhESzeeFhSBIg9CYiO/oORIyg/hwpz5CJH3vQgPZgM6lNb7spf8a66aj
WMPFIqVfrBPnjzAI+AjZxxPrUFbsuLWKJbPnp0F7j5P0LcaK3IxXSzuT2fNBMdNu5TorWR61cftU
W3QmuedBBPXI3Chadcwc9kL9N2GgoMmNCJqbds5rDos7IGacJPJaRd0Av3JkGEs2CQFHgW32r+4C
5kFKMZ55LnvwdNBoXWE3Oyh/SoSDdsx/uQ6LESfz25OJ00ITgtzOo/EIyWEkkImk05EUQA/sAEE6
sBM3iqE7cJrJ2eTJNDJZoFuDC8+i0kMnjZYc/2L+BYuL11ctK2dU8Sb3HnCljsVsICho1xGxUy21
tV2eWGy+uWJ6baYRTfXAkJXYkBKaEIymG2vb1zbKEViMf7I8PGVFij5XAsWySb9ihMi/LjK+kqQ/
TyRiZi12hKJAPtbhjVsTvvKqBhZ87O2L7bI0UJPrwLu3JTQFllZbE0EnIzKk6Xobd2giNDAR0Uk0
NwW2NYK92Y464/E858mH4bt7VV7NqPaQZJsnnJ82lhdA2pPTI8tkeAxqB3s6v7Idbv1Bxb+wwDRz
8pj8cYdX+JTm1VOejkjlDYeN3uy/gHw8VYinIYCpjTG6zqULCEAS5jJv6J7dW41HLBFB/dyIjrkc
wZQ/doeHLhViDx/A2S8ZgRnYmsTa1eJZW7TDPURvVVDFT0M5HbMRvEnexDcf4Y7OGF12gWPJ24S5
voIxRECmz69FGg7o6+UY2DOtxWS+OopzkmsPDI1IkpVFALsaBmPbevEB6WeHoDU3T54jjgWO+5tH
8h3cuOgz6K1VXGzgLLqIYIzq1RnrzUK4wNoHIgMHxuquy9B21zJk4ZLN1g8SI0rNDpT44IyfYRIP
q8aXySmw6q+oC7tNP1Dr5chdMaOoHM5IA8NxfDVpIc8VQ45j5RXfEhc8cwv1if6JiXpdtcQFcnWx
xPxMUG5dgO1CjhEjOzkpn/794Pvnr5W5f0L+s+4EuHrOoyPMBe9WhpcCJ952yqWxSQkJPhBEth5Q
em1pGub3dKk+uQZ2U1FNb67rnkKqsrPKY1pBU5AUUb3UNlqQeLLuESvEDGHrDU28vcLA6FxDmwF5
sCjWx+Sk7wyVnoZcFneDEcSOu/kw96MeM4B/WuJEpy1IIL2NW1FFYLV2t74L+VSImpmSxJqBBNJi
+IpOcgnaaT918jUcTLFhKWu82O5AZNU0tnuFu+HhE2rC5DZC+e/a1cHtMixtelVvL81WZRwQSPo+
rc5VKDl0cGhlztqo7V8mYqsvU8/kLlsIfDFUP1y8BSfQOCWk/KlTjGmPGNv+nufOn3G2vWtuAlll
ulduDNDmJksuBvgGKOgh+yyatnvq6Ls9Zykeds52phh7vPNhdp/fndg74jnzvy2XLZWAZe5RuB0J
fEmei/Kau+Z0z8gYi+Y0OuYZWRtk3MhL2fmMYV3t5jBynzOE6UAYacGdioftOLvTmTwJxCiINVkx
L7d+MZYTkZUvwVDWe88Ki53p5USDJnW4GkUHu5oUVKSJzr5Nkl2FSfUoiUTWJ7CVWK92VPkgUVl7
BWXc7+w8/o89zyMopXfMLZ9sknr54eTkkYd+yEfFSHV0uIwxcNs2tA7Gtmj1UwB35WHEkvYKn8Pn
2+g2rlaWdTUfY+h7KHT81rwEZkgogeceLZxnj38/0NZ9eqR3ceTF06bFVsIkmf+auMo7NEbGHD1d
TqWbxOTNd3fkQfOZnp0RVfjbXmqkEE5H9UXS9zkVqIUqUIhzLp6mmiXzAmYqH4PfxdAbgFjat97H
U0qDdhdO4ePrHydUSSLfJ2n4Rd6b/Z0PPzH5rTDJ8vce9xtqfl4fG8DRx4S8JhbO/GXlWBdN8DGZ
G7MMFtS13Zhfsg6gixtiyWTR7ZYM3a2YkiX2iumWB404aVfS0qb5zZBOtU0K2l8z7wmmBZSZCb5q
Y6LyTVuxrwMqIt9NrjNV89poW8AOFrO64eEOMPsxtxxL/7OwO5yBciDA2fwTDwta0TKhJyiPvcih
eVMy4j/zWTATZZ7cyw7VBVDciCRQ0iOyuN8bCSMt4ROQN3v9HidasZ6yvwTr7O1yzjbUTN225gys
ULM7NNUkcaVb9u7fovGhmRfmXxLp9oZ6jZV8RAoNk6c9NCNmf6NO5WNohXFXhoyvkxshJCQ33eUv
vCLPkgmoC8QpNQ+u4X21pjCwJJL1ZyKgHYL669+UBqHXeI2z5oHKYD6Q6OBRUFr3MJYJ3MV3w+yQ
qYZgQSu3/4yoKduY85u3oCSWo8HiFuNIyFLICWRteZHxGRSMlBes5tifA25ryxbo/DrcMODrIQ+3
KRQF79WJWnliJUfpm7vMvJ0ouAmQUoyw4HH1bLdEuqsIFd8g4mQmyra+jVpzU+AT21VSlFdZwV5M
7OLYFBi8+7adHoni7EFdRtQW+hMijEgUICL0aE1EKjPag9wYlfmxblhJNZkpt3mtyCwFr+kZqF5R
oT3qGgxyQ3pIXYzN2miijyVCctZIF1w+ifJ8ONvRYFFvl/hfou7Nz5I/YK5RbcaC4DpaXYQEuvuA
fhZ33gXojAacgokffOeZwUC3TWH4Qc74OzrqY2iPhhW8EHLHVe7MLzB8wRTF0W8X7a4/MWFhkllv
zIz/nRyHq+qWY56PZwvNtbz3hgBtqNMXVDAjDSFK845qX+1DUte1OoObQFKGDY75KWt+xZpYB0Yp
QDkjItUq0gz5XCz+ymhCE08BiYHXup7D9MVSLDxIYerHkCz0dEKYpB2AhWJS2Xbdk0p34zA9J2H7
kw/ef0Wq3qWPDiFO0NP3gF0rhGiaRhIU98T0mA4EtrUuSQwdAMQRecJ5ZC1/iDfYEwr4N0qJ9EH8
8G6icyOB9GZ24yU0fYvTJ3keoyXbNqpUewXpDPwcL0xFGFYEsZ54cswoFJYC29RefwbmyK9V+Qo1
secTNRjBa09b/WvEf61aA/PYibRqVGdZgqAkgpbNQ3RTBKRv+546SVVpsPJnw8dlsjIl/3cf5T2Y
frKJgF5VR2NutqndbP1kMKCxsKyrJv+Pylz6i3o5GUvuI8jOvC0M23Mp0l+hUCUTbLZCgZGXpx6A
LWB8RtmErG4cn6a09WVxzGzlskNvPlpQUiZE6z5t5HaKUojQJLZWzCIALdLTpXG94YyEA2fvfBJq
6umF2NApxC7lzPFIA5AhTMwMyi/KpyIgNiSrh2tn/RUlHlvURubGKlo4lam8F5n84+nQuTx2f/eV
j34lwAbqFXxHo2AQH6K6U/H8YsrU5XFzXvq2RKDMLWhX5B7QSejYLI+jMqzuVfBatPmbm/CU2fot
GLzkj7IiVGc2QmJGJRPvD1NGplE9QwbOR3A+f8ScvCKjxf4yYbcdphJZbHNnI/cDvMncdM1QEFHL
5mcgYaoTLyiCi2P0j65f5l94rZ6DNjQPWffJ9AOaOKJmcHbZhD4O8ktiWmTBpiZg/vJuwz6NQbYc
HPKg1w5WCuS41juADBzQCw2VLLuHwVB3gz0Xc29gpStbMoEJXOMem+pWa2K4T3W0nQ3GyzZL7ZBO
ZM13C0+IC3UyzUMPfX+WHzN+33UY6fnNOLG9in2isxayjot+P8SS7zJDzcdq5cJgcFuHLpioBJ6h
y8WxZrzFgmrlRuJXkKa/p6bkJSubU6CoeXkn75HR/zai8tXXX19Fzmg3Dd299/4Sw0vU5xQU2wCd
Y+wuzbq0sAwVYAqbuGVoFXGSCXJTase9LhHrStOHltWV5sZvnuTU1a9CedcFXuQSFuRxhoDDok/D
9sxL0zB8Rh0Q7lUbX43C888W07HCIa6rKk5jUaUUbdgCiyy957U8oQR0N6ZVQQW18npLY4Q5pd5F
Do+HawrzgFJubfrsb3FDdFs66a2Rxoj3KYp8VFtWaKyLwd03bSW3rt8jSIQ8UWa4fbHdg9aIxLIh
2+IPkzSWOH8Hsj4KBEu7fgiQhNTec4m7YO0zEFmJ3t91KFG2wuTpqNtiO0v2Xrwn5Q77zqqh7F2x
c0AC01rkkXndalI10nQ7+UC+G8Ofo883pfekZp+YVlIGs6nWwwlQvhPsoCJJUazWzAnKlt1Ywhs+
hIjCoq4/y5ptydwFxB17fNLU1rQ/Pah5Jz7EM6wiLCMbZ+GeZWS4HmzTPWBObNemTYxWRPQz8krE
HGWvKdOEpE0BUR1Ob7wNDWc9a8ds7wauteMibE5e+ZywJ9olbYq+y0x/sfvWIhGsPWCSplVjhR2M
ukQgcvSex7A8IO9hjO9z8zlkV+G8w4Ye/4ldQzAqkw81xb/5KMxNxgEI5Rl5q0wBqDYRE9TaQ/mh
X5q2GH6sSu3J2gxLhMRWOmvZfrQwzoufGskVuTTgIR14KZMdZPtFDROibgcqBFPX3mq3cXgWQ+w9
wZXjliLdNqsGJOeeMVNzkaId9KnL7nsbF81X7w3Og3J1N1euSyXsorvCV1x7NapurOn7oOr2fmiQ
VoDlAynqJR/tT4PR+H6kKF1l4bQJcHvNY3VET/KiPHbE/wLaZgKtAE7UlDtOcMpM8UaOx5dRtzu8
OiOPTvMdxNEvMDLO0bGc78ENHxMxUOtAv+7/Hmf9XEMejtfCbcfd4On6Vs4rdtsdOOR9Siulm1vG
nRjViJFz3/9n7zx6HEfSrf1f7p4NksGgWdyNJMorld7UhshKQ++Cnr/+e5jdg5n5cDFA72cxOciu
ruwqiYp4zTnPoQR9i+L4Q+nJ5zxys+cgjzfJ0+x1l2WSSTFlYy0CbbmOZu5QSeIi9Iy59nAtNkgZ
mTVRX0ODbHjVHTIjCqLnxnp4HQ0XSRcA2mAYLCYzIZFzQn+gHyVm1Sg2SHlD3+t48wnvODKbetMK
7l8rYnPnjaOLxmgutgWKA69v38pgfB0jHBd1FXyZQYfhQrBtCCv+yDX7t1VX1zseE2+DHqKaIkJU
sdo7M+DEacCSBBcCeoBF1dsBRwiJbl/LmMe6rdHwZ2nOqhzvIZwfbHekmt8O2HNr7qF2RFWsupjn
jd8Cgc9d67X++FMTsKUlEmVpXZXHtUJPTdEm+VGZ5PPntHhyUV0YLtE7IeObMONzmGra/WhQ9npI
wNvCHncM78m8V+hGZ5sYFVe3uRYyXq2QxdxKZFgP/P6LqAF913RWiExj2v3cymU0EQajIGNMSDnm
IthhOE3WRikeNbe8oAeitJTk51D5Vix1fm7HMO+ZcdsU+wy5pW+Y6lfjRryvHA85hR4gjuM0Enij
I9CJ4/wzDiKuQUrFPuYwMhr9F0SEnYHuwusEJj9WIT8vhgiCT5rSn3tZS5TDh3zjAYbxQ9dksU2J
VroQMNgWHlJSz6J0kSGPs1prcnw1teGid4QZJHq26WSvXVKL82husPcuta7G8RHVEzIqziWV6K/2
yCXfRSa7Bzr0aj/a+GMCO9S2Px252bfBuc2M6893SIngAVDogmrHCTI2W9DHcgVdHVbmVphLulLb
rrupPgY1qTCawX8zkMPjRKrDn3XeBHfRk3N1YGSLKtNBkSjLrVtXvCkkL66NqrtP5+KW1K1PVNfA
VnLt0EVMVGACcemwksYWTzQlIXdQQMgZwgS3UgPRpVSYyTS/zkpnmaDK00ARuZEh0464ONQuru9Y
8JFoSDbddvKQcDOzgeCUR25G4x81zDp5eaylqsN7TgyslXKHlAgJdUe7Aqb+1AwOJxJXmIYaLJs1
3GPYOXEBObWD9pIzbv1T4qW6foCaifUfsTcQZXQiImUJqNDriQKUW6GTJpquKX3R1eFwgBFAcCcI
xtrdwdaVYd+RAji+phV+E9z2fm/xSW2tO9cbgfkgFqVf1TaNTvfQ0hEUKiRrqWh3CEI+LVk7a+/J
DufXMKIMyQMOqin07rG7XiPYI11XkqeOIm80qbM7sZT9AXtVqOVQd58TkE2py7SAaDrpag+ipm7X
JKWLjHhtZOqeDGyS7UCNC/MpWqPTZowo7vl03LQgXXwTMxI382GqGOajuNs0gCOQWyH2pyjc6qVb
brQkZ8HnOfe1zKyl+R05GBPvlqwEt7CzQ56mv0KjO7J0fi0ravlwAONTymgbajEQ15FoJk5HV/Ig
tOo2HSDm9kzgN0q8kboXsdFa9VPP9FRRkGtu8qmRwqQcPgUBRe3P54u8yhWTjhNgW2wIOHyYsPnL
R0JSNwLrG5+aBF255RJS1p7xsvGceB1vcsvr1ptcpjExlMgJmUmofp9H9keTUlnPQ3urD8s4KeKh
zar48+eGrTVeBTbvUCXkUlePNZyUfv5wKrIXOEMRFVIeYpGDzPzg5T11esXLi46Qdq/gUIS79cmg
BoQAVviq57osGtbVfYkgZrK4zlyehvVYctL0EBlX+Nw1llpr7l1eP7JMiXYyt3bc42jLXe6IpdNU
KUABmK1ouw1BkemgtRCk+y1FcZvGN2VNbsnQ5t85c1YEn6DGgXRzoXk4QVwAdCt2GLk1vVaecwos
66Y2Kc+V45ACwOYIlDyFB7/cz5byhRs/xrLApNC9gqE4BwAZF4TbV+ER/kdQIhNvlod5OB4Tnjb6
hh69KcUVqJbGt/J8q0WAaBBbAY5jjOyXkJIsomNWg812QB8KBvM46qZ+fhrJRyZt9ZLm+btsdSbm
BatMlHnjoydv4l6S98hB6A9h9O54PI1wQhGTYqDayzT1eYg+CmJGViol36DAZ1ZMfJq8QZ66NnuY
LR6rPoYHRaaL/WfLmtJKModx0WcP6U09zk85ZLnVXHM5V8GEqxjmxJq7AlAJgNEA65hIe/j1uB/9
sdOBeI/CvGLF5takI+bD+pLLkuHuQOR9ZMl+r0W9fhPWpGyl87MrTW+j2HJhh6Sd1qvoxKfqz/rD
cXnd0T+SQPStxInTL0V6i/w/WY2Sv6yoMgoJ80Bqxjay1XwYK1xAhEPgDmsibZPpim91p9lNMW/C
ELjPaAxGLoDpQapl/zs523lOepIDHvWB7jZ3C17DpoVj1MObqsV37YYpJArOptj8DaCPDxc2PqZn
hziGd25W3SMGFO8+oMAiVvvj55JicMBb2k0FQ1eHRTFjKQsZgAKP5gwfjevo+7HUqfV15wuh14WP
c7cFNrJKRccoLNZIdxrUBnkfVYRFywQdnTUNKRY7LMFPVawZnCOm6Tc0XevYccdDrBqeuapC92lY
xgMpBzScBlTbEKtQrNcsXbmXVJe7O03Lu1NHpA8keHUNDU4yVFq7Uan44gQTp73Jpe84luUzdvPI
aiDwwR245jNCallM5eG2VYx6BqlYiScYK8fRgb9muobPuje9MekIyVra/ZfNWbRxOz1O1df//s/7
Z85MkYdLxR/tvzI2DazspiOc/4znLOKqU//3b/uTzulZfziWMOECSaB6UhjmP+icnvkHjE3HkzZb
Vs92HflPOqf8w2bWZXo8NKbg0OQ3/UXnNMUfLh4NqeuYOm1PCPvv0DldCRz0X+GcFLMO6ygeK5NO
aQF0/jucU9ZNUWl66u07BrlMNdgfJhZrqaF1qCqwXnd1PqyKkTg1zDa7nhzHdSkSseZvtaHkxOem
OMM83AwNMCI9Hzchq0rMsszGyB7q15kwcOMWL4FWPZpDtzaIxLuJNM6/3Fh8FwM1NPgvv9FIzoCO
m2OFsvjZfXg15szaFHPAvHiY2MGm8TGyPpldzj4CM+gwr94SDOfBfTyKwiXmaGZgJrLFeOoy93yG
gX6fxLOkOyTAOJ99JlfuJungOGhZ9WoEjHtmbnVG0KC+0gl7klmTZIt1aZNYsMWTrLlN3mYBMGV2
2ZPRZL2j7yOds9SfaGivRfzuFJHGTI0RUUXN2RgOXXTZGA8ShnlhXGQV3/WFAfc4VmeahHVUgdgg
ZSjb0I6th567a+qDbKNk8J3aqK9ZxrQkAgLd6TvMvwCyGOROeYhwkhq6UPp9oyK0PL3+bLMJ9LEc
hK/C283q0Q266Jb6gsSuEuSelXOMZTBVbVWP+1rQkAzmWyHCmrUHW+0agwHzFLUd4nokYrOjYEkR
/rWS1y/UkUnOZ/oV49QqDs9Yc04s0hzNe/S0pl6JkPCEecKzrVGq2U6zyPsdRNVEskfQVPy+Ukxo
SdvIPcD6Zkm8QlwRgxD00ltNTp+zq06OYzBqNPNmu5ELxcM1WT84jQDXYLjOVkTNSxZinuyE1zOl
axieWegw9MiYuRCCj5RsBiRJZXD2UpwQaWmog3Ii+5Sn1cUi8gabgxAMt6sHgwzszdTMP8IafLaz
leCBLBZ9FBGdwnwYUdfuS5T9q+FpCCrzZFpmsCu6iPLXQ+/LzR1lBEjHRkIieTzl8MjITGMaanvy
GGZIoODXoQrEKbSd+oyZK5DVWfD3JpBiBeNhtRBZVixyb/CdoOi0m50MuQvCdnFWMlyCcKdhI0m5
aQebG4NJ3qGyhn1I3BgT9LplWOKKU1efOs9Nb3MPYMcwPWtGW+wEMT073rVoO/Gq8IxR7nsdw0VP
JelVdi9ZIlAoD911VlS9wiB1mtpz5WEfc+bFlNxiY0xHoiahh4Z9kRMoGIHQW74NbNSsgHPZczuZ
X06BcWj0q5wY4kUD01ao0gjmBvkcQFJz0BG55HquwwQBt4ukkC64xU+W6WR1BD1Qixg2WRkQfZRF
4+dgue4mikxtlZjjauoNd49AeMPenEAQlHgnQKW12Z8yWHvSbMm3Dx5ZrRwD9JfUeu3etZzTLPdN
k96VxJ5h3CIkQVXBY6tjyBk7QWx4MD5TS6zaoj/bo31TVu1LViBFd3JxSPLi7Kblo546dPieFkCi
iba68VVbkr6czrFUlK297roHrAEGYz529ba8dxEYYvq9xl4yHYse6W7qUuxAkzxVZkQLXkbDg7dE
Z0nvI/jxpIFBviYh8k2WVdV59hLn2UOciErpAtsjQjJppDek90z6yisFKQkmGmHd6Y9oPPojBJj0
kAygw2NBOYXEU08i44SHTmOIRoaYkes2gvgIt4hcaJ+Dm/IOAhCI5jQ+E+D1Tv6vs5UZy0uiPB1Q
SZG8CF7leZU5QUxh3yLeBUN+xJhtHk085gwxyuamnMmrBTvEU+VHqiAoJ4LA4UJVTvW9cnnkUqVy
HBJMMRuN9I/8weDTaCfJBVnhU0rkqeU2pwgzm6PlM55vBuoUyqzRssOScog+CwBst8H0xySVTRrS
peK9jyCtCAwjO0+5bwREtAf8GXgR8FOu6hptcWzXpo9F53siuhMtEUtCZrKdRERuwbb/aGSyrzjD
A2GWjFrQShC8+dHqlJusH4izSMO1quyvir3TwpeYNpCxwdqp8RTCX0K16wpfaJa+FuFkoJSqDiw4
gpcJ3sJBkfa5AVMbvCB5UusI7U4Tiotd/TLyNLhAtaRyBZiHarj4IJKq/Hbxd6v+czJ7597jCPBn
wyj8H7tgogZ5BlKb7bIwIaUvy4rd6JZPTtIavllpzlqZM5aOFkeT5kHiV2F+EnXCKyX4NOsJd4tF
htKDBmgh0OBfhC45q3lrLq18gDXB6LyNNbjBSSNkF5hPypMUKXChufGI+Y1MVhhYK70ll7Sy5j38
Pa71igk1fkG4Ea7BZxSi2mY0WDb9oJtS1DKzfZs1brdOwiXSYG7vhB4ewooECuUg+TMdmBM2o868
dL6yJ8eCp+wtdD5hfyLiYd4C3YbYr/xYOP2Nzm7Wk5UfIV9Hf03fWmCz65tfiTbusYohYyJLx7Oh
v0XpxmbRsYxgiPB1rcg3de13xBtUj3wWIhwqqdb1REMZtyOSpJWqAcaOW3BbYRxzFoZXpRFnhxvB
70EN63V2DSztZXmLpVCnweB9q6xH4sFZL0aJ5UMF+jQhKdPA4Aw/zHqMEyg/tJCUkWwx8CsBZs+J
rzOWByP0TpTLhUnYVovLT03JO4HoUdp8VnAlM8usjLcW4RZCG19DAwimtucpG6EJVR07lrDpR4Yp
I+Dgrr+JhWUR7cCuj/znLz2cTmPTvCrVIp7jdJoRYHH8IGBknyOxzLnijKoXjYKFmMmL1aZS8lYf
21cu9Y82rGuqn+4Qo1W6aQ0t33omE/cAdwwSkebc4mKTRvFdSPGJus9PekQoJrSdMEIDxXwwwr6V
C8S2bhKCKyKwypjORgJdkdAL0mF1N6eIxCGRaBeo4eh1Q/IURrs858WdFZp+1I36JXLa6xw6gKUx
zmZ6/x7oHecaKLWiRChGAw6IrY/22XLR5oW6WLYxrFkNwTa5tRNGfEnZ3YMk7ikao9u5PHWdXqxb
dhyEOJc8IwAeQ15LmXCZOynHcCoYlzMAwfpIuA8jf6pPOnDbdA7stN5QpDnbUva/Yw9KA1lui4N8
Q5jgtpqrR+awzC1mVq+uyzJMO+J+8cuq/21nrbEho4y/Yj1tq5vc1WlWBYgqq75afTruYb49F5VO
Cc1P6FkNGUUB2MhhMKFaGPB1deoMPqmGQXVojDauVHk798a40QUfJTtdmxl6LMglK5T2rKm5cnXk
CZsk/KbcM0ig8yHs5lu5SOFnkd3kDdstZVL42fHw0VbRYxFQaOTafOuYBLKyzT7yyyTdJO416ViN
Mpo37yvjUIhqvHgGy4SaKmhTiiUDONH0XRsXOzkGwzH0+COU2pwfkRJg2LL6ZW3ksvVijpR5BR6H
gUimAWwubTHnMzia2Zzr3xARTgRwM6Ore1jrrkNl02fGQ+lJBMugChOnuaTlLO/T4uBlKW4zwoiu
seFY2yibvtFoMdUQbgjTrzu14bzCVwifOvZ+AxA9GQZFATiKQ56xhnCQNGLfffEIpToSuuPECHjw
a5HSaXr3zNMRNc+kVXpx/UrRPG0ZOj9YATDjLpKg+rLgmk69tcGi7RhafSkQvlCP7vR8YD6ZoBgg
IOTFI+t7AOxowFVbG0QQHmcDrYabFBPjiOBa5PlXZ6EQnHK/MttyHaOPATpDXZyO4Gnbla07g197
2cQjU+Zrhqef/CnIemOsi0lz1UqAgCx4EZbM3jWNu8+WuZhmgF0MqZ3pHgYEQMH3COGquzi4EDmL
Zj9z6m6LCrbcDRRCOguBS55AGqlMksmMskzx3YHPqQ3rZaI36RHX2eystdQlAzMN3u1MnlTbWlgg
4hdWrsGNF2p+EdTxgXCwlTVAfFu8xCC2mRdmeE7XKbATSiHIZUMo+diwhptT690qg4Oy1F3sxW/g
966WaxMemEHaFTnJQ2Qm82k8601xxO4frcZ86jZ6NxELX5CfVx56GCYHkuw+tZ511xiYDyKCrkS5
w4wSWtZYm+/87yVXFdwd7hPaKw4MEd/DFeN88E36i5WhiuKs4Sh3Uhc3f0YxHuT7/85M/sbMhACQ
/xBp8sVUNHuf/i3Q5K9hC7/xr6mJ+YcjdS5/YktMoVs2vzJ8Ne3//o/r/UG+j20jvMQR9+ev/CPT
xP6DaQZBKJ7j2oKZAwOVf0xNJHEnXLgeGF1Q947n/J2piWP9f5EmTE1IwRFSZ2xj8cMs99+nJh2K
NVfmjr0fTe9RZXGCf6wnebZAWD/WGObMFKpp3dbfVd/honbb8HaqDNgymCxJFL6aPSB6q1TzGryg
IhiSlVDoGT1k+zbaClarly6N3cvci19K6JBgIQEQ1HGO4wkpcjM9dnMmb+qZTjhAj8dUGmUlL+UI
UXp4Q9+IiCALnaOWSBszHBCTlJgwkuGS/ODM/SZv28chLcJ7S4/lte9IHrBLVOjeDCAJkFBZwinr
5KiugyJtKsBFRZ1kPrp2VhAuaVunai7slyYoSMps2w2nQ4UzqX7wdDPaO00D1ywBQgxsCYreCItE
c9+B04xXSzfkreGG9m1YsBpipvGMs6E5xaOW7lqkfhd9xiN8FOwYgC+xK9IXt6mNsWTrpKZ+oyOa
B+wSN6ufb2vmqcRaFIg9F1dr242+HY4hFqie4U+5T4Mc0F83WgjvGu/WisRH7PoqK62PsqO5nXDI
3drxtONkSDaEW+ZQr1nT5AN8h2zUvzm3brqOLZyrp2eo6T5Y7hvGAcmh7sjvmIX1W6/s3zKYPyei
lKxUrPDmod5LX7QI8zOmn1eIG/ctDuaDE+kf8YSg2REKxUV9U1cqPAAvAw07mnvufUwuhXs/zGPG
qfnitffBnGwSeHLMSyDCmto+a4Vco2IiNmGMkMoiCV8jTCbuwk2uFDQRqtWjzNHpz0ls3/EvPcVq
isBd1+6NbDvGaQ0kXNLFijQhOrpvvNNkRwxckhQNQShHnhiucJxME+4DL0SoHTrboLl/VcnoPKfR
/CItG/28OxxROS77PfAPmhq/nYWzD0AaOzSbJTW8aAWyIM3WD2BvnlzFL7gfkyBLYdIjtXUWIlLj
QYuotOIQCKI3aqEjRqjacwvKCR9+0RzyFYAym3RfbQZDFcTrwVPZsSzooGNYBKXq50OrUQq1HjOz
FuMsFdNJl8wcetJLKHmNJOk2SYpQYHg3zWURx52kgf5ngRWLA2GKgBm6ObitYQAjjW1cMB8Ek+bS
uR3XbZzn90RDsvVvjb0Zm/OREelfX/75LeL49ICkYc3Ul6ScibJyFdao5KpaVAieQ/3eHAyCYzp8
QsGE4e57jjTrrc5CfW+NHpFp9Z3Z9vKu7xdRcAROchixZceNbp5FkeUH1QVnMdcF+Uji3YiH8IsP
NSnfQv/lpRHNbmUSKdnM2gp8BGiLklBLPZA01JmtP6WqZr3itL/yYBA3teTYoscYHwcy1sAVOc37
qOcwflsIZ0H+0AhCLrRq0EH0RtmNYQGM74HHpF37AkK+xrbuxSuA8v3BonGkD1a/MuzEv7Ta+iBT
Ql07iCaOLZv7JEPtL7kFjmLG5j3KdtrXyr2LyCV9AF/3kWhTs5eO+W0LuxBUrrQmgUYB0DAdehxc
UA5eua0ojg99JfojcA28y6/QTnIwJlkv8Uji9hyr5IuoBHkqC8SJiizfn+8kcMKTXU6LTDewoT85
NebYTJFzsbPJG76tjMlYZQWM1MEz3rreo1itxAuqeQQVRjHtWvrTy6jLz9I28qU1m8GB1czpwB8f
wR5GUDeBRBx/vv/nl59/hi45ZhbnhPuJ/e/tT+uum4oKJxSND+gufIRojkwGPx5B1/0mZlV882P1
ZN5COw/cC4hpAQevK3mKzYYeFKl+bdnbrvCeunjkyHKw8oaG+RjYw9opnWxH2ELjw2nJ99qMIMsq
pu40SRN9SszCaMqHNVGg3c1U4HrxalvsanTfPg212qLV37B+7d+wfIIeyKv3WpSDPzpJdMSKNz52
nn1LCI5+sPrY2gWqPNdFXD/x+cgP+Zh/9q0i1tuFeV2Yw2E0TYTA03hWoQYw4jkv1V0T9c6N53Vf
2pQ7x6IltRHCi8bkR457ZnDTS9+n2Nwwehrd1G7tirQYGfpW1hkr2C2ln7+ZTmw+MY0Xx6gNt2Hm
PEztAGI3F09NGyI9LDmJgdhuhY1Wr4JKsh0zhQilEocAW5zG0h8QuXGozYUt5zUM3At6MeminDR0
fZdwu0UWboTJ6rK1sD6sqYLgWXPpFhUkLtIagyNWXRe1x5mh5bRNkxGw8YLfdTodJx8Iqm52Id7g
pSnIK1u7TLyRdGF9l4aMNpHWgsfkht/BN11h12s2VZQjD/FgytZukF941HCbOfUV7IlxH2fzpm6x
WTac6r5GThU0Yx2v3Z9fpgE039w4D3khH5LKHi9NOYyXqXAwUijgu9BCQfTYuMYdXdeApwBW6FHa
opRsV1Nbt7csEFbMTONNEUzniVXFeo6G/hy45QjrW8cDsxCZedPwW2rTuRuY27DgxwXKcT1N9TcU
OKTKcmlZPUV0Ex3OYOsljo7kVSO05ZDG3H5IW/o4irdeWx9afbb8XrnXoXR72MzI07OTm5lio01y
Ka2q96STj2lTk/M9w6LJGQW1BaGXI4z6FrMSZIviNkRN7NdTg0IGlos3wnkjfRil4dVp9OeoNMhS
SVATS+EVNwbGHBa/+bqt8JQ1BUO4ECjlwdZYWRmEa6xHm8WvIQjrTlMo3AmHSRIECcHoQ7MRpM4e
PSJ1jLpG8VSfTTO784JyDaiVyM8Yj7LZGSgwptDXGJvRNCY7tGDJrhpZ3TNpNbQZoTWBRdNifwsU
5OuJDm5gwb1DyA1NhNEL08vE2rbOZFzYJrxrntdg6sRnbQQ9do0quFQY4wljw1tkT8BLM3Jr9fmd
lZEN8VI0a/oqe9WAMIbdy9w6gTp7mAprOFkJAWXclQhEZv2W3VuxkrgFNkMfHlvd/RnucEEXHbxp
kyhQowc3IKG1TOZa02V+6pvypenNADAqRJEy0hQ9Hwa2wr2ZZDRvWX2TejlXm8IBPBTFEeMy6+KW
U7mzTcNHovxLIhtlNp8y08elVhclb3vFaG8whnM3W2AijOiOvHQ66vSkTKcDaTuSlNkybIgy5qE1
S3CX3rjGaZ1E/NSMkJCdjkwkq2hQM9LYMcgmC947fBaiBrABLQTJw7WM2oXB6rwoGXd3Y+drnno2
h+aGRWEDjZpeu0b1iaTB24rGjk98/N6qEC8n6qVDGUXaUSMLYNNUNTS0mUolmQhXbsS8HrGBr2dA
I5fSTff4NdlOhIOipJ4BbangSWsWgGkfhYgynHUt7L1pNdUOlB6D2sb1OLV98BvDetHv1Etcnqxr
E1O1A/shs74igAwHvZuT23qeKs47rDPem5311yHrQeKa46/KOOW2hLY57ZN0Zl3p9s9VV3SYkfoH
StzBN8yG5SOhJHGBLqYxosi3GuOXlCHDqElkzAZIlIhcin+hSeptnN5FweLG0bA868HZLrUtzItj
NQC+ayK1jzB8rqo5x/5OrEJa4a7w8GzYiKI7xiokSC9ueostGrtZU73VEWC6siHqSMuscz1nz0rq
vssgDOFL8RxZiSIcys/KZHqITfsVhnK7wLjKzX+79b/Rrf/HANKb95Bmvfj8PyQO/L6/mnX5h2na
rBWZbSFIkB4agz+bdU/8IdA+0KxD8HddlCj/lDjYf9CMA+LxbMQRJnPrf23WDY8f5drLAMBBhfG3
mnWx5Iv+S/4ozbplg5ZjMGBLRD6G+PdmndPbKUUzhwd07gLS9MZm470O40x7EZWO6cOsnUO17G/g
gh3mGkhSQgDPGiIMKaG4dnxdm8hTRP1uDCyQs4WOB7Loy1jWRiiK7ptlkZSxUYLKuySpoQg0Rgew
arZHK5F/BDaG05ofKapg8a+Zx4FACkwH5N1PiZz2nm6xycKgiofRbg8S4wUbAW+XUD3DX6zfZ10Z
u2bZilkc0cuWLGBdxuwgO9QhUGjhbArpTSBXcI+wYiOeYatYuTms3kxWcBEuqSEz/SBx9s3IuLc3
OMxxeO0l83u17PFCFnqu7y7bPVAZua/F3Q3ofFZ/la6xClxQWyIY7FW67AjNn3VhumwOrWWHaC3b
xGDZKxYsGMNl05guO0coXmAyQX+uwqDNn6LUhQT1s6Vc9pXzsrm0pw01HKvMmKUmyYbpAW1Mf3RV
CtjJ8Zp9xeC9wPmDFM3TUmzTTnRqZHRhywOrgIZ0NNrqXFRQD8K8ia85Q6XV2IefkVHR4bTDg5Hh
LdXDMTglLGdxFTcb8p2no8NsN+d9xZtq348Fq+wE+EdMMIM1EFYIcAaYi7DpQr5tFW85uDXKF9Yf
tFKPMSvjeNkdwziiHmxfJEvlamzPAW9mqvfPhHkm66rUKbsi91FbkEiWSYeqWFJPcu+wsg5ZXQcN
sHBZdbiOg0eL5XbKkps64hSm56I0U2I2F0VlDXpnbN19gUWijSZQxPDDNlXdfRbLFr1d9umUBSgg
cKr7aHfYtrcZ2PiUYzn1UA2zL7JXXQ5ZUTwDkUmpEICf44SvGdtfESkalD/s9i2W/J5NVZUue3+1
KAAwouenfPnWQh4QMt/1Um1vt/TqaXsGnSaOLgMNdyZyI5c1eaXOvSwxvGru02BElBttz157QH4M
umKT2pSGpRuzAoUBjNQH9LhK7lHQnsoF224AvfHimAxbhTCoObWunW6cCKEO0NzvxK7SB1QTiAjK
bw3G5h62P7bCsLDxDyzpwHr6Xii727QOlp/GeIOFZx/6qbhoMBY2FvR55IjttWx+hXkWbhPNAU1r
R5ZfSvscyeep6klryHV9VWdpDaWquwCPW4J4C+OpDjsGZZWxdUrGVhX7XuLP7CwMX2ey7shVRREe
TASqRHF/JBaDP0+rIy9GehsgCM09XoV49Cx+SHdpFf1JpuzfSaSRYzSyH6PDjLd5anxnzoIXgZ+f
z3W6x0G7pGDS5fezVu3g8yAuBkZWe5GGYNolp3KIznUCzAnw3SisX1mhXUfjm+y8DeRn8yOQARmj
hP7mTcsorbc5BFtMynjltiQEgLqy9Z5MK6MAHG4Bky7FKyDf4BSBRabfCbYFfdWeVE4mS2G0OJu1
30TzNKt0SCZWkOcciNU+zkcWkF4fXBMITYmdvrkVWnuQKlh1hHPXIwS6EBGpN+yoAkXwj9YpqCB9
RG4jTOzGgQTE8vYVcB2xEjOTseliqPojk0hrbNFsrCalWwH1S9oUfvwWKl6ePkCglYdg1td2EuCU
y1Jf5BC2HNvcGc58SjLkpJpZZGsQ2M/gQJLVkE6ejwQfeXEyZYxi3+MxfBmyLj0jwSI8OK5w/uZj
uev02B/c8F5RlWHbb+mcNOAjk+0QM+MCA0KwXCkNNHfx0ZQ6YhNZfzdhztaIJhRy/ngXc0vBaf2d
mlARMiZLu5mIVqUX9gaZKoDDkcFvRLLGnH/BKw18q2TMV7swh5k2qI63qzEAVgRJQOS0yJ2DAYm5
xd5qdeJx+X835SKjWOs2VULESpgMIMeN366l33qyg00S6xVV9niXjvpXmUGfpy8u2cOD114lrnNg
cGUdSIqmvYRay/t/8GCZvU3pLX7l9Gn0pl9zRaSrIcUXFIaEKOOo+iAa2+YRFvpZj0Ysrsbs7fGb
IOhwzYfJtnUYbhPvG4o/DeA4+V0TVWenO3d06hLiRoO12bvCQjGvoR1e0el4u8ZB0/fzZZZpyLFN
w5j2M7kXRlZfPeK6gVdDpHXUwLfLly5zXtJkyW4TjLnA9OkPPYu0LbE78IDM+sADaBx6DTQ4PCjt
fQ5uJCPGDzsA6JZ3VntTOAmpEOb8MJokk8MGC7exkYcbUSttAy0yuovJ9Qa+VL/Ns0g26Til6OeK
aLyQVTxe8pjCABFagVCaiUuLpgimO+i3S9k1JBymrLWJmVRprX0ikkd7laHX1zRt2kKKS0EKjPUF
0gogCJgMRxSbNFZpzRs/BPPWs0T/Wy4hlCO01jpsHwAKIGYnzO2+Ybm8scjaOQZVn5waigpGh+Ra
VMDSvCUUxGWBkKueoYiDBq3u2hvEFWoziQFcR0zjpbwaAZ47ql95pt8z7uke0pQjNM+Sy8/dAiYv
OYUxX0y3cY7kxKSFOd5bZY7ULh93EDBYyRuDSI7YDfwKngyB2FpR6r41pdkxlO7ZQk/kcz4CXMMJ
x36ytdYCuePGM1V1QSfLIxK5jDenzNd1OX57OySMJjNMsGtB1/D01z6b03GXsqpGBKHVO6YCb/bS
RUxGctDiBD16OW4yj9maSizj3smYqFFoJTEyjlJv7GPkDpwEKLQQo9dMw6Eb5PsmSEnqIAFqbbXF
dFeVxAUMdfTCQ3whUh3bZhSLS4bNdfv/2DuP5cqx9Fq/iqLHQglmwynUPTg83vB4Q04QJJOE9x5P
fz9U1b2VmS1VtyY3NFBERUUaMkmeA2Dvvf61vjVIvO1OQEyRRihzAznUmRLak1ipTOUYe2M58sgx
YYZsbfyh2Fkhxn0aAEgl2am7KUKDDtc6OvZsi+nK9KppBl99Grn9cCyNOGVFpGYUgdue6wwltuC3
nLFxFX8V7Q27OPPmLDDe3kV2rGIJEMJoB4pVM19opLp8UWrPCLD5s1mBrlbzon1yhCOf09Lg6T8w
dekNTEG1GQ6XjuoVTAuOfcoc4KoDd88Ra8RUrnF4UrXhbg11GjPKWgQ29kfVGzif585GHm1Fcjlm
E2wOsDRfgf7G9JEkd6rz8pnjiC11JJad7SKvfU6GBrK+BLKCHu+JTPFaX0ESgBMgm1CmUkspngwH
MSnPMeqmGUpIlwxP0D9xJUtAmYAVbIwaR4JvD7iMfGZSZVI+ketEdszb56jecmbGK6OkC62zkX2w
nyxd3MW+7L73esNWvYhwDlnSlA48q9CgiFfs/bCknGVJWeBGfo6rt7oJXxq95aEbHWvMLfPCA69h
etZBM0xQA/6wrjJ8nmBrw4nj0abaJd+CPEZtj50KlKY4Zj2QGxFiy4hbZS4X5cBLbZ/ZzNypBL4w
+56Du17TJCZ4SPSMvbEzuGPBHBAdem8ngWcp+NES4M2KQzli660ymSCHT9LfU0W8CGV0rLgJN5FR
8Pl1204VS+6RBiHZZqEZLd28+AhHB5k6esn80VVG2I+ZzOg0s0bPWTe6z1psaCbc+NGV1vAwpImB
t2B0rNGF6+Bdfv3fs/Y/ddY2FEtTdY2z5389Gr98ctR235IfR+N/fOZvx21L+UXjvK0xZOXfU2WN
Q/Vvx23T/EXVdIg/mkpmCXP0H4kCxf6FMIFq2/IfA/UyrSvvr39RdBIFpK1sTuh4BJmt/7eO2xbZ
hO+P23xXpBwM1TIVTvcaX/PH47YfWn6pBa3LYUDXHpbnG7Sc5jy6C0BiSzqQ9EODVLSsMzxwURDQ
Zyr3pQxuo9WTPSwHGgkwQNLbmVbJ1q0YqWfZIEEFIhY7jSk/UaZAgYZqXsq64GZxHFzjtLS6FTog
c+9prbJgTQru/43ZDdbKb9sKZkCoMvsRQVM955Kw4M71sfYhVw48Zh1QGgtMGLrvfhbSUqYaFicH
zaci5MmxAR9PpBiZntR4LJ9ATXT2JKUVqaYz2JNH1kklfwMKSFuCzHOLIybEiKtwdHRcI8rLc0C1
8srPDQ9yed3XwF8z+Z6Asr2rJcUNuMIpBp8q/hBcWiNstsw786XTiuTSQ0K8yX7FIMhOWiDPmMoU
lsnYdoDzscAhy1clyTGrD1QYLrImfYuFrG01aeDZWbaVTbOYHAX3yilJf2V+2Z1VfsmJP7BAoXRQ
i52JSGVSc8QpkPLbOA3Z/kCNY29Y2Uusjy3G9pLxZhLrzgngTH7kadKhjrgcOLt8YOs/CHxRZZN+
0fmSf1Pcwdh14Lvpw6gGutLMTp3XdZJOG9nopvZQGEs8wP4tK9MKJkbGM7ElhmXIcrKmrRCSj9sX
e1sCwUFpgrTBTE6NCToue8tY3hDdc1YqKYR5PIREoodhIBviOodUS4IdDLCRlZClUMBiCepuZVK1
rBBWKwKKvhC6Yd3mpAscUAQr1S6ya6ZxviEig/WqdnG0GpkdaXBiJCJ3eXNTih67qVNqLZBFRyE3
McDumMO0pCU01zoLAoQgmxZKXXJvB9vfS66SHc2AcDPRw55OsVzP16pX2jdFtss3UQVpiKtO0Uju
xgbDeqNq2hn+4mFX0vlG/FVy15AUcw44VXMAxcL2ijhBgUfE9vHeahmjptQQ2OUs8azHlrYETtxc
OJnEG13yuMLN1v+SG3jALXysZmKbifkqR8Bq6cu07IuZKCj7lS+TS3Z9lzNuEmMQb+2VJ3yPmgnm
8bWu4Zkf4Jy+ZR1Os2lfuf6psyxWfiX0tIUsmuquDU7wXBuKsu7lRH+Wm0K/q3mUrSBXsxh2NK6j
Owl8lk3lUTmZ6c2FSLJ6rWOzXRpt179T72vcIysHdFQ7VvUeyV1GrJ7RXj3xUbsKKlVl5KVe9d40
YbN88wohaDieScgvKeO533jsFRHctHwO9zWH+RTbO/rk4iWXrUctT5jsvTDQLk2sumQHdPXMPdMs
+5KtKr3SkFFoxCAUggOPEGNNSo9Xqi+x0hGKDma5JLcLN9GqXatkwavR+z1zEnx7VGk5Tb0TTZ4D
UlUE8eBICVHrTPwEG8PB+lMnbbMJW0/eIBuSD7cINRNAlxTlEg+Flc3ifKyJ1APpZoZVfKSficoQ
XmsejFWcMSiW++5LC5BNAR2wOWNfwEg8DFoignHIiWNSSSOu0uLGXTlSGi6Q+UGScv+P0c1Wxt2S
aTxrPBsXQ2cp8bHBRAMJr5eMtazE3HeJML9IlwKp8VON80mVMzpQ02GdF+g3tiNp9FMpHYP0jhRX
B9xoCDeSESkaykmNVAMXGsqdVCzLvjRfOjXxaUFwY+7AAsjmxCohMTmocVv2GGxZZcPNKPWh32NW
4boHnhO7X40hJydpAALUch6lJLc2m63KlngGg7OBL4OEG2k+0+Um0KlfVjFFfuHniV7THCsu/JEi
wD2k08JTWpxpkkIHmuWg2uWkhmFAepY8MJZg1D2p8DgQSknCNUJDtil9W8BAz7Mz45cSuS5qipE/
2SMNJRAx0wls7PiLIAW9qh6XzY1GHJX9fZ+/p+QAr8KKgY+n1C1Nuy6wj6zemrlkA5y9tBXaGjSa
pic/ZAq6bRSvBw5YuY0/S2iFgz4lKfioLUWYE5JyDVFdN1Mxq4ix4hOsJT5Nkx69cLSCjScL3fmW
cqc2lFk3qNB5QS01NJYueDIUmV0+1n/3ziHV3Rhh3T28MgmuMlYHNtghu/eio/uqgXkGYmEoV22g
IuxILs5Y14w6xmRVUVDmoDNhhPH7Zlqh/s5tZX76gUXPQG6le1IJ5jApCkgUmMUMglf0mFgmZfO0
ERt0K+hWa3yC+sZ04ukeU12qFDAwkRJoEyz+QAyKjFjdODkk9ZcciqhvcRcb/mvEtQoWooxA2ajB
O8aa4R5lxsDDSGsDQGSqxlnNEyAzVIOZOpVd762ThrdAa64u5B+J5YlOPB4hRuBxerSTez+UV5zL
QBj9zNyL1MLBoPZiKVNzVkwiH6c7zMkgeTSVEV2DpIneSTWWO53D28ruvQzmfVEe46bLmkkTOJw3
tKSj2Rb+Ha1EYVc4c4bX2IYdQd4Cm8tOJ2LZzbB/4CBQM2XYsTvXP8zed44JqnQPAAGvAs64Ylua
vbhkJBVWjl0Hb3FgvMhZqPEgHcEmSVlGp9YsnWNcq+FNd2Wazn3hrTWgWRO17Mp1BnVjYqCzzQcD
a9pT7wzOke2CtY1l+jEaBofsCMBW3pDUrfcs84otW8L46OlqC0YmDUY9C96MyuGzEi+cXyPmuMJ6
0xmytCAGEv9FUuIK+jknQ6rXGntpJkE0dUVQP1dCsV4sm473Uqr7bBUoBnz1XGvFSnORbRh+Ku3a
Nh1SbvSDyVMS1dFcr1x1XoAp33ZFWGuzRLKTtdaF/S0uWywXQVtdMNWXJ8k3rZU22uzSSEYOcppc
2brE3KFkpFpxNYBnUzeYQQOlqUSs8zrnRDQM6cNLfP3VphR6zUvAgLR1BDmYKhuhbTY8y0jDkIKs
f3TVaMxbGjWw+dB9CEMuFzSxmbPCddNtpCvSuyJxHcxxKdNlF1J4RnUi0Ulg9eoCZEryUFKreKh0
1D+xhtSriikM+A87XpcDeXAIvowUGMUUH5JNLhBZKQrnQWMli8RBh7dSnukJbUwz+JHGLgg0n9dO
tfaej/8/9DMqotK0uMpFnj/XodKseKWVVz+3pSU2gWoX23ieG8oj3wILtrAdKObJqy1SkwK01hQC
u045cmCuGr0AHIqu7rNilvWxz1QGC6qcK7vAbKUJRhjp1VYhxZiVYXBL9jaeBDvCADN0cfJuVJZy
KJpAAqKj0s3qOn63ILYowc1h5d4MUMFcmrBqscKjEDJVKdJzw9nhOoRWfQzVNt+p+aA+0RRj7jS1
Hm6SiuZqZK29qKsG1WmwPMwHtb8ku+/OPd9BKS7ZlCHrVRzk7eolh2P+Rj6imCn90O0doswYSkHT
YgOBdN/QUI2xBG5ZY7iCOFrDVxoiZkWDpb6WseZci3ik0chsFmpNotrG9+J0iwBpBzQiYX+dJIrU
4W4CuginLbYXJn1q6xLg+KnvUmvuFIz9ZLunmIo5Dmpg5JivtiGNNxKxshvOOWITdm8/V+0QPaxQ
7veqpimzxJOtFzKGPM31MFFoddP1Lx3f7t2vA2kPWQxrqVPJH51EiDhrSh4VdmwXb27v+ItITZUj
/SJ8QSfutpbidOya8oL8opq+RdgwZw3TvWkgV+IgGxCDaEhTDBIZg2Vfo7wjXgoIdXyySepMUmWO
FEzwypNhWf7KLNUvPyQuQY1RlExCSidWbUijXcu6eyt89G9gOTU9a6nI5kgw2jUCTNLMPCkKbw2a
6cUMev/kiXGwaPEUwTGRtIgiAFYPoVll+xxnD9M7ChCWRaD6aIH0EZ7cNC84WenysImACS2qzNFP
dZs4766Bi8OONXdJBoxeLSW3tqqrEE6JkvJqyFKKEuZJT3BzmmvRJRLUVmNksQxNsGrptCGLwuw1
GQaesxiIH0WoyWdbdcSxVluTYE+g3YpC6ItEU+pnKwXq3SWotT6i1LPqfnIy0uVJmMnutmFumyE0
MZahgC1MDl7u0hcmh5F+wJ5AIiTKCa25TdyccxH56ZMMAYJxRsNaqSKjYaqrk+Be69j+JlzH1oZ5
EqofdUlUtjnSwImhCY+D47qHnk7CaxlaIQqXQ/dQbPRzmRjSos2D6EBNJh3clvLa2qaYKgQjNnre
c+ILqjKErtcj+WrO0O4U7uKpTlJ0L2PYxYasEsJU29B4QWLCCFYy66plw3kmoUr3H08Iwnm5btJh
Glv1Rveo6GKu1koYZTMzHq9ULkMYTNShsbR1y5SmIzYmQvWmHXAPd4ofxXpVnNyhFzrLTLyjJtUS
pWR054zO1nczNpy5MdT+y/9fienfPrp//0izvuCBX5V/+4/x9/hop2/V2w+/mf2q+xzrz6I/fTKC
rf72H3985D/7l//y+c+oR+yUFFSe/1o5OtTf6g/vsyj6740av3/a77KR+otqC13IQtbhWgiNzMLv
spH+iy44Oum6oeg4Mca/+T1SoRjQK1BceM4Dm4Dj9AeIQpF/GQ0dOo4PVeVcbCv/Hdnop0CFMAhs
WCynJrKWzC9/8mjoPCFljtL5TLL0Fwe8SmmR+nPdesQJwGIK87ojIGFus0T7+O6VOvxmBPmXpI4P
AGir8q9/+cke8ndfGiNK9vF28hOXD1b+VWWFDEPYqzNG5IDxPCawXjAs4dq9tzkeuT//atr4z33n
RhGmKpuc6ZHc2DIJVf0pOhI4TWBUmHGhgMXhtM1Go56r7TXVfvFNd1dEhAs70HzzvsweshsECxnA
sqTRSB1FtTVTCm2SllLwxKNInzZG/VBq5cWXHrm3F3T4+YO/s+p5X5k7PWB7WkPrYYMa9+mtV2Xc
49IhbynKol7MT4ONoiXl7M9/RFUeoSE//oy2rViWToxXV7nqfpIA1SIuTaPJqUnHyCYCe8HaoTJx
CeuDqBnupvQIT9zBveYKU2epGnQytr01LXnoKF72MCq9WLXSsxZJ0sKhAAvgmQ7GFTAR2cv3iFxJ
Jkdzz3t1+FSvAZiHkG9xSpBEsvU0sVDT8N3Q6KKjVO6CrZVTb7VqXeZpakw1VmANTOboUNdly1zH
XtKsEjiNC6vPV/xxvHTJ6E9Z39d9aEWXMooYvqoQF6WvVIqmfeMy9iXVzEQ78PyZY8IUs/qFIGYe
af1iBIaV5Ek57s9w11Il7szieGyFFWvnAMOBxaOe4wV5CnJ5kbrqXi+XIv9WKlu1w3AjdZNXijL0
jeKWy5SM/kS4ury0B1gWQZWuG8beKyUjbRADJQzkZqp6THbK0sAgOOKbukS7iUJBr5SsVWvl6h54
4pGM0g3PAS4G3Tv1XgLHK1S+qc1gPeMk8p5oaVnSeh6eB29smmIEV+YRwD2QdqlCs7lbRK+8hMYs
QtiJYlzIXh1O6+IzllBAwkoLp5iMmdzgU5p1urIyxRXIrDsvzM4lgu4sdMmx141FbW2VdWJiWRhh
Yx8ejA+r3ZXtqUsRwRyYBv2gnkGvbkwLWAsRfyMLlIradraUxaWc3BA6E3uaNXZEXU4RrBLDeIWe
ac+k3qVxyFZxTles7QVdV2XR10sbpEKTO6sGw5HP9Ci2cam0hu8SFlH7TdX2Z9kqS2pUCBb96oJU
mjCDP8BuEfs2UgWBQjguEP+pYmRRRFUtY8IZfvDN6jj8xQGDNLmXKmb/jzytxvVTaSZr0srHUC/2
perN5ATVakziUEoaaShWFob6SizpephWrcKmJMJtimvA0YZFHF0V3KBPWcC631KsMo3iMt8plgry
K72YEdf6n9+5ggHBDzeupctifCAK7l3VMNXx7797FtpuquRZ1SuzILS36q/1zSXaMUWpNDn/9j9Q
g3NKmV5Neai3ycjSd3XGe5ZLeSe96NiNiL9pHTUsardtOwqpjER0KxMJb+KK0JrhSrHXmZVD3k3r
DS+YtiTpd2UcRQjYSTZRQcQ106Jkw5X55iWVvovUaJsFN199wbWG7q875ZNnWN9Sp643TaiXz76J
mlTmdb0raNoCSOJHYBVxPSMT7399kX5f5n9fMFj3f9oGfP/bv13SmP9+3Rr8v63Cj5/xtx3I1rRM
v6o//ajFZ/r8Fn+WP3/Q/8BNiCZzUXx3PY0bot+3L+OP8Ne/nP0Qrv33G5DfP+X3DYiF49OyVaGD
rxK/8a5+24BY1i8y3lEOGT9NrVTrF4VBEnsMi5Vk3Lb8YRI1f6EqUpUtzfzVPsqm5f/uv354C9m5
/f777/cA5o9DK6KiQuO7UgmVGkK2hM5u6/sL34HCn7Tk85aRUUNiapUtJqezerTP6U21/H2a6sf0
zX7It+ZComQdEoQaydplQ0ew5jyyJp+69DvSGkQHJW4BO5FfAlne23GxCzPvHncW04RReMzvhAoX
WdHvwveChqpF9tF04ZNPfCm80bf4Vt/sh8pcRH3n6attc2Y0mVcd4fQwYEbqDS5ynFGoJpQXfK0n
T2/DvRvWdPHAOejCqp77GpAOrcyXlR5e80vzLHDLTUa44Ekz+o2VQFXFc7dIZGOlJ8+2BNszNjvv
H+11xl3bH/uAv39Vf97VIc9XvtUryyQCIemU9SlixEeHoCIjiUHSgbeMT+FkJM4UrF0INmfeFVSA
oSBuJJt0hrfpV0PyMezyc3zOru29vOsyB9RvuZpfyAsyOUMU8A/H7y7c/+R6sH81Bf/Zt/7TrjAz
RIwySbdc68vbQFe2pWjDheS3fHOIcSEvMP4RAdm6S2cuCXOpXjRe/+y08UJrVOpH9T0VO93EyO2Y
KIzA4mBsdcvYKPSmz9Uh3so6ndtcYiMKDUrlFefRU5l1uCuioyUgP/vjzk+XgGj4sC0kzXjvKqOa
1lh8Jo6INrnMmY72UQ9dRs8W5eCfIktcm0onRta/S3qSLqQxpUzOZOUVIpilqIQTHXfZSkpl0iJu
vBty76NGeV1RXMHCqUdEv9ykmfUQrHwtUCaVSkACGA26eZwuUKXM51hvNoxo45WudQszZ6dDBUoY
cS7X/ZAmrTh4D7GDz0zLeDe7AMwE4p/TQYwbrHiJXTbZaRFEJq9u+XH09ksqONWao6lhiNgQie7p
5AYHg7d2fIsL3mvrm8H7Xt27e35NzsVZ3snJB4bXLWoS2eYm21QS741UBSSNB8BfgpGvg6tkQnMy
a7AbrHxLOqgy/a8FfC+2N2DODCprxNQBazAPzPqjTWUSWSnXYUU9n+qllEmF/cKr4me5MORTIMxd
bMA0UBMU50Fnqz6k9IIEbu5DlZfmRByzWaoG1/Tol+qOwVj9GrvW2riBAr23FkbC51TWXohAyv1W
epRv8RvVL/pEXkPBeQhAoxsn7JmSG0ClaeiUB+9S63PPoqUCo1TxpNvZJr8CuTpWmvaFA0ep7qKU
j5nfzSMmRT0gibzhHSfheB1fJlfR193Fe7Ef9gcr5cxuq5V3iW/aXuzyjLAUTRxnwRaP4882UQKK
ddg1xwOA2xtmxA8pKO/ljaY0jOiltW4Y0k+wjYbTmLALoDPpXLiO82RvtG2K0giKJw6wCsdr6VHz
MAtUnXX90Tzigo2/ozBVKu0KxVNJp1qtzgb73akdFVynD93GQPDLlVkHbU7Z5s9Cqe/6MLYG4yZn
+NtTHvMhS5OyW1fv3bvynr4yxiJjRkZtQonIlGLwS56cJX7W+M1/s8UHO6pFfpIe7S19MxS0CCGP
SRcLzGEoKEpou+bJxcLvD2qzAAS6J17JTNTxj1o+ktsSOqbDlyQk1xNu6mdR9PvkkF38U3DhHDcj
vlxkL9LeOZrWAgZe5T8RhK9WvCu5ZzdPBrbt7WC86ZjXpm1Sy+sUHLzfOO5CVwjB+vWwbYZtXsjs
cJbqwb1is7yX1/qaHxtYP8wT8jU9cM8QEkfwL+F2FX0J/C+x2M7EleUKpkI2sBEMYubmHVbuJBjA
5QX7+nNMyQEsyjyHEklkctu+MMCmyLNrZ1JWX5MsX+vP5rN1IGbM8nL1X9uQcXmXxwjJKMNO3U4R
lphTA2KvXR5EZfoWX4WIcCgEs4FWXUELgYkRgaFcnBGV1HDFpy10b/oisBY+uVv5UOXSmySwVUi2
/obbHXMVI/dJVtBjG9Vv0lVcZIkVVRz8a3wd7to9PQ5lfzDl7MV/zbmeB4NKvBw27thI6fRnrtFw
tPJTN7EnrLQayg3G/WJYZJFNvvHVfS0/22sOOBaBWq5CiLvUS6TUM5PLexsqie7nBRVIMIo4zxgf
UpycAxndASBwEQXG1O3S12Lmr2Qub7WfHpo2AFMPU1lyPqlX2drUTETqHlgPfe3gAg1KdbZYc9fB
KWY22FvmIiwEDF0Pv3Izxt4nwSa3l5EY3utLd4sv6sM5W2eDIsoADoryWo57geg9Z2MwnuqKuzPu
FggOaoCgvbszbiTYUHSie1GimoqTCn4OeYCopy4osx65mTGtpzQenb6U03VxKvk64iFi7ai6mAUv
+lHdExU4a/qAyT2LcF2+aGoGLC/3Hh1rE36/nDG7In1akzezLF7thrNnfJGOzjkG9Dgpp0kU0cRl
zb232PJu3bpJvmHyJWBPdKK1vvRTdR8vo/HZ0+xB1KeUT/QmSVeoVTNFxOZUkIt7lJ1xUI4KE5Gh
zabtA/RFwtaGAakLtxVskr1zWZHqZePHKzeovpxE/Vb7E7t8t83s0j+Mc6ljLqf8QHZ2yS240QDp
MpvIAlJ+1VeXZnPGRxNtmMWH4OSd1BGP9RTJMa+D2MPjpWYxuPV75eRcImKSGEnIIIonEoThWxmW
lECiADhnda/tssy6aM/iYJ/ia34tr23nPujF43Id1yPlXl+jacJ9Wi39K8Gde/xanEvqOveWdyYy
suzuAx9TnJMiPiqbmnk1xTnRue02M5MfQHxIr4p1DrOLcuwPDRVZRRe8yw/rPByVZ+dS3C1PWtTQ
JGmzXZequNnyqmUAyc+Gv8h0rIkM6d8XEzE3iZREzhqG1ocP38c+SrvWpEC6vFHJOzGTFhTQSTtW
ayXM7gK8OheLSWmxNnV31Sb2VCo8m5d4UYXNXrNLflF7wNzFohfp1oRUkdAuH9hKBdZnkxC6GL3F
Afuy7Bqf831J80N3HbvggV0elFt3Uzt7Toc6rGn96U1btxzPZ4UdvOQqMK/CTOn2ojF6Hx3p1nx2
rLl0wMhvBFN1w0B/YmsTeRhmwWfyqb6jyRCjn+ovyWfwmrzaWbL0g/yoQ1lP9VVyzI5FPgZE8L1s
8kNyiv1oS6Yn2aotcpPCtnxdYRxG+tl4OLwJ/QbLgSW1t8WVLk3nZoKlkvvm0vB4DGRrgFQU0X+u
PnTw8irApG3Gh3egTVi9NmDRSQo78EXzyjvDLSBEYQYPRqJzEl4mudrCY9gLY0gFkxXC2JpDSIDR
1SfTEBl0KsX6uiAN68e4XVUQ4VANSSBJVLHDjMXKXDw8ijlqO5Y/BeW4GmMNfM0C/22Na7mIl3LM
lR8Qp2QCBh+meNcj5BerRXHPtWSZmoo5GyJiNCF4pKym8B5TMMQ6WO7QrikxovwZ8IMPxopZupU0
5TzuTKIBxJxJ48PQaw9arYA+E/IVngg9jXbebnzO7rwtlDbwhJrLLj6xZmi8yVBhx9N9B1+sPzJR
rXnrKeUyd3PooOSl9aRslyD0mCkAK20TU96qYD+wK9lzxymB0o85/bSFOhLl0rOHcrIx8LLNAWBO
MSs8xRhNcNBTZtyKGjgvmlXDEJVCkBxoKFwgqJWkbHwZ/6tTrePc6yh4qu5sbc9OlLsLGnygIwhp
Fo2bBRMvV5GZ4RPi+NqWw1PtMEk8WhYtzo2W7GKh3eTBNqdZVGGnl5+F6c/B3B2CoNvYZemv0jb/
EmSheGvYbEpiovgBsZ0YboVKmUkJaWKLlrSBi0euxgynrqnThOQIqg7g0kwitYG/4mujfzE4uHWy
lkFXL+Th00AAIUtdzAq9P1g9F25MKa1rMmmlffQksA+YPvz2LqBYpJTic1d2KFLkMaZWTjjqWysF
ysqqq3VZItKFrUj/gcyroPD/3fHOYmQgNH2ENEFd+vHQTJlHGyQltdjDXj1iUqyBOIQ20oyfvJEZ
oBVCgBbmWWpf5FN/bB4UVqvBUhzTW9eme1RLdLzoklziE3UCDoW0VZXPM+plses9KUbFqHnfPGj+
Tp8lnFYcwQ7+zX/DwnjRzfearaYkvgmr+UL0WVlKs2zX+t5wNGXCqT3m2u4MmlncNw0kgacCsT/T
EHoQr276LI9LUcia1I2LkzUuU8Gk3ufn6uq9RtfyLk4+6xmD4Ul3cK6m+i3aqgw3lQ+ltueBHe/K
WYzXfBLfgkt964KMhgC7es0ndEHV/hfbbBz8ZfqAJThN0ITZ3phfquE9+YG/YjNQn8zsm3cKD7k/
vDaxNadaUvny4u5gpx/JV6pG39JtR21G44S7TCC4Dhxtompcmha2QMm2cx5rYpUsPQEmEZNGzBIQ
8QOzzz27Nb2K4YgbHpylmRrM1WFRFFo2ACzKTo6EIj1W1fMsHtcFjcHcOEwN273ZvJbDwTmXyWh9
clzsjfpS+BCHaY/pxnMr/fJRjYcjr4udHBwac8LtV+NUkKoyfYpZ5caXsb+3d4fVz/TOYbwv+LPo
tb/bL96VROc6nofT6irzMeVdO9CtN2lYVYtrdo2u1kk7qOB5rcufn+rV/0SP+OGC/WkuEYiIuXmo
K0upw6Bk1Z6zJru2cgmYPNSH9RhukdNusUOFyou6xTG3sNzg3l8ijnDVa13dPQ51CW3BwfUffGfj
rfKT3GAZpizoRUCBtfBg/6A/Ka3kxFXYKUvtHN7CNy2M32s2At1BP8vKxcsuw0f7pQ3JE/BLKC7i
1RuI/2oEX2ayc1IiQLiyB8yCTYLJZiG/c8s9//n3iBb3D75J1MDvRTLJdzA+pYG61P3mYEfqJ5ED
vGSwvCbpq8aBjHBbuoVnDQa6P9rewDn6nZ3Hrb9lB39TyoGxcJ9tKAXiqdQoBHsA+puMt3/53AVj
wXEfL53Qu7C3ifA9qk/U5syUlXwc73rbb/f5LX+DdT1p5vY5h3mtbeRwaX/Yj2o1Nc/DQ3uMf19d
2LiII9VeM9HgecB+TgfLLLSNk6pdwlN8yg7hJuv6AwlIsYlkQ5t2cBG7AvukXi/icFUKLEAoIOLU
BkcHP2288bbaPlG/wvQ5hQ0p1ZNEz19MJvmsgwvdUatJMD7KHHllB/UyBun2pCiHkse5Vr8HJTWi
xTglESXQHpmKzgIJKbgltyQZsW+P+DLcVHtF5eTGLrAIpodgY23y8Wyt5fY5Bpw+ER6W4aFQE6YR
xlrxx0DQpRDZvXhTbu3FHEdbWYFgYnq8oMG2ZTGspfRcjOd8d2vunLN97PxyJWvFLHvrbsqtQmgR
61Ffq66MRLb6KB6MKgJnPiQFDWlh4DBb8IZpX8kxOGZXgQTx55fWr3OFny9/S1d1xdQUhr/mTy0E
iiQ8RQpLZdna7czcexeDfbH6FXxrNQq+o6271OUYuCgmWEJXLbVHDINpZOP1CoaJH9FVdChQVs5B
SnUApmTJt+9//j3qPw41fxUzGWn+8T3+JBGHVYdlR3W1pZ6lawIY/pys7314h/tq1a+5/1UpxjyT
b+GgLbpVkV26Bwha+jND490f5RPxSHmP84MGCkbPPnoeOdkbf2CespPYJuxI2ODSYmQiaSSv8nv7
Xr4X9BtLuNA/QsSPYKYghGDKXLh5ee+3HppXv/w/7J3HcuTImqVfpV8A1wA45Da0FtTkBkamgFbu
0E8/H7LarLOyr92ymfVsaMyqFIwIAP6Lc77zn1+m+Dcvk3G7MYMXPGgJ88b/95s8zXuHXrw2dlUv
X6OT+wj2rWuGTepn614BscdCbWL/JYuu+uoWP9qpg4Uqq6ub508StLRFSho9gzl3D4o2Ittq7Xs2
dxbqqJ20QKyctZz7jn8qSOy/b/J/fUJ/+9H/GDdDVYXoVPZiZ/VUFRDBo8rdZKO5j4/aHN4AzWEU
W3XHJ8qAoHsl731tFV+N/9E85h/px/DlvCP/s++RfukMZ5kOOQcgyiim5Z5za5uYbe5+vNuPaGlr
FJnjcEGZRgg5yF68asYWy/Olc99suUBbtdbu8S17kBer7a/mSR7yeYqkD9G7yLLP/4ePjYsTIKXh
gbn2/6jFyFUfVMUqFZRMsPHfonf10GAWsTBzDc/NVV6Lx5rJEusAGjZYZFui5gRKrNWUD5+FHe2R
1l6dylKoVtcN1q+y1l5NZzu2LbkKX24VH1MZ/fzPP7X5dzHEX5/Y7z/1Hwdy2/uqNIrQ2hUAdc2E
mO6Y6SfyrHfX2RpO+0Ssp14v7B741OgBVWQWf6wOdbBhZL2s7s2zpPdMnrUn41b+w53wS4nxx0OJ
t1P/xQwxEfD+8ZayQ9RwbxMZGNBpllwf5Q/UUiW6b/RbX+WP9IdBbxqwOqFTFfB2WNA+hneNUo5e
Nr9n14reFk3DxmIzHhrGJ7rCd7fkwfWf38Z/t6z420/6x9vIWSo68lbYI3fqB9+sWlG8x4NO7qm1
lh/Nj/jaWQBHNPrP58m0/+Hxbfy7jxGwiqmbuBZs839VL5UP8Wdy9J0JyVc+1Q/2SdGGK9rxmkl1
Ze/7Vq6hlbM1B8qh/UMn8ksd9Ocn9fu//0dhwtXRNkEmrR3O/3qXhv6OEhn80FdzbR7FK2C6d7N4
AOjF+G+FHf1OhfocPVq05DZtRHmeb46c0Ss+5QWs4bN8BL+9q5/L52AchlW+4w56bJlMDq8CV0ft
mSf7q/6BbXMyP1V3FsA1JrDFW9O59Own5r9tDBjfyZq+y3vPhP7dY1Q67hRjU8H4NHuOGKWqeabK
vtqbZ6w+w9Zsnrr2jF+7eQ47dyIkjTkL9+ZcrEvOuBbY2bM+z2//8yX0b95CS9dh7dCy/+US/Ptj
n3TwvmZHL3byzfY+jbLlnGWrspDztDZgbBvM81vFIHe6WWe5Mnum2yWaSLI7g2xbtSTRPZQSgGHF
/EPCjwtO2RHs3beTQ68RnCZrlEvjgoWa9cvSeZyPP/nZjdEtyaFXZ4vMA5e2dsujm2ufXafj17WQ
zAyGtgzv6Rkd3YMgpVca497MdRKlEZgaafo4p4N1z/KH9h46HyXj35ExMJAHdRwYDKdXsjbmSbGb
kBo8PtbNomKMPM7z5IpaJ/pwGDLj5LgVd/N1fOVzeRa3aZ5Gi39oP35VMX+/TGHb+jauSH1+m+0/
blMNQUmA10fsRnTEqCVXxVNragf2HBAIIiRKA940LbauVbA1h/yUWdHPKlu28+j5BevVuPKex0PH
VEV+FGbprHjuwOQlDUxWj+PP3FVQ/gZAYftCptFqKofPEL8L6Wv7VOomBifrNHjxioDrdWqPP2j5
mBoN9U97/EBLnO3lBHyvtlCHgSsMwhU6s1UbsdLB6LR2QHGS+i3uSCcfneHN3Ae7LPuJ8/ko7GFf
xqfawyDTtSbrSpt0tWhTF8mHC1bfM+N1rr8ORNMf2VLva79Z/rp+/78o4x9SynD6OvZvt/r/EmU8
0fVn/3X5/N7+TZjx1x/7b2GG/i+Bk9j1TN+ea4fflKHOv0yD5wGKIMQfvvjdUCz+Zfk6oDcojg6l
4m8RZag5yELnT1mWOwtD9f8rQ7Hx96rOha8tkI3wBdy2zhHzR90ta+G1Ds/udRxWt7J3gVJZO+HW
t3nxa9namoimA56Ui+tUxyrCf4CaY1HWTCxtuCRiOAIw2v72Hv4bfYBJFtzfmmGQ3zwuHXRkvF0w
CHgP/v7AHDRDT3q3ytbKhPUx2MUIqJX+Sw7GN0T09cJV7p3q5l47ybqLbW4ij1Yxwuu4dDWDUKQi
+F7bCeYnryn3QXqoJ2O81SGBLxj7jEWUtgdrBNft5d+NRDePGknmJ1UJDohQz/ZFXNzMhBxsXQuf
ui54j9GwrzvoX0T+IClwhDmuCaX9EoIYNyNGjgmUYuuxCJcKW2RUMKMGtjiyOsxTBde/Zm5sCOfG
c7c4kafC5g2Ui5X1OQGaZOI0q6FO/X0z0cwEWY+1r2jeJRl6W7tmjZqm44NeMYNq+iIHpeGjFqg7
9VRoQDitWLELNFnV+lo8PbhDXp+TWrv66mC4Gz2PvIXf+eSz6uQBkUz7VXWmu8ocDEI+AhdCFsF6
5m1z6XiKX1L5kuJXXhph6D4pf8JsU/SzBIAX70i1jiH7LONgQvyuy1tvIIwpIfhutFnGx669/ll6
4b4XkJNcqGel/lGN/hF4W7sJY5MoTjuzDw3y/sDN1MkP5DqPaMWSdk2ZwaSw14qdcs0X4gPE1iNk
etVbT6FCEKTH2WaMOhyT+UoDgeHhCFyYsauta+q/WDe2eEoPGbqERNDg9bpLunD6oZu5c6vQRWjO
D2O2mVie9RE48ypPI+VbRV5wcNIHv/1uKfOkYu9rMJVPLjYz0gbVW5OCgGhbmwUmhVeatdMGrny0
aO30ZhjptIFzTZ66O6BjOUxlEm50q2fLdq1jg79mmJNxS00sB5Irz7FVM5pu5PdJuuOz5/b+uppp
bulzmSdcgbH1UboBgNeZaIZDvlm505A8hnX5DiC3/BQDcd14q7zWv2d8oJus1zOMM92L7ibuhb1p
tGyaOL3EU9EuVON5W9FjgqtTHAQi8kGNWPihk1Bv1iUTUNCt2rWCdFy5TrJtjE5bFTXT4sHX6k1M
Tgm55sNNy0zyPSqbXFWctm0ba0eR8ySQ2JO2VjkbSVX2pbU3XkB4rEcPXoujHVvVWmtgcThQGBZv
B+LpMjOozzjNg9WvC6qZwnhdpnsRZwdZEGDhpVGysdSIH6Y3tGPcZA91kO5qksxZQpo1fRT5FKn6
63/xYFXbGqPUwuBBtI+c/D2JoAEb4tAi/6a4Ao8Gdg7z/3DRQnafkxW9MNEOFvrgg1hynGo99K48
UlcQxRj08WbAW3aJexUg/g1/BLmZnN0WRccg6kNEE4Dsm22tz8qHQbPWH1zHv0jvpx8hRJ5qBJ11
4VJ1tGcYTYThoVLg3Xb5CTX5lqcxdLBJPINzIWUpHuVeJwBuBchhQJTOjZqg0Ajq5LEWDqzojp1c
ErX3qavV3YJtsyCr5tUzouI5MvIeNQ/x5VMegv7OYkIEEZwBa0fqlDj7dOrHDzcgt8dX+yjs1Bos
qtiSynaELANrmKygjRjhvgHUOTrZwcknn509ECQfUz1z5+ynF6VsNYM3P83Mo6u/egXw08L/hlqA
gPcxg2ndyBF/2lQwFupucYqP1GxyxuQMeLHUtcsUdJ1dE4QVTtPrZBFmmYXWNZbcRSpOSnSrMJ2m
VkFFQT43ygK+mmuc4saSe9E6bOlDceNHW+N3agFNZD4hOeQ1NmF4UX6ERdl04qXZajRBojoMvQkc
Q3+sml7uIcMqPMrd0huvpW6rhV5W01ZEOZO7wTmN+rkrSyQAObdo1BnNenL5knj9zoxIdQDODZDu
LnBWLhPz1tsMEz29Km8Ql1o9ezAMfrevMxTUbP09dV3vkImSCbxd2ueoZZEeMqiU0wWFNwL8lHWm
cNp0g1xjfCCBTS5lE8hlpWUQfV8SXMkbJx5e7KZBqKZQPvw69FQAPIKJD4LtSe5de2KXkYhhafYY
12m7DOJpylWDcnoD82mrGuOuWS/JZOxhoHPnzeLfaOq/hIo2jq3vY7f2l55RA+HV66s2qM/SR22k
iF7ahr21akf/KiZ+FoCIiqsLdVTkuW+W6byAgz673bDGVNCthT6oVd1FN6WqH+AHvXcInEfPSDdB
SDKmDwhqFbW1uxpLzi0s4lsnpIi2I0IGKlMPNjneLI1xPftSdpCFj2IkaJkIcfGyx7ZD84ATn6Gr
a/nreIrKUzp/GRKk2ZNgl0IdxjC8C/Dneu7JsaOO1en8bcOB2ehiPBL20GPvKzmhsgY0EdSNM3I+
yNptHfYbGSp9y2Ktw3VW7nQbY65rP1lR8A0OtNjbWURn2NQfY6eG7eBYciu5B3pfr042b8XpSnJE
dTSKVB6xm9f//WX+pROU9XHja10JRKrF3obd3+jWZSXJP5eiOOJML4ngAmqd6NwbVuS1vM1gTg9e
5sbzqOYbNQQOuVlsrWbZdTMLsGGz4BHrkuZSzfLsGJ12Mwu2bRuMe1y+18lLjp4bsw5JRH7/iZOE
4XoZEzA3y78JxVv66MGxk1k7aPhH/lKivGfSehhK8AMqQsI4S8q7WVyezDLzJPwMh8IhY6JjGjNL
0YNZlJ6jTndmmXpn+D+CtH3u8CEcA9sJj7++Cx2++59fBkOPPa/TzNWvt2tM3fo4iVgw3WR+wjV6
GuYvM3tmFXYfVQ1Lf+R6uQS4ydZ2xx4sc2rrqEd49vHVhKtk7KpDaycESoIwwJ6/cqKKnZ0ozc0w
oBXTAXSum9IlA4zJ5m2IZ3BFsRN4Yx6sNnnRfNkf8M0g/iTxO4rIGiiJIk8jZdwcp1vijSmXsDci
qgs0nrFSe7eJojMbFoQx0NVWzNFDUgDPla2I0Mv782QTSOPUtXuNx3g1Fka096R+8albz0DVjHMj
QJRWvxw6HSsKOdrNTdlEAouagzpXa282How4EEwknvlsSejzhG0ejJkdVMBgGQzPiDKq3QyXB5YP
xyZZdl64jvKaYhVn7NRjc5T9pgu7TTfmd3xW62tuWx1YwH7OQntTGZYaakwA29B7qOnC7/nstvBn
30U1OzDs2YthYMpw3ZBFE3edrag4nZlf7cweDr3OFWri/hHiz3i0fF8jMZPcANCbM2H86M1ukCC9
cDggM5p9Ijjd787sHOHtR6PMFHQ9Sf8DyEWyNyIkjU3RYFGhEPUU62vMKMbsShlmf8owO1X82bPC
WdsurKELNtYUrByuirbThgtkHOI2I4rthNi09RyPdsByvIVfCmJ/dsk41jOP7303u2fIOQIlhLl0
ZbqyXAXu93De4s+em4pAWIsow3VS2CAvsACbcTXHL9cZYm5MO5h3ytnFM2DnKWeNhJgdPjZWn2n2
/EQcww8dwkU9Hl/Iibt3sz8Izs2eQ4Szd7RfmqrXQS/gdAqSCIEKBiMW0/oWGsFeqpqjukeJxKBj
0fOf6RDg3VcGhJ0Cnh3MskXLPQ0K5zRm/RZEDXI/0J/ooHuSoVPiywcTU1T6kZrUib11kMOs9LUW
ymmOEq5xOBU7KQF+j+SkDXgxfMc/9JiBVpasEBBHap/Pdq1sNm6h53cPyJlXbVgjHsFGJsvBJNjB
S5aZMY67ooj3jqfoNWCYH9qWIy7ikhmo0p67KhNbDFI5hLepXBSlpX0AEFqyoTS5m14w7bhHEj+M
BUXxGl9g/q2NoyUV10Hwkz4y8rBJGAKgijen+jBQtNbgoY9OpaHP6jzzwTSDz4CcJyKg2A60bbkX
VlSs2w4GS10HDzPrbQF0v/muVxdl8NcFYR7uSNH45Yzzb0Yvy0OieeUGy4u1MO1gPE4GWpzaRJxn
k4a9KPM8OetKBls/N2gPXbt5dOL8qDceG6lYHprRd3cdRfbCj115z71iFQbQhWjeFg3C7ZUDZ+bC
NwxpS/NOUOKlaE379OtXLs3n3QQyXbOkvsX1T+Ce3YWHfEjwLslEKt2UAeGPAPA1qhgzPkWECZC/
IA72nDMKsTPce6G7DyhWLxVk2bNECNmRQ9qCs8Vml87m5o5UTCrStOV320X/Ala6X7heo7Oq4Dlf
aPEbbfCVO7XB2F/87Kd4Rlj1EY/LjgJFK25Fs6t17qkJ5/SSd1DdZSOpGGwLN7b/hqCW7ZvrP7Md
DNeGA0U3V4m7MnLkqgHn0HrwbKA00nRPeh0EKz7XAUVokF9xKUFxSJptkkEb5pbkWsdXiTgJd4dx
FaLN17KiKgRHvVY6vOypLcXBLcenhujug6uxTGZ4pi3StmWlidr7gPAkOKQHw0rmxtojI9CpDR4R
o4uSNVYQqQ5mqm/jzryPRDodQL4uTHRU8F45As20lkfdrOZDwOmfzE2RC+uzKSXkQNddl/AW7qhF
sF1LI3rreOS0lY030u5fu6mFrDI28sbDpV9ahfnIKe28RRrYC71/b6kSQYuIkau0NhH5Mz6FhWye
R499RyW6ZV9WzGAarvYASkAcGdSp9V7FGRIcN4cgHdsjbCtCYjw9px8jESyw671fDc6xCtYR9fK5
6M2Vy3gJCROdB7kE+RG1Wj3umSq0N0Ol4pYrNe3dMqEahSAhKvZR1LMbuHLOnX1wsGyZpJfgMO+J
EXMiWNUhKMAUOAgl13BZnbcxOIeB70Eicuip42DYVMIkfCM2rL006mEJFY5QqWJodobmHfokq2+M
UaJl2A/GWmnUPq3nrlwXbWON953mayIXt10wE4KhIZTaGhLxxSjot5KBNiEOaTdLCvX5uIF76/HA
QeErcYRicd744HcbLyAkN3Oio8yzpTZ21sEeIQBnWIYPDWxKK6qXwheA0Gvyy1I3Rx6dygPhrT9q
xIJYY5godfJk6wDOBt1ODvEMQqqa2roJnwxGPhWxp33Yek5BLG6SvRArMm7JGP/ipJxuukbxX2LV
r2T2lWea2puwaNCrkW7vy/ZQQ0oHhAnfLHbHqz4HMGbw/nZl9d5ELur7FIqPgXlyEdcMloeqgxxq
eM+mFZb7vuyrqx041TUYRnOV5NTMOk90ZOjNXhaxvsJcw0SorpzLOAT+oueYeMiSEHSlGZJPazSo
6o2OOJFOnLyCaRMPlZSDQ9e2EQxTRv8dNt2x+2CZuorbxqQoJ+2rT3sC0kLQWF7q3bt04rTSUTU7
pYoOMTK4DaSnBREd5YWAl5neUjwxsquIQuvpImqzeCqylxId+Nw65cdLFBX1k1OSuDlW/TofKnfb
4hbfyDEnUpeCYCBx8JYbvAa2eu+xFydbCSKsEPGSw0qrkvCWaP2p1JW5S+E/ryIXwjboEkLsp1p8
2jlWjDD6msAkYcAo++ccLk89dpvATctNn+J0zkUXrDpmC5shDPgwS9taB5EzkvZZOXtjmKw985Ev
d0w/SWEV9z7Q3EWhre02r3eWT/GcyNG7lLHLiMdrX6eaTeuQvxHrV69F3H3TcB9sBnqmW915EHM8
a3iqNBkuOQ3Dd8yv3+pAb5+qRr1ZWfjkUBy9ERIHhttIFSLt+KuqSVPKOhFegkL3Nlk6dJeBZRuu
JvjaXS1xwnAlx9VnK83hrtL8MR/8ehnTbGHM9e8yqTzeVa7eNk6PuSQ2d6iLY1tN3Gnw0i8dz5Z7
rGsrcyKxgSC4cG+qMgNpLYprEvn5LoNsN+bWkunFdAzCXzlt1qp06mwTI9ui3qzSLZAovquCYjtm
O7DOwYOvX5htj+eW5YZbNWTY1PajZ6GJyUnbWUBBWbjE1T1NpvuCI99eWuBZzg58WU/VNoMvt9j0
mo07emx/gC8fb1PezZDaPWIRcZmGaplpAUEBarRWQzZ909NmfGjtNaitqCi1F2ZlYqkcRpyeVD8M
i4CqIlLd3s6HGHs/uXutlaOHSpNvuaM6yqDuRRKpQyITam54xyi/yH5f2Nnog30S7qUJz4l01EMd
Rce8pSMyvbLeAU8KyUpFExBDrVug6FT3slSoIdCU1DExZrFDz/3qD2o3ZpjQEWfLRY4/YmEY+9Yu
Np6oLkENFrPgkOOWrtsDcuJNLKudXjv9dZy/FFNLbgDjHtqPtc/QcBVoKiGdqHnOGus7UM5hNfDH
ofwjPZ4ZVkkLnSu0fmo+530et9W+srPjaBnfJTfnqrPVYRYrmlOz9OA/VwgtYyODliy8bFk5oNB5
EEr3qfTR1ZCV63QAfPQXDWXGsSVVm3DJkaTC4AuVkbmZ8lWXrh1PrrpkLPZ6wkPQidJmlSWInnRm
j6WGqt2iaZ0gHJapwUkZoFJj8CgsNF5j8gJODPeXaVEKIu8Gth0zBaXoJnnAqjpiGy0cIGBpgBK1
H4NlQjArqk81XG2We0sjc7uNbWMEbGzUnT4xPBb7OHIuhgrXjJ/efJvJbVgKrO/9qh+8V633Z8cP
Ye5l3qx7DcGisiu57s19VbbUf4SAOvrnBBfTdK1PYIZbiFAEmUX+WRf6Bb2eRQ+V8XpoA/YEIYJd
H6p63djaKei8n5QtkIQQiToIwxLVbUtiGZSZvWSRCxytfrGdV5u54dKLmOXHlmhXRhLjrZPGp6aX
ePBdcYSvwwxhyrSTV5MAXpMykmF9XWQuGY6DDjMbJOZdk1FzJll8/vB55kmXBKzMA3kOXgA/7XSr
CchehBCoG1Ic0LCgah4HgwPBLHcN1+6DbtSbBNeHVX1Irp3llE/DSqvztXAL+5iF/ZZscBK+NGaW
Hu9SZJcvMP0plY1bbpNWWJNH5TERC3JiH9ZKeSdWJFDQr06GtCwmC2npXmwtsVa+n9YrI1glmbkT
ekuXwkh23br0A2HBp6frDCFRVuCBcC9RMK5FQOhk2iKIrLDUaUZERifkCmUczCnaFXaoVmBQjEUn
QB6BmC03PicbujgirrwA+S76U5p76EIJYXc8+c9hXAVER7XE40GXz5URzvBu98DJ88KABdfTADBi
dIhqV+Gm9Zh4FypCyu4pIAs4mXBiwuiaPhxvIN7FJwb6iy3FwvK30pi+y6IFgjr+rBNvRzigYLeR
Z8dfX4pG0/cjJRBTD+1URkyVhc9ewUbfYUt7zytcdUUcHXxQLVXeKAbXhnUBffCW5uH3guKfctlY
ilhrkNd3B8vK5YmZ5yNwc5RYxhtBPBvqCeiMOTg+I9a//FZOuyBBsg+K7j5/QxxF+y5NvGpZv6nc
yQMv6P+IZW5uHBFWK/pexhU+sjM8uKg24hFOVNCY59xIztqAZaIjavBc9+anpC9ZGUaXr/U+rJ9F
biNQqAxmBl21FxPplRaNQmr08H9xPCxAYjrnsEH2bCfFxu9c8+BDbVULJHjDKg66GA8CaVWkS0LK
JcljMUBsOuTZeCYkLDxWCvUiU7zw+OuXwM2aNn5Lkro5Ol7vU5lX1c53inyN1OLcRBqDAJH7gBaI
DvKtw9jrt6yImP7LOl2XhSOe9JtvAXipgyo+V3x+PEfj9KfpRyUSKoVBUEgCQYZwHRrGsO/j4q73
unqMM3ra6qWYDP27JZaJ5U3LcmoJKWfBuwrjrtgZ0ewF6b3pVAbTTusMVNI/+lZU5yFpdlHu+0vO
V3vVG5Qxkljz5RC5Ln7nYRfrvXWGwrzQNCgbqj32sZLr0acfDYb5WRWj6hz5ZC5eTUqQ1QQEiKfu
Muo780nXIasxUEdAa50JQDJ4KegSWjIpLYCKITajxNnpnh9t6KnLQ0Vm74LtoXbKbR5DWeqcAMmm
VwE7ecW0I39mfjmGAdl/fG8C7Z24ja4d40GwnQyPuJ20xGz2IhX7TBcFnzzTK200gMsQ2LYpIxYS
lebvaEfLp8ZqYbt0qXHKLeDMjdOfnMIx33uzees8PUW3oeKtk6EX6axkWEuZ6pvA1PqtTnoITtnJ
3/gUpiuZ64ssK8VJTsPGjXnQ8FsfdDDKNxUBYY8n7fxWwqurVQVwTM/GZSv5GzjrrSfPpKSLonrh
6JKHU9s/pXn+Zht6vyZvDQos4Qeb2AXtElVU4i5hPeaA4QuIabgpLO8aZhLkKbJ33rukqLc6D/bF
rCsxkpwgBU6jNhViIehg7n6vG2xCMnA3ZeMumsnob2nUPsaJXdJa6zrzGv3UaA2+atsW98R0xw3W
Jm2pAJVA28UsY9gUIZX11sWkDJGD85gpN3mujZrxacHSzZ/34Qly0SRQX5Ex+Mx7CAgwGCenJos3
zR/GlTZ4w6rSJ4yDo8gZSg/QdrErg1626pVV5uY1sZLPgAzWa6ua6CLRVfe1RvRI4F3NxnTPWG70
yo53Yand2pTYvN6PhwMJDwHAfeH/wg6ROxwR9tU/eJMcN0aUaczQQ7FnpLzJ6p68bCQxTPn67p5m
3oUkPCgxw+A/x7hih2ggk8ZoSqgkojuDCTwj6GZgU3Dy+PNtwuBiWLZN0mFhiojN9hK2Tkp/6lJS
CgU5W56MjoCllY+DV2qbLIEU6uXUUo364BGEW6oysQB3jrUHmA2cLXO3o0yLA+Gq+rnOmnJdWHqx
8Caf1D/Nrvba/AMzca1YMtMvRxm2QL2GJ9vQbSscp5MeWnyeKr2YtneD8GIsqrHxzkOk0DBLVe3Y
yGkHT5d4yyL1ajaG+YOBJ7VjDnyvgsOcgZKk22qtlRQm8v/U/65KGBWTW4Urtwrqa1jhGrWmcQ/J
u7849eSdkGcvBzh4r8SWCrDvjHZDvWLSaSPAyoZ0Y4UtGrc6e++ykqQvW27NaiD5YGCPhMYxZEIn
wleWKdQ+QiwnM45PnhYsEjNVD8pnELL2dDKtC2Xrywka4fFX8GbcjSdpWuNJtVLuZOieIz2yD3lX
26CNIQ5MbnCodJ8N2GQS3jh+slRnHChKYE5idqLq47LJxnjBXo+qs08eLVk7O1J8zu6IvY+SVqCM
lhtlTcbaiHHflHpcvLN9H8R67LorxPVhwyT+2U/t/MHzoq3Rxe8U/tVWQITdZDp5pU3Rnd1QTx9G
65wwFZ6Ma9p6L4FRt3ASmA5Ek5nsUr0wLg2rKJDlNnEPsj+2wUAVGQXHgbV35ZsFQ9+huNoly4we
iFpBufpcJeUWPqh2otLmbVLDUfisB3IWCVnXy6M9Z1hBKlxwLoln4rTEpZ1YRGa1G75h5TnZrcNg
KwfBKZuE57HlGseS8MmwmRI2a9Xe74DCTxX1fd237QWSsn0MDX8DkpiH1IjQLx/TetMnfPpW1hZ7
bPfR0lDZDXWgfM2yV1lMhwRA44NJlZdS/oF3CsXGLjgNZMA4y3ZZkCRZlpNG65e7aHK4fEjxulWC
oaavER7QqPwCVXSHEpakPSxMF9FULwzDqjvhqBg+6QcPeVjfpSaozZkfPZQFQkwzbKytFYb2xhD+
Q8+r2uU63vk8rbzdvBAF+QIkAdjVsmY+9RRYpGHptnvl0AYo1eXq1dXi6wTiqMeoHY7fWrNqn2w2
0F4dP9dTA55ripmc9WTXoQ3WQ/wyZZKtu3qCcE9saMX6ZjFGOm6ZaueGVnfrinRj2ngppRfKTUzZ
RlbQtFYk/iH+YUJXWNStcm6hy43bGfZWJ619RVIAx2flwXLGOhjJY84E0ZuIdtJ8i3VkBLHCyrPt
oHKDqLWiWRA1PRxCd9rErfFqDphjAyjiq65FJ1SAali4A9ALijlWpnZZsll77CoQFUn0VMZhvk4d
jpQAVcnOYvK0cBJdO/P6iWxICdrJRB+czdewiyKw3MWF/FW1aIfG3ihR0rjqIcZGlVpwQMXDWCX6
PhOoBEsunGXhOe/JhNKLtKJ6CW+X/Stk4UVX4eQUjQfhmSgTrdsbKmmWhu2FhEmVOLjLZtknw6ZI
dXByaJSWcZFhMjbM/WDUC3QF1sVh7r932SEtygzbuua7e0zF4hoD1l9EmttsDLa5Z2ct7MZbTQ2J
5sIp44uU0/gPGlxyLf/rNxOYC3TLJJ+D1Y5AiEdSI8K+360XkAmalkSoZm0G2YegwMiEhu6gLE7+
IC7ovR5ro3rr8TpCteMqse7TqH1WWbHudR7pp44uQve7B6Nlw0JRtOir6MubrJ3VupdZ8eEGCf1y
kf+ktUPZIet/EKLPivj/Ebj+9QIIaMB+QOmBnnjWif+GD0sDZeYp8QNENJW3GcUXBE5ziIkSG/Tx
JTGS+2Cr9B+0eIYx62b//GehfaPD0/l3bf8PKd6ops7sJxxbhQperALNjDF0BLeBsN+TVK62dt++
a5FCkRzNOFuT0UPpmeGzhkwtZ/TgdGcZm7e2aYo3jQQFxu0LDNLOZtAQAnTaOe9D2APpdMMpSaoP
SOp1d+zNzmH9j3KnpStBTxei/0B7Q5NPQJtW2Cugh8msZEg6Ir5YF2YKykEfu2LVeSj8QB9pSyas
30pg09CFvXNQo2pKrF0f4uGPe9RgnO1RuRaiuynEhaXxiSLmMOhzircoHnMbfEeBT1xAZqHZyPKt
rgkyHvOdb7hPZhL/VH343RrsSyLTEpLOp5OUt1jatzTo7rZdPpud+cPSnGulnCcVTi92rmGlzvew
vslV9rWnaSTsKQx3DYyExaCScyDEtgr1HWFvt2oomIsmz+G9L3qEdvKRbNKbk6Hy6tP/w96ZNLeN
bFn4rzh60TswMA/R0S+iOUqiJGss2d4wKJOFkZjnX98fCEoWbdnPVagFFw87iVICSOZw89xzz/nS
kE+yPH1OWvPWKATlvMzEeewH6gIt7GQa12ZnWqfLZ5arFHNHxXukqZGtdTEI/YTfGgQiT5xg1BVi
j54JM6g0HaZgtmPTEwQ8Lh1zGfozAc+wfiT/h0/8b/jEkkgFKsZyb+iwP1KKOXYUKQVKvXbt+QaZ
1Nd/6ynFltwZ/+qShD5bxyjuiMO91psljSSIvJgCm3xuSCZryEFsVlZHwF5walGapQQW1u83tTcZ
7ThMcE1yTbII9fYvqb2Z1nHBimFS0amrMJPROmTvZNE9XqhsH1EDinGLM8927uWk+lQGYEqe8gWv
MJCpWHxo2D4Tjv854ezYhvxKXilGGBZ/LWrsl0nsXFRIeVEP55nmJ9wjwXQyFV8QTNttMI5xrJb4
MHLoswJxiUPMTOBnq8KsnMhtY5PtDpNbKDwPea13aJpkLXfV2r6zZOJzUy/TZZRRZ55uKVnXx2m9
m0ConQkkxMSV+zGQEd5i+rIo1dijtBeZiJqkjI8GlhePbifFXK+QaAk/x5pAYq5xZq3W3HrGo0jc
zkkeNLvRlpRfzdlj7ghDJRbN+B42BicjMZ5H8hfRVp7TGg6EL2xUW0GNFXeVwAHraHTjiQJ3eDio
e1FuOVYLbQPwWp/5uzNNQFt1lSsYZUZigR2BEC4j+DJYjZwJbXRZaat0mZKoX1AEmyBzhqLWjS19
YQVPpvA+Cjg4yDl5tTPLV8S5Qa5fUOM/tnVz6QgFaYSctzNITFboA01gJbpnLua4krhaFGaJoKjg
ofDkC1TTlOqdJ1KIH1puwYomIxEiYR5SFWdmDGmwRLA9Q8vjzACItKrlSo+uAhvOW92VV7dGxpda
5tEkWvk3Xl2vuAc4YrjrkiTUxgSC1kGgFKJBeSLt5boT3bBvLauFXCh68UQnVJvZsoi6Bw7zWDx2
vKB20vHtz0Vd9ceea7N5l1NAoAoTNojkSQupfZWpM84yV7HjXbfao2N6InbrLtwciqDZO9xw0sS5
M7diJWeT76iyto9JpAtiWQvnrg6TV9VVcZInoAiJi2xsCkcLz4tt2AbncZMF81ymDs3AxJBKmTLl
xIaykh3i15AFVIKAhj+XsaQuQMXnhm3euEZ7gbYd5Rs40XtZ8DHLd+kcBwlxLJZYRDewWDwdAeXI
SZJFWHKKslP5Lsg/pTXgtYJWOhty8YSxxTXOHLIVwGQx3WIR6i61P74TTNTkDzkXvkSto853KJ9i
ZVISeXY5Rh+1gwqsP5ex6fDSYNHWIKCkT/giCF2xciDHGOgXBoJtkcngkXLS/jHIBnaFF0hksOuE
SLTpwlczpk6+6liHgYMPqYRdgiRGRAsaDrqFTi7Xd2Al7/IWvxjTBxPRw2CRa+6jC52n0sylmbUb
v9VNGPy1OBHF5K7U5GpiiU45zi3F4Qt1nox8d6+iFlOyOc1go7tjNzRvoAYtd5l4ibNSAaV8l09a
EkxEcWQ3y+BPjVwITIdy3ATOgkLBL5LEsaTawfXYuVcqMioqCitEu+XlqgigBJoGGqwrKA5Zhryq
76yeyx0SY4aeTbw0Mse+QdxeNG60CPOYSNIhDRQ8uLr+oFqYELtBfm4E8idDQJBOLdXzJpWMMU1l
U6+rhbdidy3rAVn3dqslzjo2pHSeJFg3y5E9qXIHgm1l/RmhwNP6ljLTCQDHDmKT4wDzdBRL4q3R
rLRFFbQPSUU+CxBoAWRaj1OxIfRGqgm+KPWoKUFqFeYXEKKTC4gj0xZuoBbVE1yVHsTK6EICeLiB
5/wBcaeMYDmiLdEgsxKykFLPcEtg1QiiscySZqkE8Zj/VpAkNuBP7/iqvE+s48+Sbflz0EdYAHK1
FfJ7zlV3ZWM9tLV3EyqU87nmEliIlNfKOysRoBnDIEU1J1opF6lmCOfB6tlOwdpTO9bnK0yUUPlC
WpBcPvA7y7BoJuaCBI3yUa8Ar9BctB4bB5yoifXdV4gzYIO5fukLELFdObxLWw25Igc/ZlsnA1no
HmpLAv0vCvXUl4WPqYGPD18NGxAnHtsiNaqG7i2F3xwfsZSa+y6EQFPN7knWVudpoFCz3/mfgj9N
zMJ054mnSZPcZKTaUGnSGl+oFkeawHEeUrejprvXezhZ8Sn6hm94ZccByUiGzizFnhUhGooKNGQI
aukz27Y7jy2/xHeTcBRNJJI6WoYB++rRRgl7IUtoI4ihQBFErt/i7lddwO8/D2tUGVT9MUgxWa2s
GjgteKgZEteyoj9gtOtOIqFaam2bTVaC/Rn1k3yhh2ZwmSJGnOfSpzZFqYF8B5yPskC4mZQ/ElxQ
sDP7IqEoX4Dbc6tjtjJzMjxcirjCftTxz2I0nSn0o2jDBzwuVunW3NlKNyiuqxpZ8KgFAqGDrETR
ZgJgK2sp6VG/auoJSShrKmB5N3FdlOkT9yFxjM85DrJ6u2oucmQHUEM+j+16XuYIHpkrDZ1oIVSx
DY6+iG57W0kBtcKay6bkFBPHXnlzy8gbtoJIf7QQ8xLOWq19clrx/DoWY+pNnNBZtLExFqXI+1gC
ss1dTGExZ3uudtKmEKBcCIZiTgpLvOgWRNGKJ2KGBpAvgWJ66NpFCBHdC6E/qaGw3BcN2nJyrXN0
xXmrNM17l8qPmYDeFSLPsXe+Q8h7LKVsHfE1uR6YbYuiQzLTTL1p0CCZWhEat4qk3heo8bPBA0kj
pLLUXG01DkRjNRFxQE+dTIFryh9JeOfhcQFq6uY3Klgp1U64mXpxBVSi7bABdqY2QcQUJAs/bO1Z
QUb5TnV29yS4ousihGS8a2PkOozdDS6J8UVQX6pu6ELVh9lhlxxLZM/ZzeTY2cRIkE2gsIINQXDS
RYyYJbQk41YbxxlKOqYvwMRHZpWaI3WplMUsiCRzDpmc+qikuhMcDxt3tRRmcQJOIknVzFkVfxY7
76kUVXRMyGROdJMj1V7l2squBUHOlj5oxDx0k2oq+gSEBiwcSiRIKWsNGJEbOYs8JzndSiyrpmHy
jWHyExOjFEZCKr39SMQaTAUZYm9SyNs8w7UsK1GkWlnhuWOJE98k1wvnbGkaWjLxdqyRjRx+IkpL
r/EaYVsN8PtF7xzxYcIbCz7ALImce6UkdQhETzaxMa1p7XjnpRfAwBKaDLt6TcXtFgIZcdmlYH1O
ENWbN6HXTDWRYZIkO9wgpeaBMTAvw1CeADXcZI2dnutxuA2r1XPhSlB+MxhqMlVCNhWemfIEkxUF
OuCslrLkpLV5aYhI40RdLfI2tBeCV0AvJdoR2+RWNkNpaic6LM1aX/u+NnORvDVbYjdq+BZgYKi6
xxgia9odsuuYK66sFcwoxizh51Xr5nc1qi01JmWIc0K78Jq5a1sU96jN2lMLHFm88tE0ETUrJJIP
JvXSIZREs9FrOLJReq5mlYaGbvsHyVcxK3IEYgkGqHSEQBTK2iRNpk0b3SuVP+9waIOII8y8J8tT
mjPfMKMrlJP9iVriKh2AxEcapMxSs85zAT7ICjGzBXNaRnlchy+WIZ9Ivio2hc/CLgEfw1x7GgKN
QfSXp62rbVsvamCT7ZChbbXNLtW/ajCaJkbqmxDnEGo2dspDrdgXuaI8+aVXkWVBWkxO7+1pUhs4
O6x8eC7h6g9RjQKWAfch0sILOdCUmVKoa+RhtulYzz3yjYhHLKwgPKNerjJDNjP4ag2OVGM50560
WpvLu9pB2ddDugbTU9Q+LXXpMMUoZiIngQwSHjXJTIp37aVX6mcrAgCV4pnL3LpMAorgkxiQJarD
CzSN1ampW/FCDm+CFPAgd6dyjEAkAMKuwvXBDcutZubnwiq+x2jkY6kgwaU1GaI4iS5YuHtp7sQz
Wuj0qjxpDP/aIkfGicra1kaik97wEZsTvDtPD1vKaUC+iBKT4CyvtILkI9V+ejCOEfyeJTKia4UQ
76DpQeaTwrsImyeKlixxium1N6XCMDjnpp8boEUlkRTUuHOqlOPNylOfxUqux3al3Sea/7wyIoRr
k3bimOaTSe0MK49yBQdiXmDUMDbLnOClQaG6XuErUW88DkM4zYudyXxWmNA4uvoGW//YOBh7WI9F
DI9aOEvdVUYVFMlSEwoMe5B5EfnU6yAePDbKrEvzCeFCE4p7KYb22trkqDz1VtCkPwLZcGb0+7aR
Z1JICUNbxHjwrOwbyXIvIstpZlkOYc0Qwq2tyLe1mV1j4QiNgO1g4gQm5nF4vJuU1aIFCHNXS8Ji
UkQtbPwu1e9H+bWt2JBR8PSD5mBJ4aMXBV8je0ekQ/I2Va8FAzaXFYafPRl379hLPlK0fiY24azV
hZlf7JYRcgZNKJ/BAN9IKXRwtFqmq1wKJ2VhbvZwxH/Am38D3siiAjSKS9ChpzrkZvajS9GvPu19
DxDN7/5375jzAMKI5mBzW2xfjI5+649e1Pjfb+iAHfUv9DUqQqos7ra2G4VHsFKndHLkerR/pP2j
/KqFYM0TFxs8CWSAKA3NJrED0wOyOIffG9ZIAQMyNYr89hcfH3fcz17+1+/1oxPUj+0cPfl6s3PD
qZtxAP+av313WVK/R+F+8vLfNfHm5XVenvp0mOvYe3fXUR8A0sEb0Kjix+Cpu/rOfjM8fnz233m/
3/mb3+uDznTq9wbAT/sAd3NwMB0dAgr4jweApeOQK8tU/nRX39kn9PKYJymirIOVMlJFmXT20PGg
KJjAi5LZOTL113GXGCPN1Mg7damb7jq58WBY0PvV31wTfj4k5BFJKrSKuvzUmyHRzQdo+zpl1K/d
c1prQgezS7oOLv47i+JPO0Dmi8a2zeyydPvreGpY+ogkgGIw9PoLRY7T6wcecOhAkEXsZUhFSF1+
4M1AMBQ6QFRlJPD6/uHj0+oAhXVr6CDQRrphMd81pX9JciBv+sDkYxEgmhXy5F5eNH8wIvrLWyNT
oCsuEuWXQX789uYI7ZpunTyMgFOcArKMo/jAUaCII16TKMHslkSu41Fg6COSZdCPNaNfCk5uJki6
pOJLKQ7dG2VpRC1+x1w4fOPHHWHKI/KBREviyU0HtoRuJKDjOWxTMEekRDu1pvdHgjGSJE01WDBO
dFMwLFHR5aHdQLxIuCWzwL4bMxvqCJsw3dLRt9pfJ3du6LpB7oLdYaOBGMmSSc+Tq++vo/XRkIgg
DJZP/fQWBAWjkqFvb41wgiMs+O7QyHkKKT7iYxgI3XV6u4LKdzLw5RUJroUCEQOmxf46XgkNY8SB
RJY4PPcfn14noDk3eF9URhwaLU0TD8vd8dHZ0LoQWWepPNXV8GVfHHp+lpWRDkgiI1rZrwMcPo7D
RE3noMqpqf/49NYDxurQ4EBSRwYQkqyq708JDkwMFiLpUwVS2LEOp/lvFuV/NWQmVDRVUCk0D4+G
AHNBlVgsVNbG/XVyW6LEKaYfl3//7bE7V0FNwB/eXxD0ETojMlPhED2dXJiogvsM3Rcla6QSH5vg
Zv1X/d1I6IADUpcEpPs96ITANMmwBsMmEkcExHvQVj9eA7uYUEUBlFzsyb1291QD4wF2AFiXHAG1
w4b/XTxgjhCNtnRFOUyMfus9pe9+f0BShg5+WR+JOnxV+WXPPw4JLHUEp1VCGqWfGocT6en1w+Dx
wGaooFUBKP3e0cBSRhTgMheYcv11cpOiJysPHg/KSEHoWBI7veQ3IdEeRtbJ3YoHlP1UJ8Tg0FBj
YUA6CSD29Zt+2w/dcmmw/oj668enhaJiRT74oACGrJGnUTFBe33LN51gsiogjq0yV041OHql7g8D
DJSRoXbE/i4F/aYD4PsbqmxwWjyEzie3R8o6NbAD90hCA5ztJR3gpf+av9sjrRETQTaADl4/PrGp
wLMNPTOzQcJ1Anxi/e+vo5FAVgU0SZLZI090Krwnpv9XT0mMBFJ0XZb13UXRILGAxZtMVejJbYsE
N4jsK0OHgWSMCIF0Q1e+Q8+skUhGSSa92l8nty8S1aiDc6t6j55R+tRfxyuByXZBdYdGL/RT5OQ6
4QU4GtoRwAXAQhAY9MP2fxwlQcBhEsBp6IwjTmstVKhb63epvw8XcGhi16fSzWCev9kOTWNkIfps
UXzWX39hO/yNo8QrMwuP1WCzJ2652+w96tbP/uCF3vTj5wfKzr7cD17W0R92PK7+3ts9Waz7+V9H
/IM9J+3Nhy8ctf19Dv9+eMEfb310r5e3evnlmbtN1+lXaIz7Wx8e83q9g/71f+HGSdcfbtL1Zps5
b+lVPbXo2wP9738dPe6beOCX7adFuP7qrIP3btHT8QbfIsvWu7dP3hPDhjY7dp11+rbZnlIwtNmz
ddqsw/XbhqU+ITO4ZXf3056W+rTH0FtcrHe74sN/r3fx/3xYrjNn5x71EPhud1wYepflOg0hV/rH
ndSj1IPbZip01oF9O/up2mOfQxu+XPuZs95U22181HoPqw1t/Wq9cZr3p2kPYA29wccNhuNH/XI4
+w1t+KbYFF+dbZo2b7vlcKQY3njorZ+PG97j+EMbvlt7a/SQ1kdk2+548g8M73vX992jBavzjmIX
HPrQv3ayet12/t5C/pjn6/S9RfwQEw59+Kdtln8Yb0N7Hbz0RDc7D6HG0Nav1izmLFj5cVX+AfIf
2vqi8Gg9f/vcrySDwW1HR7PylcMxtF02/vVuHX5Yh5sP1+7X6Jlv9zwL+DE7fo8DoXTw/X4VCHyj
bQ69zZXbRulxONA1DoULNHNo45R7/kLXYeAEm643BGL7r2Nt82Wcrctt4L489KuGxJ7UOfRFrrlD
91V/1zosqS4JMLT1q3XY9dNLQ4dH7xr/Bxa5q61NNLlujmZFz/DqgLWhzz7dBs73nX4gjw1u+nW+
obj98qTfOkeVXn7X13z8nWh7wo61cRk9x5F8z3/7B7auieOs8R3LfrjDN47h0F7a7zNrv3uRl/7Y
99HhDpyRh97hgq3gp+3/A0PoYcvUsr+P8b9hR0Of/3K9oX9e+qHrnHcLIX59m/dOkq9lUT+eL18q
Vt77t+PDc/cXX4PtOv3X/wMAAP//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Tested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Tested</a:t>
          </a:r>
        </a:p>
      </cx:txPr>
    </cx:title>
    <cx:plotArea>
      <cx:plotAreaRegion>
        <cx:series layoutId="regionMap" uniqueId="{8A205332-D065-4CB6-8396-42C63353F8D0}">
          <cx:tx>
            <cx:txData>
              <cx:f>_xlchart.v5.10</cx:f>
              <cx:v>Tested</cx:v>
            </cx:txData>
          </cx:tx>
          <cx:dataLabels>
            <cx:visibility seriesName="0" categoryName="0" value="1"/>
          </cx:dataLabels>
          <cx:dataId val="0"/>
          <cx:layoutPr>
            <cx:geography cultureLanguage="en-US" cultureRegion="IN" attribution="Powered by Bing">
              <cx:geoCache provider="{E9337A44-BEBE-4D9F-B70C-5C5E7DAFC167}">
                <cx:binary>1H1Zc9tIuuVfcfhhngaq3DPR03UjGiQF7ZJlu+zyC4JlqbBviR2/fj5acg2ZRRBqtu7ElV4cFpXr
yfPtmfzn9/4f35PHtX7Xp0lW/eN7/+v7oK6Lf/zyS/U9eEzX1Ukaftd5lf9Zn3zP01/yP/8Mvz/+
8qDXXZj5vxCE2S/fg7WuH/v3//VP6M1/zK/y7+s6zLMPzaMe7h+rJqmrA5/t/ejd+iENs2VY1Tr8
XuNf33+ua5jlnV4/PFbB+3ePWR3Ww6ehePz1/c6fvn/3i9nh3wZ/l8D86uYB2hJxYhPKBcbo6Qe/
f5fkmf/8sUInXAjKiaL2jx/6c+ibdQrNXzyrH3NaPzzox6qCtf3492/NdxYCn969f/c9b7J6s4s+
bOiv78+zh3D9/l1Y5YunDxb5ZhXnNz+W/cvu/v/XP41fwEYYv9mCyNy1uY/+htC/sod1us7erbOH
dzfh9/wPwOu8SuC/1c9N+8/xwuREAFBEIbYDlE1OFMVEKIqegLJ/jvkE1JGT2w/bwc4MEP8F0Lwt
EAO9fn2eYX4iOReSU7KDm7RPbMGZTQh7wk3+DbcXzmcSqp32JjpvjGK6ydYgbpPXB4jIE25Tqmz+
LAl3cbLFCUaSSvGTXsLA6d+Z2QRUf+/CROv+TXHpZu2vN+Lv507959IPtBUSWClQu39JuS1tZbMT
JhSWUj0rM4NML5nQfmz+X0sDkpurNwXJv6pqnb4qHpQzIA1We/EApUQkt5G933qYnc1+MJ6bGUj8
6+P/aCT268BtM27nL/5dM46cgJEGootxU71QQYUCA++JEvDx05hPZsGzPTU9jf0IPDfbmfH/bONs
EazrOqz8tX5N4xmfECEUsznZazyTE8QwEACBLtne9UXwstns3/zd1gYLFp/+R7NgZ7bg1dw1Dw34
WVoPP3foP1cSGJ8om2BB6F5UwOKSAsQSYc9KAjyebXBeNqX90Gy33VkqrPT3NwUM8AVcrdelC0Un
ktigMNTGhYGfXV9TihNQ3BxLLp+UCXg428C8bEr7gdluawCzOHtTwNw+hFUALvC2yN5Z0b+rOcDD
xxQxRvk+Fa7ApCIKdDyynzAzFMj8dPYD8rPdztR/fX/7tixcJ4TQzytiwU+EtBXHnD5t9i5BFHyM
bCHAW/w55pMWn53GfgyemxkQOG8LguVfMZdl2Pzclv9ciRB0golNGLZ34yySgh+IGOHyWbkYQurF
09kPidHcgGb5tkTVp0fw/vx19orSCssT8O2EhJCkaecioAaEKZ+Ig4w45Yumsh+SraYGHJ/cN6U5
lo9JEL4iQ9SJYJTaSOzX5vIEY84kSLMnvWIETGZnsx+N52YGEsu35YVfr0FtrKug1q9JDfuEgR8C
uvpZU4OS2IqNgHWFkbIZwobyeOFk9sOx09gA5fptSSs3f00w+An43YTaZG9gRLITxIkAgUWeyGFY
VTNz2Y/Fj0YGBu6/3pSIumuyaP3H68ko8DgUI5jxjcW0TQZ+wjA4gYw+O4HG/s/PYz8EP9sZKNw5
bwqF63DM9auGCekJRRKiU1TtwPAjaSUQsdFz8sPQ2i+YyH4c/mpoAHH97U0B4TYR6In69fhAIHto
E4kV/5nG2MFDYsiBSESRMKzaF0xkPxB/NTSAcC/eFBBnaz28qh1L7BNsK3AuDDNWnIBEgsgUe85g
GEbTC+axH4e/Gho4nN2/KRyu1jEEPx66x8fi9UgB8UIihc1stSudNkqaEVsoaWiHF85iPxI7jQ00
rpZvCo2zMP1vSsZS/FSVAip6XyBEyhNCBcGQ2Hj62KTJvzGx/Sj9fWkGVGdvK3F+sU7T5kdlyiX4
HWmoX48+lEKJkLQ535+TlXyTOBfgJO73A59m9r/WafF/3r1gbvvh2tuJgdjF5Zsi1+WjhuT568GE
0QkDKwvDz744L7iHDCkiwCx+ohQYzNvB9/np7EfmZzsDjMu35bBfgL8ebzIiPzflFQKM9ERAVpbY
PyvrdpUPxHo5gEGhousJLsMie9GM9kOy1dRA5eJteeyXa52t63X8mixhJxKS6ISx/YoHgigg6yA+
v7+g4UUz2o/KVlMDlcu35cNfrR/WcfB6RAH9YmOEFQEL7eln12eBui2IMTKwmZ8El+FDzk9nPx4/
2xlgXL0tMK7XD8Hw31DOSEDpU6i04vzZAsO7oKgTopQtKH1WNgYoL5/WfnDM9gZI12/LOLteZ2HR
vKJJRkCKUQZ1P1vFwFvRL5ueKEgzQkDmOdFu1Aq/YD5TsDwvxMTjbdUA/yhqBxn2qvoeQpGgzRHU
C4knKbar76EqhSBQK5IbhtcLJ7MfkJ3GBiif35Y9fP3oQ93venhFZU/AxoJqFEzlszYHHmzTZBMX
gFIhiZ4RM2nykhntx2VrMQYq12/LML5fR+uqBqa8nr6HGl+uGOROQEbt0/cgvMDVJKB8nvS9EZx5
0Yz2o7LV1EDl/m2FKz+t0zB5d7N+aF4PFoiSIQxVpPinv7JLFqnAf5QIZJhRc/2yuewHZLutgcin
t6VSPoZxHL5m4TVYvXD+KWz4PpIoQENCrR1UCu0NkM1PZz8gP9sZYHx8W6rkk96YW6+pSOiJZJBS
gXyvqUEkIxLClM8wGLLqBRPZj8NfDQ0gPt2/qRjXl8eqfuc8Qo1Q8nqCClwTqIHAHEmQRFvqXMkT
W0LOnf1U9gYYL5zMfkB2GhugfHH+/4IyfcXxr4ugSwibrH7cIN265Xj40x/rhsutRtOdOtSd+wA/
ET1/+PU9xuAA/nUvddPFTnBx5xbCX3//CJbFr+9tCYoFgpYAqYSsGBNAsQ7Oza/vBTiZiG7SNgxR
MK0p+KBZruvg1/dUniCpMFQfKQUKi2+K+Kq82XwERcYCwRlQkkgIdtpQGfBzaXd5Mvh59tc+PP//
Xdakd3mY1dWv76Gf4umvNtO0oLQAJoXppv/i+/oergTDH+H/bZOwFVXSy1XNgyRwxnEYvgRE9KC1
/tqGPd3Did3bPezedveRtOKh6zO50lWW+BdVEnHsSKSrb60ee9vJcOfpRY1rGSwOjwgk2DsieCHb
I9rpGKsm9sQq1S2ObkmCymER0M24NOFSnx8eZmrfALLtYSqBRNT5mVgFQ9EypwhH1TjBSHJI3B+z
cWi3f2mXqIjsQawaXLBrYVtS3ddWhoerQdVZ71pyFNpJh7IASXpowIkFKTid2wsqFCpauRmwTWzZ
X+RB4zULVjVBuDo8AKS09gGzyVFuD6DCsUN1Q/lKJUMeffbCgNatg+zY40tNSzUIh1U86T8eHg5v
dmrPyVabI7l1sguZVjGvBr5qfL8tF4ool6a9XrSDnVi/N43oo+XAup44zSCtKxIjRZOF5SuSgmtz
aEunVrz5/dYMEn9I24R3fNUpwhdU538G7XBeojZZdr1/fXiQKdw2PNgaJAeydmqo+WoYKvnV11qu
BooSCJAfswRDPCQqCkVFNV/FNAwfETwvcFVVTDoIbuLnDquz4fTwQJNwGZIitzpelAHnK8v3Asfr
xW+E13LhCztdjDYpnMZv/GUimtYhafc5rtvl4ZGnNtAQGDrpoqIgJV/VuTWOK4115C8LuGLrHzmA
ISpI72M1JJFYCeQnvRPHceovep6G3pEDGLKCRIOV5VVhuVk+SHFX52q0PkqLIX9Gpk5IcWnIhkqh
BnU9BwJJj7ldGNSJY7VBPDhpVOqF1fXBWRCNdGa4CUSkISnsPGZJQwbPzS01pqedxkW76sM0b93D
kE/oiI19tc0ZynJPdYUl3bpuSH2WiTxDqzHDSb8qwrrrZ8gzNYzB/zJvS4/2qXILEo+fYj0Et2VR
67sqyoPb41ZisL+Le4U7xG2XWH24YrgM4ku7U6AsYq7i/khANkBtyZhA+UWsZKFcnbDh3EpHdGv7
WCdgLx4SMlN4m9T3wgHBDgm3kSXpHRT17Hcx5sXqcPdTMBgEb1qZw3UtIdw2ARj6uKtWoFmzxAlx
Uxy5QwbHm5BmQzJEymVVG4erZFC95VRoCMeZPZpahMHx2LZ4afcbCEpN7dMyaCK0ClXR1BexlWTl
cXu1sVG3kZZkoBW2euF6QzpeE3ssb6rBptdDy5PjTEJhsDu1245HjQ/kYzhtltwXXfFBV9qKL2k5
2uiitgJbfgADl4rjjDVh8F0OsGUIAj5uqwEmN+ADrpdZn1h0hukTml4YTO/DoRQ10dLFlk+lk5NG
8GVhN17uVClplRM1TIczg01IY7E5IltsHPzIR2kHZ42nbSFPUdNY3VVCSNsuc1+G+CbmrURXCte4
//0whTbw77GlNlWV20Mmve/JfOw8F7yQAN/kPhur7xUZg2JljToXH+KIJD7IuSSor1BECvJ1YHCB
8sPh4ScEhDAExOAJMH9jy3NTaTXLgCVk0QlZLA/3PmV6CENA8Lbuw5KUtksRLGY1Yq+tV8qPksH1
q6HxvxQW69IzNqqM3/TgwWXXBBy26KuKCeczBJ9aoyFBVBbxIu9C5hbSq+hCjPZj0fddOSOgpk6o
IT8STQUe+ki6jIad6w9dtNIqye4tlY9un3rNjN8ysQxuCJAGa6GiyGeuj8boW6RK685rE39GPE31
bsiOkvpZZFnSdnnSoWjRYJWOThPqoTqOW5sY8PZBr8Jy4KTXyq2HziPnTNaE/FYWlA1nWdgUqUNG
Ufjfi3SsyAwyE5KdG7KDdlkC50gLVygvbZwRqjYKZ4z98rEdQDTOHK+pUQyhMbIxLhsBzkHgJ/FK
1GmwzAqfLANcHGm28Q1oW3JJeDbKorIf3arxa5eEol0mBZenh1k6Bb0hAyCgH1g9KAg3ImG6IDWO
lt6QkyMPliECwIvKFQ6BCqQqMwcF+EvmMz2D8NTUDWpjUWSsT/zRDaU1fujajNBl61tszjyf6t/g
dhA1dUH1MLqWl9rnFqLlKfgD7LitYQajadHyoo6h99ojbMFS0GYDir2ZczklfJlBaZWRUbUScMVx
taRdc0at/jpN/a/Mjj/2ynKtWJzKol+QVJ4fPkoTCpQZJI+QpVHnVQB2Ef2OrNBy/KYfnIQVpeON
frmw62RmqAnaMYPcmceDccRW53YWfwT3Nm5PWR0XmVt3Usxs4QT8m0r8bd7RVrZZFHudS4Hg93ad
RyvM8njGw9jgsEf1s82oW6yuMxB+3Sg6F7OyXAEBv1lxfNUVLHIo875WedI4thfNHLYpaAyW4zpN
PDVGjVtxbjm5pnzpj+QsLpp06eWaOEWfzCxsatsMyoPG9+IY09ot88jDC81JtZBBHwfLw6dsCnqD
9dzzq9gaIf4Eb3wUFzXchnfaNE8u7SzOZrTV1BIM4kPg1mpxE9WnuvG76qOH/di/KposeTxqCZuk
0Db2MQ7b0m9Jv+r9Zlwkw/hJysJ2Ek/6x53dzbWq7RF4ZMVMKa9dlUkAAdqqIU5p281M7xNGDzWI
TouIES9S7arIrN/9PguctrJviyq6qAseHSfdqUHxuBi1ZVXieQmMlMThrZhbwgTEm9vi2xtEufIa
FeB2ZXc2csim9+r4DdqMukXuGLWFl1TQezlWvsOL4c4vxE2j4sYRgkQzMEytwSB1wLjKIf8LMRxG
HnOaqZXHrPHI7TdoHMNzqCr0oXNVqXQ1smBY+Z0IoA7iUGhiQh5tMjPbG9TXEPFKhhimTvQZs/XH
vmapU7HxtC3Yl0qieGaPpgYyqJwGBclyipoVZCrcrkI3UVze8T76I6D0TITpTLR4St0Sg9LVqOsi
D7pm5Yf4lHr9lYrtMyspFyK2znyNVkHLPqQhX5YeO25pxOA48rimQ2DVq74ZwH6IXBUxz6n6cM1i
/FHa/XEWIjHYXlZ2H4GR3qwiYQeOiMLEaTSRM6uYEOfEoLmkkeWHll2vcmaJU98StZONlbwFWZjM
HLYJnhCD633DSMak3bgjhod8HWtM42Qx9oGUy6NOMzHoTsreTpvCb10eD8W9rbk4LVIFWLARO0jb
/DodVOoeHmxqNQbrcegRnfdp4/pelVzYUYWXVRwNq8O9T8Fh0L7RXkH9gTdubdNvldVf9lUaOpmy
ZrZqqn+T+NUQpcNg1W4YWDcgdX+nnv8hLtIPh6c/oZmIQXc7DFOJM1m7kPpMnaDzkdPmwX2r/As7
juhxZxYbZM/iytK2ahpXh/y61Ch3IBh1W4v+y+FVTGwSNpgNmeyuqMBGXxEdrrLK+xgO+AvhKVTZ
HBK+U8IKG4xWYedbYCIMLvNG5NIeUsWxF9fOiPNk5edR6EpP0wXTdX7dh6O/ZI1OZ/ZuAiFs8L31
eRPE0LObgHl4MwxJtkw7m5xZg5KnhUqaGQ9hapzN3m6p4KZMCEq8vHFZGN3Gadw6cKPDpQURjijt
Pw/v5NQgBvE9FZayDXXjdm1ROFiPt2lahI4kxR08tXKcJt5USmyvxM4ECwsrrV2Fo0fR8PACBI68
O7yCqaNm8J3UpNa1DkGatN0NrvxbOraXRdPfH9e9QfeR5XbkBXHjIl3kDsnzldfl35JSHTl9g++s
Y30XUuhfWd1dnHmnXZRfYMJmNMcEvsgget55nl9TvwbVZ31oUdk7jerB08xDSELQbIYSG9rtcQWR
QXeMi0KOFrHAWmwv65Q5fpt/9iRe+mV505ByxkaZgBoZrLcCcDl0DnsVN2DQeeOK0OrUS4PVYagn
9BLa7OEW4VjRDbSHJMcqH9sz3ZFLxmdQmJr45vdbPRcDr0VegPNKcX1eVPlZCubCyJoZcTg1cYPE
YVL3QdPAxEn+ERWQQrYfj9sRg7iJHelijAFXnKs18cqb2JZnx3Vt0LYp27gfOlG7QxXhT+NQEzdq
aLU83PvUgTRYC5XVLEKJXbvYu40D5uZ1cqlI4ULB6QdSkSOPvcFdn9S+VTBkrUAefxgxXlhIrMtq
zBwflU5hJUcdTHhPZ/f4wKkvywSBTcDHrlhAtq9csFZ2M9L5h9L8O3vhuuZu96pqZc14a636U+X2
58FXxhzwiP1vunaG23aVrXJrmXzQn718ORdp288IYhtUDvygZGUw1G5Q+tc1Cr9xv0qc3PL+OHwA
pvo3uNxBHnEYMq9a4aA4CyHHsfSs6D4M1DCD/dQAm99vUVo3DYL0KgygEn6niuwPKNu4VsI+Si1A
mfNu9/CqxoBKZVcrndK7nsR/JCS5riSf6X6/xIAXS3e7x10oKe1x7dodZTci59VZyXoxw779Sgfe
GNztPahYm4AFbq3o2NRO2jR/yDFf2Jn1GYe0OhIAg+K93bAutkGAwDOGXbhAMdQ6LbnSY7Isyrya
s/amcDY4XnQp8yA7Vrs+K9ZW137peP4VecmMuT/RvVlc11KKtKCwVRkLISuyUclWAuY4bcZ6Bo2p
IQx666CVEP3vwaMgwZUe5bco7K69TH0+zLSJo2RW00WpREwGtHKHkl7ryApXIVOhe7jzqbkbNG58
DfWtTQvOFh+WDOlzJdQq6caZOrypuW+G3SYxt7LBp2nlEsLJgmj6ze5xedwBVZtBtzofAhxB4Kmu
XDa0l0FCL/Iuvy3bdIbCEyRTBoUJpDmhYtjSbtx594ESF0mEPuUw/UXplePq8P5PDWIwOeddZrcM
BintkC48uzhTyv9d5OmDlcWnh8f44Qbs0T/KYHJTkCoOcKddgXM3raD4l2MyOCzlD7TDV2Xr2cvM
D84hORMvuiAoliEqPjKrLt3UQ3NOytRRM4jeWRQkLmsAroDcVjW/t5j8VNn0t8OrnOjerJSrO1oF
hcgr17Oo6xN+3RfFOUrnwnf7DR4oMtg9bK2nYhElTLtdHa4k6emi9aoPPtWNQ1R4XXE9I00mKGNW
yIUj8yrdx5VrB8UiZsNNqo6zkuHBot01dJYmCdStaDdIW944WorouhRF73QRgQDhcTgYlOdx1mdx
zmGjhvrOAiGbBOyLVcSfDnc/tT2b32+RvodC2ERA7AEkSludpQOqF1CnSpeHe586RAbnfRJwsGWI
dhOGv3RRdA/V+ytmFTNndGryBtuDvixijYLK5SRk3YrEuV0vfEghxzPz3yC5h+nSYDoLfF81KtHu
2FsfwpR8Ssrirs9yt8+a1XFbZNA4CXkJEQEYovLa61L513nTn9XhXGJtAgGzDC5Rg5eW7aBdTeV3
1Cqw+RWpP2C/C2d00tQIBpOJbBFvQzigTTdUTpngS78sEgdq/s+O2iGz5i3tPavuqwCWwHztwCNU
t16AbgNtPxzXv0HjWrOmYTYgAAL1sh3IZRxkrvLIcWfILHKzOz9potLXbhaHv0G1+X2pi4+i9W+L
ci4vMXFMzaI2SPJrBDa3dhHkAnmcgNteXvUqveq0Ou6YmoVrEHatPdFZpVsJ9UX44mqA1H8Sl1+P
w8BgstezNPaLCFQq7JVjl37n+Fz5i4ZVx8lRYVC5plFpRbldurHdf+778YMm8YfGsj8fXsCEKBIG
jREC5zDjqHSVSkToBFEJTOvz9OPh7jcvA++TRGY1WhTZ0dhGA0y/LD6PMr3TqrwOreoPWlrdCuXi
cyhJs8hKyp0olo0DERvsJGV03Pq4wfI24sJLFS3d0dZkgSt203b+XEnwxOaZtWqNlamc93np+nwM
6sCRtMyLR2W38Uw8a2oAg+JsyJENWfPSHYqqLlyMy7JyPI+Vc0mcqQE2wnFLjQ5x0yideoXLuY/8
ZdzLonEaW3baOXwAJihulqThlCDW2VbhRl73AJHLq17U1aLE0Q3SqDg9PMhmtnvUHTfUtZR9r1CL
CpfG+jMPB+4gUekFfNnUkU7w5mWN7X2qE6jdrGgGga1xzB7bsR8u8EjidTz02VwlxtQqDKb3oRa6
62Gr8iDKnVroZRGT+z7BR5XbEG5QPSF5l1qyKVydqeJsqFB12iV5MKPtJk6SWaTW0pYORdJtgObj
F5R7/hncqSzmsvNT3Rs8piBlORkAYjvzyupUNooyh3u5mPMiJw6qWZIG2dE4z4q2cJXMIreCkKbW
6nOeZWvusyPtSrMYTcYpgTJ1DceI1R9Dv/oQ1OMXW1UzXvzUJhls9r2ho0nil67M7G9Z3mEngC9r
mWHyVOeb32+JijIdpLKatIBbA5b+ZsF7dOdNnLZHHh+DwkVdB5GkPHc9xBcQ0UVLnQixOiwfpqZu
sFcPFtRcJNC5yuva8TN+HmezRWyb4PAe4cMM2pZhD+WZiuRuFA2h9dmXIy5TJ8q1R+8Faqi+tAJP
oEXjSTXcVdKTxXlpE1EsMGu4Om9KEuN4wWyvG1y450O7ZdcNkV73SqTRMoN4NyjKuM6i87TzfH3h
93BBzrXGKOB3tIoh82rD23/tN1TDwxEfbS/n9ZnglVTLsBRoOO16G4crwWmV/d5Lxry7mgkr+gP5
Im4ekkwGEMmL6zK9ERAiwI4OIzlc1rTOulVX6H5YFhrb/N7uUzJAya9X6lOc0aE5gzDs6J91dptm
cDGgEOi8y7zIPs/hlRzvvun7AF+i0kMeBBkaqrIj4TQEWdqzBmZOc9eC3LeTdxmEI4f8OHvLrLiD
isoBzMOkcBMRfWv77NbG/oUnw6+Hj+KEkDfL7VpIIfUJgbnzxgMpk1zI3HZHZS+P694I9/MWCn1w
GhUuJDd6x7Ps2On76AFusM8okan5GxaJRj4VMeQhIbQSRU4OIox21jcR6U/HLWAz7paUieAGdJtJ
BGyCL2mBymMrOYXrgOFZTuv0OFFDDUEWiBA1GRGVKyHNcz7C5X/w/jS7P7yAiQARNQSZTv22bYsW
ZE2vowUU7kaXYPKOq7LX5HygYXnVYHRUnha+pG53s8osrOFSkA2bBbe2HR6Xv+msxM7gNTOLmULb
kG0o1PCYgipyV9cl95f2wPNzAsXBv0N8JD7S7qEGnXEW4tGicGaFn/J+FVhh8Vg0Qf8gLVjSDDE2
4O6R0mbVXZ2WnWcFNcDCkj+hdvqCW9VxN3uIWV5XNJ1uy0Hm4Cnn4lNWpM3XeLTyh5QN3e9DTvM/
jzpaZnldy8uRtg1kV5PSHpVD/VBC9tAS5KqMR1o6bWjxwemBL+vDA05tmkH2rsgSjHofzBWVf2vy
pnPDMDxS45u1doXsvGj0QSnTodYLu8EC9H6HjjOFzEK7DsFlfB5CxCvLk+QiUFl8WccV+u24jTFI
XkWZH3t5DlI8a+RFkFH0DZzcYYbWU9tu0Fr2aTmmFZiisZck502mIsin13MliBvw9jHB4DShSWOH
GwWnUnXBkuIGjLhvNBx+a+p0Lpk3tQKT0hr3TQ/OsWsNGX0M4ELB45g2aT2joye6N6vqOKFZFEQx
eK1CttZ5bGd4gbyu4zN1HhNlb8Qsq4PL0J4nEpW5ULFVx3dhNgxq4cmMFMuuyq1PfpXeWEq25FTU
oE8ulBj0cBFYnOfHnQGz8E7DS1CoicCq7IYyUAsrjSCGmAZZkZwedYTN6jqB6AjOCAgtj+oovYr7
SkGQpC/ruXToFEiGJh9Ro+EqNslceNk1BDOkizoGIR7W2s7hFUwoJ7wZeMtUENWY6ozAAJUffq3q
+CwYmy9wIeP74e6n5m9wPKnTobabMXMLnVWL3qd/jjWfm/tU5wbF/XLEVRXL1G0RO01IfEFINWOh
TfAbG/xOLQv5HbxQ444dFLbCYwpuFpAPIvCvLZ98Pm5vDH7XQaJ9DNfoXJsrCo8etB08DqKzGXpP
AGvW0nUyBLcbsHXDIR+vfIT75Vjb0SemAjJz+qeGMMIJVcSynGU4dcFeu5HteOkJ4gbNXG5hAl6z
gM7vIcMpdA77E1nsjHpBeJYUxZFRBLN+rotFqNqYpi7Lq9Ad2Kg/5RFrzwLZZMc94gRvMe6Si9k9
XP7PUApGchZBKZQ68zD5WA7jcScIGeTVReb7nh3CDrGgu1K1jZagh8jd4fM5Ba/BXbuLh7bDoP0j
GsAlYpszPp4HdcSGZZdYufzz8DBTMBsshgeTPCWoD0JaWFbh9JmtukVsITtfHh5gah1/43JYla0d
pi5Jmvskx8umRvc+9laHu/8hE/bYAsjgMTyPUiukYQE8qZbKss9w1t6VLF2hIF+UeX+ac3Y9UO9P
lJcO3CeeGXf/suBd793DlUVKWTHUUq6qkeIzGtf+aTtYxccs4NlRBIcvSNodIgkz3CBSJW7YeMUp
rsLELVLK3Trk6ihwsFlaV4xWirw0S9x2TL7nZXJJLKj2HbxxJvg/tUsbAb+l35oB3nZqBpg4GP0q
WMBN9OJbKLm+HRM7b49SohDG2R0EnkbyPHgRJ3FHLf/gSXyeB8HHIhpmLKn9DPnxDbjba2AtglQ6
XCmFi9G5Fzm6pMEn2dRzlQz7nW1slteFpMqywNtAQCMP7h4U5cUQ1F+jjuarJLaE42UpmzlRm23/
O1ewWWyXk6jpRw1LwRpfRyEKnSbVcGUPw8tY8NDPnDM5tWMG5W0xyoFXYPLjrsYDfFEx1L46SpCy
Oj9M+qljZXBetZ1XgPkM6wjEsMQxZbdVQfRihIcIjkPdLLYbRAiZhq60lj72+/wiQhjdEFLwuRsb
Py7/7cHCfMkOvkyW9EI0cKzglkMK90lLxOFVEnj7ES6qYN6eBn2RV0vIv6PYjbSn4F5VpIL8C+Zw
+61I/GKRSmbdS79XkOoaoDKwXsnAtpKvRU5wd9oVXVAuGh7132nK2GVbRPXFEAYt3NhrOsce7SAM
HJSGbPwUYLiq9EF7wTjcBggKYm+iIrDGJU2toLqmOdX2ghIvb2cM0wkAzUJAPoqSbK61r3wP0mit
HdtXnYjSs46h6MtRZ0QZoiewItqObRu7dcR/qzy0hPP3IbaG446gMoQOOLNDaokudulYFU5C2Hk5
1l/tcs55mhALZkXg/+XszZrj5Nlo0V9EFUJiumVyd9tuO3ZiJ7mh4gxCIIQACQS//izvc/Pu3l/H
VblLueLGLaRHz7AGyPH0fJ9dh3aFkgH4Q9tkynQDFqPY+9HbTzE428lxTr3239ASEAr9v+MoGVN4
8Cxhh560F5WsW2XFx76ChL/IDChSH9wJV4JQcpFxNGjtETrR7mbUXEAr1EMACraTVqqK1vmjoe21
HXYRg4jPhe0m291E0opnYNbZQ9Jw98O1xPugCXvtERdRyK/TmAd67MrZ0S4qNulM8mdmejcHsYK4
+EEkurJel2hAYCW4XSKo33CB6UhlQ0eAcgNhQPR7EuTJ8uEA60rPgFwiA3mDvk09ye7G7//UyVfA
pEuz0z+6pYWb9LEjSQkM0NlMHzXQ/vfgiVwiBD2nCVoSqrvZlXdoSFNAiyfzjZ/vo8kc6ctAjpVL
/nFTXKIGY1p3yS7jtIAwTmyOqZzDakhSQBEivkj/gw1+ZV+8+yX+N2EI8dmRgEpL4Qar79wgWD7a
QT1KZNgf5G1Xbtj4/ef/yaugpjYKsWGEFsehqSJBeC48/6PC6dqnXwSCRaBhSi1pbqKNJtUkNpG3
kv/5e1y+9uEXx9+PNJEylnVBFnHya5qxIfpg4a999MWZf1csncHeqYt9Z6BMISMn4we92Gvv9OKs
b1ASFDNUZotOBLdTYw7p+Di1/3YbXgIFgaOEencEJU/druMJ/MS2csJ74rKt/r7mV/76S7W8Ooyh
GUu9tHAWYsOJ0nNGPT8spdf8/vsTroWOS6QgFHinOoQMzo1S0+9AjF/BTzxDUuHT5GhVe9GDW5ol
A4vnd68/2qdXIuOlYB6PYu4tgRU3cgtktQy1O5ER0XGmnOQYxCQfBPorUeoSRuhtDiOkfhJQ+qS3
E2X39VLfrXQt4WADtri+w77bM2X/TSmTXGIKXeuPdqZDWqAf5a2VemeuQGsy2Yu/v6wr5+QSUNgA
qjtKplIMwqM7voTVFo7f/u2jL0731jjHe47EThoLJr1VCOUyfPr7h197DxfnewFDYh/4UBe9jl/q
Nc695Wsyf+/Rq6AqeFo2m4v+IzDNtUW6OPE71KrmxWiB7jX3C9Ns9k89qfQj3N2VI3kJKkwB92Zx
F6ZFwoY9yAxpxsobyB+71LuX/X29rnyFS+CgjVSt4pGm4Jzvmes+keGjeecVTCS5hA2yaCcQauPN
Ddk8utz2XdvTH3HkABIBfmI6NVsIVK8HKXNI/e7OTz+tZhrGMgYx1/xo9nViNwYJ+vRPswZyqX/n
vJFAHca8l2uT4cduUb2o2lhqL/+3tXx/j/+5cZUQJkpIExc23b3wlHRqcxVU1MFS//sDriT8lyjD
yXR2X2ptSztAELOrl0dR9+eunn6H/lrZ8SMK55WgeQk0RMoYUk17PEe3DXIs/75rucpm6x16Fn8A
TL/2kIswoOOFzbXBQxa7dpnXk3Owi+O2k9eUzB/cmteecRENWGOhzmJBBmiDvVJqf5z58jWOwt9o
prz9/Z1cO0AXMWDoEvj90dqUS9D0WeJ5ULRxzK/+6dMv4YY82TqfeRRiMCDoZkM38bOMqXn5+6df
CTCXkngMrTZKotGUxp9VJqIamDSTkrxJ2Ec0qCvLc4k3FNNKBsymTVlD9eCLFhMUvSJ/jz/Iud77
nP+jQ3KJNNzDZh2NXSC0PGGD2hnq9H54H4jkoDQ7KJ68NvFH5MFrX+XieIP+TXeahHMpUtJXoa9U
jv7uR/qEV872pfwdXQO6y87M5TjwMiThmVFArdN5/GMJ+Grt9uvv7/zacy4Sd7uOEIyLt7msiXwS
EX/s4+ZW6vGBzdvzOyHog4vl2nMujnfY2cijI97MSsjDhBEyxlBPcvW6LFZ1sYmPwEHX3srFEfd2
3Y+1pNCZApepSMHnyxHkP9Jcu3ZCLk73DupJLZZpLmMdvAnJPkHq4s+g+QdZ45U//hKF1/RNPwya
2TJMmzjzAgbs/l4P5d9f9ZXodwnCk6QD5nJAeTbU1jblNtkNOqy2F321RYGcKjbp4COp+yvv+1IC
r15ozUiLrwLDhp9Q779Hv/DrEoQc3YfkqN1HTIdrX+r95/+5ZHVTx8ZEeI7Xo6k2huvZaWfzrkkO
CaB0/7ZyF0e9axFYkj2YykS7KTPtggtqGpcsMcHj3NcfjLCvbK5LhF4KrQfTh+FULp1dqr5Jgkx4
sbzjG1n/7RRewvS2nkbRPq1TSdALyEBQ+Lmz9q7nzcMaLW9kHD5Sx7v2+i+O+970bB/Q6SrTVI5Z
5+lT3/ktWEL8ITbyjxqXDwr4a+//4ryreItNnNS6FN3SZJqFPGt3rbIpWqZscv4HZ+faybw4+DVj
ciJthMeYsckl7wjmIK39IFP8P+CN/3FvXeL0LNn22k4cnRNgiuMO086NVh0f1hwCwXfrCtZ457nX
kLkj6MznVLCxggDqlJExrEzo/H/bH5eYvpriURao8bIZzZ+IJgJydvqZj+ReQyIwGv+N1U8uMX0Y
WWAwsKVpxbwwSxfv5yDV57+f1SspwKVeXkcCUnd0jKsxsn3OxlVl6RrWh3ru7e2yc/sCxHhw0/V1
U/39iVf2xiWkj0hgHXeo2FV77WSYz4SY4TYiUiUfBIZrD3j/+X9j3JxY1Co6rZImKYd5zKT/jwll
cHH9Q8puNFuAj16C4GYXpkjjufi3ZbkIATCHEXUTj1iWd8mvhIOa1I82/mCnXgmWwcW5h/wOSCTb
wAoHtkCoujs16Uc/ij84kdeW/OK8+yGAYrTvWQF9jsqFwQNT4tPf1+X/wOn+x2H/f3B8UM1qJqoY
hNCT34Fcw1/QrrcnW9fp0zAvX+nafrN6OkfTvt24ZrGHUZnuqYNYUmn7xs/cNgwZkXbJJWWfaBoF
WZt2H+knXomolyhApcnYSjvEGK2o9qscJeaCO9mBUCbjiUFQ5Pnv63DtOe9Xx392tfA6zZK1jqpe
e/MBtN5N/Q4smDsH3u9rc2+Q+XzUfAj+f3WY/7Xq73/Gfx4Xb0GtlnaUZTO7VbmcSCEDXQ4hiFVz
NsmQYJc2I6h7eTNBUYhltNs3VBG+ZnUALKIZ4aoxSB01faUJbzvosY71TA6zFNH4ndIV0EwU+a3p
sm3i67SCUyIouU0b+FWdl7leSXR00H0YgQsMVy2/MJCLhs8DUZPLlgDuSdAr8qFLStveH3W+EDM6
XW27JjEvtnFZYVnH0gGFRi0GL3Nx0p5oR00OPID+EsYszqTcp2/TsLM/sCsAwzveRy++hUJ3X2ct
St09S5UjwwlyZM1Jr5F/v6nUgIq6CYeir097b75RYc3E9zUh2jsp1TJus3iYxAkQrOhmVUzeWL+Z
HoJ5wzSxE8De70nTwbSip1CsHeKtr9DdtTxv3cqr0NtZJpg4yibdvzYgArwqMuWJ45WM1HFIpvD9
iKU0l2J1rqhr2udR6ydZYv1cRqykQSqOEL5abhI1BxVgqUWnw1962u4aMIRyErt7uo5VOIByUC/r
zbbImzFIx8JfJpKLJM5nv8VIcpNPTRTk0/grmG/bYR2zwc05g3gyPOBuoQwLV4QqHZubeZQntz1B
2SZXpAWb5LYfcONCkbrpMmEhaLkOuLkspLu772yXN13gz7mdbTbPbxx3Tj/ht0bzMHfuzXk/Z9L+
gp3DG/XeQPq638fg7BKd6U7l2+pXRmKtIBxmgUnS35flFyrKyD2twfO0TSfoKWXTJI4iwIrpKYu2
L3Oqi2af75LlZeXNGWt+D9LIMXT9m58uIaKDwzbeRBaK/RHslTF7h83nBoANJwfxBJwvFL7qaDi4
FERk5y3zmRjD8oTWw7kJeH0DADaVWdTJ6ch0SLcCexMcZt4iK0UTcjJbioWfdbHtY3rG0vrZilsP
3wHj2WFgP+kWHGflntvWRtm0hqd+knf1xvK4peelkZW/JfdBvXybFv6lbZbfNAolJLN1AcZgBz7u
ClKu17wGG/9szfwY7thy40izBEOyUsnmbdjDH0R5ryxlb/Oe3stY5MO23lrfFY0XfFlpBO3nfst9
v/HLeGy+JhDMASW66AJzlqLDvuiXn97azhmc10omxqK2z33CkT9WXEP3aQnBbd/owRfzS5eSZypo
wfQUZ9ugn+gOIdvU3YfBK4niCl4OpWvDOxXEGCSx9MuyyvvUl08cliRb6+5knJShXuCyMRZe32Hg
cKRRWnmEnGXTayhsz+cZ8kPNPBW88Y+D3x4gaFEKmxxW4m6gVnLLG5WNLbkduXkAUYgXgxhK2/Aj
jBRz0YlvOG7ZLusHzrfX2p8L+OjlO/nW7fFjDF6cF8UZ8HT5hvseYbAB5E3h322angWk5fxkyYh6
YMNwMDtsEjtdAsf5aGevspE+c2wpoVUJ059yhVEFmdO2mKx84GI6WPk7jn4GtHsBTepGiQTkHGSN
XXgK6jmPJvYaiAYVbZPR/qhT8RwkwdHXcLvhKKtginATsKktwFS8C6hfdfATykaBd5pMq7yb17DJ
bJC8baStkmV4pBaMQ73QN0hlo8mWvAVan/d3Lw23nDhRd1sqqgkGBVnvq/U9YnyGEdejWvcDr4Pn
3uEqbTaQEMFNRTofpLxkfvyI2wiaMGtIs4GGuoqsXx/iBk6iaQSuhp57mBHIHZvCFgtq58JFi8i4
gb6c9Rj7tne1eoZlXKozZdxel9YG6rNtMW/KAKWJH02QsOfWuTTJ4lXZZ0XEVozNgNffTTI3AiTx
rf4VbtOUK8iNRDn+rx2el37zHhmx0E0WI9xWb1qP4Fz3/gx2fJN08Y1gtHllPexE8iBMB5gWNDIe
syjE4rykK7xOM5ASoCMuWhb3YNTr2mQJNfYzWxb10qccGreEIaQWO+TUhmxpdF9Gsy9kDsN5Z25X
sW2PNaRxabnVwBOdwiGSPxIMxb8mMbpswzTRM2PGuw/cwPJ6lUihltFxVc3OTl7ZkxTpTLiT7qb3
QvODekCDxxsT3yDjG/AcgO3h66Aa+876Z3mz7OquXkWSb32vjk2ATywCJ311pHK0YdHXUDg9Ru22
pHe6r0n3O/LC2T6RtmfPjqfAoQTSkzQz2tM/Zte4H3UdqJekMz7ChGZHh7npPQT9Nldq3Pq/N6kX
UoyzTu/Bafva9al3a2KYAJZmHkMcscVLbSHnBPxRYLHoiZEhrGpj1VS10qSI5TZ4EUHSftvrZsCx
kbgwn808D0cTE/E87aH/k3MIUMDxqXH0bunT8Q/vZ+qXsISy38AEc79F305FvfKu2KWix8mL2LkT
LvhFg4VpvEc6HDjxt7PAW/zeAbYE2TgznRf4iP6s/dWwx13J9GbGxfTYs2h8gmaHet76cTwwm044
gyxKVG6GCD2+2k3+oR5cctwbTrKF9cmrwEfhlMYT8gY2719m4C7aUxJE8XFsR1HAF+f7RNisys5R
ET0N6SS+vVusBZmPvuhP4wW2mm06B0czw8/hwUJp2BVywUU8bmzA+WKpwsW0MfkQuWEuPbiYfWrW
cP3aJ8R9YbMffx4M6U+YAISVUGq90aYRFRS4g0MaxtsZAXP5ES3eNMOKYm2LzpjkwDj+pm0Dfu3d
EDlP08T7FG4glWxRC0BvjFVE/PC8Lcc1t3yZHFFtMbRbuGAUFKf0bm+WPsyFGeQft4/9Y9jOG7TR
l+ZWrWv8Naa8z72mITlgljRfQ6LwlBE3GCrAJoFbaEehlvU7ajCbQbxLFJxxbtZxnKazSBhx+a4m
hN7NSaqfoBLivBzsufHNuiXxaYbcMfk6pSl7laL2m/sRZsUc9GJ4u70p6FKLAiaIJM4Tn5Pl2DkR
hKVTSHDqzO0wFjk4MLO3cgdLy8v2xenHEPjfOSMudvOWRyGUwirIpGPa2nQ+51msm7X+I7FRVy/z
5S5HDt3J2C623HqNluRRstXYqdQB1Fh6uQKElTYIEI8CkmN93kUdLrE06XMl1NxPOYzuvHnJR+01
NmMsDAIkvIo+ibYNvkvKn0OoBOWGj16NgnOsn+FrtSxZSOsIsW+N+8/OBVwhAUw4H4+8BkJ3j5oQ
CUztCVLG4Wa83EeKLW+popMuLKLgk5p4Le7Wtgvz1O1uqvrN6S2HxbDv/UDCY7d7v+dpcJMmYRy0
OThGit0l8Zra39bCNfF57TwQMFYym/SkgpVMDNAiSCjv+RL0qbgV0nbxp4HBtHfI9GDsfLcuwXaP
GJNsVSBaIstV9F56Gu0aegXcJan/tI7NCiUzLPY3jVZighwxWHxYrRn6BcYB7ZLzjq7o7su+/cHd
eym3xkGS3rB+VEMmoJm1Z74K1KvfIbUoXFPDW7qXbg+LmSFh7H0k8oBnKpGeU2jWbYWqdbjftxP8
th6Xljlbsg2m2GUCs0CHNXfclV2fbHHRrHTqDqqGxm+xDUr8Bg3Ftgfdk3Z8xbvZoB0DP0mbU9H4
Nq9x4JfcH1cIqXF/RoJFgJAEjhbGkx1mnEtUV6D7xnMO6vJAb1lgEnlQIJ7YAvZsOzvD2zF+k7NC
8NFb2wyl0pHXZ4sGib5a12UJT968ovUV+oNhBdQrk/YwT4Mdi3BsXJSJgGANA9bs3z0ooMmsdXtT
l+EemD98pSSFs04YyZ/70IhXHKxwKEYoaz8kM213tJ/XWeWQlOmDbAEJTB2tsbGfJ2sqdQ6Pv7ip
wPUetnswcuYkx6967KfpmNI5SBuovDWbli/wwUToriFT9LZr5v6YhO6vkyDS5DZtIcSHF5OoA0ye
tjiPt9aDAkMX7GdQPnhlQJmdC70kcVK1jZZNsb/LG2TYG8TepNyzUTH0Xe3fUnCEwwyMNfwfDlMJ
cfSgvjSVLtXbWFiXwGQGn7h2FYUdCaCQMw4eOfFxaumvMDQobEKMVr/XvVhRFXTU+9VGI91udNQv
3oEJuDUeYJfgPtUi6nQhZSC6d0n9wM/iPkB441Fb90UQiZE9kLWrz2RYvBOwXvvPVBJIPqygSC8Q
fkhzwAyR30EQP1lPPFlZUI2G1GEGHVX6FfGC91UdRBL6xTJZzsNo4h8b0iKVNXiZTeFIzX6r2Mn9
zIUe7SFmUfB5glFEUgrCYNO1OmmWM66gvc5UOkSu2IgdotxDmlEfmrnnALURGwf5xpf4bZ+6JART
vxljEOvTucsSvMXg0FAPiRYHNXq5a4M2JrcL7bBjnWSdrvaJ4HBifsjSMzW1P1Rq4aMreO0FQ0ko
YJqVpzc/QUGEz0YFMQA63e4I6dBSq0dIMy9dUGcYgaTbuXH+NOcgjLG93ObI7LhNezk/QfV92fNu
9xcOaKYf9BXltCZFDEBXnMWet7+Kbk7rAnepAaKfJeTlfVc+gpgErfXW6zU5oZ8W/XhPNYMMCTkz
2Sz82h4Q4gBebpq01XmadBqQbhaQIAPzKOqyvQ5JfdNtk45v4jkFSmBdsXBZ2G72bZb9bAqzQvqz
MLOCLsZMe0DxI4mk69S1zewXDNePLeKomcwdji41J25BQgQg0oc5Xohb6WucuEblDAUlKtcgrR8H
0/jNSb2LrWZxDeRkPis2/9knW0foY8T6PplqguzTzdiyMmocRGpjDKxyP2YbFN+5St8sNZvKGGq4
/tjVXMXljvMuc9aK+BGuoOZlc+/kcE9a9bp6OvzUbcBBNZ7XmmwkaxijfcJ99H4glB4dlUCWhNIX
Xk2INQnhn9HxkwJAt24H9IDyaBf3sae8OdtgSD/VaA+Z2KmM7Po9DqxRLfYua2v5HqVXu9DwBdaZ
E9oo8AzvuqfWtzOBgbR+vzutNxrfViHejfnheyZoXWZWNna3q5t5IzMH/+n0ANUQNHcd1Dj4OcTF
LJ9SbtfofkX+PX+aJYLncTH7mt7YHnrWxbgG9XZH4V/7CClbPn8etK4xadkwuaeQlUGW97MRrI9u
92VI/DP6TlNdKeYF42nklskEtbo0a5utjibs5yy4kA+EQijg6IBKne6HNTICNHsYq6JcSrdsXKeU
HAlNZ/MQzqOnfgTCJfIuknRGa0s1vWx+6XWahjsL2IgEPWDj+0vtkdZ8kl0fNmdwV1t6hPpQJO/t
FMBou+ysLyOQWTxa/95hFORQ1E6LfVvgAC6QgyaEtaemNZs+aCCHAp6BsbD45ayhFJMt2BnBs0IS
cqJBT8cjpuRLcO9rAf/ufCJehxQPfIm1GPsYSmiwWFl/oy/R49qFE6nRWQ+iPMXlLQL5swv6Yf3E
dALrV54ISZ5DzGf8Pz4IEMEx9BiaAGbCcXzjCSDdbRZ3QyfeFuDUPWRQdOzcms9jzKYj8RZ/f4P4
dWOOtW5M8KD2dSY3MFJ2j/Fg1HHGmGW5Q40QNd/pMkT1qz+F1Lz6bgOEG/HXs1j0lfIdDTW9a+jV
Zk1E9snPRqW8/iGJze5+ebDApADlEAXWaFGnSoQyj1duo1tRq2B766ZY85OhCRgq6PCuKs043lVX
KSl48js0tiafUULXrlqQay+PPvES77M/B0l9GnvZTvepCLu9iJfGV58kxBhQRALTCPOYbI7AOUnu
2x1X6ZpBF1buxbD6uwvzZE5x2SG4e/7R1LPfS0xn/SQasgRp3IJ2ClwEUXRQ9EXZgYdrpA4OCGtW
RE3jdYXyE12/yUivaHRQ5/fjWTdjE6QZvEScBlo0MghrgFVpchsSwZYHonyIy++6SdLPTgdQXEtI
15jPHh0SbLvY9wDIFFHTQt04pDu6pgj/+62Ww+A5tPbCSWKWyLsW/yFk83RvxIS/5R0B2/H7EZbO
+jMy04DrjLWIoSeI7bUGEA31Hgn4hGZolMNtM6Ll5NeBzmF4YrvXtgNApL9Ttp62FJ0WbLwXjYNG
X6Z22ig6ej5ub5rHkg7+K2TENkkLbuIQITGOFgkKju9rdDW9ZeqXm87hNHwL/WldqiDuJMmRys3u
5A3ctEiHuL1LkS+vJqNE9cspkWsihryPegyVV0DxTEETQuzBm7c9vMX8OQ6/+DTV1s+srMnyBG3k
1vT5OkOe5o5547v5Isbs0fbarUi117yvZYsxNd069ISRHjJAUwymYA9jENX0vqE8XR9J0G4t0Erh
3EigfSj03uZsUbrjVYrsJ74ByYwbpChyNm0V9kq0CncVEeh0JEOvwgFd7W5a7xbtUp4hpaai9Fsy
+vhixqQl6G4WO/G9iQFbhGjWZehSow+SSQ/9VToajiRJQ8yjee+LLjPquyzggwg+iXXX8+1iIp+d
ID5hdzQK1IgsQnVpX5g6FPQEQCKdSrQVpl/13tPkhBS1988wf5pN1e2Da3GPQ7P4VOu9GQseANP4
TOaA07etD70kRxrmBQcttGB32hPOg7vIFmzHIA07NEkEadOHkVqKVpvxbFhSSnlBRkIPUDUzXbXj
GEDgHrNtjJ57opsDF+Ey5mHgNxGoeHMn7gc/NC8AXKCurFt0PIq+mceo2jCvrsuerwNOe29RVwJy
xdbMa6N+/1TDHpyUcPNOMLJAB2Ms7VbT9DOoqVYe491vxC+zM/QbOgZOblbjiJpvPqglQTW0YW2e
uhhFwJeYkGh/bsgekoovKJyPsEIDHAN0DA2/E8Voj8yeGcDsfRehmQodCw+3/JT6OZ2Xzbyg6bTb
M3htlBSN8kVdRUwud33i3HykUL6aDwJcyv4Bja7pYRAb70rpQpJWM4f2W4ULzpsLtkCpBcbke+Ln
84xUuMnWQaZrEU+Jv/xSVkddiYnwOywFcxSDEi4Jpz9oRHVthSTGuAxEN6pua4Pgd2hUvJL7ofUS
/8UNXhq/dGGXHtlg0SdFU42XccyBZnEb5eyO4xqp825SIi5aN4SgyLlpb9EfgMvZAcMhT2WQLerV
eRIRJjPL4EWI15N16CMiZrxGK0THX5IVwfErBDBRvGZDnDTQ2UD11BV6o+BcNqlkX6XAHV/W0AN7
slAZQb6RymX9BIx5N7z4sQhfULSgBnGNQS8zrakMzuvY8/oPvIBc/SVJ+fJjEhDWKK3ja39jMWd6
x79junJrXByhL71ECb+rLdLs2y5MkhlpQj2oLy7q0edgQc+DL9HKN82ytNtqFmZSUM/+6JotGQ6C
6K4GDd1v1gNDV/+PpRtFzCN7N9cZqPtuwggFCNUpA7JGPti0me4tfnfNVkk3YDhgS/64qgi9ewlN
uSc+9Ri1LLU9qs3EZx/uYp8CYlf6KVgDjASCcEnQC42msDuBG7uPaLvE9PecNvtNstn0rveT8HuE
YrkKF7dVrEHTDrqfaAsHDVq1Jp0xOiBQJhtDIPVZus53mBxAa2WbuvsEDK0qws8KE+1JoecN9ORV
wrFyp0CwqXaiN2tPU3Qpifs0AF/wzTIaA3ngKfwi8EPnRqYSjWPbf1b1BlYFuK2/GXfNKdAYOel6
/1a7bSlhZaXWLNJp/ZvaRHwXLuoqLx4NCpJ1r7xGBHdRgzZLtuPmve+SlBrMhvqQVpBHWm495tOj
UgFEuLaRwf4ORNecp2n9A6/T+97WaV+jSwMP4lVBXdoFOwAzjSbTn7BRcFgOd6u++Nb0D4Oc3I0f
RyipmoH1rvKCaWlxMXAd5DwZMHFjHBatgDmzrUzj0D8Box0e/WARh0BQfdNEowTFMey/6nFfK7Gm
Y9kKfEzWgt0r0B1mtMUwy+1Hb+uTLkcL2YfyJ+/O/SzNXRoM7aFVFq0WKPeN5TrQsWDIXHhG7A4b
bt2jHLDT7D2EuvPvffAH7tD+JOUWvDfJzE6emelFiWslue0DQtDwamn6q+0jFK7huPkVIX1dwcsl
eo53IR46HUFGMgjioqeuizNm1v00xcSVQsq0hHWegv4mD2lulIrazB8pdHsH46cIr8vWQQchpQxu
G3N7sw09GGkL9s7bzA0IhQLtuBRlWpZCJLEceICmYO2SJxTJ4dem5SItEBKkzNOIkcfQa5IkI8v/
x9mZ9kaOJGn6rxTy87CXt5OLqQGWZFw6QgoppFTqC5FKSbxP5/3r96GqZ6ZS21W5GHShASmlEA93
czN7D6vFj0TBHA7oeaCqm/M899pscjzqiZJpT+4QBxnkofvObdUB/YRefVcMZb4GPwif3XSyDuni
1LcFJnn9psE0MciabgnalOH1k62o1wxpK9/1aMWyKt7zVI+cmg6JM2WnZQwHevw6jKqRVgSorYHF
vVf30UJLqsa9HTeivD9yeDPUUXP0aJ9qnTibuapfGkUi0Vvn0ewLbXC0dUAmfcgys6Cz5ggTUT5a
YzAwo+mqjYV4np25vg5TYLQ4K8SFrsxa5YUk6VchJL/NjGHdRbTgkoxjKRhsjuecn1VJdD3oQvtG
S56is61E9OrkUeq7hjoHHVXHpeJo8tahYnmKzQp7ewWPBwMRTmLkc2Cn2ipuottnegVW/VcZgxAH
by4lqYtpYIGvqCJ+SJXKONaJkzVeG9vDVSjEfIibcgBb4Mg/hYam3KvGKOTWCSuQU2z6G+CcfOz2
9N7WZqtekcrIqr2W5GH7rsjG42Ab1WlMrYRuMCippmNeM9bJtdlBru85C3aWNllQDpPlUlkWuEt0
eXWLVZjmCRlwZaS08HNtmzpWOngts1L8Yq6LS+m0/XaQ01Mk4Q2rNGOoFmrnYCPPvl2W6Hs0DxMU
sxj/7rSxdsqINj4bncGHjNBtevC8neqavV9zvl6lQw7suyiPHX9mk1GpqEyMellIur9WUIf8BCEw
esKw2GrWwsRVlCpe60h7j2sl0LaSM0RYjedq1+Si3eaIYI/9MBY0VWR4oVmT8T6FpXJEGrvmuq09
vsxjp170ZaoC3zvqxs2WeNf2g766svS3s5MOR1u4Oj2dwnRyT63SMrAtVfOoPI1AiqK6mkRlPzYJ
+DbKnHZP+9vdYyLa3trlMh1cxU2o1ZaCZMjt7quY4bBtNIAYLUk8vwnD7bcu/HR/dsrRL6lOfdEz
+cIyXFTnbaTslaGpPVW4GkesGtMEm6t3rervHebUo6LXqm1Mt/4c5bPjNREdXY9AGAKa003V2+hO
56DdqjpoureIWEuONPAapqyoaRVfl5hhWbcc3W29xcP0SVITR3OAHV7c7cy2SLjpYUkR+HpZH5uR
sSGTsvTDROvOfrLUdF52ka3O/VHNzEl5mnJlrrZdag+NBtYaTtFdJbopvDaYnkR9j6g2Gg4D8b7L
AzDBWWUSbEULKlhKCJY0TiNTjIWH3rvE/FlYUfbq1KSXzxjADvOmtRxJ5Iv1mVfkJDAXEnoTu1b0
NDBI2pkAekUhMyXXPINC3yyS8awmlIyQGOy1UnTapTPh8/dgGnSSLuZJmcjwm6G0kv3clHF6shUz
St+Zno4OUbXLlmlbHchU/oOqKZeGp81tNbDCE/xLh65ptN6LI4xeHqBa5PYuhE6yHHRk+OIyxmsi
5fCX0siuQxE66XlRZ7N+E3EfFW+mO1R54mkuu+y9NAejIIsfmeCydYfW1oOpW1SDCRY6k0rGZq6r
FP7AkOV723Gtdl+maZ1hVUgrMvWrhKBe+cyGlst+oJIpTvESjtOuctWxhBegx+FlG8V1/A1P3db8
MUJnrRWa03kV3pUygQfmlWXumJRg8SiUtdjOxI8CFGDq96RScwfVSMWp+0Y1JzA0Os3qVO0lIwBq
unh52D8r+tRl16zVrNkvDAeYYa7XgJEW3VX31a0NfHCLUmc9F8xtiHzDskr1sVFkAf43a3OvYIpQ
Tdl3elgNhwGTjXCzbwTO7HvdbJruoHGQ1w/u1DId9yJXTQpOmfd1eeANMMwl0FJlMipUSVXVvGJg
J4uLKSTJTDyFWqn5auRlIa6sSlOWR5xDtfZar6Yu37AweK0+bFFWv+PyRRlUJqVXkOIwMF7Y6pSa
D1WrEZm8LLJy7U11lzZ5YCdWwz3isXWqeBTaVnuhY8kB+8BmjBddaWd2xTdl4Oh6xjjYLM74qswa
B2tbyf7RUWlNw1+h57lRBKv6VqtwGj5ZRiLrwiPBD2eaBGrZ5deUtI1yWeFPNR+XyM3nKzHVeYM3
ntPXnVxLVqb+GLnaR4/6EpZyU4ZqVhLgB0W/NQFoKuGBeRriEmudud6OBl7027hi1Czxuc7s/rqx
rcrKPfLcRSExycMsOaSys+cfw0Bfl/xcyEk7KzKq+n1sjgKKMnibvWyZPx+F+9ksBW1QAPdFe8Bq
0S3hnVhmdlHFxjSACffd+OA6al7UvuLaalQeCjmSLSbZ7HYXYWIIwzMWC8uQmMqjPgHP1DRDG6cI
DVA+C3CiobGYpaW+kWjDpHXMe3V0x2teHaS7rYxxGze3lkjy6atSzBiPeLHWGVW/pRk10L+oFlvL
nuNY5ik82iFib6ZzGEU35NVynCGaGDY5jpnR/xNQxCp3tjduu0TsVYsOCyUnZIqqhvQS1yneVLSe
eucmd12a6gdodDVgwWKkopVBNLi9OnuA7U6fbkZh9s4ZN5OioCvRmn32WCswmW7ppbTNKW3T0Hmj
aewO91aWGNZDrLFBzvXcZ9qdo1Lgs59jTMlecGgPpwmOZiFpcWGQMTlGoFp251yO9TBFV1mcOfaV
Zi5Jc1LrHv/MvJricZPnMm+A5VU1VP2srHt5OSfOnF4LHfrJKbTqcfo693Wcgv9KE4i7LxwQZdnh
TlBYqhjOS444zF8J3NZVHJuL+upoq15lT6s+EwD84dxC6sgVeF6O3tf7xkgsc6szmHd8ceVopkBT
bmheNmE2QPqoDWmNwwGqSuQShG3VCr2OyU8arVNA6dZvaxlNfptTANPAW+CTXUC8MPvrmaFbZXRT
IjXJrqTV9s5j09J88cypmKtN03fduMGjtCw3ZTarV/Ah1Ls0jyHJuC3EryDRlOm5UDr4RtNI931T
jlRMobJE9waIOwPC5gKs2E3ulIhYQwdW10cQnFKjGIQ7WF6uPZKDSbtsxjO2N7PdyDpvvL5DwHhB
J8zIL2fdoW3TDY1R0VIN9S6w5xFy4aTXCg3xPLIsjgiaY7etjrfO0aXt797WBf2JwTclAyOiGwoo
0RZXOEvaM6PDanVeVJ8BY7byoI/R9FLnrDPbjzt4dkcFnAEuzTLkVQA/agw9RSTUU/q6TnN/YMzW
lVPFC/VFTmHPoOFUhYJiM3rBV13ukdKitF+H3I3UE61OM97mELq+ujlGHDcR8HNFfevWYwB7o4Tr
186kisyK0nXwx1CHAuJVqIVrQqWVaMSvfBrFs2vF2fIAbEfvV86IwMzZHYdzpBn1M5Mzq1s3crkm
qhoxHtNFlM7eQMeXHGGViswfSi5ntxic6LssFY11ldncj0eJLO27uNSU2QuLRap7kxMGfCyR1DNR
Po5PtWKG+XXWhNrXNqfY9KNUKo2X6mGv32gUVvlV08ZmeVuphkh3uFa0UDEKuArH0I2N0G9lUtWv
GRNJaCRPGHvtqybJUF83DTUQWHOd70QXWfatMkEu9a1GjDCbwJaqOqgsJrX4XWEVWMuQwBOEM8u+
N2uhfgPiL1LaM7UdevmY9bjQKciAvL6MtCRorSakwrCX+d50qqbyF2EsmR/S9bO9mVWqHmY3tL6m
wsTwLTYVWp4KygBlaxHM8W1ttOGpFJKOU1xDNhKeLec4yzxZpJa+66upGu8zfD4jj8oTs3uTc1PZ
xgjlxckqnVjZkaCyX5MpDYfNkhjJy7JMU72hqx2qnoW5grov865efhC20tC3Te5403YxXQJMezV9
E2UM5b4OK8n3lbkpvtlzJ7NNaLFvcrWAGgHtWIUKCRoJVzGW/eKrYDHuhmNjEgEDNfp3O2w685q3
llF4pGn8auYaMzzgDkaNn9pWpvtjO8ylT3gLaYgUdP18Cuw2vZhdqxfv09jol70dC86VMgExgYo9
2ydnIBoGjTnqceAAxwyX1mRPUSAr2k2bak7MS5MJUECrWbVwOjZyzbkN1a7gxehZ4/h5uRQjF0wH
/yC03J48QT0lzxw8ehrErZ2bN3ULD8nPyYrAuwt+QYUwI43zIqmk/EIvxmhvVYr64uSV/MZZYGhb
M4er6WMS3mcbo4vqy36C9xtUnTLlPtCNewOBrlC8UVvSt74WVeFlcT27twtUxlfG/1H2CFti3+t3
VgVrVi0cJhHFrmDaQDVIFRodHR/1ziiwKKAxazVwbrVWZThvPuL4dtXr9qyiTCD8bcwlHNZ8vdPM
IElc+cyJk6ZbOsgmxDpb0V/jiYGNUEJHaae7vqMV72Pw5eaXLdNdMDsakTYEUdQr+qYYx6Vlesbc
XuKuM1QHLVLml7Y0SQPmuaEWowRf4htifB5dVFrM0TZqeiECWAppT2IFQM96EeV0o8AVdPxCyeDJ
MV94uHYpmewiaOO0XZ5jkZkn3M/jNzuaaLR5DUK+wtcQcHXfe7BSZ/WVZEzfxMQ19KH9AGONEUBR
ex4yV7UvQhrvwGVLofhtKsUAE8Yx7Hu0n0CQlTHHJcMcG2epp2/KxLnkKW4VytmL7ESGV1Mtm/px
atCHOmTLhjtutIJu8kTRCuoL3t3R6k49i8MYyN4MSYRLDy55jy5zVPuqcTflZNrxN2n1MzqsfmQc
MAOLsqED+WojCG8hox7FoGhBa8TZMAf/him+C3QtnB0M+dzniFggw+oC/krE7O6ma86lwZgga+77
Uzcr6qaIEyBrqVgbpuTAryfVgY+k1LfjXD+rk9NtAWb6OzWz3Uv6usO3MdTd23xUtcxTl4EuTqZm
m6i2tW3T6PMeIlB5WnJccgcJ910Vmuqlimv5qTPT1O2AOeCqKVc9BJWT3XaWr0jIMklaANtXdW8w
haNe+7eVuacZVT+iQq/vh6EYgjjqxWVDZmN4OawJOr00P/JxGumFJ+0j9KqeKUKjZJ6gXeyNoQ4f
zCWKto6qldCBzdkbqFq8rrXodlRmfLEIkg0tqqvHXHWbr5GSTV5jRloNvlbN0HUN+qSVkfn5oCn+
5NBXE1Zs+zLMWjjR0/WCqMajJF6CkIbfrdlP07mBzYnnYxLu/61dnLwOSyPfQ2EzmYQchZHhNW1j
we50UyLL38tcPrRz/0p48kk8apN4F1Up8023jfao+vbuVn9UN7rtmxt9R5LumR6CzF0WDH54qV86
e2R9G/NH7ROSMN7+xXX8hWDqs2+0lRvDBCaSb8LoSXVar4ovB3h8f3+TfyVg1Iyf1TUV0z3cMBFi
qxEYNzaEU0aEVgkcT4YbezGg3Fe4rtrB0Zp+Q5qXeXWJ1njEsrLyBHTkfZdB+aKC+vU1rVqtf/Xg
PwnQmBPBBPUZJaA7trrc5p1jxrcVJzp9V52ay6MhvVh7rOHxEx66SPQ+lIbY9QGBq/4XT+avVE6f
dGrRtHRTorRiS03J7OgktqdrEUL2JoEy9zBLbefw9+/gr17wJ8la28hZmoZhbxeaeuIeG820CLQC
msI+Syrg07//M3+hjPtsUw3I3rjFqFtbAAUdppBWbhqQzf/ZTairqvNPKq26tQaJI6W1HUQBY0Gj
FRAVnqh/NWTgLx7SZ4vqromaoo5C/IvoSXgoZA6hmx4xnP2VX9xfPZ5PMrMO8SdUR9vaOmazQQMK
txpZ9S8W0199+KdQEk5gqxbF/jaCKOA57UCEjGnZ/s/e7PpX//Ts9aw24O3ybPSlsD3R0R6VS3X/
9x/+F4Jw9VOAsFutGFH9s2xiuravskzW5MyesWAFNUD7UveIxulZdVZ9/Ps/+VdP69P+j52IZhlz
obY0jK2vZtPKY6oBuf79p2t/tZQ+7WyRzoY9zJG5LRyXrEC65YpeavzvbSblfjSr0uU7pamV9i6p
03O60AtWZRg9tFUSNvckRPGmnfPXaTBiKHydWOgVfVzd//ox/e/orbr9I8zJ//h3vv5R1XObREC6
P3/5H+eq4L9/X3/nv37m04/s3qrj9+JNfv6hn36Hz/3n3w2+d99/+mJTdkk3n/q3dr57k33efXw+
V7j+5P/vP/729vEp57l++/3L99ciKQOaF23yo/vyz386vP7+hXa6Buzyp5e0/o1//sB6E79/+T/l
6/fie/nb9/L1t2Pyo3r53v52kDlfyn/5SW/fZff7F9f4h0s+59qaQS2pAW58+W18+/gX/R/0zA1b
mAwoExajkb78VlaUSr9/0Yx/8B3dBZIzTaHCPP7ym6z69Z/sfwjLNG3XERpEDH5C+/KfT+Wn9/bf
7/G3si9uUe508vcvH7r1/z7FhGOrmlC5Mo0rUy3n80RUicrHJq1pd06uPObauE+t4gVEhyJECOkl
TkMvDt9kD3rWS21vQnhQlq1d6O7iV+FjqhfnrOhdH9KA7kG08OcECcZgnRac2+FFUqgBkO6dWd+g
0LqErBP/aqesG+7TLTiGqwIFCZ6Y5X7aMcaA3Z+WRdxCEdIJUtyD6OKXzLZOnFiGR2SgGlaSF5ty
CvOkAQa6l9lN+qvr+DkgfDxKrsM0XJ0nSlX1SXmsZ1rtjBg6gCfp90Y77Y1lGnxMJg2goENFsRw3
NGUqF5BaWmvVSunVOG2Qm8atS8f7T4vzn6/6z6/25wDyx+XYjqFqpqXaEN9W77o/xV1pJnqbF3nD
5USYcmji3MfWEVD2Fyf2h8H85+dvO5AcQN9cV//syQJrWnbzzOBWM8letOZbA43Jz5sRSq9pH1AB
B65uHfSBAj0OkewXLrdOi81HV/laMzcHCXKwVCqyLONWy+z9knq51BkjnVinuKTCbmcLQtLTkm5l
txxtuPnZjDTMoaVc5tmmCB1lY7rzNnHtZwTPEvSflQBEQ18QwzmZWuMmSd/JHOVBc+6sskth42qD
3+IT6a9lmIcK7igrxMFL3j/BBdGo92tvbCgndaQ1ToXyt0xeurHDd01PNqPVHQxVPMRpeg+r3AZ+
Tq1AVZZtWw9P63JjVgJsnK47gcYhfz5D2HYC5MgYNSYnJ7Qgo6n6KSoVxzObkhphfU26KCQl+JVc
vupMQvQXmpTeULCEZOZcpTTx/FqvGG1IklcquKbJ7F0WmpeJuQr6+ilfojNScD5Sya6UxT5affru
KoUPMWRHnHz5+zX2kYD//O4JAypKF7whVdN0PqUOYgHAjJKm3jWtu6u6rayJF4DMCQubh4xYyEsq
+xjqOs85jlaqb00HT2n8WITnv7+YD6ehny/GtHCaEVBw9I+I+vOKL1CVQVzA7b2dmQMT0lfS0Gz6
hlAfdUOhOTsq+8Zt0XTP6MMMKRFvGoewh9c8RLATO8eONrJXFT+15GUPNO+PC2ZGZpcfBgibXiyV
tzyOgBzslzqqzxaehmTcegYrZNxF+fRSNcydNGzeYTmh1Hbc54qqxC97C2jStA5oPyWVvgnXAWbv
L+7/ZzfKdcebNvwjZEaq7dricw6t9q45zAyg3PXQflf6EPo0YniRi7MBBc6L4qz2jcFFfz5eLGwh
L5LNRrTWrrERmAgr3UedC2P/vlg1PVWhBnLhLdYI+OhbHLKLMYsu+pxBwGFhHz4ifW+ucy2uhGTD
WRqPQ7buec7uSL5eRsc59444IH47ClOcswyLfDv8RfzRfi7E/rhtnaGcQEFQG83Pcws6HcPhFvhh
NyotJr7gJB4eTVkg63arwwJHdF1zFIUKgzjYZ4qZ67+4hP838iMZMXXgK9vSVOvz8IpeRy+K+DHf
hYPEX6FHg+sm3a8cT362nvnjPgk2LrwEbpKY/vPyLnNmbihNzn12Iz6jenUzPw65F+fxbpincQfM
9IsVpVkfUw8/7SnbdOEmQXUxXeezhVBV0HaL4WnAps3fabi92yvlYoRUQtMYBlUGkhJWyw8oDjub
ZBXytyH5AcxvS3fv0qAORMEiVJLoBcuITb6EO1cS88ooPBdQ+Fy1P1J6QHcF1qo4laUgHEdwzifl
O1rDOIDB5vpZZqK4iGcI9ZaCc0P3NGvttootqDlRCBGiZ2M5+X0FX/uPsG6UzlmxlXmLfcuRPtH7
Mi5na+YSk7F3ArSmp3m6bh32hch2Ovh6vO6PkTwnSxFb5C6KEY3xLVl6o+bPVRbS9Q0rH+YMh/jc
PgFjH8esuavQ2sG/4e/DeSih0ZwVJ3kHFC89+DnvH6fiHAMOKPWTS2vTdiSTTRYo4fqycrE04xTh
yL0JE/d2TPptUVhBV99F5WwHaC3Jv9xc59Ao9upSPOu6fMTeXUK2QF0RdulLsSQvVmqc7IGVr7mc
EK31Dg7zUqjx4lXqjZwvZKvdjeFjaPBsy/QurFMXo80YurhbAuPB+kz5ZTpXH+8koqGmTMsWS4f3
gaRB6uapr6BCWM6F1kFizwZ6mjRdDAjVgD5M6IRFnb98XIG5FFdMIqTn9dyNFKpGFZiS2wddOq8J
wUdMUrrsShXGKa6d752Tbl3QAh+ToCdFKwzvmoPuSSslLhlOaPvanW2F4zFsu0OWJBdf64lnzdxk
KJN4VXpmLPeZyRqQcf21sXvQWuzwfa0tD4MgS43Ec39XTjzIFj57kI88LtWZ/XIsoU6iBQIIqn1r
r4Hlc1MsXxtH80NR14Y3hRoBNDqr8RCMlnpqE+e6KxO4ciJ/SWV45mx+Wd+wyNP32TQOdm1dxkgF
10vMCx5nwZOKuu4O9/y3MI5wd1PLDfKiq6q2DmYqOXscjhZrsnZDQgZgci40mABU46HS5ess7J2r
kQN1obtFib5fV9ESZe9miDQOoJ80KfsKe+7I8LDQjwxjRJbFibuyKlnHiTfq7XZdDVCTS89q7MSP
IyVYpOIPWfyeCe7SSPIrdUnQGFhkCvVj02HfkKy7IVmb14Ou5p5Rh/S3nIvmGIX1V4U5R3T0jdUr
iAeLoAdgc87eF/MNaTeN2HAH8+el743dxxsdi+qtUB5lD7G3dG8qbXICd+IzoGfEsHWsfYVW169V
57AGmQIqGxmCe9E7pINF9p6L0t0hMwZgN7kiSb/WrvKnZIm2uIvpPto4Ao4R3uiqOM7d8s1qjHut
IeFAERRYqRn7rZIdgBVByhi2GoJBe46evsiJZb1Sg8sOb55sjR7zkL0rkXJuxbRbZ/h5s4jei8k6
fbzvDnoQU1+E16hKthHTclKzKVjlIXmLzYoxb6d0jvwpjN4rl88uY7KxNdDNNR8bV1dlDLo+1ts4
W1PgpXhhGCH6h/J7uKikJbCt4V1rqm+5fNtOF9cfUnFSO+tJ4i3OoOoXUTKVB7UDdF/nbNNOD0tq
ekw1fTsUZ9Dn8xQaJ3AxMnC9+lpGxg1gBMt6St/r6nVRoQGRxh9RpUP4NaN3gamHp1ld8BFT5pGN
N6+mJ7ipARGZ8f0C9zFkY1oRYUYQO/5YknP+oo7iWLURgoXkRQOrIhZwzvLG2jVzCMtp28H1slpn
b6ng6Vph79YLrKHdANjG/IgZ333EDau1rmq3PM+L/ahVh7OSjxtkEQG1vAysYT1DUoIE0UuHH0lq
Pj98bOo+4Smju4fWXrCWwS3vtaR+RLALDV4lxEE2I7S9FnMWb2yVW8dRmxxMUTbaGCYIIOB+qKNz
kYfdHqLm7uMhtDK/yBVkSWgW7qGW+i2oAIgN957a4d4M5WOU690hH4pgjo3tMow2JDae8rI4nTcO
2iVOM+7WyuP7KZlw6ZkQFSz0Bl2soXU385PavY8cXhqgdIOR0M26QLqVEr+K8dZQLOFtSK37locP
Fk4RvqpwXGS2dqrGKvKHzv2mQgvy9DjZzBmwU3FdcEhPurUvuuJ5PXGH8GxCuKDReVo4ZggZGfxm
LrJQrRMu8ZWlPWAVg9uNvVtXRz+aJwgBx7BJWZZsz9b6oZjDY8cAO88ZuPkyhQJLe1l6Ha4Uvm2z
Qs6t1pEcT/nemvVLWhYoG/E18KcGyCEd31TTOK0RKFGbZYvA2MvKbAAyn1RfCe0gtrRsYy/1k7Wa
Eq45XL5AWZeT/3GVInvXLaKWnRHqGHWHaoelr9vpO0wK5ojiKo7fa9DUdhcU1EN+YjN0Icy1G8jk
CKsOkwUZ3Zr0oC66V/xhr+o7qOm3feKeHWRWnhDijNHVicRip+O3RITur/Fh4pXDk+WSDWmcGuwl
tTl6T0v5tMbqEgFTvWpaknoLzeawHsB1irdO3l/FUPjLSOqQNUfky+nNqMi7JemfcK2C8/6U9PYx
TezjmsV8pKsZp4teRtsp5DhoJ6qnj7grlWMf6g843qUQpIkGqHvZghBvyx7nRO3UJMReSBU9mI6N
TmKzpoB2JY6T4IMywzrNdCfDQQ/WELaW02sgErZ++jiy1rxs6mhEdOEh6+vLciL9QsX9rqQjWghx
lCpiA5yQyFSqhqoYAFOWnLVE6kprnxAYvnXhw8fZbfMQrTZ9hxf4gnK8ApIXJ00eXHd8Zc75/MfZ
C2td95FmnKvZWmUorl+4I80hIiG0OIDosL9WLbiISKn8sOhZCqZ9nhRWuZlPV7DJe1zdzVOUQY3s
W2fylHq5SbEWqcVTAY8818SlBkWD+Xo35R/1Ovag2rxv9e4+xBrLWiqoUvIpwVmDSofHZK+lC85O
elc/aEX13rvNk7a4APobvMtkgHtxHphhwfVicsGJUbRPuXGf2eqxCIurbozfh6h6RpsYAyw2gnwx
8grhGxlXTVoX99q4GUZCkGo+MmKGEmniwgd5Dd2z9lyVF4tR18zhI3ym3lzA8KWxkSzaJjHPH2kX
lE7KGcU8FY4RkSW/hYsOl1IMf/z2Rzr48edymwUhy5xz2DhpbbjRp6bZyLHf47/Fiph5cybhUsez
ZVoINTSIOdYckm0sHLx6M0AjRNzEbm/dhPdRs5eLgUPxIz9c0NoMTh15BohzsG4DmbZPScnJkMXl
lcKQdrbosauLHx+dlSZaz3R2Tmdzmhip+W3UUPTMfB4kJterpMrlorceWWI9QhUfltHqQyW7zZrV
snvSIQRdj4k8Vj9J6mw/nOWFveYbOnOXfYCjLFD4AR892LeeNbKmxZl1zpz4CXGl41mF1m1U235L
DaYbx1xrt25LbIGu9Di6SQSpxgxfNI6sFwMHRdZC9vKx/9jjL2h3vKbOHsrBPq/9mgqRga4WRygF
gVgT4Jnzc4zIfe36wZkyEmKeZmjb33QjgX8g2ydpGBskfN+EydVk2smlgeTbCtYaZvpqTCniQLd9
1ugZeQ70BcwEUadumaMa4VSHT4e+HuzN4FA44Msu7zs1wQltxOc8nY+mJbZp06Dd05FxgZtd92aX
BWprfge0ex20ovAHEUcBw6ORp9XRgzmuS9ACi5mMeApqPXf9aVFOWT86vIm3SRM11VEHkNm+5YmJ
nxSzM5RcIxA2HNi2LkJfSYUatE73ZLVzwYmuNntFGQ6YsMM4acwrN9XFRumiy6zSLD87TeAZ/cwF
4iaxw1IiBcCgakIN8s5siF0PxzuGgo4PXol39OQeop4hI2anbmFcEtwxdfFk2JMa9Qy1WmYy3YnH
U6UBbc7ej+ru3lAZUShZe3DxAKItI7pS4Qnuxkz7CicNbo2JUodEgfKlMvg/YSRBityYQBJdG8ai
7iNmPI2Z+U1OrA8tvhJD/UY8n1DEbtRR6Xe5SprQMHqbpXA/QFPf1FDPvVKbv3KMov7MAJ9pGflJ
Uj8VbXzZ6pjsqflwp6renBqp9xHrUG6R6ZHqLu2xlv3ZGI2tQODgwRWAX7J+AEq9l4wzokE7wfqY
FhKlgYw9NHzHosq0NVgshpoMO8QhOxAAf2khaNXEPBwsKFWpP4rCYU6rqfqVqLMAJUAW2EtcBUOO
xGRNWntsVBnqdRwQIPsRZn3oEUzFm/MU55808dulDAHr3NtJQgCdxfXgqu/dUOyk2g/EXLyqUXpz
RPSgnpO54MTdvg3VdNOV6iFfdKwRaWKu9swbnp7cRhX9CnUm49eFeegItDnHBH6HNYmRDTfiA7JD
w/40GNXgZap0t2N/UaOugC1ihkHsoOEtO/wrcCzjjy9l7w3hbRJbYTDZ+RnDjbMmbxKtjf1RR8YZ
dV5ZQTAyGNBi1uVtbPABaXWhKNGC70cYQxqzf9Ri3KTR/APmEs4j7eQrWox9iMIVRZPyrcKkEVlU
7vdJet1E04WOX8P/pe7MlttWsnT9RKgDJIYEbklwEqmBkizJvkFItoV5nvH050vu7oht2WHF6eib
c1MVUS6bIJjDWv/6B5Yyna9X6cPaMfJ9klhQnMAc/Lz8Vhn6Q7Jg+iFn7THvxkNi46RClzgW4jzX
zhnLv3NlUyBD69wMIXY0OkzCMV0vlYMDgRv7vGF0T5Q9RTscxfic00tyzF1rY3N0eu+bOM0pl+xg
3pQ46xtG/3SpiNTJPWOClOTitnK4NfCxPGFNkIAx4wek3TayxeqmHJ7SXns1NIixS5V9SzoFGXeA
pb3pHXloRF7khWV3SaOfoJz/jJ5p1B6F0uxQyJHLSCMGDBiK9hVmpgcZTwz+dNGRhqyf+uBKetYM
gqYO1U9flpTVFr/3VPvsY8QfAad0RDHM1g3TNdvTt+MavFHTrmGzBn5nyXccLF5b3bi3E/fbiMsn
bHALbQ/i9TTtb5X3VB8mDDit6Srvhu6maLVNhQ3jWmjES8DJZYHVC01WK95QA7zEVvCI99Jh0nJz
76nq1J05kouQ/qDs9lUbXHtqOHH5ZTUgDGw+cGrCOzCFUOdnJSdWhwIGaSr7g7O/Nzs2E5d56FnZ
GoJpy9xuJacOpRP6AUhQgpcAYKwmLwqRj9IbI26/wrzjBkx+Yp6opP4Kx6m0dh3LbwoVdlVBkkby
8TJBsD145yhDqaryF/XfKZ0BNNbXr8IJ3wqqQHMAXTGw31ojgH5DRdJj8TXQCgloVSsj+Gmgr/Gc
4QVNPbLdWT42NNNpMZwjFywtGrSfUdHKlZnsF8pE9aYwDDu35SRXrFHo7o4B4qtACEj1z8Ld9Ub0
FondUEaPWTfdUIe9D4AjWM/c1Eu27dAKQ/anAEZcGq015JA8od17u0JfFIBGAwLY/IYRrMDDxrkJ
p7HchOFRFzOdMI6lGPaxw4xXr28WdeG/JJTUbki9GmpfaUGuYFxnTDMKw3kcG9Z8nTZYprSpn8f+
2CGnMstgU8IQB2cfrlsn36nX1mnOHjupzuP5SqZG/1Q6LnrjdS3l9eX2L0ocjRhT7lpVk6GApH70
zOui/Rb14ir/Gjommun8FBlatC/qyPjngfMZQaRw7jBe3jZmdsAVgTt6oHxU9UWnroGZYCVIpGfb
7ajC+vBt1IOFeetZq02kBRXfDhrqI5y8m77nOxG8RRmG25PZREziGclqXcxnlwsccv6o177oAKY+
a69ddzI5GilYu8zuu9bkEswH2vRUmMoxBCah5pZbI81em7a/x3Sg9ee8q1e6UT0EZGTpvFNAc22d
18OwDY1pq6vRyThHb/XU3LlxAPxvdVQoWn0v1FwTG6EXcMIXZGzgAvPXSTbH2qF1kY6JNqygMcm+
zH3iY3QDgzkY0yu0Zs66/GpL9oej0A2IsMBf+AT4jtwkczcjP2y4TrAZwQCKIykO8WqWTdmoTXoQ
i/MDqzcNo3wDD5q+PRQSSnvT3jEKew+79qVphm7TFvYNOnFgYMPc/LMRiuw8pO29amuLwfuBS8tV
4prmvgIbRGQOak1LFhKys6I2+YLMcLqAJZdJ2nNccnyOYooPVTw+i3EqEDCbZy8DnrKivUXtKmEk
++S8nfvuPqxeiQYL15cJnOu5O8tNT3hRPFrCVgr+a7OLj4GCwEM1HrscQRFmIbLgyB6al7lktxnV
olibp/7OHrJnoX6LHtnVGtOYRyJhWr/uBw427UB1s9ZCLqEJftNWUizHWoeBparZh2IQG1iaX6De
bto0+0lI8cmzUCI0ONZIjxuhdNDldPF8nGOIthkfxH0ZMLENEcp4ydFz+ZOgOXQ6I100LZsmpjZa
gjheYQxzhaMOUFFSP2IweOq1Ho1e5VD0MGin64jelyR9p5pjHIKMnhkJLFG19UDAnMhEJSO1/bS8
hNXihxXr4VIc9aoFwbVoG3HVrmIFNUBJeras3eRyKGT0BV4wHYZ2e8F7tCJ5q1GHrdQGr2MPsozZ
3MrevsI4iDIzc+7dKd45HhsvsUhOTjZ1OOMKwO17gcgS52hN9lc1SR16ng4L6hu8SIn3QbRcmKkv
NedmiY213ZrXtprUxvl0o575ApTJkLOtL8UAyoJMNDHSW2fXmHW1TaZiXpUO7o8AlFgjAOS1rrXS
ool3yjuBGJBuwDAe+hE7T/WW5FgvuDyisQsRVoya+6iQXvKD6dNbc98aGMYPT2rXFTWzaCZtcP13
NlZ02ILJx65YB914dbmddUEn0/b8uk5u+GWI27XqbbyJ2wRJ6iej1z9NHh14vdJ0QUsQ7Pw6muoF
nqcRLQmB0TxrmAAKKRgXg3IAuaEBoxe0hLZ1jhXW+fexJwM2/vWPMyoICMjsBJ+tfwyVHJJBDmEC
6VwdA12Cj1pZHAlroMHvuheo0BRrvCsxyZvLz3AZwtp6tYe5QvVp4C4doxUFzXEMdhKGvbaXldRm
zi5DqJmHxoEjeN1pNMwX0BoKOSidV73hNr9WjSr2RNpGQSBcSnd9EmzrfHrSkmKTYIULtPJqDeC4
vSpZFPA6X01L8T7G1WFQyxCR0gAFvt5k1vI0NP35AhDAMv0SRM6uqKL3C1YsDfGDqvdZhgjj6h5T
kKI/gKEjiMjZJIrwAn3gpWq7dakPu8aCNVBb09415Y8+0m9za2JQjUR31ccL46i0OuPIUq3dRN8K
pl6uXRwjh5uhhwoPsPIa2LsZGMDvTLUtgLdXtTDwbqUSa3UuoAu0LTG3W0PKZgek6zRLfM3Tv/Xu
D0cdidGgC3Qrj0VLjWiFoC1TxJghYA65iuuaGh2o2SXFrm3S76kB0eLva0Mo/t/HpeEx4BcSYoAO
ueLXhYnOljElT7ILWhZmLYCSS1N/cUy83yoKOYX/Fb7pjDwmh3Gi3zsiPQkbi9t0xGgM0YyqWzHn
40wOkLITFQ0M1xurgDsGyFvBGH9/ZkPxlT48M/4ajsSOwWTxfRzjm65b27FI+x0PZ60mx9oWaa1t
RNUA0Gsav1HNpEJLmjWwaLQNkoLgm273yVP8YUt7uum5cHttbPw+ZsJlwjT6OPX6nVtPA1P9mnNj
7u+CbnKuFgw6Rn02fHMZHjLXRRywKmCrwKQIsCMcnhBcv+sVopmhzJ/qAejbQLba1o7+8Mlj/mHv
e4awpQXpSjeYYf36A5tFp4Nq0+a75uNIs7npldUFEp57i0fx4gW2bPk4tQ1YmRoWJwtOAHaQHYvZ
xs9xEuNuyD7Jx/7DoB4aFI/FNPfC7vv1mXKKXLMrtG7XNqEv38wav8uUId967PPH2qputPz+76/h
j59I/eDg5PkHFp/bVcKGRNhhJ0zGs1UZcqXsySZLvNdYBgLa4bnbZZ/F7f2BPQgTwfZYkp4wIL2J
X79pjTWuObl5t0vvgynXOeG4B/XOfcymJF/L+O0yaO48avMlACSkdywXgPTRfcTQB1stBVOoPiYv
3dQvsVMva303TIz3ZHNqNSoBp4Bb62rGJsjP1ic/lPEH6ogiZmLgwEKHvvHh3hrLXKsRnPR4zobf
SDfPdsY0HhoGBbsLwKBVHBqV261FLI/48LWfxEuJ35kjts2VaUEScj1F9fz1BfaC4iIokPu7sbxB
BwwY1S+nMfWN2TyraY5eDH5JbAbDH52ht86MpnZv8eJPNfsmd+0b1c/hvsOhLtIfcy72gVWcGNwr
s6GXHAU6du2fMY0ueca/HlG2DWnPZr9xDjgfY3JMd6rmUIbtLscOURFeONgZpWmqUxuiebUUXJXq
YRWEZXXiiph47DqaWQUw05hytS0q90xXnhqKOaFFBKTEWvkCsPs+QkeIzW07Dt/ynGYwa2i8Gwu6
B/hz2sTvEebXUFPLl8siUlj30smDGtMIL3k3MX0tzYd8ib5HvbutKszQ8HRknszoKmgoQBSQmykG
6GAxXNKWK6t2I+4p6v86ce7jyHpwUlXowdga3Xwv5umZZI6XlsE8Ni3XikRZDPSPOB2C7nnrusgP
Qno7R1sejZQy+O/b+0Kh/PV9K36wjbzFwVfc+cjS9YxhIhZSr3ZhAFbR9DECK3pDNZIcUeMz9l/e
JEkOlR4hcqWSJzOACV3h3YSSv6De0OAFmyTFnXFWVXQYgMxfOh+Dav+C/AR1hXTUYQXKnJvQIJFk
UI28wJSLvLB40+T5SWTyODsBlVXZeCsN70U1RiOV70lrvfss44f6+1f/IP1RrCdp0xUzOrWhFhGQ
9GGHDB33UzPAMHTULLehPtGfrFoj7oJFoNYXuC/Om26DeR+whKIHpCH1kFc5h7jJ3//+PL/fN9L2
mG4LAZ9bl9YHsnHkoPUPnbDe5ZK3MfIqBcvO6D4tAy7/0offXOqG60k4vGjxP56t0K6CWmSE/yzV
2WUCUZcwpPDj45spIGQa2WKNvRHg91tdBztLbPe9HrpXSYrkOlbvQVPohUlud9rwnPh94gpor8ue
6dFYARWBMSdpd4yYDPICKwwlc7iMWqU/IGHBQKM75dH0qBC/UmFkaqAGq+N0mZ3phTwomisabmzr
1HDZMN/dIJn+BwsAKiMUU1vqtk15/OsCKLoB760lqnZS0jN7ZfgGO54BCJw+dUBiHEmPoYC2muHH
1CYPqs2bictY9XX0jgPYJ7qP3+9aKQ0bkqUpTOt3xnwm+lZWhlHtGmwgV+VsnsqwfrQF5IFCXvcZ
+CNi/08+1Pr9ppISpbgH19Y0dOl+rHNKo3N1DLN28+hKP8PT3KvIWrz8wqjB3myjvzElg0N9xsHV
8xR8ZH0pUKDijPQQ9PK76QrG7P342MIi4bSb8F4Y2LxJ4TBFW55qMgL7AAOp5snKjQIHLDBPe1m+
L8PpAhhVITQpKolv7mJ/F4pNJCpnJ4b82Wunr0DxTC0K5bw3fPLl/8Ay5svbitMrHW7Jj1T2xp6g
RU+cAVg0UF8Anuk/O2rXlQ4sAbG7604Orp4hBiLUoMAnDLV1f0Dl//fNfyFyftyTDkuQ4bfO9fdx
96NGdMcS6/bdZRx66QWtkgGI7gp/wBV1z/pnz4TbpC2vkzwfyPGxNm0W35O8BeCtyFZq2ooj0Zce
nxK363hOBW1joHa+TDgvXBiz+EZ4z9h3QLQZo0+mJbWHqN/GfEElwYBL0sd3KfjiiJUCTGdk8I+I
Md4IfRii8OfQQXSpZ21zocPHEMAjhwrLtLsXOTgHrZKPF4S+UEQsbD1F1t52RMisLxduN4Lcx93Z
tR+yDADS0qPvuKI95yFKj1nPf+ipxG63pnlscEdl5CHu8gQkSiZPqW4xvmy5XnIMuGiamM5bw6Ey
uFnCtDZXixG+Z5GFgy8S1QDH6SGKSP/p93pX7goLt43LyaboQ94cfokWA+JX+o5pEqys9myOjxoK
y3WKw3kycd9glg4rSN08/PEdAm18yD6VY10inn/75U0LtQxMXx2xw6+nUOXi3tXQ6u5M99Bi0Y/H
QHI05TD5NmBhYwK05FbzImzs0ql1LiP5JLbEpp9bsVqabs0dx2ibIkWZ2iCfbu4HHDR84mvSDW/C
kehnenpmUnT9fshOir+6JA3Gk111N5ku4wibCPM4L3Ai1JsvrQ7GxOT3zfLoq5MxZiLfLw9YSqwv
vNLC4x9esOMDfd420WTTGuWMpErGcoHRf/n71vjDPe1yHdKEIQHRhW5/uKeb0DLHjunSrpDAXv00
0la3brhLqgCFhQdWbolj2Hj5ul2kcZ5gJVqGtbXcQGLihAf6EOz//khKP/WhkXYF5sImuhRkTsZH
QY7HON4DrS13OhbFPvX/AZMvwArd3FojBBM71K4R0l5pUY0TA4yGwO7JNcJrZKNZ8AS8Cgtwu342
lpOsaxszLH5lbgVixzRxdaHBTBochB6mox6Z2I/j7egVHvwupCe5HXwLl9LbUb7AXwYl1pMGw/jS
2ReyeUlSbR2X+lp1P3E4vHQlKDGkGnKRVo7j7vsRE1788a8vszkMFATOtAl5JQOj1hI585jp95g4
cNtMnHhL4yiwkWFzzmyumSDuzEi61k7P0Dcr2eSGS9MwRoe2hLdV1w2mmbJfwce/KlKsuTx7ZlEO
8RY226NpwhTUGWx5MZFptQp9yojAgpWixsPORH3ozew6FylKXlknfbB2JIx90p6Zf/oB6Whdg1Qa
aj9HdU//kjANNXOEZIzKXZXCxBhY5opzAo7l+qYBnpq4YbYKVBiVHkTjCkBHVus04ZBSphh89+S9
EQSRqeiGqr+7MJkWRtfrCDOQFfZI68vAbhEUklBA1roaPJR1DnU3656zL+FMHVk4FukN+Ih+sjr/
sDgdylqOWR245yNw0eO3gPlDWO4019qRgQR7nMN5IQpC3ayX0jyDXvT3D/2t35RsCFo2wBKLilqX
H4qpyGjxakoBanXM4HBciH28p5huLNaPOF/ggVBU5q77lpOmlPbU2gA4ELNH4demScKb4gEqHLcO
5DeRztDSxNmV7cvlD7xqOsOM3VWTcWb4/qkk9mMNdHl4m/kR54vS93wQQTu4MyYa3MEdVk4PMnSu
0vpkjy0rkmIWTxXyKFV8m3WLNv7w9xf3q85euny0Ot7QF5mkOIjfKpC0sltYbbg9KR2Qqv1njdrf
YkiyBun5tOu5nE3/vm8kNwXHKZpUZHWGd/kh/7X0ySgoHRwlIoU4BpvMtmg8lRPMXA4wJq1G+pMF
vSGHooDRj6/ro34CaEehM9WbuCDgK8c1Yxs2EInLQ2yPAdFWxIeEM2mPmF6mqyiGfab1tbEzZ8ls
scVQqAWEhuP2HRuZwa8dEkJiwWhKGO05wjEHJSFkHgcqUolOeYUjOEygZXjspNiNjvGtTUPtaOwL
M2HC35WYfvb5W7x0xTazkUWiVlxhG+YoEs656cdeXeBfy2pUxlAv/TJG+9x8mZl3bAeDZ9UtQr9k
aFX7oVlYj3n33Il2wOZmAeRqEBRSZ/hWaEP+gkazaefhyxSM28pO681sQx6Z2u+hfJv1+qsO3LwZ
TIyzwxG2bZ/ezp7g3aGQc6WJOa/JyI+GiwDGZK07UJUBRq+cWkuY2bXXghwvBlLZOSTIZltE59wR
2ETi6UweM5Etbv82ectzlCcvIO6Qwzg6Pf1FZx4CgESuHwr7E6YGjCa863YhT88wDjllPGwnDFUq
qyHhKXK6NYaq+NgS2Rl1Maanojp2eLH2sYO1w6AfcOjmKNeKHTSmijLLe1nUvDh28x0+95EPcD37
c7vp6uiuG2iTHLKetg1O4a0lm92C9/GG8TtkJJ0mngqCBL0lQnFYpLBoA3OXBJUgQWEqeU9tfvSm
B60K8M/SHqrOug0xisYEbxvacXDlgnbA3cFLqsdr2Ndqfd4Q8HEQuUWiAtgRtA5e3ycb8eOdIIVL
H0QAL2gd7meuas/+tTG8EKUhvq/u1li6cE0aPBbJChShND2ztuhSW93acBuiUNIB/rG/WiNMJGTR
xKp6i1PmD1Q5Z3OZrY3DLJhvESN0SS0fGfzPe5dr5ijqPvZlcpv0g4NBMuE2GkqHOItUpif+M3bx
5kLjIYEI0rck4NfCk3gt8gjqjJvAVsN0cO5UBEVTbJcUL+9J147Y680bnYfGNlheDbygleU19YZw
H4daY7TWSdnddpF4TDrnixHj5GV1/DHdoK/vxthsDxkVumeP9wFd8UYvuYedML/++xv+CEkinuSA
43RFSMgloX+4dIOuQiaG5c42apZdA5hHc/9ZT//bj6g+Q3Ks2pgqGfZHPw7ytiD5OgTTj+14yvmq
q3JgwjpDF1lltrw3XeenLRq/8rRv5oyr/axB7vv79/ytq+SLchFaVPQAC5zrH66TUHOdhLQhjFxC
LNlwEYbIhxcSmuJlZDLg7PEqO9ta/eqabuAL5GM71CB+SfbGGo7lZ3pt8dv1ZlLmICSkj2dQBST9
68rGKo0Qw5yEbGwwtW2Vf+Fj8Q7utK23QD6ioUsSPjq0sejFoRIQeCbcLu9O2Hbft0ZJ3VjkIJye
DqtNLps8NcmSbN0Ng8hp+/eX5/zxYRm2CiAQtOWX2vtf2zDVlkYK4iO3DjpT4jHy52Gu2/2okU5H
Q4JNdZrAJtQps1BbH43SIP2jKPys1r3VGM3JLXIMtu4ZGyf7Zg5srHsy7OfM0YHv2AcP9YyjG0Eh
FrGG84MpnY2WysUnC3OTNwZcO7wK6q45GEMNN1KJfUnLMmDKj3LZI3Mycd0Ov/YGJzmsGhKua/Js
p34H2lyfewOvq7k95PSqeRSRJKe5oR8JnWA2bhqD3II9S/SqtOflTiwFDu4AWz0D/yuc5kiHJ111
pycD/XJZ3DZxQdArsXCfrFD3t61Iv2k5jmOaJrNLqsQPKyLuHKumkgOvEcm+6LTbedTsVW+jV8Il
HY266AETqtcsQP59eT+yJGWUWuUaf0QXFlmQrqTXvLfkb6LHwCa6CKungMAStI28rCW2FiqF6Qte
Yvdp5nUkmjEkj1xfElDhV1PL+Z+/WxWN0bSI93wxX5vJK3yNRD5u3WovBvJVBWIAszsScGRu4JeQ
czZTw0pYGcui1HlkbuDr+t3NW3u3XIPTMm7v4g02mcuK6Eku5Sr8irprIL0DY7RclGps0d335aHu
xLLOK4HfluOcoUGh18O4G8P1x7nP2r1ZkYHXQn4mVPl7B/HGd9XSm2zvsR4pneQSfCXq/MmOke7H
DQnIVVL5i9XgCzBEK0kRfmosUjsrs3xO83GVxwSTjG6sfXJz2b9tGX5NprqCg49BpfkRPKqIS4iX
mCjXvshuQFGukl5rgEyGUxyODzlZc+Bn+OgH9FhpzeqPsTFYi47X06Whjg8iLngpCZqIaTO+oYqI
yBULyAN5gd0NVdxufwwzdr5ZeU2MVLkp5dorjeUg6fuI7HzRF285pqFr7PEiveUE1vzYZAWQTWPf
4FyKkey4ZUm+z2P+CsalM8xDVYhpn7XqnVviaLVtJ3g0J/4CKflWK4MAqXtWrYbYhBE88x3+ftD8
NqKTCnMxpMWUkePxt6J/nuII/g5vbchQtUKVxSGeyfeMm3yMGg0A3VgZ+guBfaaPzdBnDALjNxye
B6BYcW017hK4JX5omaCI5ELvO47lsL/3vPRAYuWtmcTjPu1yfZM2ebYSQdjC8S+MdSVlQH0bfI9S
QXS17F7rpWyhaE20+hhEI3dAfqjl+5ps1RXzia94wWNGO9Q0gDilIvYbnpnVnMbQuQ4WuyVSFbtC
50qrmtuhSitQPXUwJt0LFtJ3+AG/MpFYiN6aCIsT9alJuKzCJk7XahZGB/g+OaO97dCLr8XwasdY
2wtZbSBds4YENJJkcp6myqAqrjw8ljPK2u7Qm9zH1FUI5xHniGxC99bqziYNzZCRGnclRkXNqZru
0q5K7sjBWXudyl2dCTgiZAbfYXKUu2x8adwQowHHvkktA7eBAaMFzKA3ZYxPgxYP18IiGC6BziWJ
O+jcot27nneoZmn4ToOmwXKQMKTx8Jp1kYHRvn4bjak4KkwTIwU8KbGqhVMqjq365vCE+AII2YG6
02HDgbOScfBdcNqx39XNLQjkZY8SQaibV3gue9smlwmI0LQzRhP2IOVurlnRwYBhQfRIvrFxBfbR
eIR+ounQMvpBbsJo2noW6axNoX+rrZjZX68360S357XdWBTyGonzc87/NhBjuJkCKreM3DciWLCg
1ra1wxmH2uV68iTkPgQiJ6cBK6uDAGED/vP4xYXmTkzQvLsx5eZ0xWdzxY+jDJY2WwpoWXkXqLLj
1/uldRxs49Geb12momtMZcNteGYlA+NllNZW6UubdujvO9r9rZe2DCYVFDgm8ZQ4Vny41cgWmB0m
W5ixCay5CGR4Sj2+t/CiYxBPvl7hmJdJKB15nDbbomnJ9LG4bZADZ7iYbxKlPdHc6TqfFhNbddhv
ZYuCQPO087zU0THEvmNVNiWWj7ah7AF2TQmYlmAwvurJWES9jwHASK4HBFO0BEtfbksja7ZhMcVc
RUijI9g5SAqL78a+PswUWNtEpyUmfazH5Yhj0yynOzh2RBBMNnFQykMkSuS1Z6A8vZzYO1fHBDjN
m9dpJtPZENbDOJgvlSnemxwXXwnvNv4BZNrDQrZP9tS7O1KIaQkcuSM1g9DAMMYVFKR8U9TuHXJP
FjbgziZw0gMeX+uRzCYUABni8Yp8uEUr7nSPyPlo6OllAf53o1Huh7TIiZ3hzCRvnZAPPb+rbWCz
WJvyT+oVQ7BefgEt6FoZUFkuLBSO6o+AKzPzvNEWrNEsAsi8uaFUYYJJ0CnFE2Fsj224/Fxq57DM
S77FIAbicGtcWen4yYOIiy3Fr09i6jZr2gA4hJHofajtXTRmtQhxUethh2/imYygzCuqzZim7ipY
yGxNQS/WmuKZJq6zqnqXjWjFmx7qDIasx4R0wW2jklLVBeQbVJxlzu8oxyJZX7f2FKwnwEnAZH55
IgOe9YHTRy8tjOeC6oH8r8yv6pwfvrKu27x/dYow2YJZcCQ17SpxJXFDjn1Y7ID0G52/1oxbJ+S9
2EVJfi0fVVtc6cJpT7HgYCX9b9t7+SFRp2jidAy5BLLRIL/3uoTc1KTeRlxubAwItq7eghS71+QE
mJupOeg0EG70XYDMUHjlD9ZcPvUFhbNArbXRUNevR7N/6SHaHtMzoxrcuvopp3hoHlvFfcU6WBA7
9Sibjg5jqNZVSk299JFYRfjqUEYxkcxHhyGMWT5oOaFUElv2XA7HiSD0tWy0B3sEWMV1HF2HZTAy
w7ChwidoQSM5FEyZhx858Xp4emT6sUhVNF2AfQQMZeRzOSUdGxMEGxHHunVReMYrsfEmcciM0F01
MbJiMPA1CQkTmVCQUbBZTvh/ogperMJPB+6FmvhAH7yMCklrEoMqJsS43rUE9iJx5cs5Ctf9ckd8
z7wNtfocx6m21c1mjyWLhIZC1dXnRHFKwpYJg1z8qnGhYTKNwlW2QG9AbHuRQDrPMNWW6TGf8xFz
bQcHjMZ8GfIHmXJ3t0YCvZ4tTl1lcsu07X4mV3kzBOYPIuaADWLmCDHWXSv3bdhkFShY7dhQvLtp
8WGHeNtAefaE1XDlxN2ha8Iz/cstx/kq1p0I+09U7U7Q+EbUnptadr4R5s46gO2JkuSt62CI9gjd
W8dcfG3UyAzX9ZNQiEUol2OUG8S8w+1aD5MJz8G44seGmq/e/OW4IQeb+r3p6vVAeJBPMkS7rof2
nQRffqooJ36lEBZ4SMzWGy0Ae7IbEDNkUJ5nonHn7C4Mw2YjYu8dj6An3amuu5DbhgDfxReyIzWb
5aTXYt4mM/rFOtN8CnKOcGQ6vYMzteeQqRikUtmJ6bcXMKzy6Gd42dTN9EBzODqbOOKBLrfX/7bz
4XX8vcHh/L37/8D6EMM6DvL/898ugr/5Hq7i6LX5t8PhP3/hH3tD1/0P7oEctdxLtisgJ/y3vaFr
/oe2laJN3fWmbSi4/r/sDYX8j00vjZMR5bmDuxA19X/ZGwrrP/wN8mxg19gXv8T/J3tDJuG/3kkW
nwNgqHB0rKH4N9Wd9S+gombft4WXmwyRz+4yjls3RwChMuP9BSjCrsv+lFUaibqutg6w8UY2Qbjk
TBhRMco7ATJxpZNZNjgznuCxWRBchHtyaqBosHCQv3FSVbW7IzqM1pyvysZpDrg9M5Gdp2OO78NR
5MOGuDLjOvsC5cLs5L7CMBb9ZLSHKIoY0hDZMcss8r/1/lCO860xEWA2iXnBy4SQRyf5Weml/aXK
xQ/Btd2F7nKvO8vPzDWcIxUNpKwq3hAgMR2y3tsXULT3xTS/pXYY75Flr9oR4Xg8ojkmlJ3hmZfe
ekG1d7i8nC7Vb3qkRSRx5fadGUaM5etnT/T2dYU6c9GTbenO0wYpC29l3ukX6l5wLLym2uekP6zd
BvWHNRfPdRCeEYEZUa/fuVZZbtGOGJtwzG9Jysgg32HHlDpTBlpruvtBT669eY53cozFXg9tv4F3
XeitoWKcKIpxEz96pMpmU3xyiYPC8V2PDw5Mx01QxdM6irpktyQFR2MEvC/Gwl45+H/v4UunABwu
bvKRnfjTXKDskWZ0qmTVrW0xI5gz+/AoYv3n2DnVznUnCItMh09TAbyGzKHZDDK2wNnxj6+qkLFj
G9foYpK7qu8HHyMKA7Ci2KVdBBsAcx4EZTqDDJ2MPUt8z2NPbpAP7kH1tP04wWIohbGbZ4Ju6mDG
wdo066tKeaI0FkHcnVnjSDT3tPPNPG9o9F7wOuq35qw9TGVS70ojpLtCyria6fe3pmkleyJ4vJVc
wIDaaU5vtDL7gVHDfGWHC/9ht+8z6eunOoE4FrQoqQ3mZXRaq0GWw2nkfkdXv+xjZHc7vIrkivSW
bUf+yz7QQQ6j1vRz8vTohhAvEF0bHboS4QCU5zcnnXgGimdQoXI8TrFKzNOJ+gvIHYUosaxn7O6o
lwm2JuaFEZLl5n7vcOk7TXDrEC25JlqJfVQu02lERec2U3gV6LLm/skoD7zR2tSkBq9m5A5XQHPz
RsjwxAWUUmhwF4TgLGuKXgMdRF74Bv722zpBGp9UrXFA6Exs9LTcEPHr7iF80yTglWYEwTV+OJgQ
jYkOfJItp6hwb1H14P3fR/iilNYJkt1biHPedogk0yQnya+N7JhjkYsYOgT2D4JpPxY6jvbcNG1n
gxgWTvNjhpiDZcSqm6L5ndygPdbc7as1tyHpM3p/pNGvb+LJ+VFgzb+Lgjm/n6zxuXDf4oQSSnO8
a0Hi83VgUDnbbt/tY9L4GM4YsAmIuMTmzXlaMtI+nJiprJvmr2ELelp2FFb9mBxdk8TeuMM+pJP2
AUDr3nGuJjInfKOc25NdyU0zkEAa2uJUNQTKumF8nmYqOoe1O1m+l1dkNs2DnzYy36Gm20mtHje6
liwciy3i36xnzB7tnfgKk6hqm2cNHVZXwe4N7GHbyuZ6MpmiEYbUXxXtI7VWeI9fAWYBSPJweQk3
NNveHuSk2iwzx6RN6NIuqZM14/AYI4C4wFuWwtcjJf0hsmn+rNiJd0VmNfv6mWCZ+ZS15aM+NNZu
sOtzQZzZXW/BGO+HBHDGza+hVRhX5OiOxyFYbm0CFdBAZvY+KqfXxOh6+KrEeExXgSj7w1hUWHsZ
OG2QDI3/xcLciNxP/FhggEij5NRqve/2bM+HrMxyfgNeAdZYwzHH3tItz0Jzd7aXP8FjTh87+weY
3OzHyCGvTNK0tl7qvaS9HWLrlr0NNHcbO9BrP+Lk36D047dUiZko9BySDJuFsW5CR0feqG8SceTp
w6MG/HSsjBZCDXrPb8v/pe5MduRGtjT9LrXnBeehgaqFT/Q55ghFbAiFpDSSxplGGsmn749Z1V0X
F+heNtAbZSqVCoXcnWbn/KNjvtdTRjES/RIX0LPykHdWdKkC61decqdkJBRcwhFh2TB6FNuiju2H
5CeFVw0xs3B5yhK7wVRvg/DnY9RbBGyQcBR3NDnuxzBFgFWJHRj7rzktX/PuQSwJGq6F8gwbgLiI
iEpr6X6zpD7OtDzM1Ihes+4+pHN6zgxIR2p6uW2QysJE9zfiYOVRrdb5sEV9szTLsQ/Ab4A1wzZA
62S6R+pspq1FdTZupMDktIDXdrUAHuW23vuFj5e49ZEzrz8M9pqsH9I+EuE1OAaiLQ79hPOgnVfg
Zd39sNIRqDSkyQlLpEFefV4Sh1By/epuwzVnnoEHuhhYuea9GpMtxVPzbplUhzyWOrRGmEc7CT9a
ivwuSSo/S+qC9xVmTo14onDNciPaOl4o7o7FB156/0Yn6jk1MLMTV8OkgO9y69N3uKXvXdIAQC9p
BzaEiFpAsfefnoFUj+N/2XsmiFTKy3Lo8undpp5zU43o60gTztk3eUnNxxm31jFwXBJJO0LlDSw5
sjKsS4N4Gpl26W2q0Diu5Umv03gjEKqnSGw7zC6O3mKZERzm0T2pf5eumk8VxN+uL0LnB2qi9wSp
hyiH5GI0pLvk0rzRg2TekuJRW7l/kmvhVoYSsaKI+/b3D0JPTx2ab6x9Y3qe+/lUT56xpXuF8CUz
OlICFz7oLUBPcsy7JiP6BS8n+2ottwF230c8IzhE6+4kjf6z0O0nzv1hwxOnb3//UDrDmjFF4S/i
R51be0IECJ1Zxjtoa8CtlV3gAH7Ypeo29Nk/a7t8Rpxn0/eIZNVG6GRK+WJmB8y1F5NqGUKv/Bgf
gn/whq44tJZzor5EEnJTn1NrnraZl/2YP6KIrIl3Am+7rXT1S2P25PMEhN/VM4YQLLJUijRfYWJT
ff6ycNOVpCLQAyLYuXyz5gx03ieiOAkbzi7a7L7Q8W0mbgMEqUiz8M+su6M+oQjaRVi6lFEci3SK
U9+v+aA6b87cvUXOmu7vor0YZfAygjNC9bz2jbXshlp8tGbPRk9KhKI0qKu8l2Zw3qCwQTae5lsw
ex9212Z3Mhj2EwLMb65xf6PpIXxxDZpdRO4QUNj2P2Q5A93rwXn0JpgiTsH+ILWjqaV1jbMx+GBL
gV+8dUMzxmlL8JIqi4M9Oy2Fc1F2ryUnJdF7/I2k/520nBgZUc/d7DwTpkXDNE58g9p1zNxqEy2N
ty3mdteYFe6n/GArJFcyP6e9RcIb3JtQMFVKYdSG+6cojnyLIP+eKsweS53u69qjulKAp3SDfcpX
r4k5G48yR90VudWNAqOfOR1glIpeIq98XwL3Zvd+PDoeJcs8OM8yAEakH4n1uxTHKsG1wb26oIfM
Rj4Vpdq5cjwtYePv6nIethynd4caRcoSedvz6WKY/M1zZumJXooNb51zRnWjgCqr+WxY4uY3y3Cl
0nu4OjUTGfawN+JQxETfI0fJJewpcGzGreLz9pTaRLI1DsB9lazKPj/TtPGumlCTjvEg9/50Xfcm
nofBbq6lNilaXn9oo+KryMdHQzryTjyZZGjp5tj1RuspS+kLa3SvDpFveKfZ/uzSxf61RqZsO6sl
GlHvDE7x7WjX2Y1bt77kvtzmNipUzJBhfpWWQ17oFBZx1gfoVpBOQq8J+YS8Nbs0+fjGszo9mI2d
xAa81NZSBCyIQM83bRkG+DZvR2+Gy2OuneCIw4ZEjPWnWLjMR5Kim8MYOs2ZA4VYWeO8un/ahNdA
cD4Ap4k3UqZLkkTFiE+VYSuLvpC79tsSmHQrG5TUVuducRYTRdSRJGMQhKNTeZtK9YkE0dxnZrUt
Vf6qK7TrVkf6JwvrjtpUcUC1OBzow+1uGIMOOuQD6dsLel7be86V99VpKGinRM41Fj/qpRectPR/
VXdiIE5lWhS7ooyGI2H5JAkF03SWnftclxGF4WxiG1+vKVOFWPVT5FM6xraZxppRmD8/6T12mf4d
9oo4HUrSznNGlxlCU1IUgvK1mMv6Ys3NzRyaB/SOIcgIQJy2z4vgIU+H4ZFcyY6kwuTGIEc73YJc
xyn1AzPL9wCQd2HjQllOaifiqfYAbPnYYW7b0RxKorUEBaev8BjmyacWTCeTMzNp0Y4xpEw0ZNOy
H6TkKSUGGtCUkRP7qdp4hvfbifrhVsgeH6NFEGlqPdrM0gyE01+uU33QP/SDvk4wTT2/z1BIJK1f
va76GluDUjyb8BD6voHgHQ6t+WEaD7nu64OTmkTW0a17CbkSfb+6YUTo4678TVA8b/aNYc/b0c38
MXbJbxdtesGCfQiW4rnRzpUKDuK6ivlt0p1DtZS7Cpph02S0PIysPgCB7i+zb/m8tOOPlq7l1mAH
oPYy5u9F/lHqGTt3CX9leBW4xJIWaW6lj6XJ/Sod7A420PScvVNamxy4KzwpyvMopr+6rPEOrSOo
sUd3hHfmmjVmtqLcKdak0o6LQEHWB/1T3zQce4b6VjXUCrDas8vObXVqPHaGiSze7a/sVyQbcWgh
BtyqsY7HVf6eSbvZCeOP5/qMCwslZpNbw37Q5H5TXUFQk9mo3bwg9Aomrz4memvx+dzYhmRkH52r
huHa5jr5AcjCjQ7uCa354VmAgkUgLth54OjTbycRp3y2qmPmiYtuU29bkWy78VCc68S7EohSv7Nq
6m20eARkEmFzTOzRP7ijvJFERCmxo15tJw8vtgBXiHgF+bo98Sw458QUEN+o1WsmLOsYJPlwVdEC
CKg7KouHeu9NIN7ZpM6zHTzw2FxrbTxpc0340iE3QWXMuypaVRwB94cpXPOUE/hLd4J7zaoryXIE
KYu23M7+EcUs55Yca0g1JCQo0X9ECjQ86s7kaX7mc6XPjgtpU6/5C/U8k98l3Gk/9vDpWXrJ+lE9
UsG+ywcvW4WuNDY5TcTT07a8xqjHSJZFJIciDdUkicNzicSOLF93r4ec8pV7hr8ebsHQm3HNSKHi
DLAF3DSb6VwdbL2J3P4zQwcYC9vQW+r/Mr7NjuQtet9DV3bPptfmh6VaHtqJ+3qkyZTtwj0GTHkX
s0yby1iU95A0l/WfKWr/T5cr1w+JzSHbIc8rZGd+SYrOWzCqc9STs5q2L41nExXQckHNQZm94hxh
a6TXLEGYF2fVUlBmZ5ANgiVyCMWz9V17O08juOxQdcSU0MuDEhzqYzn9VbTWH2fkgEyBNLDg5OFZ
i1+tTIdTHpo/U9O8UwXYxh7hX9uqrc2jwvJiL2yDhStIs5pQkhY9sXlZ5jyiTrm7bOSlOyLjRDEH
ZkN6nkdZ9CEhShE6pFgbmrzw6NvW2p+342GuYjVMf/WeN761ExVcTiZPnsA00TTkUQ91/pgOvF11
Co4iXA7ilB7PC4nvLeq9SJCw7P9UYPFbh5pNhElVHCHh5DgQO0b+zainz84kJlY03p1iNxL6/HFn
mCPPCNpb3uV0gyuepuIQGAbHkSbXYD/W4Qc6uecpMIHtSWSri2vZ2cQKO4ABLA/JjvJvBn7eCzfU
zq5OmUXQN+6teuQmguTMPPVWdfQoR7n4HNGy73L3JHLqf0LiWxloXvoC8iMy8zhiuSPLIC5MDXyU
jnsi9cjfClM+LEv+QBpFsGlqA6aqF2xJOfKxVMDvdPn8uPBZIqNsWwL88xzQjjf7KAun5Asjo7cX
efVQk1d0sVRnb1g0JPNTte/HPjkwNr4jowviNPdfas3Y25mEbAf6cRyd9lhHwGFwzRuiMR4XT6U3
NQTcq2J8LT7c9D0pEiBCdmJMQzyCILWnqF8IJOLgGkX3ijwCPJ/7eGep9CsoqkPoTs5uSqjJHmv3
t9snX2lN8Sn17ZtaEBMVNVF4KsIdjrBL7vDSduixYHRoYaXAQEEY8VQ2ar/U7yxzfyzBqyRd5owu
GY9+xb2I2Od317J7Gu3dT0aK3usBC62FniPjghDQ/EcZuXHdLv0ZzempLcMMEGBABsvORPQAvaqR
4ZKbWlx0T5OkhbaYNWato/LKMLZ8NPBTQMYRPmxE9sotGBnHK8doeSonEkPYZIHTimRXEdZ4rmzj
4tAxurfYbriXimOU6fxZKcrtrECVxwmMjrnaBh3jIR/kqd3UXsDMVTrF3pYOn9tvbVPKGYTZQYV0
ELJOePW2rTOf1LOhP6uZru5yXL8PzFt8KQg43zgkk8/RVqgrle33jHAi4NEZd+HyaTn2Z4Jua2uv
Qt9yEvcwCfeTaJ6M2k6OgTf8DgbFeJWOp9RLzW1gfJldMB4NZtLt3IOymePNQ0twKFxSdaU8u/6e
AlK843p6mwz3LSnKZ0raASYCmlijQcktSZFRKeIyB+ID6HRpYwxvIhxHPpW2udUFtcF0cN6HrJr3
VXcp6ee8OFHxuIz5Q0fT/H52qrdMcabpnDDIxVjThB0V7cOmHGKr1/iJJ0ZMFcGhBs6K2Q5879FH
4KKQlhXnICWgV5TIn9VE7W8XfY5Zyoow1BTEo/uzF+vasTh6vQ5iW8kJU/nObVT73KJYA2+CfoO5
fLHtxMBQbuSXydE/cNEeWK/mPREHB+VFb2INr26tiXMZ5ICkoK/E4XjCsj514Q9ayZcNbb0vXtc9
4Tl6IpTuocKkyUgwrK/9tSudR6P1+mOU5EeTpyAaBAlc5huSKa7SObnyPpKyLsg9wWglJeYv6b/4
NZBHIfXzGHG7Zqi7fKGePSZ2JiGwuEwH3CMmApagAcnE3j9HZOsNa5MnF9t+aUr9MfOL21FTlcJV
mN6oT442bv3c9KW+l6hc6Rkdz2tkz94NOE+kmxk3uLtrVVDuN2pTopl0vasyJGUjCFY3Duws2IJ9
9FKCRpLl0SX1ewc/em+WW+htRTVUW6OYkzv71C0n5+gcEh66LMW8nTLKZIXzK8CcewVXgnRsc1RM
xdmqujYOo5lW6gaKIM2vcN5Ht0eVpQ1mRB2+F1le7LokeQh7X11riQpDlMjXaeTaNIhiCGjIDiWG
p4GubIBnEMChK/GZ16bep6V5F5a300P1aC1dvbUYRPq8eBtyiZvWBJqdfbxSJZhpFLSv8EIjJrOI
IFwMgLuFpKfEyU5BWpnUNPPUFWSn7jKUU6Vz7rQ8YeMHFaRnYy60TyFZDYlOVKcNnHQmccr3LXzx
AUmFo60eSORAPwnttGtD4rEboB8wSDMgMHpw+XMLsCn+usyaQa9iUIsN1N0xHPRnHS3zRTNLR2ZT
PYWKx6/X+7bNyEQlfqz3sEGRN810TWJAQBixQajjoCAkpj6hnZoy3U2SQRbpgvkzzF0MGZNJ3lVe
8zxQ69T1qG3zEv0ujWBI2sDfqfBw5t7fLxz9hNWJfbWgODMDEhzwPuw7fChEw7nyIK0Re2v/O2Nx
u4YdWgNjPoW9XaLXWhAbIJ5gNCeIq+zQ58+/As7GmbVhHozTlJIxYvnFFtSSE3KUhykrSuTzObvP
qqDOjFPGXdjkaX8th4/ElN+F5eQHKfGZ2E0t8Ggtf1lulfFgunonW/h/8uMQYoquvs1T+Ywiznsn
rwRpxmDugEzqu907aDjqvNtnnhnFkG+MMaBhLznCsF4XhwaAEyfulBPQi70D1uKhqzifcZXg4JME
hyF7fGRuJSh6/qT+Nsbk+DHKzt9bVXlOZzR+oZfTlqkiJpvqAWvPL6PmXSZjA49h/sEsuRn56KAD
rtOjzqN9RowgPhfMA+AMhR9ZOxmS0Jq4UBea7Ii+fbUJLQXJCuQxM4wffKyi8MGsfM0BBweoj93N
epekkQ4Wkwn+BWSDid57Q30HPOfTKOt9b1fX1Id2SP2XYSjBjafsASfmJpzDAQS40gwe3tPQ+1+u
ae+GXFOaoCkumaoTxeisRy0fU7q5LiTL7kkmIB9kxrPSB3+0aZ+hrzSRMGwlQNJRFn6HLRr09QMz
Gu63Vy4/28l4skP1pR0QggHgiUD+Tu+0vqKZT+8WURVm61wLl4sYxc+XG9rnzGqmT+AbqqRZhRvc
Wa8yfSxpOiUe0OnOoV21R0kQ2K6B1Xz2m+QpG/k7wZ14904uHpE2M5Lm5c1hGiJacH0Zp2rce/TB
EjFXq409khHqkKP+bKTVQRYcqYxyJ5gYCpb6Oi4qR9/mKp1uf/8bCOl0Gzr1RVuKOP73LwqbRPdI
9yFqFBXcsZWGu4LZYXQXeq9d75xndRkng8P8Oinx1KVjepC2bu+lXhwMuj88T40XxRZ3wP/qb6w+
p6CuZjnqyb5/FlM/PiNDPNp5vi868aqzQN0qkmpzzz7gA6PkFp+1eQw72DBbjR95bZ1FF7IKOkX+
EFEVvTeCJUQ+iWYRJoH3d14oigpzO460hv8dQTyddDLBPpk8UGIf3bKnWtzV6UNoH53KsB8IcxDX
TKqbwnP/UAZE0eq5uzrC+1YL3QoDGbmB1vsgIaZrXPQhiZx0Z0MoVwsyEAX7OgRkY2pr3EcFzwJo
+R6g5lbX1Z1YYML0qZLzOocDcmwOoBs0xkQ5IjlNs3MqlrdcFwTsGlH+1AtOUNged5zsF7+Ex+JN
AMSAL+KtUN9wgiej8lNO2K+8oCTdm2SxGTyKxC2g2L5EKbXAre/lzBAni+Gl7+UPA5YmXGTBKwMa
nefzr7Zncvcwf8wtulPy/sdsRrmvQ7xfhojthKz+vDHPazlZ3TjmvsVankcdTQX1ABRrBydroAKn
GoSOwQ4ykzoA+gnIAX5fsAxuPKceDqM5PhkjK3TarFrWptr26uI5CB+p78B2M71SfuPElnARROXW
PYyGt9wadOxodzxCqSKOaFJCmnS1PHbDjCy4vLu+9jbWPOd4CIYfiHSfWwIKYli2GxFd+XFwiX6b
G3TTUTGek5+zThIqbRBazGqpdq3AW1ZHzmvgLM2lGU9mmL8IbU04oED//cGiQ0g5RSz0cMBk8KrK
8UV6NJuLoBmgTOAzxcBDGfKaG7qBNbCl3LkFXTsLaeNb5Pb1lcxNkgcCF2IiuzKnJg9TgP7WAT86
kBR3ToxmZ/T1zxGz33PF5jkGxsdYztVxXMyHiUaKreXPLJCBIQC4PDaj4u6A11EcOC0kYwruYuMd
9p/lDck/hs1u1xYEF5XVxQtaTjXANNyImyn34oa1f4O0K9uhyCNrGoikXGvrwwy3ssix0YjqVxZh
bhlBz+Zw2fYpUGhGFCJ4DxtHJopVIY6sYkSnLDkpAbt1rPRC4btl5cixXBYrYKM1bBWEbwgtkj9B
d1WanlrSB2Nz8veBtPrr3z/03dzEskTZKDpcGnUG01W3zpNCl35esv7E+N+Dw7LeFg50ciS+hgaN
sJ21CPKK7ub3X9JJmm8RJGfo4DvxsR6quIGaAILIGDVRMXof88T3YTnyW1mYCAuWffSZ0j30maR7
Y/zMBCiIiuYHSLCDKbpm7yKiZJYhs013GtSjP/d+ScjnGooTShXPkmolNuVNndxmxLKobZO/AiIc
c1Bp4jWkH5tu5JHH+923ap2EzP5QXWqWL79H3Z4s7UCxH7inncFT9UtFRr/REP888vBnlP4pxjAn
vSH8o3Bb2BpPv8sUgf9gzJfnpSqXfaLKgxklzr7O0fW0ciGEOsOTWLqsg23NT+du4KQENZYTgwKh
YCyHVUs5oPJBhDwwgQmGS7r1l+manwO11Uhs2l9RHT0t7kR5ja9edIpvdBrEh9F4yDdcbPlAUcaY
/Oalzfe1JCcHfwJNTryD7hoKkZnI8DoQ8i3/Cey0IwU9AZQ5mdZ7r+n1qKzld9DR6Sp8TaGm5d37
rniRfgBSP9TbuajEHoCeTCBkgXJyHvOqOOou+LHYPyw3+/b1qvZsUgAAeJuN3UX3IIc+gBZIdrLv
46nDRNtww7hjXW6aqoQT7T5C6JAoAxl7SFP9w19gJ+osveYptYzREm2mOfozsM5tqH9/aLP0XQZf
YRCyt1U0fVZpf8gyLBiuceCUXPYwouSd+vtxoGUIiQv5d9dKFbt26WI561vmph+JAXLbkd6xwZNM
PPPCTz0tXCCU5CLU4u0oHvqqwWlQlT+QzYRWoUNgUOE/QsHYwwYgJrLL5Y6VAgSdL9/37s1KUB+a
XXcTLU6OBhCVDeEoa7K7IWUx02bnTBhH2wdUGg10kWH77kdv1IVdkXcKguAOzrhwc5sEWKfitUjT
mFRRaj7MgKaGwDzRKHMpA++jWMIL1fKoxksMdkO3TYxL1i7PtQ5vKyGUuWi6DL8Ea6PIAYvRp+1b
H4kk4hSyTWP4aXd2j2wGFesXSfnEO8S+hX0sc3f4xsnPNdrLJGGYYcLyZd5rU51mctMAr4iqCDSy
1Qad79Tfo+laFH6/X0xA0TE0XnMTmVk9reDKnPM/UuSQD8mxy4M4dwaIuOmWoSOBeUuYt5xfyn4u
yvKmrObauCkD5EPI10+dLrYKXIxke+xlPx0R19wJnb6mc3kiQJj0iYUUDAPfdj1YcH/gnlHOnxwW
GCanVW+TGgm6jeIUZBZdT1bx2WCpaRyS52cSD6ztAL7JlcJj7UBw44jx3pe+0tvmp2NSsRBp8l6J
skV7qlkeAvNWrHxm3ROZ3bNh9yYK08A89mvHAXfiKRr8g0zAv8wKQ00+Pox5+6iD9A0DJegxxIyr
jV3flE+2arDkCXEdi55beXrCtSJXjQsZ3VjZsXovSLTFSeIMpvIlxUgcxqFdPzSDz0ZvqK+sHfO7
Whz3sgxJB7g6dVfDSr4mt+8ufuBc4F2qV6L2g3gW5IMvykLWHg7nyWN6mtpwOPVm9syRDxPU+e9V
HS5nZ6ECIYsSZOPOd+lk9iFT7htHRHtG98tuNPBdk0jNe1LcFqQfW66plbXUwnwdoDbcSbBgZWz+
5ZFijIFXtwWTdavLYsFQDtNBlAyks5i+yYuHZygXa1dSF8u8siOCPMhzbFLJWJE8XtmxQPqy7fvT
5H+QNiiODhHxZ2embavLNDhD0b71fpjFzWjJN5WaX1XP3dD2SObwIiFGCPrsiH38lXCuHamY2VlO
is+8JA9nqCSZEZNFUUA7y92sSM0eo+7uTn/q0nJfrBJWs/GXsxKQV9bk+7spEvYuDIFyPeST+WLe
lJqyO/Gtx9nOn7FHebsks+EzUbENUiNSqB+QPKmYN8v+Dl1M/lgFHiPhVVeVEF9UdQ8de98lILLe
7EAX+hzYq80Otc0ObjUVCfc+dgHcMt3FrEhQHLtrASEBtJidEorvWIyNOCsHQqAtg9Th5uTXnT6a
evFR62WbzsutxzJCjerwqjSz+G5kwRGz2MeWXtdbgMd9SPI4qNWLhfTw0gmWQxpE/srlVB7R+SBz
LEk4mtzGOvhyKa6o2xkMfFWcgVlNzZDtVhiMq4DnzrCs/pyPrgZjw6scrC5gyDo6Qf8iCetsKWqd
pzn7ntLwV+BmJzoAYcmz+sUzx9gV4dYdiTcqCRk/Ciu8takiPMs+oI1gZxIIX0zrpLmQIK3fOh8Y
qblW697fxVjxL6O5fKeG/z4uCNqoy2xqUu7RFaAS8O5TCrA6w3YE2bDtwLwObuWKnZOK09B+aAcB
nwx0u0uC4LmTdfy3OnXKXCqBfVBVKtR+trl1cq3+JlRZnepxLlc/1h+7Wbx93QTF3qddhc/0mBLp
TJhzNhXXQCkOkaaM6ylyHmqzuIUTJSKNDZ/gBXzwHA7UeHCLgsWq+2uWDRtpWp6xXCLAo006XWjV
yQgl9T36rxuzmyg7/G6KOTh6LJAbP1UMhOgZ3rycB86iBEZRZfhDENXl9TCug5yegzzb10WUxZC4
jN5eAvJh5VD8DNZ14ISPfYVLtAEOPtWYhFz4gkLaywv6NHZIv/ldVpCMxkAlFSaxQ6m4QnNH/me+
yv8zWf2v6X/8qpu5y0Sq/iP+U99/ln/6/w+095ZvgS24awDC/1mA/6bUz+6nTH9Wv/9Zhv9Pv/e/
tPjWP8zVyWdZtgkX6a5+Pv2nV//+bwGC+4DcGgCiwCJ14X8r8R3rH2uyGLl1LsE2qPj5RnpgzfTf
/80O/8EvhHj7AweP+fq7/pdF4PE/rVb9v/z8n9voke4jtP9vS5bPt+Xj+2NaAW0M8Ar8S4Iazjzf
gYNH8w7wWMID7aI+Kh6QQddxYC4AhUOj2UMdTX1s0t4mO1N/lp5MIT8BGtho1xdsnEjf8bpRVceO
60FzAeNREKCqBB2WLt5cBs59ZA3MXypAM0T+qfnLz2bnOOTc1ZFreFvXgWm0NGk0rQehvXQ5Q1dD
WNgmK9CSJ4iT4qLm1Kd45pOGecCm3H+fqehJWLQB6lahjRcNa69NDzzQ6ed5omQoaWXzutQJS0jI
AAkhG4472niwP0W4ssoW2VLqmfLgoqo+9G6DyH/k3L86fUU+3CBewnmUp1xQj26MFl8/gGvr2hf6
Rt+nfCVMfbgBJqYtRwNQ0myFFPNK/y82PxQITWKDUAWFPC9Low6SYD3/UEzdIiHQO++3rVrk0YYr
1LSdKYeCWjOs+mOxy4JyRAjwlnBbH34qCOYTQlD/1Sem6qQExlxJjTkSB4k8eDIf/L5IL+nkFj8b
6BqipTFzmoqtQzq8xgEy/GaisGGOEn/vILW59uR4ITkG/StaAKewoxPJrj+xtGPStPgv9N3JE0Yi
d2tKw991o/mn91EkN6tvUnLfpExedXerae8lfIJWhqnQceuqmoqHYGC5yfMj6SyIIWzFh6XJbi5u
9SNqypQ3E+4jtUUU41d6NxUQj9Qcgb4Eq8lYzWsydlRdWKC6CORR5AfpFrwfpjXsQEv66YfoWejY
oihiRiRwwGQgDi5WDtIXzF+jkCaSBz9AUAh7JcsJ0Ckvk02KE/lNGIM4KDMAuTDgiVpXIFYGOJ4R
offzxrMprytGWPkphIgJvBS5ciK7XZ1NN0x8A75lj/QDQv4fOxFZBy+hL7MtIyMmICo51sFcbG1U
vluLqgMilcQQO61qX5nWAAHmYXhSs7GyMVmwVb3h7UkMkhiRMaObpJCRhNF8mRPawCAah2dT+tFF
Tsn4Ga1M6FgM4wk8jzHaXBhiQmnKvQN9fqVwwbt4XgOfbQpwDWVZX2WdKl6IOTnNA/xOZFjRj0B6
wyUwHP+5mxPnYnpJ8DRr8GTEsiLu0ZEdaPwyti46+70HFvoAESG35lT6L0YX2LESuHJHLrZdKh3j
uQn95sg1UAA+1A1hKZH5mOVdT9VLaUBfhS/OSueQUQ9HqNBxFVgzkQYj+ncyamnQJ7CAGgUgWWJq
a6P6dIlHFSb7kv30zVHgzxVV5UfaASlITDTJi/g3zj3w0EfniGJdr/JTqMqrNY4DM6RsRtCcNmFc
ls4jISz1ufQ8eZng7PeQFGiDkA/EtEU6R7xuW0t6byPUy43jungCmOyIm0l+pp2Btk4hoXQJeyqT
98Zd0LfWRXCSSHG31VL1CI9MeBHm2X0byHYHmkSSF3K7wzAZXnvHH0VjEmmYjYUT0/E/ew+qcw5n
1AODVfE5LmbvO5Op/GkvfR4nFZGpOE6mXWVjaNstju2T/BMKLAeKllkQpmQhWYDc0+AdH9gMFaKs
ByKX00O5sBgXoPmkD+Zuv40IDd6acGuWbbxHgebodLJ9gTZl27JRnNy6fIgmU22VQIkNBQbBrQwn
3eJ6DXDOp+9t6/DEmlN1qB2kPyiBfGzE/I50FcXIhYUlHB2auPAusQSifXxdYGS2zDnLU2jNinpE
dAjVZMeLTi5qESzp5bR+DAByQgM9E0dTl6Jgo1fJPCelaj7MrBFHP02jmNokGJLK+ks4uX9FEgG0
y58BUrJ6rubueSnICQmMfkDyFaX1a5nVw+uQF9VZoliLXa1acLhe0YOWgijDIhLjRqgQwawr18Vb
6DcPri5fI5nU7KV9NXOeVHX51JqeOpvoObZ+r/xT2uIRztIRnkTVL/80O/zXzfzPN7EXrLb+/9tN
/C/maIwnTec5PktW7pVFHBS+Xlh5dYtrpjYpGUvsJ7WY8IxDH62xao3K936VBXEUoJyPeieDDix5
5u0RjXbmNKD4LfqIxaN+pAWIZ0WDCcsMu9ugAaEUKlpW6/FIdeHJmOGggGAz83kqhLyX/ao7IJjs
mFcDf6jrG+1e16AUOCGALK1hQWPZAMFCuvbGA+YMnhw1ZFdMEkSh2nlGLehivbiqRPeuEKTlGNzI
nuM0S3Mn+s3JaZU4/WaTJrIyOYh59l+CJcuI9fFbst/gW0tmgmDjApyeu4DROCuKaB9YVeXSuOvR
MlVVmJshjZS1qZUZEV00zmzBkmjHfeXyKM112arVTdx890JlLyobDOz5HOlRtyKCwm5jnRDV1CrL
+5Ei54t2tbG2VTCWIUAwUsxR1tgEvzIDRwV2pRFJwVwUlM0TQLChgRB2rI/GdPc/eTuP5cqRNEu/
StvsUQblEItZ9NWS8lLFBsYIktCAw+GQTz8f0mp6qmpEz2xml2mRGSQvARfnP+c7OU/lM6WhFFdD
Xa4/DceYrhOdfb8IIdBDhov5oewViksD/IF5pWaqtcRMRs8wrwH4+h+qdElr1eVI3jyir7xC5Nhw
FzGeYYCaJ1TA+bEHyY7OrMmWMVIMaAUdqlBeRK4I/NZhE36j2JEljmcJ5i5VBAqn0m++pF+inhrL
y+Uxq5uY/wPZYwxeF+42jorxM5FNfV9kVvgLQ4o+ZREMGdQVi0nSOOKvyoCztVgsT9rgGdvMarKb
9aSq6NxVmuF91EMkbUOoNnWTThRsxyO+0dZ6wGeu4L39tZaVy7JW8nOunWWpy5ZFD3XR+90vCyHG
ZJpAB0E5uiJn/oviZtZMAnUpG2lcpqhbZo6oGQ0lE5FOGsGHBTrzBwFQv3LTHCEf6Xaf+1XgrCMh
wofe88rXgSxGCQKA1uxt+tfeYcjJe5B2VoybABVawzKxUzpkk5Yvr2q6gZcdrPO1kRBUTJFv4oC8
DQTrZu8t22E9TwR2CqHTF+5+TA9w7hfDeg7giazzZRd2bdt6N6eaU1trGUcxdN6Zo+FITkfKfk+v
fPrQw84+5WRBL6lYzhquazChmAlZ4MFtkZGqYnooGcNCfpo8LLB1Dx3FC/a5K1mL08goXgyBTswj
Z9UOlDQLvsWkKKPKRtPcpxHUGPL0LuZNxRQ1wAG4cUFA7dDgkM2mocxxZDFStacqfJyEGDTHZKZX
klnJZq7z4FHUYbSLijTArR2xfvtG82DUSL8D3WxvTuP4bwgo1pfhTf3NH1imYqIAGyuf5A+G+p4f
HyGP3LE9Uuhn5nex4fUfhPscSiFqVnJBMoy3Zyqf1TzJHS56HB5st/Mx8CzyejYjTJOaujXlu3CT
GUNDDzOb5kZBMa4lS2PWGBs7fUrbmBCADU4JWo3GsZUR3aobimVXTVeIE8n04IKxy7mvDBUd8YqN
r2bV9AjiZrjzCqJukB26O9y51e/J1z0wZLv8ZdOm8GsWtroPhMiAvxjpBm0/T/CdJiDu7TxJPjJu
5AC/o16d3c4lwFK77qbP4ujQh7m810NV72yTk7QzE3ghICi2rs30OQRVfohaEDtEaULzEjVV8Ezu
Sf1IIEo3rXDNs+nnYc1EPsF4AaUDGAa0qi9qSmPKkHI0oqyKPrwoqD7SaSSwa8piJWMHQqEtERQC
ZztNIcYsjbGvUJgXeUCnnVnlxZYzsw3EqmwOsg95M9MIoM5AqcoGb1m9UJwEdp2MLQjWVHaTkLuQ
mc3a2kFkoQnVThAR2yFYXnW7gv3YVekOuabaWgaiTN/VjNcwwXoQFvMofVWYMqhIGUjsWO1MJq9I
7Tcn7bNNCdIuXs0ShkBRdu0DH5b8jbuJj6c33gaq8m5jh0nXW9poMo4hD91kEgiQrbfDcqkYEHfc
eto6WGufCOlsy+g4RpG9N22bk8Pccn1A+iTaNYq9pvD8TBzMP4cWBnPDEupqJpZ5b85p9VomnqId
3cjG+9io6oaoUO0Q/0xMdxOUpM8wu8tfI/WFN8uu1StekuZCl5tmlsBkiXjS+F4yCj0EtvRPGkXq
04S99BL35ZKfLCJGLlXQnEuH02cA5IFJWoMFIh6zjcOrz2GP+mPbb5x94VTmpU3T8n1gQLyFIy8B
gBkktnaDnbWHmoGqtTjBEmIMoVNYFNPCTt6VdbmMmBzc/nnJpd0cfOsrrpsFE9dWXsGI0Yc8TpoW
RhcGJBa6waU4niyWWCdHs7Vm8NxiGOUdyQaiY6EqHiPtpN8lFspphY12XKuApBsvRXOLg87AggAK
E8aN9yy8od6NIv6FLoau3A9ugQvDd5ibJenOwUzFrYzyGHvou73PSPvU+YN8qoLyEqA6ViD5R6ZT
R8FVj6C2U+2wuHE5cHEsfDKYKTdVFzrdJhdu+gD4dD52M9HcGRszByDb3HMWHX/5bYIXPRwxUzRY
a+JANGshkhvYSG6RNkO1xggdZmRE+0522Y13mk1iH2F7f9aQbQELWx5wqspj1FClX5gzch69iJIV
uje2pKMHcrRDfktkGJ+SqCX/yVTy7CcmCY+517uxxBIwoau80MyjLgF1zuXajpjJF00kNgyBOIXS
P98QDxa19ckcwNuKvg8fRT7CLE8cIlyYwhh7ZeKOfyPXH+Mv7sKp2s40+C7cRosqmDTFK6wC8i6g
93CX2rgFsUSbyS6rcGusqAoX3OfN4uSDKzz5QGW2lhrdQzl61nOE5XLbDLa4ZEUdnsTk5stsznrV
Kq5XEtcUbrS2f+FLtf6684ANrGKsQO8i5Zlvhlw+mQ69u2Gphjs347UM/Nl9hTri/DEjpMoG48/R
43y/qVLP3roYrJk1leREwddtO8wOP0GVBwyqRfHC0MHfcQ8dwaxQtIaeIE+x5MjiA79D8BUkLYi/
HEbOkb9x3HyHmPk2aUpGrTX1o2CGHLlUPAATDnalA5NsVNUfI6o3stED0FDXRTzi8xrgzZxEhn1+
Ahpx9TXjytqxqxNy8HiSItFbjiEMHkY3HbYdkHbw5fxG8cZ0JDhKSGpczYV340V1Nj661X/KnF64
W/90LaDYAu4oGGjMmX5g/YtAFyqONi4mgz2PyfP87rw3n8Z78zTctY+w06p7o/hPej3chb3xP74i
6FXHsRi6+5YLPYRB5sLu+Ac2x0AKo/R0Gu176jt+F3WbAmfIWblWprNgyWuRxQ+u5Ga3bl1j+LHo
SN9KN8p/MqMIcRYDbQXaJmE61SZAO2qlHT64rO6W3tkwbV7BKxlvXMiQskBnYX2j3nfJ5ablsvo5
zbMLJW6Eg5daOzy50UHao/tU0ulByNfiNge79uzMqfwhxuPdJISuoxDF9FzgDeg3aVb2mgtlM5G8
INoUHFVIN3AG1PTVjR2Drh46at7+zxc4919Akq7l2nDbLMAqf+FB/7ULpqXdJe+bxtgb1ticI629
7dQU6hTPTfYie0l6nraOhciQxtfe9q2PFtYZEYDaj79whWbEW8xpow0rOxvsjQ8B0vB7AlJzXxj1
uEOxu6ROwaQ0s/BIO/ZgudBUZX4hsgnmcara4cFyHQvTAV7NF3ho/inz7Klg3IygCD+mh+ETzdWn
mjswRqX2EvbbRYPM/5IjKQlDmpwt7COcnaXFqYrz6uNfn9P/t5nC8oX+Y6iA1v33L7zwcf7pX7aV
Zgj32H2r6em77Qr932Xx5b/8v/3Df/v+62+5TfL7v/6Xz68yrTZpq1X6R/+T5C8WTf9/Pyn49+or
UZ//9qA+v77b5H/+P/8+J3D/Ro+XD3x5QWpa1Jn8x5zA4084ZmEZdgJaM/6B2WOFf4Ne6tOqA1UN
LLTHy/z3SYFl/w3GTxiGrB3e8mz+vwwK/hUiB+82IEsY0vkQLFMC71+WIaTlRfvO9A7a/NA+J10Q
3PzOmmEmpFo92GPAAXG0EnNTdhWGvHQSPKJOtHMRdreFBiPzDx/h/0IwYUCyLET/uFDxDVG5hC0K
KLfnBH9BSv9hoSKgT7CENX4LsYEcZzAxsvYYlsNXk0eHA9ujVpQyM/pzTlC5xV4AG9gbA0ihsaq4
RVI06axTDqevOsDJakWYFA08w5fY6+1zbjF9B0inLk2YfbGLtH9G0AFbsEUhNiKjw+LTGLNej3ER
bXXrp39IUA7vdjeL6ZBRm3yGdkmlBS8eiV5D5dNq6EbrqCJv/LQdh8jlkIxca9KK2QLHbHwDvgD4
SClmgNS39B19WbkStyIihxAWGCO4Cjs7nQ/tQ1rkNWXJdh79TE3vbkziESuNDefYMaG+V3mW3jek
4xhIBt2OBif9EHsOyOyu8rcTV04m7kZLRljG5T7VWbWpPdN+oTva2GE3cB+lGWh6fywfD7VrhpfB
KGlG7otfrTGbmK7ok/ZjpCBWXlxZQzjiwxbVQ5e68VYOjdz6XWOju0+G/IiFp2+iIbsQphw3tQ8a
I3SxLhXVIN5JIwdvCRZRtu2oPOHudV8SsCm3LM45+Q9Nv5s5LB6MIsAShu1y09RwUufMHD6wENeH
ajbdHf42vY3boPyOPKO7kpOn+BlA69rwezpIRJbv/LJLrjHQnjvqrLGSg6B+CyKUhCTT46JSgVah
jW9PJaY84ZpJn/EuVrQCpZj+OlgfQ6nSwzQjjEOcAzqU5/o9zWK9r1pdrxk/6LUzUnKfyW46cp0L
NmUT41cWYCrDYXkAigDSgWlWW4mRZVdnpkV3lJdsPHokrrHCNM6JO2b8Y9B/Ylj9dMU1hOhXNDZz
ZoYhORG4h3lohgtTObGdYk1mG3jIHYbY7tEtqPoALVYTkV9qHBMQDtlMUgjjif80ClNf/DbMtpgj
xdbA2gAJg7YrXNQeJGqAQWRV57cunHFbt35jnKwhLG+zouYqIPW27TL6Y7uk8Q5eGeNX1C4TbWZO
R6koJCSrW7LRO+1f6Kd1BlezIZkhx1OA7WnLNI/jZx7qtdJGsNXZcnOn+ySPuPHNzi/Ei/K+BirP
2hEFWIfw4WOKrCD2HbKOaP+UwPGVnULF5SEJkaEbrtuO6u/GMWBekGFxJkw8HKSIFdmeKrqfzWI8
KNfKL3g+k58yHsmRFpRyW+EcXSYLIsnsO817zOp7mLoWT1QXkTvhfnWtuBAdiypLzmYu+ck4gXBK
7gsQVTJIcTlqcdBD1/2h1bl5YoEMjr3OjIcWx+EeXgBkvtgrcdCnxMFXGmYg1dCZULSu+1037YNE
N/N2ygw/IfjHUaxbYWo1HlyrI8aYEhCr9plhOezVBKcZe3CD2qeuk7y5iNzz2hZLB5BMlq4dTzRj
8Irpmb+LJORiMs5cvwTCLmm7DhwAOy6tYK9lyC98ZbmJhpkWVpxl+0SWWw/zEZqnVrM+Uwc1PVC2
jiEOTSuWJ1F7xWdQtOIdgTggv6acOxdPwtUea2o8yYQideCxobZi7JSBU5FMfiMwJO1LQ+hPB1zX
3p/cFKRIBJicc0f9XlcJmS+rcddJP1eXaEiDZf5ZHROuR8XGsCPmdapOUyZERQO2uIwGdzwC5unD
iywZt31DVGi7Jx4a93mMQ1gedgEAYgX4SH62PJWfXP6r14AH/NyZ0j2iYhrXIevApiFvud9TgVFp
0+AIvsZ9D3wjNJC3Uoxrum1oTk57I+w2Bec0wFvL8+daYFS5sFQKgzH0a1109mtqB9nHHCXQJbui
cotn3bb1kSUuRc8S5p84Tpa7mpVQUEZSt/mJyxaLuOh192Gkcvzm2Ks2EWraZiZOcITf797l6Wh/
OXbP0Cnh+Iz5xpzIAMroVz7zrZqRVnc9UvsfpmXafZgrGG14rcwHoLzNk1vm1fNUNoiy3TIcZ/8M
KmapHp6aaFTmIQIocZyTGJcsJti3lL+KCnGfwYDvtvNLS/VRRrbC849N1qQbMzF+Kcttqy0u09R7
Yt1MPwaRYZLEzSX+aFK0u7YLW/uo276JAcul2bihOSFdgf9BfyNcineKq0xx7411uzUsI35MBkGe
KrDGF7c1/VutrfIUWq3YMREc9lKjFEgntg8hxpy7Nmz7Tw8jPARYsFqbXOvgQHt5hbblumfLd2E5
w6d6FBNVgBMWZHhDfIq7oDcYENlx1L+A2r8CBbFofs6aCloPwcU7DLKl2EiX+Ox6TnoYaFxd858B
htODyNqJ+uY+OVfD4L/7y/3bSMDAVtxs13E7+3/cchZfGE7xZUIf3M4FcVZQ4rBmLKNmzkBfN3LY
mtmSHs+x61bJTvW5HD9LCa2MmEnWh69WF3k3Bt7lygaJv234vtcMJZ2tjYNMroJ+7j7HMWJntjL7
iUvhuDWrat4l/SjORI2ri+/53QfUD8YuZW999tghNj1OQazrnJCSHqCtNLhrFaV6CUxgK7BIIRMM
BKxLN6My0JiK7ezXJCMCCMaE0bAq11QaUCnGNm2q302XP2reRhpTDjmE+zqPzmXpgShtmfd2l9H5
Pcfuh5rOmpKQUR9BhVL6Km869h4xz6oOoEH7VbNHWiRAmFV00FfrtdN5jxmIhbBNXqoGd4iEjboo
dtMk1vZoM9PGEU4ZaqFudXEdkWYi/NT0iXVE2btJH/zCOfrANzThEX/s7zq3PZpTD1eJLjFrXEqX
qbgHjRujppAcRdBIjgHjQ7IuMEA4waFZVoWx57xJsZptYFqNLujzjN4qtDZ/bbrDe1KN39I+K4CF
jveZOxTXzfLDwnOxxCQTiqf01D7yzEMmAvqgc31QZM+LjB6Z7ke63x07Wjs8LnPLhi3drp5UDEfC
ZGiKys6rmYYvhQIdhFdxXnHpuBUpMcTxwxzGTasfQPBtGTZn5Jet/DPDxpIXjxNedUc8hS4oBFLz
ZmT2Owcl5c2dcryghv+QzNQoU4/y0499AEbNPabSbTb4xvgqPmSrhCoew1mrJqCOnT1j7zkjoJGW
CmJvBGqd/rYRxI8MidFnhro4t8ug1+TEsmm5keLSxLmfuwJ3fzqk18AbrmjDF7yJ9Q2CGoZGpxUH
uykO+A26U6Mia9eCft8FRk6Rk7k0mrblI4W31mYgvrqCZ3i1DMgAucNHpgz/jIspxl4qMRFXdAdd
y84VGKML9ZnoAGW8nZDkeE0B51r9XcKmd+ytEiUZ1ARGbyKPdg17EY94aZT9nkUlvKY2sy9OzOKu
kbiBjDx6kEP7XQ0QjMiXYqSnoM9x5PhFvW5KNgUF6rvHluOv6ebz3zPAxXiIxuYp90MSJllU8x5N
Pm05vowaDjmZS8G9pb3ilo+pLbaUC5i4XARH1lVUFqI4pgFX8Czl66ILSHPny9w/zrWSO69RFc9Z
Q8MuCUb8EamgWbhPIBEnNDj9FjaRPg3zbAsKuw23divt/uKJRDJBhIHCs1HxmeZLSmfsM4Iv0BZH
+8jelIjVDL5GbgYntnbWEFtvRCyGc+U56YEp5bjXjmn/aUWGi98ZDb2dmOVv29qujjPD4LUhtdqC
A2g3gZqIF0amYualAvdNYCCWG2RFWjUd1WHpLKW/qZhNk95lgPioxsDm6VU92yqIKHw2tbdGTeO1
Ayc9s9IFyWUUqU0Cw4cXMQRzu7FEXb/SJz0DbmjUctHgMrjPZdnyXYjmaR483NCjtp07FZk0EJqS
JBgxBbS9InqsjSJ7yByT4iRXlmsvXkh/Q9AfhJjrvUfBFqmmDpUaudD5qF3wdzqkBBILQkAaP/Kv
U1Ikr4oQztpV47grGbfsrCxqiOZxAbwoEednDzoj3JpkuftlygRKmthH0xUTL7wAzVFUZ1CFLyhk
5r6LTOvejk2bXzOns5rGezIbtHeliksQR3B1zQpwFJOnh7PIwvzA6Wz+nZp6fO/MYtoPkujZZCU0
nfuOAddzsANm9DGk1IjEGUdMeTDcDAc6KAic1U9ejA0nZYB8rgJiUd4C64qsACOEl/T+pWRmRsJO
UoHBGSEkihCS5/CwiTQrnhdCPinZi4NmukjKGId3xL517tD2WbzsMt/j9rePIePYwqIyK3Dx7Y6J
k2Gu7Q553q07+wdm1dFWfr11SSlsqnlGzle2MDecCa0Pg0zgMeoygj8eqc0MZNKK9KCbb3FDAJqt
mL7OOiAXH+nsEJH93uNAz158IySdyxPEitpZajokcRO+m0K6e4diwiN4zQzSx9ju6Xbg+AgjiNWj
td7iuY8wgJRV/eoPtok/CSuzobS3s2SvThS6Rjs+xunF6jvxRGiIJdcJII31YKD2ir3mmpQc381Z
Dn9AHVfHlLTDbznZyY4Yo9yKziwvlYGhu8/T9mBPPXbhIWwP7LT+USU5F1qbvlE0veBpYjq1sWhJ
AgSpsyX2EV1GcKsXxIEJUqhXuYxInfHGNCX7MJ205FaajVsr1MNWh7o9lXHeYawM3pHor2Di/0Rd
Fb1TUuDtOsHFm7wF7b9Y2g7eGLSg3YYZY92cbLMRtmyoiTqQYDNx5DfVwS91d4lCaV3TrnLOnkqM
LXaB4jC2cfyaoJEdFErJKTAcKk29IbpYmfReQnAqd1MWsVlEY3IkHKF/O3ZWX3KiPTMAg8rb5MPQ
XiCI+o9FMQOKr0Wxr43WO4TWyO2uJnp4sg2YYKssHse72SmbrbRS8ZKLjBBSr8UbNxvOJF4HGBfl
oKz3dWgMHo48x+iY1pQg+DqNhbLjSsF0f6G9MwVrkQHOHgbq3xmI03XrNOkWeHx9Tvqg+B7wfd75
vpH9wu1p7/N6KeZ2cr6juO5yEhbV6L57fSb3WeqFjwx3gvUoAR8HMGreQkhdPMxG9YdyLMpa+K6j
SxYyIctJXLCsGZ7aJUXnX/Ost29+P4Tb2CZ4OpR2c1d0VrK1zT4GoeB1z4IzLvO3CaspNq09URiO
qqassb5S4vFlGBoDv6XqHWs4mQorIaHZDP22NmA8YDNgouQ07N7KVvYmaTTruae/wyYKr/xY9XYs
yvhbYP6hy2NKH8bek88NTwK7rGwfnDQUsJ/8htqcPvHoKnTUmin/sIr1JQjT/ClKW+eCOUQcnXqR
Q8xwfMWjI++AEaSnUTn+85Ax9uVoE+xECQrFSH0Xp53EkwHcbGdicODUrrGwJUGTPnJLbndo5e3N
mBQNk7GO7/MotK922vaQpUV+pbEVNSOQzFulW+29bClfkMS8XIPNe9sOxruDjeGzSP/iCTBTocVu
ks9xU4/vmZ9En6VvE/kNnbK8h1Y834Y4mA4mOLOHZu7jX8ors2ufZ8fIkuGfKUwZj+H1OUo7lgfH
jxkCEeRkWhT3I9H9bOoW2OMcn8K6Up9dv+xYHvLewQEafdfodHqhaBYCaNPII16ndjeynG4wDPTr
YqDW2HJksjPmNkDmaJDX5GQOzxmNY/zoRXchmQE7u0mLM9Sr4AXoY3O0YE0wn2JKEJncPLoWsrmG
1LEPZaUOshjkzR6L7Cerq/K5NhxxCaLQ2xF99H7huZrvW/zkdBYCElzCawGgEDcxFrMb95VtDuIo
WDkddtrTjDf1ixt68xA5jkGQeKDIOo06657jc7yvuY/bq9rXlE2JAWauE5MUW43olgmRW7/bN9Sa
vlmIi3eDqrxtneTdpnTHnkc44cRK9idLdq2hVX/ldteTKB9U8VY0TEe7tkErakmu3EIh4ODaQZ5T
/luX2WVsK6arkbQONJ2F51HOdKb1losnocsdtoxkJhiNEwFDueE7kjv8LM03v86dK4S3gSi7ZWz4
uSzazo2uW/vLI7xm/OpS+mlm9YOpUyy4CZDJY6iE/dyVdnwqJtu+sQxU99loqX1L2unLVE2zt7MS
sh8pEpqdG0V6PjV883koqYPCFL+8NDX7wacV0FSVRapS4EYF1Wi5OXKE7jC6EP+JW0i8ceW9GUBk
fklbBUeBG/4lmqbh2ZNuEaxNQIRbHF3BgZUQVQeq2VKyp8TbBAzpLoIefLJxZtyxL+o3YFn4BkwM
OJgs4/QJKhdBKVMr8UnBJUm3GDrCxtJO/CizITwC0sQ2K3Ac5BpWCFZNxI++C8KbxVJBrxe+2F/1
lNWcZnt4kRhR0h/XSKDGRXl5Jprb30IKvA+KMDsZfs99rXhqjRUEoOxY9BImlx4HcgId/BjbahtA
GEZ8yuPKgHY42M9tZoKaqkhDBHuaeuocglQ5P3FPk+8BUtQJ7+Ii24fT8IWNXj6GgI8JQ3e08CZm
chvxG3I+yC3QRERrTVhSSu+yxDepjlNBCpTNxHq1bqsyPPgyRCXCHh4uqihFWlgn4EKFSr50eO9Y
cCx/58lx2EQM7TeVE6gjeoY6YDqrF/BFnaymOZeIE1V21UkL15FR/ImZvPmL8SJolmqEcdyV5rnP
B8r1cGxtW4rEzrKVBCidCFdTPClYyABQaG+vTizb00EMNH3PSVRtSi55ryQGPb5Za4QZXdUbXY8K
UzbAzckfeAYYuXjXNHSar6rK5De75fxU+LK6uFp1VB/ykXMyGJrHktLzp7ptsPK78QC8oOmR53SM
w4X7d35C8ghtQuAGm6RmosKWF5cxOd9Me2e7FTnhLUSlnhlMvJ6E7n9n3HgoWjBmi8XDNZ2LldfG
Fxss1eyGxp6/YtI5qe3gJBwgzZaJJRdPvyFl27Xyt1sOyedcmfWl6fv8IcFpdRjsTvwxS3ByGxqk
oHNlCbngmS32TTAv4QAKi+Su0g6BuiRSz6YjMOuKqRpf4Z+aBK3a0pz4ULT5NXu450+xLmA58lvt
jZWq7eK+M31B9R6A129sh8JczWNk4sbIM3A5iSQQve6GSL91ow2uMkopHtjwWDnnmg6iqzTcQK1t
Zxb3vhfZwZYt1sdXAefj2HYMpAH9pDSDUnGlNsob5c1Is+rRoRLpHSmTUAK/ys7cVW5PiVoz2mhY
jZyNHTGI9oaYRuOhcu0dM6kQhEUW2XccpLwnnIo4m6tSFD5/1mXwCmLxUGWNeehMmwumn6Te3siA
fq9gh4dH/LgY7dq8+q0xRD4PfpPsOMN6iCkRnhM64w35JzTHgdurN+L6mUPq5IMOndxhjsiNAM8q
tI5BlT9tHxpfPVUEFAw3AUypYeJDxiLEvKWp4oixCJEngIWAsxsY/zODaCeesZWbfLGVO/TNSdk2
NRCZ1/JcizK3TIAzoYiPjpznPYmE6n7o/PR1qIZ013dO8wi7lMY7bX2UZmPcVUqVr1UauAhOgbny
wzDliZ47d6PChnZPbsakLHokinPJad5dRTpP3u2gGOu9XaYxh17bTM8inES1gjGuT7qWmFoYkrkv
nSzqvShc8bL8jokEJC2aNcZlIhtkXwsIXEHx0dL2TVkqkCq8g4D6aJa7TmnpnYXkdSbjUiDix/01
V1b1OdVt8tlqDaZOSnVmh0qZ2bTmE+scrs8Jhz/Di3564kfl9dHVgCOsH707vMiUljEBsh74SV2+
Q3eSRNg7sUZjNYbtrBK0wN6crB8vzy2SK6zgSFVVCjUfezT+HrsndmggQwJs4/Eaca27BWh/1BpR
n7ve1XA1pfGAs52OoCauohOc0PQVFHD0OHgIp7jBuq+iBD8HTDk6FFzuUqShnGcy7wXWbgzwtGV4
KNlbjkXkov08cH77c9/d5UPcFAS7E8ENc8apgbwUccFzXQ7msBzScWsMtos3AzwgXv2Q+i4h/HeR
Q7ohn9SCEDCDhFALe/mMcpykTxo+PRzTgCkRJk+T4PdsAM0UuZjj1UBd7GH2kDPXRELgjtOnlf3Y
dVysscNyJiiXkS6oH/OxLAZiJUMwWWDTIkHpEhUh4CNDBVBqjRl1PNYJRmpsZ7P92cVlcaXa9aNB
on6hz4zyc/5xw1km/ZJu356icQacMuM824fUOz1KyQkni0X7THuEt3fIhhxqAnQ/Y53b31nnqRfW
WudSwlJ7D1QB+UzFZvisJ1ORLGawnIFIhGrOKZOIb7wcQEkCeD+gZvpbMxvFDb5wD8zEIRRktXHt
7gT0Xm74nKXd4sSIPfvNXSTZKqqWwMDHZPQdAtiPPYAn4K9Y4/cNvtFbRRPA1YeJemU95ITnh4S8
Y8919r1ToEYa2KT3SDJOjiimrLvMHrjSmKpkRiCCdBMVlVHQ+hQiDDF+BQlSJfOVrLx1UvjZbsoo
QWHosKw5c+Q0qlqpRrSqJtbhuEQnVZHK+F+XwJ+H/ki/lSwfbDH7d/TODL+aHvN2XzgNNt9gCB5t
My9hRTXx+GjiGXsS9AM+24Y7ArmJvd8z+KGPvsaHz9kShmug5dfYBXpLVLr4UHOCXNBPaDOqU/NV
9X6/gdA7HFFPCKAEkYtCw3L92pYjbvAGKP9LY5fVw4C2Pq6wyuSvBSkZ3J58TDDHKBFT9byZBoxr
uW0gTEuwWg9cWZlmdg6etl6VElysCrvTzOv0OGeqpBqlaNsTzqf4LqoUw0X6hd8qM7AOda6Lk5zd
+pDj9tpUViuvTUDJXR5HzW3KpH/RfulzBFaNear8tOD0a5WHrkuHiRXKc6gEkj3voK7OVVMSjfIG
D7+lYRW/EqrGUFvLcC9ct3xBeQekpxmgHHO3Gu7QcaZLatkNIogHXLfCO+0bKYGcOexdFMeqyiF4
4E9ooIns4ibODvzMJN9riAss0LhQ8yW7NXaTba4UeumW5zd8ZX0Bsw81fL5lNIU9SWXFe/RbcQgH
G1qeq00TUQ7gt1yuMQg61B/2pMrukHqGQ9gtZUp4IrY+vvtnrhrDPVgA9WRJrEuVO9EIWEO9ebaJ
Cr4loRX8eKMTvYbLd4GW0hXr0qryNzasEZlJOvogbDc6jKkI3zAyTKexmrtzzdRukwO+3IpKJMds
EHQb03K3Ye3JDqwSwyXqIuqf6HCEFhjn9bHHeY6Va/A4c6QczHbEsqZHIxwsmCFZjUYwkX0QqW+v
unli6MB2b1+54uWCo2hCZqCSZEpc255/pZ3LyEcRGjgRZBlpOp4KMBmQGN457qJSCjkeUywwYgNs
gh9Zu4P9FMkG1iFFwGg3UpSMoA2cFMJEE026hvGVDroHgW5JgNOZzLNOsvyntpz+uapUfxz/G3Xn
sWw5kmXXHyLKAAccYsir9X1aTWBPREALh3Tg67luZHczq0mWGc3IQU/SyrIyI0MA8OP77L22mMKr
CpQkdEVsdQea3eGm6bq/LBpHUQxCWT4L7TNSEj05OKgj2CoY3BaJxcWZEJxyHoueZgtH4XhYxbak
jURp61PCJl5bGU/xoiSOs3C8xDiJzqUww6PCixeGFqceZ0OyQOfu+T23U6THPKVbBODGkc0vt6La
6FlZTigFd46EAujIzLg4sfioMVQT7bSRJfiFudlDFAAspWlweijD5FGYqVgOMsJSxx5iLxhU1xIQ
/RHnuH5OVGwSEC1ckhQJkChv1F8izJuVOffZa5BCYsDTE8ZvA1xMQLY5+Ds0kJYybg9pzEgM7COm
7RzJqThfyWzhvHaAvATMP8sgVXyY42J6bMuBMrxJ5KsUPZtNk9m3v7MMFqZfRfJxVvQ+D1RkL4UD
pBjSlL+Bcl5c6cualqpgITFBFwJ6SvCYfEc7+Ju8kcbGh6G9bth6LzieshXybLPFg25sS/Stx3bQ
9cHr5vaYxDa3WgRHPMqZPYnfc+zAH67m4KqjmM6PWsIfpkiCxy7tm6tZ1KQhAkUKlVSr8TyEU9ut
Yxqx37pJhgeZ5wjU/81HbExTkWNMv0VWluomZ2ug8+9ZD3YRXZgRukzpQg9CjkBXjYB3fJ6sF0tM
6t6RsTi5xsC8/P/FTfhfiT3Aa4qJ9F+iB/5705ef34hZ/1tP4X/8AH/5CgPvHziiBV4jW0grkPZ/
dAEG1j8kNmgcgtZ/AhCIAAABd+0AQdHFReL9rQrQ/YfrBJQEgwrhH3BhE/y7s/LfXHv/EkBg/bOJ
z3dAGdim79oUDpKocv90xv7NxFfk3J1se+z3wPc9XgEzVzszSuFvSmn0G6iFJP1jXTFsGe6oD0Nd
+sNyGGv31PMLplyzB1jnjFb7we4QJlRozy8AUm7p39wSmCIAtcOjlBmtmnyOwQTlHr30hAnqmzvG
JlQuk9h6y5jHSc3EtKccGF51TGa97270sIYeX7tLoDtVcgYZTRA1uDQEJCfk997cIm6lZyuZjHPp
hyGMjmpEr52y9tKHSt1NuvJA0McuHHQcjXBxwAUuorYwfigpFQcZj92eubJ7ajWf8uVQpYRlSC4E
dGTc4pC4h8CcA1d7V1j07hLHR/QqtW6eJx2NvzLme3+RtWPxY/ilATLUTgHoFYb9noow/iySEZQ1
1pR14XD3Zawm+rJqcasHayAoUby0wWZST1Hq3zA0e+C0bUDqeMgb9sVEM6Z7HBvGa5B76DqOGq6q
ZeW4GkVobiJ+wzihbpGNTAK6K+uqe3Qag3kfh0eDlkKXuUdXwWbyVPc+CCt5MuJWvCBWhS9qJtvG
uVAGLJDdcXgqiKXtxij27rzYSp/HICMY0blFeWQtScjKL2OoPJ0bnnhEyo2le1UuozjoH+rccM5U
okYQE1nkxFr4dOiAblgUasBSCX+GXAt8Bv4Ybb8wf8dAGOe1ikiKcUExHApyQiff9l03v1X4DjGa
BZkgKNxAestUMN/VLBNXrS7KHpBuPUI3RFZ7bSyoMlhmC651tZu8N5WbYlB0iJKu7NJxXMAFYBSw
UBgT1RLIzt2inEFGLlIzJEpuKb94tOcmcxe5VWlrmxDBotK25ZOOkJF3F5Y9vfUYT7VJ71neO81+
dGrTXNdhTilC7LOQoyZckylijW/mv/MIC/Neta00r76V4sRfq9luAzxLXuw/GVw1Hqckr1Y6GiK0
eVFcG+2CMqxdj1VLWHzGsx72tZ3p9qvw4sG6sleKsJhbtr10bj5IK8TNU2Pl/I1nmZ4uiJPLtkdg
q4x+YD8c0vrE7ZbSgJYCxdDpt/Q0Yp2REVBrbo0bJYmULSLJoMTZz+TJTDw9uEnZkMDGsQIZ0U2b
o+LJ+pUVbA88ZFLoWLpfp8OcrXkC+z2EP2tvzTFHd4HcuM96r4EG3vhHo4CeCUUiWQ8N6gnX5Bua
vA/O3KvJkw6FOjURT/ccBtk3NVDDlmBY8Zp0sryYFbjkuQvaBzm0lIr4gHSZ2KInXLDlJ9qTt0KT
U58jw+Jb3OTXyr4h4PPUGA+yiO1d5efBqVKRu+aDXC6x59mkm8N+g2nzq2nL9iOwo0wtYVSrDybC
GedGO/yYsqHsjKvClZ8QRfODg9+XgxXJPy3mDWXPPKi2aYPcM8KjnSOVejCcgJPNJmD8KfU/Es9u
fkehn/70OAh/N8PcjmDSJwbW1K/zNw7+4MgQWjDQuvUXS0YFUSyOrkIW5evYOMPRrCEoDzIbfocx
pVhWSD0MJoCSCTdla4hhij6fIdyWk7xxfrFpHCKYUXsEWYGpgd6VamirgjRwU51xO0VEdZQBts7O
jGf+g+PCorz44sqoW7eENtdBLOU3cpjem72vDpo2d1pC2I91lpMsXagWh2H29KpqkG4E9/ufoU8J
L+JPREen3fwSTsLBa2ZiB/Mq+V7nlvmsctO6r7momHzj1chH2EsOKpznvWk42Ql1APQ9VP4NQO7y
MSfG1v41mhA/iH7hns2nqCr/nui3bA7J+n/60/+Xo82+JUb+drSZc84dOq88lOAIDnrZRcHBtyvu
f1gpJHxxju2lLgY4EfCk9HMQ20xoec7YRJt3SL2yA/eCf6RUI9i+MTUiCCNed5AzvS4Lr8D+g1Ex
EFvbczNwUTRk7500Q2+anWBpOUb3M+YeVLShYFkVGxZdzs6IRJuU0Qcd8COKQ8BInRgg8FxDTC/w
7udtW+vqMtpjuHW4LRFzypvqiNAR3gWebR7tgrIJP4bPSk0SlBN3TMJ1Te36uhLpsImlbXxhrOzt
tT0RLcfwmexHY2y/axOw71yIhiSgQg+dZ0PdwjzKogyhjUp/V8ZDdXNoSLu1VhWj7bXnO8VaArIj
qhF9ceUPVQEjl3mrMxsW/+BWjenDJj4Dx2yu+pHpGn/qItNmYa2J4bV7qlXgymOjHFwI7l4nsx0i
Ot2FgEdytHrFipw7mItE3ZSQf2k8+a6wIe3hsBj8GtJCrtlktV8oaWJjAlPGuTyEa6+RgMN6i1QN
pebuI6Ry62gaZX9fIG0f8WGaX56bJls7mDPwqc60DZzCexrdEJKustS2FejledkrPFMkE9kpliy7
TPfHIFq7m6e43hu+E6wnUI5Hh7AfTp5bPt1oLqGhxy1/6OHSkta4UZX1G6e5ePX4IzkaWrPu+nNQ
WVhYV+nt9Cpu5xjLJNFvOZSps6pgvQFREY18wOjCKcgJTcd4MAvrd/3nnMxVRElW/uf8NMfs1qI4
MBksK2mF52zqvb3EjWMs/3WyQ96Kpv/pxQHQ57um6Zt43AjJ/+fMG851Faesdfa+oARoFVqQn1dd
Uk1X9jf281h1DozuKskwE1T0j3uR9cbNtnyCEDOtmzi3frjKBumycPKBo6WGM7/JOrCsBl3zqBTW
SOK/wnjaL0ZysfUSXzmiqeiTAsyMb8V7uuf88QpLiWeJUr3xpeUD9hCkJldmXBxpFZ3qZPbPuFiy
u05JkIt8hRs29jY4RgtpU+MjYQZbYsHijPNIV6tlGbThmRwrFqG8S/Y1toRVVRs/XFWTjW4m3gl7
0DupveAQTIBGfMIk2J8rajiCsHsZoQVT+knX86G3gP7xYDibkB0TIBM3W1XODGl1hNSz893GAOnK
QmYg6RuUCX1T0Wx756gV0c6KAjyeVomW1bbC2ecRdSqUOBgocPWML4Wb+BH4IUTZqU0QzPtxoUb6
5+0mA+5aS4wmtPouelC40GJyeUqKpr7zG8t9hkNqrwbbRzGK8L6MFUXckUnCGTzadOePNXHzubuN
wXWBWhDyXyfJtxwzP2iXCQaVD2g+8gTgllREF0biARXCfyp4xXaGSVNw4iAnTtZEr0aC6fygGsya
bTq5dw6T4d2AIepzRM94iXOI4uNogDhV0XRfxar5zU2jvwSgvhKE7zb7cdyQKAkTQRSUPznQgbfc
cXFQ4bSnZCZwBknNRQ3Z3cuR5UD5hYUzP3pTlAyX6fYpGy2RgLExh+Kjlr1lHXQfsEggyhnFKxt7
N/Y2hNvk4N0+rYaO4OBXVuLhRFDEo+jBnQhxwMrIt+2fb7l7+6w7f77wFH3zsTdIVS3a3Mgexj8H
AQ8YhwIVSRwQ2Z/Dwv9zcKhq0s/jn+OkxpHKy0rOjyIAQCKX4nb2uH+Ooczxw/uybuY3WmoxpVZu
v4vTtqM7ycbNb9cKMnOGqWtRFULe9dMYqr32E1+vR2BFLy5BmvMcZQ42S7d/iNIgeOtb23py7So9
9L0zn2cjQ8i2zaZ8lCO+LCTJ6WjxuV/6Krn5uJwcmIk/Dkc+inB53Ez1WNXEDUGLiJVXdoRVahrH
HbZqSvgKIDgypk9sCfYiWEa90vcDtNoNqUrj1uXVinTFBk3ilZn0R2NPCEghd4OYhKxffBoEL47l
VLjBIo9rihUFVlkiJAzBNPpQIEjAgjglQ0qXpA8J5Zifdav0k+Xo8pQygvDhLQVMp7m05E6PJLFW
aTyJpWPmEGslbpP7JJF5sbTlNLD9c9wY+CQ+C2cH63/6MP3GuIwmD/zCKEPJncTs4gcMeurs9B4N
kK6d/qSixvBodq3/Cs26oWqsjlnBEw2MTwJUW7gk6cJ1ogb5iObumeIdva54rLXZPJsNGsumxs1P
EUDVlOTYMn5xSaHy31Qol+/4oTU0lxCNCUwSjdnL1u7Nec22Iv5itS9CXMBe8JHLSn7nmdfOx7Gr
ZXmcWHTUG6P0PDZAc+y/4+YlBTdjyx12ddx7HMWIYTLSxnPZyviuc+nO5iLTPfqDrHN4lhl7Fpty
cbFWt6tyEpi8u1kQR+MSEkw4bfpCmWKvpTuQuWjJrmAGpXSZpNK7Bu/0u4P0DBo6cWHrjHxLihXj
73CGctW/z7Ftf0VGiwvdSfk3KLgek4eSNyrYZLEHs7cNaqoRigj7T+Zix11mddTvQ4NgIENU4n/L
/EbyMkpdrGH7Dg9WY8XXgEBhzI2q1Rwz8dwd2yYNrsiUwUMTi/ICBoyGtqkhdFYK27XXWKzRFUqk
9mRd+B0MaG4X6WdDRhp7JPewVYqdJSVRx6nFBzulK4/H8xYltFsf6bzH3517+aBpNs2oK+KTBte7
MBH0nKRIbKTKoinx6yXk16mPo4mQPxq9Y/qgal1kffhUhl35kakKVZjmUZrtMD1yOxw1f2eRzD2E
VAGB7B1a2/xea9G+9cpuf+vIpAjeAJuhljM31xdLm7f0XK6IBYa9IY1T2/cGffNzpDgz4Y1oqseN
JDxDOwawG/TGQLyj8cdLCXHsmlmK+MU4sGBkCdzG8dIEScyg1Jj2RYG/YDzVdr4HbF4H27kPWNMK
MVXeVVnUw6xmpzS4CAJxPg5T2ex7ZVYXcHd6MQbeBD+9ceANY+flvI9btiaLQBn6jv7UeGvpon0h
qdH9RIgCeLVCjYeFiDCqysRL+MkVfFj0FM15JKhcteIXInAOyNE7zlE6vURjSte9OxsBluAAyPIC
q9bYckvLuMgo3iD6o289DYbnK7hOfffkSLhJKydEKFmYEDuirY057YiH77aGcfQ2V+B6IqdJ6ICZ
c34wSxCT7LqJpytobl+jOjHRB/hI4jfwkJw2ScFma1mjpkP9IEuSbLVypl1pehWElMCt11Mdi2rN
ITOCfMmpW6xxdXzPzWyDSIQJuGaWnaGRlC75+wKr2y7UmcyWY+yYiMROSjeorWunPlhTDx0odKrp
ow4YIsw+LZ41S4JfMht97kxB+SplFr9YjrI+beHlz6NpWPvKcrpt6060SWHs2MxMv799q67KVe3n
ebqha92Nlz4T+9fA832I4r7FZphCXCkiT36DImqBUge1xBPZzIcZM8keFQzXCDY78wJqDNokH3w0
aqJg3C2xcjNypxkhgVosFBfeB48U3ApzBfaMqG37zc0D/4NlSX3NvvS4vZoke/LM0U8QPnpu9XHz
0eQuX3o+s7TF5aY8hGjgr8JlWB58ygK53I6U8fke3XuQU6H50bICrGcQ6BdWDnSptIMHan68S63G
esfPm6aFwrSDj7gnruXihKSnL3EIdhGDOzVWUf2KW2rGSbdgqETLlPF5anzx7DRNcIpKmdDa2I7b
IcuDK5NK9dXpuY8X+TTTaCfiMNk5ABtOvRtNtxs3hSb2WJ7jcnC3IsjpGqv8sl/hRgz+msf/Xyf2
/wtp7MITDpyN/3Ni/+EzxaIB2vfvYf1/+7f+UtU9/x+CSFXgODZwDtsjD/8X1NdFOvdtD2vnDQPh
+A6CdwkwC3avbf7Dol86QDUHLizs2//171hfG0gwCRnkedRwy5T/V1hfkB3sC/52hcLFKCzS4YT2
b/l4j9vUP2sPlVlro8SKtYm0atfJb+UjoIeKQmxdJ9vYT1pehmyN5k1NDA5wXOhOcknHx64q80ew
KMdS1DvLmcSONMIn6Pn5UAj8PkXk1Ot+cH0giGG/RjA4hFMDrZVqmnVUBY+FSKJ7n2K4XuPhJhoX
sYdzA7ISU53JlVYUr/P9/5KeDDFRUl8m5DXpMHeOTqJ25PzxFgxw3hmV512QRucmRnSiaxZqzYzI
kE7+yghcbCWCgre+ZMLGU0EcAG/j0YU5h6SjjlHYbf3CremSQGQI6SS/9VyVoMJFDj5OVNekxzDi
5kiGhk0dS+zN1QPLhn49xcYTOvp8hrX55bfMEaGTEhDzaUOc+rl5Ny4xtcuDI88y8S2oUC61uHYJ
CT5O+6s3j4BSnVJ8WUG9rRr4hyKokEYh7NMNq9GQRV6uOsmdbIxoJcDWFPLZUZdSDB7IQZt5MZH4
/Wgl7QYRE+qiGLAUott1nLIdm+uf1PIfCPB5zJeFdagmfv6+eh/iVn/YhdmQFCoLUoV7PnjydEMy
rFqJ6V3g5WCjSxw+42jNEvPL7IZxnSBc32GgeY8YSTnnVH+kWJmmz7laiTEK9zznDPS2CDc55V/X
2mtR9S2WiPHAf6wu/PQVbEy79g9S1znOdzfausB0D6Qwv2oHS95M1A1QI5c/4jt0yuT2GHwaicsf
M14J+KCVfU6B7dBOVZ4nGfirSYwfwugAMQhqcOizLiniAhh848JI+D3F02RcBsKLVAKW9xIFZz1Z
OzxOxtHrSUGodjvmMRniK9F6QTkMbeawArdZogiSk+ebPW+HkpAb5Co5rXb+aOqlqUaQSbX7Pro4
VMlWs8eUw4lDQD4Xjf2oML2tenrF9xrJi2MJgYA/O05Z1K4N2VaGF/phN9j2WK37Jj0rH53bBmDo
hX3MAz2ASBtuLRH8pZnlvq5JRrQIbdfY1XdmCtKUwSlg5z6U6VHN3ls7YDvN3Dw62SHrHazCyUPB
7UPWxivz6/iSzMUCtlVNA3SydVVBz6v505s3/2SLTxu8dnKoXHVzYGefTJbBFyaZb+UNOHILyLmQ
AMtlNbogjmU9LK3Wcx5aVcqHog+fbZSYk49Ie5rsiVUc89iJINM6ibz4gej2XUzly8mdPgBHXZox
6t+JtdYXOoDriRsw3MJfKZDErq2m+8S2njtm1mfv1iwwY6S3hCDpW07DjqXTnRNSwF3VHRZBPHyo
lPnV9lR+teaI/FoLxnqi2k7rvL8HSlTjfLynuMnaBGaBkpF0sABUd5xy+ZZFc3XMw5rbY2+dRDqx
uTbDG1Jfjvd5l3LbNdYsxYxvbEnVkpsHmBzg5FRqY0wHTTsv03IoT2WrDrKvsztBKcPdn//lt2Ax
6CpUmz9/D0P/cBE57pWSrMx1jpFdbmv+I4Iq6kBQf+reYTb0xKsvumeXZcYy8XPrDCsETFYQGntM
MiX108mt7CdECcHx58/OY1aHZGkbOsDDiHBK9opBTS7BxLb3VVB/9ZGjFpZDgUMxN2As3YhRsNAH
gzf3XteePFn1A5m5aUkJ2cTyh86NoB4Z4lXuHtjPN6WoLn6Mw2vspr2EzPnEd/7Hbo19g89204ZY
GyhUc7Z4k5jPM1zTTkh4M8xr6/LnL7M5W5cK/YHFlrukk1lv8hx1dshce+M3l8Yd6kMzO/zwZp4s
0UYgDmYjA7xLxSATXMuCccZdloqUXvAko53nSzA6jb6vr/2g6WlpsOjE2TrjYpu11nqM8/rWoLzz
PeGTpMPVGcdGvLUBuQMjT7tDY82EzPiQ8TSvGxc9bnY7Oj98ZzrSSIGPKur6LfYM0p9u6N0RROb9
iXp/F5nWArICXbb4/B/x1B6yhKo6szU2RDRodZ8wbYiIFYpNKEl66RonVXn1oh4dv/wiiclAPWO+
KwxYDrhfunvFfwLjFt3vvg4ug2KXDPJ+IqgwvPtd99I42ttrvPpLePPhykZNXwjvZvgoabvFabgL
PExGpUNXW5wRN5si8w10fruJPxlVcavGJdU4U2BvVa70thrAJszqEW6eePJDSJ52Q+NYbgNCcafK
PFaIgKSEGcB9mwQQtBfa1nnusz65y2Mg+oSiFzBG7G/4kaloz04DETwcuXXFRX3KDObkRmI3qdAc
yT9WC7Y69sFS4qQoNd85sK2OjtbFweJb19GZfv7zl752ujNyHsvS4KfIgvQEiHzVtS7AntnCmp+P
vyvnJhb2Xvw1WmqdVFW7V6yrVqw6oM6lSbgfQg2yoHVOGFPhRRc5LcR6yC+Gspfa8QykrF7SsijK
Rx2S2cGePf4wLi9TAoOQ+Ys7YPjyvuA1MJp0PvH8FFtEE97JwsgBv7Q8zxZb+BKNJ0gN45TDOD/b
dr717cDYjahcwPZwF3Yyys+yoJGUvAM3E307Y7U06HoyS8KPJZRa6tHOw43Gh6/9y6V+eJnE0bDH
FQv+uKdQMk2Y4Jt85Q2CUSZVFwKfIE0L4v9y9nOOvoD+NG7LIdI0mYT2M4F3e4jGEidprvnURfCP
6dE72RyQQxy89E5g3FXQjKD+tETJxLGngpUtb+ktXVjOJznNPtVW+SFr5+Ch9bV1VGO7NQpxNGyR
P1OZNR2jmQx82KvsOBnRS5VJ9xBn7UFMUXNEITYWhq+f6myonvL7QTT5WmJeJrzrcsKNXGjH5iWp
8n3nwrn0vrMk7bdxKttNVo8mSzv7Y/LodBhN84vc2S+rqS/84Sr4DZG1jkAeU6W1yYxia05KLoQw
QFMXebROCAYukBj3mYGEEsqJ3laKdx4bVvtDrmFGJg4WkekdLVAfSaEW2zgJKr5V7RMaOAXaoRxf
Rexh/AOYQYwbAIOE7O1E8gsTJMKTNNTen24LadTTBfjQDpOHkliYHr16/MT0oa5RRYEmZ3IpnFsW
Edt9r68uVsp9bLxOpZeRbI/3xH0Yw0hszfa0b5tqWMdU2Nkxcd0xH0oar2qfnzBXf7Q9Iv0+bP7O
BwVSl9Yv8kc3e2H1mtXuLh2MlsxzvmP0zXZ5N25cZ84ObtL+srX74Mfz+NZ630XF6AxKkT40U5u7
DKrs2WhTKm264WOaYRbUIWQe0LmLttFrhxUs78doLJRJHrULGj7NLff/kb14oF87TcozCaEVmNO4
HWeH3NOMkOYm+4Be1JVdJXhhGvY/YMB3zvQL9D0HxO1HLYKaLKoV/TDD3jYcYJU6+yn1iVNblP1Q
dnmT3PkLZUDThnKRZ62lc6eD4kfI0d8SpzJOQWWGJ6zerINmLKqod/hKps1s28VqNqpuHbpJvima
juICBJ5qgrtBxRUZGRKmxEE8a81T2l8525+HIQFyNZt3bT7IwwgPotUO0Ait9WrCaJrY4sLYEi1V
GiQrqh2MlYyD4WBPLo5bEJ/Ledrg7NefrXiPLXs+0ie9khGFZs5cNuvOk/gyY3gp4Knv0W0Jh3bM
yE0eiB3lTcbGwXdi3WY+8onNgsRuSTsG+lM2HBCMiG6AEFkbN35x48fBuWh+FVLpg0e1ecX5dtBW
85TPGsnDH8sVCrA6N0nyUkVEUGM1UxJSuc2RpOMJJYfsTjbAgbCb8JwH6ZPfxyFf6MA8CEq+A/1r
0HF3KgL2z6WyNfISdOTWrm+5b1w1kgR8bjUsGRJzyWLNu/PD+mSW3hPLIWbxOodMr2bCC9p7NrOR
+q1WLUe733Rj91SFMcChuTYOuU93ad/dKtoxUiDJ6o2hS95Sn0122XvDsZODuY68mZ0iITevbx4B
cZL7jmrCHGGMV5aCiTyY5qsZj3RAjnrvTPY5K0lb0FGJW5+LzrZo2/nCTsHYe+Evijeu0icpHRHU
o4tpV9RWeaQQhWwOBeK7IHEe0tvlgMJeyhTzjO0fltaF7RjU7XnUThSVAZk9EeEC0FuxCRxqNUmZ
t49vhY1nKveHGrq6aZ+pi9qFc/s2jlQMzk3xUaUS0o9jFdSBtJesEvoyoAhiI/JppyvN5yZNeMTi
lRla/aNDvyxbbp0zUBkbqYaYkjoimPyG0zZXTzxIiKTUuU7tqfcZkhiIhzNxsyWGGbXvZqzOWerW
WxdUGUMDACIS4vwEPIpC2W0EF8Y0f0y/QwhED33UZOskxfsKppbfY0FNT1Om8qwim+C9JgBqueaD
iGkHLLLHEP/JS845sA6rKTsSDV05tZPc4wDnM+XSL4+wAC+I92UjAOwcMKdOvITcJptwrJe2lQ77
vpfTE+vj5zhvCvrp024xwqVcdTM0b14waARy/BycPlsmfQJ6Ro3O2RgSisv7Jlqxpew2tot8OnfM
bgWL70XXdNkW7SBap90otixuT4XRWwfkxW6bZ1A2IwN6Rk4c6a+nhARgOBvm3nSzzTjnRCnK7LuG
mJKXdxbq5kOJVr0S1KAsVI+3anY9AA1EnFdzyVPSwLOieOUzDQoSsN5EfVrilpzjIa6AXAFqurEs
WJhS9FMcp9CU4K8oGbZIfchGvHVjlO8alPzXFFNTypwHUGc4BArymqwhaORtASlvpB5VZ5uuTe6J
aGjC4dYT9oDsYNDEOLn9b9WnHS8rWRXrhgujN+bUGviUShqJOpMPT+JxC6TakoY6iGVLWolN5PIs
NFh6JS0jCE/tMPYvlSKTNQRHYeQz3UH+d+O3j15b8/Cb33Vn0ERWDIdwMPWGz+J+TC0H3B5PjCZp
vmNd+Nz7FYAeRkgKfUoQK4X7DVaB8cTnVAi55m4HnzBnTAl6GfQ2rXT2ce6Wg8Xmrd2Zg3OJxh88
Tc0uEONDiBufjdSr1VrPioF3m0f+HZI5LjkR7xpMMsdkelAeZS9daiPsOPUzru5yk5MQ6+iuWGDr
sZaEefnhBM4ZRbqZfcx1SMzdlOKvv5HtRdv1Ow9ADEvwXev0YH1GwD9ZRXCPegTKPpF9H8GINCuZ
lWtS5MlbSlJp1LhXIiGIE5STPknX06eSMkAaVJ4T8zaTi77gpkNIduztXappywuCljTwEOxSJuwD
mQ82D1vu1DU4Y0EGjrU/VCV/ghXj7koxvgTDYG/KAks2nyA1w9PqLNaaefVYtBS/8KWFYs0r5Yh6
ayXRtzdNn+OkzDXFY0eDxsFF4YJkDMs7JRV6BSUGd3BjV65oDICLWJsst2JPV3YWIhiYmNponYVh
PxCb9c6kOttFRQnp2jGx22PMZ4+g5MqddMfHjPO1dF3B0oe7SIjUuCDLhARiufG6pOz6Me/aEi4K
NqR+oFfPiswd91H72yCaz+4hKJcZ+81ta1Fw4OiAREDFKlUzGsuGaEE9K33EactEBQSDf7U/JS6l
ILqlgs8DMrgRLa0mg2dYO4Ocd6kCKO8BHxsDLNamk/Xe6U1UTEHTMwh2QqF9dLu0l9vAdRfmUMpH
CGDL2TKRKqPpp/V6tRvlPKxFQapa5HDo2DmxMU7i+C71OZaRJdnKzd41DPA0mlDrlpSZNceEphHY
feiGoZAIhTBtis8wcnsu+lm7mSd5ZXEM8ASOttGLh4pFM+vhnleUzd8ap527sCs72+Qy+5WWWX8Q
/HY9EPi4Q7Srr+Q9jCcLtAc99c84UCpgcwS6HDp/VhkC18ox6HOI++AqRl/uJFLKoquSJ39Ym2YY
/xo88qCuKJ3HOE7njcdOZyJct+bl0Hflq87d+VGQCZ3jZddVPqgp7zc0CCZe0gVdgcFISK7kdUF9
WJdbjDzlIPbgkbhjZOmBOYWqsB7ylSFpxwqMjF1eu3Lo6HqsidFuOBBbXpQUdD6L+HM72bckj4un
OUvfjNaiCYYCri0fmrbK7mHmbRlWqv0MDcwlRLcqOD8JQA9XXeI4AU1N0IOv6aIhyrVhmQhcfkYh
sfQPd8etmZXfWK2ni82oF3kZ5bJRRPH8JChiSBTBim7eJ0os84IetrAnUcUId1fH+qALrD8ObXJr
z3gmTHQ/F8pYZt2NekkUWOwagbEoBs6zT6X4iEuFYGenOy69950HMoHNJB/XyQXwEXdPQPVxYeJH
ZL+nQY4Uj7KvTpbHx6DTFGzDnANjKU2KVmyiqFgiRk1SFnr1lnOd1Jg7PJpFohfuhLmYcpT6nM1y
2QgmnBzgOEGgbqliRT+tT53C+AK5m5roED52KNTadBGQjXncz534BOulNvmsNlPGVAylv9nOMx04
jefv1Ehq00/CTx6RXXRzN/dBum3wPiwTj31kSA/MQpa45Vht3DmNGx97EtX7ZA62etRiF4GkMxt2
bI1w12yNGQBa/38QdWa7bSPtFn0iAizOvBUpapZlyfMNYccJZ7I4D0//LzYOcG6MTqM7cWSy6hv2
Xlu9DqpdeHjzbvjKvIaUXseI8TfG9scouVcZKG9lVYTHzq5fcSpE/qABcAlHnQtL69Zrda9mLYhb
tXmT43VwQaOGlv2vB61SLSljhM5kSAy4jIYtzzVl21auxc7BtbweXkAwiX+GTkeIt9q3Kuxc86Kz
gchI+mOaEddxwXLO+KPnvQkgiD4wsQY08XEwO421VUwRQ/Qzm61e8l/iK8DVCqeVXZv6PAr9sDI5
dXPaO1gJ+ir9bAdiP2qoGhUYUuIC8nmlniv0uqABkVwgvEhb4ug1+6OZop/QCbugRrxEHDhqZHgI
n5GDJiHpoL9WrU7wrJugq1RqyGTVS0b+yJ6S4DfPMU4ThFr7kGyuyZL81sBoaNcwPGjGb/ZjGd1z
xn0KD4jpm+b+7SJxD1nMooJ2Pucq2TCpg//FWTgPLNerMvxe2QADSyM/akXnQ04mzqOg1cE/cA4F
Zouky22aL+ZtZXOZmtS3DZTSdQSZRYY4/Zimw1iPWBXNFaNS5mPtG9IlBJtgOLZKrgVRYue7UTUr
CqPxxErX2WdjdzeMU8j2c0uRSLvLOLVD5xBMSO0oWZYPNULHzXJ/H8P7tXnKuHe+R12HQ9WzRG5V
lYOCna8aus+9dP7140joWlodKUFBMefC2rovTdKQ+zX64EzJYXPdy4jIRDPMYDYsNGxtfqkSEqqV
ZfrL6A5tSNrwZJh/NXOgFzJ75NKy3SUjPEKr50vK0ilK3iD2otPgxd1HClOvKm/AAH0rzLVnYeYn
u0pvCCAKmIaG9Klifvj5X1pMsQQpYONFs8csFXkReTRhaH/S9b71NLytxZNWTR1sj74yuasoOMje
84urBkWGOw9P8eTiIWwVgk5ArVCMw5lBRY3ZvmFev4j+IlY5kOXw/UcT74Omf7Z4b33L/ggjEAma
XiC2GeXkURjv4SKt1kEGlmLC7Q04nIllNu0VqULOYJO1qSykY7rGicaK+zWrtX8uTmvXDvds0ygu
apw1lkF6TS92lR6OrDuizlP04lKKctgP+X1IBSsMMooh2/UhYYVER0YKEpVZB+TRus+qbQaqKqtA
nVXUCLpibIDo+HwLOUSOcg6sIcv8pmCSObFcTxnObwY9nb0iZEYSE6uCV4hvojXRAXnKYoIacoty
gxcPZAfIa4AfiEecHVY1CuuOv/rCk9Cxg5SV/bwoNHTY6isfRyL97ZoUXXphmv5qjDvrsSLRm5gI
w1i/HRyim/KpLIZ7O2r/CjP9hY6LLshKg2SsofSa3c8qklYIUuEBosOxFeOLUjk6OS1wLG2pvKEJ
yQF1+FukZNEBxH51yUDuw99+Lj9Nlhidq/6qCXLmGQWFV0Gp3hgsYj0eMG7jHExZyBZSd+mdocdU
XlLdnKU0vCarH0s4JBtyT44iMZ6hcCEwiqenUmMyOmTEYxrk/g2W+wKo8GJIPoJIugd0lok/rz4j
+IBfrE/uQET3wzJkz7aKU4rUL3Ofi/Qiq2nYLi1zwLyqAzQeqacr7oPWmR53nv8YTfPajDhwgQBj
/klerDkBMpnMHpyaE8IbospgQCNzvBFU4/hkVfu1mR/zyGS8xQdsdHQpdRu+ssxpt0NXjBQWvU9F
N14qyFU5Jc4g62HbNm5gO1dNcV9Ye++nnOBV7NpzeygyZmiJEo0bw51aONvza6Ykz5h+r7XSfsRC
kIaWD2cM8cynsgooj6GvuGa5byqmQcjhtvE6eLFIaMHRm15iVYInp6hwmvpiAktCkH0BUlZezalM
r/KUzrzTpjO/Z2ZTYtMquBoTpLlAgcXFsttdV8O1sg5AeMaTO0TLCRBFtMud7K904vHGK/+HCAAG
HJbxW1riCf0JUSzwnXwVTtWx70x6G6fYiKZ2qSGANSqFbX7G8hfhWLxVpFxolPVtb8bNwUY0dmxU
85fFznurtRDip1K+41EeaTRKVIAUizI1TD+hUsC8hG+1790XKannhKPhVgtTUu0ikxIMtMBxmWjq
V0OHbdC/6ywCcMcxUh4yZ688Z6ZQ6eqR9jfU3c2oOAgxTe3iMsMmEoo8Uye86AkSc5Zp4ALMnlKH
sRuujubS9M4By/8U57+DqOm0I8O6XPCWFtt6ro1Ljsrfb83+L5+DfEKAQDJlYS4npmyjJztis5wK
vROTEUYprZ47+JVHFA5z6x5synz0zDxuqDJb4ry2yIMSXytcgXBXZgRpDKB/jZ703PavhYBUKbXv
UTBPJotPq8LDmIcX9V87S1+UypONZpyfQPeRTPFxCt9MPDws8bcCC5EHL/jLzfttg+5242goe8qu
P5kt+7i0FeR/6T89mE2mWp/OpAgYsCjVE9uvRu1KBmZHCan+WBmqLdpmaJlTzCLmkijWq9KwEW9W
L3Bus0tKwLrmSvQPIuhFRXrqIYr1+p4V94iQKElQr7J/5npqj6Q2xqdIWG8cDhieetZWbnlBp27t
5jXbvOSs3sR9dCQU+p+rvypL/c+YMpVYkGL9Li+C1yczL4yR3qHCEImc+mjKcX536A4FHBHLvpPb
2wQK+Bzm79lWbR3uqJZZILJNvBhbZ3j03y45hCCvdepTIIJ0xCNaURbUaF+SUy3jZhs7aB7t2Mj8
elReDJDy+0GO90Z1omOv1R805QAWQweklpBnLJKxN1LZH9A7aM8qcYMpVsyvfMUZ6f9m5H5Iew3x
IIWq3cMwsnY9FCkaEgIu49y0SLxPiT1jq7hV+YdGyuHehWxp03Z6tAwHz4tifAqVkyRlqeT39B5e
SfVzngYUs0S924FuwgEEBQKlNkStCgfgqlslMPXKSAJLQLUeWe0hbJXLixYaXwbCghMSgDBQ13qr
avMWkqo5+xLoUmHAIjfGowL7bOD5OnWYAk8AXbSTLZadTf77Pkxl/ExiFBTlWAa8bdzz5P96AjrQ
3Wi+XJctJZa13DNb403o5XhK6w7lYOqCClAV6ygII+uxgV/DpGPajAUygHaEZrJbx/a2FR8r5iFS
G/ewkvsvEihIRgLnuCGMgZt5KmB5OgQ2gmrlNEcpvavNEr0NOkIgEn9loujXCD4l1nvmRkSn+had
Hws1hqd5HYsg7kA/NUtoH9xaHzwpxjSAbs8VlixYDDO4ZALd/1CtQ+08N3dqlV26IvO0eeyvqVt1
txEyBcIENsdgTR7lkAPFsidM9y4VSK59mGFFL5JNnq2l3dlkD9VJRzkz9vhqslxjEgoYvD2jY6lf
i/Zj4U0FvL+R7KGvpZr9hBlDXhOZPWsL7FN58yXtcGVK6i3dWTy+lDnCG+xMdaO+lqr5ZwkhB0ZZ
+gZIoWQt2C8eM3nTL1Uy1LmOeR+BvjyV0bw8d0ywSZy1JP6dOfbCRRsCzPh24CzAfmRpRtfUcE8A
vAgvQ/a4Cxccrzqu+Q1l1/gyRvY5tsZfRY3Kvdqz9RKT4R5TU4JXaItmm3SUb9idSrQWZFr4kvre
zwtmyah5UZbPlcOrybo6j1l5I9sNszx64cKSz8Nc+8swRS/TEoyd+6vEOYSPJbJ2kTUZh6XRWIrM
YKbrwlDeUU89tX1p7o1Vh6lXWqDDu0bYimsxYt3JyN/eWbZVBEyjazie80y3WxM+rFBVp279KKtB
0ErSaC9d8QX8DZ1AGwWA4bd1nobYNzOAuvUCJ1qot8Jwo0uNixCslEso66w86W0WvSouajWLPIC2
J+FFU+vrzOMYoLh3PU1lzDUTKomhjmmPNMwTRtH6iI0amGY3WfBfAc5Rv9Vuo5wcOzQPSJfv1Qy9
YyJT24Byc0gGq2W3Y2RBKQyUBFn7Zq9o0nbMqycXZ4Mq7OqtKZ8ZEF9VS+asic5o4JbvJGUv7sIL
kR3ORkhfzLBbOoDQKBQqluQ9tciUaZDPsENmucN7HIzFNN9XSeymihDDKSQAD2YkvJSF3Fq8g5DK
jX3FGNLts/wgyADdLPznpJWvd40FF/ScWTgLXJqNu5WpLxFpI7ux+nJ6kxSUdZVsXHqzO4AIIIta
qYu9Lgm41VzWo/m61u8spEUx6Is5hwySrI1XRZKr2RICPuGXHWot2pkyzAiJnvttXlp8ruSRmG0y
eURuGTx/9AeJTgaQLdL8ENuCto8I6tY0rPOYkzcSY3gFTlef4oK9nw3f6GSp7xO2gnMudZ4Xozb2
wF0wts751ZlASPUAX546MCjw/dMDbxeMchjRWxPPgdpp86FrcnOPf3W4tqHxmvT6IyO3ZSmX5l+2
Hv5Orbyr+vjUEyByjuPsN8cV6NeqdWKjphL+C+09Jarl9N8XoBePyuBmaZEpcJujaPwIkbAfWeEA
DBnDA8V59Eys4l/dtCEyl/FnXBfvAxaC81LN54mh8Vk39C8bgNpHNzP7MyJxiBZWlzDRrCC2kZZw
iQFegxrIstd9YQgtt4S+y12/UESaDa120svm6tD8Ee42nkTKdkKW41OCrSLrLfmcW18SetOG8CAa
y1itjn3MOEeSvVhyOd+GwTlb2qgcarV+kgtD31BFSTS0qY9AP/Q1m9ejaILMYR1sZEuIhr2LfXfC
96x0PEk2QhtmcZWyWdjJXcsFwrmlv9qo2qyo5uiq1ad6FUHrFZJtrX2pLfjKshtadHLvDvsqL595
grDjlpdCUhejsHTeC24qX5eWR1hif0PSDFX3B4rm8gjnTvXypX9zLQ4RNng6dvmsPTmpdTWbKtr3
rulHap49wZPInv77p7LU1KtWsBQwsytr7JFV2mBv9S4PELbZHoSg7jhHY+FztuBBynvon0rfnVmG
LX7cOBhsRm3aaiN+NQg5bCSLYXnWT/robEFux6//fSktJATxFBA7pF/65UOR8fKJJLLe51MYB71w
Vpp65W57N7OfNQAH21qwMvnvl1hl+7MVxr+sa7YCVcfXME0MCGA1brjaSsgLWelpVvMQaCE8AaQM
0A+bl4UQRqaW5SOJl5e8caqHjWEvCs3pBYUr/FsBxR7BZfEku+qfCHcFF/S5GvslyFXEfCnfMWkS
OpmUdrH/u7BvflhmjnEr0b8Gsh12CHTYN5Bfw1F6trU2viQhFz026RuKq3Gj97qXg87Au2cOT27d
PBEvm/txXw73fqluTUMGkNj40D3igD8cZVIZdb4l7exYxqg8SJgMPfREMxG1NfZ4o24w95R1YPA6
emEuhiMK0vBJAaQrZrYXw8Oww/YcO2Bc7Srszqj8G5xAzU9lMVxHsa/s8r6bAt0+6jbXmauk4Va3
Fv1ezuNBqs1PGKlf5HGQprOwVxZxU7GBZwYCGTdILQKNUVXZuxhOIzrjCDcrJhvZde+RVjTnysE1
ltCwMn+LwBFrgmOKWUmtvhGoIJloqM5B6RgEiQblZBYZAuXi5OOrZpfPGGBoF1KtO6ZXcdF+zXPE
dhfprZfhSmWgOtinAnHUwSKtgtyXBL+NicQ2NX6WuNUuLVyGzXvmLThvtqWU3akfoWI4SDljWm0m
8rrdpud6JAGA+wxLac1Ut5rhsNP5n1qORxKhSDmVIIt3gyD3qnPfYb/k50gnqnGZ+9PybOsALxv8
3ZbTV8Ey9mnQhSY6xFxMt1kTf/SSKF+95dJAZ3JWrO6WzGzNM4fVP6pMtlYsw7YYmcVTjEBW7awH
AMsqKHG1bmWvvkehNR9sCx3hWqjM6sAXA7lRO2F7s62OURPoDGiy6XFwCKONuook5toNhN6qAcsL
AqviQnhC4t1qLcXc2qEW+42pYCoxmfsosIdAuBeHjlmtdOzqoTkROsZq3CcTzZA2rrzoT+yFzQ5C
R7kbaM3PcHD/70vkAoxmDqETX/lZTpl2ZxJQHjlS4UN2Q3eN6pNgv3BMNO1d9lfdpAiImiY6jPwv
LQHC2Rxm24HYYQRidlDV7rxl0LWD/DXty7x0/djKzUOzPjQYVtO3Jpo+kBweyj7pqF/sgv0yeQhh
jpojNPOgIfeyqYVzBrlxwNOIs2nM2m3LoukU1walSz6jzxCqjtGbinZqhXMF1DIjejJanzre2LFP
JJBmwDxPT+l3kVLxtJHWwn7GvmPCpfxaKm7LMvlrtiHzjnk4VasEY+iVtemB0YrwIO59de4ZBrNI
OTYKHtNNgkAb39TiePb6LNmkgBGlJQR7ksWNA5c+m5IKvHk6zH+iGEQPxofp2PBqYPfhl//9k6lN
nz2mpO3//6tqiP6WM+amuLDGY6I3N2v4jFbw8mKM+Vavmn2rDIwbljHQl4rla9gmWytKJEKqIUhH
YZNNbgdhm5ZPedyt/G2jePSZRsdvospLzB1D44X6UQAMZ1KRq+dqZf61dfMq3TTcYyMgv2rAS9DY
HzbEsYDF5bkIh/RIDM+1QCu3UTX26sjA2GLkCqdayiAXeKxHPsdLXjoOZ3GTH9K++kEaUSNVFvJJ
4QmXwNt9IK88umHCkxzCrcPiVVAAOERSTyYqLFcjoVoTIbEuke47lVHd05gs3aGp/9lR9J4KpQss
cyooEBP7pss/o75aClrKD84Miv82QUUr33Q8SYiJkoSfhySIhiqmQVuqWJeFWu/UpRG47sF0fbbU
T047qjelyEEJsdA4zy0z5DCBcoszw+BuChgNS8CHyR/NpEKCHfNhmNrO6KPlwqw3wJF4REUWoU3g
96jt+uByy9DMkgbZtJW5zVB6PDvJGAUqKHO/Wys3EsZDX23Exemm/B00MhKUokOapgdsdnVPKwvO
29Ayr4PJEdvJxWNRtx3RFKNWW5pjPSvygF7hEIU6eBwEw/esbiE/C4AzNWC2vsodTiCUvtHyrppF
8Zk7anoowpIKS5G8/Wr5qM3pYtNXey00ivPSkYgmWdkNUBU9Q2O9s8AlZOqoadRKcXTDwVpwikzh
iR3/L2MWE6YyOvRIcMD2kSiuStktARZMb6pDQo3G/OHYUtmmjotrOs6f81gTrwjyjlrCrs0FyMGH
/DnU8/JSRcWftCAnnlom27pt95YA31nqEPxll5xmC/hBA8XtzjwDKFv5Vx16YNBOFu0nYSBCmZfp
LhgnJwwoz8ye+z0afQ74yeJSCG/d5P7U2Zg8u/WfZEC/0nNNBXWtPDfzV9yquO4jq97b7rVrUFbb
DQvgcI3HdDV3eGd0ZvqsMGH3hv33fFNqZIwjcuuRTfGBnyI5R6bzNVmsYhm+erYd5VeADh9oabw0
fNTJWG1b0p28vEXMjo/8LAeBkIA/3wCzfmsymhISN1BLo2SaihrMgbRaVE8J9j9luY6tXNhdK19S
VxO0F5J5bx0pN9Pp80AIqVxwi2bcTQkkGLTjvmkV4XNKA7ExyFsLiKIfAqWI5c1AA1EIRXBx8ZOt
e561kupjP09mjD2mfWnGxXo2mXEfmEBXSLcbyyOF7JtuZs8IttwAu/ZVq56vEXuDCU/uE6rVIigy
p/V1JYvv9pJEW0xX6Y79QYEN/p2xNft3g9EchBQi6Dryxk2nFl4siHokgZPZGts3Z0ZPkEpAOjiV
Y1C3GahoYVs/qML2QIHYoDfNPY5cZzdonwaMcwIUHPNt1o1L51bI4tlMPI1cQNHMBVQ3cXcYsfPi
x6iueEg7nyr+X27ZyyNOYGBoRo3NsBzSfcr5yiXI76C1PRN+BRTYTIM1R0t3AMx7TeIxvSBxzi6x
Y6YXoyr5IGpO0F6J/saKRmi6Hj7IOESBHs+V5yjYxKZo/qxnLbovupHsGsnT/N8vnXnWdxH1mIeJ
gO0Dn/YG6efAeMJx772zy5rceCLIVMoEr8m9sZ0CHBG/sJlGne2h3yyVylzCNDFzzYZwN+m8kBQ4
saZGmYGyngGzAZuK6pq7gvlpsUa4ajEadX1ER0hSGYBEB+BU75AdoEyXYf0Sm9GyiYrphaaAURTq
1J3Wa6xtlgN2E3FvTbt/5PKNGxrHdTraOy6p7EWwKD8kUQLWytLk2eqMf5JdzaNgwxuWw2NUIueO
QrVV0C3oxsglRCLfI07VmRit8p6axLbpg/yuClRojK+6GPGDFrHgncimHTXGKZZ5jk0io9wMQa1b
yD9p2tenJN2Gk75sdYKUNv0qiqpG96/dpUwNosYlZALjXa/fZyHEqednvhWTe1JHljdySnNfFMy/
tKl+KMpAU9skQSutf6t/dqiAf+mO7bVNOQWGLfcdbkWqg1I7oAet8tSmf0ZrP1st4+wiXXxDiPHI
GbDQBrnFXomx6E06qFEt+2L269VjZ53dELWSDeW3Ak7yaVTfUcL/0CpJR3o3cfaJU7kbVMFcq0pv
34mk3DKrzE4OuK+lcY96zVhPcyOgZzWIUBd77j7BOrEls0r1mhEGJYAtKHhh5tulrM9VjIxGb6Zs
t7iiQmTU5kdc1ndFB9Q+97gici4laDILbZRJjEiqvIe6s0qCW/bITKA3ccY2VRSF85HS9HnEc6xD
4oaWumLShB6BhuJbR1r0ruDEpX39Qktfvakqm0jipHYOwORbo/LaKgZPtzEPxqubT7fJsXpPGR3m
U2Zs3kwD5KpaFffM+QNlwX04elSS0DBOp/9+CR8Vy0OGjNFKZO0nazNItSEfDVnd3K/YIaISdb7+
0gw0YE3E+jG24kudNO5LNhK4JlhGcidPF2VB+R5D7GNAaCkosBVyEdh3oRhTytu0JZ8i/AVFA10g
TUhBXsYfuFlk6DT8JpUu7iNTKpl3t6Z1o9ew5WruHIBVtX6EpdBt+8bWfHNJW7j+vX1Fyj14KBec
W8eYcaPDCra7sgULwfObRwpuC4rqiB1dEOGsYV3ZdL6Ss3LqAILTkhjyI9MwONRu23CJLD+M/CPG
WPO+B6njtEl/yAHoekATOkAlJ9a+O0imzTXhVLeNZHxIhDIbOaAfywQml1UiySzJRPO51HttQtcF
zkn4cp0n9nI08KSYBqwDNd+PvX2zig67OilJkGPtP1OLD0MLSaPbmnJqru0ISwat2kdhr5FcCS0B
EzMCnAsKndi+5KZ4BfqaHCC7sz5hptTUbCB1pl0g28Rz4oTWxoHWeECtuLBUQ0veoRNSMZmX4/zd
xrbmaQVYlJJEBdjnBYog+HJFvuSPZaDLSez6pWNTb3Bs7OKaNrs1oA5WansnROjIjY3SRk8fnabS
6KMvrbqKFIiRN55c68K3hxKBEXSebeXocN56B4tobZn49sNd6PRPeVXh70/0e1LTY1AV/Zh1x7LD
JetVb/NPrSuoYm2meu6g4AEDDj1n/4BdNBd7AK/YyQJrcJh1pzoC4J+v67oFrL4evRKlaQdlqEJ5
1hIEyPkrGiw0hKhxkaVWeyWtwxcn73ftrAA5KvK/qkP2QOR0e3DgrHEoVDbptK4psgTIuz0MRCpi
8jTQNLEy3YfAifwYT62HpbnnI9e24ZwvfpJp2nn6coQycRQoMGL6Ydh2inwqoctseMbJzK6JQoxW
alQ5vup8sE854PhD7IgvGcKhUS0wIn2yJoulH2HpmIHLjylJ6T3oK1iQICx+QtWp+H2m8CNfsC+Z
wsegY7y2io7fuY0P7O9AReUUCQtYojNlva8NQ/UVjvxIC9qspSank54isfrKKy2N+G/Qyj2Or8vo
wlLrcCsEOABw18lq5zp2u6KavhFEAe8xE3AIofUN0qqEAMfLS4m0p7h0VpZU+uNwUKfFLLwcQglo
/UXz51JzvRmnzVseC5YKta5+TWJ6ScW6B22p1FJiVfZY3j7C/lZp/fIKUeRflSc8ggx3d4hhkdCb
7i3tCwb78Jhzpy/9jOiwLZ7ZQG1VfAiZ8wwgyDqQNYO2gsXLDTbyPi0VZ99nTFkH0jMde7pbLIQ2
YhCvXMasKklEgLet8tPsFI90h9wbpl716fvnvVZMZ5zgSAusZR+NkMotgjjXDlX6ISbiQCyz3Cjx
tO80I/NkZL4RYnFWBVew2uT3jhkVr+KgbayB91RVopvVmHWgY08pZkQmqMU/p04ACwECSrOSut70
ClC92gGoZR+yTnFxGB1pz7WzDSUefwPvOYRmc09qr2eGCU1TUR81hRCfsrOWM65ewiNC3lHXVubT
mMjltOYbIVArz4sF9JkJ8ltuR/c8GrJva/jXd7H2Xppkv+SZvrHEtE4RFGXT6pnc6gDDAtZT/Ml2
drUSxF+2qk9HC3U7Zmh4f0XzaSoGKgnVii4a4ldgRGwTyzTFtFEaDO9o0p51VkF02RO8nSqW+wgj
eFAWfYIeuCdOSe8Wjw64C+3sEgLEwin54qIS2Vc6RUWpMpwsO3RXZsJK0aGfQvG407pHM6bDzU1s
l4nGeNP0TlzzObsRollSfJMxTkkZFLVI9maf2hsTDo9HHAzJO7K4pEtS/DKG+i5TEFd1yqSrHMYz
GK/FKwCr1KmNE63DcmlZ0Ct70piYezNSdhgsmpai7lonCrez3j5m6TA/mJnXsiYgBtgIfYMlotap
F2jg392gv0WTUfg921OC6jL9yRDyJ000d2W4VBvVbhgO4Ml4yRKbeSQa8VjJqsCN8+EKTbm/WoMI
hqJwL8ilcybKQh2Y6gh0tVijxluYd9tqKAWW9udmrOwThYXhFdyVaKJRpWnO8kKKpHOvETTqRoaO
P5JP9doG4ir9RH5lczRThxUzWmwi9aKzoSPZaqNC+kUtOdTstgmgvWxINHn/7/uy4jX4NlYROkNI
2WMagw62aHvk0NYuXOm0pVOio1UwqW/c0Qx9KASJ5xLEdhwjAF22Ob1OnXtuVO1OzM23kkn8IlX7
Ya12dYmZH12/+luvdtpuseTGmOruAPf1VEohCKRvwPqq3GaDS2yF0d8iYgwv/33Boh76U2+3D+1U
1QLmKyLUXd8QMSHAGT0ToAXdtGbUTa4F7gsxxyRzQW1YBuMyOw5PgNCVa+aUf9RBzifVLh5QLXO8
NsXRNngeJuaa2yHjT8mSCg0smZVD52iXws0ztFkJ2eNSPFk8SJdZdx9qeOpxEhxhph1tJnNFWDlH
pZm054EqT8tdvm/bQUuFPN7GvelPuVjYqCuax0IP6wrIvb2CjNBbM0I2o2G2fjaSfGjONZN9h4Qz
sq2CFQLut5ncSWt8BTitsKVkKWSyNb5geg9aqDdIJR7KlBT3Con4a+yeWelV28otas5Up7owXt/a
aazBmE0rLAm8rjgc1307iTTQhvy2RP1oCudUZ4hyzRoV09K9QuhYcxJpp7POnfaTNnAeoJsMu+tU
gtSqsoozo8xu8TRXgVDc9o1/YRolbI28/GiobraERs7Moft4rzQGG6p1BTJkmD9FXhnPLZAbxmyp
2FbJHAdEZlPeN6HGGgDZQ50pgYZya691pBhxi20NEc9neMbpvp6dW5Hq06kAmPdfBNXZBScRcCCe
KXfgMiVxT1BR81fWLcO7VQYXz+tYGFf1fuj2lDM4RioQiI6lnaP6FhKhttOpcP0YPIJGvuRpNbhZ
apKdhuHdmPL07Ej3R6kJQMMch0vVUqgc5lXWqFbxlhl8zNBrRuNdyN3CI/xcI+tD/xKLfauTTL8a
///7QmS165dsww9V16gBg03qkRSsLZraGuter+8KsnljONYUivh6jfK2VIh7ZYY7yCH4GANNVJzS
fHlR1JrlQkjUiNQ0fEmF++zOAmRigTJtrm37gdvuz8j4czMqU/ucTgVfIE7ghBxfVPvPohcT6G7D
y0g4OkpJcWNbOWZF2RqB2zXOTsBX3GHU2blk0L9VuvJbRmzUiKqIIKuWtFM98LNqic+1VWrbIe9e
5koRJzK0EKWE4fKpD7AKzKzmrmnGu6HxFqN+Rf+3Nd0k+tWslk5TTQUHKchagNKZh9idsCNu0A0I
m+8wXcJHHiIwT7sdW1HjwObss294xKvENd7CrDG3A3XFxDWFVTSWj4TDk3jW69Iqy0nHS+9CtfLw
E+pX1fjrGqZ8kDH4Dgec33BA+gNgQc+vIpY/BdSONHpv4Ces0BhrsyREUEMrKF9wuFk8i0QnFY58
Vmp5no2QuCQHdh3pRp7qFoM3p13GooLAiqVkWsXBO/hqkdr7JStP+FeMrbkoQ9Auwt6GaWHvunI9
alEJ4Saj1Ay7Xj4izRNR9+PqnckpIlb0GzHYsSN/tb78cKy3FjVroFTypy7HxS8NiyuVe2xsyIoW
sj1GvIH7IjyZfez+bUv7lU1DtUMCkiD/cNVTshg3OG0gKGBJlWmFo0+1PkkaItg1s2P8F8qwUYbR
OvUWAq60frI0n8Q3naml3W1NvPVBQs65p5qox9mGkc60zLgEHQjCXdEDu4Hj3Tbjd231OAtyBa9T
8Z0uWndmLnk1nbA6l5jgWnzGBOW4j1TJfFxJzGGH5FkPpy2S+XAfaXzibMd5H2M+gTna4X+0KNyl
PLMvdNChkFnbhTPaG4NFR9vBWSkrHaPDEJsHDBmPzIBlgUuiCA0G4QW5oVON/bpJeoB4xhCoUf1s
SFXbptRX/HWzTzVX2BCH1UvMLPgwtQMtbVRvkQfOF7gvq2sF1Z7xP9bOc7dxLt3St9Lo/2wwB2D6
ACNRVM6yHP4QLleZOW/Gqz8P6+vG9DeNacwAAxQEu4JLlkXuN6z1rKiwNyrCxhEUd5RVzcm2kEFT
u4oNDtxNPz0JoSznCl/Y4dmXWDWqox6vNZJ7CE419mHsT5QpAR5vCbcAe0qxqELjtYmkL5/2ey+s
FZENu07IjBnmTBOnJUEqYXuTBn64CxoL5U6OoDWI1WI7wrToLQpiveEasmWggo4xppw7qcZtvAWA
UQ83ogOYouv1CUNvfuAJbX1ENr2vAE1hLdoxJ1+MRV88A4Kcx1q95D2rlKknTCdj+QaKQdMW05jh
P6XPLc3yw66lCAV7GK2jId85gYa1omrRtuCiYOD/8huz9f+bNXaMvuqiKb7F/5i/8ldRjnUUhOK/
/vwpQRT/+I/dT/H5p09WuYjEeG1/AZX/BfqPf/oH2Hv+m/+3f/iXX7+/ymMsf/39r58/syh3owa0
/pf4EzZM0eEb/59ZY/+zaT6zf/8Hf2DGHPNvsoLY3iZZhtLVMZ2//oMzZjt/o2syVDxsEMNAkEEA
+wdnTLX+5lCRARpDCG3p+py58U/OmP43CGQGf6JYhoEvSvl/Se9QTYf//184Y7ZOWrnD3k9hI2Dp
6DnhoP0r47wIrV4OpUbbKDZhscltYHy043uhVVX16Gh+BPI0uBbngFu2U7cZwSuhQ1MeepnYdI/+
hCJJfg/SGrgrwnzGshqIlQlXuyjPWJyzU1xkLCQQE0S9kT6RYYAFFluRwyabEwk8jM3zpjHeD30+
AhM2ZrRHn+7DADmO4Q8nha3uQobHCAQ/pbVsyOo0wcjQxPSkgYJoWNq5qB5KNWynQqBZ9fPaEyRW
v2aTvm1o06KJGYU97z/LukkPvz+ydB8LoUo66wiyh2Ge6kkapngDWfvX0F+F2TMKHXWJm+6yETkB
OaY5uEZjUVdZLrFJqZtpOFtSv9rbvT5eJli4hs72JO9KecnEt2BJtTTKivKLMLdeORPMEnntoKM0
v4wV4NSYIonpFyMsAsDMPFhNRrCHiZ9O+BvJByOGw6gfsmJ4WkupiuKTpF3Ej0b3Q2Zc5xF2/26p
1rbR8Z/4QVuu4EywsktVi/A3bWknzpdJjMiaxdZiYHrH4BRcO4CDmz+voCjUmDtfqPY7V6r6m6lN
hDkRMOjgcatMxPyYiJKyQY7YhZvQmHLS7kdnCRlgj8ZfIgm3+1Q65zBi4IOhhdSks+QjOBFwX9fR
JCIUTPOiLxASQvw/xqn6SmWYL7twljpMXeEVjXzojWHZ2jFknpGET/a42mCDEsP352I3VCzefQlD
LkP7KezkG7j4umdKKTFHhU8vjVTkUuaN/HxJGO23QyEgAqf+VyJ1b05lXfyoRgKbtJ6lYJrOpkwn
36EHeCIICu0qR3czUaIxgrbTN0hMg3EfS+EvptHMIFiHAz6iObRJLOntaVgq3Yzjpsukw0H2MwH9
WGpypa4Mn5mo9s7oFskqjdG88EAsiWXFqH4OteplAWyvsfoE+s5IEj9/Sn1ldgbBx9qh0/LtKEcs
bNhLdJ6qjWve8KTDEhlr+Q7bqVJ/DMq0NLV6T5DLFjDY6wReC1yil+O2bRje0/4F55CBmpxsA3P0
OuWSEjxPfIB2SedwDzFQqQ9UXZzQW02WcLfp4QrQPR5CYqHwiCXuCLtlSTVLB8/OVsJe1BF6EQQn
trXEiGOLYexTItAhQ7o7MSEGFpQz2amSytU086fP7sbWcRFlL+igf1lm+64SK4YjHNugjsUcJX20
7ajPrlFQbxI06Nw97IuvgIfOEHOiON92AeG9BcmZiybTSQQQcoxDCqysFWNRtv1ul1UOUcqj3CxN
8CR+2AIDDUt9CVkzdXs7lfZJKTsug9OaJBOu1IDJKimqEJ2m2ECPrmr3RnLwGiDsWdRypay7Kd9P
TcYyv3YijHXYh7M4wbeaTwrRaPWLkjc5effiy1EjIL0RBURYwA9sdAVXwwS6PYtYe9HlLmlrs3Uc
gpyVqfxMQM1bWfHZXOfZKWEUyRxPkxbdIhwRpyoBxJ42xkhpUNEYeQgXPfQKS34YWfnasVdQaqBm
OVM4I5FsjDNY+vVBv8qZL9ykmiNgh3zWAKOD41JsS7xDvFGnHS303Q7tSxOymuq4Y3ldeu2Nnsqw
S95V/8M3sxO71TXZqXeBsJIZCcaTWvpMElai4I0gOxM0U+Xxjz4ioxNjy8aKEBsA113nAZeuoR1U
3CGnWHNeVL0mZnHIJkDJobwc84l+EdqEwKtFeIO66OAf4vpsemzqBoO1Hp5ObkJbtjAShjVKgbD9
MSOH0bqFC7VMpKVVs+WzgXGYeXWMuHOZ6KicajXJr3U9VeiGEbKWlb2Blgb8dv4p9xLa/QnhVOI0
gPsrUa0r23WmIThgmJmHhbbbmVENTA5QohFV/s2pzMDNmmF6jBlfQRrnzqwNi7UvVco9M7uecd8I
FgrPLqrvRsPBNK5z1arWqIcjWCbVeNHx62SZGp4z5uyyKpojJTsx8imKemH0UDLjyfEmg0y62swK
L5lV5oWlpegjWUUj3tH3uoivUjwla9uXpB1MYDh/KCfW4VQfGVLae3Jj2g29CAAELqZrNnTSqmQd
wX1fWHuHjmEBYAkmMrgtr0sa7QgCqnQ7RT82hha+KkF7nAXeVzWmkRI+bBXVybIN4Egox2ruS4vI
BsIT9Iq56wClYgsjDgQEtiTF6i20cFyNDA0pbWPIcE68rTpllRjFe8KEeS03oNxQXw5rqWL/38yn
t9EsdLuFsrFNhnL81seZmpEX1xRtPVobpTzW4di4aLAYCmTcd8GNizPwa3VFAsFBnzM2raqVV32m
6Z8wMcZ4FUbQSw0pw++cEY7aj/CrmgjahA5JwG6sXRiBYJRCHtoIhUyexkdYcBAehd3e20K9KaQS
fZDAJ/CADem+yhCjpJNdu4yZxYk5B6DpBGkEt0tazoj9jFl2Z5Zh9RgbZ6fs4n1f5upOZqEEcco3
b7Valm7ZNeKutGtMSEDzpqz/0ScKgEM6hVBNGvRIiDV3cWlj09etCueVSPYxISleJlr9Xsts5rBF
Sj9DNlcxp2xfyfpGDwfjWNYmzA6m1Lj0KmiSWO4THCzKcIwKrpJkzDAzdxxJLlDb9yqT6NU4uq+1
1EtuNEJlYXhJ4t8UObvJUu6WDNvGNyLmnhM4IRDd+VdenhM9DH4QejG4sE8UMjWbLWZu5GNpl3lt
KMuYbvhpynY7npmNvNp1Txc6P0gFHRDj/8It2Y2cSXsyvDxpKjTEItjLRvLPBywhMHyic+kbKkiu
C67tZKNRrS7NMLCvY0PSL14X+XOU0JP0w7SAnqUcYZpq98ppt7VsORtHK8I1IVBYuMKhflpdrLPp
VfVbC8MRwuw7AAqWfJacbs04cTbAX4yTbhmztFN7UFNax7gKBa+A0T4nMDWA+TOCPP2SeelQX2z4
dX88uE0hxj05b+pB7Rr1wI8dkbIUtC6Bb91JzA8Z+Hy/RlyG8MzZ12GmHeDXLcJeO9MdNJ+kom40
uevcfoylrcoSaIVGSHILo67WJpwo7De6dqmaZNcnY8hLkj1DoaksX4BpA27Q1obRK/tYILDEry8w
X4zMOIjagjIFe62L68tk1OIeFaCCDVsvl5YuLc04lre+oT1teQqvvx9Kw/6sJhgSCa9DCl/iDb6Q
tKxtJm4WysNNN4YkH2FoPbZ6lazKRKvONLfbKcnCZzkqn8nAwgJHNHYGXQZsUuNUmdoxPKUlp4cq
BqA8/oszBrsy0vGT6kmyGohBXZjC+oFhhrCJ3CgoNq0jrjhcRor1QObFBq7TK7d0uL1a1hv5hjXT
v47icnRCkjas11KrsLprElQyEjU2Q6dRoIWE9QZqQqhRyGHbloSXQfIMdqxeBvYWYGAzNbcPSjqn
nSMOBtWgaqcp6W6ZqoZ3dggLvcvVC6y1Mz9941bH+lGX9DOaK+tsFt2IiNcRs7IU/nCNRigssWvF
5cpvuk2bOpeKBiULOrbAOUEVRd90S19qoPWmF11E1MXFpmHtM/tnZ2Oy3/VeZnErCbqRVWOdHsIg
1VYZVAevChHbwniZvnRswE4FVqZFZb6L+m7aq6MzMGqEKm5nVXv9fVhXplzdhjhQNinBsetxLLt7
V84hocrEnYAAYAr1irVLoal/PGR1lCEAGUnNyTPOaf52vVWazy4o4BM2FbiqRGr4lvA4956TSb/w
+AdrmTubpycfBVw03QiXJvsvr4VIhSKYa3xsCmlbVNa1R4NjqhGkPDvYROzbYHgupML4OfUScu72
Ux/890JighqzY6EzKdZtIffQxvR2pbK/YdRieuMIQaSVdazBKu7iqKiwxBkLjSXL1dTM8oTsxC2z
VN0lQavufn/0+6GeGaXgOsQsUWOkFD41K0HdB/hhR5Js9lKIXcm1y424Zz3FQP21n2LPjnnPh+B5
2CAW4Qv0O6/TRH/9/ZmSFe+Mye2laYMp6qJIQeVUK7j/+KjhxgCQhERFvAXaQbGHcA3skJXyYew1
FzzXbKt6tyLeGjJxetRweD+6FJqX8jTv9SSeMXeGdYPPEXI0VVJpuhUD6GGB9HKhtyUmkMOLFLPc
NLfDqbxVj+xRP/27ZcmX7KClO/MNPOjNP9tnmFPoiBdhE2/HMljCsrkYV6KDDtrJQCy9KrOtIz7l
8yhdBUAjGSFXhVA00n8GUb4wz9ZRRij/DBtAwc/Gs7JTutcvlY47AKSaa25vtwaX4nxiv7DfRUhk
58VplEzl2ombIzWQACX9ATU7vFNQo2Fm+YWDBP2EWt2zYo6blsEuBG2EcyJ16IVUdWNmQEjGyPEf
PZ3QsbeDX2pPwL3SimYZNiVhIwndxhgGmJfRyF7Hh872kxci+f1CJMC0z2I3+2ufLtvd9qw5S/nR
XMqbWZ6Nb/tLFrv4075PV+J8dY1uDYFIsVhxDnv+WWG0VnNp38dJcTlXE+BshNoQ6cfEYZ2idkcr
schH7mobbYK486m/1U8tOI5v5l2F5uWtjfGYE38DrWFxyrtDFbmEOVeJG70b3xjQ7a/h21If2VZ3
kKthLqKKearn3F+ZB/mSKivQEAK6eQUkroJPcTajk1VaW9NNq55lHoMB4TrLLg63taKsbkmDDDZw
V2gd8lRn4o8XbASwbd4MQ3bfHZs3CZk2zjoEc/ieRdKdIKpF3Xhc1Zpz4lf9TeK4etaO2i14ifmv
0cKdolhaz8yycrMtBkgo1/Q8NQqBpnR7H/KLwrOcAxdhmyyJ2nkRFGw37OfXUC2PBmbUOvVCt4+t
JZKG3toyAnrEHPIoU4TSbvoif3UC6eALvjYGyHBd20SjzMxz62pSQmA4PKd7BZvLgsS9BdCmI1Qc
8TosBr74E3lyeOsVti2RD/S25Nsr5U3N7Vs8Sy4H9SyAweZ0D/obuiTtqxi8+FXBvU7U+gFV4qv9
Hnxor11ylo3XDNJMSbIWzupNcgjw+6/TvXoJpE30gq3wpXipCK/zOp/hdOQB+rEG75fjgPNeWivz
0g473DoLSNQmPvl5VvBSvQxYwmPPZKPab3MCWM2P7oe/CYvTomw/WVZuEhlcpP813zT5WVEq28F+
YK6Zf+pfXbKz7/ML4D+sW/eK4jVKCLVdDMb2YVDWt+kIpAzNyzE/K1iAKx910i3kbo19udOslYVf
lTw5/WYczYN6qV+Tl+k1+SjvuALZr+vn+ZvvX1rzNB51G/BGsaULSVPx8qXFgKLawM63NdTGrhv4
LBqxCZr7nKE68xv5M4kxPDUcLGXXu+NrmuwNDeTMXQVzFV+zM/vLRXkN6h3rFi5RC2HkBwgA51nf
YP9RTsf7yEIl9MgHdNSeT9kWrFkyxIi+EPkkRLyXRbEC+0E3c89kf6NuYlZjC9u2Dht5g4+/PYcr
W99KF1/bjD+ClKESZuapAyMpefVL99LckYBdqofN9Vk+7TtVpAFF4r15S6IX0+/3Qb2VugL1jO3K
wr9kZqXvWXieQLmnW0ne2RXwikyFjAhWj4t0TlvKU5CO+2ab6QiLkVjb3O/zU8KtCJXIw7/XmuG9
RtPFxFDAKMH3tPy7jHOPmvRaaIjYtEc1FtqlTzLKAjKmrux/8DxUPNGC+1fwUFJqCiZbpvXDQNqt
HLtTcRme2aPkS0xGtxMrwOdbVepWjFcS8nP8pt9qJDlAGFivFFbXrMfyb5qbHWblaI26yFj38Dam
pm4RnUbyKgzU8I3Cbp/M6HQtTb9VZaweWA/3QQpSif2dtZvGwDmU7aCuiFgbH0NvioWMoOOi9MAK
bdUkaX0Ygvsc9bMVadDizRrF22hNHoxQw5XzwjwDLaaHTPRfieG/p1Env/nVwwmqz7RAjqeC+1ju
/HjGOMeZuba9gdyxYDToW1VpV97ym3hiF17IQZu5QNJaGWDMF1RgUGZBUi/7t+ZNxSKCoso4y4n8
RIDGHoVLyuiq4gcKwL1d9PrX0Lav2I8Vr8xsB/pOF54cJ4q3carfmeCGuGiHFv+kibg6KbecT9Wd
PJoVxiWaDsVX+/0fH5qIPdF7h0994o5od9p+5ctPeKL1Atg5DNZY5fcm+UHTnHG3YZq50ZXpPBMx
lbVSatkG3o6iyduuHR+dplknFXyiBv6AD5kuneseZTqwTlTVudUf6vnh90eOnd0jzSgwMmLnrxHk
Y/CBHA3DT66XPukWmYNTLzrNjn9f2rB0fICaq5zEvbWaTSUpBxmyamXjGLiJhZJY686ET1yKwT8x
UosXyGCHdV7zPgcdF8NpHtE5p9Tz0dTDygNnb3Yer2W40EajXIcZcZ2qAoMtU5WQE08atx1Lz5Mj
CEoNDspJqTXh9tmnudUb0g7FRi/jF6wOHDGNXW/sWt+PY6HvgCF0o7IoSZe6D3D547r5WNhaRlu4
F9hrNlj0X4eu8AkrpbMzTY7NQc2PDdiO49AGxTEv0xs6snxrKcbIFzImj7HzTHES97QZnQXce/TB
56nLET6mRbR5hbL/S1cOVUEFiYH3QytR4acI+cfvJvDLVeOxL8ABqSErStXTgLdpG0nOdyoZyYUI
Nl652gJiFOTMVFGv4U6Ij6YWZuuC1CIIy7K8YwFeLIxIJiiwqxAeIxaJfFFxt24ZD0xwfXvmSTDE
NH1wtZIpMIdT8GK/Tz+Sj/6luaLSlf1mZcivXLdCgQ2JxSee4Q1qFy+dgv17naeXoqjKS1ANR9NO
/b31wqD4mA7jw5KKfIWxL3HVFhqxw6gowPLKXDFUUEL0tsoMPuu+jK6OofoVDEzjMKQmYtihTW6g
KT+bgGEL4mVxCklTXJDyQKjCMDBeMOgpxvDVVPCJOuXFUPQfON4IplMEV32bvvczgbiEo6aLHU+C
TenA6teatyq69aRb+lDTEmoJJtBUEMBmBCyn442UA0Sx0rtdANYMatDoVorIq9a+VKfcpFbLJCSc
aKAIejPsU8W7ExYtkh0m4ktH0tItlO4mqVJPsuUPzTFjfCgih2w1ekkSiINlcVUTCWNTY8OmHfNz
LVUfjpDWJRvVzbTL24yVLiOrJeE1fUxKTm2qN8OBRtvqL2PbJmvSeDkcAdahkFKcuNzYivMxwoY3
LalZlQ5UoMyq0ISLBpoVUDEbXc2SKFPy4oJbZAbNufU/pIY7h5TMPL+ZRm5kiuDtMrwpQn5NIcQt
nE74q0cMTuJiSQzoHDzOCzOb5QxmW2PvrlbgC99UCL7b2VSe7DS7nVZlj4xsgOdS685lsodoiWrO
K5vkk4qTaE9lU/QzEqodoo32DQp7XPlaG30K5Yil+ktOUZ0Tqo6QKezXg1R3m55MckSr3BYsuyQj
zQ9Z3iVfLMSZeLID6RkHsm8fA6/XdN8bZp8cfPflBBfpoCpRvA5yNoQ605/GsiQaOEZAOjao3GQM
hVlHzEopM4AWFksR0/JBBllQGNfOacJ3/rYHyRP6KbmVrungWIcYoHlF3DzRU/6sTZHTmU/KjlmF
suOtz/OsgVBH8384qKQ9ULqFOzP8aNvgnsoDWqT5dzEFMGogvZcFkDEj+WHakKNyEGVsbyBxfARO
98VFjLFj5IJx8u5HOXQmOTDId8A8eL1cURBim/X8izbdlGwMztI4a6TA87lGDTm9GoIMPUq81xrr
wyZ8b5+L8h2zLCdlBETNlhgmU4HhqFW9NO6xB3An3uAD2Pu4l57O9ENKCJOQ8jFc9SrGTTpGTwRm
wX2EvDKpfjZ2Lq1GXhtmPzTSOmlK06ieY6hNyxCtD9LWGBeRurZSiHQZE91j4NQbyU4h+qaDskY9
9jYNnKuNBtVbBztOYh2zlDgsXcaXE0De4pbX0bHSQ6j6RnUKUL9itGYG7JRO6ZWfXWv0y15RXoM8
QV8Qq2IRoPSq4tQ4aplAgcKokFU0VXEqv5hzr1kOsw1LR6ubYbo4pzkayb68ToVjHJK0DbyS6mKZ
aT87HVtPrTGOL1WWTNiW/d5PH42hEvmAbXWTthWvImydlRMA60J11u/9un9vseZuBhQam0waZ1K9
RRwDoA+ZMeDx90MWkiwbYj2fWCjtLUVMe99J2aBOHduIuMgPluy8hQVDajTjhFdp+mJStWSVRqHi
ZsC3Vooq1gPbNp6FNIE3NA9G3jpXG9vZoxx0l7TJCaRMA1t2SMxdnoYPAvvcNu6MLVvZEmD4JG8r
RGqM6Jyt6F4AWJb3sXkrS5vcwhBMALxGkCWtHj9LBrchGa63Kk9I7JMQdZArSgb6pKmUjvAeysAZ
VobirCTNeYNTqa4StX+UEkvdCLc1iVzSMszGZNFZz9TQETDC4TcLmxKe75AwK5Uvhp0YwVNwF61r
DODz4Pc89QyhEKbkkVUT83AZRN5vB1DTHrhx4pFv61shxXuA+Ev85Lw8GgJWKrjvNBzgkRhL7GaH
gLzuLA6WdZGoAFe5hSVSvSdVzUQh4CTzBI7YxPmbAZOHCSc/1X6wS/xQ2/Wh0JeWQtbvhEfx0KBZ
d7shW+DdU3a9SQEtZpKaHG1ERgrgpBZfEoJKOp6MdL7xQ1R6sNS0xETO49drkuHINibXAoCAGa3b
5lp1WGbivjkKG8vEYENbcr4RfdHoMtB2KtZpcgH9U65rjk/Z5hjUilviDqyK5In2QGkrEiF1qhtE
BTzLV79HOVpYPQIDKvWdj/4o0uJ2r1kdzglAeeCa3526UC8l+i4vcYDfMNnYK4YJO0+ud0li7dLm
Yk5HfKvCQ7HG0ijMyYFox1fo2iN5kFiDrBpIWtx11q5Uh1/NiPHPL6A+v/92XVsz8trB+m53Pm91
Oc14qzdrNS9/cifLthi2qhc1rA6Bhc4yI8FjmzlYfuY4IVaO4W7UWqC8kVJ+hkzjulrv3odWYtdZ
1eRYxM4qVEMd385EJmhctyeIdpDeUsJiOX/Zp1twC3rWFU1aZhs70ZqVVJLm0BLWxW1NeySpAuzL
zi5qL73Qlpgep8SXBGAMYhOS6J6tR1EVYovZBazLSKs45tyGIpMOtCYT3p8QEVugXx/C5x8lE2Xq
7/VtlBnWZURFDdyP/Zw1yfouMOp/ffj9e2liwz/6/SeKMfSbgnOUwwvARg+UrzHEdDSUfFyrLNLX
KIO1V0GOQOco70nuO49CoYI1Kg01lli3Er4E0ab1IWgTaxX18LPYDZh7kxXDnu1Bv+sNLrD5MwAI
v4rUsUhf0Y3dEAvsmeqHhEBg15ZatytaRaXEKLzO7ryaC+nhSISrjhhaFpXlGKffD7qlfkNMazZB
KH8FHaCmsrZZ8Ipxg/yAep8nyp0HjHEnp+KWsZnlJ9acrQBLlBzbH5JCCUw0Od65tNuSiEw/gCgH
z6UlXhnvh/1oIBuo0xO8JZnbMzN6hJb5XaTdJa2KQ5dU4jPIHJWGiXfN2BfxShXIOVkIfSQhN38s
ccpLkrN66zKf6Re2H2bFk0Qyq4p6J0HMk0S4VXIhPNI6gl+SpX1CMMyvWhocrUpkWzP01YPOzd6r
nUw/W2CI6E8t45qo18Lkbcg2TN7kIP/ea0YqCb6yJmwbRgnKU5kp3UWllRsJTdwCTmNRwkmzyj3Y
gaWsjcm2t/xp184Pvz/6X5+qnaJsOmz7hoGPH+0vEMWLnZdeZav20WwngD0URRenl1kBF7W2tfKu
IRgMQWEzpwS8a9rcQOP8RFSgXaRJOykGIbzKsC/lyA2dCtu0hA5ID3Mcq44PeyvH2l3H6W4YzYja
ypzopUxj9RqNUr1FjJ2RelIfqFukXZZLoMvIrN3WjvJijik+BDmsvYHB9bwT/wKZ1w36C04N+lxc
71jMX8sKdScd2wpPNofn8I3qWqzAe7B3tfud00ImTJT+Nceo8Dxk4c3GmeMFBq0/SA4OgcHRF3HP
JYwc216YI0cAAHGHzRTpyZNjIOFiZixYJ+dWZZ/Cegx3yRC+jHFkXvUM40swpvlOEm6Q2jFksGZm
IEQ84UL3opyiwUjIoBxUaWOiWWCUIAFUi13DuEnDa4DSZxnV/k2GKYSyV9vYHcN8ko2CbTQ0p0qA
OMQlfja5JPC+qlA58htL1DcMeOpyYgbZcsph1tKQoB0dRf2plOYPqbZ+mLo8uBLNyBaZyKkl3EGv
/IQrWof8zm+AoPpOSdixQgvGArnOF2LSeV7RuKakaS5AqctlhYb+C36mFmpfvkIwnoXmaxv7We/i
YJDDrr2Rtx1cmnZY/U5BCsj4XZS0BGszUYnNneDGws3+x6eGT8zmxA/GzRPOGLW1jO1o7uzizG0W
00OPywQvUbPPyfAOCuIJCDc1LoGojEtmN8O5bj9FaeV0T0q9qSWgvTmYLs+WSWjIx+oeNFF54oTH
fkqCY0Hl/mpDEN8jN89x9Ibqw9HkVVejCBLGUJ/zwjd2BHKnXjQ609MovLZltIzL3zh3xHbcaOoe
JtrqErTqNi6E2FklIQgTZdoybI2dBSi9XopJvGd5PywjCVQ+0RTRqdKYVWMg0nmle5SbhUOAeysf
xpZ9mACt5ssfqqSxtbWEdWzpZ72iJadskGFETw46LygQyEuaJgPgEopzPvke9fYmBeJxSTsGluaU
f6uRHwIgVI0tR0TzsINS8fLWjlZpZz2G0lJXU+I2gOaJ4mhwmAUjEQ3scDKJqLCOOkfL2OrYCdJG
a4yBwQEOTKJlIsdHX83zvSG1OaNU8xpZWHe7kdQ28h9g1qDWb3YTT0svHiMtpuKMJJoY2qrJtZ0O
V5rEOtlLmsZayohAF70dn4q6B13KTW0wS88Isn49TiP0EdCYSeeQYt/AUjPDTGdpVH7mQQM1nXRE
ViaVF2dzDsaZhGHbS6CQEqHZ0GfJQeMaVr3Fao/PryemcCr0I1befDGQLFRF0bJQGH1a5MR0uTjJ
KdFUPlIjhjQC6E6JkRaqMqX7i2UufptuQZ5bgbTNEwtONwEbocidm2gaUM2+APkI5G8NQovpsVVo
h6DW3iIfsr5IoosYbPBCcvJUfETWCB1J6gvJbWg03eNAgI31mgzC9HQ0RstOnVfEKqZ0oxXewJLz
iyKVA5FS5MXoyWjFFo0f10Z/rjfon0iwXsc1GnhnsJV1FZR8oXqK1gguJaLQtm2raLtJY5MCho2t
GSWkOTHhNkmsoSVCTEGqRG09Uo1hvbgXav8rLI3BKyc18cwy+BG96Y2ubarGwiY7P3C/qVr4waGw
gxvuGgpvnxiMJA2J53Xwgxglx0muto8xBC1QDeUm01uZnZOf342xpYKU6egn5Phoa2r3X+TJF4T3
QZH/hTnFpYhy0fz9r+qcHfzHb29//v2v/675Nf+s+dXAycv4godt9Mzi16BnRSgoTNDOEXQfcDwn
WfyuKok3drpLdpGKoAEly0+TdwyiHYemopLM1X9+VhYBzv/2rGydmYyuYrzna/75WVVFjj9JktiZ
DCd5Xc6HNkuiZ7NDO3ElpIsYmF8jmysZWx2hE25V3+TrYENf2LbKSr+pJ/2onZ17V13fqgD1nZFs
4ZiIeQBz9a9mrd4q4Pk7/5hb6iV7am/tc3yKh7hY/jaAq/vDwDIfVgss1V4Gy8vxenawJVUNftDe
i0hWxf3Bis5kmxke68K7Xo2t6riUc6XucrLv//NLotgIzf+310RBPa6QUQ2S0qBD/vNrgtZABTJo
tNvprF6Hfp8DuS7O/BoKRq5eydLPp+wFnEFGR7mNnGzJyObGSIXEUgUP4sh9LAeDZqE/HBfHJnVj
loZXCHcrclK3Nq+Pa8+LRZo6EmNYNhrRKYrOQcXlcWzoYxDhJMpquqjHKfF4Em9wdXuDKSyj810X
v8AxlL/l8qSQ7fqZQ5hT3Cp3Lf0ATWGBANbC13zcyyxnDtEzAo5z1N6Kz6b/jOFIkw8tu24sZQsm
MIm8lja1PLn2UdWZvi6gjrjZs6MAxb7sA9J1vKOJizitrphBESvBi3xqXw3yq+/5v5fP4tHc7OcU
ud1/s3ce27Fb57Z+ImgAC7lbORdTMXUwyE0SOS2EBeDp7wf5+tiSfeRxOmfcxu3Ikm1xs6pQK/xz
zm9ex9sGseyZIcjJuk/BCPGBN3zgkl6xpfPc3Us05M4s+10LO3wVVbp7xuVhLqBdImOTtO5dun6S
jvB1m7yV6JfxlXKzJw9NEyYZ+iZWKrROvvkhyqePAnrfoIVGaKIp5z4fjVRHK51uxbtEO8XPtEyv
0X2B7rljJd9l5wilNbhwkuF91p7Ew18/PsIx/s3j4yIfWETHyR78+SvFOTrVKgbx+2So1uW0d0YY
C93Ne8+S98JxX1esuK+8LR/jc/OgLu0jc+dbgYqG03/LfSFCW2MCxQu89619DPz4CqZ+t+ePO83Q
2ntzV6DQPVHMItS5RrfL0O9qgGe9cTHFKq0wQSznaDjMlucxJcZ3outwgen1qXqjUmp8N72H7t5A
K4zwfd7z3gHr5+fOauKjg7KYp8fppUZrbFmRUxaJZSvEh9sKbPfpSbCYwC0zYGF0EVH9tNyTMsPr
gqGkv2XlRsGmm0XOc+tc+pt40d4c60qfgrwHwvE+viS3+sXg2TYI6D5aW80didh5uP6hRGUAWrk0
BHtdWxJePQN5XrTIrxb74qOy92UEYmQR8E16cR78J+2o36fP1NeqH/dX9JV9edURuofIHzlyLsg/
J7Pse3DOvvexasdLd+g+dec9R2RRexscykYhHFe30LzBP8hnQXnNBQgSwsG+c9bwNJClvloEaHgE
VKZ0AdifTXUubsUteIhuWrAzWIIGd6sOHsejnchWA3SIlEjBS5de5xdP/PhFPPByDQS9Q/wSWpsy
/9K3ff4mQdp61AXf5zwT9iu0gkXm7aq95xEax8fDYGeRPSltbbwqc6cWDaD6DyglR2K2Cwh35vv8
BsBnWDr32mOQY/cMREk1DPD4DumAAyD2ts7sk31WW28wR0CZhEN6AaS0tYoYB3yl5IaqrXBlB6Oz
bHXrLgaYhUlvKtZUJ4gdI5ofP3QbGsmaZJdDBbF7TAE0t6hl4BeUCkTdx19/icx/DciQjNFdMjy6
gbRpE9P554AMM7/IzcqONwIEm/BrRMZePCNpXAM9xDH0Hn40ssT/b/EUjj/g/twFFh8qvVcuEy37
VT61T0mPjxeTMx+mcU53UrUOQVbdX14Z3yOsUzm76UVMKkTBmu0Hyf2A9FgmCBwzTRN7N62Th5zY
4GKClv8kS6pWYhhRQZBt/sMLnnf/P54OTN3Rof54hkcMSf/T6UAGFMEjWDT71vzBUgUn50ypKlY7
lDR32Dd5sMC7LGC72U66HzYaLZfao8Fu6r+WD/JuvDio1079q63jbeRxm2XlVay89QOdMQv71Nxr
6N+ljkTESDn6D5um+Le/v0E1DMEr17Qs8ccPDE+9KDIvb/dh6y60R/PVLwBlmj89c/RxWae7GsV/
ATlwkz+Xz04kF81zwiUO/CAh+xzSh3fgwA63eiDmTK4HjX4ggPLXb/O/+zXZ1m0iYK7rUD5Exuuf
nyuRN0ZV1nGxJ2xJZQ5GLeccogIbWpLuStnbBwL/NzOwzKMFJ359pDIRBlr8craJmBxDPb0v/eTZ
0qHQ/i5Tc2e16HbCzlKTP1S4LG1GRQ38QizC1uWvf33/X08mpg0q3xGGbQqdh/GPv36YxmB4Jjvb
C8Zmy6avw1VySlMAqgarCCckhOrBO9Ma40Fj7vZ5g6bw+z/9/t8LU9vHuBRPcej8dJ3MMPkWPBzU
wE8uZ8A01+yHKvKbS5SHR6yj9VYnkMbmjL/dnhuqf/+7yk3oqta1XVfFao8ByT4FzQRza/47JCvi
rgMp8KnsjyShR46WIGE8g+jHrCgPSMvNrDGXR3dWnGEzNe+KqUk5q9H6rEtn3JdQqV1pHbNZtybx
hHcKKbvZmbOube/7/EOftW6d42dVkXKbnIKxNQcp7kse3uQYz4TPiZracE5VmWQXSctIbXAPF6NQ
i3DW2SME92xW3vNZgxezGo9fO0G8QaHvZq2+mVV7b9bv6R7dsfbkq3bW9u/NWecnw47o38/qPyEZ
rAAAXkHBbP/6Uxf/shgahmAh9B3WQtu158ziPz+0oWaFLTbfeG9mb3VBUc8M5mCK7zXGD2e9Agp1
6dNVPKb1RWkn0oHfWNJEj5vYJQ5h3Yuszjgv04rN0v5oFLQtJcCaLkmV+hsC0iPujqi7hqhvk1dc
jITRcwBpejlHWv7Di/mXR5izNYdnm6AlaUvT/9M30KmjpqY1PtqLs+uhv0fBsOIUTA/bMjP84BwG
HaRnUe+drtEPlYMEbmYNtiEzKk+Rmd3F3botXnphNevhIu/7GyeKT/ftv05y/2up2j9kbLff5eUj
/27+mLX9fzJ6a+g8bq7Free/j9+uvrMo/uf47T/+pb9FcF33N9P0bUQTz9HN+T//HsF1nd887la+
7xJ/NZnWcn7+ewTX+w1DGUucY/iGpTuCXOzfI7jeb5Yu+Ld0xzQMfqL4H0Vw9T8+hrw6T7jCJ+Xr
mBZXPO9Pd7y4sInT+qLedqSk/B40d+J/MEtOtw1K3NkabhTbPTZM4RYTe/Y6ienAoQwR5zSP49oc
FN97SoxkTUu11ADdJvRMXIoIYMUchN0GSYwIQsrNVl1zU0HyrSq3uRmx5C5D5Vk/MohM7HXmUP7o
a92DkHI4zYIILmacy/fKKQImzGh4bZCdq6w4xXnRsqdCv5UhsDu3vALiG+8jKjIWmHUTylOvfY73
xKiVe/GwdDfG7K5tVvwKztzwZK40VuAaHMOqsBp33zf259RZzYXnAUupMX02tKlE9ao2mhdy88Qj
LM1cT8CMYnyyJH5GksFD6DK0ad4E8euToBcujSEB9JSJlll/LMxi43ndSzjfeT0UDo5M9bjWqbYi
JRcJ+aug9DQkOUDsyFwxqC6vXv6WOM5rV2nm0lBhudibcaCwgy0CLs0rVTGSoVZmofeSV4APISuH
Vzd96vtxT66pgBURfgiXqF9nCrqCOUXUnxRsTstSk9ilpNcd+okC4CxSLOphkmND9BfQQZNFM581
woLxpQquDMdqBCeCWAOrvK9F5pGtap3bg4cGR22O1cXRkQ3X2TTedYjM9tjnivweSA1b+lfPoRPb
iP2OWHXiLeuY2s067A6ZsJjcd4KiV300N55JXo1G03YbFF2z8NzUWeZamp4SfehOVLtcAigd245I
OuCBgZhHq4uFho6/VjEbMr9EPdOm70KZPzP+faJaDuZjaOG99a8AH7/DTPiE95R+FgSxsDE3ezef
4hc4/AdhSufAyWdcdTmDPjyVL5QwPFIrc+9D/X/xFZ8GI2hu6O1TDQieT0QexomS7E5yt+ab1Rwx
bfS7XO93VqcIek1GseP4dKZ/CVZuCwBFUp9wqr3uwUQSuWPucWtVxHYT2tm2ol/0bHUdHhXFsCsa
neMQ9Nk+yADRVvqmHUdKFB2KnH9fpP7/kv4faAqGY1ge4xtWwf9+TV9G0UdLNV74IaM/LO3/+Jf/
trZ7Fmuxbum255mux4rMYV99Ny1TTv038bednasMYsf8v/x9bYehoIvfbwgUCrqQFP5rbTfc31xg
teAVLINDgcuQ8u9gibu/3ZFgUvwNNPF///kPg1Y2DA5E/7hMQafimGQJlm9P+POW8acDE7VscKuS
fsA7aWdLzsuEfsnxYzvB6NZ35Ws9ShOUrlHusddK+odhD3UUjfThURPygRJ2inojI7nZPiMrgmTn
UUTmnaUNS1y91aVT6lA0rXclYFiehqHcVIJxdiKqYJOqH9/xGzhHE0VObgTkoSo+M+DDnKj5OjeZ
uBuYdpgQPE+pMnHYWxRl2MlzZMNvdD6CqfdWYYcNV95FWoLfrsuwneiIfhh+9B9sR4BqXe8mA89Z
m1WDh59+mm1MoxJ5a6oUJz5ofFGbCNti6dy7dk9Le1lP7EzmG5V9ZYwta+DbmVkvVhZmWyNp6C0t
zs5QUy47GqR5Bcn8knFTYXI+Eyg8UdOfPIN8ikerRDwNiybdizGaSE0X/VExnxatjSpYxwtO5E99
Nn5DzaWxY5Zko/ZmNCrbNdlcLhBQFVrd3CreV01mbl1WSfxQWL56dpg4aSkHa0yu8276kSV1tYoG
w1qLXBztE2FP4MvO7zlvOgcGzJNJUf4kpiG2Uq6yIvoWbgd0yZwoFw+JXaued9LutEevqZ8C2PNH
0rvLFB/sSQ8c7CVrgnJXOjnTBYnydTdSfTc1HImlvx1kSbeTKQSluRUYpdLdhqabLLmkkWVKQfhb
mbsWKcr7WPtLzkFk5RkSuBYF6yFRxUXqmJvOz2YfGDeQppaLiLoNsgX+u6QuO07TD13gIOtxlC0r
UHN4hSCC/kCBvDPZ/zAwgpkjN4oXadgnLf5uboGv+JJSEpCZjSIKwdn3fQSlHlie1MHEDnXh77vc
eY3icp9Fvn4Y6IJoDc4R2HiXfMrDnd4UBaFUnIkGkA9wz+6px6j9yffjyfTTPRwoeauZJa7sPC4f
GGbfpYZvHmbCnMP2CZf2veEdhwc0px2N4KMJ7+u4fhrwkQH2f3IYw36KMgaHVNZHvSbjFlgPMkRu
NhNTbFuzS49tk3/WAeR6dtpxDxprWGYWo8R+anOAzCEqopc5eII1tWZiro7ZGN+T0OMhD93ovpmw
jFZFECzMIJx2VHFXB20EE5G5XPiwE6ptUxqI/bzVvSieC1QWNzAWgK7WSO8VtXvlOU12WZH9wm4s
NoZONsxRHiFC2nRUKH86qWj98E8+7xDNL+XKDWBXx56gal5XGFa6XdnMunrQrNoCt1RFN2wHUY16
ysHLdp0Rbnn0FyBAcZ7mDbojwRLodbRiz+DLmKpfHtDWi1P+DOctSyVRe1CMMoIsBacoxgrFYN4M
CE11nesfSPvd6SN/PmzyYk2Z+SsFFMzJ/e7VK6lHc4FDvduCg05g6dtUCwr+BH3AnOg/+sUrdDUm
8FHyZCaNxdx1Sna6G0jkM9yImHUbFga3pD48reUWjtEHgLPj4AwbNQIzcXN8Kp2fg38XhwnOYxIr
DUnZbxet5m4rn2Y/zUyhsyD1jiGZPswZz1OSnAtnH7u4x0G/LMZ25mmFQBh69QwNS+6MmOC44xJk
tvTwFGVEv2Mrq3ZVsM2awIbcqh7yMcg3DZ+c73b4EXHeSm07+PYvTLrhtdOyYw/+4tOlY2d2SRwj
a5h2MyrGrBu6izzOf6GB4abMwocSK+PRG7rHROcIashL5daH1CV0B/ANkSEh7j1YVJFoE23mmVRk
/axfmmr2nm7f8Fu8jRUG4jZyjm5kL7JMkgVCIsTw92VyOF5ELnk7j86gZWiodYmLJpkj+crP3NWE
ed+m0zZRBGwHsLL4Ou8SMvirEpvmJiimQ+Vnv7xOPIAheZd9/yWG9FyfKzv91YUtrJgGnmodverm
XEWItQVrzEr5AFBo87PW5D8RkFizjl6lznDHKLPoDV55At6zM6aG+z8fA3M8QNT4K/GYC1Tp4Lnp
Ob92YDSg2hA599twb4XxoXNCWCZN8NU707caFDYimNYUSvF/LjkaU1PGxKHCLDZCQe8dQ66Ae0Ne
+AK5AKGLFJg3qZ82ghJjZM+pIR5M3vxto8DBQSHFiaM+LUxNBKmw8ndjt/dpmgnSUFvYZcBwRafm
13C8G15Kc+3kExsBJ8uG6JRhdM+a3+5E2pHqpUnSa32FXJgmm7RznugVl4fAA7ij1f7Krf14Vdbh
fUg2BkNb2lJzTTUKEDjrDJ3krEOV2QW9be8rmR4zo0YAsIcvOHwUSDOUr6rSejbgV+KTHMI3CyJR
cmkLkuhcNx6kgnUqycQfuXs8ELwIv7GYH70xMVciMHFZae1BxpZ5oKWNsbOm7qoWAGMIG3Pr+0mz
z0xCwzaW0O3kThmdX/ZKOCXh+fkvRh1YF5OPfwQl3Hg475puzR0o3Ggpe4Ur6mDXGw7J+SI7lkEJ
CbUX9EUWhbeGu5/trIQOnz4jZ1RDgK57G2ycgf+ZNu7mmXyZsUnqBm9H6Vg7RwIsC039MxqN4mmI
vius/gt6xSgXG+iHiWgO3Rpc7TYhgFHu+cEG9To9almhnwqXVPGoVLdjoTKP7mjvGM63G8xc8kgA
+S4NfP8I5fa7nyzIBnP5VocHWy8NVqdxFEiOsA2xevpGPF1cea2NtjuqpvrqEj85sM0tg7i+K6AY
bHAgf0LpHfUpfyz7Jft1enZkSO9ibe+KvlVbPXeWteeki4kSJDaN8EEPwfHyXm/iNnfOMz3gzraz
N3P2edZRttWTuoMlpTyYSD79O2n/COdLu5Jt4X7ZTdyxyUhoOtK2SPUve2MYEzTfefNbpvBlPMOQ
rxmGs1DreU9Km9RhEr7GopKrEetYQOIPGintzHUEaUBZLvXR3Vgz2YN30VItseTT0Y4NFVbbLiiN
NWDLk9ulciVkBYDVH6ejH+mfTTF1W4taqmNLPXbhJrPPhGifL1zwribRN80ruO0B+aNUUDYw1WM0
Ulw3qIm6Cg9IPxv872KNU3zgfu9AcpgWmGU/E107tVl3TzjqgfvxJguptfDcZ5sQSyg/0yFcgRjY
tU73lifOK8ckhLlQRzXEgg/Y3rW+49TQ1/jxnkyjMIm/OO4y7tDPJ1NW+wanxp2wxrXV4ICDsQNq
zJkvq1Zu3CHCc/ij5jXHQUgYe3isJw57tQrQbgPvQdLH9lB1ojkUFh5rHVP9xppbYVItDZ+wcJPr
UDdbNO+Ti7cusILoDrfzG9OqnZsY+b030chVBIjzgvjUuupTvrrwa9YoXN3O12J/6VJUtI764LG3
Y+eODfxg+salVHr/BO/6ojgnnqTUu2vid8QDG5I6bm+xB9Rkl728qy6Dz/ut0TWwSmWh3RF/+Qzr
UUcdyU40ODTnIbQpT6fRgaLs6ctMax9GrLYCH1ff56brrLMBZBAnzBoSkFM/hIgbS9BIwzOTEcjR
+PgPhpbdatU9ZVVPBXgtl6IcH4RjXrCgsj5iyMaN2nx7vN8rQf34qhkJnIcV8+0pkZzbGedoNvjF
13yoarQuoJwaZ8lKs05xD+OnMPybX3gWB7/oXYQVpKSpXUPGfMtpH57v7wRXEmzKUrefBVXG02hx
LBeSKycWgUEP7vRYv6i2ugX+uMVzcTaGKX1Oh1Wmw03Lw6I9elKJZeAOHNvpRmBLwgPk59kldMsP
ZokrNqVvN2nluuvnmgmQk4VeYwfKQ9piiAiAoRWx+oGuXS8Ht3vOgJt7HqBpyQUppS/iEBfYFjAQ
YmaytnEN2NUKaw6GE5kxz8Cl5RgeAYPBpc8ledW0Jr579m0K0Ji2R9uaaSfW+p5E9WAQ5amom7Yb
6ayimEi17437Dqk1aKRFfZkDOWLyLppiGARBsoiMWzFWxUY4/VmPmzNpKXA0oqRplChAa3LYDblO
KDN7bQO0pbCH0se8hAp7+qrq/MFsXWPRlMFrSvzPDZ1TPOZPqTEcMsZgwlSPnPyQPWjB7SOIekHF
wYiTWjooGoC69zYwOR7MSjfPP6pzstSEVrw4c1kHd8zkQYXxvVVjqDPKFOg0fYsLDvCsJVPvbDMr
1VnlVxVzvVM8+Pit3fYJ4YAkAJjAdJPEJRV8lptvPBb3g1M19TWXXFMpc+6X1Atoy6HswjtQCYp3
ByQ/AyB1zJ2j3sYU3STYSorM7c8lKBvXBlRGeehBsmVtCQRzIAid/krX8l09c6loCVJ3KsGtKpof
ynkJSoc+wRc+YluLvRUD5OoB+mL1IMXwSQMHOc2Skiq/DykVonXtBWLYTsZBd0GLfaoFls7MT65J
yreYJ7A/FfhGTVB1J6sfFS0nHajm3BjwW0I5maqw3A1DoLgAOOeMwDaAu6a4luBLjTb/NDHgPndb
t26MM0MKYHADDAOaJ56kY8xxtXfliuehIeA+cKdIy/E5saOPSgDDn0AQ9ZH1GgS5R2Ld3TVGvlV4
IF+TECZ33tId507dWZWyPXnltvVsukSH9hKEebAFxb9tk4w6VR+UewiyPSVABUuMQ7NVq0uadtpS
dKrZFfCbl73idgsvricFCKY27WdWFaEQtk29nh/1UxkaAo4JNNSwguUjcjAGXsR1h8shmAWKk56A
n79F6DJbRuWv+C6dU13kR+Giv6nMSPeNXsp1pjXJQWumGX8rnDXz6WlTRamx0PVK++zC6kAVmPNs
24YL9Nslpy4TdH8B1k0bRqpIpTokXHGbghsVfkdu4IGQR4PEexIwuqgnYpAimsyFYWpQWzML36EO
W/F381/yVoxOTw+21rP0MRkPLRh8XhFsjARSr4rb4azVabioElpQmhQnh9kfk6kCx9sqdU5CqtOU
SZAPi8SpbLpords9pEcl22vrAKQxbErgAVvkGGwhOhXeY0YeY017QbKp3OgjZup5V4R9tlBknV6k
o8Gu53i/TX0TgOCogAYY3HPR1z8qDvC4OMBDmhUhaXsimiy5828Dp4ZZpFKxHkYzPhINX7S6Tchq
iBdwOrhogHq66qR/oAFyWGgFQC5RkpdsneQs2/ggBwKNxDPeHL/YhjwsUZq152my7K02TcVqLAP0
glzWh1jPsr3X20giZnUaDOkubd2jcc+lJsv1t05o+bc4EvrGCohr2i134kSJ7qWbTeSaVtTvWa+w
xk3FXiDArGVJnavK4KqFDQ8nXa/+WuaTTSnRLyOpnXcs6sT2p8bBlOkJvug2KY6pujZRfi16fN7J
SFNR6RoWCCpu+FHGKKTOqZVyxry/qRGkRLgZUkYY3FokgXSWSzu6MmrWlqoCoB8GcxkZSZt14msM
qsFrD2r0DtIKT8kwj/ZaisCIihAQtrRvb+BeQozPxUvvXMOWHuA851AaK0AjNiIQ1yfPOIpSrSmP
zA/MmvLNVHPJNKECE/rycoKJ8UPGfCFPfaI3Rkost6jcVYttZlXosJlzO8CvBgmI44LZwqGP5Tof
CdlFlgQKTzffIm6d5zwdzV0TMxXwIsgDdlJQKsBoBua/RiA6U1vLcp5QzfJHl++0SNZV14+PhDWY
RUxufIy8e4NvNRE3Bnyaz0nSlAXexuwQZBWusZipURPMxUZJ/QAIjQpcTBC7xlPvrRjaY9tRochk
0MuOPF4dIKxnsiShO35AI2iYCaptG7nczsgFTHX6RFTVvlCxTpaYxf8EftVzfJt1OkxOgqznCYu6
WnAMAV7Nz7ULBgmBV58tIwbPZNWPHQjIVLPD+9Gar3DisafDLNaESSUoAKzMZKsap/TiWCCsCahV
x0GGs4Ws+dbmV1T1J5o/HxI3c7aTQ09bEXfXMVbWNgL4MMQFJzfqJnDXR3JZ2TrJB4HUn6Rae+f5
kBaVGe3tXFJvj8C0p5ODA7IE9dLlco4Mu/IUJ+ou0dBD3ADD2OSrRxXQ794awMebmpIet19waLGY
iepA3Hm/VJg/wu77CFIX7EkwfAqiUS1lFrIbjrQ0vXfTvh78XyX52LVe9t9D34B/GYZkLvwDpJd5
W8/c6Ph3qOUU9O4GFi/ZA7Icv06ddmcV5VzK2egrk8rfZYsyYxXqfkzYdoV0obV4ruB83T24KR1U
TcD0IrFiSo/jeJ2zDMwE3fmXj81xVanqkZrqRyDBhyz0u2Wv6R8GF2geSWKKeX4StLIsJzNmfOkE
n6bUvvqu6tYOYyyEtGyLOle08moPcH7aholxCymLIppdFDVbd/pVUWXGZTe2F6rYVJmj78KyvU4R
OliKJ7yERBr19la6brJiyk+LQfOFKtSyk8fGKs4iZ2UIYxM7tc5oG1ZYFcknn1oJqtypB9bzQ/7u
VtqdS1yc0AJp2VbakKsYwKaa2OAgwVgvWSu46DH1cN6acEAGNPQQS0+wLDunXPsOlAzPvzNeiMbn
p2TEEqGXdBFTErGhIuDaWcGRGcwy676i6lflj/HeCadLqv10DkcbJ3WXQ8Lx3RQhxm/3Ja6Vdkwc
IEJmYePK6D4mmiNwDEqGW3V07CwK5mvN0NbN1Btni+AdAe+vOCGTmFStWqTEyvfcces1oU3wiiGc
wbRwBqCEJFu5hRzJmoJjbahjaEhRH+r5L0kV7kXGDRnMYpBzS+2jhKiJVXIXN1aitnFX+C92nVV0
SDg69+LqPUiQGYXbsz174guUmrmWPURH6fdbrzHvYcDxdeVo1jFaURQMLFTl9WuLiUtNQ/rK8CZJ
VsWEbmDnLturIgbSfk9gRyMlbr6efXTVeHAo/wlKiPGGZe24J9FMM47nyBnfA7u+Fpi2Fnq05wh4
wXvzPBnJYz8kA9AKFxaF+hjrbJsM3qtjzYjoDYXod1X1Kw3mQxoB0dE0g43i4YFKi6OPTcMWFEhN
+i87T6gLNqBZBxkf9ITzyIABh5mV9SNkOKpK7pO9x8PBwxsZ7mde0ZVe9ZkDMbTDc5uJvVW6jPrJ
2aB+xyQCy9e0R09xd6P13GkuP0yQKRjWwGBYpenzYtTPD7TK8NEf3SdHpCevrV5DI333zNra6C3u
WN+7RsjHUSXup9B70kxu6cfaUp+t7b3kqnyV0wAbuuAklrK+CPwIHjNo2Z0sVni4JtQeV94KTL2+
oqU6GoI15UxylTg3r0Bdau2RZtTKWHldDzDILK690qhR9Hp5xKAI9U+vjEXnaeqig9TAEMW9NMwa
5NtM0NypPG8/KgmNMRiepD/3CWgLEVrBhfzKq5nZ4gWJDpt82Pwq7dwiBKO+QN3EGy1OP0Dxfjie
kd6/tSan/6Sug0USKodyZiiBjvjABzVbindGExdPFFtQDBrzGURq2qqIL43nExAxWFUPWT2MPEsc
FrSu+oKDYe78VJdrw6Aexc3oM9AyrjJQgyF4meatlN0L1cvvFLbLJYGadGEW31o193k3aEFxyrjS
xb29CBmf7YY2Dpe//1AzqSdqLPr6khFznTxvuEaiZlcbR7BlJgPMAOx3VGpi3SJNEgGNd004CbR8
Zyu1HLqsLjV3QaqWW0Car0lhL9GTSEkzjLVatBMmO7wd40ViSDX7TjvFtozZlPEp6G3vUQD1nPvF
Os+6tR0TX5+o76lS476wI2hocjyhiiRnjHPYwVNjqxo0FruE5mePFNk0OPPA4C26yFX3vmdeMroh
t0OAu4Ip/jMh4OTeHmlWc9OKOlqEUJ86l10tdfS9Nl3GUMxhbUG8rgkPSE6gO4PPm5dMNDYCob4M
LGCzmt2ZcCqaLdSCZIdS+6sFSUrtFFtEljNeZXS/9HFhsvy7hCWrXd0q47XEP76LdP/BcUh6Ea8r
IcR0N0nv9EGBRNrqLSCTsdLp7pPJo1+aXxkQINpBAA/HevesojR6XsEtqZa5gSBRhSnnR9i82yKd
r2w667oTeD9ULjPD4yba9MH0labcimW6NNxyvMmWc10a9+kMbsxopOAllpRcLkDfQpk1IfgxCMvW
+dQeGE41tOwA0ebN21Rk+RjlB3disn3GCYeqMoYr8X+6ng8NkbWFh5tqDWVqWitPbgl/2hk3hqxP
70WvPDIYXNBwcPKVdvWfKcTS7wBNXADovHaeTO+QGZ9rszNO0ici2lfGT1NBS7djgylM0h1aJKut
Y7PigMs7ladOVtmbXuk34C3rUdrWC23wz/iPnDVj92pflaSDRV11xLSQVrkqrlNVnqyQZtKhr07a
AIM0RjxOoBPLjiIlYzo3jX1rnJo+OuajAfPks1cVx6qwPgcxlgc/VtndlJKkC8y7rksujBAJ1/U+
xj6on/ugsfxV49s60IWU+YkhPAb5tb40q/rHK4fvYkZ8GGY0Pfa990LLzXMpkulOO0DOQudpKFMz
61te6ZRDnTyXMz4QPGDgQ86XlFV+Zbf2B71ppHGq7If2GE5KEWCTrlTb0mx/wg4ssE5l15YCbnsV
GwYkWW6CjNVqUgB006HbrACAPDiFG25t1JHFtKxNTKQW2xr92BkCUgfApzYh47foiJrgZgw8AwOz
/E6d3sYk9emBYLAd6HpNSAGnojhkUVe494M22Opj3p2Yh1BMGFZAoju5SQ273nWg84NMZyKezwdk
8dXWPdfTAWzRZENQUrS40hiEpCRtD/IKH/hCVG6AvNV/WxiV/ZgY5aT8fZb47h64K1FHLLiAR6iF
aHateQWL7u90+qMeJq2glbKl6Qbv2pR9Z3zvH83kZc7DL/3GO8R2kG9FWZJDgvZGIlouhhGb2tjP
VQ89xfZD8kIyflxpzLLXtoe/VxO1WDWEmhcm0nSs4bp1fFNtcxxNmFFhjOWtDHa5QV57UuEaO5Y8
2PNIEm7TkeED0lgbPRgp13bbnYBqc0km4eV/djH7jsEYimq3cC0dwqxlq4MaHMNgEfCl9Sv4j046
/YCcIcWdCC67pBUDTA0Q/HincP5raxCg4JytFzO3qQLKf4HSmxiOMq4iFvRCFHg4KeQmRc0v87pI
3cCNndd6XkOrpx3kgLEB2nk5HuPR4rTX6uAsutq9gVv5yqoGd1eMAqI/hiHyUz7p5zRPoQpUz8WU
WOuO/iYswgyNfLPpNvRblQVKHxwgkRZ47obslsB93U6MvvEUbOjiEbigAWOLzP0oNyMgWoz7LqNB
/Bq+N4dDsrzHFwjwa6w/u4mvcMD9ZIjyYtWGQb+CY7HRtFwsNb9Cjvw/7J3ZcuTImaVfRQ8wKMPi
2G7mIgKxR3Dfkjcwkkli3wEHHE/fH7KyNcpSl2Rlc9Nt1jKJkqySySAC4fiXc75TpViXW8JQ3Ra3
o03ZYKAuaw3/BT2iu4qb4nG595HIFUkgRlQb3rtVsslL4UivnEjd17r17sNutMyBRL84lQG21Ntq
wjVLaJC2I8n9w1VLxB1Z13h9n4SXjrdR2mDx4kNgR7wpHfBlf2YoWOvXPz5mOWU/L7o74AVTgXCp
54n7TbdVhq4wssSlkDrBQW1YHHLFcHh6Ml0KFDLO8bQSiyWQBEZJcxK/dz389M4Vd2MrscsPqqXA
/ioI8F1NY1yvJovsTC1RzzaeYW6HEa1+LTnKZ59qKcnLDQPTUyRD75JVL+zmzV0n409VRi4h5T2H
hmJhk+q7MFcOxeS4b+YuvHjyJYH/sTMKG9+tpOBApOifM8k6VmdsjsUHwnUNZiVTaB5wex61SLxZ
BmJRMxUpMvnIXHd8cveRQwK7VnI8W0YdbirG+Cjv2+yidVOykdCGnt0apN3cYH8mgZGCRt82DS2D
gjL1ovn6TTeysCqSTAX9oHX3XWFu+bXfQ6g2F8EQ4FpMEw8L68i4cHgwe/8qF7HGxmOKdrlb3leg
q44+GY9BDjCQQYoLTw8gWycSf6dnaXKqqej9sJvuY2LiA6+C82Tl1aUm9q9r0/6mR97UkGJwYGr4
wrfzQOknexNBgVyPi+936IZACDc8tsDlLzPnC/77kRU+fncFqcYXUHVMZ54uP76IDGKM5zHDU0NI
P8nF9DmyVGJ659arKzzLsJSHkSqpVs7O4hgQhjnfqlB/1LOuCnRw8XiQOeJdeo2mSKxTZ9bvEgsQ
GdCyu2XwuOulwNte5qQhzz1jzwH+8ZT3O30W411XMhBFXN93+hWdQEyNzSnf9EEeZsaZJNE7P4YY
QwIL3vS8HgKjn/ptqFufnivTi+JzgmWdKV+5HCLRGOS9XZ8hy20cw0ggrRSXpKYmJYEGnzWEgh2j
7ikofXk0RGtsylnoN6IamkOhU8YlU7rJ/SL5rDT/STJJPdtRHAVdY0J0nlsYQDnm7j7qD1Pi3xJ4
KHa11VPb2khxm4q15miOxd6VRb+uecBLCEuw+uIdkClwEK3QSSVwEQgvg6dQolUossi70dzuCzWC
GSQMS+BqeKCMtNbaCAqcTT6SbVhlLEFAP7cbC254mqT1LVHLzMSK7phmndhYuOADt42q41ztnMRO
rsfUpPweSKfJ5ZBca8kglxTC51TvkNQtX0grOTS96PaeBVW9dyWzUB1lteQx5zTnzHe7fY6KaRuP
KARiMipFmr/iL27hiMVLjO6MHssh22BlWn21JyDTI8Q0e6WYzfbZAu/wFh1MSh/hTpHDs2eeUHUv
3txEPxCdwgq3ybJjCO5obbc1l9Z9yZFSRaifHvqEjwnZRHMURu+quZiZ/4jiJGPKnsJ3w9y01/xW
btIWe7kXu9fTZIuboejErvOdoM37N+aesGVLKyEaufk0Cx3UCGdwkCXoUDhD6gvO9um6zcqAWWJ6
drwZQqrTzXTwWXtwJo/SxA3p6Yg41XzN3YehAxwEIsezywcbfSIZTnWvb20rmh+rIT05upbtJ+AC
u6RQN/jikn3TVCxpM2iCVtNqVPkA5J1kuLSDKZiH53dxQrXcGZ3cNkW8qRxbbayBErMzmKIVc8Tc
ZDbYYWvzJVcFM65y9gLNDIF3uSy+Zd2FYF6j4onsyxTtSS3SDlHWADpYeiynZl4NKJOj3k2ooSze
PUAR9YaxY77VmzC6cSWCh6SXl9mKQZL43iFKyNLOtXmfyOquMpzimHTzi2rqfAdCKd2ZRf6NyXkZ
+F5Y7kyilC4mA+zeGGF9SJJEWr2GdTrHrBsbHIVGPasrEt3v0Dr2p1aBQ0K9RYepnxuMgJYWDwse
8Mu+7UMgNGTOgilwlh6nbR/QQn+UiQRJJldOVQaRDV6PQzQCs1F/aRTlvWk/W+ic9nFK2nQU98ja
tCfeYfqwGNkSholdMaINKLTwmT7ugoLaPUJWCzL20oRZIG/3QvvQsIxUAEFWjptW+0G0l9ao4uvG
tS8p8E6altnddHdAbLYZWM4uRlKeO+aJK9wgPFGou0DqQk3yDn22h3CLe12+kyjMrJPn50wIi2xY
esa5DARLyDVwtUvZeR3FIQq+1p7Puh7xRHKJwWXRM67bJjLwGJTmHoDg66BBVO/CjCSteb6ki3if
BNzo2skYCBnjtouTY2G4L0LpLnSWvtzUA1hcn8pBI8forJnRTTaXydnxqZISpLfEb5Bgg7ZI3MUq
3VlQrPY1GdVSQgcY3OJJy+IVkccfUF0rUiVXzchzIJ69bm9r8T4lzi8Y7fRB5cSC54qxfhdOFJ3T
m9+nCCfz8ZyzxYKUtDKrbufUqBmKATRHAz52JWVSrVKl7bICqC+KLT5epyrSxKYRxsEYqie/FfRK
30WfZNvGt14nCxoQDcyGE9jdcovHugVUQ6IO9WS6bfF5rbNmstcDYsw4wfPBGxwgTqG8Fcz97YxX
xXQsV217alP/u8Vwe9EXfOojpspIyWc7wdLJGh/0Y9glaySQEmEwMAUtxRk228d5XiASxeQFtu6M
m80guPQq5wFiDtZ89NRVYxDd4VjJgNSPt7OjqKolO5isvBnNDq3Idhyaao+hi+SqHlKuPTw2YYot
oujfq6oI2JlvXbu6ozhz1rVKigs7TCpjghedGqxfFHvnNA3NC/5JFeBV2Oe5z6jEb8h8aZYLP6JJ
sztKSnYTOY0228OFPOnBhWTTgEq5SSWRXqoPDAhukXTurORVylCchpEqP2dFmY041nKYPhTtmNkj
iUbXbzP0Eb57k8OIfWur9M3N0NNYvf08pO2bkYVb3Y3Mq1S14f0ARq2uXRIemR2UTrr34xb3Yq9/
WIvS0kjs5htobDDAmF0iwnxbutFsrtF+5f7eowcIHJtQ4Fh6rMQt4KoZb3BgxNAPZTrtOpvE1y5k
kMIQH/rwREsgWnSS5AAybY+cgvmxxMvT9TNWGtsMfvxfM3QUVkOdEVFYwDuP2a8A/a9pubz7DsT8
4MnvDqM//IPeHs/o3aTbJ9J7tlKonpCCniExLPe6MU5G7d+BwS53TjsWm9BJ8o2lo4etdSoaBug2
To83iyZDh6qh2fLLtokTyl/p/+ddhdj2hAmm3VdpGBL7mZ9NXZZ7hPIrL2zbfa0oquvqKpp9UMTM
B9dD7RxtQyN/s2fjohGy5yJRYLDB46WwH+WMeIwwrVbrvpKqRc1RX0zLOoyJYT6EDOyOCKU57Key
fhwiDT1Y453sno+s6tPiGo7LqlBzvWl0z9srsocPoYXEyHOczeiiqLI93QPbOJ8nE+3rnFfjg4Gd
cR2p0jyockBUI2beGNVop9io+0BjrLK2Qma/GkUcIR0ksPfFVZzqglRSvqCpLHdxI+8T4XIsdN6F
ltc6EXjGtEixOf3rXpU/Tez8xVv4UBX8+4/Owl/+yJ/+RYt15u9JoP89oj9/Wgkh1fwrr8pb+T35
J6eKbizORb7zpwkRqyE0LV+4mEt0bCEYQX43qmBCdAEL6LrjYTe0XBwkP30qlv6b6y82FTicOBjp
zP7uU+EfEQ1KV+zgYDVw4zp/xadi/WqZx4KId8bXSRzlVTB4MBeOyMfbHTtP8EHG/0GH4lLnpWpn
8KxZycxOagCutcNoiOgyUtxQeDtkJ+mZcfTmULvougftK3fHm17T39vC5OHHE+YUmzkMj/rKrMfh
CqufWpsavl9CLbyg6sj/SYwkvrVd3VoLFLcbR4Zswcp7FpuQmaap2doQYAGpya0s6igIm6n6wYZz
mJgT/TcwRDV+kof+14r176xYugHXAovTv7i7g7fv7dvfuMP/dvXGPf63/Zv8zP9ot/35t/y8063f
TDIHdHQTDNVB7/2/O938zWdv5vMzuaN/tdvqeHSXwFv7h0H3H922+m+6ZTJ4E7rpQRqw/lLg7R+9
ttzhuLpIwdV5JWA9/uC1ZbZvThbWvs1IpWaDtm1whTgi3hodj+5J7P7hWv0XBjBr+ft+sX/ptuND
0uCHGpbP5fj1gxUVWl3VdgesCAaFT8ojNrAgn547iIjWXWzgpNSByfOfsoIGjcN2LLOgPyeU04WO
33Z89q1tqwRVKuaBBHZRenFd9R5bL1A4wUEU66hOA60DsxG9OZS8//o3WK78P/8GlskJZPOrOM4f
DGxhnVQ+s3FUqTFMnKw5AF9AZC+2Wno9aeN9ej+a7hb502ZmkewSG+q0ztYDOuVHRKt7K0Gcb+rw
EgcbSPBzGEE+6xfi5wpEdRA6w7+x9VMZ/PNL9rBzA6agAmeK/4eXXKCrZPgEIaoDBLtjqnWQEdLJ
fPJf6UZ92dWY7GIdl0gKCAio5DYnSQUrwbFFLPJtqiBDTg6YcXKK8JOgnGZLIA5zXL7qEAYvnoP6
tt6FvUFgIFz7jaGNrFEFHjK3ZOlLNbvwq6xyfDXDr9HLKArjjawE6QxwlhkTOx12U2qPwqb6JRO+
f7Ude9X3MPiZ9KC7XjfVHDgvhstfo1alyboKxZVfo+ESLL98udXeTRI/bQZQ6qCyN9sB9iNo9TC+
VZ6/qj6jzl4zaAtsTQSCCreQcn3smztuuGAcfOTz65gol3Z6Z2YXjGO2Fo64JHKiCUdDYjF/N3EG
I4fGYIBwNOolHWl+lRHQKUbrWOMaMMWeedMOmOBRs13gac6hMJt7uvJrtKsHeJGr2hY7T1FgSwLu
PWpqfELzq25ZJ73xDsuLKhOx02ObB4LNXkEBIQ2PNsN4omBWfgjynJ7dHKnbciICLVZ1HQKkrghy
VbVoYHq46e0eRLAIh0tBG4bo6fdXWzGFCPnRUo9O7LCIcH1ePis5hmdPSHbV2EIs9r36Ffm1OHOY
x5KWAyXfANydFlTJPju0/sq3581ANo3XvQP3DagdsboxFASKm6r3ceZ6Mj+rGetw9w9kCVsh0uoQ
5BP7g0Rt0tkNfHqBFJBWu0Tn1nxY7Qi6VEpI7fvSncdbf9HmguCzt74N+VpeG807VEQvopGODiU2
M3aI65Ffz2b3M9XTphbLDPtWw8Kvp+Q2JfcszvYacOSaD2RawzVcz/wmMg03Qrz7doGUS14YAq7K
6KNhCVDUi74MKi15vIuGx0uIW+W38pj1o66HxD2t27p47WaSp3PCVESpPXma652TPnwtaqZmk2Ip
hpQgwA9wXagyBpTc3I6+Ue6MzOZKR3x8iJkMafAXiadlu9tizruDMphwTIO0D3YcamCvO85C+YWK
e9HqSm9nx6BxtCIDKDk1XFp+KW8KF4Av6pkU1vZaE4b9aPFn4Pxuqoh8mNict9UU791R3DfEOj7W
3Raeqjw4JKCwtNUc5iCtF4yST1/ik/bcxeErG+QtqiHtknXuh0AKvzjcWKkkRUPj6ORrf+HPsey3
iNZGrRx6V37OeF2z6u5A2xEdpeY8mClHs5epYWs4nRukBuZ45XnpUdmgttyCaYkdat+wr3nYYLPz
MA7Ooyi7i23R3DYxH1V/TNdJZfffJNOkUO+i81A/x7JGRTtY6CJglzNZx6OTNTecPvKiCbbdvVe/
/jj0/1JB9Kdl+j9W6f/3T//Uf89iXndNn9r3z4v5SzJX7Vvxi+d8qZJ+fNvv9Y1v/SYoYJyF/LHY
ynlg/l7I++ZvpkuNQiil+7NS+c9K3sSmvtRE/MvSGeAvELH/pIkYv1EX0JHTHJIw5zp/qZI3INj8
+vTzKK0ohsGV2ZQbwEn+QLWxyFZD+RJCQ0BMgcb+yUyw6/ow5kbB0soZGC+6hlEFsKx9QbDenBwT
jxsc0eUDBwmG5HmTA28F0s3cwS9Zl476gb74le0e3AVyX+bM/IaOw90XrEN9ZNGGCy4uc9Q1pCy0
8PDSU0FuU2TkN5pe6GCefYJiGBluw9iw8P+SGZ2OEZtmaIiHaPhIw/Zc2KRV4IZDPtyyFUCi3Bog
BHlQOXas8U0EbSXJa+O4ya5AdTdazqXI41szE4eM0DdGlvqHk0CFaJNvtbSGlXDHZJ10rbvSkS5P
ndcjAODpVizNO2tDHiopC/14nOAHZudJpK9WOL3MhuxXecdBSUxrg5UEZY1etBufq71hDvch5pzk
Dy8c9zh63ht7YvA/ZOuiAL7h20zkdFkvaw34kSP00jz8dA0IX3p3U6iHTJk46YisDeLFvln1wJ/6
H2r8BaGNwAkLUWgS2xPVjzKzvhs6rybBQ9s05mufYi/oOljALn1RwwGFpAKqiL/2FUZZNB0TVrDm
Ef48GA/3Sdd91mKNjyBpsZ6M8Vp3FFstNV11pcKi12E9Ye5QONa3Mamf/VT/lgoD2nFjM8YbL5Zb
nEbXuYs9gPZdd2uE7p2d9lvnTe/mjbBqa6em6tRUGBN6XSZYBMzzUCljLecCha64DScpd7K9j1VB
Mt0AUV4nqkbkn2QKq00M+V3OLIOnsvmIWLwHlcAz2WrId1X7Qkd9QuWO1ZypnI3gCZH7bePH3+uk
Qc0ItXglQ+NZulPAfHWDFS0NAMt5APimZU+q38pWv45Q/fbs/VCbYSTpdQot1dJezon8aNLp2mPY
y9NOEYMHUxlNgL6qZhYDqvKMNS7CZD+zRDVy5kUsHN3VUnotU3P6nLtwSj9g5mk7KzWvBv4bf1d7
SvnYJO2AjFcfjp7bXRktjm+2BNF60PET1dqjFTP9DeP2q8TAHiB0INKcOLNpuirLztxE1T3TdxC8
3W0uFLTXk+v3L35HjHiULUFGIzdQ1+KpUSvFiDNtoaJavlzVfsts1rzNIu4SYVoPqMGfYv1kKv1c
M7zbWj4VhK/Sm8570eQcmG25t4zkJVlK0xZJIiPiKl4nTXVryAVa75sRa+R6nacqGKk/y7HhVgvr
N0DNl9CPgaGb+L7c6KrKuDUaxJYUjiRYthZj8mUpj7QMeS2m/nXp49+F/1B5EZnhCI7C6VEVX4nK
vo8ifM/R2QNV/Ywr636w5T0iFMoVguV8so1ojgpYk5BeMhPIXOrNbM5LBAxyfmqje0uIEXWy1a06
gX8wn+Clkz2SlvDe0IrijvSPdUayoafZq1ij7sdhFRRF9k0hmAxYeqL/Hp3L+AU+nnnzPDKyFL7B
uHzYS4+AUixVhJwgeMsJImRZSqJXM+1n8enIBO4b6uPSFldkJp31RGEMyFpye+PmgYwxlDd++q2O
7C/qT7iel7Et6/d5C12gge6DzRHufWz4O4bOWhxPoIrKx8Hmyuusfzc+UdI7tLuBPSWP7OnvHMAQ
G6k1F9W45xy9xWroVqOpnsZevM3Zty6zr5UF1DMfkZbmemAb893yqUM61K+aHpqUMo155Zf4TkIr
ftUaeVe4YH1U0iAzmlCbDeQIIq0w4DesEwegeVXzKbRgOqx7Re5kmdyLCJUcHoiyyouj1OVTNuLN
ymuOXt3A8gFEumWBDUZinAlHyU1jF1Iq3+Cb87DaYZswWmSsQKsQr8Li77PFWYEJjsDcjTO2kJnc
8PscuUMA5NtbReIhcnlGad1QHwVwKw0/xarHoB/E8Ws7t2+xMVz50ooxObhXQzJnbNuJpBydJQC8
u0JEjeC4iTGJ2LBMTN4mRZ4CtN70FQ35AT9BhEoi77ZmVT8QiLl1mxDZLAk5vd/cOcyE0XI1Lxi/
Apa6nyPG+R16gKtKMdaPGKFniKSIg6nY6kzWRh+aB1+NzaF2tOtqyG6ZPH/JAUmsFx9HBXoK0p6J
nibhzNJInhW2WYNjziHY0lgPGX4At5aLy90m7tR6dpV76OlF16Q+SZrYmb0mt/in6xCbkzTGBPKD
xRq6rDV6w1tCEEkFGpbA4hx+IO0S4r6ti4g1NMonWAGMG5qCWF9v/FiE7jYrHIch3KY0exw4MyWz
PebxVhH5s9XAE1zXpo1mszzk1WzfVanbXXLDe8IefqPL3LjHdi8JI5QzE0H0gFREJ+lnMLD01l5W
02Pme1v2Mc4GDSmBlyALEAhjuhSSJ7gzEr+kzXhYfrfOGyOaKHZhqQYS3HKNTWvS9oQGZn2I+tPF
8A9CjeYdsEQUdXF4bXkzwqJFqrBm99AU2nyDoJdbLH1ohPqwQsD5SHARtUz4ozKdOKDWLrZxjCxy
6ldZ9GVIjTeHrLWujCZiTpmIWsQW1UqAmXRG+CrjrSPd/CMSs7lIuLfzmA1Hixnn2hOhpEww8nPT
dvn5x/9KZzM59ByoCCcOg5vOz3Aw2q1e9cbWbCjNyp6oUpmTfR0iAAcdllMqMUXIPBbl7AO4FQR3
gJ+OV4SpJ/h88dTXAnosUPbpUA3xKayS6dgQ3mQ3qTKRrR7gVsUBD4/8aXKJZJQjJMumK65scJKq
Sw5GRPiH15jmKZoBjvWj+sa9Nl9VneU+9pp6SDrgzYZJ/ptGlUCLO0xB8zK7Q3Jxex3Gi1ckxwx+
kFnfkIJHIN2Cq7f0+tZZAPblgrIvBVB7seDt55jY7AV43yzo+2GB4FuLIy6Gi98JAPnJD1Q+0oJb
yzy0C0T/xxd7AevLAqdR2pO3gdMKfAHHS9uoU4MX7MSpFLfdLVJ9wVVDAdw8w/Zsd6yV0/jJAYTB
8xxx01B3D3z3tFb2ZYSBUJBzfxzN9kjopdjnMzWimpAySXu8shW6WI+EADV1CNDC8cEqLHtXFOWn
LexkhzgRyUdIxyqxAW1K4e1QOn3Jnl+yNLk1a5KR8Ie1W9HEb/r8iULf3tVCe5UZHiPSLRF3jhOR
dl0p6E3h4KCfQkTVHyxCAWPHeUiM9KGkmIBIQfntlrssb2mQB45HPGDdeqCo1jv3HScWkVBWNu7S
Rg3nwXOHszbk+CURggjnyxmii0R4pxtRgezceW1CbWvNAwgNSEGekXyRFJGtl+RoU497piDZsDEN
dQY3dYpL72YsJLu32qHD1hsGWN2uN/3bBjQpjjdSuxIsdFWfPJFYuMP5AUB6diggakAZggqc1fPF
wDy9wnG58+JqWLOv4qmA15nhSsHya83dDNQZlk8r8PAZJHUM+m3IaGqAQkjK5E53GACgknisq4lM
WPMSIjTe20Z7sGS2LQwjhsaZ7U2UP7vcQE03ELRVzfTxJj0QjszZO4/jlVWH8kSq9x7Q8j4bjIcu
8eM1laNctbKEce1thS2+t8a81X2x100Ax6xzCLCi63FUuALJguiKJ1t6Bc3xMAKKR/ma3csFUGWn
N4of1vrxt7CrEgYaPCD75jmaulfShJH7sKsfWHu03FI62oI8JF4CxMXKwn4OLGSXzOVrUwOhF97W
KPNXYS9dwdQ+IAL3V00b7+fO+nC0Qa6tUntsdExIMj6JlqgYaBdPnLYPLT4F5H0Oz4zCei7RBavS
vdFrQkJS114rlIpjpd03ekF+NVLL0MbxlLe1vimsGyzfEMDC/M7zWCsv8RDUIiX6K9BIhNjZyVnq
BHpVYT9tqMRpjROgiKnDnEw+kCqCh9v8cMLps8/AVCc+tPMB1xqMV5ahWohsRMGCarACF11xVpgG
K5cEoArxa913VpACAqlxC+7n0XlMaMmDvA59GBagI4ETYLyK2T5i2F1rDcl5dfFRFtUu0j1tNTNc
1oxu1cSqXTnjTGOXlBxci21gvpkjY51azoMUOS4rZjBGAkBpwtUo4+KAgRYVOjcsCw1qGSvBp5h9
nzM0v6olSjBuHzJOzqCdcRXZPmv6vFrDBXmpokcyoNNOPVamIrmeK41k7WbE5O3Z9kdsVJ9C8B5m
mbmbCgrEWL4AOmqPJLlHsKyyhOT56qJhhNsQ/7CHK0lmDBetW+HeyBEwmjLweezbFWFN3Ngc4ZZ5
9vPum1PN8ONyWI3I7JcWt4i3jakPqMDyd8ZkiGLFuzC1s7TToxEPW3pm9BSofwwOA4mINzFvJdZk
b8CtlZfpRxctTYE1v8jsRi379sRjpzDpmDSrSSMbjoGtg5w0M9oPtwYmKiVrdFTl5uRRGFcvNjWQ
hEJh1BbzuWq8USaMJaGHB7/D9wAeXRCR06KKdvB2GpQcbq4ejJg6CqhxGuD+BcGc1Z69rQebK0n/
D3WDD0vmnUWWuBcE3vcpIl1G7TUnml7tORg7DN45qkuoKkPYn+jaDjPezsCd7W5FlPnWcuvrNod4
ZzPy95zmoE1LEZsmgecinGw8HIFZYm5KwlUt3q1cDRBlBkyEvpYHkcmOYFDIoWJlHQzzRRIA4Kdx
ckBC/NZwYvjQnSMGp1SnjP7Q52K3p6i03RN9Fi6XJn0sYoUe8KmY7HIbGi3iwMK9SkL5LesmiF4N
isnh02zN24RNzyaqhxvMSNbVQEzriE0QoyUNU5mnOyhk1HitwWnVPfCAop5CYRPyDDTrLtkyhbmK
+T1SonjX2Vj29DCLHD4kf90rv/ex/8hg1QGVGXTQmAKH2WJwIdxVpK5xqiMg540Zvjv1chjbXrMm
p/gg0XSA1Z82PDk+SQM7QNGLNnOJlp4sDtBLKfz/qsNHoKKXKda/zZCZglpv37g54nnOTxbV81r3
Cp2ObQpGHKh+Su6d60Pginz8Dpjj5bEI9XOhbG9tkE4TKJNcL2vW9zURWvsqiq6TObyG9Pmd4QyA
7Ileq/KNF4gRm2Lk91n8dV5HI+k0rwPzMWBJIxu3iZahiJ9iyey0IuoTr6EFu47OMPRxotatRsim
wingjt8iT13PTnbxo3oRDX/l0jhNJbYjz+rI7wWNgt3DfLX7Bu0MPUBgmhjqUkTj9oCqX2nxzpLh
u2yGYpMJ0vZaaw+r4Ce3+i9NZ/9/dBa/DHD/B8GgXV+3nCXL6M/Ht7uKdIfPsk96tSQd/f07fm6m
xW88NGw202CdHfJQWBz+1GBYv6EyF6bLUF43LbEMVX+KMAx7YUSzMTYYArsWo9W/j24NgabDRqEB
XNjgr0PT8Qc46L+ChRr8Rb9uWnllusPggrRTtsX6H0QYpstWws7HcZMCYBKeegjrcTP4w3HKa24/
CcFF6NU287W3jiqyDeN3YjPStTvWL/9w0f6LtfU/7Xx/vBJeCutDWO/LdfpHOUgeAW4A8DtuZoH4
chbRl0RftlKjNv2bZa34EZ/xy4ac7Yenuz6DPHY//7SsHRwbqRUeF4pOUulQq6qVjR5/h3e23ZRN
7u/oggBXpoT/isXRlwtmRpG8gLJ8JroOnbhnfYauE19N1TdjclmSxT3Bf6RqolNG7xyxGrUKsD36
lFS7WHl7Q3UO6x3mjI7mmMcfX+qcHJHQM/bEyTonkDCB0xOXOpSiWaP8djcO1XBAKLIDxGS4JOzq
rxZgVJa1wz7sMmY6fn1ly7HfZakSB0+Qepr0zftcj5+6TeYN8QVXhuHH1wbSrgNcf49cnOK+mCEL
jSqrN3mE1WCAWbIlKvLVgMUA3jDpIAEwhDP7njBGksiSxOmfFA7qEZB2xJyJoWVa3UIKmClJa0Jy
1FDdwvj0buphlWupPFV0rLXo5C0kVpNUCS1HWy6egO/RO6TO95rF36OvzhI3NBA2CEAdQ/qwrOJT
STDlaSqmizvU2p7LS/RLCfwhNHGfRYgDDpGTUNqVrhUwEUMVilQbsammB5NmuHfSEZAdFZYnC/SX
0zxW5Oqcu6q9VRXpIbqD8FyDqidszIc/vkym7R3l8sUZqc/rsNJ3mDwG182uahP+uZr4+cRaxIfJ
bge6BH/cRbKItgU0h7U/4tEGpjKftBGThecKsXHN1CSJWfFYISn34prtLsbXGzD8bq8ltE8Y5sNJ
i6BGNuAj7xxVb8DZkE+NfOOGqEvog51xX8SM6hy5hPQqfTroYTes22yExtARVTaG8WNWtdUuxW3L
Lcomu86Sd4yOB8ZCDLDx9HIArIy8edHc8gwI5sH1EP/2Lktdv9YeprKESpvcjsuEiPqkidtyk2ow
9caCBCsrPNYgtqSevvnDMl9vxC30ykNWL9ElrU0S8ZRjnBz5pMruBGBkweyxilhHC5gTPqGc+Umo
1JBoeaDBwtBbUfOfy5OaBvTkyGLSSUdlOa+8KnovCU42rPQrpJUgwOKpcvT35clHlC5rkwqeRuke
ABA9dTV8mTrsDkT6XMAIW9xIALTNxtpqDj+obJJ3D1mRMX0UJuwabNGr0IUdFaJ8LKHlhPqW9v2R
CNsX0KFkH4G7DDyM1wQ/nInDvvjVeD9J92o2sxs7rr8njPyxgMP0yoAXuPE7DSrcL83fyJCY3iwy
bweH99Apr1Qjg6Qf1pbWvi1X68cPcB0uGaFT2Ifrcg9nSM/2Rps+2IV16yn7o9QISZ9YirfTE53z
lytZjRnWrT2kXwRCssbobppMV6uUapdTuTwvYWGr1k2fZ0+tqxjsBbh6Qq8otoJd7oy3IqHVE/Hb
ULUApgSbjQqom/9l1pSGXGDTIUcQ4ysj350RcnVtCYIyto+T5j3AHKhd9+It95FGQGVts3/C5Uui
1q2yIx+ZeH4eu/JZ056JCTlIa0l7RQWRiyBxw4flCIfp+FF9n2w2Ipl/4x7jY6hDOOxLEfSVemZy
cFgeKWbTEtnaU8tj2NdNJ8PL177YevqFFe3K4n7IfBpBPzxghWHTZZRUbQhWjMF/Eq+VKvCUhg+e
5lyxUX/QG8E2HVIUyAu6M5NfVAN3vJ9EV6MIYt/g0gpgjVSSs8zB+F114WF2ctQRkQLJIxxzN1f9
cDOM24LD98qtw+baYJtXje140RB61ymm8t6+qptPw7ev4YPeZt0BLMNN5HlPctK3Xes/hFjlUmJp
TWxzdQQhGVDJl4FJZZUV3DvtRFpdbtsbYWi3Zfgf5J3JcuRIlmX/pdeNFAWgmBa9sZE0o5HGmfQN
hHR3Yp4VgCq+vo6FZFVFeIZEdNaupXMTKUJx0gyD6tP37j2XfpNLWysnRLsCTCnbI2kkhNBGtMZH
GfIgBppMx6NtC8ajvn0/DiCeDaTadHgLIe0HNUxHLpYa+b1LudwOGmsaV4Rg5bNOJuLXrGJrOdVb
6NZrtyw+DQ0zpD/yfgiwy4RT8a6S6oaPfhA9oTodrdQW+VS9/BbJV87Z5yCWPVKUnr9iUzK3U/9W
mMc5sZ8qweeMXSAhLjHFmf9ZDuN1VU8kffrfLGH9HHX3GdvyiZMWwEzJGdCzi1NYO+cpmM5VQn+r
KLhZ+vJw8Y4fUlHd9yKCpc33qWmETLbi2D5iDiASrFDxVvX8BF3Fy7+vRfj/tdp1XKD1f1HtjvlH
/6F+rXh/+1f/VfHKwEOGadOpCi9yhf+seP3wH7wMCIjFRXnwm6zyPytexArUwR5BnKgZfpM4/FfF
64h/YEV3EXdKx6FWseW/U/H+WmZSWl6Y/dAxIpvSO/hFHImwfvKHUgdbRRwHKIsF4X5kWmdDwE6+
+d2V+ZOS9l8UzhekP/IMyj4YLt5vQs3fKZwHn8VlTmqf5n3XfBJZBic/W8JxVSjoQAk0lb+RfqLA
/mM5L/iLBKLKi+ojcpGA/rGIjiCAh2MR+9vA1vQ/20qU6Xq00goAd+DWmxEowWueQONK3RwL1ZKM
bgJr0rX3tZyya03W0tGmp78t60TcWoi7CpRpRXv66yvzL+eOywe9HHw84hJEIIJfBCMIIAoz6zqA
N2hFJ05gPvMsFTpYz4PmZlamZRQ4T3ofiH64VAea/Z/b+ZCMY/FcN1odYBU1X3/9sX7Tqfz+YPDb
x3JdAUYNVR9Unz9evyDqRJtHxt+OditPai6LZj07Tfrlzyo7zo4VHdy6mI7YgOfnSuWoupIgvEq1
DF4dk1R3Rqesz+21SK174HrNIY7i4hhPIwZF/MPFD0v2BnpR3kGCchrYf3axr7DrPfz1N0Eu9CeP
AgGcGOZcQGz8949fJWSSLNToehdjWXpD4xFKso7sQ2mn8UtD3/Deh18N0Kse+weiDecftT+jAC6r
GuIMiVmP5ZzeCKKnCPGmzYFYg/SX5MOCyrHG2HmViJypOdHnCPW2gpyE3VjbAj1ZkJ2w4CJuTJcz
cFqMfRXTY89+giJ9pdA1WAa9Tj5ETMiAaNIW64iOEGvFLrtGdwFAzw+PhCXvxunoRfdTF74WChNt
3pHZ2hjncez9o5nqAxLKx3wxO2usUMZige68XWNHDNChL47zbTYmT3X2AG29ZCODONrFR1j3PrBd
dacy8TbYgSbpHr9LZBCCkD6aDTN86Yqpb8hNWyXu8sIA+piS3IehYRcE8rOKyx9pOG6IaH6CF30c
2oGxHy7oJoNTgNMfudOuFSRel8J97mb9w5/ZuWfXSzedXdwsS/yg2IVXoAro8aHsQt+ETd4pZ/fk
jiMseaLR0Srbo9sePb9bTlh+eE9TpOpH23fQGRRZq9BvJ9pr1n/95FyW+z+0BHgHsEJ46M1s13Z9
tGF/OIi3QcUYfzDeFvhFddeIot414ORv0NajE0DNdUnchkFThXrLVKgYtiTpzV8+QOhP3cEiJMrG
+kGjq7gKUplwmECOy2i4qki4p8Bp0ma4moBvviVMrN1d0lbmRzTO9uPIuesI/cB6s90iuRGL6fej
xIiEiTLFmiyT8BgWF1jR6Iu/e2EuK84vrz7rkMtGRh60xwLwy9cORTsFl1efaDtz8goYGuvcsST4
8KY/WwYjJllMDsVnudw7WY90LFroTWNGbA/2IsPnchr6L+SW9udf35E/WdRDWiLkgPI/wRn/j5+s
TAA8lt7sbefQ8dZu33ylkOU6Bt+bWSd/szL/yWWgGYRfjgZTaLNz/fGPNanjz6FR3taYIXhL+j7Y
GleUV/+Dr/S7v/LL4oSVLPMHt/e2BeS9n6IZmpthkCjmXA+CvFS12f31H7R/NUVw/bAbYYeghkAu
+Zvl4Hd7MU9o3hJN4W1rbIJHHRbMc3FdglI3i/cSNrKFhDqHhK04lXhzhajPKAX+LgX9zz4Gdixc
ILS5PMn//eXyWrPXdiklv5XEhAxo/8XxFFIlP6rWS+S0oH7HZFP65Nc61fxcqGnzNxfi0tH7/XPu
ofikAPPILnLwVQe/dvx0YoeGBvK2XDzgqSksilOnMHqwnSLqcGeziZgGrf18cu+7YgHHtdhDvIvG
sFZ/s9b8Woxh06SvRgFA8NHFZnPpTv7upixyKbrR5xFLExKDfQVNo27pFuHmcv/mT/36Ev1mwmFX
Z3nEHOOFv7xE6RIDksGVDRXNTw6qZKZQ2Rqp4RCPVxfX299dZ/bYX660L/CUBdR9rKJAm3+90jN5
QFCT5xhnbmfOQyKB38R6frOyZhlWZRYnTBHc7pqllHSHoB+PiVL9hvyheGvTcNpTW5RbRsIXgWo/
XzHhFPBgI9D4UbEc7Zo9YXPpIaMAETkyGyOmbYGfZk1eaPbdITPvNR2qizzAUlt7sSUAh8i8mIke
nbBs+MMkXFUopZyLNAzc9g+uUEqUQ9/+rJQr32PZ+RzlvJ9qEuZ7ZHnzdnZIDyoXH5qCBYQIwgTj
mLBKeGp6wBS5yrytLpH9w/UvbxdP1gfpXuQ22o9HaC8dnySXyyqbyG+guYVuzi3CU1UFwy6zsdCr
tpIFDpg8QnHUoUsFRu00aGRM8NwMaUHOdmFn0yrOFbo8HeT5QZQXFp/r668A54MGoqKjqLtGSLER
I0ncrOPSe8mcptjN0pgbgQlrN4xgFOgX2S9dnrv3U2awPvmxO36H9g0+OXSTNS0V54aCYdzVdoyq
sGiBYWU2UTdR44W3OWqUK3spvbPC9/yjxrx+p4chQTEvCjKml3i4akukuR5Gg8OAN/utBszwWjuD
9nazkuahK4vpDKaZVphOLoYUrCxmg/laPGeK5inSofG5dWgq1hzvnwiha67axipurbZLrhbdWw+k
KGS3kG5TWsaO2NhdRUoTvqjbeLFGuGZabOke2B8WU8BrmHrjqUQ0sylt0pOs1rjf9AhBTJpgALLN
EC4xy/hOVwZwP+2Bw5QHBUVV0Xzvx2Z6ciIVf/m97F5Kmpm6RjhtO8p6RaTUnRYwgI9W407vvdup
75qmsLPDcNxFDP1lDtc5QRhmiZAcPzv4Wc+xdYyT3tvFyeysZjWk75qxVrGSPLanFJ/Wc29KjXZy
KrdtXDtr+lv5DYKQGNFD718JcqOuA1Qla8+lOymjVL+Tlr0c2xFwCOq0hSE3sbcjxw0GniECsn5m
ufGGHHEL5qJCx0vOhSN+1ZKklzlWkoLXhCA06cnaFW4Y3sVDW2xNbLFE2lh+FDC7dVaR0jQ0XrGv
W3e56xuZHAZacCAOPXjDiIWLF07HNZw/z95Gtkp3aQRZGbBhd9toUAORN7Zr+dsfdqr2tenS6dxJ
xOLGq/OdJwdDUEbUIoQ1w3OaCJIqUpOdmUiW9zKoyt3sD/rGSdQbOHvzQGRQet24OgFXU4TbGI7P
rkXQuDKWdr67MxPlOeyYeGfEPmgxqFsHIBoqTK6Mv2sSHxLvMiPTR2IPO7pnMrora0lWIf7xW1fo
y5A6c34UjRXfmzCGBVKCvDhWrLhmGxbdBfWZNLu0wMuDFivfLLKD8ZgWPh51xC9l1ka3Q6onpEEV
KTT96A53qa1bmoplr7wnmsXEo7Uqda60KevbZIyYszgzUtjZXZz1WPjE53CkBQzWkVMhptH7QTgT
74+dMRRPPXUjY9vZNr386Go05aSjjHcFISXXwrGDd4LA+iuk5NkL7OGEVBGWuJVlM8gdHSsjwNJW
u0iH9Lf8Nv0gOwLub0njPe6W+KALJfZZISTG/wa8QkOuxHFxgWsXfSFOwwS6euPTTX4KFZQy37JL
YEtNCJA+cR/8pAiPbV+ao7Gq5EPopqKu1MUha73uTQeIsiOntB8mQtiPFqiIbZE6+V5CLf9GqNXC
E9ob2Hxt9TgsbXRdlbBGB8YJwFym6bVWdfLmqX66LXm03y3DqX3Ew8jZfXIaWmvufIMYhDF/UHJg
sznU9XFZnsKOgLDQ1iz0SLIn02DFE+2+QhEHbZk6gUPQHB8nO7T2EVkWnAtbSsO6mS76LCvs9nOZ
dRd4qfzuEd1zU8i+2Q5Rkd0stqlsVnkadfMonKeAucIGeGl/ZWls3FEH36yqBJ35qWnqQzAIQvqs
ADXQtSHaQMDuK+p3kt9IxhHl8oObhew+sWyC0RiNtlDp0QnUoXgl3cfZokCYXi2MeGuXcepJu3jI
t27Z148+zY1tN6bFW1FlwdfkToLIA5LaTdKSWj6HzF+YZbEXFrl4bhhk3Sp4pM+cE3yAuH7f7iEI
IYkOhqm/lW4UvwR9YD/07rTc2E0bHFBWxiet9fBj8DJRXcAx6dNcL8nZEtL76WoRfWfYVR9IGEPR
VqHUt+MQvpBfo1RKPJ9GbTEv7512zYdLPvh9KGoGrxAA55MGBXVtW5r4mc6btpq7dVPO2scf6lrt
EbzItJe1VF81HRcGDeBepGXKtYOyOd7YSZ2cElX2u1qM4RtHl/gUV5IgM+nM4si7xFRkxtEFgYRU
8B45/d50LtTPGo4l37kNLEhFTf+eu1n9MoV6IG6kaTokNR7y1y2AJe9xHpV7LERG4A40sZ2oAGy0
Ju7JN4st713W+JAXBRkXMk9xmCv01IPIpjOZJdHeqxRjmTSs+KPYYt0t60BHedRZy50uaLBhmND5
gfOYs2OmVh7UlMzXyskIXUEnmF8ngUJq5HqAFYUTwJ+X48wow+GMcYOaleheb+7YwWAvyXouzXqo
re5B66L6LitGZ7U1pl/Kr8aXILZiAtRThnKrcgoLtVFFOl81Uex+9Y3nNvtisPRNgG0RVQkAUAWE
/pGQA8NAIOsPJbMCd5WC/GxWqRwnPgpevIqWCt2QkHiAM3+rDplp6+JBL4IHuidggBjZef5ZdMvw
IQWNeba9ZleDY7kiObgOCJrscg7IjsalUjdXMAy4SV4ckSuRmfnFpmImBpN7WPf4JImnjYsHooj7
b61w2jvhSL6HUvO5Ari6Hdsu73dIueYfWiBpWI2gUL7sgWu4lKPzbZGtTT5BpBEhehVMuVXBxOgh
cVKwl8vknPvKQ2bt96ZDMODK5TpCQrrLI8GGmEkAWtGs8a1aKID5PVkl32rb7V9KFYij2zBg4iUu
s6eGypd5y4QgLqMU/lJO0aITxWS4xJ3cU2VYZMONfUMChHBPqMNIXROWPz45jGa+Grts9pGl+ObU
dg95FYYfBuQnpt4ufcSAorcYavqfpUT0TtJQcO6GovrimIVfpnAc1k2BIdYuk++jtqxvVdKkj+OM
AYkN0ybaD3rSus2t6DlYlHpqrR56hG/pblPEeJtLq2iB3cz6eRYmyzfQAuUuzASLAdJ8iJQ1CRt1
WlylSbjclJCfbu0l6e4bRq4A8wlDfSWU0T+lczC8t+hHX+Wow+/JaC1MjieYwUUbh+Wmm6S1DaWp
sa3kTLXEmGZ305BgeZB0TTQS2sNgBnEmTCM9G4Edx17YKQbfYHVhTYyOtDPFVxtGNclGeY3SmSfr
PrUCOderaTZTskHd3oUrwOOMRbXFK7LG6dy/d7kU9tYVqMdXhKeKaHMZ8z6PCF02uKnwyJre5stU
FcWr3bnTHTc7ep2dkHsoEpSiIa6z/BguwiGwxVyW0DgMeB2QCZxmgKXfRJpU1WGWmKm3qa3yeedl
ErklEHBNDoJbvWpfmRExYNVsUjCX38uqwiVT+jXI07DjqIss36OOC922iLcheZ6w/9NUERrppmJj
LWbsjpNjU16S0NY90BqINYJTUw00GqzI9MsBZD1GwiW2A6JWTHFhjRHaYN2BWVDhcW4nndzw74qX
zMo6TGpTo8LV4nd5s7bi1Gk29AkS3ufOvlLdjK0K8S+FFxndKEysoLW30J7iagNSOyjOtBZiyCaZ
5zOCIEkcZ+H0HMeo5EGGmadSaHVuS7LnZgufwNwFEdwtRQhWzckL0ZsPqLVv4v5h4k7dxHPdmjX2
DFxJYp7cm4qY61eHdPOvFMnPSYEUhN0+2d4p5ZwqOMsnIzFoBDaiIBxkDVKyCvtbL0yAYRVGUxGK
pjlM3iRu+iCuQHIioKEsxEEDm1Cmd1PkAoMS0CBXwdyFn3neE93ksDa9Nr5TZQyQaywtzZQ8VrWE
PZRyQhzIu0KEbgXR89BF3Mw+S56BCZMzO5XZVvhZg0oWxt4mdY33YeUOXHGn2brzgHuQEK4tJUq0
E3bzHnRLuLKk0vvZmzDHZRHyFjxo0U89wpwsOMMexlDBT/MKdN9tUnrgWHtdXhkc7dem6pwtXLsI
rTc36gbocfMcNP50pfIYQjrp8JS/bGtfdSk/gtkG3Cg779N3IPGhYASROzfqqkmz4spkGULnglYW
m47A1ViPZfZQTT1bJ2Uf2mDZL1OFoGphsdTTcorIe/8UsTt/gLVprspumUCEKY26A0t9hWj14Bhi
z8CIkPIuYkCjbc6ngtN0E0ZtdOPkvvWzI3QiQQttk9fCbHcXWKrd1ZUgzp0sN/FdlW1zMINTwZxq
qk867dAl5AJSe4yzxvos84xFXjLUiB7EnE3LceESu6uLm5g1APUUQ/CIk3anMWs5DXa8NK5ewwh6
eeHO485Inx80Ts2Bylf1QzhiGkZDxZkJVFmSZ5dpvgstUJEkXHZE327HBkmDzNO1M9rlGbuk+4YT
hOWrz+IVngBeI3RD23A2dzJpfkyRh/FFhhsBefnaJYrg4lANR1S3QXdIqoiDUk0oJdwN6ghCUJJE
RYgmvW4j8WldQNfmmxsys+cA2W/ZyjBJttW0tjQxEaqsQejPbN0872Ph3tZtXn1VfbjsYoVAiWfe
eVIay958AXMCRFrWbhCTV0/zZp2USYeWHgkCZUYJeTtjz6eiRoS56coAabCTVDgauO1r03bM30P2
9HUXh/0JVuZw1YNeWlURUUaKoIu7urLb3cCiu+oJHH4lUdSDouYxFdomHmFKkx+kxAjlOTuSyfE0
h0G/n22Y0SPTgo0WmoZJYF3OC9XwzNzC59SYdW+T7efHQYvgmPCwbVVkmGiM4YVDEKFwxdUI/xkv
K+worL0EPe45NgNELeN+LUrH3M5u7Hz1SrRQncflwbKS4IWBaTOs+3gZDX7KEtFZIpq10nxZMCe2
/WNBRrWxM99+7eskvINvrJ89q1PfkO8keOjylmRJgMiEVVUN3ya7ZGVy5olTtPYyWVdxpZ7RpgHr
tJLcjvdOtZgrxn7cA9Id2or47Xm6HevAOZZpjOwcGVdHgIl2eCkib7bus9KQG9408aHMiuVRFG1y
toMuONg9n44yxcGshgrPfr6MWFZtVjW7rjFgUBKVyzMWP5sZUYF3NUlS8dBS+xE/6IaHhrCNx6El
wwXGiNURgtCeg16S0WMpw0PvRiOs6Nh1PuvZd36SuJQ8+ktV7QcFoIbByGeYeMtxxqO0nxje3AgT
EXfsBfrcqqrdR1UvdnmqvizL9hM819Icl7xB8J5CehEobra1aNPzUDX+ZSPNJ5IpjfxpPGfZEiQz
Xcs2Yo8KR4XxbfZDdbvErryCg5OeRmPUi59F+X05N+1r7xiOS7NbXOYITWiQAbpGQGuJ473bwMho
I8DZYzIUJz5vwuObiPvc6s0ab4V9pypilyZCnHecRX0MRHmEvV55/pO2bfx9wmOOhsXkvSKi6IvH
I+TEnuM04rCOVcQQRvToASJbCU3XdjeHNXxxjqsDRvGobq9jQiR382iBNMEVDn4iLXZyMd1txtzl
G2Q9F2BRSvMvIJx0U2beZ8N281jRRP6kSYDSHUceqYYfxm+m4Lk0kXPCpjfho1iIfSSgvs4oLbqi
xGSLJnJ+4fAWQaFOiWgZA4JgwPNEjCS/J4QEzO+BQ9v0NoyzNthSGQ0H4xA3afCYTJcVk5VKJhUo
Ht3J/kfGivQ+M906tTGkAvKOSLOX0UjEYcSxaFI6GbZShs64GQY3tXdTjhfeaoTf7UA1guJn5rJp
OVm+IAZlfZWWh6QnVOkTKbTBKTBD/eYlc/LZS2ek4mg6br223M1YVLJZ0QhPeY5Ec6i8zlGrwfHG
65E4iV3UIeQf5DQIjHiJ39wr1Bi0iKdlQT46iTU4a9J8coIyvXUyApjRmdudlUqGO8SZ1bGMg/il
Hg0jVloPdcP21eCmSMbsTECO+oaJbMAM6Rt9NHZr26umGeTOiab8bbwYKjF7yXWsVRuuunFIyShM
m7cOeMtO4qwgzYIAO9ain7lTrnFDQMsqXJLszKBPYErgfVqSlgPpb86zzj0XDW8+iM9WsB13pcF5
h8ASg1ZzmTF3pUeZg+jp2Ixz6x9ZTkqOVpelshoSfJsmHb5ndjUfOXnGt9mUYOzWvUFHlZFVtNxb
lm4wkGpJT3foAlNc++NsPRgmpIyPJooDME22OsAWr75lllle8i6jYeLgz4+bmYCtAf3VBr5pdoh9
9lYWQ1wFkxvvLX8eSyBQYavXnmo0eYK50/3IE55g/OEWTrVahQWhNHOsiXalyO0M2yelRHATcF5+
drQ/9Psc/kxFsLfb8gEW0ndJ0ryPkuhyE70F7wOZRhyHZTUvD0Usi4uoDDeYk/LYhwU5d9ioMcQ5
Js/f5gDGQDm25RN8HL2uMYk+cIzi4Dn1E5CtKoYgOeGmF/sukPW0cWwIYsYynD0Tza5eAPuGJi8n
lJ5j2cAtLZsEcxiH0A1G0ypfc+zOPjww81RIcyjf0tqGVctOCqlgLob4rik0L15Y6SNWbYxwGFkf
GDIs+7rPmm26aKKhK+3cjfYF8KTcYSs8xz57rdO/CFinW9JxvE1B6usOmgqPXxqTWFzQv+TlR/VW
+dHjpHIaWrQEOGaJaFs1kVkFRXeBtBK9CuKJo3vRofesipRFf+yCHY3ycNu0FYvWVFsn6m3rBVUr
MQOqwsw3QYbeg6yQ7pbwgbzc9FnqPS6qKzHyW8MNhimwA1krj4a+7370idbKpfIovBrnoJU9kvuS
Zs6+tzAo5b2qx3Uj3CDfzzUKgZUROYQmVNtjeasvfdxutOSDh0/mbuqVsjb0mi8ACYzDNxZGchaa
pgs/ShExZhyFLD+kdmgONwRfC8zXnWVO0cIwAoPzPIz7OBUdu3BSmhXU5eFMZDpP+FyF6bWdU6oH
nYCrWNK1EZsmAnZLqkIQnImxjW7qyY6vJCXPz9koINROYD2UMy4XsoNs723sA/dckSz0KNtAvCt3
tl4lhFo8rk6/EYtvHahlgqOPnX/N+YHY7nIGxW58clmtwOtfkajiag3JJQZwbMO8FlZ1pfzRfoyI
Gdy0sSjIKVvMY1eTQZpHZbtxlgl/sQvZgwZfufMMEDTo5RTIsSrngyrs5IiVGqub5fhbmcfWmrFT
eTVmcjoCjlHDKupZDKxssLYWGPpbPTkGHFthfRRJ4r+IouqvoOFHd0m//OiZwHkraTn9XSotVKca
YxhiloSUH9MHvF5Oal79Rfbv9WLZXwR6Pi6DmB/qYKD4z7UDOx7J89Su6ox+8QxLQx0L8mLPyZSA
N7Bif7Hpf4n2qIxN+bEsmfeKONL/FLPLA6hNFNyxESNN8VKILiF16VFAntjUuYex1KdpvepN5u0L
5HGvUx/ZeycY9Nap4/eyIXUSOs8w9+2RtPoeJHWu/ZU7dhMgNn7/tRmT4MnVxfQAl5l4ZZmPb0Xj
D2cv8Sm+iIQPuk3ZCN2u3UI6tI8HsS+TtDpXdUICedeRNzDFw66bkfr0GHx3DNrbwzyQdaJHUe4w
m3Io1VM3EWvRzZwMaEQeC9+3ziPvcM2AbBl2FrCulyZDnbuSRMuseYHNpveU2SRFPN67duIcwWew
eFXJsBsEGlQ/SvxPFRVzturTSwMqzy7hoWKuXUZQ5DmYbDB7MylQpKFV7RCuofqYRHpX9wEYgOCy
WJR9wSEPyNIHmS81xPdRvuu50veC9uNG9hF6HfKIgnuvyORX547RK1TW7Gc7C9xeSWf8q4C1fi+7
CDK77QeXM9MlYZKsD2krB3VzbqEFT8K9NSGSYlXOyR+MFcpguxpevXphtlQ4YMAhO23/99KIkFZF
HW8j/BrfcDo4t5So1MwBCQpK+/7/gM/1f6GJ/X/I22W7JPP8Tj2x+VAf/zRy3X5UP//P/7r66M1H
/Qd31z//zT+VrsE/PKK3pcfA0vN9Kfht//R2wd7yXV8IaifkBr/95L8BuyFiB+bydKPDi+rhv5Wu
wT98F2EqylQK3wuV99+xdgX/IkBAjoQINPICVwrO5u5F6fU7eUVhO6wERVrvM+E8t5rO4jxeiVDN
Txj1h31J9ul+Bl/yzbl01UkcrhZ8QJUoPhtZzLcBSjxSGxnd4htQ3bN2bhZwgENRYuwOh2/wRKwb
n/NU6OTqxhSa8XkDYcN5i6PR3k+XHNd+UD4dpORJMNWBlo97P4sadbYNrN4BQzjhj6daD96+x2G6
0UQTlqZ0CJ4IpmtGFkTQ2nO+C2kvrhnDQSERElBm2nBiKH3w/3Q798Oia6iEQbWdoT3y3dzbYfxp
RbrglFZjFR+VAz3RB3zpT3oFP9DsCks6u1rTpOghj2xG1x8+BFEOnWwWwmb6h1HN4kBQGGP/xmR7
l2McByrEG5b7qvoK/tVUnufAru8SQQQLEKdgA+xHH2g9vQyCRAy6AVX/PLTOUzlSEYT0kecA4mJH
MxUl7ngicAqjSu+fYZJmXXfHoJEeqZZ3DqnqrgtwQX1MfdIT/ec760A1h6JBr7h0lPE16Ub8ji9p
YtrCM0GOnVtsRAZbvq1PXuaXZN0VlwLG3xDy5G4ktWGnD5brLXsxUX3PxXaeorcIiAcVHf4dn3AN
N2p3UQveAbXBm+3E13kJWWuebPaOinGF3yFObDkdxw7XvXj1kyjaumr2V4XMQTVIdyfpMcEwK84e
FoKyC0gSweKlreybmXC6XVpEbXRne21ykP34M84nmFc+PgGQHOyEKCwGe0bVn1jfK4uASa+80UaY
nfKgPBVUaklsP2WQD+Lhs3ft16YvymsLCwWnXn4YgIUUpDcN2UBHirzjtd+2TGLqPVR27MM6u3EW
OiAcRsgcHL29M1YQ7PM1mSJXaUC2QzaDvXKyuyTyyaLpwycli3dgejChUmDyMv8xxA5x6SNpB199
f6pTsKReQZO0CiAZ9RdXc1WtXIW4hax3FwzFiGQ2OtihusuD7mPKsvssI6tsyZfDCFkytpmPE5OF
YTnottElesEKGelx52Yuv8VEHUyn1wESHSxqBEAVh6Zler1k3a3l9mY1+OP+kuOSuhaB60JSwI33
Zdu3sHqsje4g1knId2Esv8Ojn3bSQv0h0eq0oXOgjU+WWx6bTazkro/yfBMzJcUxQiW2PM+Zd7YT
vP8iqe9COglrtGDXteZ1mspviBKLA6JtpjP0oVYEIJ1zl3wZafn3EZ2LyQu/yjg7IWOk7aTVtmQt
2XWLzXmi62eGIYx5OlxftiI8qmi/JAjvZ1mlzG7S4dkP6YNYeXa+8Gv2TYr3vBBIezHwEW+ggngX
jCR+5f345HoWnrBFRmA1Jndt4Otve2LZgYzQwCqfQ1u0p1lQU0/jB1Cp5hzP3dH4dnGgNdKfKCV2
Vom6IZ5KKj3jwyKZ5cYbx32XcTjwE6/cj3MacVpPnyVP/bkPx4chFvFNr8ZiU5tG7YbJO8WWqq+S
qc6PYzNe4a6crlDjDcepJy6583DYyd7qDh3cNwBg6gnjK2O/+T0u8/iVJPZ7Y3ePRVW+Vt6ikEVZ
ZjMuwmdSIQ71nOSv7aQIrO9xHka+OM3Apk7ac34mzXnitdhlEuVP2AZPeHdfhjg9O05L0xRyHO8H
tC2HAxl9Wt3uJ48QtNiuAB3J8XaqILlUfJWbcAHE7qCgutD9mKqF9Iu18tydC1dl743IlT2YAQef
uIOya0JIetV0DFnFVj2b3522xbHvzWNUJuNxqM90LgIUTz35vv2cYnrCIx86TGys1D2mOoR/i7Ir
Zf63n9tz4hE3WsxUrKTJcY3IAO0T9g+msYARFma8TlpOB/i6VIF+S6XvfTqyfMrG9M3XhdhPQxqs
09p57G5HvBekrVkdqQvybR6LhzghaVIMIQGK0l0lInpTuf3dFdGxb8kLZKSuGbOMEqMuQLpLfqFI
GVEjd/lU7AW0iBiyLsujQx6L8kasUQH5XGOMGU8XrP+kwBKWtyYR87PI636NbBngUxB+5f43+oA5
LKGatGIjds1/sHceTXJjaXf+KxNaaIcOeBOSNmmQSFOZ5d0GQbJIXNh74c2v14Pu/kbT80kazV6b
ajJINouZSOC95z3nORZIZ9IXaDENfN1ZV3sehXSFEpQ1OYoe+tni5ohdT6MyioYv9avJepg/FVIw
/BABJjYtP8o6eOLYQDIQp4hZNQXjKRu9au4fuDXhzyaPiJ78y2Hzv6M56p1ivSfy7M2xmZwXKBur
2qyeeOLJnUwQ1q9Wl3ykTYK0rNywUENYteD45+C9clehMYNhS3Jz65Xg7CTMRlt983X5Bkvzm1Iu
hE38S5i2ySdfjKm6r3qsVMtwkDLl+h/nBZNB/dQa51GUF294t1P7upb3tUMBg7A2871XOdyiO++X
nRQF5gRW5X+wBiWI0Jz9vKiWx8KMvY2WAIXgDjbzjx4++RzXu0VjxaejJoFvRtSexm45sJBrsgGF
wP9ROtVD6dBIsziAyApYu+3K7xswD28XFi3AjgPeZS72RJnxrjCbt04LDXf6Vo9tt2XfBfWiZaMy
qOFWJxqtvlmMgUer3rmjmaFvcOLMu2bb9IICphqu0xLDPhNZZ28HnSOZDcB6p2cNaQuj/I5Z0q+q
eJt68zlLqweOPSOyRXdIxc+4mRBv6vmUZjz5u1ErD40tb9pYdyAl8SwPLTZS9l4XbS0S8s0Cf2I1
7DlPTtvU8oF0aVcwv9YOjzDVnTZtcAOy/sYOlmsyaBSgOgRVjIL6I3ji4+CRH53SyBomyM1KfGRB
x8eaY05MhW4RLxSznNwuKS5dWg0cwYIHW6nvccaOSCtGZ2c0Ylv54mEOnDjEvcih0+LpK8F4aBcJ
iv/QZ9RBlw34Iga0c0tP6Q0/5L0F+iv0ZAxjDVKzcH7a4NBQ3QkcBAUU5yprn5vez49M1Qu48eGd
+TM7LVZyJ/Je4pHRBeFnq73D1vDQudCfh1IzolhaDoeio8wH70lMT14CZZbcOl8G7ckLyP5rRfOl
TWJGdvIf4VNWfalxlcUIkHn8KwuWtc2KUnXxsxmXJVSlc4TGdUNM81697JvWT/leTNV2lvCee8/e
W3M3fyxshqluvbixGp6Unk0RRAJj2ykNfjO/jgU9mvJVerOciTQ/VqUSoys4tpuxTg2TldMVjGF0
l8VAH0VD8jHYkVU52QidG4uuNxyLQIaUHhW8VVBui8dsJodQPOguepcXsw/5/UvBcM2yP4kaTsLj
yAe27KsUfyENptWidnOlQmtlge0HKJgFl430IdCRVWvvoB7toXwhR7EIpB23CsXcz+e2HrHS5+po
ZUkaVe5yAbie7GyUvB0pXoxpPbXXTfLKiCyOCanwbgkrx5SvEs7bAlLt4gjnlx6UM8uj9FrkcxbJ
eDZ3SZmsrPj+1Fs2JP2c+HG7FOrZ3sBtqO+C9hKryX8WM0xqyp13aY6LTXeLDwp4qe9OeP4XQut2
KrNpsHFd2rxrJ77v9HzHSZ7yUMtGs8JvERHXLc+Q1sRpBsh2RNaKw6mIT6I11UNqP+jNVxNr8jwN
TXEZ1i8ZLB3PYC+RigIDWWKcWk+9l5bf7EcLMn9vWAK37ajvgbh+EL5LP9oUsFiNzQUYWbXTsbUc
MZ75fEyz5cHjcAMVVCzHhOs1nxFlaiO/NytOIrLgNG/hw4Xh11F07uhUF3I73yorKCOBIRp8Zwkz
fuquIzT1MDf5XPfsGtiYSZ1hVOSX2MXOUYCeCeFQWY8UKb2xoXzHkTQ/16LPnnvEVoeY8JBA+8uW
smY4Qukz1i6VhFKVxCwe2Kxl53rtW2k1/Ts++hGDByY+vdO1O+l5OncEP4KrjmsPZh07U0qXFvrB
N+QYptdgmp4bUUU2W6lnHQ3xulQa1zl8BOG3CH3kDUMeuGJXjgH2HJSm/eJrn5Sy3FdObN47Wb+E
6Grco4URsbsoMaBg9GgMOIh6hhqqVc5X4Ur/6AJQK+Wo7kBxgZSg8HU/OkBAZdneC0BMB2kqF/5v
4uHmpiHYHn3rkx3Yo6kdGTXzW58JnpWKInOAbgqjHjOTy5scjbi+Drbd7S1PJmHXMZLmzu+Xn4pk
ni5RPMbF835R6N2qdWrgVgu/I2heOYkE4cIlduzJvDwuExxS0xJb6djjsz0Z5gF1muFG17MQsh16
tCOCAzv7z6kFT8nq1r9LS93fedX8Vgx6cDXqIIKm4IQeFEJYIzfWWesZ88ZW+1QoNNkA+/0dVDxg
vF4OCyOwHoP1SwoU1Erll6kcLNSIxhgKsLgmtI2FrcNrUFjdJTHOWZGLVyM1xC7OU3D5Q1a+DU6C
LS0464NjngM8wFuTkFQ0FSuump0oawy/CL12cR+SBI0P3kkxmP4DzEHQ4PO9VaxbFLYDhynzZmZn
nFmxkVzqVH4jZk7nrDvegXO2njpCiFt0UPeAGmgeqtqwjqywU65u7YnblP6t87gNWpyTPMeK94sJ
NRzuQBZRe/LZUCWEHzzA4mzL4eY2gHxXAyeWH/2j9rR3plnvq6V7VFuJSQTO3IMalQm1n4cBuzxj
lwacqFW9NPs+ySqobwUiPbUkh8Ie8SFUen0eNVgJQ6rMz4Bznpoc7zuhgPWYjqGcJRp4fU3THmSv
oQ5OFIYX7nPpLtNj7b9UxgnVbrpKv5qvMsXZZjGgXsfxARW//Mw0sKBNK+ldM4I3s6BEWNjqJ80G
p4DX6V24yR6j1KXjjk9Hq8eAEcDFDYNUqrtBdV5YTgC2ZDKrOxAJzDfAHSKeEzSdMWe6Vv1At4h2
VFP/Os2tHwa29Hhc0LrZ5YnBB6h5FezZPhLrh146+olHtrsrlewAWCXlI8rOuaKznUcP8rsBg5OY
AXGJccCgzidK3JMdGg4wbb2DznqaPtGxePZgGEJN9vX3bM2XKHf+YQo9olPe+GoyjrCDll2prwac
E5jDXnMhI2dGOtNJ14mdAQ5pP+GyWR8LKor5lqiPSC9QQT3eZyrgErffpaUrecFirPpMAOhd0oos
Vb71SUNFRRcnj6v3U04PDgWav6yVLvoTV6T9brfVFPpyKng2S8SMvGtvnVaES9PNl942avTk1rgp
+Gc7zUzqm1eAowb8XYQY9D9MRxD3qLIDYO7hoFOoMXEbu2D7Bu65FmSUTfLS14jWlZ9/DFVlsAf1
+0OG435rmazLhrpD3yVwc2PBSsVLlf6qkwNT3/hqrb4GzXE1TvhBNBdOuoe1ZkRM8uPBlIpXBENo
Pm5Lr8svq09hi56xTuZPyAbicWEoNF3WDI0h032Ta9aBmzBJXfrIJwxLF120+YFoJq2MdUkApMSZ
6VnZSvgY3aM1K1CIpq12fS+xUs/VdJRBcu0m1DgmmUth5gU4Gu6H/oSy4Nt4napJbNq0zqM21cS9
Bc9dQURLCV8dPLOI2Mekt9ivmaN979KZdrMDC0APaV0YoUvKh/YezbrlQ8Tr5dw3oskuuuXet7Om
7kdkNvaCgRX1o4mBTKblgfEN1jc+5M2YVeo60iDTlYSs/cUM9k7Tx6E/TxkV3RWWndnSXrCXvLgx
uKlat7o9vH/JsDd3kV8GIuqY7DcJIuZZy6wJGWBHBZ+1YdqS5HFz2HE97Hh/traSld+hL2wgdmgI
YDsN/0ocD1Kg3wGZrZWD6qOT+Lfz5qzhid5n+N94wGSrfdK/gKlhf+UUPOgLE6Q0cEt0TBz4afeC
jelYJzQDxHH2Wlf457qyd46N3QZ4sN0pqm3tIFsqNv1MQw1s3ZDu03zvrxZJjuSyWSA2Obbcy/4q
TPNN5JZxSsSZwzMFM3VN485qS19023hs6w8503M6pi5dpLqtnX//0qw/WqRTHrxxaA7WhzE6+Z1A
sUFQlSNPIS4EdipPAk95n6Cb4PAEkKzTL2oiKFoJRGB/IfCoFN8NtFoDxntO/sxq9dCkgDjUWnns
8acin5Dlgj/GUdtzu6hhqzWXZXGarTLgmxzI3mf6lxa4M/hh/a0c+5l/Wao4WvpPxZCepmUybr1V
7nUzWbY+UQ64nLkso9jtaJXvRuY3aws4mfRsa//A/zDf09qUwIfn0Tu3hgx7w5NXa90TP+W2RxbD
pG/WAa0cd8FbbzRbqczk0HR6vW301roAuT7bs0NcQivXthzeQDY+4IK9NrvQQZnvkzDzO/2rw0ld
KtWdZ50bU7YFmYUMjckIL3Jgud9jxJUd5hJsAIV1LOzBPFoAn89k3vldjOvbaaaZOSnbT7Orh9DL
bZryuvE7kYjqIKtpl9eacXDmGcYl3tfNqPv+0VyvmiCr9VdUNAUInb6MRISkU+BZglNNKpJzJHi6
t4DE5bKIbdHWceRXg3eoWuGTxKxDYhSUPqlBElea9b1FnzzeUf3TSGDJZ7T9BpX16LDx2EPFZGL3
TnnfTWFdcMeSbYMcFXTfFwqCsVxV/SWYgdqMVFBcSv8JuNQupo3KNdz4Vg7tcLIDDmJiqGCa23WD
wFIznmDOugyCM3LDyhX/1pyfuO+3HGoNCmZhBoQbHVpt7XLKkPf4SodH4JNo7nVzG71+uFE4QliR
6BCOf465XnrPSnHauWYr7tBOnUvtROOEattncjzMqfXpIA7QWx50T19J7JVRBY75lIopzHVQ9Ilb
LaGZxC65w0OwFL/wPEJ/GLT+4CRTddACZ3q28LgpOcqn2h2fkfOqp1kGJ5a4U6gCbdhNARNzaaon
b8FkCGOKSSNLJpxsE/IAJodPDhB7jHFfZpn1F1aY3gOOGnuHTcrAzsdPZyGDfWf4DpdTLEKMlnUU
K7F8dMt7MI3WHZRQrNTuAfaEePn9izn6e/NclsPykGR5sjdGZe2ABU97GlBgLyQzLWBa311U0Y9w
5TDYTQl8tsnwupM7KI9abY7jXCJ71gGQ92lhupYxqB8TYshS5ODQGaR//1EXOEw/Mom8zL3mdNGf
3Zn+V9rGvUO+9K/BTNKnZiHy5H6HS9FxyEz6e0b0beHw9mFd898KlRgbhu7qjn04e5yRI9BUvQVe
0V7QSdsDzRDPi6bNJ7x02PVr/QbttQ7dNMxIAL6Uy+PMZudKyEfbuJSwo3JDGeJfl4UVpdE7J1/i
Y+HH7TbrywZ2a9jiudk1I23kuEzOXaygHlvyRuG0xu3XpQfDD1jMT/421s1IklI4oQzhNcHmwSfs
MwME9oAL+rtBb9RNz+gNLsazN3j5TfSquXZDgxGTsFoEekoduGAU/nf26zTSbNzZdLeJJ3UA2akb
JsR89va0HKc8GzbaGATvMIE/Ybun4NzGy9LblKDV5duSVoJBxIuqcvnJjjp5sMcY09dqqBuH5FSW
ynqHArxhY2F38Ees/MlCIzz//mUU5C3A0hj7VPnnfGIWTET+1ZXAtRZrvLl+rb1lJGgxUTe/slSd
RG89tZX3gp49XIXsnAhBdz4a0MIH8gJ7xlJuKTa8316rd0M957cAeN7GZsFHV+dKk6/tyJmQCzsN
3G6dvvtJkJ7TEhqbr6r6bAvGJ44XGOV50eUaC8JVfB7shlqFmhuBPmZahI0GCjuGoS1OiNAZM/eM
Ea7fI46sRgJu12oi3tWQ+eSDwBWk0vahn4v4tvTZu+Fk4uJk1PNoFg85vE9bY57LaGJku8YVrjqb
9jKq7r2etjfz04aJc/By/TlOZ/uRYh8AXawKLlqDAx/LCttJXUPGmaa2ONodQeLJ4fkzNOfKSnCL
dQV5RqynhypRIXwgezOU0/zo6lkcJqziMGshOzndCEhOe9XsUotEa+fwOetkRxoyhWoY90eRqdNE
jeA3c76Q9eUhWdXs/x8Wnl/4kkDpjoW8uRPtj1bevpYGUwC1GbSPm1q7w/lSHsd+YAYZjYvfa4+6
rNxjrQxKeWIdaCA7Rddh9lsr6PR1eRC0OHQ0Pz+5et+H8dACJPRBhKZmPofcuK8kPqyHFOux15h0
wIkpeZEjo58PqTHNcV2Ua1FbY5j3JNqKqOhzmh7Ydxzjqt6zEwhzzCYkMuSnWEhVSjkYxzxAJVb6
uONn87aK53mP3odDqxYVczdWiVFUOLVIvJjdzJ3AIm8MUQJrWeZE3uzfCJNrb8PsD1AYTfOKi9I+
ajxIMTwVRTh0wVeApyQvkufGUDvLrtUDrnPtiaPFtEX7ZhdQg3LkmhbYg7lVIG/KpjfoUqqyXTZV
Yic6K4flS2QG9axkm7VOKv5a8wxJr4yKrP8alXNRuT48U8Qwo6/C5cbbR7CwFV1E28tZVk5yJSrM
ExmgVBhrwxDKuefvikd1bgtyEkTs0YsmyZ21XMjysBk65KLD6kaKgWs25qGTZa9z7M8Eypwfvxsf
/j//91/V1ZK4+7/Sf6O0/PZDfCv+dt98+/rZin8Eo+H7WP/wn2aR4Ddd9x32fIEJn8v+BxCwg42E
Y9Hfmb6gb//DLEKvLaiOPyua/2xvs/TfLPpkcZGAWAPi4f5b7W3wyP7CqYAHYVo4REzf9wLf8GEf
/tUmwtAGLtbv/ENDgsXvbLHPseGhF6NU0zlWHYpGsmIZTKrJlgzBGaWXLf/wPPB3UWYLTdSq20ey
Vy79W3i4/BFxP1kNi2NWIzzb8RK2CdB5Yg7whO7qGfsVBKDpSAfCnRiyLGoVD/9SW9d+bnDpS5aM
iw6ZvnWtyByn52Hy3ittFmGpNdyMpy6vf9QsQKjfqKEgev60zX02IfgT2Cv4Q3vyA6GFEpxTyCqi
ukiMNzsP7D8RnHg+TET1iWxZ5SdcfvHVVOO0JVdKRqg2uPkvfdBC5SfhaeNnc2WPPmu2eItVOr/R
mz6Hep/WkXAZAcbG9k4MHMFXTjyR/KeYY2yccR8CtRD4vluTscRw4peU7tN3vBcExVPmnqSgs6eR
9Xa2kvHd6vr+OJt6dWhX50hiFncE0/wbe7ZxT45OEjlCmfIa4ndZ40z7tG+Xe2eaDou5wFrPJmFs
SsudDzFo/WVdOVHltkjagthEX6t8bE9IDs/YDtGUltbnVF7bxsZ04L6ZrowZy1KmkU3RNRBZYtHO
C+cv5Ax/ZpfkMpG/c+ecTpYPfM2gECI1asAHy/jOKUOQI8vwapeZ+b3Ab4FqQAOXFi/YIv3Y8G+B
Xa4yRAzCqU5b+7KMjfnkGgNOWyvWEPLSgTKaNstx3+j5eJaZWd4RgJZRs3jPS6GdSgoUCFe04N03
+ByrU8Oy7IUWAuurbqB8GcZED8NSQMTvYtfbsokCaJdp9XeNU+SG6HOA3tzr70MCqLJ2izoKOLnS
EzWPUY6vEFMvTgJbG5wDdPbnpILHHJP6ptKjVkFoNSSkBiwJmR6Mq9evZL0OErXxg08CItVH6eba
sTfxLA0AGm4piGRv2/gCINgArr5MQZdCxPoqi3zZ0YQzrELvTy81kxfRjRQAGDSfHXNGJCcekjvV
6eVllEvw5Sg7eZkGknsbZSyMaaDjIhJZRC1GORGz8KGQ5aUZE34vq4dK1wUVVtJuSvJnvfrSVHZr
Gw0RrWfooCbFvC7WXK4Lg3WdbjUHZfGvpBEbj6rJJUwQonhxencJtrh+HmsTXAlk6P6l9LLimaqR
7EwRyfhoBQZPIrue90FZJAeibvW7Lz39te8CSlEXCwdmPx/kUor9FPNugRQIriLDvdItXb51aILb
G7PRvdcT6a1aZMnVEZSI8ar7hGoNymUSeqjjgk5ldsDjXZNzqSjguaZtsEvLuV4lmbptIZvL4oG9
99ju/ih+v0mwK7H3aS4/SzG9+453tOg42zSwbVFX83t2UJQ81jRzVSQQS3vykCIIbBQTo5WGeDlm
MN2s9oCh4Eh1VLbtK/dHxfFjk8vhkaZZfEPgqh5N4Wr/gh7kGn+FB/3nm/I/efeI5uDpyzHaWzFr
QKJC9cV2eVF4ryUCohF/dE7enwNZ4PYCF4f5P2Y2oUHUPhaasoGhWOV6sB6b4Z3f3/wyhec9jc3U
wJtR3IBjW+ZRkxmkyJZ52rdy1T0t8l9VB2yYoH95mNxMu41ZEkcrWQsnjA2UdRL1xSNLy/pc0AzR
J4P4SFNhYmMebFyw8ZjTmuI42cEaRXvz/Rn1wRrcr3nQB6glRfUdJG9PD1aXHnRNZzdS1UNkVt3E
brCJj4NQ9i3nDnXROnw0JL7Q3qZhXIAddf7eWkiapcxFuMxqwgEl7lmeNKVNoBab8bMAXEBqvSgJ
bhRpuWMFATauDXIAwGo5cuzpSYYsM5G7RCufOtMxiEC7fUNcpLJ/0WQ6fswZiJ18JEa+7cnOvPaT
ix0xn9Uv+jtRgNPaemBKHZ6Jc5F4wwPwirMewVyTuLAh8NyQLYeTvpTsq6DnhXqTz4/sId2tJ2kA
Jts0dRtjroKHtBvEPU7i/DqMFbKaKIz0IEhQ7JTVL7tJJeoRBVbsdILv6DtG/qOEqkAnjd54cKiV
dbOqAfMEiN1wGoRLsrAN9EdOIvwQ/VqQiW+nM1k898J9nnRzVcz3njOvIHYcqmFsuzV1EogqkD2W
4r4fHeM063V6r9cKRulkJHNkYHc9963BSDBLBLghN9+t9cIvpA+MQsWUwdBnZqmd684phB3PPFVD
qr0HSw40e8xpf93UCau9IWnam4L0gS0A+Apenth32Uq0ZfBBYdb4y2mJPO1EoRc4u017Oo1xIG+O
z+pqmW0bh3ULvcWpjadqUNShTmnMefCPu1XuIn0JyVy+OhyCa53kqRZ5OP7SrTRTIAa8EdWDmQ79
h1C8tvtZl86tVYTYdl6r7G6r602HC15TbPODrpsiXP2ztwVM5n/PyZpg2pgG0CCW3rGQ7W0X+kNX
1lHZkUlP2lwXkD14uPiqgCoULKxmt5WT4m/sKsVwBD7qhOcM6xtFcMFJWx9lM6svmDI5PU3kpXRI
0LGu4ddtieZOEO12RUDpWhDwSSTTr2+DtpAnXXr2vVN63MUwb2HIk5hcWq8y7mLDMiILiQ1KSonu
a3kUpjetaMO+T41ftR109xNujR9ppo23hdjQq9Zn3ZPJd8EM1xfTI3cTjZ5KkqE31whG9tWpsK6I
8n2EdS0ni9USeKSahOgfM6pzX9KtdFJEbK9dPwSrDOo136GpxoelqLHZeYb3nlNUHKbJqLD9Jb6/
z3yT3jVNEbwUmTs8J+BL5nV7Sr/ZWC7Py2BZoedOxPoy6d6DZXLodB/R0zMm0TepIwSQwtWbrepZ
VdLYgveulFUUmK1DWBueXhFMWXvnqorZcBiDSAe+tjcHfw4ZWjDJ5iZh7bVnxb5h2syjdGpcHthu
gtEwobfobfbITARIpzGZRdM6ea7Kz7k2E3H3/ebeK4jQbgE8lfuZjf59mmj6BwHa7Imi0PHEqiw5
CwB68D/pUH6Ie318KWJqNzFKsK2wmrL73kndeS87aAudyqFdQUDn0O9XEeGofq9x1j6bKoDNpHld
sTdnRM3Y0LigLBOloZTmdDfPVX/CGYgimLKJ60aLHb7wRlbtNqfF1rCoIKVDZzhgR8pDB1/6u2xz
+yQzqwi73JrfjBx30aZaUBrHyq/3PoPevh30ZQW4EiysgwYUyswWPg/Q2BlE/fPUGNzHWPcXt76z
k6OY63hnqnWANehLeo+bgLZddpo/Rh4Ib3ELkiPvamq36qDb03uDD8A2HGQ5TwESQHFA9QD0ipmd
jRe3URiSHYYs2jKBBAwT7ubEiR1S2vUwfvoUTz7rce6cusAXhyrrxqNCRz+knRbfSdt3Tpj2pgjM
vfE+M18/LwhAK1g4a7aWoV6cDllrk7pW+QUUBl9jEZSPNnvOB2rBKuYLlvDYTipNPrraYD4zYbRn
qHwiYW1U2JiE0pHseF3xToqiwodb6m71lpV5Gca8vGGqc6Sw5iEoSPA4LvVPRjBcLI+BZDBMPJ+e
ak4mVgU+CtiVp6GI0WX87FwZI3eimpS9jbFLbLD4OQcIq/lxUAtbP54zB4dFeNR7LhprnJsZKSa7
fyI9zUvVALiK8lFMl8mYm9DhV+50vG84aXlluS376ysD7M3E/dJvltmxD0PRc6XUg1VHSROnr0mh
QaL107YqWUWIQW3zdQeJR8S7GopNv9bTar+YFQq+Y9b0ppTWfhbWdNB7N9ulU6G/sr/BwdCbdovK
XsoL6oZ6QBNl2VYQV95OohI2S2ETN4mfmvOz4XpS7jxgsbgZc9k/pThNdglEqyehBh1P4Jh27s7u
Gr86lHrcPQU1D0NdN+ubHPH02fn3uF12SDx2NGIeYILtzVjc1RJsf0upyl0hK/k2+al6KDszC5dS
i7U9tADvzXAmFmX4TAhnLuPdIKlmpfI2eGwcN9j1NMZybM1hbG9ap2kiNtjdbVy8hBh6pd6nmgfw
rJLlnJIdphou15qDL0BAbTFi2x+4MLPXakrWbHRrH7HSZKd0asWFqm5t6ws82H1clPtKa+kyy+B0
Vf1zget5ww56uUupm3gs5JiyeVrsmMDlWnfSij6lBNNJH+3CIytNV4z+mdZYLqaGk/ZACpvzQrkM
P2c8XCzheAIGC9SihVg03QieQyoxxT+19P6FMCU9El0+3gItIwnszgugO6OGoWCT2uNzzsxfQ7o6
w5/qt3hjml865We4Q5t2myddfwAKKO7A+lMYTqIQu73W5E91Ui57fAnZez3QHAH1h144uX6ESYam
rHnNAI6ENqtTbpNFtDJp3TqJj3UblFaBKb9Ov2nOUvabdi7UPhjZiFPiYZtHvOcW3jgtc2naKuBS
ERuoqAVtbLwadBNm57lKW9B+i/ejqwxGDvIo81brUxY6Jp4QnBz61tNbFmKZVGo3jmsMksTzNcit
7pYTmT/1fJM37qX6vnCW+bQQI9wSyOgQRpPhmSaI6t7V4hIbIukVesG8nT9oyz6dHDFtzdQbaD3J
ukg3x/IipGoZq9gtQJ7LwK/UYBnVRlviqtoarj+9dq4TZ8DVdP9Jc5P0JCkGfbE7auaw6/dHfXY5
8zggR14hBBDJBBbxBpu7ZMYAk0Cb97JzPJVFrCH9iIR1vGvVmAYhVGfAsjGHljKI46euLsv7TsvQ
elmvRiTxqer0xGutO05oD13xZKxhQbsZtYvjGfLVFA0WNVajdQiDNPsXjGNzrXf6RywtoFRTtxHM
DMcIUMP+qf4p9nA6MFLEB2zHlIhM9EEBlQmGstuVmLduE2fe7VjCeyL5bhpWC5SQtdd7twzjL+55
PRVDNNS6jd+8MLppZzCSVGPADxCXIK/J5Ve8wXvGQ7vcd10D/YlPVf4IM4G7gyVayz5Scmq7x6zu
ijvDXiEYAHV4i3o0/z/CdLScJT/l/R//rr9hE72XadW1/+O//CfQvIEJ3lkD/gZhFBM48V81N0wK
ZhxTCXagmaTdO3bm/miSAbsWe8qZRySbIhSC/MPBzv2zySGKUTWttAdKf7qPjByVvy9sB9UlJRGL
h13ZP4gUWFAwAr1HoiNPk+DHEsSsRZJxd23AtBxxDfin1AF2TE5jdLQ/GLv/lkh8l/5owDX/6v77
+sd+SDU3KQCb34Ns/+tn//sg4V/+BDVmf/7Fay7vLz/Z/1629tD/bObHn21f/PF/55Vff+f/6y/+
mfT7V/ovPjECev/nPozTN/hWf/uv30r13/52/tYKVJy/SMB//Pk/JWD3NzaDPqqIwfvv03fx97yg
9Rv6owNDWHf5z9rq9ncJ2PnNoBaDHIZv0PvmrUTu/xCCzd9Mz4VnbRu2pRNANP6dwKBt/VVz0EzD
9mwIOf98MdKQnBggn5dDY060OZee8VrbYt3wpcNV2TnmZ+b85NMvnDnY9EMuQuxqzPTT2jebsGvF
5+xcIVNh4dQMfV9Nmc5BW+LE8GOsXZnpl97OMacppB0x22gCRo4FYgPHE877WlKtV5pMJilIoSd3
nWvMdvQOy+gy6zgUXRm9mb85bHnRdYOFbQsRhML3empNg+BYLWzaARSW+5KI1qlMGTqUTI2PYB23
UNi8FGfyOoWla7GWz9n4kK9DWrWOa+OY1MaKN8l/jJNrXdPKZ7TTmc02cCI5ICNTQQNap0C4nTS0
IskyHOIeks/L0k70h5aAXpvSPMyrvDe2+RW5rXjXqg50mkcEZP597sRg2j9nbjqRzqqpHl3ISTuT
mq+B4Yqj7nrWAUt7ShUTI23uifm5zwFBndukjSnx/X0IposDkcAozO5aNTbgRJMNndSgdDrrDG0T
s0CkNGtcNkzY2TprB+vULbMqfyMZUP6IwWztSVGa7zPpg1ciA9x2vKJkJiiCvqMFCAQF004VJ6Hw
fHqzgBuKDjjUCnPStNKb7jontrWdy333vnEc8F9J0NmvYC/GjpOr4TwAlOFg6U/Tiwm3a+uZWnPm
+pXfyCV4BniTptu3SHER/gLzwfKGONklaW8+DsqYrho172zT8sJ60Iqq5NAc1Cp5KVvYuNjKQFNt
F7fl/yMhMcU7wcCBAlmLe8fksG0o6MUbifOCkJOnsY1kL6e2JsjGcz0GDvnwWgEyzHT5rc+mnsiP
gX0Dpcedn6vEqg4s13Ts8IrwZ8fSdD8rUkUbBAoHh7wh+OspQZdiT37MfPTcNv7GXZcdYf8/mTuT
5caVbcl+Ea4hAASaKQkS7EmJ6lITmKTMRN8Fenx9LZ77yspuWVWZvVkNjux0mUqRIBDbt/vyTkJ0
KBJqg+2CZfBJo/3hJp1ubFc09QkaLeg05ERqizMCVMcOM0x+aM6tN6D7SJFqwszBHyjiZCzRiZWs
kgzycNBiBPkTSg0+6EzrsjPUpstElhp/LIpcZu7xsmp8NcVkzSf70XaKfNfM3xAvXNPPMwvDuZsb
HK2nARqAJ4vhwTp2XOtm19qY+f3oLtFXT5PUvZw60k5mjWq+6tBijE3KJYO7y0nU33Fuqr3WJUJ/
nCoj5TfRo5lP00OMbrMTkfrJPe95sIcBRIRaWlb24UT4sC+7Z+VJ1kcP4snbpKXRV9xU/SfnacJ/
CAdPvcXDNlcwC0t4f7/zuiWGYS6xYT5OVbzoYzWKY4im564AeLiB5SFNsXT3enoMU8t8kvCrzrlG
myFsJC1hASEn8zfmX/dP4tE3u9IyfNuM0Ym62anRnyjnYksVKTQ/xKjZ+gRvZE70OCvrsuC53lQg
tK5OJuhCJNv1iV1u2OVNRGTF1M1AdJ25C1NjWC8DCT63p9GgFVMEdj3MWxKIKVMZ/lgF1CqewG5w
THbY95O0i9vyWOcAGf28CWlud3XaZ+m9BcM3mEsNvEjTmxxPE6LUJsw7/Yvoa/RWqN7jatDdC0rd
E2cfeCwO6h0FiHLbMNanmJvK8t0dqZ0juE4ure+B89YaPr9KEMhqXIc4jlxeQMhhLmpJdEPWzXZG
AjZFDG3j1xT+bhrkmw1W/+Qce324s6PJ+mWmkGdRVuUQMOaYPsR16zr3gJBjLZnOw8JpI3PZPVlF
vWxMD+Vy5Ho7tUavXRo5uvdmDp2T1WM5lh6gN7Ofo3uU8n+uyBt71DGlHh5uAq27Mm60oKHgbkeU
GTCWFRbXpV5MAPQGBCOo6wA6TRiMftNp8uw1ypW+aTTmr9maseaSAGkO49Q9TRbKiBUOqAxlKxl2
p94yX3hMT2exGNanDl3kddHrduV4XUb7dGPr73OuivxRmsNbkE70/+SpFGaAn7y8yoSpbWWNgoko
o6Zsw7lb+aXqxjVW0uksDRqkVx5cm21p03zAZmt0norJdE65wkdttxmOZbVoz2E+tR2ZQVlcaOYZ
r108tE8t1Zbwo1rND+Fzv4as+LcCgva4YmxTf3RpJvHFcIYFirSy933fyEuXwdhc6Vkl1zQFYp2s
22gTceNAS+vLS9t2w7vRRil13aN+m5I6+lXPIz4pQl37dCSzohNyCiAt1RcdN7FHAU033M2hKi+x
S/M6hDpmQZ3/tpKtGd2tpqN9Orcq3IiNO+5nL67wzqEW0mWB5vpl8HlTq9IzouvSoP2uVJ+kmOwA
qUXKNmn9UwQKlRuNB0qakSRg4MJi0fuA3p9xb9dN8UMsK9nTCZCdilrD+1DE9bZbmJpbVJsDvL/m
FfylWrdxshyShxHUFI52k4CXAs0NnZc29YYblFZztxSz5nMLSo7V+VETyCa13GM4tzbT0oLewZ7m
nLzFiP491vy3TsT/57PufxyO/6+H5v8fT8S2YGyhj+b/eSqOv1QWf5W//+Ms/L9+5b/Pw67zL0+6
3IV4X0zqgwRLrn/zM1zOwybjoGVyHH2AMP7nadiQ/zJcPpxMiDqVHi6/4r8Ow4b4l8cM6YG7oNv3
geP47xyGDcv838tJaIcFz+G6Or+fJVlv/OeIphc6iy+QXkFSX3gW2xt39Jp301uunNH6i6VFpg+e
fKMqS/5tbW8XtVr9J23ds4R3XbvOSNbPCwN7FuNr5XRfS+2UB0TZyOeO72yTzppXdE8geJeyvLhx
9Im5lZtSCn4g/ZrLLvOLviALZZnLkwR/jQmC1CfOuM+yedGZCb7mAkEYqp0MEit/lrb1t6b/gW3L
pK1UKfc6ZSFY+TBSL0Ck8M3XIBrGU6L1X5XXkuDi5u3XwnP4bYFmct82fO3DVepjUAghhN8oacSP
zsBC3JQmZpMkWZdrxZniCrhe0YznwIl/CyfaNlFf+bXLBtAw6R8orQ3xAaLX8S9N47GUe256VgZZ
5jHyfscRcvSUHLQa11+Drueq4kCiIPOrLnq13A+yPT9ZqKPOots5j1x2mC2baq6LF6MaYhyRQ3Ip
2KiPnTZtENjDj7xvA5Ia01bvhCImlnwOFCZ9g1U7T/Upwsp/pxBgOS9EW1vXzNc2C4Rj0gBmN/P0
iiEMH+OwoxF8zXxSXd1wtJ4w6xpnnMz7aXKtp3/+FVUNhwnKzqrHC8ozjF1CVRViC3uU1J1tFdtY
M8MnMnbmGhV0fM9zjF11FsV7XJARgL8B0icHt9cMgt9mdtiV66p/nTnLn+bFwqWgJYdCi/SDM5P1
tXr5Wg24SaT9gkXnZKX6dKrS9iMCBHafETDhFzSEjEkbAx9svhzvzTR5FiNveliHhU/+kYh3H0fH
5mFobrMn9HeBu6O0AyvBNwxbjZaUXrOvURzC6Li0YZdc5OS9LUJyBLALCxYFGL5INbvJQJsaSK8o
UfhWP6bHdDbpRFVy8Fujsm7/fLFm5PA8o96BcGB2KeOl2ODz+AVTQGwrxRDBCfktE+QGCMB3x0kA
3rfFfCD3X62hgnzVuYP7g7TdCgTTU1g6HBvn/DVXzjnspvmERE/CrpgPPHYeNH/9syMgK/VJXvWu
ZmsAoT/oIJOvwfHFhPTGKkAJ9M0OtbqXpk2wFm1zor2N/D5UwH6vaeZhzKg+sz0eRM6pbTE4DGGO
Y2fQt1RIFaukC8g6UR/riVveA3ABVAI5J+Ok0M0hsYgJmR0XJxH1DmYtlsphV2TLh9WbR2cAFxMT
0Va2faLdw8FRP8lAbx9KZGfsuETEKR0fQMEsOym9yjAryvjwCFEdPVFubVFMO2oVq03e98Wnl1zL
TJBXL/I3Um/WrsEYsE7beX7qZI1hMqpf9WEI2Ornq5iM32vIY94zo2mLsOSxxFhq0j9Tsu5Kr18X
RQkazQD+Aor56lLFbAEDfDGF9dzFfbEX4Qz2Rge7RzzqrsdYDm3jUVxVMGmZVRaAQ96RsqRkr7bV
BRYJ+OI53wjVnmKCjZziZDDrbnlfTPGmo3hKaOrbckZL7bWZBWjYLwe7GIYjZyxy36OoglxYb/WU
jucyyfy2IPBjhR6xioDFHDjrXNf3nVMbd0EmmitNP8bjbG4HK/k9L5F3diSQjLxI9riH1QH770lP
CiqqU0mcpKXObSAEby8PZT+aR7jccRNgtNgMLtfjAFTOF2CHCRLU1iUBGkTcjeVGgzN9Tf9jGkRk
ql45y+5FCy9tEvEpT7iTOmHb7rPCwchOS7vkYHleGgN8RkUK3/jVTsoiLExVYSdslHaqYCSh2Av0
7gv4FQrkw/Ciab11GULySxZkv9wZ1iE1acNgB4It6xIWf0WjfjSl7YfI+EkggNp5S1aKFWFZHXkV
vuqG54Cra3+XjgZf9ppGBJp1zgGLq9r+rYrxa1GwctiXvTyKWzBiAxZu05bYRX2fzM6XXZlTIyoo
9k1BGZbZj2XWVEA0LN76+s73RIL/rEfF6ie7xIWxSw7pvNw6hQ3vOAtVb4a42OHrDupmeG5qd/Ln
bKFLQEXY3Rd5BZFIumdEujTG9lKhfNRa5h16W3slBRWuCFEHkbJuYhIMlxOUHQzKt9RAtBh4sFlh
su/zGw41N/POGfy0swnciQzmbLuwLclo4Sluub7shkLhVB0cVskb18ISbjYOLYxsOcRBli+ChePB
M9UtMRZnF8ZjUCUIGWk4fjqW2kxdM3+kBcXRiGi4wWiJ2umy8zO/5l58J0mBW8hjw5BqbX1aWPav
yUrqvpQtTOxyHggID5JV5jZjP8NPEUZPC9aYZqTrvva6F9EQ6uiNhK6szL72ieYcKylJDGoz8YlN
PmBdblz+2GEigZuYxrie8+QlYzrjcC23ceP+qWoNX07MbaooXFBcMelTT2nervGsdykWcSbfDEko
jL2zl56IIze3YqleLfiy6yk1HDQdEFq4gvJgLKCWPFAOYYe0UVRCbnTQGwdP4NV/G2z7oB5BwTHB
91dIrwC/5IJ4Dw1+yLD6dLHpmU3l44blpjiktz7PwU+yUYrMZu1E6QvxxcbHxY/5ud6AYW99R0q4
SZXH5yA+z3lHOHShZkk6Lx1MQcg5NLZYy6NZBzpjsevgD5FIZT5iQ0NnhWGuQLsy53lSEdN5pdq0
uhk5/wlu1Bov5uJ37gjIGwQmdhQAlMmw7jqWrIqNHbM+2d7lmo+lvsamdBp4qGX9N1uaGq+jN2Fz
lZOvXb20Q2R6tJRbZjMHHGOgQdv6SySHDy9sPzgtgPWCMIlJMNmb2JPWTQR0HEzatxyrU5nhP6IJ
ZyUz8GOk3+mUsF9kpe8mh5MUdPohY+VoPbX8Neqj65eSGW/Ov2vOQpNyDhV8Nr+L049k1e4wXRmr
LM3uorZ3dmsNUJixkZTZo6NFzFs8FbGPCSJQ1N6yv7TttdYkgSYGkyKo/KfU4jtn4G+wR2yTsDk4
JqDtDD8DZt41u34Kxg1UKxopaBLAl7olZIgbn3MjEBLqCk5eAT8E9nG21UL+RlS/NXtgoSvK31Lv
0jUBr/ggBFVyET4IHQlZRzdpZg2BofmQNStB5ZjnLJwPDZWvejcc7PzihMaxzepDGdnwNOvsr8Gr
r+v2ZsT2O5aQZNJHGbztpRvVT3gcsvzvEKO4dqznzSTl2Wt6L73XfHTKA7E0I4qgl05LQHHP7JiI
km9TotvIMom3Kku0LKroK0fbJDNvNqiK02S0yZoNSs33cfDQrKsJt0tlbnpOhssUbgCGvNSmRN2j
7B7P9yYiIfRPtbmm+DUSnhVTs3hpxnoVxdNGdR9iWXaqozEXNkTMGhCAHyh+WtuN0N5TqpqASnNf
nMh8+ufHA/OBdDeB1TWjekcz3R/2wDhSHRQpCzRG2oYv0JQNRnRjPy7RwZnKv5Vrvtpglhh4v110
0XV2cZh6p7cmXj7ZtgajsbwUXFQwi06xKihqWGWavCSp8eQMGr+h8ST79C+8lb3eNx//tNV72hLw
KhJB5Cezeufy7xL4/Jvywb90x3zo7NpW7Ujg2qTBPnxZ0uyvGuavyt1i/S29bycKXyTEtdr2XpIl
2vK0O0V5+q03TBaFIS+itS5FGr6ogk3poP2pHwS04kppyktSth+QRDF+pN+EdL5JPT0nvI/IXHym
iB4fWn4R25Knx0/6aKr3TOMprG0KCiaf7fYftrwBNlPALiSb7ZnH5OP7e4/ee21J1i30iJpjMedY
CP/D4KKJqwBk7XcVtXzeq+ajLJNvgoTAxgEi5ieCWR/1JOBzahvHM54wvvK06m6PH69p8r9d7u5z
RZgJdey79LwXkBfffRw/xdn4rFvVxQgu0ewq2mQK+sXI/REKRiTG+AqFr4koaOkrWX+2hgtTHmV5
mpMnxkLge+07lmSs5SO3koqiBtROnpQIsmt7qsnypjyZdVIhlvqe6KJ7mF6jvUn9nCHAs7BY5LQT
t6tZfYORuIUYkNYRzvqVFzq3rDZQKcEL+w/bv5nonwPMvCl7RNmNmVoOPf4ZHe+2TPrOnsYJQ327
Sak/Cej9+rHaxTq4xniQerpzO5NpI3+P55z9bAoQIiwcHglqEufcAwaRxEFDEcZZJdnF7M1+HVdG
ygSWUDg9do2vxU1LuyTOMvLTQATrsj9WRZoFWYhaLhd33wz9fAAxxP4nTBLIbB0W7iGlLqvQAp5X
dFWw0D3Ru34T3RQGLrgYn5qB6Qb3YjvPyFqEbZpH6Rrz7FJkvxiUR7v9MUncX70upUNt1og9TYp4
Za4tQNGz5mBkeFCM5s7t9qOxenAx9SHlJecT6g2AgGbnGDMddaAiDi7jg9Y/fB+AjHwPZhJEOvgQ
ZkaTmywSdFVtONGzxxQu58wX9FaWmdvcxrbaefWY/zL68pA7Am0LW0MP68e3Z+dtrhOxt0X75EbV
eKo46OqjSujrmMVxiofhNNbDnt1zuKcGg9B2sXWKUV5IeDQ40oUI8IWb20lk4RpLA9yaLBn8cZ6Y
T7xm3PNwupQJcDysNh5Q7KAG1bDp5jS78g/uWARd7sHUKZrhjFgynOkTJDRh9OHeMrhIEz30Dg3p
P48gZWZo+nqa3qRUzhuhNjKzPTbsxK524zjX1z5y36Czq80M7/tQ98k7IQ6+fyjnV7qhv/tO3TPR
9M9IQz9FHDYnGJ3wlSQnRDuLwoNDKaSfLRZVC27dBG7fy3U1Kutses0+jcf07OaZoLhkFOjARDmk
7pr7xO6SXWVH2q4WkN2E3e4JQSTQ1Nj3OKTILu1wskVsP4c6l3VSa76hZTcy7jAAJPCyGkc5S0a5
oSkAA16pZ0HVBMWya9IYBmWr9U8VeQ/gm+0mQy65mKr3MzPTj8nji1aUfyScgsBq0wqHJq33iBfQ
/ioYw+bkJC9IUOkmJYWtetqAvHIOtCrMd21WntWMZqrCrLthq13Z+INPoemtCMAKvFmueCUTr9aa
aX8B+fCLpobI3/YkLTo6NOArdE94+nM/qtMad6e1rugAJR3PMaTuPN+ISJ+ZRHpG4Wbrdoh4GloA
IWNjW+TdK6Blbc33PQtJuUs7D7DT1Oye0NB5C4Se7VkJ/anM2f18/A2oVx+JChmG49Q9BVnOnVz/
SnLtNdeBLGLeq5YrB5SzNkG3HsM4ClgI6JdRRxyaYueDG+ADTU7ktpxIKQ6LvbJSBTbaHEhzhshv
Mr5D6gaO32Zg9KMrgT5wJmwxUJ42GNZ9HRs9reae7S9u7q2qNM5829xSDPUwinTzkyYWngN6tcka
Nj5Qc3ARO0CoddPcRTb9R48Cen152PCHswFy5aVytd0IIwWJQrorWmXEMZqhcSuiKHRGVesm9aod
vZA3dyR+8zD5Do/dd++Oqzad3hJ2GluhdJSTjJ1Jl3YamYTml1RptGnlvA7bLNtGiFfr2aXpqa1t
Qb0vr32iRRmNb+MhZ7Q5x+94zc0gMnDFWXQQjmOdBY4ehCG1WP2CQ593/oji8u4N1sI8BnKmqNlL
uQN1s+zxcUcvla+lVK4P3Yjy5DVgB+i3JXrO0T5EP1/AcO9d1gaSehWQPzNm6W5i+eVGDYh1I3d3
BMkWakTyJKhY+17++WKPwliboQKfX9DFy2K/pdHJZK2sg0OzqEVdF0tLEhgwlW9DNszmoy3jZVcz
dINxTc+e3mY7u2/OjZZSATDghG1SB30rnuODHV1YCNsnGrXWaegOhLLU5zRau0K0gcm6awV2g3Nv
dJ2dlPVu/SOWJPKXPMYGFtcbDTR94LYC72YJUowKplcLVJoPMpJMsF7dWsf5SjXA28SN5N4BgB/n
TUFMuY53S778aJoiwEkBBPQNfTxadKNy8JrfVGfXn1j8S5+LoT+6NGK9KGY6Dzc3K1eea9Qx+sLj
c213DU3BotW2CRUaG5wFjT96tsOhLv/Oe7hLYeZ9YEnCUerO6sCmn3et+d26bUZjWPaGzQjm5VQ9
vSdZPTD7YwooqhzhFkLaPjRsGmAzLjsqo1eJrGmoW/j80FnKPVhYLxZyG8jXqN9LMRwcDHJ53L8I
0X+5nWftOrnYaxXPV5C6w5FyV3FwsvwMnjHdE14GOOGQh3es6kkMygqKtnppcgQ69c6CUu3GdAHE
tpAJlPMS3v+J6A1tUh6atmAOmVGf3AflKTf6lWzY5T42ADsbbm0ZoX60hk3yQ++iZ0e7K+rg0NCh
4SqHMqVQgqacMm3dT4XAhs+GSCaHZo53NDmgNJftiRpXWCAs4vEbDEQZUbPlzE9b1MMONJHGi32b
0Z68KHlqVOJgHZUGMkt7gkGNhD23p1lZju/Y8Fqr57RzaMZJumTtmcl5QPzE/N+u4lZJLIPFl8N1
QXkSy78ReRNTvBYYDAcwK0qPdYHR7ZC3JB8+1HA2Ud45Tend7L5F27+LoiyeAe9HAfD9324E3Lcu
uXQeksuKYaz9avps10/x/DdlBYlnEBekrX53HWeXoRLUMesakMZwAoMBa6uMOyYFYEJ2WpxHHIyg
+6jZrnX5XeqVdeL6Z0tg2gccL9eqyJdTNVLIVEWQheGMYaHmSCQTyiyL1N2VeblcGiiOWd2KPeE7
iCJF2291COO+ruGIiQ2HnMSocUAd8mxrOtEpMaDWLZHZc0bzamb00dp0U4yIMc3NMXOr6PD4J/we
08lwJQdPVUi+hNeBnQPOYbPw44SjYqJLscfsxo7aIu+Mh5VhkNkdFN8ADKgaj0bkhauma3jIl8b3
xFoXgZsWxJ7ExLqIuVsm3CK5knK/pfRu57gg82g0wagKyzoC87h7QC97pxpO9MZgXEBLJ4q6TULm
eZsx4oTb5C+DwHwwxhgj6Jz8RofOLu7SlyvS7R5zHAyyxeOgwf4f0oCI4IfmJL3TzrsDoOy2uVl8
THU70/III7bG57wu9cI+QytCzEqGhjcDVYCVCFQiQwTTtIjAxrK5g+i2a6iK2tiW8SNnXdxqsvo3
O/S2eRebp8ImOlqXgnhgPfgyiW99SX+08CwrUBKDqBoxGGFB45BVIo0Bra9O1N22K1QZSn+b6U8t
8+jojYT1Ba47QhV9fGKJACsc5cyvc0qo3crlBMF+eWeYSC1dnuH8po+dpucC/BVr/fVsgBbnf0n2
BFgHv2B6AGl1Glpoy6aTjGvHnMWGMggIYdJ3x8TYyUUlgePGZ6AS7i6zgOqGwpqxy0T52lo4cdqQ
Kdo6qbYS2feW1hdqqm4GPW7vbJdPBnFGklWUcnrhkbW+2ixlRMpXBJVDx8UwJltCWdC4e3mWYfNu
Reh0rM1uA16WFdgs/eLodIOE9c4SXnatp8m3HUNHPEVwJPACZUqyQpjm78qLvV3Re7tST6Z9U8cb
Jg37SNjQPmbJ9Geiyve5YEGQD8tvYTrWqwXHtYF0JqpqucjygTNYxqvDE3mf5dZWCD6ipdk9lEMt
EAkfE0fmzs7eFq9JHomzWQyY6zm9ZRzOjwpJsIaovo86cz6MLv3YDYYnfNvuY9MvG1gp2EwGzlHs
NzhOZB2dtu2UIbLKG6hD2F4pZ4IBf2ucWtq6lt5eWGF3GkJSPqAh0ORa12eZOW7BhrM2y/ZEAt8j
0N7biBhACZt3p9n17xrEeVDQSXGXAHJrgkiNHtX7roQmR8DLvaVi2giR5kHOAmqTt9G4q3OkYBao
5IWz6dluW57nw3tPPOUDEPvaTnE+da0oXp24W2hche8A7RRB3Pzu6nnazlSe8AOgT1I9DFyB+0FH
P1QRF4eZqmccPd1fUJf5xrLcKLCpbPIJXA07nbP1euSmi83HvBZJzvOyBu+sl/g8VL9m6xDvHZGQ
Lq2dfEMaSm5wMf6pOuqYRuJte7a/ZxYm+2iiwEhgkel6XV/9c8G2GZslx3mGjNn4k/m4G3ONxdFe
Upzmt4OH5zBhvTojqM2xdmSilJfIdtkEV8/zDPlrXJ5YdL4tlfG9NPaxDSpTjduqPrUIkbwIr5Xl
XSdd7OlGXCc2zJTGM7Zz0W/HPmQ1UrvMUQQT6Lhf2/oQdEl1x0lXrtzHbix2f+Y5+TZAE64yGldd
o/mLT9+1GNi8x0EHHODIbbprGfZoVbC03N20gI/XDji4Ks9ZimnJuoHacsoJKsDT5fYb6xxby6mG
cdFrf0oNliJYkv6I8nh3+zBl1vabru64gMXOU+58IFHypcwEfkjfYNq0ePLi9W6t3l6TPBt3Pa4M
NTXabdbUi+OANyOatnWYkfdxhzkfW85JlIe0m9WxgKmyMViGr+oH/m+pm4RNElDCMtGxU/GqO/aR
TM71UcQT0qN4SsR8wzNT8jBwxXeZeW3QeZdeEaNsYm0fsoTwJ8C+PGEkpCnovgfc6utcpTYmpCU/
VrCl3dHor7yPCNEx28dweAPIx2o9qbO152jzUVMjPtAwgdmtrOUMohaqmKuSp6mpmcIsh7KlQurb
go+MU8XmL680wMJSgqaHPcuXXatF/a/eds509Lgn4oT7iJauXVWZX2HFDqQXSXihDWhVmVG3XUZ2
CbQtdAeie94OOv2ms4hT8jNM1063xztx7YPoZgLodV2dgBpsskwVWyQBnIYuRaQlEJFhbtZxM2pH
MuvvBCPexhQwQW1naBI2TWLaXxktF0FX9D63frL+d8lyu7PCYyrzK+zicbtUjNMzsNEiUsVJfx85
Erq2ux0fIcuFG9Qg9GijoglPpbB/WXU/srtXJPaVeed8va0KCqyGTkm/SFJUeqvcabV3yz/nWAf2
6dGdCOyritWLB010G9ts23VDbOOcigt3SIQ/2oJiQe9nog2CgYyKqS63glFjWIKWtprh4WLJvVZU
Uu7gGFskkFZVq4GpXX6QwwI50c2ZcaeuPXwP1gSRrFNXx97bocoDadi/+r6m11Npv3s7/J7NhMy+
VrvrGI5qMiV3AqUpkyRePeCBtGmllAS2d4qk7rY1+QrKMjbLNcZ9SDUJJB8IxQ943dFk6bJ2rf4Z
GiJSo3JgL+vguM1yfGo5Yhp9N60bp6XbuKz40nu3Xmjv5ez+jkNr04CmRYGO441jMpznbhCqDhPl
lFIxQfcFE9efkV3QpnHsn0IRIYs/cWge5SKP5MUPNKV8AxPj1UnSL9y/d9Jv+FVxkeoYmvE2Mvc/
/vCxOftDCGJn9sa7HcIPTB7Ojjgd2c5N6tQVisCYIotsurGxIUg/760C9LSNxWwPfWTHBhUSn5E5
QcVmAANFzDNjoCZvRN890eZAbZxpBehhoGxFfxxQOwPdMp49iBH6Ii5Euv6MKnI3tqjro6Ra0qdZ
+EIKqAs0VAisF4b5gRFtz5ZM3JP2xdX76CkMRzDbbXO3JswO0dKcoQcZVwJwiEdRgLUFOl8UpSdn
NpJTO+mYhIFzRI12MjIM65PZywtcp+wFR+AaSfU1cglN5XP7ptnzF5QPHhOCHbwP3zY/yjwkeope
1h0xdnwK26CCUyrz0MTVs0sdjq9UnW56M9QveYS4aKryKfSa09Q25kpvpH6P3KducZIjlLJmXfXD
fBfphvDidjFlcTctG5isNwREozkZIghaFOhRC0hymBmmxHgxm7u4s9/0CjtCRIzHp32aeNxUsXrw
wg5LXExBF6QJYnTgK9sQAqMhe8fnTewOIWvrIMvSXTgnz4Rdi6tRwTaaG7KIFnG3bcMPfBAV9YuW
K5hQcmagMRtXeWF5vBNt6rP8vmKAp7++NkEHau6fuSDZhq2V1uJJ44K2Ijx3tXvAV62fhjQkI2jr
OHuY96LRsJBwc44v+FauzDFxjiKRN7L/tnNtA54XM2H/2kiCkB5cTqZ8AGYA2CzuQj37yiGZAxUX
13hc6mtdyw1UPeNWGhlLMt0piMA68hNMs0Zhx4pohMe9qWUVQ6u2dmir+HeIFYdvoso9RSj7xUKJ
Dx1WfSXPuHcgMhxMk4gTE0o7rDnlvTLDOrps0fwpthAkHgh09/UpYY3nD73MTpn7+HmydllbtIWE
qZU+ReOgv1A5TUE6ofuu8U7jNMW3bsZZjxv7Pc3h/y3xdVZ1fKXaEbwgbXqVpTs4WHgvsHY/PPlW
e8eVQ8ZY5Y8jL2gM0bOMieo+4wVUDQHz3FwbmlnyOmJUaOt52dtsqzc9ciLsUl3uhofHVFRiAumt
P5HUK8+9y0HO4w6Rz/wp62rCSAuvPjb1XVbW76aAnSYWHXkXP9WBhP4ajXDLZdvwWWY5iH3JCTD3
x5ei/N3zBI+w158ZcqY19jKqoCKjIo+U/dcX3LAUlj4mpa43g6E24vMQ7pIy3Ov4GGLX1Q6qHNqn
xd7lhtTP/3xxmnmdwA0/Pqp+ijQJD7S92FOV8BsX3EKHfWyPxR4f1vzxGFaceGROspNxYzZna7DH
33FematyHy/zcONet8nHND8MWt2sdabjV4NY9CHxFBYNWhi3ytXYSmXea0VYeEc99DHTC+/Ep7dk
GTqCV8jd8gCbt0I/a+HusE+oBTCzqhG+2Y75KweO6rYI69g6nJ893TD8ZgrDFZUaE3nTxrwzqfX7
pCsijnrctlH5lk1pzOMz4DOwBV50qmsjDSBVF1tylL+WHm/WTDnheWLZloLZfBlGF3LbOB08R5Un
t6UOs+05mE7mgJkso9i8m67jTChk8D/G9lYR0j5og7bBIObyoUmZ0vLiWlDWscfxu21Tcc8J9r96
TTZipgt/dOoRu7mMfnDKvOqjk79CiHSYVTmO073z3izZV1ux+EfbJr2C8NwWaXnNWoOaHYxFvkm9
0y7RcQNI6PenJW3GZxxEVtDGNauqqOX3H3EEojtI5LA03oAAzP3Jsv4HdWeyHDmyJdkvwhMYZmx9
HugDZwY3EEaQgRkwM8z4+j7IV91SVdK96E2L9MYlUzIjk3SHA9euqh5tr54k+V6MtnHrEGbWJtfz
iTzEmf+5cZeVGe3J1PxqvXTvWHBcFpfgR9wz/o9xuY3qSJwbGZgkUYPmOkusjLPFCjIEyHNIbAL0
la5xpUQwwV0/ZkfYnJoRwolsfaLZ/k4PA7uG3vrMYWcOrVjjPTiEChDGqCXqokMgPEXFJNjOXXsR
XIOrbKu/U17tygB2nuNXfxgP7y1x2nWWj3qTQPXVFCYiiqFv0SPwhfbHKO4kT5AMRzTg7IRDBSun
YR94ECy4XaZFs8wekvJ30dBnkaFnT/qGEjTuuhh/ddPbxovhjR1vZDKwgPgoZEKLAWB9Ct421uAf
hQjsX42H9teb7dekgvEMUHa6cVGX28Tr0wXll+KcOSc0vP4bc/P/zB79X0zU/z81DxLaI3z3f04V
nr90RZYx/6/dg//+U/+RJQz+5TJxAm+z4EH4tuP8T++07/zLDG2PR6W/vAgX4/J/4ORE8C+HeK1p
/hM89flT/8s+LcS/XN8ieksk1eEvvOD/xj4tFmbcf47zei44OWtxTfM9gxTx3+K8XuMa0udWsnUb
9zBxPXlR/hetGeQikmHuoRhxA/Ce7blAP2316j+9W/+7fC2Vif/9J/DwkxMmDgBVuvxSyz//T+WH
ceLaM4e2btvWNRDVjruMGr1L5KDS54nAF90GxBLy7nMCfX4MWKTsNUdGFm/qVfYUMhhZU23SzP3K
Ste/+KZVbaKmuIyJY12kS7mhr/JygWq4+6Slx8XFobHBTWHtfD/8qf052JSyGAhdvKaAPH7hG3rP
CBo8Ln9BVmgGRmJCvTD9W+JGOIFYeMW6sD7YBCaifXaw1T3Icjz5S4QlBRxaukOAvpl+e6L/mBzh
XOuS0WhZ0c42ruS6ZBB0tXtMXfVkYVXf4Z1BT4rji2fL9WxXAhdAX5z/eREtIGYFEyVS4q/d9Lu+
sb7r4qAxU43276Y4pIUTbN3kK2CXsZFe7W26IG2x22RPnbscMsF26gnbcQVAVeRzuZa1+8a065+I
5+NxC90cnHyP04q8mZYLKxxIX0vbFLb0iY0veA3YWPNy0sQoY9e7AefOKnTg68xG0WzEnBxEI04w
wSJBCHHgBkYjOGArK2JRFJtbwjQudR7E2zCAOqzVV+WgBGEeO4S1PrvrtLAOZrQJSIEDd8ucjXf1
Wkrs3GJBlqe3Gdo39NUHyDFAF2ofwwaPn8ItehrVxR0sxipM9VscSEyAIc82cyIVI8d9Vozumacr
cVdOdwpn3ZoSbqqzrqYHcyNsJ9KMFC+wk4WG4ONwJCf6NeDnAmTHLK3F3QL5Ax0AL4qbxiAjev4l
OghXvtItpgj7EccA+YBkaBhCG1B5A++x2QNxI7zy4OBdX9HGccaEWpy0Fl9WlupV5tjdJkwmmi6V
icvdA+2i3pIuwDBXvEk72OVNvweNzJbU2wdwyFdGH/yFmwUKPFOsByKXrWAujj6+OCyxpGmFbV49
TIMYZLjWamfPMfCrn1h3eOaXNNYk+ajltI74RnmXjJjdd9luRTpFUMF4s+PCe695yCFvbcawTjgl
p/fCdFYsZIAPbIewwabduuQECowuMFR3ZALttVneAlF+TY5V7K2p+yzxmpgOHWqu7Iu1LARuVhZN
PbzKMiJGBivnz5TmrLmm7I2jJPaYbB8Ctsd/LyjRmyTHjuA7doxdI1h6Z1MLky9vNyKzks2QTdXR
x5HDAtvmp6XQmcd19NslqIY8SKwhgPZRpu+Cc8cDy4OQR3UxY/dpqUGIVhQBFRBxGVIsfh9qi1Yl
dOI1KvWsOrwQA7nQ3vluyf5FcL+PUWgO7Ncwf6sSt1aMmGwXrOZpRYBZgd1tzP1vlIxXKxEZLEN6
2wNj28wqxnMtFmtLMYKX5kVZcL99vSv1jNRCjByPH46ikEBX71LZFB2tEaBC49cLIhGXZTQ2h/Cd
ldFao/2fAjN9kHXTPFock6HfULdsldpcZT58PDuo1aErZmYaMz3bedk+SXWxdRpci9QNd6ynADqx
/191YzfsbC8fgdWNb9GAmpi4xZ8Oj8hKi8rfEVxOwXCaGFOcQnMY6n9yn71luJD5214YNLStLGOb
x+7EOlX8IRS9gOfq+mGplk5Ny75GaXgk03KZAOjftR5/hgG/XpUhDviNcjcuf+eEdnbxMkwgfRK9
2ZU3vHhUGFLugE8KtflUKvfZky30He7cgdNMl1FdNVbZpzTaS4m1PcqExZd0yPcJhVCrykPkFilF
9mEsDlnazud5Kp117pMK5SRAW2V967yOBhzDj48l58VNumy8nJagZu3rayvnjniA4sMHN+J3Oj8b
o0exZU8csjQeVbgcbMYQwEsOl44wPvV9X12rMBD0Sl+ywgu3UhrxheNHc+ZccsIN4O+w+7bYbAH3
BVX26MFNgUVWyiPVNc9h04nLiJucXkD/SrDbW7HPq/ja0j2J8TLdYaSWD77Cs+wuLxl3/BK17NHS
u6GJymsPLGUNt8tajS2DNjXmtVvjpRxxcgu/e4vzflgPpqVO5VPPP4GwItKH3o+iV4tLZUX3DDAS
o33GjWQ8uYM+BX6ON0c1FAPkpQN7dPDXUREmm9kFpG5FMnpP6frs6aMK3fqXS6h8QxA+3VoGIHZi
DhoXYUAZVPnJZouuO3J7Bx3MW8M9UoidX6eyKDFJIM3kwmixDzDx09Fp6HphsTR1etaVdy79YD2Z
sv9T0SZgxP2TNkvxHgzqmQJWig6zmfiU7z9yzFvNo23dAt/foQBxptRZuBlfLAjgK9f1WMKmo/+A
WYI0dE7DQ22x94kbbKqWnzWou2W+la6sznVevCYDaKPec9xV1zjtjp73/vzPS1T8mlIu38DtMcd0
SIoRqjVcf+89DirvhX2XqDPnlfuNeEnCdVYTIG7CX74DetPNJuw6cf4yZfpiZv6vhJ6oX5rtOLtL
uu2FgOCZWvriGD9QVVgFpvU1GF3Qc1ZFoBupKqO4bqxc75Bl6WPsAdcRnJWcAeN16TVU4GUO7WR4
vZ3gsy/CzbysJGCYPKNPpXfXW0zIDTETUaTvPipSsKBbSg6tCY9jEVjzuZvGp4r+3POIB4HGOxRa
18es1vc2EXbu8dvSi7qLKNw1a5Fu7yXAZsx2hvnYRTxQsuKh7i5+7oA3r5T3Noa43ena66iMIX4a
qy49OnZNUro7CxbML6Hfio0pMs6QvQIGtrxMtrVI9+nZ7ZLqUuGC3kBoH6TTnMYgf4y0jj7i5cuk
yvg8qeI7WJTqf+TqiV2bPUv3WDmmuuRWpC5N+ZXYYtqCC7d2qaTVQLTuDWMD5zhUd3x4VkkGxpOX
uZ7+VHUdbXXAv48wnW5qhAt+HaPdDG4MhsiLmQPAWNzK+DeKExtLAqphJG9mjiBaOc7GLMppyyJx
XGH9D44oi9Oh6R1nm2iEbDJZ/oqak+IU8omt2B91e5IBpNgtDZIRmWVj4LTcDEbASIyOjv1HBjcV
ombISv44kZk/WlwCV5Xj3i/GVLA9z521adjj0crieWXJ+tHqRXum2dE+DPP0u8jM8FTw3FlpY/A2
Msx/Opp99oH5luVd+WpcNJ0FL5lBuQhROZD8YcStM58UzVXu85TM/UPtzJKZtQrW3VwvKz+zP4yJ
vBLbcl86E9VM5X712o/9ewXWcZcNNTEnocdTnedPVhknm65XCm4DtvNixFrlkOc1g+SVDHR7TvGO
7uG84F4zI/uJ9RzCtcMv51G4i1kzZepvWJS5Ji0Wwvse3K9JF2qH4+IoEvVAijshjZXSLIpWAtZA
j5sqYPa18a2sF4waY2rxURFcP9p21G1JEPaSB6fIc4CEWI1WjTEcAPO59F8EFqa2j8iYh2dyNwb1
4vGN9gpr39oE97K5xuenWeFW7vDb5eJmY2pZpBAERgiv/iWG4VjF/6bIseGcxNIg0PdPTQqu0S9M
uHmy2mF2Trd+R2t6KHNnU+dld44VqUS2VwxHAe8RSxDW5XN2N8gRMgH3lNhYTnsybHWUMj/WhfHS
E6g6jKYp9oG9gP4SnV7agewXvua7dDRahuVCuqris7azq23xmOh6r3miKYr1MQXFZt2DqLepKHN7
1iNZWwIOs2fz9TB8Z4pBzfXz+gzBF0ejeXLmnxwiaJzU83PYR6+DYnJZgAMrpiFMGG5oXNOZSIEz
Z9V5sIjWDFNcnvM6wII9sFilKYO8GVAwx5Qd71icX1D3z07ttMdUxdsybvm0uXq3JQ78dbL0MkWm
r84ZDI1t00b9UofMttjjOhPJ4v7Jhy82qlxGGWVFtR+eE2mgwFlmdM1K7iMRySyK7vwj6T3EgcHh
1FbRP0x3LyubfnqAn6zfRE5RQ92etBL9cWinS90Q/cvmWLzOAUfFAY8FI26rnpIpvYeGdS4LH4Jb
zXGgdyPmxCQSO1OwrXZ04p9t4irbgHJKVuJbNlXZdp7/RI6nn+PO5hgoUXTBcctdn8wGfm66163B
S7ZJ475InVivbWOe+Fy6Y9SFf+wXDfYV4YXLQcXOgSwpQSeaOm6jdZbqxSKTug1NqQ8ATSHXAvK+
l348bAnCMtD1A6J8mtSbqkuwWQw88mPXrTZBkKSPWBh3jpV9gdjtsGHYYh92BfW+hWM++tK70x1i
3zDy5+soYWAv4w4JJg7MTenS4N1nRndrTDs5DFVBHFjZYm2XeKQYw4bnip0JPaXjcMqNguLkekDY
J3Y5cYDo6jx6cPPUv9hzRU1QSZ3Q5Apx5XmM8wbvjM+e7oStALOGofS2LJzh6PvXqKO5m6/ftnKG
imztEjVDpugJ3p4qAstliiCsJIB3t4uPZj4rnCVWsFHEoA+eH57U7NcUs2hOkIU5g/psxXvdzUc9
04tFgVa5Nzmx7XNSxvjcE/04pu/SC5xLw2U2xq31NuAnn0pffSvXf7ZjIi7V3EDYsDTWtOKD4kvj
SAnwG6KHPjZxmq911wUnCjqaNfPxjcgNJbnMdps89n7CsrR+DPUyYZCIwb7cIi65Z+J3n8kU5hQ4
pb/+qTgEd/RpGEFxEiyslxMslLECqLnVOj8sBz5xXjJ6Z6Q5RBxk16TI8804+I/8cEvB7sDkNDw5
dAk9QWbSfuEAx7FXVksMcu41NDkzyJ4s34h3s4uWWFKZpXqhjk4X1ydSCJcoUSFmTIsC2jmLDzK1
KSTyR6y+aN0bxrpqb9FcSDXUmJImpmN8znNiK1W6zYl1rhPXjJc79deIhnfgCf0Q+nFxNgc3u/St
+olAP/bKcB87e3YflQSLYxEtT1U7HKClRceMGwnObfkgjeTF4ph4SYvJ4kPlDlSJ8dWDLVE7frvv
/bQjQ+VFmyHq0nPJf2aH0vRdiaa6k3ukbcpG+MREv1dW2bwSeCZ0Nu4J/6H+drl4i70iX9u1QUDa
CnEnqrh8K4kF5FZt3m2DcxA35uBg9RwW+irGB9PxkClH/6XtkvwktENUDUNQC6K5pvb1DBzhnuKG
OXkWlQxWv6Q4lL+RBt8/6jyxrNYpq6kePWJZ8WSmIU6JkM0h7ltghqOQBJCJRycljkJLfvF/X2XQ
QP40SXbKFGx2ryj4djMY7cHzg5MDx6uG2b14DWzUeOwe3cr/IFDgnCKKAcheJ9ATqJxYklUY1fLq
98gwyrOp34SYU3b/dEUWWbpUZNqnIhlPhTWco4yhGfTqTlMsdoRoSXPjtJT9KGdVcRzCZj2+50Do
YVYnRPomvu9piPs/bb8bOGm7lIbtOOBka/BBsgffZ168K/CKvPRY3SHKz/iF1Cc5LeJ0sSBxJYA1
UGlwd8P0KjzkIJWqd+A3V9ztX6OoUtYSc4UZGfY34u4l3g7cSGMQ5wrEcIp637elDeSY5r/Znrud
GFyK01X/GhgO46obejbWkZYqeU8bO9ZpxUY1mHA0toOkNm7C8GCe55rfwuasnCbI0K1ffHVmnz7o
3pLwJg52IKv9gMVwZ49VwU7fcbcZ/+mtNph7pD9BWAHg5CWFPmJei67FaOxssGRFI5+TxDQuchj+
pFSRvmIrA4prbrDdjDeo68e0z/Qq0RCY3N7wOabGV8eRb1VECFIMHJVKOUB4S2OCztlHENHH7CRX
p4q+hzHCjw1bYOYN3bdek20bE9ELrtiwjaKe2cJqeDgGSXKAy/+HAqXqpto7d13JU+XYNgWESSp/
DLPHcj3nlCHaU0E/7/QVREuHYKOffKG+WwX+QnSYUkM/uCaYVh/iUfzEUH62hRAvbVGEPA4ZpCWP
EUrZgt2IrRafPUUIZhLm97Kx2k0NgWw9KKs5q5GqBoy7xEz76iR7TsOJDKJlk5l92F4MvisMVjUX
NKAuGrtGPYYfkD6xbZkZJDoXnRfWQXEq2rhcuyXONiwBxaY2xmjjEDJa+z6jdZUazp71CM+ydMJD
Uzo3s7PdNbNo8Di5lMXTHiIvGeVT1HVl35i6cWd2+d3j2/wbc8cSz3mwkAJWrUaKE0V+UlFnvfTz
dHRbQ67LyjUuJnWIttOM69qjwrFSDSduB4egFazTIJ9PA7F2QpI8wjv5MnQ0BIDPhsPqZY++eHXM
vnruaY/MC2Z01TGkkI9wD9ZI8yNUJG15JO6hvmZB4iLL2vWWey8L9OeUZqptmcan3qWqwR3+NgEF
iPEQfgcyhX7PxBzS7U0RlNpZpfqJEZIeFuNwYEa/ixTGvdP+I0zVu2bQ4Ql6QbDKydo9ijGc1llK
IVJDzGsXBTV3R0zCq5ZT44Wwrp2xWY39TN/9hMByhbk4xIPE79S1/CQYFpyRIE9q9tB0aVHdEM5C
wQU6ASRB37UZ0hzm9kRBQPjtY8i7Kw8A7CafiOtEaqaGJTFOwurGw1JOeSiz+bkUbnLmTYv3RUU0
NnW98uGflyzhjo177dgKLY4WFqJt2ucbvvmfg57t+9IxiQZsnFMoC8mcn7EzdafEAmwGmaLf9Flu
Xqilz7uq3AukzpVhTgYwjfDDq9hw+LNoHxLO0LtedtRHGkFyTSaJiOl371mnX8jdP8FAnPdo9x0h
OFyH/thunMawrkzK1jUM/XRfRT6ss+VvW40ltjI6Hn0xZlkVmdumm4ubqad3dBFJQ1xzU7FhPw2u
eXTVo4aOeGY0aAlPeX9aPu+ddnp1TKb6BNptEVGt8upGhsl5GSvmbE3HQIrkpPyhOjehHg6BJ2IA
LB07W6+Nrtg1/G3MXeURiLazUa1AqXf9D3tKhls92epUx9WzpXrukiJKIbbEwzNL8mnrxRenE+Ak
eBDcJMhTtoikhZLuK5whZrWJDwfG6Xe2gN4Qel5xa4qu2owgtrcNUYV7zF3L0FV4jSNd8S2Rn0mk
w7s1pcVa04C8z8nRgYEsI72xW9JMen7IsjLgcEfFeTsZ3F0yA1JWUMw3yh6iHUIItEryOLX+o2cs
+7KIL2bViGePXm7SlEF6lPk8Uv0OJyHr+nrHHoEOD7wCm5RHsEuU6gfp/wu2EDtfQmAAekgS0JXM
GG8PLhqM45M8mfKVV9XlfYzEH5IA0x27mV6Y5R80+5XHXkzBOleB+5jzrbWwiW06TK+2yr9KTMIY
DgnCUqZpD+krjZ4c2WrOZ/bCiKlhsS+uBbC6Kz3hjU5UP+/4kLTQ/Wr2cMu7s9oCMxNbG9D2emgr
sGJw61YO1WtW9VlgwNp5ma3XbshXNdWy2Bqxu5q7MtuAN/ySvR1zMKj2cRw+z9HUsWjCQJWDKoR0
ya261CF+at07L7ntfBQq8S+sfta9KWzq44naFTiydFU6qyzDYpd2ZsqJmOgc/n6PiSUerzJXLmfN
Rp1Il0FG447SZ6DY44aLP55RikqzJFOXENJTVVjdq76QR68b3+vA5RwSRubOjNP2pRceXc5ma2xi
375HJMiPw2C1p9IK/iirtc+sMWHr9vJkx2/0hPr3CiSSX/hnx3cbag6r8WVKT43hBRRalQpxTZFh
jPt1rwUBlwC1KeurjIhiyRVdsTci96ifCs9xVgALKF3HzFFWER5B71BKDL+h56id0dfs8GgTIJqF
jmMPgwsFGLqFGZrkg2hv4M0p2PfQ9rRx/IVlzKMNhcU4Us9S72qvNc6xRbVMiUBhBbn5Fip8/1yQ
1wbr5oMkuenk5vyaptE6wF6woWkp4IDqDC8BEHGIQ2vs3/J5FraxJuQW7BItGVL9eR95CkLI3G+l
0XVP+DUOqdD6ZpVFs+2gDo9lQelLQ0awMK2XKc/SMzwOePU5D53Csh6YMMW5bb7lKEzChHepEG27
QrjvIU97/IytZv2zNLqODKS6mFxsPXJXQRy8h8wxWSuGO9bu9yQzvT37V4poHZqWO+TJdb8gH9FS
iu0QG/4pcXadzxIgMEV6pvCEE0mjb2Q+8KJb43XkGrcHmXGDa/NV4bYIhmFzzZgHtryTQH/q9JK3
eXjWEatzsdhxk9rVJ9dUnzEL3X0TwdcUeD5GG1lHGmJgbz5cQVY8xao3PnwRbcsTjZqchhOvfcyd
Fcg9GkDqoD05pSAUl1RXpfDOOZlqt0Q2XIgopl41ib1QSwn2Zm6GLXyQmCAJjKwU9JFzYXLMndtm
Nxh1gEfO/Gh8QYbaNId7YnF5YdHfm9wlLlWOxp2Xw8n2ypFRStZfS76gJ+I76HLesKXHV2saw5XN
4bS2uo+uKpoXpuGeqkIXYTv/Xcyl8xCgcq5zHZjrnEqfPcHeat+6YJKEfJvHU+/bJAjqub0uK9ws
r7gVWn5y8Ptu3lEpRPi1KHcywv7KjA6fw8bXKt1QP4Vd86fExlNqu32ysf2saBbL92EwvDZJ1V2r
nlZc6AX7qOksylIkOBiqi1kmmCaNxKr7tDDTnLnxMp0Febq3MOpPrhWehtjJD4AxO8qX7S2QlfFe
2rW6ldg26bvtErs7I++Ih7F7GzgMX5jMkX952uCzy4xdD8V+S1XyZ80mbhexNk+Zf0gfxOGWpvOV
pNeEGJhN/N2z32zohUNaNwcWW+YqnEK2kdr1NlPWpbtyDq01ZVrGzquI2/gaLbuo++I0dyjo8BHO
vV8ei8JbJy0ZWbSGkAhUvPcN8Qji+yucrOOct5KgYrmzKnFHsXzpXc6Bdt1zgjG9R/ZErOw056hl
pou0fDa485cTWssgKHjAXh/jvR56+iGM4Am5+6XMzHsznRQ9AGsdy4kDBbIfIhMnZ71iJodkF5CS
d0hJlgRvfCcmmamHv+yElnyFHtYyxZrpt/GJLaezaUJoWxj2Pih0mM9mMQBzgSq7ii0Wu3lAgVRY
crsa1y+zxcHLymN5ilPvr4uBkzgD6eogv5BYykBA3lI1n1p6SZfqhHjFpE6+AQ0xybIHq24eKAVC
+0RfVD3M87b49gz6gTo/rCA0pXI1CxbNMv1s+PA5rFPAbNIhhvHwffb4vMmuJbqnYWipPdTpTdrp
n8a2b6M9Lgm5jJISgrlmJTkwJdzOsSquZzH8LXGsrewGFnIX/1h09mIVrX475vAL925P9xzDlxc0
O64tyB/QTVLcBDJ9mfphY4/stu2Us0Q/j59O416sPIJPklukB/zDCF55owoD8oc7vXYx1FHZLvs5
6kbFOJxztIzATNZJMVCnB0t07USXwinpMloSZkPK8UxIxS22OApVKpJ0uPPSgAhlDirbzR/Noav2
CU+pPHLWQdsxMqJkUahxp4PkUM54o6XtM4oFK5cv6Kmycb257Ekj89vE0bnOR1evZD2Bqeo/ciaK
ZmCNk4QEPQPPueBM/fbNaljHTlmvPCIoSWTbF0fdZK8ZGBf/OCQLlvil7+6mtu/Xothqt8Wpgemh
QH5e01mY7PsKhnGTGQRR4nxv5hIFylHtbmIOAJJEJqExmf9XLhAoWDHRuA9VzYk5h5JClzg3ExZ3
nQsIrxEaFnCmgDNQIxQ5U/FowY/lWDCka9r+8t1gmjcvybpL6RLArukn3zCg5LueA/pZ9h5drkMn
fpXzlSjOxZUe2BDnL0flfoXs1l8hS7zgABEfxWIGyEA/52Fd7TJgyCtoLT0bvepQ1sOxLyv/Vng5
UQgTqNYQkIaurLY7t7/pYax3xgT8rafvz7Scv2VctL/m3mcc0teRO+jDFBhEn2jmIE/OTs5ul+KA
NLsJwG87ZZv5Q5v27EDszNiznL0xreSflWBrSGnJZhi78s1vKIagIayHMnTUsq72MhLhZohrCnsj
I+JLVf4plHSvbNAPft3w+KppXk5rCjtUGD6SHNAnmz6ctVcBfQucMbvWfkJGI/BAXJvTBuXPP6vl
ZVSQC5rkaPSZOjVKdfQE+vgsp0I99E4C5ztpuMKwZWgE0WCIrbPIhfMwgKFYAd0edkA02kvR2leg
i92eZJOCIT1l53RS1srKuMTQVdqfOH8gsyy/nUTw1U3H4amrqnFvUYB2tHXDDR//DfaZdx/n9tkk
TX9uc7s5Nrl9V1Pon4eo/2W2Qf0QGIGxuQ5+4x9gsvmXsZjrbXVJGjM+ZtUUYzDxgSYrChCH5i+X
PSk0a1U0isCqp+tLXAKqdginDvX0wwS6jmCLUBBOL1XA5iV3lq51ekY/pfNlme2PUU3YkWnHuHd0
EGNeF29wyIP12JjzGWYYmN1KysfRksGu0AxMxI3nHdmUdM1Wei8tt/wok+Yp7YpfRWMG0OP99hah
fjxHHtk2M/gZcTy/Z8D2qpTMem1hup0TKya4BQtnNroGi/5iN0myV2JTGanREjyhLF6pDwLoO2fR
lUhnv5ZIkcBFK+8QTxmUOIhOBK1Nl6qi4OwnoKaxoK/dVNYnzHfpOs1SnsdF3D1gpar3ZLZ/GJms
XZSy/cT3Tqq0zlNS8DK8/PMy6Tm8GLbL91Bt8BLJM7VN4wnRddUa3z31Pk+str1n6XuQTqM1kklx
WKoUnzxyJwq0uzR9Mj7hi03in1FqLK8Dnh2k+I7FgzLOYyhvDdvho2112YEalnSnAWNhvO0v0JIm
Tn7o5JVWJJscx+c/lTD1LWr95Gh9RPN9R4+sD3FMmwxCFA4SNd3pRwqOfu6/GQuqpQuXdUykrjQ5
b/22bW6x7t8oCm0I3bkQsnwzhH6vcxS8nlwje58ODb2gux5zwfhbmvFiIzbkOZaKuw+9c/kibYdj
+yi1Lj4L312X/kRLFYXRO0Pm06XK8u9xqVlwlbOVVMlezdp0CYcC5gALwdO8IEmaN1V3Jz+wVqqy
N/RxkuyeiuBqLTUo2HkujVtvPGDjyMdYKOFWOmxvSBAYdVofQzg1637hwZujj0m5k8AxSkCf0ojP
YVUn54QiMla/XOGdp9fB9MCZOHlVmfeNKUev4Im/ZTWQfdbZAmdl0j/SUP6YG1l/hkWU2wmZ0qmr
H/sBxB2BohlxMKsf4TdNrFwbj/zeEZW0fSuDObmLtoWHkDHaOb7ejw5lN/2kP9Heyx2fkbEap1xu
q7ksrnlVPndjxLrdjrKjKUKsDaih19kdVpMcfqa0Vb99pzvD63WOTj+0+ymU1xDVkgeK7g6klbee
Bq/jT81lCDx3O/VJwO4SgG8ZzpT8sto+yqVSNhfeOY4CMpGOOHjIC9DOeKlmzGDIMN6eLTuqvl/t
M9SqzYwUsJE4TA6TB/ysSUvmD5Z6wvuIzCG5doH9UxMM2Pdh8V7QfXnpCudkOZ2N58s8NS0mNjpq
A+4EZH8QzX3APzQ5lA1Gt6RPJaq2/8tSVshXkUkT2C6DuDO/eA0lOX3U/ni4W8FJxOVBBDPcjiyX
K+3z+Ucznqyyne+eDe8kBxbKgcOo1saxnLu3INLRCoYLVseEvgDAwxofvvcxTeaVhXW7nezmU8Wg
FLwImLsbh7+9oGKRMGQgYTHhDU9ZCgGYOEq4IeDdrTHp7pYVUkhgAtN9IuUbEBaXH9IgJEkNHw5c
Ai7qWmVWtgauAx44cH+b7CxpEWrfIsu8u1WFh16H69FRb0Bw7kYQ0DvvG0f+jDhXrHlSrV6TybyH
GjafP3f8asuefzLn7QzvJwvz7MnFvSas9sVgL7jyJ7hwAf5ijACTu29VTiMABaPRpN+wrtF3UYcY
UDULjiS/+Wwi98kqx1i5ca02emZx195IkZ5mGX63VfyO5X7VF9NhrJ0v9hbPk+ZbzFfUxgtcmCCI
qMCuXN578Cv3f35AJ+TNrWn4XknnziTwW1Xpmx3HDxZFSVE/bmIR/uoTbpxiIK+tiui9dLAUINWi
P0X73kJOWT5JCEMmaVY+Tr+SJwc4HSm5+/9g7zyWI7fWLf0qHT3HCbgNM+gJEumYTHoyWZwgig7e
bNgNPH1/qHOjQyrp6sSd94RRkkpMMhPY+M1a32p4asyey4O2IcLSp8HdEc/gnrtmYZQKvnDnWCBm
vSF/zByuKJ2QAaVL/54p39XiDg7ispY50CKBzE88uzAxhL8+SKJfeKk83ZH9jXezBQK36kxmgs72
9lgXN0xHQqzAgplrBPdPoBX3NTRycc8gYOgwVncGM4C3Fvb8AXkfES/9GOLK+phhusSyfOaWuqpg
g9ERUvT1KV01YbchKS55EJVq7a+obBLegLz035MGjWhiK2bH7GTCpsWrZMPps0uuOFa37danL0VR
BTtFtjkBe/KRn3Y6jEt+yJS/3KvZIoOurY9tqx8RlzannqA6+JMFbvgo6m8YhQv2tb4KUSpr10jB
7Y2Rsulwh2nYkHXsM8gfQq9qL0tKTQgm4TZrwBl4+QMBfohdCrK588idqTPUDIu7VVud+ESM8Vl5
bc5deU3iqEeYlIsG3RDFdW5DdfEk70ybcaU0k4NGJKrlKa6R6JgszXjeLKHGJQMhHDhSj0aDkQuH
gsvJC0qZusZxD5ZdWlflKsNLS1YmHFaVhN+ReXnGx5UzKynzHp7scO+Uqb/vFB4YJFaSYXOSHInC
BQ+EjLCqGTYXMcJgWUfZ7a8vyqvz235QP9Kyj0JdjJ9D06B2xrm6q4te3ows/OHAWahFpMcU02OB
BFZo7xkPFSSy64rl4jWu8CffFN6R5I7xCujRY6FnL3VP0MEkiavlvBnhpFjHKhuze1v/SPS+2zct
O0EihhDc2uqewfxLmozDOe6a1WS13JbJohAL7/T7BNZHWPpDvNWXaA17qew1J9QNC6r6NjCBIQKx
I9DD+qXzBKdEsuOL24wTzDpa3SGRbN9K9y7yLRId436h6TJS5OtiOiEqSgEEAJUWuHbOlCFI4nQ8
0lppPPejG9+iv+4QszFksir/Lpmi5XoxEkzqklMGfEzoWn13ilzJrRDLGyta2jAfGaMQS4WpGLvS
KSm0/mBBj2azfeeN8aHHUPtpTrRdXp8ifC5SjUhmY6Kvd76rCHVw5spn4g95rdZJt5Diyf+uo2XH
oqk/MMNqjizQUDL1vHm5UWVh5OH919xlHVRq5pGnyRUReeh9k35nCo2+wvXvOXPnU7osdTBq5XzI
eMwZ/RigS0luitrmmRp70E7afD/57bhDKNkjZ1tamMgVRBUtBs3tLvdR7ln3cdrFp6nPieRUrb7V
VOwffERcm6VTxY3wl2PPDn1jZXmvwcyUwzU34rU9WvAMl6w9rmlHwIEYPHhOCvoLHf2eCXq3yxIk
+QZ8mW2dljVYYIz01K8eSmtssqOB8V7FiH2IqagwfS5qpxhkg3DFUAyraIclUB0Y5iLSIIVdJWKG
cYTMpDJRtaG4Th8iDxjFKpQ3E63HsoUUQq5ffv3J6zz/2NQ7hhkd8me6O75U7sFE84potfyid5ao
YkCBDK7e3rAxxNli64caLh+Rmo4TeKyiriwILPyMB+WNzpWaKEqaOXfCqiiHazgWLzn6hSAzSsip
csavr7GANfLSI6v0hYwBGeY5uNZiwElp42HcslhC1EZ0yx3+sfsZf+Y1VpM+jJR4r93oQ2SIWOus
GZmbzaGuarQhTKDXEKn+WPjzz4F+oi2d/LrQshIIb9XtEt2dwrI03qd8fiNlUj97yCzdAu+jYWe3
/rSSsmYr3iZT0p0zgsMo0+pDncqcRTroNkKEUqAWS3pe7iZR2k9GhpBfpVWzVZN+l+U+dVGK7cj3
+NDcmPz48ew5xIYNbdMc8K/6tCSyPxEJ8sqtP2KcOfXrl7qztKtf/4jL5EydE18JYpLRQqA1z+FR
MMPAKtetykCvz+BNe6NrXv0yNf1/t9x/yOCzHNTJf/B/rSl//5Xed/Oz/Po///vy1fX/K/iq4p/F
H/NG/uv/+7dfztf/pTtw4GwT3hEbOv//+eU88S9uAXNVe7i+47l/CBtx/0WME9Wl7grf/JNdjrQR
YesGJDLd9Tzh2ub/yC73F7OaTyqgSeKIwBjoOpjv/mRWc1n4ycJjR2RWGc+/4uza+pNyxMHPmjet
ixCtkDJtzjeabzMurB9Jf9//4S37G8uc0H83zPmebRim7bqebhNOuf73PxjmWHZAj0TxTgpgsewY
u3+7rn6ubG+kzoFi53+MUwSNG0qbwni446nmRsVWrUPLEc04JhbvMFsCXZZnbXtAktCE4B67CSYs
BQdhfQYdsSSh3zPc27kpvkUNgkcs86G3WCLBdjuQUZCEpJcKqdH5OPxnG9B3tdK3wZ5wnLd8qSCL
R9M120a1RbXOy7TQrWocwdQvyO0MPMc9E2+4yPxEtKXE/0229v7Pb5jx57hE1+aYsDFfejbmB5PY
md8chn5HEl02sxQjDO9pGQnBAhWUQ4XvAQzXlX2YtZnJwYQ2pCBYSvMAofDELjYmMJrGN7tA94tD
3xSnSU//Q8DoXw2Y/HDQaUxdNx3CJsVvPxz4WEju2UB1pA9s3Jp561VILszkw5i8J6EhUINEPSJz
Z7jj8iPClHz65zfo90jX9f3hDRKea/mr3e63AB2XKwMBWObtrVocRD5dFHEgwdjqF7vN7yYGjigz
oi1iuPLfQaT/bbzq33wywmIdzMWMD5P75s+XcmsyBlOZ58MeSJCbsSnWOkXmsyL7u5Au+04r+Off
9a9hQR4WVLInfUfn9jV/u3lMmno5oQTei6RkhZjjEqmK4QFf2sc/v9DfvKm+gf3R9fndPPy9f/7V
hLbwTq93qeuBbgdWVGrZN9v609hkn7lV3aUNkCjz9p9f1fibwwEj73puWrYgNPq3lyUzrYakZjM6
KN0Pw7Vu0TldxXPz7BvidWi9c2mRfbw46J8z5/DPL+5yNP/ZTOx7vkkdYdmckba1hqP+8WRCQWgv
rRu7eztxGfMSvwxSBBSTCe2kc6boamJJq5mhW6DnAVatH+YeUHKrX+sd+2uDlir3drFpP2YaGQBJ
ri4jy8FN29Xm/tffR2RVYnJi+cQGqt0T6GJrA5xo1Wa0e5jkO7nPRg9imm/VABI31MFTCCMb/uxI
M+cuHbsuMV0WLTe3jWO/u2VzA4Yo31HaECti5Bs0SyA4nKg+RVZynS5adUDGzxxGaTR9uWEd2fgG
aKjkXtfZ7pqqfK8LnDHRXOA6lcudMpS5nTsTO+XCgnkG41sNcbXJCEkMWSDjAKokPF+QdQ4RNZtk
nUoSY7rtTOQajjBePdWR0W0rbCI1k9F//pysv5i++ZyQG/IwxWD+19sOJr85iTl197GTf2uVxiYS
GQbG1lOpEC+Y450zOD/wgLzZOqx+pGVUeatCDDwJ020fe0/d3JklEwjlGDuMb6E/xS+p/2XG6be0
N60Rp5RbLpGx0SRYqnnoivnbrBVvmgXd2uJWd//8S/3tle/zfLcxTerCsn+7+FrmfZXAnrZfJByt
DI4Vco2N0w63AC5ufOy7wIeD2matYFoi/OdXX7/5n2z0PmZ9Cg8OJA8z/e9XPqTvDvAFszu7lk9u
7d5pqBhl4zy1dfnGlvicNHH3Hw5PzhESjv/ysqZuYKakVkKi/dvJza7X0lxEm3uoW+a2KzsIc+OO
H0Tf6LJ8a/3p0rWs8Mn+aPg82AzPZGoyO53W3dONHmMeiLCF1zNKG2uIz7C5uN6vdc2rgmyWqHRi
Hs2OpweWhmMQg2mA0wTgmFsHlhoVOU2kFqAfSIPJETeah/YiRtcK0dW6otN66juTvpYwMSYrTCQH
Aij6eMCfiDp0kBgKdY91tsp+lDqrWkhM11GjPVmOWBN792zbv8uxWRluQDuzdnwQSuLVZWyH3/6y
SJpZ2bEz8D9Smk7yNj8y7aAhxRJatRsGTgiXKQaGIWKgkmNv191et+DV454nt35f+PXrotXboYGh
ZZcA3hrW4AyFr9eqx3BgyrdRh/wZhSKCQ5S+ph24Hg+Njg0yXMn3wmEYsXjNdcVcPgD0ka1Vzr2c
nMtaybSNQvzCpL+MyfuoaK02TXwxSdtk417eFI3C82j9xGLC8pS8OHJh3uMci+OUH/AXHtXCgsVS
X6NnOegHWd3osaCQaskIGl+zDtuhBgSWTd91OTGWVnSr9KflG07bbEdsXTpiNDIiJuv2tu7GS7nS
TDGebIE/fksPpktXFd9lxFgegM2gqkfSXPqRz5Owqo8lGx59J2bvugCBwxWI5HpdLvIisxIbY+3j
Lbt4GQSXVgEcCQAGf6/4XsbqUsUEWqUzW2z/xvIrphCpuh5Ea4RdBoy6QnITpbO5TSKPIAvOE9PB
zz0MQUzEx9wSbzNQ/G7APL3meAyQPuo8sHl9u+VSKqN+b+rEFsEU+GmwkFwpugkJYf17p9U7DuY0
iCMysLIGddv0BLPoviTvOkQ20zF8hZqd8g1bSEuUA0+Wber03T55NFP+0bnZS9kBsCT94Y7QDj4D
5gNcgPwfPaQvzpJPBsobJixXsWKboS2EQ9UoUpE79AGeHtRqfE6e9O/YsOHEn+pd77G5hNVYh5NP
7mjMrQA5hj0Dm/RAejmSvc65cJCm255/DNXAEPhaQL4JjGwO/by3trqwvxLISwF695JLiPsX3wE7
ly7dT072Ax1hxL1XxgejSg5ghNIIH1LW40+Q9crlUjEPLJL71ivG8IaN1REzlLrupZ7W7DtmE6TA
oDQk6uLkaqy3mtkdQVvJMG0c6wDUEyut7C/gTPAnugtDtbyhPqanHrF7tEa6LUwyivKxUEFrkmMY
z/GnZhGr41O1rIIJM3AaHNWZCk04k0HiJChT1icqJ3iQsywKppIyHCBUBv4tf8RO8N4l6KD6KGIo
oyAODMU+q2zA4BjBN63wvmxgrDAKOWYK477NuJuKkjvHSCv8eZicJNBIll0slqgHuOUFN1LT3CFt
ZacIQDBYFUxZZKUHw7V3MsnBZKRGemBcRd4e9PNylXiqfOeXXPuN1rykTrcuunh9v5F3bGuhlVDh
lVzISTVdcjP9iIbmDlgzv5Re3kExvSYpMIcuWIWkod5GvcAee4wdBsZFBRYI/xdgU6YlKAmnsMFq
Z4Js3si+n8Jk6g+1rl1KAF5hp1KIEAiz+KXNBlzqr2drqY0cQORX8as3J4cbEvLfSZXGazuAM+Nc
f8eTzhU4UTDV4H9biT425mcdhGBi7gGPmJt8x/IRy3Y2XTVT2e9kaxBFtcZHGe2LqlbvJgxV0tEu
luJWrGJyP/AD7EdAYHRQMcdbjWyBmwRnC2uwZuTztptxN+X1t9/i89fS3g260UHq7zQeKn9EKH5X
vLbQtoIIl1pgz9WbM7JeFdgGTZsNsjbmN1wwD1i3DaC8WDL09FB5Hd1QZj5pcXdfNZRr03pKdXyJ
fW5U1E4fjl36K7OCwmY8irr4aFYP7aRgnJtDs/t1kfBgmjgD7Iem0w9RY+8Hfb4dUwS5GK+CZiRF
gKXLPW0SE0nW3tvRsW4EgKjWllvNIHzPZ5bnH8GH31hljX+Gh21EkUXxYx3qVU4AlKNKh6OZt7eO
Q0xCJjZeymk6TD4Uj0yCOnBf/Ka8H7V1uYK0ezKMc2My6p2l0TK1rSX8icHZLmp+BPqKULFBzIRe
F9GYEBN6aeNS1URZjWn5mRfqwfarn7OV/KiyosXRKpFYxLRXJmB5x6x/Vtgugr7HUNpF3VVazw/W
CB7EMkosTe55ccePSeL1iJVxBmBw0XOvC2NnPFbWg6ZyM8w6HpmTKX8aMVp7DSihmqEFs8nyKu68
zkb1LC2CsW2eJTpRKjp2GEieXJZ8mrup5ymk1lgx7veo7s99HTPU199wXGGIXR+xuM3tQMqFD1Au
gLl8N7CK6tCtqmKngR1bxzutImFB1zLOfBQNVQV7zy/y07rCzUePSmc90V0tQk1qcIn1CIz6wdL2
ecsR0Wh4wRYiXXIzJ4iBvZhIHP8U5cW1vdzUOhss6doHw5/HrcJWUjV+ez0DOfh3BQOVf9vESAEX
xS9j1+3VCNHOjhliiHk6EXUKIIi3Ikv5PYT1WEQ6gpkSeLOz1Bg/0wFDj8FmokOAs8TuzmlWdbeK
TsrmWw919EXGCGPn7Du2agqHdZ3rNf1lVNTV2JCMglConO+HvpMAxxVjZtT0N1bCq9pl+djW2rWw
458xw7M7XjFia2FFlo7+zSj3IwpXLi8z9OHbB6OTPjcO+2/RN8ne3GiT19x4jXXBtCjDrB26TcFi
eWKW/TDE5lOfsnTL0xW4j2nIbVYvXL/mlmt1vJfwM49aikZrsVu8Qp56H1u2rkSUgD7BViGKTO6N
tmanmeeXZmR2pVUSwGuCv8uYAWPYWh6aWQQWhtjCmyzPJjy984sYqRl/DddIcEo2HYJXGsOY24xN
/2jat/Rse2/SxEnW1ash8cnGbnNT2JeEkdRVD5eNOTQmQWJu0qljuZnT+y0wRQpDsvjKrlj3opVO
TN6IRD/YJtEJVj9fZaZ3LuIMWWY7opZXPTJpXBlRnRz5pHG3UTdj43B2ljHOTKR1lg4RA8EZRiLt
Eoc5esWZLDrWi8fUQ+oIpLIl69oz98QLIKVQjbWl0kSYWXymGlFnGqkSezKm9o4cLnk7w/ekCLbU
Dcj/bYwYnjtu71dgFdp82k861JbIuFsiWAp8CF8apI1udgM85mWzd3LtipXpXW7Xl6HWj7lHbgO+
dmvb+X6/UemOqmU8xgUgIh/cu20a+HZKJKi2S+jJZFqQ7fr73q7uElAOlK6YIhtxWazl1AjrK0rX
MeG5RukdLKKryfvr7tZoWYXsecpNkvoc4gB6QJe6VZGOxI8u0B6JYR25Rf6jTf10dGce8bHZkrZr
9bdCUixlnOCm5hEIc2L58N3RTYVGRWuHa7hlHYxkMbZgDspZ3ZctYThjcg34Ywy1ykpQc3hPUzE7
myLLOLTyDfHqaoNwCHzW8tJ6vXPGwZNvsDGeE/ShW3M6Y3M4dD1Xow7Qb9ca27If2dv6M540CSA2
Ey8OjTUJf8ZzSndue/P7gnyYgKGqQT1HXIsUqIcm/WtynnrHio5Oat/YZCiIuQyzmmQ90nfQwRf9
KSH6ZNtAlZ38GNJi8l70wMH0zj/5LqCeyqadNtiXWoRI9LF2ZzU5ggadI9SuWdY55kqOheqDjNlc
QOHK5CW3lwQ/yNplDy9WgnrBEp3PDoR/zeW+MIshfEBL0lMUw9oBDTTuhIGnSQ8rKBqAu0qInsYI
+tvM7qcG5iBq9V2KMz1iyYOqyz41/REDDKArq2btlrV3C7ELc0fwCenaTzMZO7TECsYBxlYwLZ+y
BCKy+nxHDsjNynjY9HLra5O4ZlpFzKm9nExZHwseKZTYj55NmGOVRPfumD5N6cmNRsbZ3WMjzYH1
XQaJanibYqy76Jgglg2QWy0GDEb8NHkjm10UxlEKFXvwtC+xhtRr7XWSprCjKnwda5XUA7qQQNOA
tXD1+Anm8CZ7pCHYQiESO7/qWIOmHFp4/eh6IYD2EWGpBNgHnjVV6IaJ0lBLj3onNkPRZKHZDBS3
ZgqWEt0LOc1I/5u0JNYA1CbbvacxVo+24d0LCTpJADWPJdiIwh4CUyJeq9aybALuvIn1Y+rH965v
kMEE/8PChbQfr62xfxWj7WAdX60xMmvppRxSoScUIvH4JZwYhbNGibN0rhmalYy4ORjDNxEWWiN5
xom1m9aW1VfLfdW5Xy3sh6AwXYj5+q6IBNrlNt6TpHue45sBle4mtSe5M+Y4dPtF3xtFvMO08ToP
cOy3dSYAyw2ZjUa9KIPKpAChzowA/gXD16//gDmpYY/vGTuW7w8YXb29kXgzdR1tWEK+Ka0Cf6q1
w5LedjHEG7+Nj2NK/ihtPSa79DuryxyXTH+/4pFc9a4QbwD1p0bP2hO1CBwKjQ7f7ObPpo8oprIB
6yHrVwhrlbuFoxdWnHNplCPQQ9zNB4klfMHg5YFIHbWwkaC9usX6tOuk31p99QoKFzJZcoJ21HLM
Ia6jLq+q8tPwj30z5ZtRJdd61vxYEzatZYQ57WJicJuTdJBhMIF8UQIGsY9/eVXGR5tJvbQYGPHc
oZo0A6Ocv2w1E7WEDCuz3QdpV58se/bWaDwpMhWCuWtfM1d7l8m0Lx3MVzVw5ozRpJ1CC8AEuEE+
Tj5glzz6S3RLzOAOHUtEB8XGt+HnCn1/X6h22LIqhRK2MWhRKGnbQ1Zzu6bNrY22nMPeOSwKqIk8
O3g1AiOhsW/c9M5mQ9RHJPFNFf1RPh8crYzCduI0QELKL6GIGfbJGxoAqabzdwQ1xM+tcZsLYgLW
LAK65R4PncYuyu/LbctsoDcV+iykgGBjpq+unWtqAsAGCVehhXf1ahhY26ZLhN4kxg3QCosGUxEK
a+Kg9S9lY6ITred7l0QmqSWbfmJNIFuI2jZLZ5MkCWkvW0FOZuozb+IxEWPYm2Z5yL3qUHcTCgT9
HtkDF+gs8TWJ2xbPknJ6JBtI3f3sNZPDs5FoZdAfSEG+6yE0bbqEYnCws4u1RChBB+Z84tTXFYxM
UijWudbGtY2fZCOIII9JskWl8RGJ5VATNbwtlfoYkvorQcg3QXlBdvPB7oC0D4O7qW8/pMj2WDGM
1QiAkRlPXzY79mES9OSJQSaQKjLI38h54mjIQm/BZue25btLI+HUCIidqf6S9CY7ENvVNjGpIRef
jpeAwACbcgcLvDt3draHUhVRRGaohFz9tS/9B5SCHiAz0hQw9ISN6UahEApNgFmi6PMmaP0QpJsf
LBuA4JsCWg4s4awqRJDY+q0yiG3okilwHGSsDab+DB2AbjJlSlHHEbd2pQjo5APks5bCJ+JntD+G
lpPJUd1N6qOZHMmRthoHwdyaJl5JSMYdaaI2kTsUeQGzvG3jemcFK8lM+/vM0EToS+0+cfs3/2OO
HnmzoBhMyPSi4WN4IK+LCVLM+d6i+lmwWxYoyfBU1zz7cB8HYiJXrbewWPakahoYwD1APXFr30tx
U1fPetXuevyjm1Irhs0YezxsZYi3nbfE4dwRGp4Unr+vQ5HfWwn8ccu13tIFYTYq1WAZczIUzZ9m
pzubKgfA4KJljLATITolGA2MJBYcZzP04jRUkqzC3AfkHV1LfWwDq4/uR4Q02FLRQVtz+orVjkTO
NiaAS9cvWf0aRbVPR08/xwaJNeZ5NHPCjmS0xbyEMsmrR0rJ6KvoBQ8Gv6Fx7uB7DCjf64e4ts4a
SmIKKMAW8crFa9N601T+k6dqcT3VPLGISDuYW4UrdpMsHk6njlfs0eXNLKX3C0I/cpzWIBGK5lFZ
DQYbdT80hJXBBbhxUn3rq+JJMpy893npQUzaTnfrZs90dFNQEu3tosLCAYKxYDa6aQzuMlDYbYAO
J9nOmdEEHZ5HjrmkYuYbi+wtIhHzmFddqMtozwpLPw2ZbocG5lAyDCC2DXdZQhyANoC0BPZSbMku
Rcgoc44GVUFim0u03rr37eLgVha2DeDSH6YWqxfcsWA4Oea3HpNHes+elVVc1rvMFhAA8oRMu0Xi
eozfSivDnEKzDBZ7uTZV3SE8ZEEcrZkSmQfTYiDRsIiW6FTpOsiEYT5R13tHMOIIa6qfrIIOomq8
ZzmNgaEnw6HQiRPOGcsfJSYToElafMBURtjHuIddiEVXd480EswVYka12TzzAkBpwwnpFTEb7lus
r6JqrXLDvG2skCbaIjTE1Ukhsz5TRbnbWeJs6f2NdpMjBDss+viZTq25gxwZkcJ06zbDDQkPwL/g
xmxwi8jrlEaXRrA82C250pzDq1Mk/eBzZLJZXMhBYVaMhwbZWwZOnbRzPzY/O7Yekz2HeTJiAOLd
yVW5re1u21orv09zN2WNt8S1dLkfLPNcTCdjzZhyIqI3Z29X1/2zGbcEwCuyA4ERlSiNy7WE3rcD
fDnZ4bJ2aRbmRT0sXTEGnq8rJkEuda778KsgWPrxSe8G/Yrr5ttZUirYlq0DcysWBuXAFEbsStgF
IcgqIN9dT3wEYdq1KY4IoR8g8iKIJ546spE+ltDy5Kyz2WitBzyYbwarr0Ns/bR7+ubEj8LKLKOt
XpUjkq6R7ddq5qL304yagJj+NVvybRUZPdbc/Hpy21fT658zXWB9SMuQR8mr8jmQOsVANgJ9Ew59
Lbd2H/N0JTJHELgVVLWWE7iHEtxJHpOBZh1Dyczj8qgqyG9zMzxMCrytGvKLQu63nR3AC0mlHSg1
pQKbNi8EHwgK1Mk5swBkkRGhH7Tsb9zQ8YmR97XD7bBjWQL7LRdfALuenJxqxk0fkhhjsd+kVYgB
ibxCKGB9y0g6eWeZvlMlepOqxe1Z98y+UDPk26HIHiciEVe/P7q3rPqBjPcz0lOsQr1mbN20Osv6
NJq6uZmpCA+VzbCzanF1s7r8Kd3u2TB1e4NQ88gMOt5B2EUO7sx7ocAsEf3MKPRNidtCUm3w3odJ
mRyk3T8v+Jr2aMlwB5i49FCsg0qi4LDFEZjrTMfffqUtN5zBoHXLAovKsef3rjMHYww5o60+3xUI
LGN9QWboKh50KX1swfk7OXQcnvfop9OtXjR3eImGHd5PHBneqB+XdmWrpgS361YHKMkq4dTVyO+1
B8sEcGF50d2QVdU2Lqio2AMPUaeFzC/ukoScEoJGG/T7+kcxq1UrW1zNMoO11zXaDh7bFe49mtK0
vYAoKVy4x7rRftdDtNM7bQhb7z2X+NhiyV0tgTeFkKrebSYmG9J2uc5RwKXk/qA05xhn1zJQ9ULk
viylWkKSrvCXy/LGVPAhvFHtLJ35qi+a14EK4Cgn85Yh/G4iNmjjMt7H17jWoMRZ7OLSUIxGo0ub
WQCuUr4dVM4fGgkaARg3jxTkPVNBgzT3+M4aMXVaRuKfEBPIjbZY7l4RO6TVah2h84hVcVXs45kN
m/9aPPqmH5+4Q5/csXjmwfsubBsnkcUR6Jnr/qB2xDGe2m1S4LgkgId4V0axjIX0c9moZ102CKSI
PTHznOAR06bfoRRsbTUcZKyADpntXmRPtTvZr2sYd4/BPOgicwS/XLyZuvXOqgafco0B1PLjFzDR
j74f37aJQ7Z7NG0zEjmRxSPGhv60N4T9NHVAFlzz2/fH58bVVNBDW16UiAMD6eNWDs43nMA+QBvs
hkZevU12LpgCoNcsWYwmRIbs64IHRhS0rN22dJ4s5zobzu9cMTsVXtgurFrnKGKVmoM9aQB5c4P4
OeCyuAAlaSwktiXFiNijRs8713cj9jXMbFBix7F9NAmHCRPGFGnBmBftw1UhZmYOcPVSy3T3HzZF
8o72FbW9jmBdn16Zzd8MaXolnAi16uSfFzM6piphRuLQofm9XH3q3YddUzUqiKo8BF2Mck12tzAQ
4Bueu7mIiGBefU7ElPP4YWy8yEvEGbj3GCa1GgG1xrxzJAFaxsA4pWpzvOh+tgUi+Ol0ixkqvdPX
QEjc+WDNOkKluK0IoDVHa4MOeBoseNPju4Boh2ehDBmba9uUlTdhP/nZyPH0Ely1N3GI5NJ8yn3m
eeu8/SYGTNf369sqdA1Iq/8JghY0tPPkTOOuSTjHnCS/aMk8HzuDAEfpFEe/vR/ImsdI3yosh7B/
kHTwIB32pTs6u2TiM5wi/KJjaVKKj98VqRcBFAkuU59UIa+qn2140lrVb4CtQXpMwWJ1Xb56cLhq
21ynT3bkpbLExwz4QsbmAPeneokbMEz9VN7yYM63LLHu8pHOMsEbzJCbJ3fjmGoDPOY8ro++jPws
Mjs/sK/lWwA8XlLdGyYthctAi+oPI4+cd5RmbHhWnaw+PvVZVDFXXh66ioEh3qHAwNgHBsACNbpU
9CYMFmOYuevPaLfQwsvE0QKSi58EnPRgIcKySsQLBBps9Z4RtjruOCTILqH1WXcCS9GgEOzehC0+
KaaGjcrHl8iYX9YA+LHElpV5GmtEEJ2Tnf00SgC1SXTBJW1SzYtbzU6uSkLOSyqMUnJKLjWHy5g0
3V4ut7NSx8mAV9666SvJsmijzWCRCDSNqjhCld3ECKiYey75jgUOgaOg22hiFvtn0ddPTb3Sbs3l
OYphCkfaGqhkv6cyUuGos69rahabLp0mF8UdJrO3KRXb2BsuUKI2UwVpZQbbjvvzal60/TCKlRxL
PvbQbnrAsBiv8d9Z5nUiTSJPQerbmf+ZTMPOHdjrC7xQwRIP9LFY+NkMSJQObropNMjC0OiRVlFX
qw4Js6zkq95XYWOh8BQzQ/VKW9O8CR3v5reymN542KJvQM6RZjYLJtOj9yyyzxKIb+ZW0LfEAUXB
bWUtb3J0yEWxyisVMZPBaGvs0+6m9VHL0cbZ21LrTmo1mmcINsDV8LcbQgWYAjzmjiYCrUFcWRYQ
VsUw8WsAuJgjQdVGiYZ/cELrntCFsYiEfDYdVuFfLIS2nf3YwpF7H3cz3LC2phVN5596fNt0+BGg
rmoSO4KWXY9oBIhtFCxuy++Rt+RoVOS+5uhyqea8s8yxC+FXRVKFn4WpU+sERpF8QAlB9dDyrKjQ
pxdCniOeAYzO52089ssOFiTB8hXby0SvnoXO+dkpLBJjVX45ToRPsxqwC1Q2dDD2mX3F02Rhnrth
A8MmrB8+7dYjAoKYoy7PrtSCOyrnT4FeKmJ06diRW2zU4F63GUuaWvLYbqiu8tF4gLgOtZ9H+OCf
1GDeN9muyNjjiZ7Uth77S1kKbG3tW4cXnbvKCPRc8umnEeRxBrL2TT+LoymelHAuLINGksjLhRfl
4p8iSlJTrRYbdeWZ6hTrQ70pzwXWzcPAunQb5ehdUJwEXc8NQmZfGFXVezIyIk9Q/vjZcmFC+DxR
M51JocCHQQcMK4Uo+NAc7fu86xWmzB9zEnVhPXZ3zswIXJAR0OdRuWcLCIaz1TC5ZJAptfGqNG4h
trmPLWOIpEu+G1Kmw9xSm+X/EnYmu5Er25L9l5oTcPbkoCbRt1KEemlCKJUp9q2zcfrXv8Vbk8Ir
4NVEwL3nnEwpxGb7NrNlgib3yH6xJiAnPmHoFRY9nmPOOhrBjAJ+dUAJrhYGKJu1DRVRr5Vwc55B
DNuWehaiOIfe+EjEdJ12FA+A1eETdg+p91YQqgLmw/ZjZk6PFkGro7K+EiSsWgOHEg6kYm9Gebel
RHLV0c6zLoqUew9wP1QMqKsyYPM7MoJX6jWJYmPVcNGs4sZnDs0LJCDq2XSP08GgVZmn5LyXQ32F
A5iTuGv/+VPGPAmoEVo/2VtNNDYDRODV3YM1jIiBLHn6ltd+Qu2jbI1hGxRQGaw5PoIz5kLhCGKx
yIEnI3d9Fr+Ay+xpYh/faFlPL6ZBZqJXSARqb/bductjyDftjxUH3TGI6INw1fSaiwljTcehJ/QP
vlUfgdJfchtmlzGR1BsbE4uMW0EXiO9xhIXT9unu6APAEPhp+aSR2Cv712iXS1PPz3h7/2Hys3kw
NMG2VxPb+uaViJe5o+zve54gZlQTzhMzeQlmBgeokwCKFbbvLCy/9MCrCPrFWwSjtq7F2XIVpLpM
k8KKD4YVktc0Z3wjHVWfItp5JZ22MFezyHvzMPaUM4+uKPrSHd14NL3jW07nYpfG8TYe/MfOtN7g
VhJAIhBJEs/WG52BFQrD1F+lA3UTMXuBPObRELX0z4jWZmra5BU3vG1z/fkMM6u6oZsvD8uR28Tl
ejTkc86Om93rohXop8JCcrBy5xKHWGfAqK6rMXA2E6rtJrTASPYJYDf+XNsnTJRVeDNMoowNV3we
GOnGNPzfioDSnFL+4sz01HUG5CZoqfxhQQ2HCRdZBk14z+vlqbIJVBHypNaG7x2Ud222lIzzjaxG
98gxxt9ieP8ojfip9Op3OooZJSYYkmkxluto9tiHOk3I5H2mq6s9DbG/0JmJDYU+Le1CXlC3xAMr
zzNOE44neQ3vPR5uv1DYuPh8VgGq3mIPnVd+RwhJsP3LENQ3XcRLbEJcsscZ1y68P/SRENdEUwfr
qYQyzfYMR1BJ7ScLt48QMRlO2aW2sr8w7vKzb3/3jtpHfXL3h+pu8+p2CdR3Fc9Jq23GtU/FcumX
aonYppuiidYoBprR05vXozPUm1ZHb7UrQTHi9hVLYRFBhN/SJTo4g8tQyauSjo1nImg3FWz4QW51
SqOFsRHVecDJsg50R7W60oSJAW+go2Oe4QTCivZX6DjZetJ6YPTaw8jhKbG8rXydXOEOsN7UzZru
5RC4qhuO2w6MyWkS6KwNkGDytUX5NbR8mnlcf6dCociodisFeVAt59sgzKcm7l5iSHar1BjPGXvu
yR/PndskhK6W2ZCncbFDwmNGZR8HA58GxqR6blxq7KPKWas25ZqpLAjqjXrW8/Q9D0aJfwUnSdT0
t6bs7qllvw9xuC/p1WbZOHIsHattYJqPmuY02F+wE1zvpljxrNg3UuCzGIKmJQeKC8EaoxQ9AtHF
1naHWfs0JfjMXFiNG+1OAcLLAnJUEy0XwMPqGuxLw1KMEp9jyT7yjHnrrw9oEelWUX/dxE9dSZC9
HA2o3cUniyxUyiU25n7nBUqW2VI23KN00/nsnguv+hfT0MAp9TsKmmtNw4OZMRhYvHJ9QKZFkH72
SXhU7es0zWdfNOjMbrUvBCHzoayxtu3xRzjof/076Ml+HbECMUvjQQvn22fQdrKbSATNEEn/q3ge
Et6ufgb7D/Ve1Lp0NobohJaFYTRJqzkc+kQKipSzdBga/seQLS04B1l3eIlsf0Vr6sSJRx1N4Oyc
GJ2tcZ87Dsb11Oxr3cEHyv3P2fRhScZIwNqw9c61iuNUAFrglfFdZIyPgcBH4XuKPc3dc2bvBKyQ
vSXKObPjRLxaamftdlb8YrU0WAsjvKWIq6sRPuQqsxQXBNYOWmF8bIU7pQEENuFbXo5/jJ5KBj7G
8xjCB60jF0ghbUSY/N8U+iNcX5bzIKS2WTwMp3aOtp7dvhczjY91qN+dovm0SKZie5Xh2uR2ynqG
fEn/ZBraRz5U45I1S8YoWDgU3qLTITu1+HmDadzGUfFK4GWkEFu9mmHKv9epeR1OdzMzzrp32hea
Ec6DCsuHDsKiUxD959Fbt/Yr/h2ATTLnQGshDAKagkaTH7GNPUuoc9Qec7tiSrmkbAtXDmzik6Hf
ZVkuhug1WEZBTdguG+v04s0qxIUGzAI6wDZF3BkaNe0TyjnXqSLcLu1/bSn+KZTLyMTTXNFOXUMP
pXtvxkyYh7Q4MnOVOwjV8VoaGhuDtzgoonpvJJQYdeZwb+vsiQaCa0tem10M2w8PtlTh3zjtfSiI
pzjbw5NRUa4Z1W/srhFujXhd0+h1Mfv2KUrMk0pYseiWQo+EyQYsAG9Wjnl4E/l85o/CHvSaVfV7
0nOyoKhmC83JnTlN4zlqt3ZNBy8n77rrog1GzevAIicuDomaOLYDNRj+NWXoPwxZuiZL9dR68kKp
JR2o1XNNcRJ9E2DzXHCvIXzS1RhG19F12J2hl469qfZxgpIBZ9uIKs3WwTG31fgCg/3TGj32SxCE
QAT41Kh3ewbeGbXAH9Y+ZdeQZO3vgCj/BicX823C4l54fwNQERtcfDwgTBgtmOwPRRJR2SSJ2kvN
YZTlhGR/t6qlpbaqteBxwdFIg2G5QdbuMOdvkaKF0fL8/FD62FNa74Opv3lmAw8/ITxSLLGsAUGn
GtjTUDvc42Cx1IiTR1Yy5blIs3zHw0rsRdYfHJLJT4AV0mffzA5kwMWxwP9+gNFzQm3NtrZh+Sje
BTpawkdW8MOdgFq9JFP7qovQvAQ1CH3VVBNGBtpW7OULfMTyWEcRQREnvAb1EF4zazjVFdHrbNK/
xA5TIE/leBgn60/AGHZmcJvOjkHlaOimvNgnfG1xYMYbg+zai2Kf+ojCdg2z3FlMgluIVLec1+Ku
bWJYVRiJ6GZ33/siJ/te1vqSOLXCsNWk66yo2RjayV0UdJbCuOoCZaBZ6Q2v1nDneCkkb2shsI3O
wyxD1lSO/utF99CJvnqrp1eVylq3y++xCDnZdD8BqP4VjD9MLCNiQZlNeGAiedGJyaI1HyF5w0lY
N4ALMSAftW+Cc5jRSkXeQyl07fXsxAsqpOi39VI8AFxuTStqf4QTdcOo4G8jfg2sWmsqTFiAsiJ3
tim3U1C9hJKnMx/Dp5zrZFvOCk1Q/afkVuKDhz4pbhGHjaXHwD6xnNoYgYKPqDKQ4khb82jOa516
36rEGYQfl1aXxuK9koqrlWX+ozO6Tz3OxLjqH0zxCTmAw7qw/DW8MTTsmucO4NE2Z+MmsByvO075
iAm8GmvB+mqoiy+HQTdNeCFj0CdLH2CerubkUkLs8Ev6YNqias8CXCKZz2cXP8naNaynyYwGvs8o
P5spiRtSB7D1oMHuVRhdeChzoib7xyGNVWfZYNjP0VR7n78rAeS96RTH0yGjK1aa5qVzKyLfo7F3
AzwlljO9TS2Fq6mFUi1iwPrkQzE7eZxmrNLFWDrLR1taK18SO+/yYmtV2txkelA7zyHoIF3w0s6A
Oz3JY74jka6d4dNRuM0s5qeKOhderdg7VSSPHYmkNY097DbLs+kCFbO1PrnLzo345MWkSQJFkd3I
YvAKo2xbuf7SsBaVOx8vy40OOiZE3HmZ4juahnCDVS9seQsM+QxpbgwvgNae04RFpDUcEmCmrFnt
Emaad8jzBEUoUs9ySmDaVfCA5BGWO9Ufk0OptzcdHU07Nx0cNvpdNitj407EUyqruUM15cU7lIfS
oFW9I2C4KrTAAoTaBe3llaQZex7qy3cl3bs88eHZTvDTDAGQLUnAXE+Ko48dBuuYxxYrL+nuIsRr
ipwQLgE8oz0AopwVGx6FIYe4aIZLiBq+cShxjqbG1iv6TTfbJrusfxEK0r5ctEgrHe4hDAEulZrf
YDUSLeOpxDsy34yOUx1Fm/y4SVtek0zv+mFOodFzlEg7hx6LPjxq9NyDtuN6D93kTzdAWdHWqzDz
Jwq/IOm5bPzajLZJ8nVns/LY48mYAcD5kwHvyFyHaJuw2IdEo8cbO7uT91h7mILxJX05k8vyD2ZU
SPwkvyRGzMMPH2PkdHTkOAy4TrkpDNijwrG5xayHyKn2upweDM7GO2AfHMWBm1e0pYMpAZt5ZOGK
Y8hp8v2YigubpEsxQeELpM43XtidMKubR61+EoVg1jY8UySpjtyHPdIiXgY8qddOzkDa6CfLqdM1
oh12PwNlxp1v6Pdbx0nxdE2P9GVDuh6qkxsUN+lrZBtrzLZWzQPOsMHcsoUFql+oHKy32nsufAIV
+peAZBwgK1Y9Vpr9qo5UA1hgBRGILGj1yxMzPQZ8tBm+PtdPd8AV8IjJN1txj1WO/abH5hoGkbjt
LZ/tajx6bzzX99Vg5GtvBjmTEpDkNbqdUnyOSeJ0VM87j74xvgNoVtt6HE9p6z10U/DmJEyBZrv4
cjVWyTJjvHcUNjSO+9uuCZZM95erIZOjpewGAmCsVH7LvJQ7EoTuSjlsMCaJ7UKFBZwWhCNgk/kO
Ljwx0+EQB2zElyhRQqH6zm8KKiu96Leckt9lgp4KTooYrmPwWZi6orjdFHPG1A7W0suYk7U2Hura
+tCY+YMunA8jdg0youhEaPoOxq7s0V3sRYNlHiNzas/4rUl8Js2Ga9q03fmUT8UrKRQ49uzb6aBK
X12bRoc5fjTLRgLfCt9ztEs4oXodVwuH16PpiWSHLTqSqL2CeTLbASGff1DwrZUrsZKH+qOj/JnD
H0Oj51EwiyPpkRhxdAKQ+WT16W0wiZ+Wuf8hRutf6LBusSWmVisujaNt+w9zBEZzrmfSUQZGqo6N
cY/8Obb93TbDiYpHde9z2aBFBvpW4nm9WVn+0+MNPP3nfwV4qNbGoCmw+s9MV2P+HhyXgB/W431m
G1yjjf8xk9Y75YSS7mbRaqgo00wrB3eZDjFB10sTRWxwfFhVEitTD28jC6LkOgDkWA/ADmEBPoKx
hiVMjPsnWXyaYjyZYdHvGsmxRwqhsK558Z4kjnMac7e7Es54TfvsSwZMOyyUqgKP+79K9G/TUIq/
sd8zpkHX5tHfLns1qsxtxIfBxMAL7E/dzRbmXVRchjaGLwNLtTAY+OwmfHVqNo+0M1785UsM+TCF
hHduOpqmBqOwT5J2SeIVCF06ac5p0J+bGu5XFORoM+p5cqjpsjuAKsFY7bFtmpvRTQsUNSjx4LHM
dVVikKuDMlr5y5a0Kwr2LTPDReryUIF+WqZvovLPNSZXGsjq0KmuEl9+0VUs3tCr4BoffZmY66mG
Sl+EabKVZvBP+9mfhRMNb/nBR1O+jfaAUzGONz0Jr01gOnsjRVgFf1V4xUOCg8QNqF8My8VpCrVz
nhOK6JLmq50xIXhwkEGsQ05gspnVgPye471JWVg/6MIckJ2Te0wxAkoR79rA94pXMWpUGrcyGChR
w7KOrTuTDRT1AQbf0AYN82jzUXtWdmZnFO1612qepBtma9oZh+8sqw5m16YP3uy+K2pJnKu/jI/m
K1m3Z5jIu3Bkt+nNFMvO/lvfmHQLNsMNIxV8RueZwkiPfe7S4d42tFo598RKMPQkat+11QGyzzZx
FcRh+4yLxlglMd6HGoLxqlPDWuvyKzDhGc28LdPIfqMyjLSRsKdDXMlyw0ECYV5jarC2nVViiEHv
auZ+j5mNwwMfJo+JTWQ/yAjbF9/xKlQYRG0eC+7DclpIufTWEgQP/ijETEuAei9QI4kx7ZRl43wl
vA2h+9zCkczz59oy+fwZOauBpYKyyicvwGg1cRQOG/sDZOZZzgCHHNyhtuH9KjzLNjdEjsfvAIt3
HbnxcqfFxlVHPtANw7kA1+S0PlaPekrDdTCOzQ38T74GgfUDc5ceNAJG7RFxOw4hc0wI6QbZ6niA
gu6WzSc9nljXRztaRcvcPcwIeRJtG2eJ8dCm0jsiMRfFIMh0YYGStMo20E3ZNAG8Krs3iTH+w6hy
UIO6oXIVtTDoiofGMjG6zA4FGA5SYuHcIVIEmLcwSZYL5LXxThjg3PNcdj8Jt8qGmRdPFs/IKE56
Fjw4xbW+11mAnuIThym55LaFgC3oYj43wyDbChNlXE43fq2PnsQqgjZ+QeB7HrQVHiTEKqW4bDtG
Ag6fyqDf1gzI4H7SVfwzDTyp+06KB3PsUMhnBg7OEPQR1PrxjN1PbVzD+Rgc9d3Cd8LpbJTPGXre
xejZI9bBJ1Ne8E2r1Ce8T+uoIro9Ep7ZFJzhGVcTja4dP+DE/QKMqX9NfOzSRQAFa4wvyCzcRdGE
L7sBVmRV8L4ncWgcKk5m+nKzgNx0OIgQf4vo7zOoFrD6Q84c1KjzPEuuS+8bKHXGvRiYr2SYiOCw
IXEFDjMYEzBL7eIek8bfyABFQU9iH4mZXCNS1gB0sCBdseno93yh7EDx6sSdI1PsZpHPSdYOG+yR
RvTNKW9seYnpbTLSSgL2w9zGEmE01MOdwZSthDsxV7LhbXj50PA6nGAKY3fr4CL40jwHdRJuhiS7
+WnDXtOUIGF0/+yVa0dQw0R5GqNmHVRPue9fRshaa2EO81JAORwsTd+u0iT7tAPFKh0YJNJkyq68
0c4FNHduBI6vPHsMNFDC5Sp0ss1URpKW1sleNdqg8kXXoNGo3mPv0Q5PXuZeTIafVcqh9tXTnri6
hfgHGyw9RdrLtk5hfLocUx4yZleSzRPniG4+OW7HIwriqMcO2Yo6lBN9cOI2PiFjL10TZYRQyLpb
lBHsqbIdr07YEpsfjrTkRmCuZAvjf05ohSK2iqa/FKn1u9J3opOaeeQQ2gg2foniALo5WvdNle+t
kNk8ZKm1yjtZPIjmE6C9vdC829NEECgcivHiplF86XVxzmLYa56A9m3KO2VoLBpKk/mAhrUerDaH
AV45zKAwsovPLhDcLWUHnLtnHu+pUg1HNAKqnS+9mX8qonBHM0rE1qYmEkd2UW/iMc43Amer8iPw
7A6TUVT756XHkZHGyY/5P/a+CW7U9mMuk+LZuJpBbJ4kkWaOnfg0CINiUurC34788iONaHS12Fjp
y/wT6/a3U9jFhfZnVlJWAWqItgeqwMEpTpQ32y01OTRLXkGyEWGKeXvPc8k5hP6fRBbdTs4I8KiH
80l44kxjISZVsv+cHFV4tm2SRIZVjwwdPIbgMoVra2iWykN4wEBVh7VM84d25orIfWMX4yXE2mle
68UnHJWAZq1hJsLmvBk5gk7RpofQmk5JORTnqJeffQ9LRDWsG5BfrkYIAna2iGHJ14nCGZjJrNF8
8MquUl9uO25928LL2ljQViPSdpwGV6xWBV765qa7P0yhrHNnjF+Jhws1c7kO4Cj1vYdbv5k+sFFz
HG6z53asnky46uvGylAYkU9CaHwsB3g1OJxs5vhe97xJW3NyzywL6FJ08R4I53fw6DLr2ok5gXFq
fPDwli7L4TNulE/b944oYfFK8OEl5bxzJMK4FfD9Tj7BVRn/Jl5xIO3DuwzwQSA5UaNxfDaN9wI1
6KGnndcuTVypONBY13rqmHeMLINs/3o5CeHKrP+yGMwNVkxuPsOm9Tuom261zmn5dPBXWqnLbsOk
tm1A2aaMZOllapFpA5srpKiYG7CmFRIfyFLlJvrxQfbhaxIGza7FhDzlpFiMCAte4QMPCCRpnqbl
2rGSW4tDdSSEs8rIcWjXebRc/TkS0Yvt9Ndp7PvUQ+3tvK+kwHwRzv4LDUcUlKknm65f2s7/6CT6
7jo0RZQtuLlgp+Ne/jGdaxgNj1lFcLZainJkM/3Rdg1gsv5asBdGx+4KkGfUjXw2qPV0LfRUNdJo
P3lHkrcfwZyFq26BdWcyegGDOxExXY1DLjcJHsGV4813jjOBO164P49CRHSEdBu3Q1KCtF31ebGk
63kq4U7Hprsp0/nitJG36U2Dch2DlIBteaxXpv4jmCYKjbhqLI33XA2rYepeAhQajRuycSDxmPTc
EH455CS0WBn5qDG4otuh33IW69eGa3B8rbXCEbPFkMj7IkrBKLSsIQwssZQnrSs0oU1secEaCCUJ
rKG+5cmb6jTpzoEgeVNq3AkEM1dG6O5qeuc3HPc3Zvjs1z21TS5irMwprKa84tk/qfI4tw6Xm0kk
rHLvsCUeAtfFCSjYyjWV22whPpgxXSCGF7+Y3dCifTX8DcHJ0sZjYC0mTig0gjMq4J4vB4mf3Ajd
yK6yUTdCDCK83oBxin5fpk+QYi6O4ZvHTmcJA/dgragoSe49uOExhS7QVt6Mv6ynz6CxXEBm9SuI
lPLGKkkEYnlxchZERXlgi3UzpI0rIhmMTRRB0gSY8dsJlvtwP56srGUi8w2GVIpVRzwFViOWqaCg
JGVUzpHJh9jOgWOpXo6hwdlNZuz8XCU6iemQ86b+pZo0Ra/9nZnybeCmifGYQitwmZErpzhwssvX
cqZCLGYrxakwa9irwjro8JxenUmRuxIbh1GVu1AcIAKF+OcQJ4JoUB8c/9ZQfCiziu17m8CJLvPw
CO+Yn0uVp95/btFgT9puCITkOd83TZ3g0GMcj+QPjHHFk4+UGDSDhl0iSvshK+OAmjt1obveSP+1
Mj+yFiQraLMLcMNHS0E+cktkRRyANx+jktMTgk5q/7U1yIIEfrCdHed1UDiI+jEZTtQ+yxvi3W0y
5mndkMvZ9FX/ZAQpbcxil5Z62uorNek8stQtOfG72gkyGjU7UOpdiBCPR9fun6XSLw67uA3GrZ/Q
xpRjtq+jJHUx2ew5puJZyQwvWONuNW9yzDfGC8+zGkUnfrNjmWMDFvjdaSjelANZt546D2H8hg2H
PTYF34MozwmRv7Rqb1k7Hv1W/4T+vLdxjEIay39FUz7ERHn2ElxsKwxykOhl7RCcewTaq+/FjwE7
5cNg0vvedslDhX87SaGTDJHPEMrO6Gx+Iugy+6vR3o16iK45TFNpIQMlrhOwPOcb1p3XX9R48PP+
0YC281r0WbafK2TCNOc/pkaZxKgHs4DnDYMK7k/ICiJ6zCxaIjll7OnfpJmEFHUZTDl8amtF8CE8
abCHB9Apl9AQ3SkoSkq9FMsnpw2vPtpuxLmNU1Mgzq7L6cNvrOe5EOLIGvG7TbrtrMNyGysHnx6u
ZtVP1zEuXsw6IpfnKswCtd1cnKLUJ+W02aK+/c3iiqMnkhv0gj9N7qGEOXQgd63FfbOodDjqRo8C
jZYTuikmdWlxtFk1xiBp81tKhol+imUtCtH/iR91R7E0Tykyi8e2mx7ZE9cvDvAAN6SCIxufROBF
J1+WXJOz3yAtFu457HW9C+wYy1hRb705Kd/MyPoRXXguo7h5dXHo2UE4c5diHmlzl/xWakcvDKfb
IH10q7j8ElBWNkHilsdGldTS5cXybhYnykb0QU3xrbFFesrop77oeT5puP08sqifTqFEr2fyrBdM
viNC/GNoA6efzQ+2DOMh7qlWbYqaTy/kTDLOmkcrjrgFR8lMPwAqJo/CzgG/Beuh2VS/diaOdPGw
4xE8PPExXUw5bMuSeOBgQRo06JteREzIIQWEjt61Pe5Sq4Uoq1eT6MBjJEF84BvG79QxOVAJ1a6m
bHQfZqc7KOhmX9pJjx7gn27wNbk7f76o3j4AQfvBIqHeGj+7t533w05yPoRF8R4jC61jK81PmTTv
iof12Q6NX+X031Xnq6tS0tzF2n3mNI8piZ6yB5WIf77D6aS3auStMbSx7osl8Uzmu8OrcJZmuUl5
XhCPC15m37T2jtfszTZxeJmM6TUsaXsY3eQhnh/UYrExG++R8x9vuYxqyIJN2wMvm0Mx0QTdNwLa
3DIfg+mZsBOWGM2E4YFsYGEvYF5DoU/PQ9Geh3Z0boKrfetXvr8Nep+geFpcxsHN/8+XijMA2rgx
rSzfybf4p346zPnvXla4mwL5m3gtnadL2r7HArMdy7p4tlJ0uAZUeTvM8PRe8jJPbunyhW07tZ3z
xeMaPRDiSrZDFPGeyP3yJewRf4EUpZuOesJzk0sc4lHVX3NJbJeSuZ2aur9W7uWnLn1wjYhYVSv/
JVXfEbphUUMuxyZStaGbcT903aZDrnupnEU1Uvap63JNAASoMlwXWsP6+LvlkgdavbYdGys2MAda
vs21GUSvMsu2hSQxIG1sEGwvMbXRW1CF9n6Sxjv4ozQTnyLscsR0/Ymt7YecZTWx3LF7Ee5GV2JF
Yb4sB5b3E6RqmUTZatVXI7nnAXw9lTvQZfQGg5f5D5PMogmcecEvzl97/leONrXsaRzx2XjdroBD
QXbfHqmky+SRYqm1k4juUiTB3bAlx6oh8fY56wZ2z/Jm4R0DMR4+RUYXXubYel9uaFbX6m2QHrbJ
QMLBruOrC9l5P41Mx0WLcyf69IKYzh1imQWq3DY0G1gPZpFeHR54JbnoITEC6mMFnj5R4LSH0JIE
JRsNQBehpcxtXvFmrwj5QDYoaUQmLe5l8qo0uTxpZj+iQheU8E65bc94poJzaGPGnURzM2tsuUkJ
B9YjdmRjx2SnDSlnqGg4bqhk36FOXgzcmKzAix/Xyp9DDgBVB++vd/KNa5JgZIx+VZFK90bU/oxN
kB9Nfo1wHuUWZIlYVZ6HitkHJ4lqz4w9jDswDu46lbZ7DPKTbRzM6Z6kT8xU84afCFdX5Ltny/Au
AydlkkbfVvIrW/1sdt2N8qZ9Yy4/fMWXRIY7TJBUeqyrsP7yJHbtAFPH60awNBjK2DjiuByONY5p
f8uUFt2cDMMbUNN9W7JES5c+V4EdoJ+p26m8v/FSeZHo95oQyzYQUpLwFOfYwbUtfWIACfuTZnAv
BBuiG+/NsrXRkUp83H1SXFKrYoHzIiGrsUrMHnztHnyfk0NChTRT262NF5TVvMAovusOTaJfnPIp
3uNYt1i76X7CutHegokNNQiCibQibz8g2FHiL7SZF6fhnwgzCw6O+4G4zMhRuVuU798swV+G+WOT
tdZuqCcGMMUPMWZjyLPcWteutZk9Js6WdBrPZHSBpXs+e/QrD9NNAofKyoHv8WftRZzgFuPB35hP
s0ZRaFXAAU+4f57EdhB8K7mGCsJeGGhWugxVMkAMjflDRZ7vZRsfugY9J5oAn3QzJmdXAYgowu8R
uvxBmfGH1OSOpo6Ltm39jxK+eRApsYbx8lOnNp5PfS4KUBSjPwBEwvGXGbNELSakSv34MxakbdgO
f+GNIb0HcCVAUXiymFC2yWHOXfRbx/6tM4sXNBfcTeVXO9kpfkaIEIPJuO1w+CoS/zACblhr9CVG
lg294RxDqvTXkoj8vgdThdhwRaCwD+SfrGHmgrcFfzckauf17Aqdex9xno0o8sligeKc8hZvfE4u
FGGtuh4AnNI41Wk8YCXAhnT2/spSPbs1PKOGQ/Xc0RY8mXRoT/X7ZPKIm/2cSr0k+WZIHBT/GCH4
MTYMf0c5HnZei6cXCaf1OM8YLIo3bc3dTnXlni1ivnNLzhkVFKiVtEZIfy0nmd4qH3uLCIGPNzRC
oSH5x5dyrh6cMLnUMaa6eKkByMJxV6bj2wj81mz45FHcC7qjjrTcO578ijPKFCxoBbiam9uol/9k
hobsMnWTq2RqpX6eeM1AAUXm7GDnB3HdkxIGCWmyNh4H418yZBeI7wu0eLLKX+6ZC+F8gGYVRBfm
j+v/zOH8D/GyLua4ro5///f/WljPoXBYR7ButhySYAv/9/+CYyfkn5omaYM9zddqG4USoBugvdGM
f7jL13OIMoNZCdfeAsCSIr1MvbxVtvcB3eLv4lReewoL9NQ5J5/5Gxv73mpebN+6Uj/UnIgGX/FB
pGtd/6mT6ZNX5VOej9Cxy/ou+n4LDYUhESsDb5awCf6M5hk2p/z/YIxN+/9luPKDBp4loGJblhn8
N9Cv5pkZpKEK9kza8O17cIdNTA5xdjHrYAfAqPcxdtKjaa0kaDY2AqMGAXqjdmEGjFzbnXuNB3lA
KULxXEDIIU8wmz0YB7rqXlfII9RS5IiAmhWjtfF08wdfRdHUgFfYWmXBqY9J2Hbs8828q3gE1We7
9mhZ56bp2ueiwfKhFhqJ9PL7aBefIHQ+jGJ6nAxjuYxYn6AEkoWI3jR/5Aqh9pymREOoXGNFmlCO
EVGkMJhTt8cv7baPTBsnp95bArjiYLtPdLnwlyf2ybBDjNnN8oThgYED9owDkTynkaF79Py/s31g
2rvA1BWYYuKQSxY5P0jf/nPjNC4gRrBFJ3sO3gkuwBvaxd1QHx3ItyBtNp3hHUvfUzS34F+QRf9M
ld0Ro6fP4pPcCigtz07epdc/6Cz/BZzzW7XZTyNIEGbcvnYpDbKk85EO6VXfGpTdomo3HleilRWP
NC3spJd99c0iw5KhahfNcxrpM88gQaGms/+wrFffBAhQvDjhBnYcWZoRYFdrEFJQ431KxTt8PByU
rEJ4rokfJdtmG5Qe043lnBIqpEmgpm+Zufuf77r/wKz/210XOpSwc4K3oN/6/41DW1bS4YJ0YO8G
NPdo5oqGJSecEMGWBJc7YT8PUkb5t5ZdtCekSiyMV3qAL5tEZHsN1PBX+6W16Xy2yEsGNPKNL45A
5JqLX2l2klCZ9072GgSKR3AjTA9eh3fDymprk4AEWjozUZH5E6jqYOuEEqcK/pHb/lbCnre9UZwJ
UeiD6FAoyGsvIan6jXp4/nJeDsqNPnw1vERLFKUBIbxGIuI1AWUTVAs/RidPYoGrRf/F3nksV46k
WfpVxnqPMjg0Fr3h1ZJabmAkg4QGHA7hAJ6+P2QvpjqnrMZmP4vKssqsiGTcC7j/4pzvSDTifl0u
H+yBfL8jW8o1u0AkCiXMockTAFMoTP/9J+z+i9c9dAVpCAF/BTO8oLf/6VxLqyECpajCnWrfyAJ7
FZLg1+40eSzbsoTRjxDegMilOMA2BK1LLJGRxyz7xWRSPDrvuqUJ9ocK+WO+7oYB9F4Sf4cuQ53e
YMNJBgi3mHxhp8cYbdz76fAdp7yhxafbwhAlDt5Wzh5a3VG23SsB2Ahmhf8aWHqvSYZE3x9jEQML
4JoR6pbi/NfdSdGPYcQv1kxRDvy034VE7NZkH2lFdRSkquIu+vn3H9YSOvF3LDKoHC/gYAQXil38
f35YMQEtnvDKcDda9cdkZ98CWSGg2pePsV1KCpbGsMGLj0lHv4EzssYGCQxsdhORCLAm0ej13/9A
/r/gNIehY5nLYS3MUPztB5IZLwczn3DnIwRjeZN+BsVjkUOMcvS60fpYmQb5oAA85yQ4VNGxl+qR
OAnKLAsRH/p5untej8m2v4GcWlnCFEDil+mtTT7yCrDh+khLcsAWKKdjQTWNAvfNht5hGlD7Qff/
yX+yVFOOFcNrGdTHJTL1JuS+W/dtKHjkYUJN5ZNVR6ByGkz9i4GusC4wMPQ6BKh4M1ikQ1zG7kHH
vrqf2+iiSwCensGCXBMjb/ypAsxZEGdf52aML+gETbEIv+OC0qYkGs4udmVVnJeDzm543gYnfY9H
ej9fkHCQTFxKfDPQ5z60dB8TOb/9++/B+Tsd3zfZbbnoDsHUwou0/xa2gC5zhgDPOVXzU67LSZJN
Ad52ZDzW+flZ5g9OU9ynafoNAfYwmdVXFlHRF4QwEHbXrMYFr8zSo7rBA3xjGXQBGQTYdOIB5zhO
e/DQKBdsHSBzD8h27ZxpSTLY2BOdyDA9Dx7lNJEX32WB+9No6vuREcEaruoG/Vuw8tL4tl1eTphN
fBAy+O9z5P9H0zxNkoCZzz8lCIq0pdr57v5HxIzDF/5PD8v/EU3z3HWf6n/dqc8/P23yL37lf4fT
BM4/AqgRJvM/j0rTEqQ+gKnqqDz9f5ihjeSD1xzBdiB4tKpadcl//odt/sMBJcGZze1o+a7NL2pr
0tP+8z8s+x+B43AsMP4FPG96/0/pNH89vv98DQsC04TDGeIhLrbE3x9vJuIhvHt32DWpBx7OKc/L
YKRvXxjM+IToFgSTDfqnd/JfMdn3QxE+Lf+JJnFEeI062D84PckN0rhLR5fQQMSyXh0yKupRzDGR
v/XBqD77MTKLfJ/mzQVWEyBCeF+wINJPI+5RHGCb+7/UF2C9/36CitBxiBciwYeP1gv+HpPCZCUf
RncYdvxbZ+CU7VFLBnADJFM4eNG6tMdbPdjptu3d+6oETI/g/OSakM4R2f8RPgLsv9xuNPUf/ZSI
bQFO5ySaNxZn8mwSsRWbzp1qWgckE+HA+YgLFpFILmNC0BjGdstf8tZo1/yGDm4zMZ16hsO5Q+aN
33jJ/QQf9ORPvMutMvPD4CxHQqnbO6WTnzpqr5xN4jLJwNhELtLjPExPKfpUcqzrcyJZR8LLPrIe
Hh/RJ0+gtXDDxgATxswL9yMk0SOzbXI3ZUV4NqKjvuqiazSTNBT77mdN/hckoeSgVRicOWku7Hf6
99rctxWhdvMAN4oyHgWH/V51xtZgkrGtHL/foYVt1zDr0nvMLDXlrjMjxUh7Fki2tRtTOZ+isssX
0w7oZiisDKjvAN3hqKTxv9XLurlBAixrhV4YGcxgdmz1THB9nlM8yNTeAzBKUaaF5qWwEcfwjTE7
pT7LYozeTukxcsvMo2TSLFEUPbrjjw7V1TPwipdwg9YTljMia+HNE7QNinaJFYXTkR4lslFhB0+B
37LANwd44G3ab+sW5GifmPjZRf7c0Svt3KJ5blMdwpceoO6Muj46wRiT1vrKekIbdIZBPFiEDljV
lvCIdmVVG6tfV7KpDl6Jtn3wzBQb9vxV8wYyBJ+2NEg7ZJonv0dFS6OBi5ikMxORnD3GK8slAjY2
n/wUIzwTSZFrljbVxTD9bhVmAGEydkxu3DfHrHOeK5tIZdOzv/I0jFCcL4bYYEZegXlZtNO6M9OH
EELCQTSBYt9cDMdKW5s0HigkVAxYMdPVE/E2p4nl/im2og8p2cHbDoveEfr8yRvd7IpE7aOApY5M
o7kdu2CHchN7qeKW8pKDhasRUxCFdotgIQ8w04/1DG+vOxgCsiodCjST8t7R8SYzCnQgy4Y3y5+h
hN+l2XCbZzQ6ZA1hecZFoIkQnC36PFBUOfCOvKBS5Pu/cQc0N8B/Lr2muLdBzQQMiPC0Zs4q/DZ8
chjMJHjxa8gFjQvquRtYhrghHS6zoDxa11gc6rx+91LKbgDiB+FxhCHH4glJDbzvjCAH5HKburIv
c+Ey8ZuY5xnUNayDD/Y8nmtPXXFE7D0Xsj5vziq21Y7J9EpFt0iRr1Kpc16Wl9Z6SIT9bYsI4Kpq
0dzPF8Mhbivzd8yY91liYNquF86OE2/sARdGhtQYZBSfYOG1G4TQ6L2uZElkPD/jKtbZ17wMpuNs
QDg9TxuAdpPJznpuT4APIZhnzpqfd+3le6+ia8+zjz5uidIlT0cJ+CrgXuiSSue1M9R7zpoNgRtM
dQvv9I1oj5BrL1kzPxhsEUz2YzXxM8xtoOVEJ6sKXvk+OfysA6otFGTapbarcU4l8VOasiWwhvlY
y9DflqDTYv/sNS+kfb70YDSFt+ivO0hycX40G5WuIDGveWf2tYLvJRcvslIXN4G9aBbepetY/qdU
UYharqiwsYYegDphyPLLtVvJO0Bg+6q9JVPTvoESSHQFaUlDEAFNAwwHrQodnKHbddVzmVkh/zNz
EgyI+oLeYIeeYD051plo4rMi98j1cKILuZpMH/yxEe+mXGz6ijuJ1ehHXsUd4pEPlSYvIgXCH4a/
0xT+GOGMMjOxDzIl8oeoxhVX3ps33yJEegfxGajXepGH2wNmSQRKqEez/mKiJsBLalDZ9vW+r4xr
NvEzlnmBuTwB5m056ZdpvY3KfzPGch9o586P24Xfi07WwyvRz1ON+iW8NQemFtq/1pOVbwZkIBxj
1p9gYCEapK+RUfdYc2CNhBHdnQ3bkiQX29kx9pwfWY6XjE71qk7Yv5fCyOC5JT9zLbDWBys/g2Mt
3PRVJ0h4emN4ZG9jME0x7vu5+y47k3T02n43a/UxNspf1QQ/bNiRsOjheAG+wuAyBA6MPYX5dzAc
PW2htyh6VhYzlx+OaNI0MkiNMzsDYEXldqpITO+z+QEgyzLNdYjpsDRB0C4aqSG75CTHBiA+IVeN
91NFsUsO7yoqwZSpJMefPyPrcRd9/eKjK9Ejm+3WdODlpc13KzNvzQrLA7NdkkMTEGTUJGytXTd8
1PXVTELsaQ4Og6TtduiNOHkH9wgBmERNpTc+VwMHDovhmPwQYEXbNpxuQZwhch3e+UP2lzzMcTUq
AjRbAZLftHOoswBsIhm8TjB0m4rhP7qXNzkqIoJ9dTXYGGd2JL/c9kMU6iJSBmmpYoM9oIUfvQAb
igdDO0i7DaSFQ1K2w9FR7j0aOQB38KBvWolD3uyxf+Bnbc9//SUw/U2am9kOfMDBo6VBR8rPIUpU
PoBhAFolEF0cIbLNGNjtqsH1u+taIp1Uu3Ed9jpYHNttGaDAbRTGyrYFsVkUywMW3jbDPHPpVTAi
gFuBNr6rRlZnyQLYBSSzSv0GOoHi6w1dFNBwFITR4sf0m1XJWVj1bBsUk4TeCSkOHFhPOnwxI0Rm
BYYKx0IottAgLdpJByDZyiIWdDWV5Nnr2bzVjKT32jdeGZ/wXTXFQ9zVn4YB9Cn2iLQmanTyfTZa
/hDdojU7E/+0Z/hKukhv1GezcvqVuygMBWivdTxKscmC0iBOK7qvh9RfJ4ilIL10LaiY4dFl/4vx
bqs7+lCvBkfqkZ2YaEHac7Do7g7I0ORJhvYTqE1rPXdzta4igs5njTHT+CxCbtxZ6n0J653MHeyf
UVReJqNqd6nOH3Kzf7MmnOou/Gi2POW17Ynz09V8R34iFqFcLaHpzrDPRY/aIeyfh0xc4WhCY5W2
vWvGp2Yw1NqzGRZ2sMElQ1U5+JsYg85am8O9Z9dLVC2uc8rbl1QfMrP2r9QWdR9rBI3U30Fu+QcP
YEIess1WqmMsapO0W9ZYRaZjNBTgyG1jO9GkHnQ6iRWJv7y6DQI0WT4rLpk8m75lgAgwBOa5jbW5
bt3yLZD6sSCmjLcBXzWUclAXtLaDy0fujSja7NIod6n5kUFNRnQQH8kS/MLE4MG+9nAiBFyO+Nys
xzBo7gNnuDiNZC5sDPY1judnoUvvrg9h/rtFWB1kYRHQMTnbgkR1hbAd07a8etK+dJG3WKuoacSw
GfwCRCkJnHMEJ6j0sl0JtgF95bgNItfaoYfbDGa/7WcdbjPhf3UJxVPlm+e+bqxbcoYvU5vFZ6cy
rNvQQh2l0YGULX+SdkgAx7iET0GJSxCYHCINqUAGmbVD0zpuGUzqraktaBPBjG+1AJLAkCO7TVQQ
nPJaHMErvMKzxplRobxiVm2Va983MCi75N363QXa9pPNQrzHQczOAemJFQ8PccINI3vFKqYbPYbk
VQLZ1wIJId+ZQoNZi31Co1uRbGM+1fsy880bln/AdgJeHTyQP1Il5FosrJfFb+Sy01sxi7PWKYT+
y1gl42XmB9uXwfCRTkwjbv73PzBMTiCdIReejBbudLydAaHOkwvFcDAo3cYltyFs5hNE0GETZh2L
ISGqfZjPOKqnDU5L94kD0SUUni2CL6P7Jo3UQ2GrBYhSNXv2RMc+CHBGoutqHN95ahM6G7w9a8iv
4ztYwuMg/I/SGUAomo3NXvzBVkVyHTWqJkWSaTE1N3Vg8SJ2+gO0/QMl+qc/+19kbAI3ixX89+CL
2I7QcAdOQyD5o2mhqfF/YuRLN02DgBDcFyrSk9v7wAYLPsQuQ4uY4V6Nwh64hViXgH1nz71XM9zg
cILQ6SA3tgSddE81k3qPBGH4a0T/50k0NWIPosL6+tpJyIBRqJoVLfPKJHIpeW8vkd4b5rgh41sz
QrplqZEZxlulsyXxgmjVYWqfRgBHDrR/c8n3KT2Gc7A2V148bpoKoXuMT6ZI6mSvR4ZLiteg9rPX
2LdxamLSbVT2TWD87Qhil4AFvnBkQ3Qy5VHnyuODcV5do9+FgfnuYj1J0i4EP4AJmbSKdVtNHWJW
cat9nMtxM2asNnR86DTUkcXcpGT6mGmP1R90jx3JoGpjt7ZYDXKor3lvrnEZNJtG1i4zh/Ihy5Ma
eRdMwtboKOF5CRl5VrChw/nXBqC2K/JlsS7sbGuY+VfVvzZZ0p4z/mShaIwD+L1ANqD3/QaGrEVU
h4V1lm+rWE00NSV0k0M69Lc8p1r16cY1ABVYXA5NBdtJAR0Di9QOz0XDgL4qQHlWmUf0YuoFMCLg
8wHWt9coxp272CdBL43Sq5btMwzCpIc5t+arvzMbwtfzoa8Zt0f1MfTeBQoTfZ5tgoPICArWqdb2
3scIsAoC5ppxnHwymdV+cCza5OLDwCNobKZRqGeMTBuvHKBfxPmtMJINTAGsJrJC0Dh4u+xH41/O
qvEUJZKPbWaJ4XWAzmM2ZlUzrP0qgguGXrr3rf3czz+z2T3L0Pk0/emmD75sp/sWCiBh23ePdklt
wd4WwXQdHNOQEUMDp5O+IbsGWbEOZ/vc2M4W1txT1OCvt63u3g31dQgWaFAcqV1soalFTHgP5mKr
Q+a0k6RDkpoRsOrI8i47NEYToEkyD2b0HHl5DRI6PS+aIN2EsHqa3RDU05bgE9brod3tmvCnl0RM
1EU9rmy8d0ypPW9vSkLvYsnCUTYQhwhSc83SZ4UtGMcUq7KrNXVu3n3T2xXbyeqmLf86xLCZxagf
uzDYNzacUA9fa6cpj/E9juwB9+ogbiYAttvK4sAJAH9Vne6PhifDUyNdxKAz/MgBsOkp8zhPysq9
BMESuzEDNhA52TXikFnOvsyhrOXNwlbK4ccMFq+fdajRFaeubcPTP6fTqHYRu1PG8+thmJG1Eb8R
EEIZRgSmNLPYNrp57Q3/GLZLpTVhxVoOsS7q3jqzI1ErkebKEPFLFP42WNxZmRYU7R4K3zSBs9N4
72kwPZKTwm41Ry+gPXiPTBjWA683i2JwGBMrHgfFtK/mk5oGWsT80kt324PRsJ3KWQe9nHlAonUY
VxfHUFudxTR03rgofjZ2TDrpZIw7dwyeYqfoMTiB4U+caJuOKI9z2zLOwn+ET7XkJ9P/0JqcKWtF
aW3Ae7AKqO/iwCPNPiy3ANXUrRlr/wZTerVSI9xTJ0kh1AEx9Bdpx1DTb5DsWa7mLLyntsJUIAuS
5eaZXNHU2/hGe0G1fplENzF5bO5cW9hnbv6A6QO3L6qUDho/hr9KFNEtfCgWCdMDTi9x3wCfy0VU
PyRj+RSE5fdI9XYOFeYc4cxPc2eqreq0eGt8710aVny0rKqGjoaTey7gcVUoh4JJ7E0ezzVhmvOm
yc1DhQgl7ppgRVhMRRq4OiyPOvz+DBzZQitJ0MuGEEJO1RKS1+rmsfX7X6pl4DMQeh8BeYNua9Ta
Fk51dT1sh51/QgP44uqp3U2qhrqJUjX0KTprCwbLPIT3vBrJhhnzfGpFax+azNx6KrioBpw+rvWv
2RijVS6jGDnwDR7k57KF7DZiZUHxDJMgoqgDDBJyi0AorfQvbz3W7caO1jEyUMC511A4+hRM/uNc
5d+JDXOuMRlQ+FX+J8xl+2BZYBl703wG91hvI93SCDTZfHX4w65TBeo6UURDcZl+FknXnYXp7LnT
m0PT46tOQtM4MLa5y9Nouo2d1yLMs+VIoYvQ2KT6Ukz7zAfwV5qqe1N280CJcqfacNwXWTDcuwTZ
3aipxXSOyDWOVb63w+xajFOwiVPUS0WGqi2ogCzRoQdp+ojZiDyvlCDAvgBZakDbNIDKnnL9VGZ3
SYtlEj3cY12Pl6pNSBZMADBhX2OGMhSMVysE4ogp57TA39EDETGc6oc5IlrsMDjh7dKAIvGtT0nH
QbDhX0cl00MsyS3LxnBJBT7nI7JRCcmMAaIpunDjhKa7VVWKRbawXkTiQMenNfUA1TDiS7gN22UT
Dk+L4Dy2f4aEBURweonQAcGT9xQz0oZhJLzLCGF6BImum6JEQSmZovQwUVMflU5YnoPCOdULkd6e
YQiYzPZuxjJ+mRZUdaH4tfCwoy3KEfIfjnU9ZacwbC5D7r+FZBCnjsWf3NvKuLrtYnkCY/QgKATz
xdgVnwe49yOOq1Xf3MVcLK0xbJGZftX+uLgNQg7uZmSiRf4OI3sDSwughGxfNwkeoDpfvI8PargL
el4LfgkVS/lDgXQzuqFBEF56QlfK6Jlcx4WKBey/qLs7aaV4XbzyM0/zJ/po1MkR1UGtLil3e117
JQkZDimEONtm15IrGB87/rFPVkaCYd7dk+Hwzsu5NpiigQrXGMkmTr787HGw48W+dVpQHRTNE3GF
sCVjuM+b0eOchr2wtej3QEKOqVsCMGHeEx5AJCOPH7mQlpXA6PfPfMa3tLQBvwElszUl3KcGqTos
G8bJebLJkq5HIP21RrDtDT6bgOrFKE2U8AKLRXeyWOfaFrl6bthR54n+HaPBn6x3fzylTmPQcQa9
I2BZHMX6rfXM3exGISdQH++kcr609ULO0wFBA2Z4fByT3BrJU1cA+wPFu3E7zuGhdC59TrzpLqTp
z4AHwxck7ll06KydTm3yMrgvh5LGKq5X7LiYxDH5/G3NCZLlgsyoXxwxvKFnfR2khynPshEZ8Lk0
nXnP6faEUmbXob5lZXe3RIZT0Lbg4JF8kx4S0Z3DCQqXWxcJ/p9oDsp1r61FV8TYoxtucgrUvkWU
p2+tNruGhPbuHQnlzTSvUZK+NA3D34C9Fupfq90ABr1xTEb8pI8+5oHznUlBxxOeu06+ZgxmeSbO
vgpPvaV+fJH/wYlbEeolsThGr2TIkGcx3BlE0zRNc+Hq+R188GIZwxNdneUcQF8Nza1LN7fjKWR+
QjLJckTaISlHcBBv3aJmyjkS6YC6hKxeHj7DSClWCo/x5GKI9j9CN7LWpTk/qDyPT5H6yzZMqh3J
c5uxB/5X43G9iXrmwbYr3ghII8jDohh0h3Arat9d05KD2u/UFpTrqR6Ddp/7GoZDbzOUupDnhb4Z
+fm6GdTJ8N/brtcnBe6VIUuzhvE9rwdJCElReh+9pnyB+HNoA/I+ZDceq2Y5JoEph5nRbKbWsA5R
AnbfS1tsD91rahIhFhStSz5fvoErhCUEvCDtylvfQQg2PNzseWCWhGoR1oopv0efhs8px2u7cRLj
ISubQ1vlr3XHaFVMZYnxD+OmYYtj0mLMcIocqHyP5cWVZCRknXcOS0oOy7fQblFmGX3sHKWU5FH1
uXHQLkeG3+bHYOF2j3WBRT0y1xD7nW0NaOGo5/nQwG1jPjWNFxDSa8DJJ9toy3e4CY9T+JRlZrSr
TKCyVTR0W3xNiyvaoFQsiSCyPw0BezkhomLV2wO4P18fObPeINx1UYqJWgJik2b+Y7vkAi2wEfd1
InGXoK6a4CBzPPW1eHEU1B4ESnzDst2P4Zr5B6aRKF3PQnXrKdJ4TUyUEqJP8xOjnessHBu78ciY
wSNfCfnvRx1zy6haf2pmwj6uud4dh5tewMOc9JfV6BvlTV8VPusd+tqjhT5jlSoitqpoLjfacH4A
TsBmWc8T/HE8NOOafIWIE9a3aOHkI8Fj6LQsrujavAWVQ5E15oCzy0JspVyO0yood5XFZAQRV7Pq
J+AFfh6/wBT6HcrxRFvvXSqMdR629Z3IA8IAB35QSQGwBbxGeRGV4yHOi2OAKekuqNNPvyx3vSTL
j6jg8pBYZDB2lrljyYozmvEgZEnFpZQswJTobA31k6ciE2shAuagFbj+sLaEaVSsk6R6i5ZOx0YC
chMp9P6tujJIKnmSwnY9900JCZxjgWJBGJr5Ik/nasARURk9NgynzHYG0ovjjIkPEGewMUcgra2v
zF2jqUvF3CwOgPa2y3t7Z8XrnCiIq47VF8qjGxrK5LbTfzIvD15yfc8Y1dSMqBmsaeJw54OX+mey
imGk2aM4Ng20cTY7NxnFx94dFXgeLe8cM/tNIvFWFZm3oSMTbH2pgEycjx1WhO03zQJ55CHzYwmJ
AP8HF/7EMQWEbw9O49gKOR9qu3KOLVQg7Fbt1faGftsIPPfU+aOfTlcIEzc+C+d3Sm90m1PbPA2D
Ty9VVFzaI9QCJ1J8NlF7KYjzvrT0+aQNk8iY4ijMS3hn4B7201wVj1GNi8KzCXAbEyIEG1TWQ26G
QJqDX6/j5LWClzCV4aGncDwgcLqj4bzL0YdtG2dsdhTkkkkJxK1bi03Pne/TwYASJFREEsASV9BA
jAzXXi+zU1mHcgsx9OhT5TFc6x7yCBFcYWAiYDrYs7V0g+47bQvvNEf4aNMea7KIyBMvBNwOG4lh
HeUDOXjRYklLXlxZW5upnP5U2aJI5Sw/SlprCq4EIXmdPNoNvvGQiwWcg/7BmIrnzcIUtch2gEai
wWUuBXqJ5Z0L2BrGDfF4YF2qeeF/6cTfzLzHq0YvS+BlH4a5hYOqqgAyqYUFi5aC2jCf74NKU9rj
mwAdaG66jCgSwnYnfO9sz+PI2cwaFgyyUdzjgGoKp7LBxRvMUfx6g7QCI6mv1E4MqD8rp3V5opx8
60VLnvnn7PDG9pBP+sC+2HE/sxqq543sKDcT8+qQF7mnFWOaaYcpUB4iwMvyqQBwkRVxd45Cn6Ey
ggRizgA8jNSmVT7ch1nZPWTSL9mFmE8YlTCXgaPYpWiL68QSzxhWbiLH/0Vj6V7HyrgfajjjnTDB
XObhLuI3DPxCw2wYV0MO5awsiL+b5QX+RvY8ArwNbNk/qjSLjgIr42ooGmr53njJEBKSDMr6q+Om
fPOIaMIXkt3jX4KpA9fxwYOAfXJc9xkdPfX4/Br51dkPvKszyj/FaPJa4Tke+rXfR8wu3atLiQA8
2L7nvy9mAsF2CpgLVHi7DUVktUXmsMWHXtd1i4+C9MMwenCb8E5HO2Nw3oxs2mULnHkBJzgONpLe
Dv4kAJCxyOijMiZiK13/EHCyY6oOnrK8fUvTP1EPFzj+jTtd7WgyznCjrsY0vekKs1ZIpF2MToMv
/9Vyw4csxJYzTzmKO5pMW9wHgziqBEpg1SN9gNiIcQAGkjnfJFjgg1m+hWzB6XB+1Zz82hwwEbvc
m2rK3tuWsth/E5m3+4XdC2SJ/zf5UsE6U+avyMaDOeZH35s+Q+kdcsR7XDjBlQboSZvNWYXWYVF8
tnDgRxj1JfBqd0b5pu4s6ZEnQaZ3Xbzb7MgJH9AYNQPuE/5u2KbfTqDv5hyZYIhiYggOVMrTRkfh
1plQcRthJlZxNKsLGT/JXaiYMRlXNlXWF1veC1sI5yWast+pQwcSZtRGRAN0ZErhTnHleE2Nv/ys
004XMTtPND6PIOgvhUWe2EBfDKwh9ggUc+iSK1/dZsKDNjgSYSe8ir+Vzlv64RYL7aYDGsAAN5hP
ZMAfxrT5IpW4eUkM907P727bmKDvJsKbUvQOYHW6wyiqde856aN0RMTWzyIRxULD3DiyuMSprvZx
KL5wx08bFefZlfjLs89s6WyBYyxdv30SnDw3wkkJOpRpu86I1N6Q50KbFy76w9xY531nAtGh0vHi
4DO28MPEwjuOHqv3HAAuzSAzhhGsS1DA7hnRTkC6ytxjArIVNqG1a2LC7hQDSFxy+w4RARB8Fu9T
PcqjlwwlAt0AIJET7wAhzquSt5cA9mJnsUaNmYyslRfM+6JuroQWS5aOVKFygkgckTpgdh+GZX6r
pHTXZtllp3pBVpRptHYYHD4MmfMSa3zDvQK8ifrC6lB5hDI5lH7Lj8X5DTSd+IgB9juPq3lJQx1t
RNwcG5IjDFqKz0asvaQqb/whbHdDjJPKNWZKvZKFj1NqbxvZdKZNwd6t5ORaeb576bwyf3Lt5khu
XLb3ABLH4OvePPnLmBaDXmIiqZmB9KeyZwG0dCk6fktLnEuxm5usUlxs2hwjGXL+qqdPJkYMt+X4
buGPu4GAl5xy02m3hnUOF6XLOKfzXSrNR+4aBDSVYewgrRFkXir/oH3tr3sM57y2egflThx74ua3
kQfa1LC7E+wltW3GdN9UjOpDMQvSjnyDyHnwDLRmLvu/jsNe4XW1JiADURFGOAhjccFmiV5ycc/N
79giqCNE0F0pJqrDaNEL4ktm6kmpgvtsOuPpZZs82f5LELGcTRroOIo3K3dr82PsGIP3w/wzZNN9
N+THnO3Ducdb+tQGWGBS5ec7L2VVlPXY3RIsfkOargeNXaaJva9e8+uVWoo1OCR//WXGbMNs9z6d
gucwKR4o/Jh9BNNeI5Vbsb561vAQECIXR9EH6wlmGiP6tZsVBOA1cb/CxW7hOPBvvRhdv4VBNopG
CiWAJKucYRwepPGdaQL9Br9h6PsatU/YP06Ne7bdap0x53z3FqXE5PwWNK6+pRBgiI9otL0X7dns
BO2DATJp64XJDxes3aNCUI3/CyobmP9AgcLeN3S8B0x5SIeG+k/VwlCXTch7D71tCCRzA4BhfspQ
bT5EyG22s7LF3sXBtwoSBZyvw8YpB3phJFUHFqwX7JXZ0em7t1KS/2ssgkI/kE/SSQpYKGhIHMfI
OBV+Yrs5GJUX43Cn5La64S43ArK6jPRkFcgj+hQgVD1O9i63zs4Q/BisUpUBrGSkEUUZAOUX4RXL
SzRIWd1zvZVf8eijTMZTMTEuO4/F0TUITquALQXJcD/I9kRc35s1jOUKXOqeJyaA1wZhheuKba3r
3OsgPDqUmGxGCEAifnMtkTyvuim21yXJx03qn3BWgCzAWbrhQiA2XLCGQq/mWyyKR7eMl7UvQBK/
vHV7IsySzGfxMB25BGrorckPJpKdtF2WMAmPEDsTkwXOCuYr3NivtqiiG5IU6/UsjXEt2tpBvgOu
AlchptXeS3em2awCRsY0Krm1DQwahwz2iozp2MHm3UJoldyuKt1KzTsk6+FzdLZjI18TaaFgdO1t
YULUnZi4c8XjQFKKnOAcj8HkFhgM+bFXhGncz0XwjevlBXKw1t28Y3uNV0ZzvvD4UQJMiCiUGD4a
kU2bCEn8DVHZoGsqBFwZ9xacI44i1dyDA6QmB8BBrJfzaydMBBEyUh8qIvV6aixdWdcqfRuS8qzE
aWyaR6mneYHtLmScAQKCsZVzcWccia7ZRD09seAJunEM8emb9astP8kcIVC2zLbKLqJV3bQr3wYy
7Q1vmQtf082QUJgEvSYqXltd/C4uGq1kJMlql6J61LbJlqa20Vp26qAn8eia8RvKOLKJ5C+pzdgr
VduCYe7vFUrGG1Fh2U5dbpYUwwq21EcSV95xYuQr7C4NsFtbqt9OS4IKVQw4u7/pJrteCwSdWCad
F926REBYPUkUDILKiaK5sm25KyZzKwp2MapTjKa9DxZyvzaLCcKk/4uo89iNHNmC6BcRYNJzW95K
VTItsyGkboneJDNpv/4dzuZthGlgoJa6yMxrIk6wY4h9/zv2SzZlxHDN/alzwSQ0naHXI5tmRhY0
DPNMSA2Tl74GbNTK7zlhtiETRY3PTq7yWOAaYE5XshnEFq/eGfD8X2MO3xX97qwCWIAx4kpYP0+F
67zXJrPArkaKMV3ImXz258BjKBnOe5kYb9aUvUBR0TbIXAYMCHm9+GtoeGu6fjp6+Utej+/Iay3I
WBzJeP4WjjoHcC82JmKMlEn0YWwpFLvZs8nP9t7Z8mbMhx/5QTdGHFLizmKPr+DvFJPRGGBXIv4I
GRuXvEfgej6qt9KudkSN9tgWp22WsombrH0ZYX/VifrA+7GZ3PmB16NekdMKDsN1UAWyjJEknuk3
lfAo476bxPzNZ/lqEIP90Cn3u2SmekyzmqKVVBn2zjaR7YSWsu7Z5LHDVmmBARb+A4NpunPZh48K
CW7OOtwqScKoIraSGGtRwEREf8Z6R5d6UVhIy2Lxx3oVb+R4N0xYD3EFfu2/PLbuCaYBhjEiWyvQ
WTcfHDL8qhdWGb8M4u3VwDiAwJOVK1tca7Mgz6nWcheMRMjGaITyKL12bvA7JoCygNsbw8S6silu
MyUxumvwBX1g5SfRF5++D1QEo2CuBfjrvGDtNS8aT/uWD/PrEOORtqwXmyTBTcf4f+6zecMrLxYd
w8kmPcw2YHr2uiB6sLH+Dqh5itiL7+McbfKmbVZW3N0z07sVukTYhawhz0C5Nj03ZCofqgbzT2cW
J+WohpcMf5FHp7FUnBHF56XctFn7i60mp3mD5JGg1qPiSA5lR4LBnGHzTGnP0/SO7utrdPtHpzwH
LN7WFjOHlaVLtAZkHKxGjhb2O1toQnh3UGLAvbrG/yDR/lNSZY9ekvwj6xYATNivlJN/BG3wMkB4
2xhT/ijTYTrHjNPSRjC3hIjkVofcFu6e/Qz5CGzf3DG9xL3brSg6J2r8xZpKqkLLWNQzQ7I/A3sT
0Lu0CzCGhJ78CHziDY74N2RCUG0vk0X6FmHQu2FaVNpucSkYY0JD+ZuF3X89TwYQCgVYmfS7LgYd
xZv0Q5hxzKD8MZ56HJiZeRiM9FN6xCdKf9w5DGr7Kb/Vgw+XdCI518ESZOkBiSyD+m1u/4n0uB86
FDvKk4yyVIbXc2D73HfmxSQs0fSrd/A4LU+03VBQgC2NwhSF53jq+/C9z7fwnQMsFO68b8aTDQUu
Mhx7U+Rg4jXZg2S/F6xcrzPZGuugAUY5Dwp3UUTgPevFoML+PklSEFnAgEkoT0oJC3Y9pF1CkpDs
kKlMxsXoEMBFksOkAcm4GyLSbk7M6cf3uJJpZQLpBGfia/2Sd8gE2sZ6KVoo8XoTwPoPNSykPBxP
ZWH7m1ghAo/LtnqMhuxGneusAIHYb45ie8fCvm3adI+WC8WCWZmnVjZPYHGma+DqbVcq9VV1oDoy
D4xawFGzS4N22pWS/WpFHC+PT2OthjLs9oEDd9cPJuL3xpLt/KJr8T3mrjlBbkxBku6TPSnxZPah
9r3kFJOFhYa85EZtc5bfZt2vO3jSyOW4ch3LO0GBRagrNblPdkWWgnL+KLcCRxeO4tluP00zo68P
ORPCFuoTXB6YmD1CyaxJ7l5V+wdPzHtlx5x31WydO8IwzxFAUJs0TSc1rnWdn1KEEBunQY6J0sgh
Y8CPcFjU8YVp1CcSn/mlz2gYXQFe3KyJr7ZI78VcIOVDH1lHXEV0WGWjGVwlwW7oS5w9Y5tdtM/F
kpYFEQkmZcpkOB8teWuXVI3PKhIz0oamf1qS4sGPjoQR8V9x4XpknYDl6qxkAXWD8WHOoQ6J14pn
2gW0jtUvTJVVOtMgq7Q5xLEv7sOAVFx0TYLZuLoI16yPfEAJ+ao1D60Zn+aye7I7DNv4iF68hMlE
HCjUUSVyAjwE6RlG4TUIB1ow/B34cwdmySIPt9F7HjxrqJSLGmJgac2l2W1Cd+JV6BY8eK52XvVc
TVXIDI/qe2aSDcpiU9FnhPb45rY2crYNJeyDH5Uf9kh3Nmv9G9iIeMzfIkpObYcpYPR5WRLu230T
Vld0Q2iUCYIyTMwVqkjOqTjxeLL4SOkxRmT+ZGh27/Sf68AgEYPr4Zob8S/u58sYQCnsYy5A0kSQ
9lnOq3IuPgInH1zWyoWmurIG81txSa1waDykaFFxQ6xU4BNg6X/0EKmIUcboocTJU3PGMqc750EG
PdPJSZgpuq07VJ81nshlYrTVLoaf6E82JqcmAiiYEwfnNlyQot4Ef2MVXIEYHgs9b0aB4ULMX14X
7pq6+TEbxhDN4iGN0nwP8BLEtVuSY9TB2RGU2EEGjARfDSQZsG865jnNC7YDWnhsWZWR4f4sZ25P
WmnM/P18JuxAr1WhGgaG6mcs3WaT9rFDxzKU262OHQ+qMZSpIQEGZm3syDuGVskAJ7RPodv1MHoy
xpdpEmxVEF3bNMI+Zjsbsr2saw/0YMfbNm0lFH0lU/GSvdAdBQeVIs9L2TRubMN8sRpIF7bIkJeI
+MRsk9C2tjE3AC3RwDUueGVhvORDFcPPJToOfb+LqTL3Di68jSSmyXcDs3nL+9neeWPwJk33n7do
LbSbtEd/craEa83XDLTJVjv/fDCYH66YG9b4qJ6bmBKDoJyPAGP5yfIBf3RgU5Hg2Y/j6P8zHRM2
pW7+1kEy3PIg/0mAre4BIiGaNPPh7B6VlOmdGc8+16G4QlYUbGg0AlR/IGq7Fm/ptFQGZ2eE6V0Z
qnoYDGVcEVljjsEyT7RObDZnZrnZVXpxy2sJjVJlett73mnOwwYAsf3Er0tX1jLxr33CfoXQa0/1
7zZjTmXk99E1X4fcZrRkxGwQc04SxBVHlySYqVhI5Yeyil8hUqsp2mUNiU04IpoVZkJt4sBIfBRp
gYRDlLAdbFT0GkcU3AnlIKl6aFgxyBN/SEEW8EiN3g3gDfoXZgCJ65/RYa7dKWUp3KQv8YChRQ7h
W4ygTdfiLxVVubOM8Fkj+F+PDJi4yNOzqFscu2FyHXrtHqqGxrSb+/zup+GBpePTHMefuQRBkhOy
5E94UxIDW1MNFdbL5G8sepwAPksbidOJTQqOD/azTjXzlyfXXoIYFegDD76sH6wSHTrOjXNxh1xV
MfjG/lF4ZMiMBnawdM4AI20cn3bUDqM/rkcwcwRcHOrVKmBOtgZhxvyuLo2dlMHZMtkw1ygEEIBi
fQBEAZlnX8X1mwHMlKTRITpUDH+WEnetjZ8pAuMb477jwEC+Igt9DNIaaRfeZafquL6XLz37Z4Dz
mx6X4Nqhb0KWTZeoUrQ+Xl9yqZAhPgxhs1/cekQ0okl1w+pLDdBShwqxUhyAQ2h0+5rMClA1qHs/
R+KPNjLe9UPxMQiqjYr0Kj4o59Mnm3BsZvJ7Zn9nhOa5ierN1Pov1kTSdF2I2+RRRmkcCjNrHID0
9AQrTdoESMHiO51ABJr1mnCZj2DoEuRyBbML96hLGxBR7vyIrr1irCvYdJXsT4b4yRji4CCFPPUj
usp01zPbZ8pHkgxRejHGHevuO4vfP2q2nGOUqSPE8rSb0a/G02OPw2RFT1fvILVQvgBClF3z4Qme
OMqzH3d0Px1noJzI41cUUQim8B2ak4F4OEGcT4DCEqIAFa/GBgVoMGrZGNZgU1V8DeIpXsECQ3XE
z8DewgDsB5cO7yynpd4gDTRBvAaXtA3zYztJZDsCCGMxVheKZdpJf9FaOv4THcgXuDlYxeWwoYJk
pk61Umv0XbYsNoGIgl2C6hXY94yW/9mE/Ywl5iwm66tzjIdumUMGJzJ7EYOP9qGzSnIT8u6+hE0y
OXx0lXPgrVpPnrMTXF+aC1ABel7xy5O9Ho3OtkaXYjrzedA+mTx/op5IQBijODqMmRFEYR3ItnXn
6u/kRtl1jMzsyoCCmxVzxLpJb7ZaBoZTvXMicDv4FKeN3eHfrCYkqdqMgUWyxKRvmpYhGonjmsDK
VSSPpulkXKXUIiWD5s5702O4ZfO7a7wADlo5HYA49cxa2cYx7KCktp7Qc9orU3FX+FSGabp3ndhE
xJZ+IqZ5CuuOBqzo1uwvKqioZHx6qL/A42yFbud1Zk4LGfCIhoKJf3DHoL1uCevZGgqESB64e10B
MvKr58TQ/3wopsSm3e24LamTJXqx+jMdobkx8EC2WTGWmLsdcnHnCkPBWDdSklXeZFRBxTBsAmV9
w7rLTrX89iMBXTyZ1u3ArFb3PCkd4FWdy0vRNm9WPDy55sKSAupDGN89qNtnn1GhVc5PomY8mbJD
0SAm0Wyh1TWLF7+38d9B9t+o0tyaQyMPLYoRBnVg+OVETrhsjn2mgj06/WQFdBrpvxPrJ0MyEm6F
OR96yeJwksUpLYN4Vwi+ewDfeit784+ag8tQWP80xfDOsBdTWqxe6jZ6S6R1wth3qlrvQlv4puFT
kh68hU58SgfrOWdpnsUNDVnxx6M8saP3JGnUERIDlVWBBsUIoY9NiCzN/oW8qddkSp6SMv4EvMkA
MENuJo0XG6Sb54yEAnTbVIQnxC3hBgUtKyTyhAWryCi2mQUO3OXWfEda9F2QFNYw8eF9V+eqxXoD
9IvVzeLltRaUaO6enLK7hXzaezbj9FPmkmDozf6JNewZE1R+6uwhW88OQxMrIK7Lq5EL+XLKdp00
weBZxriVhnfSiS5uad1sR8/9HPvCP3k+emAGPdwLTUkR3SMsqaaRUC704a4gc0TYxqnU3rARNCab
8VM6yb0hPNgJ5xNh5XcZw/gHVRHZZLAC6iTYqcWTYhABZgKuVzWzrlG2e2CQTCAhC7lF8dpbzuah
juzpuY4e8TkRtaQMuJARSqxJMBI7T11V7ELJhLWce9Qs3FmrBl/VXC8xftM51QOgaeHvQkcQsu7U
C7raeCXrJ1lV1memjCdZWm8Z0ZC7rBgRfHDahh30pJH1lh+sZ+GXW2+ok11aux9pyLxvTFESZgkA
xbx2d76PhpYFCdM6WNk4lTeWm/jHhvAZjLW4XcwluwB0pMyo0pK8f2uWels3A1Jp2mpAq4svIoqu
Di+XbJvulKMF23XJJjAzeZFLNKVl+s+Rmxw70lDW4CIITXWJSzJOEbTYLdfAtC5xmmEBlJcZssBp
SoYjIXeXuoyaRxut5z6ZOdPD5CScON8PKDcWRMxVahluzQmFdJDT6A/MkA61Fy5XQYE5cor2XU62
cQ1JdksAsM3CK9FHx28pTJaTp8ZKYtPdNK5j7YOqrPct+Sh5oSkqme9tkUj+lC8s/c07w+BHXhbj
krCAFVqLozBQyjXwGNlQTX858bLLEJPxqiMCYocWNG1j59vWGND4VYN58iWyzzK2jhWKosPQMohy
gxpy73BD1uH5zoSo02LGbcTzoZG9sU1Le9qlSySmjplNOkJDEdfefCk7vM7Lc4FOsD+NpsFB7Ve/
g57aU5DGV22BLki9xcHtiTP905usFKa84m+oMBnKUT8bnfljuIGz42j/FhHpBDXjdGuURMwjNt7U
yJo2l5hU73vjuOsu7vgQ5MXt4JvHDYzhcELFmyFv5mBjdI9jq8XIifNMxUyAu8Y31ziYT91ImGo8
C8Lk2kfB2OnozcFrnI67zCijvWi9bF06AMDb4SGjawuhIkRUKyn47g9tsTVygURh0RrotFPzWVHo
bNCnMy+hgF+VrsEc4XGKqIOH1PXWlH4B4kjvIeXg3Zqdeve8/pv42Geqf/PQks9LTiiDj3LXI5AF
2s0wjcxb9ChYuYia7KClIQWpo4vp9q+oavQj3/MpdwBN8WOhF+s04CafjL91Ms7y2NCv8T6hDxyY
S4QCaqA0KQ5HyiUjuweuvURhoGCFvTX2EAu/JrP9Z4v53Q6TxyiVNTA0D92CbX8xnkCfLpvkaVGE
JM70Jfg1zzIyWeOia9ky+z34s8GcJUlf3JLftRuDPzMqHp5y6xaEKOQHeXcWcztiQvi0XkOw0xj9
m0M+ebf+YfnQbglz6mYUWSHRsQthC/Kw5zxQuaP8m2jq+9juj01C5J3vvbFb+Ozt7CtDS4ZyHRic
ycrQLkiWnIT16ZLPyNPG0hc8mk8A8xIZNkxPbjZkD8a8U9pjxB7PITRh1WxTyc+RcqXuYsHfOxn+
uYiRxwnAoaIHN5z75mL90vxDcnfD87QQIDZjRvk0sBTpmL+tMT77r1x1/dqZCpRMogEoZqL7z5ZZ
QsPhlrmTc16iDLy5ju8OeW8rzquHkcH7rpAoddxJXuMmD0Dvk9VcBuYndiX5mBUGiUKj8x2zu3el
ugPwO5ZBNV3r3jMwT1ZsjbLsMHrdby2fJ7NhHGFugwjlpef9HeamprQKfrBKk/XodW9mV9xkrj8q
CXAZEeJdDCYvBAqisdkSC2ieIy/8dt3gU06Vj0yJJ5H9esJRTVXHks7Bu68e5LhVzaLMCJwzXufP
0bqR7eM/VAWUJkv5axgX3z6yNHZwZFcY5WvZXTovQTEO8EBF+I6NynlyIptI+Yl7Js9Y1npVZR1q
Gmmf9Move0o2mmOQS2aZxnjNM16C8+Sqh7bj9JeQ/TeS1cl+CBTSs2bWZOhYP7nJdka5/+VGzwFg
6CVkjhFAj+SBzSAi1MD27lAJSSBsevVal+5N1ao8dZ6bXBN2CrTj2XNhd3qFuNg4IE1vl526YpU2
TZCDY/tE7Cz0w24YdyC9F7/J9Nf2hXNWQ/Vbz4N1ixFdwuMDZW5wL6WU5EM+BSj+iq/eyrBeCQLE
Tbjua4rHXYBVijTY/JClzhn/ALRqGrC8IWRgsj5ILDg6Dgbt2Wt8Ps70FvTuTtlo37226be16R0c
3w2Obf6kG5/kmkCQBGF7ezkaJ3MkHKXLloR1dBVM7yJ0Gozc3Fh8BzigQVxZGQPhdJkDvVsFMG3M
bQR2TkQCY1KuQd579zytb3Va0L5aEWrKotl7IbLYyVfuCpTyegAtQMXs31IPT4Ww/WvLxMVPMc5x
M6yCxK7PXlY9Jk6jLuNQ5M+WHD86fMNDbcGa2egshkyT+WoRRBWAaRGksPNZxY4yj7MI/gxjeRc+
Itcxe7N73KL5uJ2K6KnoNDCRyN9VriX2jqUfjaT6DenFdgz4Jss5k/RkgpOw5aEa1DuQfpganXOx
DQRD1ADWFjyOXg+tfhJm3x3bxzGN5wdfV85DPAhz7+P+mnrnwLSSXcaI26jPY7HYO9aEYAw3FN6k
zFBDZMQ04SoK5TlxytfOal7yWJd3OdTbMlb9rQQmuhrn5J/ruLw7CPBAtYYOSkMmVmFCG1Tj5H2A
SIoJwCHhZRLTvhdjfC8wztuCrZJXRpjVlpTbOrWmTWNCMK0SKz+A9EN0VFYP//+ivPg20h7tfdnB
6vZhkiWDqYFxesWZiCQaJXjjhOdtkyiPPn3exczxn11XJE9RaXRnwOXelg0uqKfiEFulIDXYbm7G
nOKzor+PH5FQBG9cuMwae34w+ufxoXQXf5kO220xENDb00KfEsv4YUBn4nbV5TFOq7vR1NOJMIts
Fcr4ri0r+07IlYISf/MkTnbd2/9I+SpSMDilK5pj9BnL/CsDvEkz21w9Hw2f6zrnfBpx09fWT401
etd5KOn4/II7Hi0rEo//mbfRg3dbOzLuQoXmyeE9WLt0vjthyHFdho1/BpE78GnWNpdxN2/TiSow
q6Ovvpgr8O/VLQQcuUyaKhaf2EGlK3aBEyjo3cZwCgfWgewq8h1VASdlpVwceFmzI6yQbgGF5BgV
4prR55NCVwU7MdWCW8X0H8hV2eNg36vR2/vcC/8SzJvtXB6UVzSo2SN1BhWMi8ZOHlh1EDKd+Zjg
upLETMYc67pa6KbJHOGBHdURgR0OM3zzuPqXBWDg+UcL64QpKmuvWyt6ikZ65cGIvH+z/YLEf6M4
Lc6ml3V7u2Np15P8tGsCQ+2KzPquKz9+r12yiZoyMh8zZ/6MDeXvvKKPTpPDocLrusujHCHD0gmG
S7BvjNLbAvOL3IG9VNicJQmYJ+pueZyLxc/CfGTfpCQkG959Hsoj4SdEC6toN+Wc9FaSHOKR/nro
3avkuL4uQ65Nn9d0wzTd+15Z9itRYiW+Qv5IXwKFYi66A8Fn4SaxLXVfF7ImsypHY5i71XQT3BTb
vgrWahq8i6ShSaBG1VkPJavCb5dIdTBZdr5mo/4xp4s3Izjurbk7N1OPW6okA9ty7YPDyQBlo9sg
IYH1Pf2gNLbPnu/9KPFUDUV945M+9TlaKabM+QG1frvLXQsMFi8dR4p1tauIhaX8xwCdSHFFHG0T
Z5um7+2NP1Z67XcpMERKb2xlJhZmFM6s1MpdN4VkDgaLUagy7ybZc2yHWKJ2Trpf8j0SaZw7pR/H
Bgp9OmCtICowunWCDDgPWXri44ybyR4CriXRcT93qrj3ggOkkL1/UqnxUOT2XXUJ76NHaHVlzu9x
x2mJCQJqU0kgZpEBIyx5zaqH//4hOVOY/vkxDR2CsTbp42uaEeTuduO5YW4hKhM2V1BwUk1BdLLU
/NKOeqdD5reZ606HUquvOBn+pNqQTw1D/XUmDkHV2veARfQhUQoOAgqimQXvaz1AgAp4WxiMuO1R
YH08sjXoCONsrZPhV9SWovNBEpf/AsY46RBZNxa33CKDme/Q8DbbJk0deh51iIQjD/WA9qRItVwP
uQN0Ig/2uBmdveUE4swUoI1m97lvdfU4SXFPG2LR++6DXVF4sJFasZ2fIlxH9o78DQTMbrKBFfO3
IQ2OU8X5NEle8t3WOYbTnO0SD5djW84rqAjuk+EjmB88+rrGo+pkZFZZbYNMlyrLq/U2ijAjoGZb
AQR4bVDLbcUAMMdLH6M6eQMDNq7mqbS3EIkukcln1qr6N3BReyXK0oRTxB2ktr3T1MG5HVJ9aRBM
ILJDMYkcPz20ZbHJq1Bus6J6DUqF11/7QMRG3BoqWJcmCH4Fp/9syXy8N7jXNzNa87WQ+rcE5vo5
mvLceFvu+vEy2SfM02rHIJj0m5RcUHhf/uJkSk5zPPxxrQg9hdJgjRSuES/znUs1GcURrcyfVjn+
uxewonFkSxWz/NG3/gwQsN7SVFnnofUWshPkzYLgoFStZ4t7NIdKlcQxadlLsA3YBjNH7PFc0Z2g
MAw0TuH+jiz1GMMdXGWifgtNL9nYrXhC6vKqLBxYrlV95Ob8GgcFYx9jeijsYOOKx1iZkNYrsjI9
tWJKSbyHKv5VXUk97BYdY5HqD4rWa0tcYwBEeNNPZrdntbr2mkmTgJRvR1A/GGA04tbWvtTzofXd
Y4J5fuv3wG/ClErnWIIHXTWCaYKaSyJ9a3KWS++aBDCOdNb/2qo7Vv1wD6Loowtal7mx9Vplw6dt
wKStGBGSp4QowHrPc/cSMxRf2SqtdszxAwc3O7d4DKyBjfmAYK/lgav7O46Qf/xPoJ+xSHO2LDzR
quenNrL06BnfQeUw8sXdACkrpjVE2MK0SDkOCDvdF6SPNbikGC8muf9Se50BWMp9cQil2DryWsqF
gwAeDCHVYzIA+5lME7cQSPkVjkvrOFtgZjDlFhuh63PvM6UIGrGn4MavOJrk7gxMX3VWq1Np2sze
oP4oB83P1D1UZQPfRqKJn4BjtF5/GblLIAXpJUuXpEKV2Refl/dgRJmx6fn7KI/cbtP2wn7o64sZ
JXc3zeY3E+qO3+NbN9Jabxr0wZLMrVU5L8FevCn7rHxJ5srfyMBOvqz4oNWAy6q1CFXwvT/9EpI6
dt294YNjBDSuut5iCDdgpf4vWTQkbn7LIkwfYZBbjJ8XhXXvqKspbJrzGRNr6HcUZJFDalZo0npW
AuLUD+Yb7+RK7xjH5c13WBgofGLB4Cco0El8tm/Y7q1LGo9w95d9I8H127IG/1G3pjiVs0xWrnLH
fcfWlZAmDBFcK97NQkEEPqcgCTjrfuIdxwUdeBumj62n601ljf0+JDVdLjDLAWnYlpAn9BUxyruh
QxtVaybGHLeChSDqpLZFHzdN/QhTDlmGr6W1bjTzC79OCf8BOLbG392t827O92lrZavGrKrdSLTd
FAoEUHi0BikHHITEM4ZV9eKMxpcsHeMUUIvkYRZelBjSx2UXZc158yTQjBpEMEwyCm+Vwbo40UH8
NJKWAZeTINghvptTwToICfWQV9ZFdSYbBM22Lx3GbJvyto6ArVg+EAES9jpEKherQ1t4HzirxYGn
Dz1yqW9UcYvNg+mextAmOsz+ojUW2Q25DPmcWIiCkLSO2gvvQkdEcWSye/IdNlNEJTrMpsTZCDAn
zj32H9UWwUus0Kyjg8zDXaQsKjXpP+Sj9coYQq/aDhphjyMrcxTmILOBLtyYF69GbV/V5bgpysjY
xHMTH/qa/VNxV+291HPzPEb1d5TaSFO7b0jPSV8MkBhxIwlvS2/jPlZ4Yo0+kcfAxLRl9+hoZvAp
fVPPJwafr/SR1amI8H5lJs18855VVvNFLu+G6Ko/ns7ECwX+x1jHoO5qElk0bRMzTBBQkGAPtRMx
4+layUuPfSlnGOEF2j3HCgeFoTBeOwswqyi4MQd1ngN10qq0/pRyYLHoDv29Kc1fy4+41E3xObeS
9e2YYAaU7tYrbXtnuHa+TxYOMmNqgBfuxNxdxOWxzW6zmxz8ER9LluI8Vd4fE9as3Ub0ygFQscp5
awaMCWMJ6kBANmGGYe4SrmDaq4sIo8NgowdIk2TT5njUiAez6bR3wiP618DzkDE/WtzIr5bFOKCq
ZgMc/LrsUV/BKL3GVcstbCy2HgMeCkQwkuRf7Kq+Oa0QBIh5nHuxewhSABR6Gsi1OM+qn3Z5YUMM
lMHN4jwrmFNNbfcxd/62nVhLoEchJDZq3h0ogSuixYgj1C1aOtRzX5g8iaYReCnL9D0cTQ4wA6aW
ZwYkxCDNKqQdXwbaZ3MoN7FAF9dmyBgDX+GKyziSAqYfXXIxVID52cnqrSleZsvlLmq+g5LzS8Cz
oOz1puNUWvcULfOmkZ61daglGDSsZvSvD43X3nxzwq9I1Ho/ud2p6mKXGiXBnOZPz1VNaVES7epm
1F8TL/BpKmjSZaKxy2Qa02jO0DMooFNQNdCAFJBVBr3NnBDhgM3kOdPyPuWufmjbtWxZKKeI0U3n
k9CTHuxkcgvmipgSYtK2qT0icxsQW+bTb184844G7ah9NRzcLL0G/pMoixBClF4FFf6feracxyFN
PzsJh0LilE8tqz6NcYt4UzFIlz05WkYtdiapBsTBu2sid5kNzmxUZrJMdlnpMplixXyq9QKVrSFn
TNApjjKtc+4468GoySdjBLjF2zRx5KD2GK2AKYvVUCkUlIisCrYc1zTKlot9RUY9xTk6au2D5Aqm
wv603fCl8/V0rNNwXheazFncX0eblcNeNC+y6pFnKmSGQUdyAvHs7PuxSO7RC/1YXYAhhI7E6rv2
IUyiX385qVIay7NXV8+9L3p6aaBuRd9ar30XRBsTz9CKnhHjZUdIY9ZIFisRvJqJdt6RYfKMyXxe
2zHm5KbBJOFT+GxsB4ARnoMEUWmMCGFCiUhrYrNRGvLNUPXpqR6jvWUNEGNbJOQtuJZ15LT+yW7m
Lw7o+hJ3fAm8HARwRidUTXTbQTSfYcZE26a2DS7YkVROC0YAow+fVTfjS7to1GORop2QOqkOEwvB
+ygt4x6ZPpGqDuIUdDfkOWixdZDGnYsJS5yoWKYlY2Buw0ZtkYGuPElu0ZiQXi4A3yaS86+89GkC
+0Bgghd++JkJolp6BbwDvys8Su8YldTgddS/mxLOsjMxjGW0jcOALfbsevk2sjxgv+NbOgKrsmjd
VqYMXqq+hNisjw07FdeuHzt5yzUyv8DMn8oJqUwcUUg35rsphnvLeOPBDRlqdKBUVoVZXPKx/Q5q
sDhUkVOTfPMiUwUR/uZJqAaAYgfwDkuXG/IDxynAhTBs1ypx/4QSLoPTyt1s0Ji4mi+4oZEoML9m
i28iX4Q+G6l+h6vmWJKhW07twbbNszSzv2AL8lMsfuiEHBQ0PEqCBM3YsfKVyJihDjlFDBCRdZTb
t9B/Jzzq24V5zLGMlaBM01/by36tNiMmfuIfNTC8h6JHWg4n9z54n1Mbn7EVbAtEQXndpseoFfBQ
21Xhl5cCkgYeuOhkZuWtAtzDpqynNKzYS02Lg5r02lEVpJcGB9x/9EmZfc+PGNZ/rHnEyN2GL/FM
CGimFZUXkLou+xUGmTOYKcH62Oxz3LtVPyO5YnLUdu+VLr/xoX2bdf2vTHhdUu97SMUjqm4ocJxf
lCU6HoONMRo/To7288ERJXEw5anX+haGBm56vlfZs/ywSzz8FhWSTZiyYdNUsL1YSkqgJPH/2DuP
JcuV7Mr+SlmNiWwADkljc3C1FqEzJrDIyHhwaDg08PW9kO+xFNlNctAzmpVlpX4RkffC/eyz99qP
FC78KP3mSQc3iHq+x1J9NqeZqsHfGvvMIaJnmObmeI9NLIFa7ZNHDh/t2jzH0hs3LXf9FYCGuzU9
5rq/jSNhLpDeecEmdxtv1vLXp6jPH0qY0JFH7TZF5KdkpHSYsUTYzZs+sUCUjBfQOJ+4OBNAC8Vd
UajNjjj/cuKXiY0sDe4pa1TrKYbXRg/K+ldvcDdXGQf1G8nky/z/fvfgujz+LfPIHTnYFR1hvXTG
VRqh/YMzs/XaHmsJJdtFWFs86o2LruSw9yZc6Tyz1hXD7o64PcbXSf9U9UjYZ+Rfr9T3nWfM26lg
0w9svmr8DI31mUzt7VfgwL1pkfM2qBS3df9B7uzcDvGwHI34sRbeC8C/y0SE0GQ33frFNS3793Ic
z0mEyVi3rJ1f4KCxTfPUECeiP+kD+vzziNHbnpqvIu6Pjp25wLlEsNQ9So3//Kf/9a//8j8lDP9J
CYPhoHP/+lJ9Dv8cfhX/roTh+FV9pB9/277wxx/5vX3Bdb9BB3V0g/cAJVpULfylfcH65nnC83S8
nKawSIT+pX3BML+5usez23IBATu+TbNA/Xv7gvfNRII3fB9wiOG7puP8+V//5fcP7Vb86hSr/+HH
f2L4ZwOSN/X//rNBo84/9M64vu9Qz6ObmJUcIZx/KOnx21jrARokqNDNmnytPAniNH1wzpKI08Ro
2Z6oAFu4gzvNnCziDwao6N5Ns3XXPE0SPmsknyK7KJbYx2uM+k5MemnEtJSzbwsALq4o4453yhGv
QPg3nl8MrN9nw3idYRzM0q2gBXcNJQCf/kQlrRnliLL1ESxwXHIYhgl9hfpAf7HmevZWG7tiM2bN
PatGC6Qla0XTW8FYmeY72rb2CAez3cN4nrPBCq3u1pR0UevRUTGOLyI9YPc7accyTnnbJ8UpUmFI
WcrZIQiAxA28LvBU9Az/mMdN+zSG4+cgXf3Kld9NrhTD1q8Vh+myBoJtFuRrlbSTpxjuSyaJlE/o
BNhSSw+hcsa2hM20M4X/YNM/uBFhY23LuaPJz9hf1xoSTh6q+4Q4drD1CWxRk5T3SVQvUGHkReJR
OeSdtuPmll2KKumWqV6sEjmkN9ghrPtFUu46NLl12pHO7ozSXvoaVL457k9ntq4fTHrduqzrHjRL
Pwzjq8UNh3V1fnPQnZZ9aeb7oiClHRDX29Q2WJcgVHQqwI3SoEQdoeC2F0D/LncTe1i7Qu17tt7f
e9r80jA1jx1Om03nc6X3i1gczIglrlfIt8xMyNXh67t0Kcp4y0UDlmL4Now2rH/sFMxL+dLXa9CR
er/OAa2dVFxs51vws9m3M/3KBIY45FcFg5U2Ye3IEig4dgFV74Hsj7EFeL2c9zf0NFwMyevM9Cvn
wNUNKbz1XkCqG9cEPxSmR+4xbd6dMz3O19ZcqYyVqdwS+P3ue3g6Ezt7CEXwrNVyIOjUXQfdWlOv
M/Q5yupkr/DXgWuOmk1aaiQ/CJItSGOc7Uo5u0anhxu763KIDXhp2FSWVRpBMylGrIEtiWv5I+lA
tqY5fU3hkGiHUTe2rZrsQ9op+yBs74yxvcLUFk0nlsjjKU14a8B3OU5YVrlOl/H6XDf5APCkrx9q
k9aeuI5Og4kYJWoPnJgIXy2qlrl+kbCB801FrU3yPi2SC9Xn0FOpbcgG3hXYrW5FjFKQYADBSsG/
voHJ4VVENm4YFiZzk/Ylt6ZxL8vgEeqDuuq421ZNIZ0FNL6ftZiLqrgR2+TRgXm0DTEeINTzsnGR
Wan55Rrlq27laOSDrh3wJ1BIzA1p0zQx62+6KxaB7dwiVyZggXXxaKQ13BhCi1jT8bQN7rHTWmPT
w9dchJXFmKvZ5R5XvHEsLD1fVGlTrFkf6WfEj/yQpzDVc7hvDTaRvV+a4mRm+bBp63dPS4Yr3A9M
u8WobbKxwbrkurpkH5qvgcyu0lp/Ul6cs+6SiA1InChz+Zz0reCpxR3iqOPTQOUkZ8bO7uwiEW5G
3oTMtmrhDIP/nONN26SpdxknxANP8QGjJQAGGvJN7eLoMWWqbXUO9Y0Vjw9BGy174Xj7sPGYFxq+
ah3CxaFJknYfFiScnTDeeclKNCYMh8C7Dkpr9jWEra5u5EULIuuaWPGHFQ/mVWt9io7zvGJG5y1V
mvQqwEBM0MrmbGEwjGAcWCcJg3G7rrpzZAz+LiF9NsWVv+pohWM0yDVgeeqU1W78bMqoe+xRU5LS
ehsMO6QCJGuuoKN2dUqBVGK648a2bXEnfhoeNFQtMS8xnTQst17aP0oLJZDGEA4L/GdLGqiN5RTk
BUBIoPJpcmLRRSoNWWOB5RWlAV/J1tWGkjratELKsbyr0dfhhkml5B2VZ8dMlmIVE2ele5AJOMMd
3YAlZ+EYv9Ed/OTOqfCChRNuGBKwOYzmINHI2MdsTccgINqtzPWJNKN2bmT302iH6VbjTvCinn1G
029K8kunef+OEx4Ma0qBb9LNfwPNOFt+J9IgX++1kxMZT6MpwiJoJ8sw6eEw0EcAB/MUxGHyZCSt
cSpTrB9pIcsn7vbgAUJtNc42SldzdFKtxEqlRa2HlQjAUmazh1ywiaYEe27uEKiHIB8wJU2unj5H
tC93v3UD341jzmQf4uI1S5xTbouWphnFgxM/7kJpXXEwPF/Sb+Ls0iHsjrM5iAZIuPN1ucvctWY2
2H15h9HrhvzYmU8FdZB2w53ZVxQHTLOc2cCsWGtDSLjJp/4QN2S1Ju8DL5EnSYCspffWOQB6YKBr
YuflXYJ9Xawgo1ERLIm0p10LyUCUZ5dUnvIBuSnEb84jKsvm0LdB+0Yn+UL0iuiZUJynvYeYkRo/
AZsW2EI8PWzo0S3vFp/tvqxGZ1GVcXKFKbROgA9gcUPqTsb3PDN+RLpLnqWBv59BXFrWmUNjuYG5
2R8/XK9p4KDz5TFQ5R/Hlq1fXCLVxGDTSjf41Ab7B0uwZkVAVjuZnrg3cwKWQO0sWdOoQG13tk+T
UVvnDURKy33hZPNOusYjJe6wa2kaC59ENoREkvEFvnJzSmMKJGmJcTGOds4Bpd4KiJjoM31O51a2
KGKlFqOl72IDSbLjxXsZ02HGe/DzcRl/iQm0a+zl7i722GeKoq6x5RRQSibwjZ7ID9H8za/vtbrT
UHUbLDQK27eKRsmHgua3JbN3D5/GHpkJS7qUabw1hp6OzmZsN9S2kcXIvbXpgYY3Q4zkfo6F0tXc
+tAalDeNDQE+M8NC2LdBviMqCZp+mOY+cDwGHsaBre9EmHoqgIuKBTJnd1zt7Y4EoBY0p6RW7Yk0
TTPLJMgTjj/tOe5hlI4V2b4x9HdyqPT10FCTRB4nPGp8Ovfene6JFpK7CXLA7tFUXUTTNdvBr7qN
WyUQzDyX5YLV7tpalxcQEtjtKLTTMN1HNoiBaW6Ayn0EF9gAe5ozNlDG6yX83EPYk6sNvUlB7fAi
Cq1zunMbi13i3DCs9BytbOia3VAEyHV1iwZYgTns0LZO2lg8T7GD0Upav2nISJupIBzpNwCvBOuh
RUtm+KcPfDtOx1usFe++m7U7aAuCNneG37SDt2YBB1oFMgQ/46qdJ2a3d07ruSrmhiiESgOO3QkI
9i3rALMmCgZcy0LqGubGc65TwtPx2lg7mgMSnyOMdW+PZJLa/ZErSoT81/Ch+sLeWql/YwuXPuu2
jtup7GjV8uoX0wW2NYn0aJgxl2VLZ183xWWFqgS9Ws/ymRgX2HwBZ9p8BgLQ85NhmYioeJrIQZz8
2vlNI92yALOY0dvu2I8TGDW+oNhmDedST0V7CYbspus2vd0+sWaucv5ddCUWM7cRxJNYx5pPNTnZ
p0I5xwSu6QXsCGQKE1ce9LVcIw9Rf2Inbq9S97ZBmbIYjcU2wCp5ZI+dP0mOK4LhdcMm2c+e9LyO
NrqBCdBv3GZnTLAaebLqVwL7wEEVrlI7EuXK5LyhKxeT1gSn4V5z+HVqCB5+/RQgxwRIgE+39vw7
Ql6pCzeHyUNmhZtd7Dsr22QtS9LZWyWjvpdspxZpVptLiSC2mgqqcwm//Mib5EYEg0Ikx3f25URA
EMgvJfZ1P9xCC8tVQbcztAFuELihYQYkXXGbxgN2Qg28SFLvjS4MdgaRlIVryp0zZeaSs5nb1uzz
ZGXuERJsjWfgyg6VwiP/3lVFNNJyvldT+yhS83udBeP213+CieTUK5mtNI3K4p74PjQPfrPUb00K
Gr6sh2pNPSZGI5TTwt6VkHEsRTyCAk8rJB3W6q/KzzdhNtNQXyDFEUo8iP67oavHpBxvHtqD8CS0
qmpVYhMLzGAtDUKCfl4f0om/Hlw3Z0clPrVKw87Ybo2i2VYmqwwwsNkg97FNBQ1mVUJQBgyWIrt3
Qw2VsaC+Ie7y6oFrh3pQkHGWkkXu9q8/pzGQ1trUXlM78jdeJX8LTfU1WPGrn1Ea4qXPvRqpTZHc
y4ilP9lgYvYYHppFKFiCudHKbqWkADyjByXNDpwQ6tmCN/CgK8VX3VDPUcF/FkY4j3tvpXiar/wK
P80o2cINXyNrhmRpcBzLQY24oaPsIU3gLdVh9tz/+kWPzYcdEQCyojLfGhJohqW32Hj7tntROf2b
0ZmmN0mEk/f+5BXQYDwlNi5I1+UQlh7MLa7lBqSUHKwlojEZjrQaIgym1EaZo5XewHW060lG3tJU
sXlRGZo3VmlnC5LYuIB7MC4D9rId3VXYT1qaSPiMV1NexzC2oGRyCkPWmJp6L4GIoUgK46klDgf6
oJSHXz/sM8ghlOMSyph/lRG9okadrf6vHzbsNi8Qc19UYAeP1E3bXmVeLSN6HzLeoykIlhow3mXk
Eka+oHr89Q3GLraNnd5jy+DneP5lB2de8RqzJG9oVNS0gxnfHIKLV7fELQaJ0bAJniRR9xyVg3XT
BjSIqjHqtQMQzELvI1ai/8g9bM+ZO32nXO4edzHAPtDa1yYtoyvDz7HCWrsiUoBp15AH3GmAQJv0
zW5imrLZqBuwRzaghwkZlWvGcfI2buyRfOQeOjqOuPVjt/ZerSIIb5Xt0nGsrIM1X9pHN1PUL7na
0gWkzqRAHFTxtGLtE1dHCcmCQ81hKzp/k4btgsCUvTbbQUFaoZsk74crj0bo6+gFVFby83buNbsU
DqDHWHT+9Y2U7I0DJzppkyJlZBY7Ts5JpyhEvU9UVexHYdQ3gerB85pNYwQWWekl3DQ9t9klUEsq
ZPz06xuF21Yn8bnsDL7gTpxVT5rCwWIrwzz8+iEwhxQaj9Wv+5RSEdvGVcvc0h+Uyt2FqjrrqbHH
lJy1uBJaEk+/vgFJj4WWIdFJD2U2JU8RVUML7I7EqPWCu4GKab1CKuN8DKcrKj/NVJImQpvGQ7YA
rz6f0wMVMGdKi+YuOhGiMkBErZNmbVIkN2W9YLBfcP0cL2ETBuswu+duXxxlZ7g3g1wlZTP59AOL
6RUWnnxhb2pt3XkiC3naGnQWPKZzLsOzU+dziHj1DUX1Zsv4EDLwzTpWCn2L+U8rUn/FYJojDJnb
NsAFqA/DF+iP45SBUkIED3l1EaPUAuxoSZywHMA5wCpucp8YAliFtkH0ZQJZxyU+nYYaRCLsQfoZ
aMd5qEO92PoZN0HXqawN0jhYHkddozG/+DbBQoS09NTkkLxMEx52VbF88sLVMM6TaFkUq0waH2BA
NoAHEKQH+UrPAP7RkOgiYQDA865kc1b24VYMyoNRZXGOMU9EadQufUBUlCFk3QWmtL/6JzM23CTR
2f4TekG/scLPMJ52Wlgni7KW7eKfSPWzXilbSlRy8Slnc6xqYezo6OKa1rjLGOY0JM2GN6f4/j+6
dN5Ezfif6NImLnZUYST8/4sufSND//Hjb3XpP/7IH7q0880Xjmv6loAdi/78V12afl/CNr7n0QFk
gabhV/6tFdj8ZqM7W6z1PdMxEKD/okub/jfCX4bOn7Rdx3H0/1YrsGv8Yx267toOH5bpI3fzv7kI
+W+740OaNpwoN/NtQE0SFQIwk+E/i+AWVkG/z73RAb8FXDMHnnAgPNceXTIbZ+rsucrCQwRm3en5
E8929nSVbQcHJNJ4lbgpuN4QDSMjDr/zWgGOqySUJA10TjqLNA4YPBS+U8kfTVr3W4xx2LVyMUkG
hT7essuLD7VXFjdodcOF4Zqi1DxvwfhEdMYSzfEA5eXmNWQIRnio/ffSscIXzBhy6yUtG2Hd0/Gc
tJYP2Ngtr5OV6V+jX3ccxzj6f46elq09a6A5JaGf4RAzU+9x38RPfUaUtJA2YIS6LoyB1nTNOqRY
2c6A2Gf8cd8+QBwR3yHjRRImeyr3I8VLz2ZiWBdNYG3TzIFPt5wKlrYqjao3chHWveioyMvaATCV
bVDtwYc5MWwbbxoP1002kWAuSkQrQc36Hv4CgAkfOwHp/MBkvRlGK8Ye69MPC0p6BtNcBDV0DIH/
CmieYVC5Mob2o9W1wdko2YCDoCuXNZvjNycag6VmjeWnM2EEUK310UPFCbwiY4s8tbA+y4wbSeTF
yS12e//NcgYusj1rOL0Ix3NLXPKnx4iKRhO0LwRsovXY+smV00675VPpsRu0fPsTwIbaWnmC/XvE
8X9pErxodRKAbA+s8OyPfrApQWrs67iy4G3kVbBnUT4wvRj1qaobc1l5VnQxIUWuSbmz5igrypAy
rQTEMBpZdgsdhFYJzBGeB+uI115QphBahXolRziep4btX9TVyQmwu3vE4UHhU8a4clEFv3VhG4Ct
ygYIfga8kWJEU/kbJhwTE7Ao9qGO1T61Gvz4rdlvILR4UNUqFzAYFRZlmqUfjtQ4A+pIsEWnIm9h
0IdKKYqmLYexLdhU6mpVah7HXOKa+k7vNf4yv0kfLCuZrkYJt0n1eXWQunNThTwUlP1ciF9iD4t0
6loD030qMU9RTFz4W4dYIhaUWB1IDFRUWwwk5I1o8u7EF+R7JzmQeV0U883duU0BK/BS40irjCw4
llEMJKuQidgoiGQrvOZANWge4d2mxYdAy+qNwOLL+zMwdw5lZXz4qkAAiSz/Icb/vBgLy6TZAoBo
MebGUY/D5pDJZNoFU0PcfibbnMvYJAUoWMBrsvVYcbj+o+BzpyYiC8EnoTcXwKTp2kvztWeMwC/j
rsNM5PcuSpxwhI2JJzNJLAA/MFGs3nKr98+1N6XAZZPkbhhlu+pajfAwoW6kdzuidpQvflYOcttD
+2bXnhTZ2UJC+VJcnbgCyegxs1wTw3kwbHlmMfcnRfAqUlBRCSzTbQN46KCrYda1ew9EngWiozZZ
PphRL2+8dQg3RxIIfqGzmwA3hTi6pAwgmA1dabkOmRZbaMWe/Agyke5cvyXuQS2Yd00tss2YiiFE
OKA7Wz0S114POpLLlJODAx1tOBieE79V5AvWCjbSI9oytmsjEKj2WZWczbn5CwOQvawjAywl7xQY
zQYzwNi7rHua7sryPaBsk6ZUsA15Seh0wOHEfi2/EgDAxugm3ql2nW6b8G46RAXvBoKZ5qNtxFjj
8I+vW7KLX1NfgAvpemM81cLVeZ/3zkcaCxYR+WRHDyO3kGgFSIrWOTee7dU05gKr8O2HpsGnTwX3
yM00/tANmGV5Tfku48TJxiXAQquWJyoO4sNQJNa+GELUCkpcXmDXWd87S/coB0kMePGqDdBl2LyQ
ppV5+TZMLkUYBclbbj7VrdDc5sulXRpIm+2AkJ9q/yGahnDf9jQNpX7WbE17aC84891XPdNmuVV2
9vwczSkis+PhVBWas4T+xM3K1VCU7iLs1akkJdkD5czwlD5rRHuuakg8lDHbPNpN5RE7wUXvrKKy
4wsoUage4wkMdpIU7WOmdwGgLWeggd6Nu+mJcRMv3ihzLvlTl6I1qZz0fJ9G6p4QCDsRXE/PVZdq
uB/MUX8xWideoUwP20Lh6m9NT61ZLRqryUtpauzn/J5q8hMjgvUYOFXyU7ZlJk6kV7DxKKPLjxWv
hJ3LiFJScFA0pGHAUREdH3tcX8rqDpatxGKsqVgCuOptUp+fq5nwdqRYaf9QbBLAaPSO+8OvS/PE
LpZwCOcmW1QejBlom5h6K82AKp0zzKmhty/gjtQmon9pQ/dXce06Gop0LRrpkRrr8N3AGlTwL8Bm
Ez5tCQ6hNV7yQJmbANX1h2DEO41TTXVY01EF7AvqPQ0julBMftGLJDpqQ60BkaJED0Kdfu8rb3z0
heyJ6LraraXNcTNYnTq2Hck2lbZnJ66LQ9KQ8279Onhj/2i+CQ1X3ZiP9ZEXY7DzpePSxGI7uzAr
mmdfr/IX/iHUAbRqcTTd9qdpzFlCGyOWNbG+ErJBJGvYeqdV3bEXgSi3guhmn0wmC4PHlxVzjHpe
/V6ZeGkgvCU3kt7BrKya6sMFRwCdYOTeX1AYwVPHx2MNu3Ftpt482Y4U4HJYTfCFiGgljRPs4Xv3
jB+BcwxCrbxpoMg2rK/a11I2DKiw8L5TE65WLVYUPJSOAhutErVLolHbylRY5P99jaCWoiMoH6W6
6yH7+4FLxZl6xfHu6ll/Lmw32o/MKBsuTuJzbrKiAHIwL0GD6pXrRnBOgkw96nZBhQSZlOShsKF1
pKwoziYyLy8QLc8+xsxN4i06mv6Q6a03E3OB38MqKKl1oSYJm496KSzbf+WyEd7VVICwmDJj5xS+
donYuW5b4QSrUQ3FD/QL527jRXxgrJk2pp35EPx7rOKGzXPbCPpDouL0sehZ2veep+Ci5Vb+XHLT
WocGqbSaVeu6zOW9ji1WD/Aa09gPn1oZWDutHvqLy9oHlTyw+Qfu7Sd6h11oKIz4mo4QyhTFSiDH
LLgp4ZKQE0yAsUNHPoR5Jh76ieL2qTbLe1OW/TOs5OZZM/vmnJmqfnFDr11jpBv2dAMU13you6On
R/1H7jYAYsg2WWz+o6p91Ku4f5Atxy/yaRpsCkVWuAjj9JDicuFp7hriZPdV8pvyNGsz9Ua8hdRC
msHpSuRnB1Kob0Y+B+qcsOAhfohdkscL6JLlBZNy++5Hk76OhQP3uq5BHUeR9gokrHtr9AAHX1Vi
Fu78iedcTphyIZQGC5AuVv8Nf3jwMHpQThYs+c0MVRsj67oLBwweaeA8Z+RY9nTXDiuLTRhrYnN6
KwHrk1St+JWgG60fJP/ri5P6w9kvicWWE7GqifjfMoR4slWti1fFTDUIloHB2cyq5sJfYdOHIXye
zr2OBZvRCix6BUqQikGD4DfX83QDGZdYEcUVMeMwvSi0TkMEWKTaUHGIUZtxcYvOo4hTxo9CGsFn
FeDeRkcHzLfQpaIHsOBe+H2w7IxIKv26hAu9pgIsmkNVK7Ikv0SmhPg0hk1CBzVL+ZiNJWoRV0n2
HsRy0ct8drZT8ZwwWiX8SQfMEhMX8R6H1bfIFduqnKPDyfxmy17feahy6hIyDDr7BrrytdYxk7Sl
GL54HYbhqiyM6oPOV/eHwN3/wifss1k0ir1rBv2958ZJDzj9NitCY2QB2ih7pHIKrLLjRA23qdQx
rlzIWJ2mGdlvKajjYYm7QorkMMdMe+prYFkjcskDkBWHxvjYTl7sPguf9MgOdwSygPkZPJAsWERz
7CcuNmWBTajA9XSOatG+xwUGJOJT6FcJ7eKJ58wR4RHsO9f3amMzLV6B8NHhJYvaufth5bwUNNQe
yAbK+/8XZWL7VVw+sq/6lxXvsyjHKgpl87sz7y8/xNP1h1Nv9p/93Q9YOKIW3Nuvanz4qtuUP/pX
ReC/+ot/+vqvaA5IwwJXue6b3Hp1E1eJ+/9SIE4fPz8S+bcKxH/4F/yuR3j6N2F6jsBFhiTxdz45
RAfBLtrxfIvvmH+1yQn3m+7SbOd6nvdv3ro/bHLC/MZHB0+QHBZrLtty/1s2OT65v7PJaRwYbEZx
2xl/r0NYWEwwxzVyl/YuSVc++rkXOxVXotSE9xQ7b1y5NWF7V8u97cjvvo6shQ+NPUWfJTe8TdqW
mETFWM6kfZQLuGTYcU96XWY/yzgjJT3BS8SgNnQULsa9+NIT333Nyri+u4luDUs3hruxEDgGIjVj
HDVMYvjatnEFmmlh2CISCfnN3CpWqrBbnEG24P6Em4C7XLWbqrT9CXXWT8leN+ExSXoEB5atOyXS
zrr0Ywr2BudofNTAAzYbiHk9zAp6x3zQOWUSrmv2Aw4Xa4NZD/XbeXAJaCr2XSLZk2HJdlM60FYs
dS3BC05JOY4derCGZRAX4dXP+/Lk2mHys4oJ3Gy4dcHSEFYFUxNUI7FZn3sR8i4QH1qBRPcZ22Sa
/DhD3chk+1yG3H+VF5mPmQj0Jwur+J1UbXiD1pJve+BSy7p3IQmm5bRFjc3XTpQSvHIxa/w2FjaR
dBmUGzR17oSEDhiMQrOVn0BHjJDZhSDWJjVJ0DKo9dMRHrb4jbLohAgqhA6byaDGKZGhMXiapj7N
pNbfMlA/LlWIGfwL0ArTS2bF4XPJbIvT3a+YC8chuld9p76jxUI0jiKj2o85ijVU3q4HGtZEG478
YY/qLtOF07v6s9eyxuMhrcAt4VVp3sZAOg+x0attmbUA9XQIG8OkhuOgh/UtlR5me4hs8Ui83KBZ
SCTNKc4lW8CmKtHUsUCts95mETrWOng7py6wuyE0fZe47NzZZwALVUhvSZgseA2JDjzZXdFjCrM4
+xbAQr2lG7TeuSgrB64+kWxMEYxU3KKMzLcvjvIFir1S5M7x8AxLO4HmtIicWtOP/eTCOckY3K01
KoAmNpk1uV9WNbRUCEoWl8sui22oHcqEeqX5ZBQXDUHO9wl445FClHrnZBEGQLMfON5qkyGKL1Wa
9Tu8oGBHKBcNqLPQQ4u+LsZwkvQ8SuJl6plQYjmnJBl2X2CrzmoR/BbFpTseuBMEXz3C+2XCxUOK
MRahc1YV+2byaqj1u5Lz+JlzV/D6mlGMdVK2X6lWczuQOKNeW8p20VfSgVwB52fe72QWpNrOBlN3
MchugrxrW/+9c4LMOMXFMHzQTeg/WqQC951lAFmREYu+fPJPUyLDtTLRZrDW0msqSm3BIIqIOejS
3Xb2xBVEuP0xT2cMLpeYRQ5FGeeJ9Rnp7DkydZPMr5xqtrMu/KG4RNw9z55psL3vxw8+GUTUMSvD
n1pgDCup45VQSDobTfXRytKxi+Y5H1NqpDdBzG7GkxBHoK/1XIhOvoeu2WwB0nzHu15DrSVmUGV9
uUhScj5EXWgW9YFENnULSb8DOJdFbrUw4P3RiZsMG4aYQ6lpPDatojzB4HVWyqaa04Lzjy1lrmTs
v9Olo3ZUiFOAGJUwbszB3pqldRyq6dyk/c6TCYNqR3C4I39AaHdIvkItyE4yqbZyfo+6NZ7lnjX9
kgqaB3pPgZ159L1kCXXcotIo0ZucmxDARUnSXc2oppSYqxpfT+okFx5K0LawZH2ujQTfqelgRWu4
3meOGralrMW6R0tGT2avxPUbyPVkiH1hZtaAHRQjcpjZv7X19FxhK1glpPa62rpyCWW3bB0mMXNS
RlIpkXfro/Yk8mar5d3XEIMHaxJ30RJ/gEdwd0eKRsivLQazfKt8+RMG5MXB/4+ZTy4Gm0BoLVG0
5VPnU03JtLNI4zcLokNg09wFUR3TTuS/mRI6sUeYy+YN1HjDncI2pNhyZzTHAe9w2RO3N8U6Adq3
qlMCGjnFHLEutkrxcCWqbrfug1L+G9YWQFTBe+LKneTtiG+0emHXf7b8gSZJQnFERwLt4JKk6pMj
UHcAgogyxkPgvJQOn9rgbaMEzq4rjM0UOj+N5Ff1LdJ8tijb5lDzhe0xMUI2OthMQTPGKl11GJx4
lRyR6LCVwbkMZbIDqu9C9vLf15Pl7/nMbWrYyAmF1wiSpIfNSJZzQdBd1pcMbj8JUa2iX6zfpqG6
Jr73phKewlbxbgb1yICrYdYdyvqBI/peVPlD1SvSRSrbjj7B9ayPyLm61bFQRHsxahxbUp6LYLJQ
4PL2N7ofngz6RyGypq5mL4HHUwhn9WTbTRi4emNw9bU4GB1GjRXD0LRtmVHY8RXuurXn07wBR8tB
kh49uzIXbdNrK4H6iyzESMKcpa8DzIeI4Ow4In9MPx0J5CBIfsXxHGPJbqM9s6ChtZTSMHpDQi7m
c/VuMXTcnEmBa52PkciVP/KsH8FyUHnIgg7zTF+WbzXUwmTBRmJW6hAHP8wGuRq7p3ZuXYk2Xtt0
tuFXjt/rshp+TFMhHyhBc7eo7TjW0GpmJ6167Xwzo/JQBB0W1jZ/AxvgrslMmhse2e1j03LG4xLo
poPwDDYUTmyER8fo6ohLkBe/g5nSj0zEVbTMVJO+5pg88FJOMZ+AZ48QS5JCwAglmmwvIzHp2cqq
GjNd8YKR1c6tK9p9KpmYM3NBfbalQsl0sYi+xTh1yCfqSNbzkTFlJG8Gn64MmfnG0uu7/itI4+JH
agvnqbHaubmUux+eqa6qX43CKt9sxdIBoOSY/EQ8ySLsb271QPMs5QhVP2pvkx/icxrm48wAWsQi
wWCamUzRRHdp2AzxSMIMJzIe9X6VM56Do0uL4iEEkz8+xxmx1U1F2EpcS1VW5zTJ7e8ijeHl43mD
bN7n6VkWSf19kKH8P9SdyY7cSJa1X6XR62aCpJFm5KL/hTvpc4R7zMOGCE2c55lP35+rEtWSsioT
Bfy9KKCgLCkUcg8naXbt3nO+8602cwD1gVve9wyPD4lEuhWaBsu4yuCFJHVwdbSF3GQBBuWKo62K
d1ah9/goEjz+az0xG3JGUI8C5FcuPZqEXNPN5Mb0aCrYql7D+yKeuKuM+MGq+ops7Yy+VtnwmuiJ
n80SlKReiQjhkUaiRQdvBomr801MhXGa0wUXbeLgLdu4nIsPnZ6MTzlionBd0hu7S/HocUDvB3uE
KWjYJxnqprFm088dry0map2gskvUv3giySTNnXi/dJ0gSWEM9TvRSvPFSUZg7AGKQRQW9NUvcZdk
7wjBLOjU1jWUAg+lL2qHh6NYev2biwBubcQpeXnVaOwzC2VVXUTBNu37+R3jon3PwdAkk3bCSyk4
bb7GIbEna1QY85mj8kKUSw28EeVyekElbm9MHuCPqNSKexHHTeONMd1cWk48NIYY6FCrMcJ+Ss/3
K6dzTLeAILR+NU0Oo7EYEf25QRN37qwBwvNE+QwDMK1uFi7EsWdsQdYRhsRzAXPkDiYqLTvTDIcH
ac/hg5Vnzv3ozAi4KmlwUY24vZDPN+20zEHfpUV5AUgPn483U8Idy5HjpF6AgkV0tJxwQ0evBkZX
UpmE2b/PXU9CVI8Pu0hd+dnAZY06E0/S1wELPVGMqXtXm237eQqN6kJI6nSjGTS1AE43LftLamw5
pA83obTjBzxrETnSS/O02KZ6zxeRMG7ps+mJhEGemuvp/msQ1dEZioA4MVhTVxq14SBrphU9Vp3B
glT2PZ34mYVkqJ0HzRIDIat6EL7lFZ2czK7IKtOYfL1reQ3kChx0eVu5iWR2W6lzawMBq1K8/plj
t6zY9EFuVdjOn1zGmiV6D5HbvHsb2sHQON0jAwwEbklLVe2JMCb2kc95vsNV5GzUbI/PiyXlRtU0
F3F+uZQ5Uzbd9+W17SMKdQ9om6Qmsxbh1g3N8YSRFSS6ioPmDi+fJEypNSnPjb4nNN0sJ7geVR81
8YHpQV9u+65h8IivOZy9XAPv6ndzoB5Tre8fUvCQHYyOggon7JbyIJSiAIuGAVAL88uOPAzF0lZa
E2LmYXSRwzuLTmhwb9aQ1oN5bN7GLiZaqqO51mBaDybSPkyiqWwAy/vWKLBz49ntgB+pCcqG7Rj3
+FZqhj9Ob2E3opF2Dh1WJ8uK6nsw69a7ExjjvQn/hrvJjk7o2ckti5Et0qWx28L0KZiuYYcODUjq
nKh9yNPeDD/sCu8ZHSAO8hfHzgeck4ON6CozGTimRDs6yIEKcnOwaXbDDeUadVIyx0ZCGbg0W0Fo
3bJd3BERXpQ68bexd5Tlzdhxn/DcmJ8alOhfB74NMW8TF7DmiEVkza9nlGJZkjDH1aLspiNZnCBQ
d36iGdXYp6BGoFnoZAsfO73VCapwIHVYE0Q+inyzX0vZBh8u57N7vdDKyOeQ4WqAF3BR+FMlKfPa
0Ep914lhergLP9AK3ka5oc1QYC6rUzfckNVTfgi3rsxLMoSZn5rR/NRneUW4toVav6hKKCd61QSw
r8FI4eyGLNBNKvULyhg60hJR4rphGqohHJqxEDth10QnwKE1929s8TYwQlfPKKCXxm8c5sxlFpv3
KQOOcK1ig1mVmU3TJVnM8Yx4G7Q8A+zqYw5hJLIDBgc3beCAFiGUCGgo18RMk1uKY5H1PJQNf5/q
Lbq0dmDBe9ZyNd0YSaw9ElnHKMqOhFV4Jk0Tc9sJ/jWABM3nOXPJ4lgsI7xnF4SXLahUjwknNN+w
OucL7cYaYX3bryFFlx/olfoT6RNozdpUzC9FIrJNWHRI7ISpv1Ywdjd2bPfbxhBz6M1YluqV08w0
diGcrGk7E2SZ0LGX9jW4/qoYaARIBQoiME0lncdbpQMIYlIeUSpkCREPkIf9sHWQu3OS3OpXfhDu
zNaf2rR55yoHH5OTdAKbSmxtGKuOTyFo67uQ8ee0SiYtPGaZBTBymoILCg7jLVb9cgmMLifuUoQo
HxynwVuvnL2UVXqcZlPgy2uZVBNxbW/LVDdf6mZh9Q5lNbV0lnvq3FqzzjrZjVy78UoyMAYc1khK
Ft/mUd9hvqSp605Je5MaKL9YXBETLmGxY7fB8cFNCtLU0UmRE0u2B8SWvMgu7a98QmZuSSmZDE3W
A9uRwIhvz48lUAEfEhjJkGEih8daqwjcYEU0SfE0gf9QFgREEiTOK2LZ6t1xw5hHvkcPuMro/d4C
S4gOgg7GZeAw1ayAGcw0dqWe3tia6DlJRIJm9jKBiiqS5NyQjzl7NtNRjqi9AmTArA6cadI9iLAI
nyPMqmdXC+3PUp+7S9fHxre6jdoNSUEcIxShCdfiBzObNlrGS2Wib1jDye2mFU3hfm/lIApFqKo7
WybdPivgbwcUbbvU1Sb8HY7hCcjpR01n5Ecyqo69i0PhjZO70y3WsQFmCTsPVPHCdC+x3hHdyaDs
keEhmKO5rwAbVBFS8RrG4joS5kScksYAIc3GHvxIrZHzIK0huaBc+KZUg1xQEbnDuNiuF9ICJvWc
9lbjD2nqFPfZZI3Pku2RDCtB5MI2Ngr7PbWmef1fSzO5IXbwbEefA+IeRlagQT2r/aqYoJCNcdE+
1cQV9J6hFmWu/0+62zfx56YE79b9G7S38VtLZGb/XFJ3+kjb6OPL+PVr9WNX+/fv+11XZ/1mmKjq
dF1SGUp6GH/3e5u/6Tp9bKBvtoO87qq4+11XZxj4vW3XdYWyhOPKq9rtf/3e0jBMvoJjzbzK8f6V
RrZAIlj9zRa+//Lf/ymZUrvKwNhoSGk62MivX//8cR8X4dUd/l+cJoOoEYXlyTE/uHm7Ze/MTiSh
vXctOjZL6V4qrxKYBmgcku61rfTnKJD6qbwG8IwJZNzmVjZwmZOYgjpv43rd1d0l4XCxRjMYe6qc
3wy251WfR4iQ2WnRJNh3upu+jnYJ/2k+CJfWT9HLCu+xtjbH5PzDZfnd5v6jrf1nT/v3n9IRwrB1
4QA3dqxffspEz6JuQRzkTXniGXYPBvRb0VQXXaq/PQY/Ger/7JW4zgZOcsNFw2ZYlstA5MfPE1ON
WESeW54B29nQXybbPBNQ53WN8v/8Z7Kuk4b/vXTKkhZse+P6H2Hzn+sc5MeXmiUNaG2sNY9M+wxL
agd/pFz2uZZ53Yzvs3ENRpu0OjI5wLbBL7tm7S82oxCPKqzxNxtjt1s4w1mxeuMvPWI5uunTHsfN
UN7LxT2E2ngspfowI66i7kKM11nji0h4TZt8xt18mq2QIMBJ9h7UAfq6om/3RKS3a6KVJ99imOxF
wfwhh+WtruN3Fi2yh7CQ/8XHblypBL98GI5r6zYTGaaWaB5+/jACW0XDLDTXK52rfpkRTFgfpdZ+
QYPAUDDYuuVrlcsPzRnW2G4B7yKLsob8S6ZFX//8wpj6H96LMgxhojzSLZNJ1C/vBRPwFOahHfkZ
+9HKERn+kqqhMc2azMAy+5zh4JZpuW1BNhMsXm7sgSYATV6AuK55J/rmIZmoUmzkiaH6WJLwPcfe
umT2/b/4VlHmOgzo2Wt1pWwWlZ8/tiJxcEJ3U+RDDntLQxwnSh8fI5dYSlePSWmIH1s4xlicdgvY
37jWnzXseXSGKHYQ1jSERw3wzFRniDXi0nUk5eOIUmr152/0D9eXN4qUnYEgZ2jwFwqh8Y83ux3W
SqJvRHkbZw+xNOytEM0nyvLziMy+DVpOTrT7+mT5Js3wS9os70O9PMx5A8cz/It3c/1UfrzZfnkz
zvUG+GHR1GVlZJnKAi+gupgqjFfgTvUAF49jbtu/fDnr+iT/+npS525CQOAgRfzlhlICoeSSKddj
0o6hMKw4pHZwevOR+8J6MCAubJw5L72hBIXZKM04pDn6wiQJWj8cCccqXGKhKThC7Mugah5Rz6RH
EwAgUld3okkcw02t350l/HrN3tLEAgPDscgDgeSpEvuBUGSUeoMJ3hFvJ7ezN4b90XGZq2hk8flo
FQmScILcFxzmgVS2u87B38aojUyyQLuPUUFyiTgsdGK5/Pnd8Q8/H5OJMNuYoSy2xJ+uxyz0rC07
rseyWHSAw01kvVlZ8jfizT9d2r+vIT9fBsUmzmbJGJl9+Qph+fGyY6mrzYI8Fl9czwQOCrSlHp4t
1CbrxcXlRfLMobrSuKfxAbHvvuvnewEVP4BZi0U/eG+InSjs9gtH8lWhp7tibo5T1r2AON7+xSfy
6xqk5M/v9bpe/niLBq4KzYppS7DI02yMmxYlJP29/DVg8+YpHwYvgtXLVhzx5lCcraYsBsO35AWh
YIt2K5n3+NNUi126IO0FRlnsErhoOxxH5I8M4I9wuOBuROH33I8WXEdyImSbnYraPtMbpPLtYG4C
W3tnyrp4Uh+YSS745NHImysyiFkX8X/TkBBsWQaGQgbWL1OXfDDzoR4gk8uv8jDcw+x7NpGfEs8T
Dd/yivSvKYDpEvR1eCwkYt00yp7//BP8uWRQlGrURbZFfcQ+Lthafv4Ao9JFm20VrgfT/OTWBKdz
mZ2mOOaO9leb1x/Xk+9FiRJX34UBfOfn10KrWPetKKEumAuwlAlFQDx0xIxKbXqLRoNsM3o4dadv
4cGAKY2x3pMDvUb/2QJmEyd0SuSNLsYuL5PognXpL279Pz5gCgkGT7OLnIHy9pc7fyYLJG7dlADn
2MQe1+3c+tIkn//8E/9HzxdGB9Y3dbWSmFf+0Y/3bGOmYT9Ai/ATOtYhWFFy7QGSzBgkPcZY2yWm
Zzq3yBlUM8F3oamY1fZTMs53NpM42idkzVg4ImoIxeh744LTNVEaIQc0THhoo5pAWX918ajff1mc
lSMdi92T+8QExPTzuyYbjK1VxuR2pwFsSH3P7IxJeB/51NVr5eJ0oqSuV7YF5qMARcYfzGn9F1vS
9VV+WpuYbZvSkRKbDFaZX9emgfDDpQzLwMsr9Uzvm2LjFY1n7pYe49v7YYYdShPzz6/Y1d7zh1eV
HG+uTCw2J/uXK+bms26p1CbFrA4AwSOxp6QEWl7Zowdwlv5A8NoAQwgqd4do/COJ5Yd0J8zEKttF
WlniXmA8k9jgFcITl5ehTvMXb9L6w1LomFTkLmUy18HhSfv5Ak240kvd7DRMpkhhk2aLC3UTJLTE
lhHFeMNM4uj01RP0ZVqxi3yHYjxBAgrempquSSKte3McviEIIzNB3xCZSw89jS+jxO4STS91wTys
Kj83s5l6toZtAigMwlmxZ9I9E2Y4Pg69cZmxX8LXb7/Ouf5Ihu2bgcOmnYvNAKi3ZD6LgMZZD4Kp
3p9fJfUPPgDJuUNRIPNkub/WxkWMGNwxIuW1g3o0c/su1gtPMkZYh5zKiJyZwad0jd+SKrNYZOgI
vS22Xdjed814XxIeuwIAMPkxWU6T2ZycDs29k+uvishWL3fbkaFGc8J0363cmUW+RqTbjHg3id47
qRBwfaUj/AMR8iFD52EQ7pthxjeoCj3yTfeaW31F3p6Bo8aSihBl6ZcvUTJUHk3q2wYp/zCRM6Xn
Z4YYpylJTmmW2quptj+GDlOlEOE1KWzbdfIGuvS2tk1yMaJBu1bPGVpHYfoT3oEa/aEXCo1z6cya
aqQSkgwBUBowatOuPuNMOZfZq1pcP+6+/sVF+PVJAeWAXZWhmYEEDT7JzzdhLyHuqlpQwhEouexs
BR0ZtdXKIBvr+yv9/wbz/RvJDA2dJYaj7g+f+B+oe95H/lH8x0fx5T+INfqpGfP3b/69H2P+BiqP
f1JZrJS2JbkS49e2++//VPpvjoKvpBtXbd9PPkdT/42vKI4fEomM6bi8l9/7MXwJ8SNlAodPjh1s
4P9KP+b7TvrjOg5aVXAaM/gfWmTAfj/fJ/jH6tEqDMunbf6tVwymGpuBpfvIdpjCmjAgYqppNWjB
Yxyad9Ui31RD1qj7Ho09HWBazUG00DMkIjy2kYNrfnICwHLoRoJeVAZUb7iJRv25NgWhzSHObXt7
hYwBX8E15iOYO8IylQjj5aj5AdqBa/5ZljQ7q872qRR3DERubVDDY22Rl2bcYo0zZfhpCpnskdDD
XvcACP9hmQKfaLi1RagTkJ9V1n1asoc5JMYhX7b2xMQMwp6qnH0f5iecZsDFpueKUW7VAaJjyAgY
a5vlRNZjAZvN4JHS0fGcwHpsZbhraBLlAaQTFblMAmxUjQHJAeCC2EvUTlQtyQ728N417qPuNK/k
BU1UAtb2GuVN29Vnx/ysddjbqhweTeb/cPdd/nbFfuwDfT/k/+FCKp53wQ3FnfNLAc7B02xRP1po
9WuSo+Uqhw2Le+fM6PCsGq0l4Stlygh+iXPZwNX58zeAoPXnvdkmI4JKSqcfwpFI2NcC94cTQEzI
OMl2ceADZV2qKj45fbOhgU3ZPts2+kfzDBCdOONguST18jwUMRJ+w9YQN4l4pVZfZ4FEmvJeIp4W
8UYZnO6CEns6ElKSDdK1dEJtr1NX5Rhe1pad5R56IQw1aQNHF5wE4ZHu9WAB2KQM7F1AAE0N23iF
S03nXG5+nscAZv+03GE525Iwg/DCNF5QuhwDRkd45I9guOtDWVfh8f9kmfyn/WqOjX9XY/+/f6PF
FO/0ddH5503t85eYpvaPS+jv3/K39dNRv7E26i5+7+t5+4d+tmP8ZuncaZydSN3jVSi0fu9nm0i2
+UOOD0pHgs13/X39NNRvDusxXXCXyfBV6P2vrJ+m5O//fN9LuumIv+W112sBiDB/ue8H1B14yhZq
Kj1bq0FCqiJxbwXK/0kr1cvSUao07U3TLHtrNJl4F91eEak5xe3XBfJeqSFEoAwqGPjQLdXBTudx
VG2LyjrMquuBHpte24432as+4JXqwdgFDvTQjqCUlrplZWmssThk1mETK1wN4y4siRpvs/AakxX6
tl3cG70Gm7qErZUEybHDmNrW4RNYKvLep+ABWUCMPAwTJG04bdCJopiWtz60yDEHJV9PWnoqBoUe
b9JITgqT6xiVxyytU74FVYn1LUAkvZrwQ/VqE5PDdlSM6ldjsp+nyNi2YwyBTliXnPyoMxuAbQwm
WgpaAA5pcWps96Ghenw2CdbPGUpekrRny6WV6tTPUTPAMd3EmorvAsf9JEpGedrT3JT5prRpeLYV
cdUZLenQcgMvTPigE6nhaRWOjyiDHIzkVU0E3wX4xZ3SIIwDcz+yNRQyQ4PJMB2fBAt7UTcvnSwe
7Wb8YhNMhk9lXTCiHQh/2oFUhI1sd4SWOKiQ3BzFN7L08XWBdtnMw9bBFv05CeMzvbVh00xatXOt
RF+H2YDFWpfnxlqmPfysfA++X18vknyCNhnuk779asgxORCK1XnYvcSFyEsdobojT3FrgOnOSYEa
qvqGNtcB6056E7lYCyvih8ANyBdj0F6NTBt26ENLvydo22fWWHudVRyCiVxX53oWrVP0+i1pEqVb
JI+40MnPHq7B1b1+KWusgPQE29twms5xgEuzGZiGdim5RLG1hBtzDh8HJaO7pbL3dWAu6Kqt+BBa
lpeRfHLbCKte1ZUjwIQthb9MZXlq6jbYqaijy8OAPe06DTARJ4Cl7pxdwPHnbghWwfRRpWAPwLAY
ftQNpKE55eBPVzLLNHwKiB/zEX+cxFWQxSHqYtSF1+PZIVSeamEM4H86mjHxKYkjAqlX082PDLq3
hbA+9UnkKyt6iBrb58xi4Ic3z72rCMYcHxCf2huss5kv5MOMpmbb1qJDWsnhVWluu6b5z0BTKgDd
hiKFPuzsTWhDsAEZv1sGdCuTZPBJUuc7wXsoLIauBRnkgMZHeLBiRPCutfa7nvOvanUTEHkSsZvp
K5qa2R4f+iYotUtIEoTImnKjNQ4QXqS/lQJlb2/Btr3XoXjvSZRY4X/vEWZI1d+mgjugWNQqLKKv
+C/eUL4d3EKVCNH5MPoquDODNZZOrkySPFXJlzFPvjitSi9Vby3Q1Hrfxkd/1mc92ZuTQj7OwAZZ
YneA11Ec21LUpC7d91rLSG7BzShqwTEssUe25wAGS/AQBOWzgZtqny/LyVB5scEIgfGTrdopJKm+
SAVXUR6X903TwKR7DEqYY4tygwMkF0zqS4y/DQMLybLWvdWPDcW22aA8zqBAIVM7jejyoBa1G3wU
iWdqMSoDvfoSQmm4aL2IvUQfTPIuAxIyq9IlAYD/l5oI9lxDG/16ag92MLnIXcG7xfnXsOkfy7Df
LEXzUACsCpRubrkfXqb0ccim5VuO4a+20tsYVBJAc3hr5ohsEsqSdeoDMvRy+ikb8BvOBj3TpyBL
W+J484/JqjvcvW68CQbJ4qSqGTjGMvh6HV4TZ5c3Wc7ipo/JoMHgtzewfKxmBU9BBaP0R0yiB6Zr
PrTd8L1TKRYKYpGMttNuzbknsgjz8lrORceqytRS2M1FlJOJK85Krym19NC1LrnVg1d7CcpD3zFM
MZUGXWnQj5hMtjWMOaJL9Leq69On1hk9eYdB2fgUjJNFSEo9XUrDro4jxs2VaTjTTif1hA003/W0
nNdaOgQ+G+2ntrWXc3uVNGp6UO0RoqASb/hpYnFNcZlt9+hqxsWspuE0dvKR2szwBxHXx26k34Fh
jihKTd+ythyVDtrQtuW2VuQMpLhhVsJy+nWFDp4Oss+bcW4FafV7iFMWhXn4RfXYCc3ZHPwa1Rib
hxVs47x6Adr4ucWxxxgg31mN/iVfJMHOaEwQfBftzYQPfQcYSviCgFLRFq+wQMpDNM9kEtn9QUPp
SKhRCKhFDeKVcMue9Q4kdSLq2xzC+Fjc5owYTTKiCXNzcZ7bo3xuQTQ0rfg8JfmEr1Q8MI4pbrRx
YEvPk13nFvVGsejd6kO9G1oRn1XN4CbMM+VXEUQMPcYXBIiAM8XAcuN0DkEvBbfJ919ak0DcaWrh
Vkwu0sHKpqMR4X2Q5HMFS8z4taHvUXX4cZOxmbZhVuzRoTMU06CFjK72jC2XuqMLfAk0YIOweXga
lkRsRjw8/vffRqmctp3qFAAWJrf8Y9YR7c9Lb6bZDUKvyQsQlwexMPBSHAh4dyBSTeMxNuEE6Cpa
/IWr4IHSectTSgEwvie1CD+Llg9p7Wr905Cntj/1kAgJSjEBcuvL1sVPnepGt6olKdV2ln4CswFs
2A3ZKe0cvGgKkS9N7lI9uEs3+hK/JpLPwcSA4JgFVHPtDii215PptCiYerHRngeWQw+D0GXR4Wpi
bveYw08eq4fmSVXgpQ/hM+D+wIA53vA5JWxEge6B7H2OwXGMefqUbEu727VdcM6W4Wr87V2/1eP7
plwXQt/1sj3amp75C3G1kzvJNQRYRr98Gcn0A42vZGO8Nll76uzgCTgnbDRjxgCBN9sNR5KyekGp
J5h9NkRWnGo6zxtW4tusYiChgROCSKZZuz5yt7HUjlGTGhdDL0GLXR/G0MSMYITT3iwc587UUqKT
J0sABEYZVTsVayx4vlp8NMzi/bljOojkHFEeGLu129expy0LeWRB2u9syosNwh53JV3YtY2mmCYu
tg/3Nrut3W4z9cu3dM7S/dCEWM/Ae4P4lmzjgtt+aRb3RuXDsyQOZnUtbS0c53vHrU6Nk9wtFjIl
Xsp9HcSD20ESrPTGXpu9IGSoyWOfoD0wkMnQXtwRfkh01UJNjtluuVE0PILRFiPeW+a0YlOOcbbl
BBisFoEE1AIieMQ6442ceD8XBGaotrOOZeQUEMCxJEkW8YyYNewKPcMUcWeiPj7ElVn6FVJ0RGp4
v/GOzb4JHPtguPJCkOjCVcz3uuwowJNCv1Nj4ZyiCI0j5Bb1DonkabeJKK8+gW57ayVFvrJz/O7V
21DZ88f7YlKemUb11gaQJsyk0R41gZ9lmPiXyaEEWBfChA+TF93FlFb3lXZj4FbCg4jEbhqDr1lW
fNjFYj7bHYmGut342KjIfC0DBjMcbY1Or+5Ub99O1dzfoA2tMQwynp2I2TqNTXRvCPWJFfL5Gg12
jtoAXGef7MFxqDvuVZOAoKz6cs27I7uo/BSi2F8nLhACCRMoaUZxS3AmCugi0T6auL9xl8F56hO3
35WtG2Hm4wEgWknzR/fB7LrxuQ3d5ZYIywzE8mK/WLEdb9vumsrrQPXU8+7JURHETktpCEBL6RVR
22yZ8rVkmcpgneqdeEQsY54qiFcQrSPxyM9+m7ehOhZDdIJAIZ6WuRCX6++MQZpPOqv4pZ7nHWyq
NHPGU9Mn74Tb63dJHpBmpFWGByByvuZ2y9STg1Ntvn/ZDbIFI8/4qKlk9FqAiZ4jZ+e8wBw+z4UW
A+DKz0mbP7uaZeyn2UivfrEEb0JjeZrT1zSf3G7ntOUnnZnK7fdfbCLVxipAC9BxqJpIOoDhcOmu
v0ANLS8h9kWXppWUTXZYjAlfWCmKm5B0rSk/N5qlMP/MmyFLjDt3LNmKshF4fmBUm7hFrje5TrGP
HKPb5VktoYvX9aY3yZViRqe7Mc9LYyqPDAULVgKRhjqqWmVp/TqpVt2jmhnWz1PgkkHelmdZ0lyf
KXKmshu+jKS7ZlX4tUwJxiRHYtVYk7z2yIxLR5p9ZerPTSDnz8gQjQwqV90g1lTtoYzHdT10JfJN
F1F3K9/VOOJCuF6raBg/2eSN3bKjuUZ9Z1cFWb3WYdDYvIOsWg09VkyRZt22lXRxslBt7Mnt10Iq
jrJWfG5rjkWMPosnp0ufGqJPN3lGQFvSpNmHOXwkEVPLdBi/N92tg1tF576T6sBIOE7CvdbHoGZU
orauS4g2aYef8h5sU2OWpFD3rrOeRH+Vyys4nMXdlGJP6zk6WFhQu9kVINJD3Yvhtq/J7ZvYn1Lj
YEHzcPdjNU2nnKGY10X3bCqInvrcQCfsAP+K1SkeGQlOi6N2EP7TVaHMHSkU2bkTdXxqRk7gEnIB
oKy3SA/eNC7BfRMt46k1cRPp86C/F+b4Qhaoupd1U5zwa7mInV39HRHGUx4H+UMIqPY7Dtr7/ved
GPKKVZdfrkelqnCJRgqhusw5SzniYule+jTmbIqvShOFcyMoU+iIJTtDTBi6S+Kea5F6i2FF3tg+
B4roRvJj17lp8f4nKMXcxysr7OUjcKltSPD6mpxDyO55mFBSdNG2qS0+LtUWm64Xyz2ZF9lt4tan
NgXNpa4FZ34L61H6+OgTPwJi/kp8M16YpK1vpYrEfbUgPb2J8766bc2lv41pf2wQoSsOSUN3i48Y
c3LZ256bYurENzA9XsOK70rHk9DTCJg0XhBkmEcnDq8jUA4c7MJ3IOjydTYlIwEBMNcG/ert0MPk
WGOJJXE6traDG/FMLBNwbaOoEFoMC/Qvk6yYoHG3CiLMk5nP0KqN9CGARDZdExJlvDDz7QcEdzQS
6KHUMP8rgwM/gLd93gnwbzXjpzKnPEuR6FZNwjls0bNNR7GBCAEO3Fw42k0TzdqNkBwVsLKBqwtB
0Ioga8+0u4icsoZpU9Vzvu4HEtNxcKqVQfUbi9B96PXolWccq9lrzGZ1b7SZ6cU5A1mbsycrbwSr
vAxvkjwzt/k0veEGelORnXtt4jz2luGeqs5+YoeIt/SOwYlx+7cy77c0qNKbPHLummYG/pfQ4acV
sw/EcMmNhizINCXOxYpD2DrNZB2SjukyKerlgzur4iGzqqNNHm2w1N8Ib8hz/OEu+iXqv7la8SMD
V0lGVHIKHAsjxK+kkO+SWrkbhJJEbGSPpmZ+brrlbR6zlFTU4e2cBeYH3aStYeG9vfLz0noEp6qm
iRVrWScM+AbAB2uZ28Gat/+tcZpwHXfnrAs/Rpl3t2UDX16zQvItOYQelkgHgVdHzwkLc5Xn20Xr
ag/cFEC7/i7QFrHVE+sdgh2apBhWPGgS1y6/NMaCvI8kadp13Q1C6tbXAKEeE7CLXtBFtd+JPn+c
rfTdsAGkw0Mudjrr8wnsud24Z/zK0SXQiDBPu/IwYIU96uF5zEtGFcBoKM7YE3QQK6zu9cUC2ugR
iTq9pKJ4nulu+CmWlZUNYv+krr+g6k5P338LcHzH7LdBGiX6TTBJ64Jie89cYjhWzrzv8S0AuzLl
cRrBY1vI6kjk0Id1X+H7zkc0QR0RoHYyQlAMDdu34yDaIM8hJ75Gb9ald03ndg9gC8IjWdn5SuQG
E9PE/WIJmGSO+9xYTf2hR6B4gBVR+8FZiZw6eQAk8Won+nRqW/dU5LZ8rAaaKL39NJj5uceQf8ga
EZNHI7wlMrOT0fRPtAmWTRaOsB/gLz215UBmQz3jW0nDaJ9nNsnVUza+5Ji61jGOz7tCWkCKbXor
VZkb4IpxJwyNJc+zWgh9q6ODG4CanCfHukPqghdzMm++/1GssvJMOvY6HnZgdodbgenxnNTFARlq
c+zQVK51jJ2a3S83kZaIh7kivMG8AWJuf7KH+N3oDCZWIU5zO8MXJAP3FfPC5PdYu0fgS5ziQVYC
w+f2jmdfYvzzI7wBSaDXeOnSz+HwamXB43XnxGuZH1SNgSWoYgDA0YFsgvUQul/AWvSI/5zkJtCI
DS6jN6OEndZ3HW4Bl4xkupl0YUsKFpp6ijDrENlUlaUxzWAtvzEdhFm6hhmBrqEFCMyk6UF0M5Ag
PShfl2eRV/SaK7wvJeFfa3BbmQfzI1zJtv0o4/9h7kx2JFeyJPsr/QNMcFZya6TRZnPz2SM2hHtE
OOdRqZy+vo9FZzUyC9Uo9KbRm0Ai870MdzMOV+WKHBnPlYCbyX6SJ1GF8gwinjAr7SEl/QrlWFV3
TNc3gYynAll75w51iQrEaQToYZo57c++sIBp10bEmXx9jKtEACkCvjgaP2eifCdJ2onA709A5/W1
hSpB/t1G+Yo7EbWFmWBZWiASiuHTwWX2Kls/3jWemNgY1pG1uBcbbyvrV7oOERG+56XaNrNAIrKt
4boSnyQI0b33KZgCN75QFV2GmX7S0zkjhTZmVFtV1TYx6+Vh7bz5NOnD58DZ7q6IWD+sSRxsotga
bHQW/OXZ8z4cY5ieRUMmqyiK5JWCMvBJqpujJVv6hzh/qyhNzaovan3OqmtAntREVLLV3OfcmXcG
w9EGKHonqT7iHojRy7SfEtjobmwJTA/SC2toZiH/l/cZZb0Rt/xF/7DYZCC5/bX4TparMHlZ5fcJ
qSKEYpMMWnrqc+OOc25sWvt5oMqU5hoMlT/lNDHvG7zYB8GzZ2VLCRxfOCLZwlCMSNb6xwyLA9aL
Od2PbmGTr+UCSkdPXtFj9I3WxMZpSSra2rgS50H7cLDQG/RwZni83R9drccor6N2GzsqRdtlPY4z
RkxnkdqDmzNP+FLxSI7LMrRp7Ng6jD+hM3LlT4nEzp9Sy5hnwuYZ3E1PLrF/JqEVPyjBqX0+J1gf
jVGPitmu2BDkm8ninAMTLyfslH1mrfsuKmtkjhNiZ0yifPUN9aqWOvl1d5WmWvwL3X86o3b4r7Q4
Pw9WErFHXA/c59VDNuWB8gfvIWEhfS9KO87ydl4DG9Tiu2VlWID99LMch9dB4TH1Jc5PqCv1ucjW
Yx4Tq61l3byQb4xc1RcXjcNy2AzDD1qnKpq7fGhwRpWeMyf/kaMKPK0D/hH3r5FsYN0AHWI8LMK0
WGsPsFlYnGza3DNDJJpqpxv2SfaCHmU5lXDdjLAzRuNAUBwWTCWvmQu/RNpFcyScN4WaD7WTi9o/
zyo5tVAg70j519pxa5qzVR7hzWmD2Dero34/W7Gcob+WY9PRwuLm01Z2Ezv840hWQDd+i+QiXQ8x
HjlsVxUUT5cT45xLOY090p1QcRSfm+xotM91nsVHr6JxpdbNU83V2+qjfvn7h7XsNRu6kO+v2rEA
IUpl12Gic7o10wsudmtXD/7zInlFwuD6jz8SeohlN7mBG5dz0BSmeVFTE8bWL8489FGVoEocVQEO
6p32XE5WNOQ82GZOCw6xtTDnxX1mCHznt9I5U/OjzRos1H55YZXGCcUTWI4Xjmbu8phiyrqIgqKZ
ZZbOnnLWOBR+mW5pv1wPGU1haPt39BKF1UFp9N0xbVWBvIHq0QoSV3OP6rqYOvdX4twDpzzGRmID
m9bWxdYV1q1kS7ZbsTs9uCxbeDKRukrf1UKgcZ5nEKsd31rjGMc+H/BQjPqLltv5o6OKENkZkwRk
aArGGQBy6UBQ981PgEnFoav4aeiOsVljrHW4rLazg6I3XLRx3DFY7rwMkAp1I9i0k6OTZRcqaIdD
WmD2zOueyd2qi5DbKWEO7elp+p7tZgF2x9mxJLJ8aiTHbMWZLBxTVAFwCn/rbtSBmGZOHQRClt6R
4hDY3QpRuecCEWkbz7UJpI8tVKNP5Xsf3znIs2HfjFb7qcw6j2aPatSlE+I5nhqOm453S4Ep0uBB
SYKTDA96QqyhMQm8ihIYawJImghiHuQDwMYxTxr+JnWi8fQ42FN/7ScSlUmWz2Ad8bjmnJ2QWtku
8da+JtJFeFnccSvzH3FRps+ePoZTaec0X2lGoDrCdpxElk1NGRqPJxCdYuhPGljawNP1cp8Roi0Q
TfB60m5mdvN+NbAkesmoXiBOiZBXpPtG69Fx1VvtC9KwwecyrRFhWheexorursn8qFsYbOnCK+ic
XtSm04tTVljOeVm0d/SQcodM88PIqvklB/pALhnCoakXMuJ+Lw+T7cJ7WliDrOZwVqJioMjxagRm
0lE0M5iHRvFAEdm994u6jsC0eQt5NcGnZFLXimTNNvfrcdsQqt6anDtkXmZnMcEHAca0W+bhCht2
PdJQCKlgOHurop+Cgq8iAasyu3P+AYdpV+piDwvH20+p/UEgfYTlAxSx1khljm/ogO5mYCpLZrxA
nY9F2wjGxnrp70clwk1L5HbSuOC6NRIFsCX/wmB5GpOsfnDmTovQ/y9G6k6BRoR5PyiaBY3KmCMr
Z9yxxmXiC5icczXbB1+wesgKdoaFnz+0JqhJkncvXRYDv+WoSauS857qvF1pj+Z+tAwfsPH8RQ6u
fbLvf7ha5oW9bR6bhMm3rmf3ZMnvxM7um8FmunWDFgeMkA8xNeN38aFjb5GUuxEC11ED/mGvDVnS
ebx0SkeCs33S09NpKQb6kaAZRpkzTRu/zZNbXnAT25M7BnRcwXNb0+7BG0z7iIpVRZqf07viVEUE
kHMC+aL3L/kMMZEgqzpjT65sGuGK9Y5C1k0Z8NxAeOQotKfGhraqJHvMtDx/6qTNrIn7872m9Q8T
rPWDXg8icrEVuq766bnopDGpWWE2u17o7BbSIBEuBQ3W9Mxy6kWveLkt1YuXuGcPBkDhio+e/Mgm
76qnJja36zClDAnAY2KWvVOXf3RcPxuHCdLxs2Ebx9VFpqTwYTXwwFEXVIg6alLj1cxYNSeYzPDc
X42YQ5Ak0EMTbFjo+nIwBo7csnfDka5kVsXjuLVBzQa9j/I2eDnBMipFzrc1ybKbKCn9nKh97dDE
BPa0QK1oH9xBkJQ6ZiJl2rs+FYRjqYoAW24eO0m5kccCoajm8yTUW5WQKYyb4Zs5hjZQzNVmmjA7
tdHA0iCuyHdrVd1vcRX9pvkz1NzmU/lVCeongZOB9zqehh4wMJn5yvPlqZWMLF4fznNVvFmJdYE/
TCdm/arXy5VKA3pUSSVrYiYbPLJysoZnq7Xe/ApfumsSbDBLRgigLT8gAmxNMuP81/GPdsT4nUvx
mmn+FAyNdU4S8rwcTU9Vy/7aSD/MwkHKCUeuSeQXHi79ktUbA09YCDyZZmyr/aODjEY0mSlB0Yyr
WU5U2zAlpZ0K3Va+8D+/NtVsHPE18xkV3vyW4syGJOh24Pibjtokjn+1JdwtZ4bu0VBxmHs5x5Fm
/g11X16AEMqLyku2cGCvNYilH7Ipv/KeOToe7SSc6Fbdirv+k9LqtnNHfHazhEWV+dzFXa+rBy4O
ecY2c7GTZiRPpF+RdY/rbDk3aAvPLtuQrcd+OCirTu27CSNiMxYNinkVb6sY5jaHwHIL76d6xLxM
aNn/4bOiuC3Cm462KX8O7vDaU0mEd0N7TiwauAvsCNFqxCWlI4M8Ekuvn2bXfWqnOL62a5pueSg/
Qxu0ggKEAoKKzrFE6DcOZ7yUFNETS7JiMuxlS4rBuy1W3x4W9EWq9yiz7en449jQvGAe1oHB/MnW
dtjOAanGiYt3RT0xrA+WVT8yOe+loQWN9+nH6EGz81Yk+YWzb1QvzZMsFSZrtr3C/urQOGaANJ4O
syi1RnNL7W+EFzo5Dh4aZeqOLIP5vC33PBN3eRg1rz7mFm2DLIyvmd7PYSVoqpN+Elqeak491Jqd
l+pfyl9W3JotTjxFZSlH1zPcKAN5cYCSD+//JHMeQj1/DenapeN5KMjhlL65ldZCEiyFqjNrTpia
BLqMPPmIGW9QZMbiVDi0DxlG/6En2sZ21QBDy+/nvbFFbkQ4ztQR5FAfeGoNC7mgvbm+9kAx6nPf
4vExFjbywCEVGfe03Imx+Cx73uslxpas9RyM5nFUNNiw8S4kT9YAYtyjftKoUNTHATO3ws+BtfVh
WpLygqjkmlr1zJzU6tUXvAqql7PuJtFLxtwH1i5bxCAKKT0OeTQOYMhongQY7HFZzAu64LThBaRR
MMn8Daoh0mr9j7fo/snWzJtBWerJG+UQ1ZW9X03dOq3TpABlThMgMH89m0AuT55jgD6mPySFdhj5
pDB27qzzNOwbl/0cFcBL+idbKAJKLf0Lt4/atg0b1wIkAYEC3ramU8o3DXgjjy/H3ROJ5XUylv7Z
oYHYdOqS4yjti/Zojgfbhkwiu7g4CYYyDjrxPrmPuRPRn0hJuvXQCF/W+sMeQOB3sY0rt3Gu1v2P
znfQHO5tj0k+7ipLgyfsIxoma0uTgO7O4E/06aZMCMyZbR0NbQDLYA2Rj+oV8pOezEVL/tBX+sRf
ggwA9IHQZ1Pe+5KvGdRhZAlyqUCJEd1hZFhvUwHGwk6A5s3d/NvBojDY2Unls3OQtceyvbMueWzh
ucCYup3rYmCNN+pXHF2PECOz0NU6giQc8suu7I85Crd0izyCIcFpvOKuLdTMbzHsdUO95TgxyBWq
J6e6dzCy3dZd71VbyZSxRsrxMnPZAnFkg6AAwZuAM/qi2Q69+soEpWATpw1hdtxHs/40GeWbTCfc
zcM3JsZ7Zs3l7fQb/jM5YsFhf+EoksGLKOuhYu4GT5F4xEBcHvjNwnMhX80/BCn+VPP9ZDbnx1ak
BzUyMQwGNHJptbyE+uS9J/504PyyMe27iUuVHszMVYZ1PuhBS9rpwDmzOMlZYX5N2pNdOvziOXLS
SLNcoDMmhvVqWVdPHd31HZE5DkxJArVxil/txZiLSzeOv4VZ/dR7/Wlo8l98x0cb4nQ0atIOs4R4
mICyP40U+TpDF1lulLDcw+kDQbG+l91SvK3D5WIswQWxFjHXe/qboRsFHJ71xk0dbI7Ilq0Jw3Tw
f4AyeI3xC66CnqyUvts1HhiDi3ajZRShNFSOYCgUlJWL7lgJo+ehFopZPdfS4SRaJk8UCU8UcHIY
MzvWyAJM2RC3dEqJ5WQB3aK/EmeMksWJd6x2nShvMb1eA1Zw1DyhHvocW3xcRaM/PWFocS6+SVdZ
3Oz9NUb4lH1y7rTmQc+kOLaIAHu/UG8xK/R5ECm4WL4GRPsLdK8lzy8GNqo5WVC5PNrQ16QIcOcN
G1osd2ntYmzIJi1YCuuBneoxrgk8NkxqjLy8l/QJVmV88nvt00u7ndtABC9c7zzlZxxnGmaruD8B
bqSVPJdMMjgHX0p32nj1Rxb7z5bU54dcY2KAKMF4P6mNO6zlT9Egr6a+IpzSqoDr6mNJFY4+zrPB
LNluKuEfewepITV1vPacene1B8gRKC4b6T57ik33x6yc/Gzz7XMCHk9MyNRXT/vMonaFuPyLSDu+
amfkkkx2ZNb22V0wk3vfZzqb2aRpcyypuuWfVsOeN9g29fj7NTsuA6CSYQrJAiXTP/NjX5O6+fbv
NeATiXuopcj/DD1Ru2S/dLHzrOpCzgHckp9v9VIYIDSBI1JucPeKDQ0L49Qbd3Os+MvwujIKiQZI
q7Psh8aN0TkbKjIoX3nEiDts0iV51IU5nmrLwWWWZS4RO8ePcDzSr2hDT1VqBJtsq4XqW27I1Mm/
WosMdI/MteuSEkBoEttPa/e50r55MposWLBkfhXqZcEhcMi8+gXfBxd0/EmBZUsKswu10Wt+Zikr
B6YUDMlHImQ3n6Pz01KBCR4oGSWdiOG2kS954aovs3MoZ8+H7aSPBq8F8kjZoE23yUKfcPTyYhCo
ShtdPyIRHQjZfyxd7R94y+XbeIQlE/uccb20bmjCLJ0N5xsqo4vsQ6vuDbdqZtu1gtqxSzxZvCq8
3Lzp0zf1V6HRg3Uv7Drwckkie0k/QUlu/NH9aXT+uvEyiBFao3MHGsWudK0orYEBW6DyNzZlCXQn
6KyYPbTtLKdeQ8MjR3UoF7z52kBxY+eK2qOKJgJyY258Py0jPfV2VYbxTsGPqN1lWxNk3/iF+aCH
VAryWMza5iwRqbl60T6r5gU17nkcsTHZCc8l1pd9gAmZ+NYY/6YP15LUPzErfGsTw56OhOzZ2PJG
XpdBfFKLfhr60UbIL9rQa7PPdMR23VmwY+sOV0ZZkRsda/oa0xjpw+NrberXqkviXV/udAS8vZHi
kGBrO0Df3uTD+AdC3svqY8Y2WAlDs6SehW4xLpZlI709BlhICWZPvWj/5hvDOZkheuLJDOmj2hRz
RVK/mSmpxWGxqeqLnss05JsrgO8b7xUPhmaJfwzfWmz96Bui8p6D/TZt3McMujbnl6jOtJ9mhlm1
0+mdN+xuZ7YckLrY+7vAfQULx3L+V2XrE7t7ukMIcG5LFhzU9Q18kAnr7LKR7caWa8ybOn+bnOUI
zmVvAePlIFc7LHRgkVqZOmjD+KpnyiboqD6TDPIbaD3uOAkjji5vODDY+i5swsb/Jq1iEEH4tyQp
uWJYNOQTfZ0IMLCHf3ftI/R2Fd/Tyh5Wyu1iptD55nsoEsCCz5LFTl0jHHufzaSu7Vz6mxAZmvcY
E5c75Oq/iUwa/zk84/pCt+7AeN9zhWn8xeb8S3jGzAw6JURBxY2NKgZD+2Gamp5g8ThsiRNzeOuK
Pyy+eFlQY2qDRW07r9lp0v0jaigkZd3y1UE17GMuSdMI/yWR8V+li/5zOv3+8xFtIEpI2sLnXfDv
H1frOMjoFaw7GCyQFgU2oNamjhva3biZ+r6OUtS+jdvmt4HtQ7G08mMRX2be8qoZ5443urOtp37C
MsAV+f82WnOPOv7vbM3/H00HOM48rpH/c2rm8vk7XT7/x63//P1Hpv+anvnnv/rP9Iz5D+IptisM
3bwXbHvk+/6ZPrT/oRuWzmHWA3Pyr60GpvsPLkK+ZcG70zD+Xoz/ET40KDxwTXI16NN/IVL/N+EZ
53+1KP5ras01oGgYLsx0978MjVETMlMRKyN3LuneYGTdltSAhOxa0ieRTg9AClasgCeiJDfDdqZH
11uSI3drurrGwYqRp8dW3wnHXI4+lnOp1dZVFMmuJD7PiWC2Q2aVJbSXuj1nVdlGCSMYBn2ln6a+
1E/9klpRP04t46fy4crbZVgPkh0N69ntdK+bF8zPrsjEbSrgdqtGfXEXQ70mh2Nmb2X5sQKZekIu
v9PzSrkr1rrZyrhyzsBLynPqmOwFlvJF+fMhjusMv7T0Anp87b3VyZbzX0PzotTjW1U7SEaptAID
Cuw2iz3zGVwlDGCjj1Jq8346v3R/4EWbqvz9knlj/cPXqlNn5xSQULW7B+EcSmG+xeleytnb1474
Za6fhWYjleLyDKixBJbc44uRTPqHhKKNk5LlJ5M4DtO4+F5lUwQUi9vYtCDOLm+inS+UTBJ8njt1
Vq5xa7Udde+YrxfzTSNDTQH0XvedaElq+P6Q7G/NcAbWvuyLZsVkPOnHHprnZo2pHneWHY1sZxCA
PtvvaQwsIyeIk1DH0l0c2RtPM0jkTTHOKoid2j3Qd/0mgdNHtu8hrqMBGAYEYfopC6KDeLEUtoNj
X8fXVJL9KenG2VE1Cy46U7c0U0nEQvnmEuDc4Mv4nmcrDWq8/PemnSZc2yriedtE8MQ/WH9/JF6O
f67ZZJj86qSGh9Em5FKnnPD8IENjzu2LEMRGZd/qobvuIUD2X3wsD1h/7VdjSH7DGIz3GdY9zCDN
SUtaFZUD5herpL2x0sx+kw0JSOD7RWiK9b0G8nWqc8Q2w60vopzbI3GOd8twvWe3ix89L30UzSRO
GgrdYXZJJagsrh/GMsO+mxPDoYoCD7MlCPUT8JT182Sy9bLbuturhAHB5Ghe8/ldOddUOMcGMkEL
S1xTcT7JfEb9btnSclZts3xYrsWonptaGhGD4o/O9tIb1UvQLEwf+cgtmaLvlZCG5QFYTN710Kcd
9bi4nMAMEqoBLlG5S0d3Py/p+roIccY6AKtAUnfgreIpoS/krNlg0vMRS0sqF3PfV0QSWG3oAcyb
/qF1RpBuQLklXZua2nokbo+9rpnHnP3D3s21qHP96jLUhjjkk3OJ6RB7Vh41UuTjyBNYemQVq3FJ
WyvwssJ4QA/f9/X86ehuvHdmEL5Zo2dnm4+Uek70TLMvDoYFOduM132/EsYgwIUdLuFHrGt3bxm1
Gxj3TMBkz4IMhifCvrepOMSacfIahiFqA8hVcJ9fLfx+pUMzQ27UkUMT69UrnaPut1TCtfO0a2gL
3Ch8l4dZ18craUb9OInmJNcx2+cjyvFoqwwmZ7nlI5aHcajUXqtGKh5n4+bCSQr02tLCoXSpsYbv
e10so9mnBtoc7m12L/WFPdgvcJbJIY3v8rDs382JEVtMD1wMdV2c9ZJSNB7OdIZ9lfcFXJuf83S2
7qxgc6/6lazRxHbWNZJlx/l6W1HMUB56t3bPKxMpt4V/c2DBbti49gRbyAdSmf7AR3pGu+mDlFpJ
A3Yt1SPI+ssyYFG5P3aUu8erjZ7RE851i/GsNfNjjKLU2HdrculuG8N8xHS+tSg9Hafmii1oCIRI
L2Sf+Scy98tIk8PqxNiuMoNdbMabwC94muZTZj41LqbHxjLPNFvOQT5hBGDvnl5gjAe2FD8pi7Jv
k0D0pA/u2bBUdhjy1NoLa3ryhkledGKIYdpWSyjUIq6sODdtuzgPfV/y2DJCu8CGr+sEh//+p79/
yDYh/4as/r0kFUaFAqsf1r8HCewo6S3v0rsw1B3TmN7i7inLHZ+4SdsEVjnYezHmFzNJ/WeoDYHv
43EvnfcOCvcWo2IGLw3SFstAHFf3t5axTuScWdNvZ29KznZiBz3EpGBuc4wV5qPlU16XZ6keVfp9
hR0nU0RzzXBMOPnsyno5Gxnrn5JWkpBTahbMlol/Ri1Xaza3Zt8gRUtqMBBt5jjD2Q/GBCMuXsu6
J+ckOt64ZcdCi/Nd2bMGzXg22019bBhHeA+AWY51/UADGKewpHpuPQ0MtXdYhuQgavs0LOOd4usf
Rwce6ZM0GrogX7iFNIC+5RwOPmjptiGx0NUoi355ygxTC6HMw5XJBE8RCo0dmlHiOA0lpalRupis
P+SH1pgL/5bFotB515biXBjNdeScy6w6PDRgJS2TzEbnFCwYZRPkOUbXePnFTsUG2X+W8fQ+FMWr
nnzKJarg1q6YgXoMQvCPjauimx3i4kbvxRhqqrgtvrA2o+bWm0bSKWjP3yO9yVgOWcbFIPsVQkVj
yYxQz0y9YYt9KskZiK0UX6RrP2ij+llw7W0mw24ZfkiuMcqxGGY9vzjdh8yH0JC85OqKDXaxnlss
JdQeoinop3Fiy44URxvLvZCs1v3IbJ0jDz2CtwMiUayTnyUl+9UMyxLFxOq5sFid1h4qo6idt1nT
X5YFtbAAkMATnfwmuamN74mb5szofAVl1LzKgWjhfoj0HOlL6tXTatcp8mt71Y022YkluRsEie9y
+HjJ7ushn8Y3Ik3Ol3BSP8ps86T1xmsy2ruZNqvNnOrDVq9+z3b8YtR8ZeQb0QIy5+RZzdVqiVSi
d9fbUSC31AN1wnqCXM8+ftckWFTqntiZ10BicTou36pHOsXgOrBEA+UU4XnQr+RB2O4Sj1pIq1j+
00hfJWvfFwTNn9nE2vkvQUiPn20TxDGdAGvkKf9xTrtnO325Ix5pkS7ZdiEpjIa6Gfl0IFIhSJkC
1baXZKvsu9VhtGD8l/IdGvOxmCosvLQ0LJ1J8whV0BbIHt2f2kjUNYYLTtYupZ37NL8pZA2ssD07
LQuBF3i015s4yJbywr06wiZa5o2e6JelZatCLfjLWE3zFhoqxjyxr81QKznwt6ILxIIJZRLUDeW0
NDjDWWur/SgaZEJH3POR+LcoKG41XN70nwXEo6zNyg2LpEOj1xQHKPU/nJnSAVXRuxOPSb+Fh7Gl
vSnA1xXWJY2fXv02fQmNUhp/kClpwOLUleuXZZkfHvvGKe1C6Ci/yWzff0hvg33vLb9/ILif5qM0
PumtdXcYtYK6dDw6M40Py46THbCaZycdfpNxIJ1b1W/ZYL+wLuDn/11RrFJSzbQ1aAOINEOdDOJ6
QVzAQk+W74VsStBSaB5SikYftuq4UlVxHEFKBq6BJzi308hPOg8Heail+iEFgOcUc75b55zei2Xf
e/O2nicSOFQmIiE3t6qvzsJenE05YazTAH0xsRvORlnWW+6UD7bHGRdKyMNcUImj27TR1BP6kpbu
XTt9Z0J6pFCx9ltMy95JzYRnqVysQM8yP1UjdTPCYXjjkJCxmKnXD8FyNDCp9oS8D18FhEAuXAY5
mtBdrsrWS4l66BigIQV4Dk4vnK+/+hRhLW7Nn+yLDo7exoRhqtNsM3CwU7ZpD0kQzol492nvn7Xx
7gyoHGvTaYm30/2PzDHjizXNe4hzCNHSQCOKI39cHUaYSlDPWPyZpWXuyuYjHWPvUpL5Iz9Ub4cq
90P0IblZPIMtMS9ZbrrlHTAiJU8UQm5oCsMh6nwXuoXV2NRZN8e0iFXoio4gUJwSBx3tsSdcHgzt
yvzvIbr6H60PDCYZq/qgau9euOTZl7qwdh42fhKLvhENpH/4IIdDVcIVzCAl7ErtIc3ZH9BQsDVo
BYEd29AknXeXSY7Tozkk73TRIcnxt5Nm+CUZnHZNxww3qPGRpMDIj6hw21bUQOnWl1vqz+NMJAsw
Th/6pFnusQqN6FyY1zW/BYbCqRIbafgfOFe4shYHsVobnotxJHEg2cf0E7gvjN+B13kR6h1uRGow
wjJeqs24ett56b78TKHNTbAbtCrDtl7xihV1sJpuH5J/KMXnwLI2IFDKsC29SCutG2nscifn8tUg
13LyrWVrNTUYgKBlWosSl+If5ccjePvWpvemf5OsZupVv6SJP23i5MWiSTlKPRiMnvhNhaB4nWfR
7/LFtoKuWU6pqGDdLZp/RPu0ni+OPl9yMUyv9sw7J7G0zTQRgkEMer+v/45lxkIySdpfwnaPXVE5
7+ww0MhpjWgpeFLJCKyc/oGQDIl5qbFDu7Hxna4KFC2PZX3h1NwOehpYi+NSEacSeoHEziRrHfky
+dWuucOE7cQhsbAxbFYnfVKIToT5Tve0erhSR3O0JjoQVt5udF9x9JpMbtbUUJus1KbdkjXdDlBP
6CHKb3JuavhxaRWtDoMmOcEFY0b+vjRjy250PkwLpmZKdCEP9w5RfQQ57uh61/KZDLC14W0S0clZ
Jxl/smqXQmA+aR0vNlnb8omtsb+nP4ct235JcHlXwEGCWFx4ZXuHEYBN6qb5lpcNUeLxDyWL2h7I
Hy+ohjpRz+O1NFkpGnOpKMJxShW2tUnWt3B+18RASB8Zp1ijh65LQRChnPQGKZG+IUrsFZM6V7a2
q2oMDrSIUaHXT31gu5zVsTKy2PuCok9ImxgXQSv4lh2Z0XvJXj9jBtGcOkiB6vIN59OuM9t8Q352
4lHy9za7X/tjKsPZzxmB+7mL3EoeOgXT2jQcBwE8b3bsIvMgmafvXjUTGgousJU+FyI534n/1x7u
fTIQgEGasbrOJeUAXlH05BIvpq9v7O6VSyAjBSC03cruiNoCnIxvuRe/p/GwPtMpZGwBHf3BE/nt
Oop1kI/zo8s7ovZJgi0xIerWlqw9mZhR37vCPqqmvMq2tW/1cJxzUd7Kju2OIdyvwqfVesmbi2wr
VrOzEUlDvNqZtl56NT3ZbldhJOc3Yo8ztmcnyVeMM93ZwN7iaQLXfbJgNoxJVuqm2R7o8nO3hEHf
FuIq76mPuXAxX1VjlT+Sq6KziUoi8QYyxIPskPNvluZWH9vltOb2d12TblqkbZxHu3wbvb64xSWB
8YZFqZ4A9AAC8Q35iU4lHdOeNRLErsbi0S0d7ULgYvb6HT2y61Z6xGt1nzF1PZesHY5da+BaXo/s
jIAlTWNMfLJ7Bo4SLXnS7wkTSKqJOB30iopOazS2c2XNYQtiia9ksfZtrZW78n6IlwN3rQlj/ZU6
4aAsrHAY4/V3pZJbHAvtQcTet47nFn8uc2ZOApd1F+nv2mCJaYiyDZj9CoI3unrD/tRidhmBnjbW
b7qs8ue11S/GcP9l1AzbGBECq4V67djTXYVrZ5tM95/IBXCWHybjY7HaPYpCFFe8vlg0q8DIU+ei
6z0mGKiDpPp/NZRDA3/ssFEq66DZnDgy0tJB1iwqNBM7DuTMr9h0dysXpdguadOQhzgnaY0oyVwP
ewg/gF+17uprHHErryse69F5K7FYE7z0IabZzlXN1fyoMJRsulycZ2fxTsiYUYI5HaG+4edbqfxW
Vn7JMv0slj65GKX1CEX8atNFfShLtS39eltab5Jt/YlTFsHskWxa3traucsM9vrZcpVTmNhW8qjR
TAHFlUsq70DAdNXWtsULnZqa4B1f2SfdJ7pDnvxcs/6VwjbxPGvmtuEYwKfeMDRSf5yYXRbRzz4/
FOw+M+V0V2EoSjF7ae0xTzH9e2W7r1vYOi5LIPjTPjtSU/+fRJ1Xj6RIGkV/ERIEBOY1vausyjJt
6gVVO2xAYAL36/cwL7vSjDSj2e7qTIj4zL3n5ofWRX8AJW4MMtRuRLONVvudGukjJFBlSxunN37J
HWc7Db6/zCdVYv1FYwPAYyTKumjIkbAju7qEMsNBjk5hhxtxOaqIok+w+p+kqbixGFIU+lz38ouC
d+uOvn8fahNviPZxt1QcWCwfXUC1ZauveqL8L8L5D7hfslGS7vdqbdj0kSW+j4z44jmz7ugjrI2r
3+l35vdZ9bcgLqIzbVbHFG2JDokYo7290BYZTWiN1L2zKVwqFAtWE/QI9RrN3aerL7XSrJyNPM7j
8sfkCG6UfU7MvIuV9Y7a80ei/+ZAomuqACnqWz01R1VXP13l3bs2ghQzuA/kUvggrXex7ruq7OQi
as/siflk/EflKYHe5ZbY7wdEdErS/OZYv0WAezQ8UovfQazdkO4fJwy2xHuH8KR6CuESRwUX0wg0
L0SxRP51vc8qcRIFDKMk5d9w9f4jf/zaWup3RX23GSrvQYhHxsim+ZFa2S8arnCVnUwjV0E/zcxq
PVJlkBIzX96y9PuHoxKFATGk4PRUordVgfwyiTEth+E7Hvcvc0fKQuYiH5FlxKNcQ9NtSZyps/4c
Aao9pmBoBuau+FdNoOOYYGwbLq0YccTo4G6BF85nLx9h55+9ipDvcMl/JZPGcauuqs1/zXVwTxmO
c2TgkCJsIc2zvx3GvbihDUYhgY10zH6tPLwOr4C7FCA8iWxJUsMDGtvZlzSIwJqlOORF86Q7ZCDO
fVCZ+pg879k2c/Is68jet5qmpU01ZqUl3voeWrD1M/Qg+q3z2J1l+2uaCp9QMnY/0oS3Jiaiy2bG
NfLRegPkA8mHNSfRZUrrlzDhP9WKTx70NH9qHd+JmeIkZnZnamglLR9MtNQHE5XryLLNr+MEMSXI
bGcfMuJkiJDXz8YOibBKk1daTusxJ7o6URUzziAW9RlfX7TVGav1ikd5ExfaOTc1VZyUbbyfw3i5
4kHk1BzcXcSac5easkaiyd88vXzxuAeXbnb67dxKNAt8eLzuVM+em12ywYHXEXsuAegRniZR1ig5
0crDPoxP4TDbwA5lReVXNFtRB8tWgv94A9jX7lVaoGcY6yffL6ZboSCGo7fqN6MJ410GqeBjMJ2z
HQMHL0xRvjXtVF6tHi3JVAX/YkqGO6lSL66B0h3lUOQxXhwDkdNEoHbflwjINi3i7K2O3nKChomq
Vud0QArhDYj7kGbO53YO3kNgrZ8T2sxtvTDeagLE9P9ZVPi9GkaveMMtp0TjEQuNmyNE3JiOL31K
hB5J8aQ0aesfN/+d+UNxXvKgOeuaREHYbObQYDG5YLVQtEkJC4ZFzyw7luAald6WG8o9pnXmHKJK
6SsB1XzXqX7JiYa6tIzkh6bvb1OWfepFeM9RJRu+JYN7ZIjuYfXGR/E0LfZ4aqVzxrWAV3L+Z3AP
omc2UMrA5e8xSg4HH9NVWfvDzfFw3zF2yzC5ugMvWW7u/ug1j9AlR9eLBsRwY793/PLJbWAhkPsV
A+ItSB2Pcnp4UoD2DW1Ig83wUhIKibVM7QMcEHsVzG9iTBmiIz/c56y9LkYkTyFxkrfGb18IuJ6Z
ccOk1lBoAffs817i9VTi0cz+fEZDpK+RCmCtAR2yhTwX+h1lXLVv7RkTjASDkk7+Y4QCEIRBd+hy
4JZdB892VLuJP5Rq3OTGtgmHim8zTMkthjcTADWV/WBkDhQsgUKfpl8yrIm3DpwzhmpBPSEY0oU8
YRuoFuGGzKf90pqfpAdzPzCFbcKXsnSLrd0NmEmRfMA4ijLSyCANyFPb+s+ydRwOphpg2zuJzBVG
Kas9QnD5kVYtckdF1zMwRJvltq4WYlWBh2wyL/4AeEYKuNQn4fdEIPO/A41Vh9JoA/t5N2qyFKcx
Ipc9ZnOJ6jNe7bldendyWFBEgVJjed/tEI2711LDd6r8sqvvRUY+BirDhXOWJWD+YpMVe44dk29n
uyhpfbBtLXIsjoEiZ6ucG7kfnYx+006fptL7FFHGL6/sf40ch4cSy6p3Akni9ubSYq9BSYkswiPP
MOnbp7Rj0hmEvSQ1NT8xkR63k2Efhzyg2JJgJU86wgbu9hM/UGZ511VozvHyc0bL9Q5s5Jtbs1oU
lf4y+kea2961iB1qi766YGb4IM2MvB4/Oi/I6Q+2QUSUMGg613rcK9bazzHD3b3X77KhHG9e91lG
v0yL5LKc2cqNgGFD8XDKx1iDnl50clIkPe5qFO2MCRibF7G2b9rWv7iPmj3nNH2vqrmwEfF0tf3h
AVuJsGDjsIsOXccJV7Jzo9CySXfbJCxjSa5wrplfesfQY83GIKZ/letJVUqmiRASacNKgr1IoQRj
1JIrbxt3jWDDdc7ReAQRFW3nqn0B4oQ3o5E2qyb3Z1dLIIkhiQD+rOOXnoSHLRq1QzpO+T6icYA9
wdxlYA5wy5z4uOpcTt0Yvwgq2dMcy13Wh8krYZTDpqGoeVmQ/8tqvJvAq19p/5DdjdlzSTd3i3Li
6+gcL9Adv9yoqsB2h9sR4eHZ5mTx67Z8LiumNSQgH/IW63FpluIobM8wNAC0Q2prcupF7pJjXQqC
x9ArZ4jWNxWghu2wxGAEU7yKuu/Q4ppRbackwds7kzA45RMScorRS9zywYtpAAxChJHfRrBAupo/
9iGfcvPXL9HT/8eumSr/pa/7HCUWVlEfo/WxWpq1hGydCx6kAl/IehAJKmi09eyojLh5L4UTLsCG
gvS5Jzsu9Kb8nibqxW9YMmezz3KadHbD3ZrQCmQjBjrQkqCspEVdZg+baDTdU++Ce9Do6o+oWfsz
mb2MD/N6eWbLlKzSMPA2xB033aKOozEPwx7oqQ8wgrVC8AQhsXSSE5DE9CtZKnSw6r0RKH9AdrNY
dXuPOWR3THLeinBAtO4wTvOzHPFtnPIU37rBce+KGejOCFIr4nhFWxGwd2pz99Y6MWbboE/3cz3q
U8exv1jWD7rg7ge1aoRm795zg5Bhh7DXdsnlzOvu0phe7cK+U2fJFb3OnI9cVgMpzPVVsYPE8RxF
Z8I8xTnLI3JI0JXgk6XLq1gIPcc+HZivL5795AVeuScE892Ts7WBUfXeF3hcwJDujCFOG9eJ2RCN
xTY5ffWb/E9RM7EuQgjvvvltJV121srp9wtUDdQUibvpxmbAWgzAUE+P9XjB34BdCtu6P7ECQDyy
hYm4BDWUoZBxfBH4t7iUP5QI4fIUpAQlkqyG+TPwvA/hDHITmvSzZjDodQYqwvCPqHpzqPynjrBo
hHhKHxqHOFNhY/yAVNiBFh5Y1mRsuvZdIM9je4LBfINrKPEYs+YMk2IP8K+nVABGOdvmGNnuDP9/
OOSRfgJu9w0hPunALeVrKrI/dIHl8b9yMaXkrbV4dpIXKaKdsfVyT1mYlvby4YvqZwisnorX+fAQ
RsS2jyfKqb/jzEJsZdlnXOGP2STY9aEX7N5BzK8cGXuTOF54zpJkPxeETMI5w6aFbmIMRlatv71e
8F74ZGuMi2O+u/pbhevyRxJlIXbjwt7994+9sD7q2SrPoHS8NUeeGsmtEOhYPhsv0X+L8za9NJMO
dhWyWu5+VqZhWCLmwatRzAwJbRhw+qqAlnymU/OvKsdqC0wBkqPvjY+uL4drrFZXErPYdCmSb30f
vJIKF71UESu4xqX60rjCXbqirnNidJ5MhSk5CXq1YgBRlFCR6JkYULgUUiRbay7/xdTBL5ZLiCcw
K7yNSLLJSP0eZM+0dc6mGdinInX+8ClhrLhRXAT9foAJQ5Zpri9W/tT4VnCd/Jpk+VAPbFss+crS
h8+sowJTfX6gx/LODvcwU37vs2nGfUarGU4yxTTl/RtzcUgIqTgB8Og2JWczt3yKjye5Nnp55AJb
I9N9+YYowOXlXfPqvaNsSM2eCg97XI8LeyTIYFVgnmoHbADAm7M1syP0MlMA2I0KUKuLeClWL8yY
/3FlGVySdateta24+AaLnE7kctZO2p2LFVIDZoTYrwpmDeEAOAEKVP8WPSEaAPdhhScSgbNtptr2
tW7nb8YyXwMCjhPthzp0U39wu+W9oWe4INYmJRPPKVSBemst5XTN8/TcpQPAmTqwNq1lo0esS6SC
2H9V9JSkKjmMskRX3Mdqt0TvqUGhW9vLD5cYsFNX8J3JzHlgVb+nrB8u7Zrco7r8oYkreqtwseG1
oGMadlqum1SnPsxjFr+kI2XUSJFx7Lv+OUkb6woIFvkQ+dK5GDakvO+WDJybH4ZPw8wSkxJbQT8A
KjQDIjqXggPWAJjzGfVgBqITqpOc4BemNK3FbKUIfvOnSLayYIJtKrxKC+wUhfKWfZRVnEbSslix
l5d6pCXpndeAEPLRAj6e6uGvbMEY2qOB7rPcEyFdYrFJvZ6H7BhMjbk2Zg2bmEGX9n8dkAQfWUMH
WiXxrp6K+F50jtjO0+G/D7LF2CiaUu5LWc0vbaH9o2rqcnfIXNE9MOdGuzTCseIXPfjaxcbqbajR
21G7H//9Y1sXrOWmUO1aC2WtGAf5RK7aNmHkfFqYC/lhFx9yHFRDXJ2V2wQPXHs5d8nRLofg6jKU
OrdVaS4y0qSYZN/xw1IG4aG7Dhx6u7lcQvyh2WOcR1oFSoOmVsi+ChUcCm/5bFRsI+5BoZKglGKv
tPyKtOwOkGAZKC2c6EhbDDknlrkKMseq4iMxJvgjEmvYpG1mvYbMETCbVbuqycNz0DcjIAKcB0nd
lSTfSEbS6RIDbmDNyWA02g5GNXvJdJENG7M8EVlPcQGvIwcaf+2Q0d6GGiG2cU5Vzu9kV/IYxtYh
Tvqjye3gLuYaU3fMlmWwUAhiRneeiHSgJ4h41GytDz7GEi5SyA/8BsUBWDW+w1CMl8gLGdBLB31E
IPaYnirSmTGXjqN+CUxU3asg+ZXlir6wsxeuD+Pu4XSPWwPa94rlf9qWg4MOo8t6uGLo9FEQP2qt
zd7FZPRMSoHzHOBPbcPH4DNn0EmaHPpa/C3nSd196V2DoANzZYx+KgjWq730y/wwdq/Pih6Epf7N
DO4fJObmMGYTxVFzkD0szhiX1CjApyUshS5jph/h6ECtjlJIIgODH9uXFzXiIgp72vlK4gmL+3y6
Rzw4h4gXgfu+CL8Txnx39sHkEtU+dBrNTWA/E94DZiRkLRzIvSLGE9Kuk74WXvC2Xg6g1+JPj2iH
cWUbKAdNwkj3nwFj2XaBVd5c3LdHB7DvkVXpS1ao6v7/v8VF8qsdTHEqZw4QRh8zr7PB0K74wTwc
SxsVg2h3poTe00HXZHnstJzk3WvS8Y6fKtvS3QumijkldGdhRyV8fjND+6wq14cG0A0vzVDtwyVV
DzVW7+VYfDSZ3VzdYF65l7RX7A2wfsbDi9bsSiKB2FSw4ghTJ33Kcvc09HitFDuwKg7de2Q78715
RghmIG32r5XqGbiUbLiFRdvkQb4ubE5LjM0/SJdpTmQl27tJ0EylIDZ8sOZp9c8V/bNCXXR0Yoh6
i/IPUxm/Up2KocUPwYqLMcdnMteP2Qm/WTxx51Ey4M9on3s3LEGkM4/q8iS8qd2IQO4gCvPmNNPP
ERDXW+Lp7jZX5TNUkppXf2LBG2SCjekO1fgT1vzsliIbGRyLcPcYg8mqmyU1AoB7qY9CQIyChoUb
kg17qP1HxUzIzHunQiM0EGBaksBQx9kPxQRyrAWe5FIyrkmcX+Uk9RMvNdItBhEqAU0Y6qiCAxJB
Opb0IRyvaSo4Y72Hi6wZxLp/kq0eyMTq8ZVCDYfg+jL7Gt1e7jj03z0umZ/dSM2NZIN+Zgxf0Jpd
J5dKI8bnr7viAOiMxWoHBz2fBdHkIvsaijl8pIP7lscrhTcEa257GauFQPCHav4FKG2vNDS/G5l7
N1W4QOtlW+yaWruXtsV3nZRBt49l2+JJHK1T4TIOAPqcvyWAbXufTCQCjdXFU+5LP2bdxxSzNuMp
8R9JSkszFGvCGG6fEYJoySr5qZUYwXKb/Fc4bn9x7JIDYLAr+XLyjtm0NLsBIcomY33RQCJdRPXW
CLa9k8RuF4BUsnwVf0HV2DEqck42JrnN5LFBTaw5R30tXruOom4Op1vvpzyTxW1yi4+IapTl20AO
SvS1SqoWRGnMXEwAsO8lEO0ny/srZuF1h7Knx3bYDEauBSKKC1umJkZuuG3nKthjsfrkyv9lBrlc
87HeJ810FMh4X4myJSChgV7b8GXlL7HpvrcOvPkpkH/RbyOeK7zfnGyXvl7gxfN1NW+zb/5NI9MI
OtmNHnxrV4XVDOGuPKey6R6ptZXA/34NabxPoD8+q3b+RLMLP7MF3ej4NVONjDmtlbCDJmQQPGXA
dVonj8glD0/CR1400pIyN9ah7u32jAYR6t1cfhNqQfQZDsHHUBa8V6Ndf28I3GNWBqgBjBW6jLzn
SCsDfHM6lvmFMi/ZTS60BopOy27aXSptlqsuWxjYdXrvlyZiuSuwkfYHoC/53e/HV2uqqmNbx/4G
NiYm0YwHbHHEp1cyOSltVOZJiKwrLCrq5/wraxMoD9+btMDRm7jDGSAZrICh4OnzvXuz8PvGRNzt
eKRW9dI9sTCg9N5fa52XDjr9W1GUsjlgtYicgYtBPAr4pFsv9F4AwlubYQq/8SSF2zLN3sPFAi8T
szqTTblv6U6AdofDNfPmr4HKo280Av949laq8VcwoDnDX12fvCh99pzlR9OaP3xIfINbFg8Mz/D8
kdP6UVv5I+K5RotI783n6I22z/tT0Z1b1nZ93OnlEQ4PoMeAI2Ay432BdoZbH1692z8X2fwxWdbN
QlMjsO1vpQYE6aoRlSoQ8jYghtr1BkhNYJqH5a0W2l5tWm+Mhn85pvuBEZHvhB0USRMhkIwINWHJ
pkEtIOSSne9CgSABl51Tv9AaTZn91skRres6yRd+fsrjePlpwUyIVwnXmB7GToz3OH0SLWiZwgK6
kmbTIVjCD9Em7nnq2+d0cc7DBLENpM1l0IG9Rd3D1dAxuWSp125HKH6wBDR3+op4GPtVCWxQwWfN
TSVOfiwXfwukfnzAmWPB1CxdsTPB5BzJ2TtICrstJfrvBbkFdHz3byaGN00uK3qs+jf15G5WdIpz
juoiZ/mjq/bS+enTmAXtRdjNP4Sa/cmpuuHSlCE6dBMc695fSPjpcZYlIfiRoc5uuXJnNDyOBRqx
JpesknozO/nyDLc7teaXQitNXIoERm+yk6cScQ7B2BQVHoLOGtnapVGB34yKeOnhE07J+BVmGbqI
dP7d9Gg5xarFFH3vMKqYzpBELdb29vNk9/bDfIM+CmTZTPwSPQkp6CQYv9fHRnpsm9252GtKXhfD
9X5kjOc5uj8zqHKvvMf53qyYjrn1udG4LoEdNdTojnvqaOU3ttutBEkWhwIM3ejYy06s4z2yILOF
cYKXATxn26OfmYDeFuzfVkMNxbzoFqucNzWhDOTJaKlkr91scT8M+UFVDSiiKj8jrH9jJBOf4EY2
N8O4RtcsblPkBx5rKZZv1pM3NZhZw6ZH+6XHpxoJKYik7zBl4GRmQ7Id7XYnl4XclihkTtYEZ40X
ZGfj25vCFChVuezzWh4yUEWM/zpDe82b5bvBz4ypyWEYUrgR6Q6uQ0fIlD3u2nWbXk7/UNpitlXi
OxXT61Kw9eLadK30WwsxmUOYO0XDnEt7cIU5MqMZ8mwdeCe1xHKjLIY4UwIJrgn78mBd29nRR1Wa
93zBG5JKWoya2rEolrfPxZE7p6/gQ87nSrNSYRV7BA2ebFy7N7u8s6atFbdHq2z/Wm5m7SwvOs7a
OdpJ/5DRcqHz27Ze+pg/hV2DgHIt8gKb9NrnusRNCigG7d10S0Dg7JZxUqfa4OVspHx2WhNcVB58
5rXem7QvCVkML61XzvuMDKuj38z5QdZDtXPC2trN3uIcezae2wjn0cWu1ZX0gODCZxMRFGRcQPRL
dpTKvLgA8i9SkUijUn32saHXLfKJKTVXyIrhBnrXHqXCLx/pwKN2Rxbb7lG64U1PEwCzAFUVdu7d
XFmEgJDs4U1/8pQnsbHeKzW+zgIMPHz7z9LOXzm0P3J7eFd6LrbKWlfDwFkzAEFYr7ozjLOfUDuA
pYAY0e+djZvC8d5o5y5WRf+yVABs5+91698gmV2QP/MDxN+7yrwvrgOqbuJJ4FL4Yzdg+6T4hhOf
16rTktM5Sw9ZoC5LhPi84xU5JZgVieFN+lfjp8lJOBgwx7xjDOI1Z6kFTmrNyBiaz8YupwacsrOv
e9A0Q27BSCWpZ2K+OKX86rly6h3so72rltcQSWtX6DcvmB9lyKw7HiBE5fOrFO137RPJNKR6a4aQ
+aJkKJdidh16IHTBlwf57FKk8pdvAOjBvWZSAiADDGNjbUucP0+z4b3EJJqM8BgyNlMbz2s+TdC8
BbmhyhWoQ5g8Rs74xw6qtw6pdB7KY8DkadNZRbWXeNPEFD66okEQdKlIedhJC/1+F+6D1BKUcyG+
GKCC+L4x4MtyfKZ4fSXD5NPz2GTxHBx1EFyXbmaVVpNmNHmvU5oLBryIHCua5UzNp8YPEVEI52Cm
iHC88LuqYL9Y3amz2U+AJ8ZATR5QI1fd3zxsEOCbjbGT7IxdNQOGFxa7NmyZ9aBwQog41wevIzMz
e8kgmW5hXhS7ObbzJ4wY+ZO/VL/D+JyXgnEOaLwatjfvNiLmSn+DfHB2vAUJMoiWePJgOFEAdRW6
e3znW0HLnKX+QVdq20s2a1XxLAzAgsI8gMTahLa5J8WOapOHF9pZ0DIWw3v7iw3M1THVZXTf1Iga
N0sZ105ldEBeCl4SYJCYZnG3a2AkBWQbmHnw10YCW4LXNkDkB/+MyWw5VVSomLpmvMZQ0spzMgN/
WpNHk3Hh9ks5ZOf8XvF/h7JD6TCiMWUmQryCuNULJK65DvlkeAYRAn3rMliF/BWnHrDg/wQYJLVu
xKrs67IP5ARcz5P8nAbnb0CGDssc/ZMGmnsawSQm4PowzsgkmpxvHuHqFo06kAGZoLmN9T70FNzv
FEEFO2YmwVEPcaujPTiME/b11mkuyZSEp3pMXk2hqJdiVlPCtE9wCP9OGt99Nbtng8gJKFh6nJri
J+Jozub5z5CUvwz+ZwzqaYOl/24jVe8pV+bGOhOC8BJXRUuSlHxv4nqXxPgHUWCVFdKyymtQi/uf
dcNjNaJQ2AYpkEtZJQfgkow0pXvs+9UZX+oPVIYM9BRD2G6iA/Oj6stMbcNIMSX6aYz0kcgZMChD
ieDPxaSBiIpyj9NwzH2Cq1Jntww2lvKk4KFlM7mRPTvsrN7VTQkQZEkBiOjlCh2ESsf66yEZ2ta9
cxkrUJOJheKRBOPv7SCbo2PTmhBOaQLCg8MIsI7jX0WtrINn41aIpgpIGyXqStP0fYk7Moq/1R1f
UA+pKTM5zTOGceWn+w4GxEYwLzoCmrImdXWVfwmb+i6SzD+NjQ+/EjlXplZBJkPhAzqMwp1XEW2I
qxFRYNNU/4xLegwzirPbJv2uG5lA1SrdMrOHi6RKUjzq6OxNihWVrJ/yBeHXFMPE4YetBfKCOZ2e
cV/nOFS9hx1kFzteD58C1V9Eo5NFz1jdkIDRoW7qmD6n4RlkTILoGfj0tlKIwabFQo2cMXbtIvuP
l2aPfq5+Fm7wB1Q4YY8fVc2qJBwYu6EV2LgLoVigIzGrQogOLe+zlnzDGJ/8bc9srinbX/6kkPuK
DKw5j3mcQSgWhC6p4VU9oxypqbyDctvzoeqRxBATN0/It/9oqUgzALnPBEi1dr2rYEDAbpIPhlJ8
LXMEhhaxp3TAQLroouh+ogR9OAftrod1BKkcJA9MuxmwMBUB9Fw1IM/h8aE5mreFz59iXjdmamKd
PRRohLxqPjQ2P05CoqZHetqmMJzqBcOXQ8FQrqFSBObLMDytdrkt/Z2LOpW+iK0/Q4Z2M5avtVMN
J6THT1USdjx8K6ihtI8+gatBg4SpxDG/DVe1DOFnxbj8YwL5kQ8IcYFgcINYkdxAYgy2gTecZpBa
23QYaoYpyBBFwkrJilfHm562iNLMhn+FR8b8KFpy9YT+yf3ko3NEhi7alhLVMU9FywMoY+TpOKXo
4qwF+g5wonKW7XYBg86TDGrX3JJy6nd2iJjJKeQGVwHm6mrBcSDFiy2Gb2qQP4O+XbgbpIfaHhIg
9tp9p598AH9Z4PzyvEXvAs34gpXpiw/089qq5MNdPhNe7rGYOdBKbvHZZfIxuNZHJS4ob4mWSIBL
pGl7XFjv7uKCn98E4i8O63YjLQP4hxgKXFhHssuefMqhNYfuUFdsaorwyR4iaBwN3PaW6Lv3RKEP
oKdyUZiri8JJjEA3/OfE0QPar2A3D84Vwt8WvFu3UQSG2233QIwEsqs8desJr7BozJKbHfFmcRBx
/gIODs4ND99+HK5d376ClAtPuh2u9KMciikq/cCyD2Mi831hFc6ueIdqSNtEBdQE/VurE7TVAROY
DMQLYvyWKgNGbZs+6ZaUGNjFrDEVvSiUslsOv+Uy9ajwxmLsdy3K/J3LULK2gy9/jvxnB4S97Gk8
M2woiSN/gm3HKpg4eG2jv44L3aMcvDto6Ef5a7ScP00fYZLizPRD6zeqwfvkygbDI9oQy+3/2OFc
Ul2V70EGAQSt+TXJeCoIuMWgw32yWWTwM59b6k5wf+Ste6DMmAMttfwx96gyhUj58bjmtkVmWAS7
cFRrRlDHTHmfNjx9nqPkp02XnFjTdGqIH1TibLSzPAavOBgS57iUWcDmmo6oxeyNmwe5ftskqOIB
tTp0urlW8mRi53df8V8yFEESSOR6iNRmHsndoXkKdivVzFmXgvhbxcj7YPcS2lZAiE1Df3uGGcxh
v0lKChMTR99EIv+ZqCNXcrynrf7WJfiVsgGHe8ILEQeUWAFWPAOZfqeX+iNqougS93rP3iJGaRH8
IGwQkCfA657Sv8uXl6AnU8eNJvseibFFab0iUEoDv5WEgHHCKroAjpvC/lxzdl7rQMAG5pYk9I1T
qVyS/UAG5BbO3BHXbY3dm1yRIfhqR0U0VRCe7IWeb+khz2c+bjBtsI/MkT5Y/vLVlsPZVsRnCmd9
g0MeShLlzvV7PqNHJNQjuZUJuZ4yYU4GBwG2mGSN6usnOVdmawtcHMLp37qUqaiX8yPQPCCrpL6D
y7AsxtuzS6K9Q9bNx4qtuZTYp1z11mTuxD7dYpjKGCdPe35LXFl8CciiAqpc9i6PKhryU1I1V+xI
n4SN9edG1Hwdmk8FIA4LoaFZMcdk9lrzh5faQBmgxcC+n2Acd+CP8PwXCtdCiid9yfvlXGRMz2aB
Ry9Jxr3lFzDLAmdfAbK7LwU1qkUzOP0xSxQzmaio2iI5ICEHnbXw3SHWNFhm0+G5pHI54BdPd/N6
K/Ftn2dAVyzRHrH9uyVt6Bh3TrY3Rf4jNMSNtrM7nhpW309lBbreX50kNUOmg1uXzpsPQ2ECNndv
Kbs02t2zLmOkCxX9hkaQPFWDOHeAjXkw+gJ7Hap8zB9krBE26jRkizh1/E8KO3wjj0BYy1vZKftN
fWd7M70wziWQRS8cPvlykMQBvZmgXbUacfo3wIhQZ+/g/DGB9YV/AhhG6gRT8A56yA7FMbnbfYKJ
RmT6QGHGjKzbO0gA3g1GkOcknF4cYnFes6owl0IWf0XtFocuRVnQSQdBUsEaH60TrkUAIq+rCMNx
2xMU5OexaruDSpJhL1P1BaxA4NMy5QRUSPgQRaexvRaA0ClPo2nbkFP6TIbYxm1gQ8TQYl6k4X4w
WFyOJmP/zZCYuX5gmlOUzH+svCsuQW5tuyrw3jSEWGwmR8dHnN2u8ZO5QKXiGnved1Kf43BYDlME
/IGVVLHPDflvieec4oyt3GCkOIwd3XDqzzZJYuYWz9h4HIMJHXnodPXakIzpTgF4ZGTiTpGF4gYs
J+Rs98iyvdq2U0jCkcpIBLTnkzIYhOpUiGOK6hu0WyTelGWne/JFO5BjHEQjM7NT7fsYSLy2fwTg
lvdN00g4FhS0KObY34fjnoRHuIdYpJ7y7hWXMMVI0g83yWBjA68MaaWL0KDJlLUbSX0N6UpfMqFy
NgfwiY29azPqVwcbLs4zex/O81dqIq5oZK0N2MaOlJmq88NDWdZvpqcebhf5u7MopokUiFmKH2ox
fmOieNKptzqsoWRoNVU725r1usRJjvbZYvZxabLwxMIGa+m4HgaOYkDG3UFAjDrMGdk6k4DfOpJU
ThDmTSw11N1xBukGrfjMYmaTOk32w1vbZC9ud1aQDW8TRx6BOnZ4XcauZ3xjKs4oVulLwrlWAoQo
g0eW2PRRAkdn5DzTUAYbvQAHxymE5pSLS+s1sbZ3fnJSASzyNMlmbnNtA+DWTAY615HXWpC2Jqd1
yxS+tPSQR9E5/2PuTHbrZtIt+y41Z4JdsAGq7uD0vY56WRNCtmy2QQbJYPv0d9GZKGROCqhJoSaC
/x+wLR+xiW9/e6/9GvXvtoG3OLLh/WWyOSTDt8X7VB8Gq2ciI+BVOWcZds5JMoRvOgwBoaTxXtC5
tUG+wj8hvV+9Ak9okclGpMPexdrjFYNzciDoTiow46w6p84x7E3ETdmfKm1QgG7+8lqFXhu0z1kT
/LJwD6y68OxGTn3qBhRNYmsI8YxuEVpOlFe4XXZ5CdKwHfqaaZHNVZKyKjdw62HMyHbo8xfTIN0s
63zmZUEj4sjKhD3TFTUmPxmW9YJ6Pm7bNn0kEZfvvG4AS9LKrcESkLNVvQ4m1VNWPK1Tnk94eMv3
dogLijftDzNn/WyhS9d4J0mbUL1qJJyzRNFvIE7g1Y/ENvbRNrjD25VjkynLI//LKemOT7N2b8/S
QTc3zT0mtuYoNe9Vf2SjnBhu/zSWBYypp3p2s1+Dzl5am/e6ckxMxCSFy7hfACoApwy1kyyGQDtb
es++yzpxPmI6INCqR4PsdgO0lg1cszJpGDm7RPf3Q22w6BplDDEFXdKsB/eadKmx7lzY/lIMXy7y
M5COZCAU70doQgYZjqaQ21oCpQzb6QWNEAKo1ZLzn/CoOuRVEXCd6WTYzD1M6c2q9UR7NlTMI0S5
6WOYBJuwmvCVxLOxDavepYsyf7aS8JhZnvkUdjg+FYsAjjDi2tnA6cOWKyblJ056osi3dmGNT3kQ
/wrrWzp6wa2nLndth025hcwIKkWY7CS4UffKwB3mkMg5pgg52fJx0esBUWOYWrZsI347NZGm6f15
lWcJ2VYGtbWB6qHKsUDcxG9vYSZ+hpy+abHuabM0X4MeA32zbI8hhdz0Uv9U0nXBkFxuASl+8ohv
roi8i9P6EA+QWZO5QX7rWPJffCHb55FOt9Xc+8WOcWzxJQgkyNmb9hgNqk3RI5C3gVGxbc2K595P
ab0zrCenEAW7dHohS2WVZ02R4IGxwQuc8YUT7EMQ/RYwJY4w3ubb1PTlnrem+udVQong1cHDeLQS
5gfIxg8S0sqmLCFKDHOsWJTKVQBX5HlwiCT37boTvbmtOr8/T5iut5mfsS4K/GEnWijKGp+RDFqD
DmVlnFRES2s36Be65nbe2NZrk+KY0Qtfo5oyIgMz0DpM0vbSxuKFBseLn+b+HbkCHZy4b1IVIB+g
Yu9a/vmdhU0Mh/u4lXBR1j67+0tW9L+jZDtym5zM0Q1Pykk4XyXR1RoqTjNNTyXwUgCfjySWEua9
2GhS4m/Ga6+H+sq4B0Ez1DZLZPUyZG50YqO4sdk8nWySwc7CK8kkBnlr2ZFTC7qSGRRYo2axj4yo
koZhrCBmVgWY7mufElNl2bguSoBQpRMgv2aPnTn6xzHSNnNI0nBKoPKRYyUlmN1MxfSP2g6HL6PZ
cdQnswxw4hTWjDq6F8amyYD0jqUZry3sTbcZURe8/UbTdnp04crl3HInwnp37ji6qyb9GgVj92C2
nPXUMLSrRHfNrpwQsVIie2uSvI+dDvJdnxAD6a1JblzLxacsDA7vZjJfypT2VJjv4JSMiyMIaU6h
/J5G4d47B79gEHM06zkzICVlxHRSSn9YLdLT+VIqXMvYpDZVk33jCeTdLWKNPRUOo5h+14ixSTMi
IlV4aiKftwL+yyPjs4vM4u4hmOyzaGTCZNkHS2t8r8MhWIm8/WwXf01j+siXrL/+/qm6GbdTa7If
VVHL0O59ubr/RAfOlxIQfTU7YZIB4rbuaooLzfqb/OL40VjBU8roPNUEOAQbtDLPiwPxvkMKqxeB
BSoPjEPq1zjKEW5ug4zdUIBGIjNyDZjtFH4ORVCMDmyuFIPlILNRQyfcdnKmY40Dn0ZhCiR0dkwt
iJxW+8FLOT3aLCQeag4g1Aq+R9UW06GNq3KqHzw1fDkCUapGy4kize/HHeBPHrb3qGzwIwNALnDt
/iTvdqTrwTxWfUuhtx2A1S/HdxoFeAi23Qt/sbq1niP3oUqn8zD9YKM/noZieaZRPJsLmT4bCyWK
THi16jv3mPE04D1dgBmiSBcTXk2+zpD7vmjTXWJuVFLSFZtGqC6yuZkNPATT/Ik/j1B+433SGAvh
x+KVgeuy28fNt8Bd7GGTUl3YvCl/BFTgnT1Mf6vBboqtfKzzvnqJw/FlVhAi2BQ3VH20J5UL7zQb
8RvNgPk54VcrqVpSwV0mXxvfOXuuZsflW+e2McKnIZLcIjBDWDd2F99vIBkoUa1Bi59B77TPJQ95
7YbGnRLhN5tlVe4l/aXOObNJtP5Yjg6pBTa3bPW+ZMjBLHBpmmxbknwmEInMXx4zms5GHry3oLc5
jmJu3AgvuzrSHa99l/zOkrg/+gDDOTjWPwfNN4DZVV6npOQIQq8Qt6rgSTiW1UYt0V1POtmOwx3Y
2TglOpUFZNadIj66uKHZC8dXvOzGpULdVBZp4UK01i2TJI+FTNx1Hwm5j5mnL+XA95o77uNEKRvN
vSCVaQADntB/aytruBzq8hm20VIYOBuHmWpiOfZkwCXK6BjGxTaD/3QZMAb3tBQdA5kD45e4pFJc
vMfKVFuQPclPN2giglr6TzhjKe1aLzpGhoUnMcwuXvhtxFTV9Ugf167u/vWF9MJajKM8wfn1zw1S
7sGu7QuPV+ekjYXOWi60KgqKaI2p31O23cYAE4L4V7zY9K5NurUJJf/ib4Q4Rao/z0V6z0OO+B3/
0DJwSgxeKPUK05U/VeY5dxTWxoYhDNYzkCzUoRfS3WWPkqkKnDQBpaZIho2zngOV761fqeW2O5Nq
kg8tTZzrRc7DCWwISf32kDeUcaHM7l0cXRgMymhDboj1WK38I0+EN8JgP1hETQj8cIHpg8CwO3Xr
qbOjFd3S+tEeOWhmFttn/I9qPcnyZ4BFveuG8qEWfra1y7De2gr2HdtysgDqYMFOKihVQlyaiOiP
1nOZVpTDVjQWRxYYwxD1jc/fRyai1IHZh2HQnJmPA85uhmHqfV8Gem16i9UT7c+aga/TqXOiXinD
GlKkmDmxA5HOCfZZ32HabdXeKZcyaLlJ8y2GROqM+pEQ1hKGdlKoxD87bIWH3M6wOMQzj1MTEM9q
aFkGUmCJ58Zy4NLQObYu62E69iwFT2Zyoxjb2Y220698uGY7YYm1q+nvMgoFQMqJzH9+iUvX2tEZ
SWaGxwJV5yAkzJIdlBEstKCAyFMzf2s7Gl9GPR1DfkS3tiQHv3RL1IV3ihT3QQ5+beNhpNvxcUxr
Wz1N0GUuMRi3RzeVI1TMeFvOlDrY7kxcKF54P6H6OStUTh5wYl28G7EgFkQpHocUazqbnf1c8UBZ
k8CJ6B1MvyuSKlSERMZxJli4RmQyr0A2SDF2zavj2+9D51rEYiHeCBLmU23NZ9jL2MvarHzouHqR
xfv+hlaYQVyT9c5vNfzgTuX3v//v76/QZk9p2ZeXSdNuZWagp+VM0Z2FhQhOI5muDBQGzrrt6ADt
YzU4PFqe8NeRpj85cWFjkbMkPqaq8wSTSDi1PutUnyOTRU6sYwvplS0G8840Ft3jzLLJ7sx0BbeU
gEQZFw8k4vOH3I3eB0uhX+q+vYBaulfl1B+IeQ57Zx7Rdah0ZnOvXhPHek24XB77In5tSjGSQ40R
IA992qsbN7b+Mbb+bco/dRrFl7Af70yiOF1hJsc0jWGkm2hMo1P8YmdUksJRf20gnj1xiHGfeEgA
HSftjmS57J0kgKPaBK3syeZX0JUE3WT6VcELh+FNHre0Ldp3miZ5b81vUcvkGsWEP3yheCZLQsZW
/1aEwXvkYM7kk3iaiZetMo9TYtMblMUn0YfbDRnYgkxuwb9MDcU5471JRfhQqWxeg0c4Ipq7579f
xk73a5cx99x6bYjZiujgvGGkBj0VM+uIsaL2xpmKXRdAdJAhJ8aByfQBcoM+KmLiG2o/qd3yxasv
+gsxfhJdnoHBSZB/A5iya+MBL7+PZgAAb6embUF+9pCa+oM1GwNdngOPUussj+1NDVIpacnIMRyU
yUeX9cbZ06D3tbeFDf1IbJpGeOsWhNkL1mb8jbwWSgdgIy9IeksuNCHYZ8x2n550A6ykBZViHgZP
fZUWnjlF+VDqnXLoXl9V7u7ooJtrB3P+HEt23eY3mJmfosEubUSoIZq1z6U9yozKHisA16oXyYut
KxBzgzNykubJA56yaDegbK+wY0MgsMsN2QJnY9c4P0BCq02UND+YtdN7q5kmoe38DPLBPYsezDn3
0AlgarcuO96xPbj9i90dnc4r3rIQoTlzw+Gz0NWPhR4uRmmd/Ej6h370npLCnb4TZLbZ6PSBDG+0
HlOdELWtHfxAIX7czvpEzfXvWapuhFLJI1Ru98DPIUdkKcqNCEYG4CYYN1ZYjWsX28B2tKo9iqL1
k3kJjZN340MjI2pibBBQtJSyxuxdQcHePrqN3dz8kAGhuRBZmScCW8gkb37S0jlfx8R44TjJKQHf
5VPkuIRv2rjdILA2gJoS9WC0gCD9KSivtkGIimaTetdiw9wMVrtXAXRCEY9HzLlMKD0WXU2L19qB
VLPh9WJu3IFmzX7GzOg1xom4EdD3NrpMMQVhee/NJ1I5wE8yXx0mI0gv8JEeAlntNAee7y73f2oB
mAAbqKAWEFdnjxy39b7x6CWrPKV1qXWMO+44iv9GZ8sQRaxuSE81SgIGMbJpHZDsbVQzNGe1nuka
UF+2CwgVvyGpXevcVWXxbGTPTaTTW2tRyRpZ+UQbTrboss1LwStajkBEUmf55/8a5pwyYlW3q0pw
N0rU+VUg6V3RX0NYv0/wSzyCOVX/x3XBULZThdoGe4PlW8iqUrpPyxOb3SepMbhQ05rX/99JODgC
0Jq09xgaA1WpA/apsGcfn1ahfXf0xoc1+tiq8ESlNRWGvIt+UOe2BogWX6bIURz5MG8qP6vOFSkM
6jGSFz5g74F3w0jcqE0Og07TDRgR8j61olWjli8jfWMNHZKXQEOC1WHOxmOWh2CYCUt5W0HPIwwJ
bT3POVLjNGPxtkL9Tiz1WCN4x0Op/3lQk5OkIbm9BwXUvjQQI85P9Vg1pbuZAjHQvcSPpuGa3YYl
jERWghwG6Hw4TxLUpy5ZxslsHHcJzuYdQmVNbD3Geh0O9tZLiYO3ZZnuLX1rcyoLqll2vBG99BTL
5Fc+nGxbUKWkFke1xzWlvdNIlH/DbONhgTTVqUYmzGp+q2U6LifDudtYXh2QCMF81NAoPac19BRn
uJVNyGwTk3DNvXBlN0vrYhvPlwYUn3zSGd4KVRILpXqb/BNu+LEhRGmHLQRFBjCUvjjlsZYwJ/NI
HPPG4IxPRo8fxkeOd9t1fCAXaeKfUI9f8zaon3GEcXCYIr2X3cCA3nunym7g9XgP0+jgDMuMRwCw
yT4mlsxZqxxPnAsOSTRZewX0f8+pAm16GqPzbBRnm0byU42djLoVrzxYA01KdWbKPR4cCBONcex9
sm1l2e1EmcdH4cSvSVHAC0Q+3yjcejNH8YuwxQzshpEtFW68t+qJhwbzvvLqS9FIqvPwME4G22gv
7J7MIN1OsxNe0srPUahKyQ3UHO1sHo9ua2AfmmO666OO3kSh8ksTA3oq8zt4PPkY9vVCmcv9XVcM
X6LvPCoppwBthpuuqY1xm3JJvFiix4xbY5Ov0yImnRD7K/KjpMhSPa4cTSEfHmm8LV68qPCKkixs
K1w1PltK0TbsmylHwLIQrgejBpFSNOaX6q+xlLcke9MJzqvWMR8bsvwr0++GHRxR0WzJOwWnSf52
Jb76IAgnCHVDy0Jq+Bw5G+SYWs2cI17VvjOoqqOTU/vYB91e9cAyW+JiJWQ1SQXqqmYnAMZk8DdD
Tm2JJ8KDVFZxNP0PhBZeoUO4I7LEXlTKo2mnv3J8La1qqIDRSfYs+eQAcWQ3Si5L1fpXKDj3fnE0
Or22jyaAD0XxAaI2yL8psaPTWEc3ur/f0prdC3EJG+cChy6T1+hVJPDKi/ZXl2GCD84Za7uKmZK9
a1Kz3JRD3lyAMLts70M6i2Ef38NGWRAW6nXFcHmIks7ZuFheBEn2o8Lsh3OeLIHhAiTsoybYUlUX
UffQ8BgxycOHJrGDhg7dEPBMSvjfLzVWzQZW20wmcGVICA84FX4oHa1ZUwfbzIqo0BT5dG99fx2E
fny3R6k2CVtf9O90Z9fT8BLF0CipxvnlTHAyiOZD2/TyXSVEQvSJOk+/nUBl5q34qMqhPM21+weT
mrUDyoqvMDDNj5BgFC1qbXt0aKvqtZc9IW89U3XYU3hcVRviqfqQWsUhMiPzPrf6yzN0tPd0I44k
e6adPyI0ljJ/Mdtn7nbr4Nf4UMFPr8ck6j+mzsJXF1sEYJ2+2w6ZSN+pA8JwOh+HNv2AQX6gfQ7e
nKr3RNNw2AXJvCkW82COD4/ceFKzWbf4ea0dGT9l7cTJgi2jp7ceAf4sNGqsFRhywLzGG42/H0gV
NZXQfF2NH3Cg+CkCj4fg3DShsWo79heZYT2bQZSew5B/o4eXqCtqvARmcXYnCJyJExKsScHGaSpP
MpXfnEG+DligGp6sq2qIPloRO9TF5VtzuV8M1g3CyT57s6RjTqREPZpftW0HW5OCyr6uk12XYR3K
I1yIPgCrDWomFb8u3z2gkVciwNj85pTywJTzSFjpuyOiNzOJRhxesrn3wt4Cc9+i/xg7XB9qF1hi
V8DgxabYAEvPGgjC7nNF9+0eFqB/GpcvbpPR1Eob0pruuuIWsqLb0xr1xygnTcEcL++8tS+TF30l
dUaMe+5qOi/d99wCGxYXEYSTtrwOBjtJO4mMbSfRlUJ7ujWd1+x4LT1PJZUhVFryz0imU9Ew4ZOD
uIytfDNUWlAmFe9j6moOEFvQehLjtfUjjWRHhgXqEdzF1HTXBPjVvfIdbsUiosnVMbeysP1tE+T+
Q2wKsUrIqdG44zPIKx2wm/mZdYG+6xaBQPMH5hbmjRWBqK3RR9DUikvY1LSZRgFu07mWp6BzfxSO
Si5AyJ595eB5z/pnQqW/Su4fc3SaK9dV2tT4pk2cJEt2emCbgjJIYKwB64bF2r3NSz3d31+N6fn/
bdvIv5eN/Nf+d3X7kr/b//kfHST/9Z//+f9HJYlLYpVamP9TJUny1Xy1iW6+/r2P5F+/7199JOY/
qBRxiOm7lmMGInT/dx+J/Q8PjVEIShKFZfkWjTxl1ejkf/0P2/4HyB9TBL7rOQ7CByUm/yokscQ/
PEtAAvIc2/YcK3D/bwpJCEYsvT//UUiCM9316TzBlWharr8U4fx7EQ/NeyOuh3HrLbJOM6cwP5cv
g82L9u+XNqOS1/Lc/Vx5+TFX+jEOpLxg7nhNx7g6Gbhw58BdFVESPFlZYW1am7ubhefVFtU2yIbg
Rkc7TVyipeIIoTXop+7OB0CdCKTzFXayHKqpCS+oSsxbIWp3OyAAySz/jlQ+XRGWq8XKFG8TG2sl
kNBPsviPbT0LAKWEShNVn8vAUOfa5GQzBfNPAY/8rGCbrGpv1ScuFvwAg5Tlm+FWF4JOqYRjA8Hl
NwzZ7QPNFttYtLeI7t1TZo7DxenDNyufg6M3WNNdcIqpcKZvgJZUBz+T77PbcKTqupKDcQLelg/5
4MsRMq1LkUmHQLPYNfurA5i9JK+wy3AfHnh5zGSK1QOrAOPct253Ghf4xRJedluLcT98wYLZHphK
y72v73Hn4kGJeNXhF6l94pnGHHjPQ2a2T53xXVhwqgxEL+UQsC1rQImiuyKjhdeFfvLPL7z20i2N
6/0akbqAQZPaO/aIsAxFBcc77i5ZlqJ1QxlY656fqKThPUgg63lpcI68VgBKdqdNMsG7IIXAa65I
BYker19jyeRQQ/HOulbFK33J5JcXtRhr/iuNNB2n0q492bKp1r1vxNfYAUs7q6r+ZGeEa4VedNC5
v22H/Yql0+fR7R+SUIZUJQTljyjrnlCCyo8upsS4wKHv8Dbejexo9gUBjR0JcfXIMQudhTw5/aFF
sOa6Ws6P8aHzhwrv9lScLFP/rtyvgT3JZ+ZC0AosEkRVN4Mz5XhUQhhN0Qd+h8SJhlI8mo5VXUe7
Hzfe4NBqZu7VAConrOcdovvVKTEl6zaIj9UVt1q1FYbwrxV1RIfPgCDilqtaXVw9/fACeNhBJu6C
RfuRv1WC8CjKc9Tl7xHokiZ16oeOS/C4WJoIHwUDVQ7sjTDwqO9BX0QNulYqvHFp1dkAAfwMGsNQ
E+cyuv1IEynI0O46sj/YjROODRun7iUcYvvccm1WzlQezaQlc0kItJ4guU6RP650TXVqPGT1yW8T
xl2s/t7on83lSzNTOAtjsFqXfrLxF2iQKMtwTzk2Z1taNU4UnDwmIJI4Zg8OsKQ22sLSOuS1Ejft
yV91ZEQXLiTumcgCnK2qct8hpuD1mqjykHeUG/mWFGqDBa1dSzTITz8AUuRkBiwhjlJTETHD0lW/
4xcPDSrLJhh9/zjI3NugHjHRIHFeHLCFfZRRXojwGAz+H0LKZzKW1Ra6EgPET2nr7kyoYzp3ZuNs
ha7MJdvsP0T2eBS5OsRzMXw4PDo4kPY8OjKld3lTEEYFtgrR6CXvY0LyniQrQvAAU3Dwk7Ib2L23
Hhb4D8RwToid2Z/rxcZZJiwKC+FZa5Fk3bWHGjSHA/8/H6BMGuRJQxe3AS8LVi/I9o2F5wphxVrZ
M35tHS4bBZ++J6QtlobFhNo3OSttuuOyYioHuBEz+0FyjeADoSGlJlOV04JEGspoV3Qq2Yuh1muj
EsalFfphqraz7vu1lr7YYVqihb1h/VL3zQRu8gFrjHv1qBwYQq6xMm+HtZLJb041V8uwKSEIcKwV
FX2qqv+AjLAnmt6AGEFKnCPzexLtZcYDV1RGcoKWutJTsLaDUJzZth3m2LuzWwKe36X7MI+w4ddP
JvW9+9KTj7Y3XDwHT6mqyGabeGxSOhlHowECCO1X4OH8CzDDGknpAgKiZeKSHgPQ2YU4BNY4nB0M
9NbcvugYcT0VE3VwKW6HdkkmZMesIbRn08QCmQAbyTx+2inUFBu+MtzrYZOq9AUGxN5xMhrHO0Rd
4BXKs2mWET2ekeGHk5Y/LYOlA8ay3z6+Tjt2KIXs5z8THhngBgbGM+1j+ccs0+OOCIFXrAJTPBRt
8atOQRBTCBPTtnXoMeSR037Db/U+Y1r3QlIHTUQrAU+lzz4ZD31BEk8CC1h71KJy9P9uepcPjyA1
5ltrhwWPZ25GY4003ga8mzoibkRSm5t32ftatzpNslMR5FcfD7PbLZdM4v2xSLWdJrtMV8/gNcJQ
Nus0x8IQ44wNJrri88T0+c7JKg2N+CC50a39NHA3BrAFizcDMaClpRknKOu1+U9PLTEKgc0wXv+s
WSXiikhhvvMhJgqGLfPnrY7VRDrSqvltpyIz70PYv4y+91SF6EEj3oesufS0fBLA7mH6EyCIGkWg
KWK+ashIR6zLTe/Rr9sUn2/DQyK2XrpqvjMC7ZyQ9LHICLwGMZOf9TjrGDciFRqxpkc2Lwjg+vLo
SFucp67fIOYWJ68J6MMqRYasK4xdV6XOeupNOICQ+jdqUO5THOXkrty+PWRFsYg77pukT62CIf7m
Ib46bhxS3hSY29ADt42GtuMP/fRra6AiqWbl4gOJYxNQwjUt8itmNRjg1oWVVwfdWJ+Q2gunqh/y
fgQ9klKzZKFfsaLKD7RvL67qZlP5TbpP2Z5vZDHTuekPn0xYyR4QCZ5nGRJ9MFhVbLLM3ldcbnDm
yu4WBQPlzGa+d1kVAURygGqQUAAfwPoobJ4ErrOFaoivbnF053UJ3GXZkUhr3k1cdYc8Z4tNsSnl
mLO+URWU7czxJDtLvXXiPk6qpEan7vdmFFtssQ3uWYBNF+XIn3YfsCBdTDjW2L50wUeFuwnNA5Jw
huV21TfMkcOAUyFd6ijc6mv2WyByyDr0sPtfZie9a5izve6Wc6QwhrspvWbNefGDPQ2uFN3ucsic
sCk0L88RRkgyKM2xJKuYf9Bo8ArQKGA6DbOsJfZxCh/LE1y2aVDdCIX4GM4CffI1zdKZu/ISTz+m
qTIfuTAsbHiqNz4gZjyZ/nCr6A9nlT8GbAgoYEOF5tSKEOCZ9ScINHajAy5tRxrBNnd1eE7ifNGt
IGoWU7At3e4mWjd9GL0hZ9U1ZSeWzkRBMYp5It7U0mkeAkyz9N+lZ5sf+TlktgzLgLr6sdj6Rbg8
ZyhDBVqQbvpAG3ur9739ZKh3Z4wxPttsOoxG3QNEHl6pYtu3bA1Lm7xU61N1x+czYmNKPRB6EQJT
zNaQE5Pwvz2trHOMFf1Cers/hm4FBClLz9K0X4wuoA8sbamtt5CA86bdpq3dPJCpOQBV7J5G2jm5
8uvNlBPz7QmEgA2gQRRz2NofJvUcMdAvBBGbgPTLJDStGxUWq4mlqmvE5mvoLPODjC44Wm5iwNhv
J5PJPdath4zUZ0U0+RybisN+SHWyj8euKjOkQ2TCjTHX3ga6IgwHrMEndzmIZLVJV0Lk4BeKOrSW
ruu4P42a/Vvb7eYmOMjAOM+ypPh2sN4hlGMjVhiK45xuh5T8/zXtyZrP/pitGj6XjR/EkGLN+mky
ZX1oDI9gbnqizXF4GTBv3spRnGcEmMEa2JJ6r39X4CHflLK1cy7s4NcgqXon3UzZq+fcB1Mb2Nk8
GANxql9CICK7MhD5WnTjuz+DJfKqqrqXCrIHlcT1ToUh/JLUvmhQ9g5Xnm9MD53JgYeMzcFMyLXO
xBKD3BrupRBIXTRIrP06vob4op5GffC6TD04CkRCW/1utNM+INIh3L0xLjk38t0nXef+dYo5iTu4
2wFQYVawG0w+4Bc5vKp4eonL56aGiDNNDSZXWeK/Ep1Bt7LKzn6UyQ2jxC4TXFVj3JAFbRjmsopZ
K+lwrmDlenVsMmxhgao6kB5fpTF30OhTO9lffOjgD72xAKBAUBOJGaZknyTOcJR/WPfSO0+OavD9
HqtiZq/ZH/wx3D8zdQcXzLnTQxtU33HyYZr5myajfBTJNEFZH/1tbDvvbOVfbEPb+4zP5ykCyosc
RfSfo7mY92mHhykz8mdtDO+5pB4tiuCaDhm868zXB2VJ2Ll63IcFBgo8rTK3Hker/p15BKRdSTQi
9X8oh6cv1w8mt9w+oBcV29CqL0mIn3XRhFO77G8TCCVs1dQHsFmTh45eDPo1hXtzdDCRzYPTYtcD
bQZz8FZGP+Z3wh/Z3dKTt+kF+UuVQfwICpdmBvMa4l6/l31crgx+jhtuc75dSX2XzF+FHuQVp/+J
rsbigMSQ7wxYxnszIT6sgvAN2LLzWEfZfmLQ3PYdwCErqTlsjSJYJ5b3BWwpefA0x0t3jC7kQAkH
sBR/jKHwrYW7xRnlXOy2tggDVMSQi/xCrgMawnJNdjo8NpS2HDziySlt6seKDcUJ08kmHv3gamfs
IoxSspE1DDKIJWNuMPTQYzuC82561TF5kNwpzviu0AET0vM02d9J3+2NUdH1g9dQLqKi9KCU5Gl1
82Zil7zCi70T0rAyyGf2Ec5TQV/FikcNfVFDHT6MAhO8EwDKVr4ybvSVndlvA7OMaCBPGlYwdg7J
Ugq/OJu9z8khbaEfWMatdlV9KkITsy3gnVVh8iSJX7gs5Y2Bmb71kbkQtzM7Q3xO1sQmz4bfj7Wm
45lvY2QOHfeH1TfWtbSS7q7ksOWdHB8HEZwrlYSXIPE+hF/OJ9522Ec/ulydfNsZvsKAEnBMMAXS
ZPXOv3a8CBNCjan0vYwh+4sEolga9QRbFCNL687NvoT1cxklDbFxpnNSKOU+6+hgi1K3fB5iHvUO
G2zMWAmFykEtDrWlfxMUYUpl2PAEUZVowAvgp/WxNJJ9T1nuqffKS6Jaa9X5OHpCbRw9vt8qUBdL
pHSFN8nFoRVtL2EMrqwpByoCAjmJnWOfyouiNTYKnjG6Xkw+uFVn+b9z5XSoMcPjzGQ5FzBp2wGL
TgXDjQ5MD27VYaJbdQM34F5AZFsbnvVasJvdF6538xydrgjCPueD8u/dIR8ChvM6EKtqorQxMTPG
9WDe+XFwpQjb3BlWZQHKPtVF324ZdBXyxg92RixJnPlQ9s/xYqjl/F4QnLoMZfBjsot0pZL4e/FP
6ZzsLsAszOK9dxw5ZMMdj8/aajeGNMMjdoR9Yo/+UhXPZg5wh7Cn31aApo+djERrjhoR5KhDXo6b
23ayPU2SOBKH9JZyutzM7tLMSi2Nn5mffmwFGH/HN0rE9qbHor5TW6Nzlg6i5jmSJcnwxv0ZjOqx
15t+Vh+15XQbLH5vfd+/kgJB37M3eUPoF3HgjH3tDwCZXZwBuW9nbW84RV4tM5H7qHT+GIl+ECP9
pQEp0r6LwwPixx9SbDNVRKaxkgR0t35cs8MU7h7vGK5Fo72OeR8cImn+rPQIvd/4b47OYzluJIui
X4QImITblvdVNKLbIEiplfAeSABf3yc1C0ZPTIxarAIyn7n3XB9goxUFZPYQQIlXgP3I3M0bfSas
xegS1zpz2AyD318Rth6ZE+afZQ6T0UDaRG5OQ/J4vnQnAqfI2qCHzLO701c3Uqa6a+qad0QSYh1A
tN96EPI2FnK4G8yCFlkOcIIAEPFqRj94zoacYT8L27NvTu5OjDRqCtsL/Wbzn2eKYmVkkbrD6BBb
49Mhp2zF036x1PTSdFVwxm9DLm6AstRRlEB1n/MORw12TkQc6BPGnr2ATXC7QRwpuBIpjeGe0bgP
mBKYs/XLurdkvy2yWbCdDvuN6CpOwiF5Zjr67WR5eekjEzdV2qEsAWNE39+mm5ZXozGj8DUZkgc1
7tkv0vFzCshHCJThrbmcalRqFeIlTbIq/Lp/5SLZ8Ac028DCMDAwIzqJCRLAgH19SPj4oTu8Jr2z
qzvhf8g+frZb4zm2acX7NGoPLfTPjQVLdoysz1Rj6OgFVrbHCbgEfDDsjVCbZ4dmaUFU1mrnJJG5
LutJx6F7rIYMjtmZ/ocCEFtX2zczj1CBDvUE+P2zsxBBjiYOxTBm82dUJKkYEXM9u3Y3ttv/yKR+
oNf3r17KS7T8CSYuWsEht86RDVld/Ht0fUWCmvOZseqoZUBCqC3DVR7n55K4pG0wifrA91Fv0JOE
FFMsmMtZyBdY5x8FHkNk7+kH6uTnBrIoYXUpsUvO3VWiuLVdv6zKwWC21GBi87tiXXFvPysiByXS
aJ6k3WjKeteW1VNRu949CbppA02qMpVA3+U9Yco0oM27CEOCDgyiF5zHlvo+iJsjxTORaD1RrmOc
v6I8B/9sDunB6H5sjx26TrJsizF5RcNNSlDWILVKxN2fffMBy+PQFn1MviTfda+OOV0RbiJSAgG1
7zIPyh0n7rJvAu8c3DHsee+sA7kTJhSYS5Tl7Mi7+NNw3Z3vOBeLpTqvXon9jqkNI+eQ0B5vJZZk
ZfRLeo9jnCLIMcik2GZOhyS+soNNO2vTpONhPqF9ZUFMUJ4nmXxWr3GCaLnMEkKCS3UZgfytMHuV
Bx5vDlWqwFWcG+66b61pp4YQ/XuA/8Byvb8OY7dd3+dfk6yDYzaXtyBCP1tVQXiolhuS7lsr23mb
VeCYGxnVp9rAW4KOU15BMsxgVwDwVv2tqLEQuKH/0bejs/JE9k71jig/N+AZ4O9PzN9+KodtL5gL
OnyukjoYdn9JQiPKCR6ZSgZ8ewpLQAmcKRtQO+KwMBlVrjFBnfx6uYwIbXZjE847oyhOU0ENB17/
nINk3kt4ExTOu8it4ao1MNjmBP+ACqDUjOMLyYHurtFEnHBTMbKD4O5iuhxQuNQJ2s4SFYrqvSPk
WzLbTH+Lj4xDMEMlTVe8WizJMDtuCCllKsOk4o07AU+wBZAbwerzDPpLeguT6ZBo5dxV63SAlpej
o8VkA+4BvkVU9D9tlDpnwx1+0YBXm4hV5TSAm0t3AszKFtPro4UUCHZm3bGU37KTGPbkpgKE4Rkp
pXmaDaylRR+o3ZWDbdrytgXcexwEoeYuZ9Zfz8dpYsiF+IaoI0HBRlDiJQY4v3l8pz8ydmjfoJDM
6IHS8E+B3uVMXehlTIpqkTMsXDpvPRZFs7Fw4aDne6DedqHn4zEZa2xuw4LDv/c4dUMGV2mwQ0my
IC7EszZ4X8Krsp3vEanqHualfmsFIReSdVQx1Geiu0iOHBn+yoNvYolHJWyuhoXYVI8s3FUx9YwV
wFcUxAsSpACKRsfYmN9tiHM/Btbq9XOFOCV/zVRkbTyyLpMl6A4JdRVxUCvI80Sdl8RSWlT5ef22
DDrpOQOBLsihICt0TxKn+xzHJov4hS8nefjhLl/KhCx4+fAHQLw2pQyPRPW3SZZyKzLmFNwnHyaB
ih754LumJUuxl3cHkNlq6ixoFhXsFyPJsDKlXzHK7MPosHKrLJ6ENmBUmLV8ncZoXRq/TsDR5P3J
7PMrrHOH8Wsz0jok1HcpeyPvWRXjDBLtZ5rJVeXw8QM2XmYC4S8jb3lGyQgsy7PPbdzd6OI2FSOv
7iGNzt8mMxYZlNfXxqoY3YuWmiutDpgfAJ641sqP3GMLjBZMFW1t2CrwYA6r/9C+Ri1qVSxKGyfO
nL1mzFpmYG18abyVktAVa8pXS242h85236M6/+yr+q+VGHJnCDT+LrtEjPtwQhQhFctvtk8t0wus
u47EUlYZ0SN8cbr+r54HvCbkWipwlZdEMg9dwKZ7dn9OR/lSOyGKAatrqW0zLgkbyJw5MuMGg4VN
0w/3jruUNFagbQyvKTdOkX82DmhBsHP5HpbZB96G4oSH6LmjIjwoRvOpLMIjb/yzSvrxGqAusZpI
PpYgz3elq2k7wPbWVjdlF9qwU7Pgqa9G7LNVOIh1I9LuLRMssSpyS2TxpuouOnHptxti1bJtXC4B
igy2bD2JffzppGtF9JG9FRN7iBFzW3vuvG2LeEuZSnh6QmbdaJXP0EbEufHHq5EgVWwBCwINwhXk
GR2cEDKhDkCZHww9CBUyQXxjkj0znF9+Nb3JaZYTFmhMcuf0UftuIGVby8hAl1yn/ib2I3jHDJQD
kWFe9brlzGMEG0nvATtonMPkqDt2l/qaJviBJ6HCjZ0RD4vi87+qdBL0t1537fL+uw/pfQsAzv88
aEUQ+3enbZ+WcBq5Kn2f0qW3rg2pK4eoN37N5rXUvpUcX2CMLQpfTfM64fsAq//htaDtKX6Yv2ec
9YSdnnkjzGNnuKxxl2kXTNLbZOSyAWdL8fHlI7JIDGKsfdgS6kVGS8J8E8J6mEFPSji7W6Ph2wuP
uUjzL+wwV8mkI6M126UhW9sCPZ6grgFXAj3KTNTexK/N2hRD9tAdxwE92L8fqEffF88aD27iJvea
bNM1Fwgxznaa3h1a45Y1rEiha2YZlCuqrBNSNC20TesnEcZbHL/kFWfE5hSKzHY34CPoDVZchAIE
DOgMZmXwIXDBk0KQYe0G9tbsVIaFPBVpcLRyaR2IpUzWbHn2arGdez6o5xGW4ppReHFIMgf+N2M9
3kZKhh73Nw2R8RQsVX9EZ32CYYRjltzyPVlYEnxeb12qRr6jJkj+myfaaqa6EJZs+OnM6h91QOrJ
MkwnjmqMoaY17YtlYY5dE6ZXN8XVt6zkWqcQ90IQnpwBkHBIJURYE6SXhDw02yUxvvf+s3vQ/CCW
CeKVNqjg2FuuIquf62Vg1o4EfylNUunz5DaVNhNoz7j0Jb2BgAuY93tUoWrV6obIrsGeu83gX8OW
2sBKu6elspNTb9c/nKLOObBt1JFpSN4A42+c5ozPS+eXKIAStswdAH/uC5/ows7IzfWI+xpYlhFc
kLoPLx7QmCFq72Hg0V6TnbV2eOqu/35EojJW7FHWo4GmKMfJfS+JOnY8c7gqOzMwv44bWTNbkE3K
RzBMZBb5tOuVP300mWccYofA4kp0XJlI6py8uoKTgibEgCqKOpoah4WZHu32IgEHKcUtrAuTR43X
pDYrsRGlJBzUYGrLi70v2A8fBoYkPCvDq9e6J0FrQV8LWAAsO4jm9sfsnJ07t/1L0dfkGwsiQVsU
0UmS27xsTPerxDJ3tCT2B+KIdbnYe0QX4zu24WSbtxZTcvwU5xQl1Bbvp40IO8DxEOfBAR60vXZ4
Ms/C8jV0V3zPhDwbhD07bH2Ib0d+GTm61WaIYfAo2uD4fKKipV3egG/40E5450bf/wQ/9oT9IAeQ
sXz0IEths29D4d8hYGmyA7OXisNn1CnVdDvnduy+aXh9QqyBobzLBIgcUBRLkHJNGY60uKVV1gnY
mZvf8dO/zR3Z2DIDa1DovOzRGNiPWtlFptUD6xlX68QFUnqKtDT2evhfvIz87YQgbsrTo089Jsnn
zgjq9nVitwo9ljrIJkGeAADSud4NEofNkobDOp7/IqyDQk0CzlqyprR1LnihE8KJF+HTSP4wCk57
8SrG+i206BU8osV9IsaFzho3CB2vdPq4hfqxjMkj763vuu+nk0MvuRp78y3Um9upM7ZB5/6ZCDUP
kVH7tfnRTOrHJvQ80unngc5Bn34C7xfh691uJCQdLj2igplyg/R0zm1jRR4sSdREqzfwKNmJAfkg
c93U6et4wbngCGRPCGbPdUK7IqrdR0ui57GH3u0J9iTZXvEABDOCEsA+Cx8p9/wm77lsiIFXBXnw
PsHwC8a0NXyWK2PriUmgzxYR5sw1S81flY3tmCHM2GAOpxY2AAc8gGqoQxU6WJRROHY9snvfGt5Z
cyTgI83nBU2qmSG5pJ06WW79HhRq2Q8S9NOU9kzF8ZpZM96r2ILHZXePxKnnldHlb2g/YoZyr+y7
XvBOPQnokjvZDcAB5hdbBsDXe4afaWJ9WZ3/qsz4LEKQsSQRexbDJm7OZREmsufdYKDNkMVnBCVs
1VcNroWe7m5Rkhm5LRt9uuxMgypvaZZkvYx9DwxFV441y08zLG7FwKllznTzJaXXLKLXzvkNtrsn
GAedaMwpLjvrVwoXJSCWeIfx/CcqPeyLjkukQ2u/YvUY+PyltbKsGlePYPtOzwn3oEDd1abwDYgU
AURF1kBGzBuGKWDfcPDbhRMPOjAu7cnbzQ3PEG7z1zK031LbJhVd1pLlMPYz5WBfSwR2w4IpteRJ
WoV2tdrajnPiZQt3qZzZI2sS0BKK78Q8x7prbtrsChGXOTQL6Lr3yFbqNgxvPkyps1Elg/3Ygpjo
4jPJJsngTA1fvrgD8mtXcaoZGSyX1kaJlhKxdrINCaWkr6w/fNRiaxUnK9Quf2usmUxekMGCel3J
MXsEpgR6iJxlzL3fRoErMUYq5WTmfRi8a+busvG77pDLNsu7a2be5R+i73eWQmd2PUglrZv9CHiW
61pHfRjtfYFxdQi84raEdAPee9QgEwMBNTM+xUI+s/7BIb+bItgMpIfuw0W+zYULjZNVTSMnY2Pi
m3a92N2ImiHnEFbIL9Dv1tAfgJy/khaz9p+B7vCkBKdhhmkRlFSAkptj8o6IMS6VLF5miyyCSAPh
FiysdeCS2lpBU08IeQ/zVu7Qoa9RVTUgQOo98Ml+h0zBJKay3uckUxPDlPK6d2JntdV/KTnK/qJu
faVYL5Ozu3aVzs8ewdC4SqGIsrkvY7vHEoG0h+ZHsRv2EFUFS3IUzVMeCVZsOviNVeCa8CRQXUiE
tvZCNzK2uXlOY8faJCRdgxgh1SipEPUhGBDvMTI/hb8NEeYLeq7rUufiIIGorOPUDfdh8yxsS701
HlYgSVt77diRTpbU5RZhNnlkHSZqJdPteYBlOLAm1T9AgmIx1//kjBsQ5nTafUkGXz+SqjX7t6Sm
+iLuV9OkVHcNHPWMkts52M6A2yh3XibmMA+B+/rhdqyg2Dc1YRpfM9Zbe+DEE8MJx77UTE/Hxbae
J4UoqV0KElEqyq7RcxOE0vIYJt6P7aNBQH1xNfkI10phjEU5s+CGqS37iT5tS2yyTngSt7RZnhJf
XfyWjJQEtz76FlicPhj7hdguPOAe5GCtPAy5frDGrnE1Xnwp7wvd0RrBQ3vJI5bUReE/nMiZSXyL
3Iu7Jyz1hG5q68M92fuKsfvYLsN6hG9wQLBMpqp7dnEg7zr/O6P4O4HzOFRliSxwLXxFchqBykHU
vFsEmxVykMd8GX4XBMD6Jhk5FrFaM9LmA2uh7OYCp+Yo4mkHscThNxTWY4lZ7LI1P7SdaI8hdaZf
Fgm7isLWY1Iu76o8MzIxT3nVjLcoCwqeLLwmAK/UPujSZhcszikcnfDmmIN+Tom1bRGKxMuEUiBV
m8yW5jrOneBshOawmpzA30yYL2D8zc5WWCWTQESQsyRsq5sM6Pmzq7ZuYC+HCVZlaabZMeCuq1zf
Wnlek1zCkMkYb3R0MMzh27PbQ4da8G4NNkuCxbpCPDB3o2vtwSIyqNbMhkwhWSot/9h6IbVxquX1
3XAoPds+8ZS1J/BiZjfVlwz2f+OOD2hC7T3PanPdMTkgyAVrHU0WOUHQaNexkziXcPGfva6rb7UO
Nl98/zLzW/9KmAM5jgmHyPTD9UL0NKM8BDB4o8LkXZJ1dvN4hznpvXxLLizLPERBtQjix+hYn2XZ
WTuWfS9x2s+3Wkh21RF9Q+8U4corcYTxOZytuT/FjVVsKhEGt8yGzjti5Aab1fCaBmSFTPULvDAc
PqG/K0THG+WkJN/lyW5MohIctJ1wGhvWMagUkbJBjDooehJIGzBv++8B8dsn2yuvVVp3r5Vp8sr6
y7uYB04NFI7bwVoYoWlzYVywPJNxPewGqstzg001WLzwMDnhb9M1nV9FuNxDIvB+ko5lYWpuAt/R
AOtUXMGusP7JFak9qpbbSpafMzeZA7A9ZCq+uMUHC+ePzMmqnVkXu7icQYoNANjwj8W6/vnrt8wp
g1g+etLlEPQND5g4zJB8AkCQX0QbEAQAjcgUhX7jb/ArZtiJBnosH0eVAM/dLazms6l4o7hxSSHr
B9g6ECF7ZZjPOCQLhk/+gEMKV+q4rgIGhMkcX0Q6z3u4UGMeequamNGs7El866f5IGix8o5soS5B
eeWIXW0QdIJ/SJXUhypxNo2xHz3rIedmuLQCsl85jdcqHN+USMVa2ZuxyjjcyMjm8DFXY5d/x55j
nu1jPMPxZAOFIAEVKSGr2MWAsZDe2qbu77abgkMYY3Q03xwr38TZIg61SD2i2oozorPyc9sJmb7z
6hL98U3IaPYVENtELjs8VVvZL27qi63dQuEsZtNeE94UPQyTvV1rc5qWliUOPa/vEDkxFcigjlQQ
r9K1M2QrQ35po8K9pEtZ0WLl3T5NJVEo01w9Z/mHlbwZjDxjdivPttn+yBZCM+Y6j0dfrNQSjNvJ
E96WAiLdi1JoZAiWp7IAh9XNMVgEfWvBn6SG6akTUyaFNFFlfRkGn7696oh2QWS2dhABZSq0b+CN
t048zKdWLnsITmrdV7N1RJJEHIk8uRUQAEIkHmYGjZKNmJENd7kM8TNUKdxBdUEGYhig+EvYS+AM
0Ruv279/CrRbhB41JQmnO1vaScJi7AuxZbJ3ZsYefXv1kRYXmE8A+48vAXaUAFtKof0pjKc+wdoV
p1Z7VyLtYomws0gV3YAdb7EE4Haq/fGOgpJWdyqHR2//xNoVE2l/TKKdMrH2zHTaPVNqHw3MBnT3
BcE42mPDyqh+MKGhS9AOnFZ7cXrtyili4xc7dncDSaE9KKw7S4Upm5hdrc+bLjEfoivQQEYW9Y52
/uRYgDrtBYowBY3aHeRon5AkXJHFVVJehe1/YK2H4OdSO6iy2fckI5JKG3wnWn2DS+ddVriRfGxJ
kfYntdqp5GjPkijBgOeZ7Z9S/UOFGTQXab8s+FxvlbY8xTA3ulEgT8e7Zymb0BxMUgqzFE7f9mFp
/5TASJVqR1WovVWldln1yOTcKvvlMIZZFdqJFfzzZGl3FtwWegDt2LKwbiWDCrY2Zi4XU5fS7i5y
BL487ffqSKUngX1LXjqBxUnw0Wlv2ETx7/NHZ5jGBsxjrXaRJdpP5mpnmR1n56LQYCHtOouwn7Ha
TNgfLC+9dqaNrcu8AregiWltisEOJoi2iAQamCUCalk49PC5RbljrkqTv30yzuxLuy3PlZFx2hJs
8gzUPf62JhZpbIJzbHSQTUCVaGfdqD12Jgoh0wCiybl+mLDhoXjHj0dOkPbnddqpl2nPHmMe4sm0
j48jZx00OPuU9vhZ3QuNVvYaYP4b/rkAtR8Q2S5KGCyChvYKpjgpBgP34KJ9hEzNxge9+gsLmfRZ
YDbkAOiOkfYfom0yP/D/AfPX7sRRWX8rsyxPWWR/GIgOghUEi2QjU+iWYWJmO4I18VVPzbbC/Gho
F6Sj/ZDUr8kuwSLpaK8kugrOfeyTsfZRsjpHla+9lQ0my0a7LSXB2qb2X7qmn2ydNsOcrBksinF6
xY5IJGO1tTFwVjFOzoiPCnQissPUCIho1I5PeBsk9Nm4QF3soEaML7TWDlFuWl5bPKO4Oq0H+20b
YAWO0lJ7SxPtMpUpftPsn/U0PI/aiVr7v3MnmsBSzM2VsQLPDKXeylu0QAgr64ylddHeVgYKHP7a
72rhRBDaAau0F5aD7FHVuGNzxKhaGVVim4W7kL702kmba1R8LH8rkR2LMS52fU2IIjDebdB/DEWf
H70uoG4lvN5WsI3nBgwEZhESzeeFhSBIg9CYiO/oORIyg/hwpz5CJH3vQgPZgM6lNb7spf8a66aj
WMPFIqVfrBPnjzAI+AjZxxPrUFbsuLWKJbPnp0F7j5P0LcaK3IxXSzuT2fNBMdNu5TorWR61cftU
W3QmuedBBPXI3Chadcwc9kL9N2GgoMmNCJqbds5rDos7IGacJPJaRd0Av3JkGEs2CQFHgW32r+4C
5kFKMZ55LnvwdNBoXWE3Oyh/SoSDdsx/uQ6LESfz25OJ00ITgtzOo/EIyWEkkImk05EUQA/sAEE6
sBM3iqE7cJrJ2eTJNDJZoFuDC8+i0kMnjZYc/2L+BYuL11ctK2dU8Sb3HnCljsVsICho1xGxUy21
tV2eWGy+uWJ6baYRTfXAkJXYkBKaEIymG2vb1zbKEViMf7I8PGVFij5XAsWySb9ihMi/LjK+kqQ/
TyRiZi12hKJAPtbhjVsTvvKqBhZ87O2L7bI0UJPrwLu3JTQFllZbE0EnIzKk6Xobd2giNDAR0Uk0
NwW2NYK92Y464/E858mH4bt7VV7NqPaQZJsnnJ82lhdA2pPTI8tkeAxqB3s6v7Idbv1Bxb+wwDRz
8pj8cYdX+JTm1VOejkjlDYeN3uy/gHw8VYinIYCpjTG6zqULCEAS5jJv6J7dW41HLBFB/dyIjrkc
wZQ/doeHLhViDx/A2S8ZgRnYmsTa1eJZW7TDPURvVVDFT0M5HbMRvEnexDcf4Y7OGF12gWPJ24S5
voIxRECmz69FGg7o6+UY2DOtxWS+OopzkmsPDI1IkpVFALsaBmPbevEB6WeHoDU3T54jjgWO+5tH
8h3cuOgz6K1VXGzgLLqIYIzq1RnrzUK4wNoHIgMHxuquy9B21zJk4ZLN1g8SI0rNDpT44IyfYRIP
q8aXySmw6q+oC7tNP1Dr5chdMaOoHM5IA8NxfDVpIc8VQ45j5RXfEhc8cwv1if6JiXpdtcQFcnWx
xPxMUG5dgO1CjhEjOzkpn/794Pvnr5W5f0L+s+4EuHrOoyPMBe9WhpcCJ952yqWxSQkJPhBEth5Q
em1pGub3dKk+uQZ2U1FNb67rnkKqsrPKY1pBU5AUUb3UNlqQeLLuESvEDGHrDU28vcLA6FxDmwF5
sCjWx+Sk7wyVnoZcFneDEcSOu/kw96MeM4B/WuJEpy1IIL2NW1FFYLV2t74L+VSImpmSxJqBBNJi
+IpOcgnaaT918jUcTLFhKWu82O5AZNU0tnuFu+HhE2rC5DZC+e/a1cHtMixtelVvL81WZRwQSPo+
rc5VKDl0cGhlztqo7V8mYqsvU8/kLlsIfDFUP1y8BSfQOCWk/KlTjGmPGNv+nufOn3G2vWtuAlll
ulduDNDmJksuBvgGKOgh+yyatnvq6Ls9Zykeds52phh7vPNhdp/fndg74jnzvy2XLZWAZe5RuB0J
fEmei/Kau+Z0z8gYi+Y0OuYZWRtk3MhL2fmMYV3t5jBynzOE6UAYacGdioftOLvTmTwJxCiINVkx
L7d+MZYTkZUvwVDWe88Ki53p5USDJnW4GkUHu5oUVKSJzr5Nkl2FSfUoiUTWJ7CVWK92VPkgUVl7
BWXc7+w8/o89zyMopXfMLZ9sknr54eTkkYd+yEfFSHV0uIwxcNs2tA7Gtmj1UwB35WHEkvYKn8Pn
2+g2rlaWdTUfY+h7KHT81rwEZkgogeceLZxnj38/0NZ9eqR3ceTF06bFVsIkmf+auMo7NEbGHD1d
TqWbxOTNd3fkQfOZnp0RVfjbXmqkEE5H9UXS9zkVqIUqUIhzLp6mmiXzAmYqH4PfxdAbgFjat97H
U0qDdhdO4ePrHydUSSLfJ2n4Rd6b/Z0PPzH5rTDJ8vce9xtqfl4fG8DRx4S8JhbO/GXlWBdN8DGZ
G7MMFtS13Zhfsg6gixtiyWTR7ZYM3a2YkiX2iumWB404aVfS0qb5zZBOtU0K2l8z7wmmBZSZCb5q
Y6LyTVuxrwMqIt9NrjNV89poW8AOFrO64eEOMPsxtxxL/7OwO5yBciDA2fwTDwta0TKhJyiPvcih
eVMy4j/zWTATZZ7cyw7VBVDciCRQ0iOyuN8bCSMt4ROQN3v9HidasZ6yvwTr7O1yzjbUTN225gys
ULM7NNUkcaVb9u7fovGhmRfmXxLp9oZ6jZV8RAoNk6c9NCNmf6NO5WNohXFXhoyvkxshJCQ33eUv
vCLPkgmoC8QpNQ+u4X21pjCwJJL1ZyKgHYL669+UBqHXeI2z5oHKYD6Q6OBRUFr3MJYJ3MV3w+yQ
qYZgQSu3/4yoKduY85u3oCSWo8HiFuNIyFLICWRteZHxGRSMlBes5tifA25ryxbo/DrcMODrIQ+3
KRQF79WJWnliJUfpm7vMvJ0ouAmQUoyw4HH1bLdEuqsIFd8g4mQmyra+jVpzU+AT21VSlFdZwV5M
7OLYFBi8+7adHoni7EFdRtQW+hMijEgUICL0aE1EKjPag9wYlfmxblhJNZkpt3mtyCwFr+kZqF5R
oT3qGgxyQ3pIXYzN2miijyVCctZIF1w+ifJ8ONvRYFFvl/hfou7Nz5I/YK5RbcaC4DpaXYQEuvuA
fhZ33gXojAacgokffOeZwUC3TWH4Qc74OzrqY2iPhhW8EHLHVe7MLzB8wRTF0W8X7a4/MWFhkllv
zIz/nRyHq+qWY56PZwvNtbz3hgBtqNMXVDAjDSFK845qX+1DUte1OoObQFKGDY75KWt+xZpYB0Yp
QDkjItUq0gz5XCz+ymhCE08BiYHXup7D9MVSLDxIYerHkCz0dEKYpB2AhWJS2Xbdk0p34zA9J2H7
kw/ef0Wq3qWPDiFO0NP3gF0rhGiaRhIU98T0mA4EtrUuSQwdAMQRecJ5ZC1/iDfYEwr4N0qJ9EH8
8G6icyOB9GZ24yU0fYvTJ3keoyXbNqpUewXpDPwcL0xFGFYEsZ54cswoFJYC29RefwbmyK9V+Qo1
secTNRjBa09b/WvEf61aA/PYibRqVGdZgqAkgpbNQ3RTBKRv+546SVVpsPJnw8dlsjIl/3cf5T2Y
frKJgF5VR2NutqndbP1kMKCxsKyrJv+Pylz6i3o5GUvuI8jOvC0M23Mp0l+hUCUTbLZCgZGXpx6A
LWB8RtmErG4cn6a09WVxzGzlskNvPlpQUiZE6z5t5HaKUojQJLZWzCIALdLTpXG94YyEA2fvfBJq
6umF2NApxC7lzPFIA5AhTMwMyi/KpyIgNiSrh2tn/RUlHlvURubGKlo4lam8F5n84+nQuTx2f/eV
j34lwAbqFXxHo2AQH6K6U/H8YsrU5XFzXvq2RKDMLWhX5B7QSejYLI+jMqzuVfBatPmbm/CU2fot
GLzkj7IiVGc2QmJGJRPvD1NGplE9QwbOR3A+f8ScvCKjxf4yYbcdphJZbHNnI/cDvMncdM1QEFHL
5mcgYaoTLyiCi2P0j65f5l94rZ6DNjQPWffJ9AOaOKJmcHbZhD4O8ktiWmTBpiZg/vJuwz6NQbYc
HPKg1w5WCuS41juADBzQCw2VLLuHwVB3gz0Xc29gpStbMoEJXOMem+pWa2K4T3W0nQ3GyzZL7ZBO
ZM13C0+IC3UyzUMPfX+WHzN+33UY6fnNOLG9in2isxayjot+P8SS7zJDzcdq5cJgcFuHLpioBJ6h
y8WxZrzFgmrlRuJXkKa/p6bkJSubU6CoeXkn75HR/zai8tXXX19Fzmg3Dd299/4Sw0vU5xQU2wCd
Y+wuzbq0sAwVYAqbuGVoFXGSCXJTase9LhHrStOHltWV5sZvnuTU1a9CedcFXuQSFuRxhoDDok/D
9sxL0zB8Rh0Q7lUbX43C888W07HCIa6rKk5jUaUUbdgCiyy957U8oQR0N6ZVQQW18npLY4Q5pd5F
Do+HawrzgFJubfrsb3FDdFs66a2Rxoj3KYp8VFtWaKyLwd03bSW3rt8jSIQ8UWa4fbHdg9aIxLIh
2+IPkzSWOH8Hsj4KBEu7fgiQhNTec4m7YO0zEFmJ3t91KFG2wuTpqNtiO0v2Xrwn5Q77zqqh7F2x
c0AC01rkkXndalI10nQ7+UC+G8Ofo883pfekZp+YVlIGs6nWwwlQvhPsoCJJUazWzAnKlt1Ywhs+
hIjCoq4/y5ptydwFxB17fNLU1rQ/Pah5Jz7EM6wiLCMbZ+GeZWS4HmzTPWBObNemTYxWRPQz8krE
HGWvKdOEpE0BUR1Ob7wNDWc9a8ds7wauteMibE5e+ZywJ9olbYq+y0x/sfvWIhGsPWCSplVjhR2M
ukQgcvSex7A8IO9hjO9z8zlkV+G8w4Ye/4ldQzAqkw81xb/5KMxNxgEI5Rl5q0wBqDYRE9TaQ/mh
X5q2GH6sSu3J2gxLhMRWOmvZfrQwzoufGskVuTTgIR14KZMdZPtFDROibgcqBFPX3mq3cXgWQ+w9
wZXjliLdNqsGJOeeMVNzkaId9KnL7nsbF81X7w3Og3J1N1euSyXsorvCV1x7NapurOn7oOr2fmiQ
VoDlAynqJR/tT4PR+H6kKF1l4bQJcHvNY3VET/KiPHbE/wLaZgKtAE7UlDtOcMpM8UaOx5dRtzu8
OiOPTvMdxNEvMDLO0bGc78ENHxMxUOtAv+7/Hmf9XEMejtfCbcfd4On6Vs4rdtsdOOR9Siulm1vG
nRjViJFz3/9n7zx6HEfSrf1f7p4NksGgWdyNJMorld7UhshKQ++Cnr/+e5jdg5n5cDFA72cxOciu
ruwqiYp4zTnPoQR9i+L4Q+nJ5zxys+cgjzfJ0+x1l2WSSTFlYy0CbbmOZu5QSeIi9Iy59nAtNkgZ
mTVRX0ODbHjVHTIjCqLnxnp4HQ0XSRcA2mAYLCYzIZFzQn+gHyVm1Sg2SHlD3+t48wnvODKbetMK
7l8rYnPnjaOLxmgutgWKA69v38pgfB0jHBd1FXyZQYfhQrBtCCv+yDX7t1VX1zseE2+DHqKaIkJU
sdo7M+DEacCSBBcCeoBF1dsBRwiJbl/LmMe6rdHwZ2nOqhzvIZwfbHekmt8O2HNr7qF2RFWsupjn
jd8Cgc9d67X++FMTsKUlEmVpXZXHtUJPTdEm+VGZ5PPntHhyUV0YLtE7IeObMONzmGra/WhQ9npI
wNvCHncM78m8V+hGZ5sYFVe3uRYyXq2QxdxKZFgP/P6LqAF913RWiExj2v3cymU0EQajIGNMSDnm
IthhOE3WRikeNbe8oAeitJTk51D5Vix1fm7HMO+ZcdsU+wy5pW+Y6lfjRryvHA85hR4gjuM0Enij
I9CJ4/wzDiKuQUrFPuYwMhr9F0SEnYHuwusEJj9WIT8vhgiCT5rSn3tZS5TDh3zjAYbxQ9dksU2J
VroQMNgWHlJSz6J0kSGPs1prcnw1teGid4QZJHq26WSvXVKL82husPcuta7G8RHVEzIqziWV6K/2
yCXfRSa7Bzr0aj/a+GMCO9S2Px252bfBuc2M6893SIngAVDogmrHCTI2W9DHcgVdHVbmVphLulLb
rrupPgY1qTCawX8zkMPjRKrDn3XeBHfRk3N1YGSLKtNBkSjLrVtXvCkkL66NqrtP5+KW1K1PVNfA
VnLt0EVMVGACcemwksYWTzQlIXdQQMgZwgS3UgPRpVSYyTS/zkpnmaDK00ARuZEh0464ONQuru9Y
8JFoSDbddvKQcDOzgeCUR25G4x81zDp5eaylqsN7TgyslXKHlAgJdUe7Aqb+1AwOJxJXmIYaLJs1
3GPYOXEBObWD9pIzbv1T4qW6foCaifUfsTcQZXQiImUJqNDriQKUW6GTJpquKX3R1eFwgBFAcCcI
xtrdwdaVYd+RAji+phV+E9z2fm/xSW2tO9cbgfkgFqVf1TaNTvfQ0hEUKiRrqWh3CEI+LVk7a+/J
DufXMKIMyQMOqin07rG7XiPYI11XkqeOIm80qbM7sZT9AXtVqOVQd58TkE2py7SAaDrpag+ipm7X
JKWLjHhtZOqeDGyS7UCNC/MpWqPTZowo7vl03LQgXXwTMxI382GqGOajuNs0gCOQWyH2pyjc6qVb
brQkZ8HnOfe1zKyl+R05GBPvlqwEt7CzQ56mv0KjO7J0fi0ravlwAONTymgbajEQ15FoJk5HV/Ig
tOo2HSDm9kzgN0q8kboXsdFa9VPP9FRRkGtu8qmRwqQcPgUBRe3P54u8yhWTjhNgW2wIOHyYsPnL
R0JSNwLrG5+aBF255RJS1p7xsvGceB1vcsvr1ptcpjExlMgJmUmofp9H9keTUlnPQ3urD8s4KeKh
zar48+eGrTVeBTbvUCXkUlePNZyUfv5wKrIXOEMRFVIeYpGDzPzg5T11esXLi46Qdq/gUIS79cmg
BoQAVviq57osGtbVfYkgZrK4zlyehvVYctL0EBlX+Nw1llpr7l1eP7JMiXYyt3bc42jLXe6IpdNU
KUABmK1ouw1BkemgtRCk+y1FcZvGN2VNbsnQ5t85c1YEn6DGgXRzoXk4QVwAdCt2GLk1vVaecwos
66Y2Kc+V45ACwOYIlDyFB7/cz5byhRs/xrLApNC9gqE4BwAZF4TbV+ER/kdQIhNvlod5OB4Tnjb6
hh69KcUVqJbGt/J8q0WAaBBbAY5jjOyXkJIsomNWg812QB8KBvM46qZ+fhrJRyZt9ZLm+btsdSbm
BatMlHnjoydv4l6S98hB6A9h9O54PI1wQhGTYqDayzT1eYg+CmJGViol36DAZ1ZMfJq8QZ66NnuY
LR6rPoYHRaaL/WfLmtJKModx0WcP6U09zk85ZLnVXHM5V8GEqxjmxJq7AlAJgNEA65hIe/j1uB/9
sdOBeI/CvGLF5takI+bD+pLLkuHuQOR9ZMl+r0W9fhPWpGyl87MrTW+j2HJhh6Sd1qvoxKfqz/rD
cXnd0T+SQPStxInTL0V6i/w/WY2Sv6yoMgoJ80Bqxjay1XwYK1xAhEPgDmsibZPpim91p9lNMW/C
ELjPaAxGLoDpQapl/zs523lOepIDHvWB7jZ3C17DpoVj1MObqsV37YYpJArOptj8DaCPDxc2PqZn
hziGd25W3SMGFO8+oMAiVvvj55JicMBb2k0FQ1eHRTFjKQsZgAKP5gwfjevo+7HUqfV15wuh14WP
c7cFNrJKRccoLNZIdxrUBnkfVYRFywQdnTUNKRY7LMFPVawZnCOm6Tc0XevYccdDrBqeuapC92lY
xgMpBzScBlTbEKtQrNcsXbmXVJe7O03Lu1NHpA8keHUNDU4yVFq7Uan44gQTp73Jpe84luUzdvPI
aiDwwR245jNCallM5eG2VYx6BqlYiScYK8fRgb9muobPuje9MekIyVra/ZfNWbRxOz1O1df//s/7
Z85MkYdLxR/tvzI2DazspiOc/4znLOKqU//3b/uTzulZfziWMOECSaB6UhjmP+icnvkHjE3HkzZb
Vs92HflPOqf8w2bWZXo8NKbg0OQ3/UXnNMUfLh4NqeuYOm1PCPvv0DldCRz0X+GcFLMO6ygeK5NO
aQF0/jucU9ZNUWl66u07BrlMNdgfJhZrqaF1qCqwXnd1PqyKkTg1zDa7nhzHdSkSseZvtaHkxOem
OMM83AwNMCI9Hzchq0rMsszGyB7q15kwcOMWL4FWPZpDtzaIxLuJNM6/3Fh8FwM1NPgvv9FIzoCO
m2OFsvjZfXg15szaFHPAvHiY2MGm8TGyPpldzj4CM+gwr94SDOfBfTyKwiXmaGZgJrLFeOoy93yG
gX6fxLOkOyTAOJ99JlfuJungOGhZ9WoEjHtmbnVG0KC+0gl7klmTZIt1aZNYsMWTrLlN3mYBMGV2
2ZPRZL2j7yOds9SfaGivRfzuFJHGTI0RUUXN2RgOXXTZGA8ShnlhXGQV3/WFAfc4VmeahHVUgdgg
ZSjb0I6th567a+qDbKNk8J3aqK9ZxrQkAgLd6TvMvwCyGOROeYhwkhq6UPp9oyK0PL3+bLMJ9LEc
hK/C283q0Q266Jb6gsSuEuSelXOMZTBVbVWP+1rQkAzmWyHCmrUHW+0agwHzFLUd4nokYrOjYEkR
/rWS1y/UkUnOZ/oV49QqDs9Yc04s0hzNe/S0pl6JkPCEecKzrVGq2U6zyPsdRNVEskfQVPy+Ukxo
SdvIPcD6Zkm8QlwRgxD00ltNTp+zq06OYzBqNPNmu5ELxcM1WT84jQDXYLjOVkTNSxZinuyE1zOl
axieWegw9MiYuRCCj5RsBiRJZXD2UpwQaWmog3Ii+5Sn1cUi8gabgxAMt6sHgwzszdTMP8IafLaz
leCBLBZ9FBGdwnwYUdfuS5T9q+FpCCrzZFpmsCu6iPLXQ+/LzR1lBEjHRkIieTzl8MjITGMaanvy
GGZIoODXoQrEKbSd+oyZK5DVWfD3JpBiBeNhtRBZVixyb/CdoOi0m50MuQvCdnFWMlyCcKdhI0m5
aQebG4NJ3qGyhn1I3BgT9LplWOKKU1efOs9Nb3MPYMcwPWtGW+wEMT073rVoO/Gq8IxR7nsdw0VP
JelVdi9ZIlAoD911VlS9wiB1mtpz5WEfc+bFlNxiY0xHoiahh4Z9kRMoGIHQW74NbNSsgHPZczuZ
X06BcWj0q5wY4kUD01ao0gjmBvkcQFJz0BG55HquwwQBt4ukkC64xU+W6WR1BD1Qixg2WRkQfZRF
4+dgue4mikxtlZjjauoNd49AeMPenEAQlHgnQKW12Z8yWHvSbMm3Dx5ZrRwD9JfUeu3etZzTLPdN
k96VxJ5h3CIkQVXBY6tjyBk7QWx4MD5TS6zaoj/bo31TVu1LViBFd3JxSPLi7Kblo546dPieFkCi
iba68VVbkr6czrFUlK297roHrAEGYz529ba8dxEYYvq9xl4yHYse6W7qUuxAkzxVZkQLXkbDg7dE
Z0nvI/jxpIFBviYh8k2WVdV59hLn2UOciErpAtsjQjJppDek90z6yisFKQkmGmHd6Y9oPPojBJj0
kAygw2NBOYXEU08i44SHTmOIRoaYkes2gvgIt4hcaJ+Dm/IOAhCI5jQ+E+D1Tv6vs5UZy0uiPB1Q
SZG8CF7leZU5QUxh3yLeBUN+xJhtHk085gwxyuamnMmrBTvEU+VHqiAoJ4LA4UJVTvW9cnnkUqVy
HBJMMRuN9I/8weDTaCfJBVnhU0rkqeU2pwgzm6PlM55vBuoUyqzRssOScog+CwBst8H0xySVTRrS
peK9jyCtCAwjO0+5bwREtAf8GXgR8FOu6hptcWzXpo9F53siuhMtEUtCZrKdRERuwbb/aGSyrzjD
A2GWjFrQShC8+dHqlJusH4izSMO1quyvir3TwpeYNpCxwdqp8RTCX0K16wpfaJa+FuFkoJSqDiw4
gpcJ3sJBkfa5AVMbvCB5UusI7U4Tiotd/TLyNLhAtaRyBZiHarj4IJKq/Hbxd6v+czJ7597jCPBn
wyj8H7tgogZ5BlKb7bIwIaUvy4rd6JZPTtIavllpzlqZM5aOFkeT5kHiV2F+EnXCKyX4NOsJd4tF
htKDBmgh0OBfhC45q3lrLq18gDXB6LyNNbjBSSNkF5hPypMUKXChufGI+Y1MVhhYK70ll7Sy5j38
Pa71igk1fkG4Ea7BZxSi2mY0WDb9oJtS1DKzfZs1brdOwiXSYG7vhB4ewooECuUg+TMdmBM2o868
dL6yJ8eCp+wtdD5hfyLiYd4C3YbYr/xYOP2Nzm7Wk5UfIV9Hf03fWmCz65tfiTbusYohYyJLx7Oh
v0XpxmbRsYxgiPB1rcg3de13xBtUj3wWIhwqqdb1REMZtyOSpJWqAcaOW3BbYRxzFoZXpRFnhxvB
70EN63V2DSztZXmLpVCnweB9q6xH4sFZL0aJ5UMF+jQhKdPA4Aw/zHqMEyg/tJCUkWwx8CsBZs+J
rzOWByP0TpTLhUnYVovLT03JO4HoUdp8VnAlM8usjLcW4RZCG19DAwimtucpG6EJVR07lrDpR4Yp
I+Dgrr+JhWUR7cCuj/znLz2cTmPTvCrVIp7jdJoRYHH8IGBknyOxzLnijKoXjYKFmMmL1aZS8lYf
21cu9Y82rGuqn+4Qo1W6aQ0t33omE/cAdwwSkebc4mKTRvFdSPGJus9PekQoJrSdMEIDxXwwwr6V
C8S2bhKCKyKwypjORgJdkdAL0mF1N6eIxCGRaBeo4eh1Q/IURrs858WdFZp+1I36JXLa6xw6gKUx
zmZ6/x7oHecaKLWiRChGAw6IrY/22XLR5oW6WLYxrFkNwTa5tRNGfEnZ3YMk7ikao9u5PHWdXqxb
dhyEOJc8IwAeQ15LmXCZOynHcCoYlzMAwfpIuA8jf6pPOnDbdA7stN5QpDnbUva/Yw9KA1lui4N8
Q5jgtpqrR+awzC1mVq+uyzJMO+J+8cuq/21nrbEho4y/Yj1tq5vc1WlWBYgqq75afTruYb49F5VO
Cc1P6FkNGUUB2MhhMKFaGPB1deoMPqmGQXVojDauVHk798a40QUfJTtdmxl6LMglK5T2rKm5cnXk
CZsk/KbcM0ig8yHs5lu5SOFnkd3kDdstZVL42fHw0VbRYxFQaOTafOuYBLKyzT7yyyTdJO416ViN
Mpo37yvjUIhqvHgGy4SaKmhTiiUDONH0XRsXOzkGwzH0+COU2pwfkRJg2LL6ZW3ksvVijpR5BR6H
gUimAWwubTHnMzia2Zzr3xARTgRwM6Ore1jrrkNl02fGQ+lJBMugChOnuaTlLO/T4uBlKW4zwoiu
seFY2yibvtFoMdUQbgjTrzu14bzCVwifOvZ+AxA9GQZFATiKQ56xhnCQNGLfffEIpToSuuPECHjw
a5HSaXr3zNMRNc+kVXpx/UrRPG0ZOj9YATDjLpKg+rLgmk69tcGi7RhafSkQvlCP7vR8YD6ZoBgg
IOTFI+t7AOxowFVbG0QQHmcDrYabFBPjiOBa5PlXZ6EQnHK/MttyHaOPATpDXZyO4Gnbla07g197
2cQjU+Zrhqef/CnIemOsi0lz1UqAgCx4EZbM3jWNu8+WuZhmgF0MqZ3pHgYEQMH3COGquzi4EDmL
Zj9z6m6LCrbcDRRCOguBS55AGqlMksmMskzx3YHPqQ3rZaI36RHX2eystdQlAzMN3u1MnlTbWlgg
4hdWrsGNF2p+EdTxgXCwlTVAfFu8xCC2mRdmeE7XKbATSiHIZUMo+diwhptT690qg4Oy1F3sxW/g
966WaxMemEHaFTnJQ2Qm82k8601xxO4frcZ86jZ6NxELX5CfVx56GCYHkuw+tZ511xiYDyKCrkS5
w4wSWtZYm+/87yVXFdwd7hPaKw4MEd/DFeN88E36i5WhiuKs4Sh3Uhc3f0YxHuT7/85M/sbMhACQ
/xBp8sVUNHuf/i3Q5K9hC7/xr6mJ+YcjdS5/YktMoVs2vzJ8Ne3//o/r/UG+j20jvMQR9+ev/CPT
xP6DaQZBKJ7j2oKZAwOVf0xNJHEnXLgeGF1Q947n/J2piWP9f5EmTE1IwRFSZ2xj8cMs99+nJh2K
NVfmjr0fTe9RZXGCf6wnebZAWD/WGObMFKpp3dbfVd/honbb8HaqDNgymCxJFL6aPSB6q1TzGryg
IhiSlVDoGT1k+zbaClarly6N3cvci19K6JBgIQEQ1HGO4wkpcjM9dnMmb+qZTjhAj8dUGmUlL+UI
UXp4Q9+IiCALnaOWSBszHBCTlJgwkuGS/ODM/SZv28chLcJ7S4/lte9IHrBLVOjeDCAJkFBZwinr
5KiugyJtKsBFRZ1kPrp2VhAuaVunai7slyYoSMps2w2nQ4UzqX7wdDPaO00D1ywBQgxsCYreCItE
c9+B04xXSzfkreGG9m1YsBpipvGMs6E5xaOW7lqkfhd9xiN8FOwYgC+xK9IXt6mNsWTrpKZ+oyOa
B+wSN6ufb2vmqcRaFIg9F1dr242+HY4hFqie4U+5T4Mc0F83WgjvGu/WisRH7PoqK62PsqO5nXDI
3drxtONkSDaEW+ZQr1nT5AN8h2zUvzm3brqOLZyrp2eo6T5Y7hvGAcmh7sjvmIX1W6/s3zKYPyei
lKxUrPDmod5LX7QI8zOmn1eIG/ctDuaDE+kf8YSg2REKxUV9U1cqPAAvAw07mnvufUwuhXs/zGPG
qfnitffBnGwSeHLMSyDCmto+a4Vco2IiNmGMkMoiCV8jTCbuwk2uFDQRqtWjzNHpz0ls3/EvPcVq
isBd1+6NbDvGaQ0kXNLFijQhOrpvvNNkRwxckhQNQShHnhiucJxME+4DL0SoHTrboLl/VcnoPKfR
/CItG/28OxxROS77PfAPmhq/nYWzD0AaOzSbJTW8aAWyIM3WD2BvnlzFL7gfkyBLYdIjtXUWIlLj
QYuotOIQCKI3aqEjRqjacwvKCR9+0RzyFYAym3RfbQZDFcTrwVPZsSzooGNYBKXq50OrUQq1HjOz
FuMsFdNJl8wcetJLKHmNJOk2SYpQYHg3zWURx52kgf5ngRWLA2GKgBm6ObitYQAjjW1cMB8Ek+bS
uR3XbZzn90RDsvVvjb0Zm/OREelfX/75LeL49ICkYc3Ul6ScibJyFdao5KpaVAieQ/3eHAyCYzp8
QsGE4e57jjTrrc5CfW+NHpFp9Z3Z9vKu7xdRcAROchixZceNbp5FkeUH1QVnMdcF+Uji3YiH8IsP
NSnfQv/lpRHNbmUSKdnM2gp8BGiLklBLPZA01JmtP6WqZr3itL/yYBA3teTYoscYHwcy1sAVOc37
qOcwflsIZ0H+0AhCLrRq0EH0RtmNYQGM74HHpF37AkK+xrbuxSuA8v3BonGkD1a/MuzEv7Ta+iBT
Ql07iCaOLZv7JEPtL7kFjmLG5j3KdtrXyr2LyCV9AF/3kWhTs5eO+W0LuxBUrrQmgUYB0DAdehxc
UA5eua0ojg99JfojcA28y6/QTnIwJlkv8Uji9hyr5IuoBHkqC8SJiizfn+8kcMKTXU6LTDewoT85
NebYTJFzsbPJG76tjMlYZQWM1MEz3rreo1itxAuqeQQVRjHtWvrTy6jLz9I28qU1m8GB1czpwB8f
wR5GUDeBRBx/vv/nl59/hi45ZhbnhPuJ/e/tT+uum4oKJxSND+gufIRojkwGPx5B1/0mZlV882P1
ZN5COw/cC4hpAQevK3mKzYYeFKl+bdnbrvCeunjkyHKw8oaG+RjYw9opnWxH2ELjw2nJ99qMIMsq
pu40SRN9SszCaMqHNVGg3c1U4HrxalvsanTfPg212qLV37B+7d+wfIIeyKv3WpSDPzpJdMSKNz52
nn1LCI5+sPrY2gWqPNdFXD/x+cgP+Zh/9q0i1tuFeV2Yw2E0TYTA03hWoQYw4jkv1V0T9c6N53Vf
2pQ7x6IltRHCi8bkR457ZnDTS9+n2Nwwehrd1G7tirQYGfpW1hkr2C2ln7+ZTmw+MY0Xx6gNt2Hm
PEztAGI3F09NGyI9LDmJgdhuhY1Wr4JKsh0zhQilEocAW5zG0h8QuXGozYUt5zUM3At6MeminDR0
fZdwu0UWboTJ6rK1sD6sqYLgWXPpFhUkLtIagyNWXRe1x5mh5bRNkxGw8YLfdTodJx8Iqm52Id7g
pSnIK1u7TLyRdGF9l4aMNpHWgsfkht/BN11h12s2VZQjD/FgytZukF941HCbOfUV7IlxH2fzpm6x
WTac6r5GThU0Yx2v3Z9fpgE039w4D3khH5LKHi9NOYyXqXAwUijgu9BCQfTYuMYdXdeApwBW6FHa
opRsV1Nbt7csEFbMTONNEUzniVXFeo6G/hy45QjrW8cDsxCZedPwW2rTuRuY27DgxwXKcT1N9TcU
OKTKcmlZPUV0Ex3OYOsljo7kVSO05ZDG3H5IW/o4irdeWx9afbb8XrnXoXR72MzI07OTm5lio01y
Ka2q96STj2lTk/M9w6LJGQW1BaGXI4z6FrMSZIviNkRN7NdTg0IGlos3wnkjfRil4dVp9OeoNMhS
SVATS+EVNwbGHBa/+bqt8JQ1BUO4ECjlwdZYWRmEa6xHm8WvIQjrTlMo3AmHSRIECcHoQ7MRpM4e
PSJ1jLpG8VSfTTO784JyDaiVyM8Yj7LZGSgwptDXGJvRNCY7tGDJrhpZ3TNpNbQZoTWBRdNifwsU
5OuJDm5gwb1DyA1NhNEL08vE2rbOZFzYJrxrntdg6sRnbQQ9do0quFQY4wljw1tkT8BLM3Jr9fmd
lZEN8VI0a/oqe9WAMIbdy9w6gTp7mAprOFkJAWXclQhEZv2W3VuxkrgFNkMfHlvd/RnucEEXHbxp
kyhQowc3IKG1TOZa02V+6pvypenNADAqRJEy0hQ9Hwa2wr2ZZDRvWX2TejlXm8IBPBTFEeMy6+KW
U7mzTcNHovxLIhtlNp8y08elVhclb3vFaG8whnM3W2AijOiOvHQ66vSkTKcDaTuSlNkybIgy5qE1
S3CX3rjGaZ1E/NSMkJCdjkwkq2hQM9LYMcgmC947fBaiBrABLQTJw7WM2oXB6rwoGXd3Y+drnno2
h+aGRWEDjZpeu0b1iaTB24rGjk98/N6qEC8n6qVDGUXaUSMLYNNUNTS0mUolmQhXbsS8HrGBr2dA
I5fSTff4NdlOhIOipJ4BbangSWsWgGkfhYgynHUt7L1pNdUOlB6D2sb1OLV98BvDetHv1Etcnqxr
E1O1A/shs74igAwHvZuT23qeKs47rDPem5311yHrQeKa46/KOOW2hLY57ZN0Zl3p9s9VV3SYkfoH
StzBN8yG5SOhJHGBLqYxosi3GuOXlCHDqElkzAZIlIhcin+hSeptnN5FweLG0bA868HZLrUtzItj
NQC+ayK1jzB8rqo5x/5OrEJa4a7w8GzYiKI7xiokSC9ueostGrtZU73VEWC6siHqSMuscz1nz0rq
vssgDOFL8RxZiSIcys/KZHqITfsVhnK7wLjKzX+79b/Rrf/HANKb95Bmvfj8PyQO/L6/mnX5h2na
rBWZbSFIkB4agz+bdU/8IdA+0KxD8HddlCj/lDjYf9CMA+LxbMQRJnPrf23WDY8f5drLAMBBhfG3
mnWx5Iv+S/4ozbplg5ZjMGBLRD6G+PdmndPbKUUzhwd07gLS9MZm470O40x7EZWO6cOsnUO17G/g
gh3mGkhSQgDPGiIMKaG4dnxdm8hTRP1uDCyQs4WOB7Loy1jWRiiK7ptlkZSxUYLKuySpoQg0Rgew
arZHK5F/BDaG05ofKapg8a+Zx4FACkwH5N1PiZz2nm6xycKgiofRbg8S4wUbAW+XUD3DX6zfZ10Z
u2bZilkc0cuWLGBdxuwgO9QhUGjhbArpTSBXcI+wYiOeYatYuTms3kxWcBEuqSEz/SBx9s3IuLc3
OMxxeO0l83u17PFCFnqu7y7bPVAZua/F3Q3ofFZ/la6xClxQWyIY7FW67AjNn3VhumwOrWWHaC3b
xGDZKxYsGMNl05guO0coXmAyQX+uwqDNn6LUhQT1s6Vc9pXzsrm0pw01HKvMmKUmyYbpAW1Mf3RV
CtjJ8Zp9xeC9wPmDFM3TUmzTTnRqZHRhywOrgIZ0NNrqXFRQD8K8ia85Q6XV2IefkVHR4bTDg5Hh
LdXDMTglLGdxFTcb8p2no8NsN+d9xZtq348Fq+wE+EdMMIM1EFYIcAaYi7DpQr5tFW85uDXKF9Yf
tFKPMSvjeNkdwziiHmxfJEvlamzPAW9mqvfPhHkm66rUKbsi91FbkEiWSYeqWFJPcu+wsg5ZXQcN
sHBZdbiOg0eL5XbKkps64hSm56I0U2I2F0VlDXpnbN19gUWijSZQxPDDNlXdfRbLFr1d9umUBSgg
cKr7aHfYtrcZ2PiUYzn1UA2zL7JXXQ5ZUTwDkUmpEICf44SvGdtfESkalD/s9i2W/J5NVZUue3+1
KAAwouenfPnWQh4QMt/1Um1vt/TqaXsGnSaOLgMNdyZyI5c1eaXOvSwxvGru02BElBttz157QH4M
umKT2pSGpRuzAoUBjNQH9LhK7lHQnsoF224AvfHimAxbhTCoObWunW6cCKEO0NzvxK7SB1QTiAjK
bw3G5h62P7bCsLDxDyzpwHr6Xii727QOlp/GeIOFZx/6qbhoMBY2FvR55IjttWx+hXkWbhPNAU1r
R5ZfSvscyeep6klryHV9VWdpDaWquwCPW4J4C+OpDjsGZZWxdUrGVhX7XuLP7CwMX2ey7shVRREe
TASqRHF/JBaDP0+rIy9GehsgCM09XoV49Cx+SHdpFf1JpuzfSaSRYzSyH6PDjLd5anxnzoIXgZ+f
z3W6x0G7pGDS5fezVu3g8yAuBkZWe5GGYNolp3KIznUCzAnw3SisX1mhXUfjm+y8DeRn8yOQARmj
hP7mTcsorbc5BFtMynjltiQEgLqy9Z5MK6MAHG4Bky7FKyDf4BSBRabfCbYFfdWeVE4mS2G0OJu1
30TzNKt0SCZWkOcciNU+zkcWkF4fXBMITYmdvrkVWnuQKlh1hHPXIwS6EBGpN+yoAkXwj9YpqCB9
RG4jTOzGgQTE8vYVcB2xEjOTseliqPojk0hrbNFsrCalWwH1S9oUfvwWKl6ePkCglYdg1td2EuCU
y1Jf5BC2HNvcGc58SjLkpJpZZGsQ2M/gQJLVkE6ejwQfeXEyZYxi3+MxfBmyLj0jwSI8OK5w/uZj
uev02B/c8F5RlWHbb+mcNOAjk+0QM+MCA0KwXCkNNHfx0ZQ6YhNZfzdhztaIJhRy/ngXc0vBaf2d
mlARMiZLu5mIVqUX9gaZKoDDkcFvRLLGnH/BKw18q2TMV7swh5k2qI63qzEAVgRJQOS0yJ2DAYm5
xd5qdeJx+X835SKjWOs2VULESpgMIMeN366l33qyg00S6xVV9niXjvpXmUGfpy8u2cOD114lrnNg
cGUdSIqmvYRay/t/8GCZvU3pLX7l9Gn0pl9zRaSrIcUXFIaEKOOo+iAa2+YRFvpZj0Ysrsbs7fGb
IOhwzYfJtnUYbhPvG4o/DeA4+V0TVWenO3d06hLiRoO12bvCQjGvoR1e0el4u8ZB0/fzZZZpyLFN
w5j2M7kXRlZfPeK6gVdDpHXUwLfLly5zXtJkyW4TjLnA9OkPPYu0LbE78IDM+sADaBx6DTQ4PCjt
fQ5uJCPGDzsA6JZ3VntTOAmpEOb8MJokk8MGC7exkYcbUSttAy0yuovJ9Qa+VL/Ns0g26Til6OeK
aLyQVTxe8pjCABFagVCaiUuLpgimO+i3S9k1JBymrLWJmVRprX0ikkd7laHX1zRt2kKKS0EKjPUF
0gogCJgMRxSbNFZpzRs/BPPWs0T/Wy4hlCO01jpsHwAKIGYnzO2+Ybm8scjaOQZVn5waigpGh+Ra
VMDSvCUUxGWBkKueoYiDBq3u2hvEFWoziQFcR0zjpbwaAZ47ql95pt8z7uke0pQjNM+Sy8/dAiYv
OYUxX0y3cY7kxKSFOd5bZY7ULh93EDBYyRuDSI7YDfwKngyB2FpR6r41pdkxlO7ZQk/kcz4CXMMJ
x36ytdYCuePGM1V1QSfLIxK5jDenzNd1OX57OySMJjNMsGtB1/D01z6b03GXsqpGBKHVO6YCb/bS
RUxGctDiBD16OW4yj9maSizj3smYqFFoJTEyjlJv7GPkDpwEKLQQo9dMw6Eb5PsmSEnqIAFqbbXF
dFeVxAUMdfTCQ3whUh3bZhSLS4bNdfv/2DuP5cqx9Fq/iqLHQglmwynUPTg83vB4Q04QJJOE9x5P
fz9U1b2VmS1VtyY3NFBERUUaMkmeA2Dvvf61vjVIvO1OQEyRRihzAznUmRLak1ipTOUYe2M58sgx
YYZsbfyh2Fkhxn0aAEgl2am7KUKDDtc6OvZsi+nK9KppBl99Grn9cCyNOGVFpGYUgdue6wwltuC3
nLFxFX8V7Q27OPPmLDDe3kV2rGIJEMJoB4pVM19opLp8UWrPCLD5s1mBrlbzon1yhCOf09Lg6T8w
dekNTEG1GQ6XjuoVTAuOfcoc4KoDd88Ra8RUrnF4UrXhbg11GjPKWgQ29kfVGzif585GHm1Fcjlm
E2wOsDRfgf7G9JEkd6rz8pnjiC11JJad7SKvfU6GBrK+BLKCHu+JTPFaX0ESgBMgm1CmUkspngwH
MSnPMeqmGUpIlwxP0D9xJUtAmYAVbIwaR4JvD7iMfGZSZVI+ketEdszb56jecmbGK6OkC62zkX2w
nyxd3MW+7L73esNWvYhwDlnSlA48q9CgiFfs/bCknGVJWeBGfo6rt7oJXxq95aEbHWvMLfPCA69h
etZBM0xQA/6wrjJ8nmBrw4nj0abaJd+CPEZtj50KlKY4Zj2QGxFiy4hbZS4X5cBLbZ/ZzNypBL4w
+56Du17TJCZ4SPSMvbEzuGPBHBAdem8ngWcp+NES4M2KQzli660ymSCHT9LfU0W8CGV0rLgJN5FR
8Pl1204VS+6RBiHZZqEZLd28+AhHB5k6esn80VVG2I+ZzOg0s0bPWTe6z1psaCbc+NGV1vAwpImB
t2B0rNGF6+Bdfv3fs/Y/ddY2FEtTdY2z5389Gr98ctR235IfR+N/fOZvx21L+UXjvK0xZOXfU2WN
Q/Vvx23T/EXVdIg/mkpmCXP0H4kCxf6FMIFq2/IfA/UyrSvvr39RdBIFpK1sTuh4BJmt/7eO2xbZ
hO+P23xXpBwM1TIVTvcaX/PH47YfWn6pBa3LYUDXHpbnG7Sc5jy6C0BiSzqQ9EODVLSsMzxwURDQ
Zyr3pQxuo9WTPSwHGgkwQNLbmVbJ1q0YqWfZIEEFIhY7jSk/UaZAgYZqXsq64GZxHFzjtLS6FTog
c+9prbJgTQru/43ZDdbKb9sKZkCoMvsRQVM955Kw4M71sfYhVw48Zh1QGgtMGLrvfhbSUqYaFicH
zaci5MmxAR9PpBiZntR4LJ9ATXT2JKUVqaYz2JNH1kklfwMKSFuCzHOLIybEiKtwdHRcI8rLc0C1
8srPDQ9yed3XwF8z+Z6Asr2rJcUNuMIpBp8q/hBcWiNstsw786XTiuTSQ0K8yX7FIMhOWiDPmMoU
lsnYdoDzscAhy1clyTGrD1QYLrImfYuFrG01aeDZWbaVTbOYHAX3yilJf2V+2Z1VfsmJP7BAoXRQ
i52JSGVSc8QpkPLbOA3Z/kCNY29Y2Uusjy3G9pLxZhLrzgngTH7kadKhjrgcOLt8YOs/CHxRZZN+
0fmSf1Pcwdh14Lvpw6gGutLMTp3XdZJOG9nopvZQGEs8wP4tK9MKJkbGM7ElhmXIcrKmrRCSj9sX
e1sCwUFpgrTBTE6NCToue8tY3hDdc1YqKYR5PIREoodhIBviOodUS4IdDLCRlZClUMBiCepuZVK1
rBBWKwKKvhC6Yd3mpAscUAQr1S6ya6ZxviEig/WqdnG0GpkdaXBiJCJ3eXNTih67qVNqLZBFRyE3
McDumMO0pCU01zoLAoQgmxZKXXJvB9vfS66SHc2AcDPRw55OsVzP16pX2jdFtss3UQVpiKtO0Uju
xgbDeqNq2hn+4mFX0vlG/FVy15AUcw44VXMAxcL2ijhBgUfE9vHeahmjptQQ2OUs8azHlrYETtxc
OJnEG13yuMLN1v+SG3jALXysZmKbifkqR8Bq6cu07IuZKCj7lS+TS3Z9lzNuEmMQb+2VJ3yPmgnm
8bWu4Zkf4Jy+ZR1Os2lfuf6psyxWfiX0tIUsmuquDU7wXBuKsu7lRH+Wm0K/q3mUrSBXsxh2NK6j
Owl8lk3lUTmZ6c2FSLJ6rWOzXRpt179T72vcIysHdFQ7VvUeyV1GrJ7RXj3xUbsKKlVl5KVe9d40
YbN88wohaDieScgvKeO533jsFRHctHwO9zWH+RTbO/rk4iWXrUctT5jsvTDQLk2sumQHdPXMPdMs
+5KtKr3SkFFoxCAUggOPEGNNSo9Xqi+x0hGKDma5JLcLN9GqXatkwavR+z1zEnx7VGk5Tb0TTZ4D
UlUE8eBICVHrTPwEG8PB+lMnbbMJW0/eIBuSD7cINRNAlxTlEg+Flc3ifKyJ1APpZoZVfKSficoQ
XmsejFWcMSiW++5LC5BNAR2wOWNfwEg8DFoignHIiWNSSSOu0uLGXTlSGi6Q+UGScv+P0c1Wxt2S
aTxrPBsXQ2cp8bHBRAMJr5eMtazE3HeJML9IlwKp8VON80mVMzpQ02GdF+g3tiNp9FMpHYP0jhRX
B9xoCDeSESkaykmNVAMXGsqdVCzLvjRfOjXxaUFwY+7AAsjmxCohMTmocVv2GGxZZcPNKPWh32NW
4boHnhO7X40hJydpAALUch6lJLc2m63KlngGg7OBL4OEG2k+0+Um0KlfVjFFfuHniV7THCsu/JEi
wD2k08JTWpxpkkIHmuWg2uWkhmFAepY8MJZg1D2p8DgQSknCNUJDtil9W8BAz7Mz45cSuS5qipE/
2SMNJRAx0wls7PiLIAW9qh6XzY1GHJX9fZ+/p+QAr8KKgY+n1C1Nuy6wj6zemrlkA5y9tBXaGjSa
pic/ZAq6bRSvBw5YuY0/S2iFgz4lKfioLUWYE5JyDVFdN1Mxq4ix4hOsJT5Nkx69cLSCjScL3fmW
cqc2lFk3qNB5QS01NJYueDIUmV0+1n/3ziHV3Rhh3T28MgmuMlYHNtghu/eio/uqgXkGYmEoV22g
IuxILs5Y14w6xmRVUVDmoDNhhPH7Zlqh/s5tZX76gUXPQG6le1IJ5jApCkgUmMUMglf0mFgmZfO0
ERt0K+hWa3yC+sZ04ukeU12qFDAwkRJoEyz+QAyKjFjdODkk9ZcciqhvcRcb/mvEtQoWooxA2ajB
O8aa4R5lxsDDSGsDQGSqxlnNEyAzVIOZOpVd762ThrdAa64u5B+J5YlOPB4hRuBxerSTez+UV5zL
QBj9zNyL1MLBoPZiKVNzVkwiH6c7zMkgeTSVEV2DpIneSTWWO53D28ruvQzmfVEe46bLmkkTOJw3
tKSj2Rb+Ha1EYVc4c4bX2IYdQd4Cm8tOJ2LZzbB/4CBQM2XYsTvXP8zed44JqnQPAAGvAs64Ylua
vbhkJBVWjl0Hb3FgvMhZqPEgHcEmSVlGp9YsnWNcq+FNd2Wazn3hrTWgWRO17Mp1BnVjYqCzzQcD
a9pT7wzOke2CtY1l+jEaBofsCMBW3pDUrfcs84otW8L46OlqC0YmDUY9C96MyuGzEi+cXyPmuMJ6
0xmytCAGEv9FUuIK+jknQ6rXGntpJkE0dUVQP1dCsV4sm473Uqr7bBUoBnz1XGvFSnORbRh+Ku3a
Nh1SbvSDyVMS1dFcr1x1XoAp33ZFWGuzRLKTtdaF/S0uWywXQVtdMNWXJ8k3rZU22uzSSEYOcppc
2brE3KFkpFpxNYBnUzeYQQOlqUSs8zrnRDQM6cNLfP3VphR6zUvAgLR1BDmYKhuhbTY8y0jDkIKs
f3TVaMxbGjWw+dB9CEMuFzSxmbPCddNtpCvSuyJxHcxxKdNlF1J4RnUi0Ulg9eoCZEryUFKreKh0
1D+xhtSriikM+A87XpcDeXAIvowUGMUUH5JNLhBZKQrnQWMli8RBh7dSnukJbUwz+JHGLgg0n9dO
tfaej/8/9DMqotK0uMpFnj/XodKseKWVVz+3pSU2gWoX23ieG8oj3wILtrAdKObJqy1SkwK01hQC
u045cmCuGr0AHIqu7rNilvWxz1QGC6qcK7vAbKUJRhjp1VYhxZiVYXBL9jaeBDvCADN0cfJuVJZy
KJpAAqKj0s3qOn63ILYowc1h5d4MUMFcmrBqscKjEDJVKdJzw9nhOoRWfQzVNt+p+aA+0RRj7jS1
Hm6SiuZqZK29qKsG1WmwPMwHtb8ku+/OPd9BKS7ZlCHrVRzk7eolh2P+Rj6imCn90O0doswYSkHT
YgOBdN/QUI2xBG5ZY7iCOFrDVxoiZkWDpb6WseZci3ik0chsFmpNotrG9+J0iwBpBzQiYX+dJIrU
4W4CuginLbYXJn1q6xLg+KnvUmvuFIz9ZLunmIo5Dmpg5JivtiGNNxKxshvOOWITdm8/V+0QPaxQ
7veqpimzxJOtFzKGPM31MFFoddP1Lx3f7t2vA2kPWQxrqVPJH51EiDhrSh4VdmwXb27v+ItITZUj
/SJ8QSfutpbidOya8oL8opq+RdgwZw3TvWkgV+IgGxCDaEhTDBIZg2Vfo7wjXgoIdXyySepMUmWO
FEzwypNhWf7KLNUvPyQuQY1RlExCSidWbUijXcu6eyt89G9gOTU9a6nI5kgw2jUCTNLMPCkKbw2a
6cUMev/kiXGwaPEUwTGRtIgiAFYPoVll+xxnD9M7ChCWRaD6aIH0EZ7cNC84WenysImACS2qzNFP
dZs4766Bi8OONXdJBoxeLSW3tqqrEE6JkvJqyFKKEuZJT3BzmmvRJRLUVmNksQxNsGrptCGLwuw1
GQaesxiIH0WoyWdbdcSxVluTYE+g3YpC6ItEU+pnKwXq3SWotT6i1LPqfnIy0uVJmMnutmFumyE0
MZahgC1MDl7u0hcmh5F+wJ5AIiTKCa25TdyccxH56ZMMAYJxRsNaqSKjYaqrk+Be69j+JlzH1oZ5
EqofdUlUtjnSwImhCY+D47qHnk7CaxlaIQqXQ/dQbPRzmRjSos2D6EBNJh3clvLa2qaYKgQjNnre
c+ILqjKErtcj+WrO0O4U7uKpTlJ0L2PYxYasEsJU29B4QWLCCFYy66plw3kmoUr3H08Iwnm5btJh
Glv1Rveo6GKu1koYZTMzHq9ULkMYTNShsbR1y5SmIzYmQvWmHXAPd4ofxXpVnNyhFzrLTLyjJtUS
pWR054zO1nczNpy5MdT+y/9fienfPrp//0izvuCBX5V/+4/x9/hop2/V2w+/mf2q+xzrz6I/fTKC
rf72H3985D/7l//y+c+oR+yUFFSe/1o5OtTf6g/vsyj6740av3/a77KR+otqC13IQtbhWgiNzMLv
spH+iy44Oum6oeg4Mca/+T1SoRjQK1BceM4Dm4Dj9AeIQpF/GQ0dOo4PVeVcbCv/Hdnop0CFMAhs
WCynJrKWzC9/8mjoPCFljtL5TLL0Fwe8SmmR+nPdesQJwGIK87ojIGFus0T7+O6VOvxmBPmXpI4P
AGir8q9/+cke8ndfGiNK9vF28hOXD1b+VWWFDEPYqzNG5IDxPCawXjAs4dq9tzkeuT//atr4z33n
RhGmKpuc6ZHc2DIJVf0pOhI4TWBUmHGhgMXhtM1Go56r7TXVfvFNd1dEhAs70HzzvsweshsECxnA
sqTRSB1FtTVTCm2SllLwxKNInzZG/VBq5cWXHrm3F3T4+YO/s+p5X5k7PWB7WkPrYYMa9+mtV2Xc
49IhbynKol7MT4ONoiXl7M9/RFUeoSE//oy2rViWToxXV7nqfpIA1SIuTaPJqUnHyCYCe8HaoTJx
CeuDqBnupvQIT9zBveYKU2epGnQytr01LXnoKF72MCq9WLXSsxZJ0sKhAAvgmQ7GFTAR2cv3iFxJ
Jkdzz3t1+FSvAZiHkG9xSpBEsvU0sVDT8N3Q6KKjVO6CrZVTb7VqXeZpakw1VmANTOboUNdly1zH
XtKsEjiNC6vPV/xxvHTJ6E9Z39d9aEWXMooYvqoQF6WvVIqmfeMy9iXVzEQ78PyZY8IUs/qFIGYe
af1iBIaV5Ek57s9w11Il7szieGyFFWvnAMOBxaOe4wV5CnJ5kbrqXi+XIv9WKlu1w3AjdZNXijL0
jeKWy5SM/kS4ury0B1gWQZWuG8beKyUjbRADJQzkZqp6THbK0sAgOOKbukS7iUJBr5SsVWvl6h54
4pGM0g3PAS4G3Tv1XgLHK1S+qc1gPeMk8p5oaVnSeh6eB29smmIEV+YRwD2QdqlCs7lbRK+8hMYs
QtiJYlzIXh1O6+IzllBAwkoLp5iMmdzgU5p1urIyxRXIrDsvzM4lgu4sdMmx141FbW2VdWJiWRhh
Yx8ejA+r3ZXtqUsRwRyYBv2gnkGvbkwLWAsRfyMLlIradraUxaWc3BA6E3uaNXZEXU4RrBLDeIWe
ac+k3qVxyFZxTles7QVdV2XR10sbpEKTO6sGw5HP9Ci2cam0hu8SFlH7TdX2Z9kqS2pUCBb96oJU
mjCDP8BuEfs2UgWBQjguEP+pYmRRRFUtY8IZfvDN6jj8xQGDNLmXKmb/jzytxvVTaSZr0srHUC/2
perN5ATVakziUEoaaShWFob6SizpephWrcKmJMJtimvA0YZFHF0V3KBPWcC631KsMo3iMt8plgry
K72YEdf6n9+5ggHBDzeupctifCAK7l3VMNXx7797FtpuquRZ1SuzILS36q/1zSXaMUWpNDn/9j9Q
g3NKmV5Neai3ycjSd3XGe5ZLeSe96NiNiL9pHTUsardtOwqpjER0KxMJb+KK0JrhSrHXmZVD3k3r
DS+YtiTpd2UcRQjYSTZRQcQ106Jkw5X55iWVvovUaJsFN199wbWG7q875ZNnWN9Sp643TaiXz76J
mlTmdb0raNoCSOJHYBVxPSMT7399kX5f5n9fMFj3f9oGfP/bv13SmP9+3Rr8v63Cj5/xtx3I1rRM
v6o//ajFZ/r8Fn+WP3/Q/8BNiCZzUXx3PY0bot+3L+OP8Ne/nP0Qrv33G5DfP+X3DYiF49OyVaGD
rxK/8a5+24BY1i8y3lEOGT9NrVTrF4VBEnsMi5Vk3Lb8YRI1f6EqUpUtzfzVPsqm5f/uv354C9m5
/f777/cA5o9DK6KiQuO7UgmVGkK2hM5u6/sL34HCn7Tk85aRUUNiapUtJqezerTP6U21/H2a6sf0
zX7It+ZComQdEoQaydplQ0ew5jyyJp+69DvSGkQHJW4BO5FfAlne23GxCzPvHncW04RReMzvhAoX
WdHvwveChqpF9tF04ZNPfCm80bf4Vt/sh8pcRH3n6attc2Y0mVcd4fQwYEbqDS5ynFGoJpQXfK0n
T2/DvRvWdPHAOejCqp77GpAOrcyXlR5e80vzLHDLTUa44Ekz+o2VQFXFc7dIZGOlJ8+2BNszNjvv
H+11xl3bH/uAv39Vf97VIc9XvtUryyQCIemU9SlixEeHoCIjiUHSgbeMT+FkJM4UrF0INmfeFVSA
oSBuJJt0hrfpV0PyMezyc3zOru29vOsyB9RvuZpfyAsyOUMU8A/H7y7c/+R6sH81Bf/Zt/7TrjAz
RIwySbdc68vbQFe2pWjDheS3fHOIcSEvMP4RAdm6S2cuCXOpXjRe/+y08UJrVOpH9T0VO93EyO2Y
KIzA4mBsdcvYKPSmz9Uh3so6ndtcYiMKDUrlFefRU5l1uCuioyUgP/vjzk+XgGj4sC0kzXjvKqOa
1lh8Jo6INrnMmY72UQ9dRs8W5eCfIktcm0onRta/S3qSLqQxpUzOZOUVIpilqIQTHXfZSkpl0iJu
vBty76NGeV1RXMHCqUdEv9ykmfUQrHwtUCaVSkACGA26eZwuUKXM51hvNoxo45WudQszZ6dDBUoY
cS7X/ZAmrTh4D7GDz0zLeDe7AMwE4p/TQYwbrHiJXTbZaRFEJq9u+XH09ksqONWao6lhiNgQie7p
5AYHg7d2fIsL3mvrm8H7Xt27e35NzsVZ3snJB4bXLWoS2eYm21QS741UBSSNB8BfgpGvg6tkQnMy
a7AbrHxLOqgy/a8FfC+2N2DODCprxNQBazAPzPqjTWUSWSnXYUU9n+qllEmF/cKr4me5MORTIMxd
bMA0UBMU50Fnqz6k9IIEbu5DlZfmRByzWaoG1/Tol+qOwVj9GrvW2riBAr23FkbC51TWXohAyv1W
epRv8RvVL/pEXkPBeQhAoxsn7JmSG0ClaeiUB+9S63PPoqUCo1TxpNvZJr8CuTpWmvaFA0ep7qKU
j5nfzSMmRT0gibzhHSfheB1fJlfR193Fe7Ef9gcr5cxuq5V3iW/aXuzyjLAUTRxnwRaP4882UQKK
ddg1xwOA2xtmxA8pKO/ljaY0jOiltW4Y0k+wjYbTmLALoDPpXLiO82RvtG2K0giKJw6wCsdr6VHz
MAtUnXX90Tzigo2/ozBVKu0KxVNJp1qtzgb73akdFVynD93GQPDLlVkHbU7Z5s9Cqe/6MLYG4yZn
+NtTHvMhS5OyW1fv3bvynr4yxiJjRkZtQonIlGLwS56cJX7W+M1/s8UHO6pFfpIe7S19MxS0CCGP
SRcLzGEoKEpou+bJxcLvD2qzAAS6J17JTNTxj1o+ktsSOqbDlyQk1xNu6mdR9PvkkF38U3DhHDcj
vlxkL9LeOZrWAgZe5T8RhK9WvCu5ZzdPBrbt7WC86ZjXpm1Sy+sUHLzfOO5CVwjB+vWwbYZtXsjs
cJbqwb1is7yX1/qaHxtYP8wT8jU9cM8QEkfwL+F2FX0J/C+x2M7EleUKpkI2sBEMYubmHVbuJBjA
5QX7+nNMyQEsyjyHEklkctu+MMCmyLNrZ1JWX5MsX+vP5rN1IGbM8nL1X9uQcXmXxwjJKMNO3U4R
lphTA2KvXR5EZfoWX4WIcCgEs4FWXUELgYkRgaFcnBGV1HDFpy10b/oisBY+uVv5UOXSmySwVUi2
/obbHXMVI/dJVtBjG9Vv0lVcZIkVVRz8a3wd7to9PQ5lfzDl7MV/zbmeB4NKvBw27thI6fRnrtFw
tPJTN7EnrLQayg3G/WJYZJFNvvHVfS0/22sOOBaBWq5CiLvUS6TUM5PLexsqie7nBRVIMIo4zxgf
UpycAxndASBwEQXG1O3S12Lmr2Qub7WfHpo2AFMPU1lyPqlX2drUTETqHlgPfe3gAg1KdbZYc9fB
KWY22FvmIiwEDF0Pv3Izxt4nwSa3l5EY3utLd4sv6sM5W2eDIsoADoryWo57geg9Z2MwnuqKuzPu
FggOaoCgvbszbiTYUHSie1GimoqTCn4OeYCopy4osx65mTGtpzQenb6U03VxKvk64iFi7ai6mAUv
+lHdExU4a/qAyT2LcF2+aGoGLC/3Hh1rE36/nDG7In1akzezLF7thrNnfJGOzjkG9Dgpp0kU0cRl
zb232PJu3bpJvmHyJWBPdKK1vvRTdR8vo/HZ0+xB1KeUT/QmSVeoVTNFxOZUkIt7lJ1xUI4KE5Gh
zabtA/RFwtaGAakLtxVskr1zWZHqZePHKzeovpxE/Vb7E7t8t83s0j+Mc6ljLqf8QHZ2yS240QDp
MpvIAlJ+1VeXZnPGRxNtmMWH4OSd1BGP9RTJMa+D2MPjpWYxuPV75eRcImKSGEnIIIonEoThWxmW
lECiADhnda/tssy6aM/iYJ/ia34tr23nPujF43Id1yPlXl+jacJ9Wi39K8Gde/xanEvqOveWdyYy
suzuAx9TnJMiPiqbmnk1xTnRue02M5MfQHxIr4p1DrOLcuwPDRVZRRe8yw/rPByVZ+dS3C1PWtTQ
JGmzXZequNnyqmUAyc+Gv8h0rIkM6d8XEzE3iZREzhqG1ocP38c+SrvWpEC6vFHJOzGTFhTQSTtW
ayXM7gK8OheLSWmxNnV31Sb2VCo8m5d4UYXNXrNLflF7wNzFohfp1oRUkdAuH9hKBdZnkxC6GL3F
Afuy7Bqf831J80N3HbvggV0elFt3Uzt7Toc6rGn96U1btxzPZ4UdvOQqMK/CTOn2ojF6Hx3p1nx2
rLl0wMhvBFN1w0B/YmsTeRhmwWfyqb6jyRCjn+ovyWfwmrzaWbL0g/yoQ1lP9VVyzI5FPgZE8L1s
8kNyiv1oS6Yn2aotcpPCtnxdYRxG+tl4OLwJ/QbLgSW1t8WVLk3nZoKlkvvm0vB4DGRrgFQU0X+u
PnTw8irApG3Gh3egTVi9NmDRSQo78EXzyjvDLSBEYQYPRqJzEl4mudrCY9gLY0gFkxXC2JpDSIDR
1SfTEBl0KsX6uiAN68e4XVUQ4VANSSBJVLHDjMXKXDw8ijlqO5Y/BeW4GmMNfM0C/22Na7mIl3LM
lR8Qp2QCBh+meNcj5BerRXHPtWSZmoo5GyJiNCF4pKym8B5TMMQ6WO7QrikxovwZ8IMPxopZupU0
5TzuTKIBxJxJ48PQaw9arYA+E/IVngg9jXbebnzO7rwtlDbwhJrLLj6xZmi8yVBhx9N9B1+sPzJR
rXnrKeUyd3PooOSl9aRslyD0mCkAK20TU96qYD+wK9lzxymB0o85/bSFOhLl0rOHcrIx8LLNAWBO
MSs8xRhNcNBTZtyKGjgvmlXDEJVCkBxoKFwgqJWkbHwZ/6tTrePc6yh4qu5sbc9OlLsLGnygIwhp
Fo2bBRMvV5GZ4RPi+NqWw1PtMEk8WhYtzo2W7GKh3eTBNqdZVGGnl5+F6c/B3B2CoNvYZemv0jb/
EmSheGvYbEpiovgBsZ0YboVKmUkJaWKLlrSBi0euxgynrqnThOQIqg7g0kwitYG/4mujfzE4uHWy
lkFXL+Th00AAIUtdzAq9P1g9F25MKa1rMmmlffQksA+YPvz2LqBYpJTic1d2KFLkMaZWTjjqWysF
ysqqq3VZItKFrUj/gcyroPD/3fHOYmQgNH2ENEFd+vHQTJlHGyQltdjDXj1iUqyBOIQ20oyfvJEZ
oBVCgBbmWWpf5FN/bB4UVqvBUhzTW9eme1RLdLzoklziE3UCDoW0VZXPM+plses9KUbFqHnfPGj+
Tp8lnFYcwQ7+zX/DwnjRzfearaYkvgmr+UL0WVlKs2zX+t5wNGXCqT3m2u4MmlncNw0kgacCsT/T
EHoQr276LI9LUcia1I2LkzUuU8Gk3ufn6uq9RtfyLk4+6xmD4Ul3cK6m+i3aqgw3lQ+ltueBHe/K
WYzXfBLfgkt964KMhgC7es0ndEHV/hfbbBz8ZfqAJThN0ITZ3phfquE9+YG/YjNQn8zsm3cKD7k/
vDaxNadaUvny4u5gpx/JV6pG39JtR21G44S7TCC4Dhxtompcmha2QMm2cx5rYpUsPQEmEZNGzBIQ
8QOzzz27Nb2K4YgbHpylmRrM1WFRFFo2ACzKTo6EIj1W1fMsHtcFjcHcOEwN273ZvJbDwTmXyWh9
clzsjfpS+BCHaY/pxnMr/fJRjYcjr4udHBwac8LtV+NUkKoyfYpZ5caXsb+3d4fVz/TOYbwv+LPo
tb/bL96VROc6nofT6irzMeVdO9CtN2lYVYtrdo2u1kk7qOB5rcufn+rV/0SP+OGC/WkuEYiIuXmo
K0upw6Bk1Z6zJru2cgmYPNSH9RhukdNusUOFyou6xTG3sNzg3l8ijnDVa13dPQ51CW3BwfUffGfj
rfKT3GAZpizoRUCBtfBg/6A/Ka3kxFXYKUvtHN7CNy2M32s2At1BP8vKxcsuw0f7pQ3JE/BLKC7i
1RuI/2oEX2ayc1IiQLiyB8yCTYLJZiG/c8s9//n3iBb3D75J1MDvRTLJdzA+pYG61P3mYEfqJ5ED
vGSwvCbpq8aBjHBbuoVnDQa6P9rewDn6nZ3Hrb9lB39TyoGxcJ9tKAXiqdQoBHsA+puMt3/53AVj
wXEfL53Qu7C3ifA9qk/U5syUlXwc73rbb/f5LX+DdT1p5vY5h3mtbeRwaX/Yj2o1Nc/DQ3uMf19d
2LiII9VeM9HgecB+TgfLLLSNk6pdwlN8yg7hJuv6AwlIsYlkQ5t2cBG7AvukXi/icFUKLEAoIOLU
BkcHP2288bbaPlG/wvQ5hQ0p1ZNEz19MJvmsgwvdUatJMD7KHHllB/UyBun2pCiHkse5Vr8HJTWi
xTglESXQHpmKzgIJKbgltyQZsW+P+DLcVHtF5eTGLrAIpodgY23y8Wyt5fY5Bpw+ER6W4aFQE6YR
xlrxx0DQpRDZvXhTbu3FHEdbWYFgYnq8oMG2ZTGspfRcjOd8d2vunLN97PxyJWvFLHvrbsqtQmgR
61Ffq66MRLb6KB6MKgJnPiQFDWlh4DBb8IZpX8kxOGZXgQTx55fWr3OFny9/S1d1xdQUhr/mTy0E
iiQ8RQpLZdna7czcexeDfbH6FXxrNQq+o6271OUYuCgmWEJXLbVHDINpZOP1CoaJH9FVdChQVs5B
SnUApmTJt+9//j3qPw41fxUzGWn+8T3+JBGHVYdlR3W1pZ6lawIY/pys7314h/tq1a+5/1UpxjyT
b+GgLbpVkV26Bwha+jND490f5RPxSHmP84MGCkbPPnoeOdkbf2CespPYJuxI2ODSYmQiaSSv8nv7
Xr4X9BtLuNA/QsSPYKYghGDKXLh5ee+3HppXv/w/7J3HcuTImqVfpV8A1wA45Da0FtTkBkamgFbu
0E8/H7LarLOyr92ymfVsaMyqFIwIAP6Lc77zn1+m+Dcvk3G7MYMXPGgJ88b/95s8zXuHXrw2dlUv
X6OT+wj2rWuGTepn614BscdCbWL/JYuu+uoWP9qpg4Uqq6ub508StLRFSho9gzl3D4o2Ittq7Xs2
dxbqqJ20QKyctZz7jn8qSOy/b/J/fUJ/+9H/GDdDVYXoVPZiZ/VUFRDBo8rdZKO5j4/aHN4AzWEU
W3XHJ8qAoHsl731tFV+N/9E85h/px/DlvCP/s++RfukMZ5kOOQcgyiim5Z5za5uYbe5+vNuPaGlr
FJnjcEGZRgg5yF68asYWy/Olc99suUBbtdbu8S17kBer7a/mSR7yeYqkD9G7yLLP/4ePjYsTIKXh
gbn2/6jFyFUfVMUqFZRMsPHfonf10GAWsTBzDc/NVV6Lx5rJEusAGjZYZFui5gRKrNWUD5+FHe2R
1l6dylKoVtcN1q+y1l5NZzu2LbkKX24VH1MZ/fzPP7X5dzHEX5/Y7z/1Hwdy2/uqNIrQ2hUAdc2E
mO6Y6SfyrHfX2RpO+0Ssp14v7B741OgBVWQWf6wOdbBhZL2s7s2zpPdMnrUn41b+w53wS4nxx0OJ
t1P/xQwxEfD+8ZayQ9RwbxMZGNBpllwf5Q/UUiW6b/RbX+WP9IdBbxqwOqFTFfB2WNA+hneNUo5e
Nr9n14reFk3DxmIzHhrGJ7rCd7fkwfWf38Z/t6z420/6x9vIWSo68lbYI3fqB9+sWlG8x4NO7qm1
lh/Nj/jaWQBHNPrP58m0/+Hxbfy7jxGwiqmbuBZs839VL5UP8Wdy9J0JyVc+1Q/2SdGGK9rxmkl1
Ze/7Vq6hlbM1B8qh/UMn8ksd9Ocn9fu//0dhwtXRNkEmrR3O/3qXhv6OEhn80FdzbR7FK2C6d7N4
AOjF+G+FHf1OhfocPVq05DZtRHmeb46c0Ss+5QWs4bN8BL+9q5/L52AchlW+4w56bJlMDq8CV0ft
mSf7q/6BbXMyP1V3FsA1JrDFW9O59Own5r9tDBjfyZq+y3vPhP7dY1Q67hRjU8H4NHuOGKWqeabK
vtqbZ6w+w9Zsnrr2jF+7eQ47dyIkjTkL9+ZcrEvOuBbY2bM+z2//8yX0b95CS9dh7dCy/+US/Ptj
n3TwvmZHL3byzfY+jbLlnGWrspDztDZgbBvM81vFIHe6WWe5Mnum2yWaSLI7g2xbtSTRPZQSgGHF
/EPCjwtO2RHs3beTQ68RnCZrlEvjgoWa9cvSeZyPP/nZjdEtyaFXZ4vMA5e2dsujm2ufXafj17WQ
zAyGtgzv6Rkd3YMgpVca497MdRKlEZgaafo4p4N1z/KH9h46HyXj35ExMJAHdRwYDKdXsjbmSbGb
kBo8PtbNomKMPM7z5IpaJ/pwGDLj5LgVd/N1fOVzeRa3aZ5Gi39oP35VMX+/TGHb+jauSH1+m+0/
blMNQUmA10fsRnTEqCVXxVNragf2HBAIIiRKA940LbauVbA1h/yUWdHPKlu28+j5BevVuPKex0PH
VEV+FGbprHjuwOQlDUxWj+PP3FVQ/gZAYftCptFqKofPEL8L6Wv7VOomBifrNHjxioDrdWqPP2j5
mBoN9U97/EBLnO3lBHyvtlCHgSsMwhU6s1UbsdLB6LR2QHGS+i3uSCcfneHN3Ae7LPuJ8/ko7GFf
xqfawyDTtSbrSpt0tWhTF8mHC1bfM+N1rr8ORNMf2VLva79Z/rp+/78o4x9SynD6OvZvt/r/EmU8
0fVn/3X5/N7+TZjx1x/7b2GG/i+Bk9j1TN+ea4fflKHOv0yD5wGKIMQfvvjdUCz+Zfk6oDcojg6l
4m8RZag5yELnT1mWOwtD9f8rQ7Hx96rOha8tkI3wBdy2zhHzR90ta+G1Ds/udRxWt7J3gVJZO+HW
t3nxa9namoimA56Ui+tUxyrCf4CaY1HWTCxtuCRiOAIw2v72Hv4bfYBJFtzfmmGQ3zwuHXRkvF0w
CHgP/v7AHDRDT3q3ytbKhPUx2MUIqJX+Sw7GN0T09cJV7p3q5l47ybqLbW4ij1Yxwuu4dDWDUKQi
+F7bCeYnryn3QXqoJ2O81SGBLxj7jEWUtgdrBNft5d+NRDePGknmJ1UJDohQz/ZFXNzMhBxsXQuf
ui54j9GwrzvoX0T+IClwhDmuCaX9EoIYNyNGjgmUYuuxCJcKW2RUMKMGtjiyOsxTBde/Zm5sCOfG
c7c4kafC5g2Ui5X1OQGaZOI0q6FO/X0z0cwEWY+1r2jeJRl6W7tmjZqm44NeMYNq+iIHpeGjFqg7
9VRoQDitWLELNFnV+lo8PbhDXp+TWrv66mC4Gz2PvIXf+eSz6uQBkUz7VXWmu8ocDEI+AhdCFsF6
5m1z6XiKX1L5kuJXXhph6D4pf8JsU/SzBIAX70i1jiH7LONgQvyuy1tvIIwpIfhutFnGx669/ll6
4b4XkJNcqGel/lGN/hF4W7sJY5MoTjuzDw3y/sDN1MkP5DqPaMWSdk2ZwaSw14qdcs0X4gPE1iNk
etVbT6FCEKTH2WaMOhyT+UoDgeHhCFyYsauta+q/WDe2eEoPGbqERNDg9bpLunD6oZu5c6vQRWjO
D2O2mVie9RE48ypPI+VbRV5wcNIHv/1uKfOkYu9rMJVPLjYz0gbVW5OCgGhbmwUmhVeatdMGrny0
aO30ZhjptIFzTZ66O6BjOUxlEm50q2fLdq1jg79mmJNxS00sB5Irz7FVM5pu5PdJuuOz5/b+uppp
bulzmSdcgbH1UboBgNeZaIZDvlm505A8hnX5DiC3/BQDcd14q7zWv2d8oJus1zOMM92L7ibuhb1p
tGyaOL3EU9EuVON5W9FjgqtTHAQi8kGNWPihk1Bv1iUTUNCt2rWCdFy5TrJtjE5bFTXT4sHX6k1M
Tgm55sNNy0zyPSqbXFWctm0ba0eR8ySQ2JO2VjkbSVX2pbU3XkB4rEcPXoujHVvVWmtgcThQGBZv
B+LpMjOozzjNg9WvC6qZwnhdpnsRZwdZEGDhpVGysdSIH6Y3tGPcZA91kO5qksxZQpo1fRT5FKn6
63/xYFXbGqPUwuBBtI+c/D2JoAEb4tAi/6a4Ao8Gdg7z/3DRQnafkxW9MNEOFvrgg1hynGo99K48
UlcQxRj08WbAW3aJexUg/g1/BLmZnN0WRccg6kNEE4Dsm22tz8qHQbPWH1zHv0jvpx8hRJ5qBJ11
4VJ1tGcYTYThoVLg3Xb5CTX5lqcxdLBJPINzIWUpHuVeJwBuBchhQJTOjZqg0Ajq5LEWDqzojp1c
ErX3qavV3YJtsyCr5tUzouI5MvIeNQ/x5VMegv7OYkIEEZwBa0fqlDj7dOrHDzcgt8dX+yjs1Bos
qtiSynaELANrmKygjRjhvgHUOTrZwcknn509ECQfUz1z5+ynF6VsNYM3P83Mo6u/egXw08L/hlqA
gPcxg2ndyBF/2lQwFupucYqP1GxyxuQMeLHUtcsUdJ1dE4QVTtPrZBFmmYXWNZbcRSpOSnSrMJ2m
VkFFQT43ygK+mmuc4saSe9E6bOlDceNHW+N3agFNZD4hOeQ1NmF4UX6ERdl04qXZajRBojoMvQkc
Q3+sml7uIcMqPMrd0huvpW6rhV5W01ZEOZO7wTmN+rkrSyQAObdo1BnNenL5knj9zoxIdQDODZDu
LnBWLhPz1tsMEz29Km8Ql1o9ezAMfrevMxTUbP09dV3vkImSCbxd2ueoZZEeMqiU0wWFNwL8lHWm
cNp0g1xjfCCBTS5lE8hlpWUQfV8SXMkbJx5e7KZBqKZQPvw69FQAPIKJD4LtSe5de2KXkYhhafYY
12m7DOJpylWDcnoD82mrGuOuWS/JZOxhoHPnzeLfaOq/hIo2jq3vY7f2l55RA+HV66s2qM/SR22k
iF7ahr21akf/KiZ+FoCIiqsLdVTkuW+W6byAgz673bDGVNCthT6oVd1FN6WqH+AHvXcInEfPSDdB
SDKmDwhqFbW1uxpLzi0s4lsnpIi2I0IGKlMPNjneLI1xPftSdpCFj2IkaJkIcfGyx7ZD84ATn6Gr
a/nreIrKUzp/GRKk2ZNgl0IdxjC8C/Dneu7JsaOO1en8bcOB2ehiPBL20GPvKzmhsgY0EdSNM3I+
yNptHfYbGSp9y2Ktw3VW7nQbY65rP1lR8A0OtNjbWURn2NQfY6eG7eBYciu5B3pfr042b8XpSnJE
dTSKVB6xm9f//WX+pROU9XHja10JRKrF3obd3+jWZSXJP5eiOOJML4ngAmqd6NwbVuS1vM1gTg9e
5sbzqOYbNQQOuVlsrWbZdTMLsGGz4BHrkuZSzfLsGJ12Mwu2bRuMe1y+18lLjp4bsw5JRH7/iZOE
4XoZEzA3y78JxVv66MGxk1k7aPhH/lKivGfSehhK8AMqQsI4S8q7WVyezDLzJPwMh8IhY6JjGjNL
0YNZlJ6jTndmmXpn+D+CtH3u8CEcA9sJj7++Cx2++59fBkOPPa/TzNWvt2tM3fo4iVgw3WR+wjV6
GuYvM3tmFXYfVQ1Lf+R6uQS4ydZ2xx4sc2rrqEd49vHVhKtk7KpDaycESoIwwJ6/cqKKnZ0ozc0w
oBXTAXSum9IlA4zJ5m2IZ3BFsRN4Yx6sNnnRfNkf8M0g/iTxO4rIGiiJIk8jZdwcp1vijSmXsDci
qgs0nrFSe7eJojMbFoQx0NVWzNFDUgDPla2I0Mv782QTSOPUtXuNx3g1Fka096R+8albz0DVjHMj
QJRWvxw6HSsKOdrNTdlEAouagzpXa282How4EEwknvlsSejzhG0ejJkdVMBgGQzPiDKq3QyXB5YP
xyZZdl64jvKaYhVn7NRjc5T9pgu7TTfmd3xW62tuWx1YwH7OQntTGZYaakwA29B7qOnC7/nstvBn
30U1OzDs2YthYMpw3ZBFE3edrag4nZlf7cweDr3OFWri/hHiz3i0fF8jMZPcANCbM2H86M1ukCC9
cDggM5p9Ijjd787sHOHtR6PMFHQ9Sf8DyEWyNyIkjU3RYFGhEPUU62vMKMbsShlmf8owO1X82bPC
WdsurKELNtYUrByuirbThgtkHOI2I4rthNi09RyPdsByvIVfCmJ/dsk41jOP7303u2fIOQIlhLl0
ZbqyXAXu93De4s+em4pAWIsow3VS2CAvsACbcTXHL9cZYm5MO5h3ytnFM2DnKWeNhJgdPjZWn2n2
/EQcww8dwkU9Hl/Iibt3sz8Izs2eQ4Szd7RfmqrXQS/gdAqSCIEKBiMW0/oWGsFeqpqjukeJxKBj
0fOf6RDg3VcGhJ0Cnh3MskXLPQ0K5zRm/RZEDXI/0J/ooHuSoVPiywcTU1T6kZrUib11kMOs9LUW
ymmOEq5xOBU7KQF+j+SkDXgxfMc/9JiBVpasEBBHap/Pdq1sNm6h53cPyJlXbVgjHsFGJsvBJNjB
S5aZMY67ooj3jqfoNWCYH9qWIy7ikhmo0p67KhNbDFI5hLepXBSlpX0AEFqyoTS5m14w7bhHEj+M
BUXxGl9g/q2NoyUV10Hwkz4y8rBJGAKgijen+jBQtNbgoY9OpaHP6jzzwTSDz4CcJyKg2A60bbkX
VlSs2w4GS10HDzPrbQF0v/muVxdl8NcFYR7uSNH45Yzzb0Yvy0OieeUGy4u1MO1gPE4GWpzaRJxn
k4a9KPM8OetKBls/N2gPXbt5dOL8qDceG6lYHprRd3cdRfbCj115z71iFQbQhWjeFg3C7ZUDZ+bC
NwxpS/NOUOKlaE379OtXLs3n3QQyXbOkvsX1T+Ce3YWHfEjwLslEKt2UAeGPAPA1qhgzPkWECZC/
IA72nDMKsTPce6G7DyhWLxVk2bNECNmRQ9qCs8Vml87m5o5UTCrStOV320X/Ala6X7heo7Oq4Dlf
aPEbbfCVO7XB2F/87Kd4Rlj1EY/LjgJFK25Fs6t17qkJ5/SSd1DdZSOpGGwLN7b/hqCW7ZvrP7Md
DNeGA0U3V4m7MnLkqgHn0HrwbKA00nRPeh0EKz7XAUVokF9xKUFxSJptkkEb5pbkWsdXiTgJd4dx
FaLN17KiKgRHvVY6vOypLcXBLcenhujug6uxTGZ4pi3StmWlidr7gPAkOKQHw0rmxtojI9CpDR4R
o4uSNVYQqQ5mqm/jzryPRDodQL4uTHRU8F45As20lkfdrOZDwOmfzE2RC+uzKSXkQNddl/AW7qhF
sF1LI3rreOS0lY030u5fu6mFrDI28sbDpV9ahfnIKe28RRrYC71/b6kSQYuIkau0NhH5Mz6FhWye
R499RyW6ZV9WzGAarvYASkAcGdSp9V7FGRIcN4cgHdsjbCtCYjw9px8jESyw671fDc6xCtYR9fK5
6M2Vy3gJCROdB7kE+RG1Wj3umSq0N0Ol4pYrNe3dMqEahSAhKvZR1LMbuHLOnX1wsGyZpJfgMO+J
EXMiWNUhKMAUOAgl13BZnbcxOIeB70Eicuip42DYVMIkfCM2rL006mEJFY5QqWJodobmHfokq2+M
UaJl2A/GWmnUPq3nrlwXbWON953mayIXt10wE4KhIZTaGhLxxSjot5KBNiEOaTdLCvX5uIF76/HA
QeErcYRicd744HcbLyAkN3Oio8yzpTZ21sEeIQBnWIYPDWxKK6qXwheA0Gvyy1I3Rx6dygPhrT9q
xIJYY5godfJk6wDOBt1ODvEMQqqa2roJnwxGPhWxp33Yek5BLG6SvRArMm7JGP/ipJxuukbxX2LV
r2T2lWea2puwaNCrkW7vy/ZQQ0oHhAnfLHbHqz4HMGbw/nZl9d5ELur7FIqPgXlyEdcMloeqgxxq
eM+mFZb7vuyrqx041TUYRnOV5NTMOk90ZOjNXhaxvsJcw0SorpzLOAT+oueYeMiSEHSlGZJPazSo
6o2OOJFOnLyCaRMPlZSDQ9e2EQxTRv8dNt2x+2CZuorbxqQoJ+2rT3sC0kLQWF7q3bt04rTSUTU7
pYoOMTK4DaSnBREd5YWAl5neUjwxsquIQuvpImqzeCqylxId+Nw65cdLFBX1k1OSuDlW/TofKnfb
4hbfyDEnUpeCYCBx8JYbvAa2eu+xFydbCSKsEPGSw0qrkvCWaP2p1JW5S+E/ryIXwjboEkLsp1p8
2jlWjDD6msAkYcAo++ccLk89dpvATctNn+J0zkUXrDpmC5shDPgwS9taB5EzkvZZOXtjmKw985Ev
d0w/SWEV9z7Q3EWhre02r3eWT/GcyNG7lLHLiMdrX6eaTeuQvxHrV69F3H3TcB9sBnqmW915EHM8
a3iqNBkuOQ3Dd8yv3+pAb5+qRr1ZWfjkUBy9ERIHhttIFSLt+KuqSVPKOhFegkL3Nlk6dJeBZRuu
JvjaXS1xwnAlx9VnK83hrtL8MR/8ehnTbGHM9e8yqTzeVa7eNk6PuSQ2d6iLY1tN3Gnw0i8dz5Z7
rGsrcyKxgSC4cG+qMgNpLYprEvn5LoNsN+bWkunFdAzCXzlt1qp06mwTI9ui3qzSLZAovquCYjtm
O7DOwYOvX5htj+eW5YZbNWTY1PajZ6GJyUnbWUBBWbjE1T1NpvuCI99eWuBZzg58WU/VNoMvt9j0
mo07emx/gC8fb1PezZDaPWIRcZmGaplpAUEBarRWQzZ909NmfGjtNaitqCi1F2ZlYqkcRpyeVD8M
i4CqIlLd3s6HGHs/uXutlaOHSpNvuaM6yqDuRRKpQyITam54xyi/yH5f2Nnog30S7qUJz4l01EMd
Rce8pSMyvbLeAU8KyUpFExBDrVug6FT3slSoIdCU1DExZrFDz/3qD2o3ZpjQEWfLRY4/YmEY+9Yu
Np6oLkENFrPgkOOWrtsDcuJNLKudXjv9dZy/FFNLbgDjHtqPtc/QcBVoKiGdqHnOGus7UM5hNfDH
ofwjPZ4ZVkkLnSu0fmo+530et9W+srPjaBnfJTfnqrPVYRYrmlOz9OA/VwgtYyODliy8bFk5oNB5
EEr3qfTR1ZCV63QAfPQXDWXGsSVVm3DJkaTC4AuVkbmZ8lWXrh1PrrpkLPZ6wkPQidJmlSWInnRm
j6WGqt2iaZ0gHJapwUkZoFJj8CgsNF5j8gJODPeXaVEKIu8Gth0zBaXoJnnAqjpiGy0cIGBpgBK1
H4NlQjArqk81XG2We0sjc7uNbWMEbGzUnT4xPBb7OHIuhgrXjJ/efJvJbVgKrO/9qh+8V633Z8cP
Ye5l3qx7DcGisiu57s19VbbUf4SAOvrnBBfTdK1PYIZbiFAEmUX+WRf6Bb2eRQ+V8XpoA/YEIYJd
H6p63djaKei8n5QtkIQQiToIwxLVbUtiGZSZvWSRCxytfrGdV5u54dKLmOXHlmhXRhLjrZPGp6aX
ePBdcYSvwwxhyrSTV5MAXpMykmF9XWQuGY6DDjMbJOZdk1FzJll8/vB55kmXBKzMA3kOXgA/7XSr
CchehBCoG1Ic0LCgah4HgwPBLHcN1+6DbtSbBNeHVX1Irp3llE/DSqvztXAL+5iF/ZZscBK+NGaW
Hu9SZJcvMP0plY1bbpNWWJNH5TERC3JiH9ZKeSdWJFDQr06GtCwmC2npXmwtsVa+n9YrI1glmbkT
ekuXwkh23br0A2HBp6frDCFRVuCBcC9RMK5FQOhk2iKIrLDUaUZERifkCmUczCnaFXaoVmBQjEUn
QB6BmC03PicbujgirrwA+S76U5p76EIJYXc8+c9hXAVER7XE40GXz5URzvBu98DJ88KABdfTADBi
dIhqV+Gm9Zh4FypCyu4pIAs4mXBiwuiaPhxvIN7FJwb6iy3FwvK30pi+y6IFgjr+rBNvRzigYLeR
Z8dfX4pG0/cjJRBTD+1URkyVhc9ewUbfYUt7zytcdUUcHXxQLVXeKAbXhnUBffCW5uH3guKfctlY
ilhrkNd3B8vK5YmZ5yNwc5RYxhtBPBvqCeiMOTg+I9a//FZOuyBBsg+K7j5/QxxF+y5NvGpZv6nc
yQMv6P+IZW5uHBFWK/pexhU+sjM8uKg24hFOVNCY59xIztqAZaIjavBc9+anpC9ZGUaXr/U+rJ9F
biNQqAxmBl21FxPplRaNQmr08H9xPCxAYjrnsEH2bCfFxu9c8+BDbVULJHjDKg66GA8CaVWkS0LK
JcljMUBsOuTZeCYkLDxWCvUiU7zw+OuXwM2aNn5Lkro5Ol7vU5lX1c53inyN1OLcRBqDAJH7gBaI
DvKtw9jrt6yImP7LOl2XhSOe9JtvAXipgyo+V3x+PEfj9KfpRyUSKoVBUEgCQYZwHRrGsO/j4q73
unqMM3ra6qWYDP27JZaJ5U3LcmoJKWfBuwrjrtgZ0ewF6b3pVAbTTusMVNI/+lZU5yFpdlHu+0vO
V3vVG5Qxkljz5RC5Ln7nYRfrvXWGwrzQNCgbqj32sZLr0acfDYb5WRWj6hz5ZC5eTUqQ1QQEiKfu
Muo780nXIasxUEdAa50JQDJ4KegSWjIpLYCKITajxNnpnh9t6KnLQ0Vm74LtoXbKbR5DWeqcAMmm
VwE7ecW0I39mfjmGAdl/fG8C7Z24ja4d40GwnQyPuJ20xGz2IhX7TBcFnzzTK200gMsQ2LYpIxYS
lebvaEfLp8ZqYbt0qXHKLeDMjdOfnMIx33uzees8PUW3oeKtk6EX6axkWEuZ6pvA1PqtTnoITtnJ
3/gUpiuZ64ssK8VJTsPGjXnQ8FsfdDDKNxUBYY8n7fxWwqurVQVwTM/GZSv5GzjrrSfPpKSLonrh
6JKHU9s/pXn+Zht6vyZvDQos4Qeb2AXtElVU4i5hPeaA4QuIabgpLO8aZhLkKbJ33rukqLc6D/bF
rCsxkpwgBU6jNhViIehg7n6vG2xCMnA3ZeMumsnob2nUPsaJXdJa6zrzGv3UaA2+atsW98R0xw3W
Jm2pAJVA28UsY9gUIZX11sWkDJGD85gpN3mujZrxacHSzZ/34Qly0SRQX5Ex+Mx7CAgwGCenJos3
zR/GlTZ4w6rSJ4yDo8gZSg/QdrErg1626pVV5uY1sZLPgAzWa6ua6CLRVfe1RvRI4F3NxnTPWG70
yo53Yand2pTYvN6PhwMJDwHAfeH/wg6ROxwR9tU/eJMcN0aUaczQQ7FnpLzJ6p68bCQxTPn67p5m
3oUkPCgxw+A/x7hih2ggk8ZoSqgkojuDCTwj6GZgU3Dy+PNtwuBiWLZN0mFhiojN9hK2Tkp/6lJS
CgU5W56MjoCllY+DV2qbLIEU6uXUUo364BGEW6oysQB3jrUHmA2cLXO3o0yLA+Gq+rnOmnJdWHqx
8Caf1D/Nrvba/AMzca1YMtMvRxm2QL2GJ9vQbSscp5MeWnyeKr2YtneD8GIsqrHxzkOk0DBLVe3Y
yGkHT5d4yyL1ajaG+YOBJ7VjDnyvgsOcgZKk22qtlRQm8v/U/65KGBWTW4Urtwrqa1jhGrWmcQ/J
u7849eSdkGcvBzh4r8SWCrDvjHZDvWLSaSPAyoZ0Y4UtGrc6e++ykqQvW27NaiD5YGCPhMYxZEIn
wleWKdQ+QiwnM45PnhYsEjNVD8pnELL2dDKtC2Xrywka4fFX8GbcjSdpWuNJtVLuZOieIz2yD3lX
26CNIQ5MbnCodJ8N2GQS3jh+slRnHChKYE5idqLq47LJxnjBXo+qs08eLVk7O1J8zu6IvY+SVqCM
lhtlTcbaiHHflHpcvLN9H8R67LorxPVhwyT+2U/t/MHzoq3Rxe8U/tVWQITdZDp5pU3Rnd1QTx9G
65wwFZ6Ma9p6L4FRt3ASmA5Ek5nsUr0wLg2rKJDlNnEPsj+2wUAVGQXHgbV35ZsFQ9+huNoly4we
iFpBufpcJeUWPqh2otLmbVLDUfisB3IWCVnXy6M9Z1hBKlxwLoln4rTEpZ1YRGa1G75h5TnZrcNg
KwfBKZuE57HlGseS8MmwmRI2a9Xe74DCTxX1fd237QWSsn0MDX8DkpiH1IjQLx/TetMnfPpW1hZ7
bPfR0lDZDXWgfM2yV1lMhwRA44NJlZdS/oF3CsXGLjgNZMA4y3ZZkCRZlpNG65e7aHK4fEjxulWC
oaavER7QqPwCVXSHEpakPSxMF9FULwzDqjvhqBg+6QcPeVjfpSaozZkfPZQFQkwzbKytFYb2xhD+
Q8+r2uU63vk8rbzdvBAF+QIkAdjVsmY+9RRYpGHptnvl0AYo1eXq1dXi6wTiqMeoHY7fWrNqn2w2
0F4dP9dTA55ripmc9WTXoQ3WQ/wyZZKtu3qCcE9saMX6ZjFGOm6ZaueGVnfrinRj2ngppRfKTUzZ
RlbQtFYk/iH+YUJXWNStcm6hy43bGfZWJ619RVIAx2flwXLGOhjJY84E0ZuIdtJ8i3VkBLHCyrPt
oHKDqLWiWRA1PRxCd9rErfFqDphjAyjiq65FJ1SAali4A9ALijlWpnZZsll77CoQFUn0VMZhvk4d
jpQAVcnOYvK0cBJdO/P6iWxICdrJRB+czdewiyKw3MWF/FW1aIfG3ihR0rjqIcZGlVpwQMXDWCX6
PhOoBEsunGXhOe/JhNKLtKJ6CW+X/Stk4UVX4eQUjQfhmSgTrdsbKmmWhu2FhEmVOLjLZtknw6ZI
dXByaJSWcZFhMjbM/WDUC3QF1sVh7r932SEtygzbuua7e0zF4hoD1l9EmttsDLa5Z2ct7MZbTQ2J
5sIp44uU0/gPGlxyLf/rNxOYC3TLJJ+D1Y5AiEdSI8K+360XkAmalkSoZm0G2YegwMiEhu6gLE7+
IC7ovR5ro3rr8TpCteMqse7TqH1WWbHudR7pp44uQve7B6Nlw0JRtOir6MubrJ3VupdZ8eEGCf1y
kf+ktUPZIet/EKLPivj/Ebj+9QIIaMB+QOmBnnjWif+GD0sDZeYp8QNENJW3GcUXBE5ziIkSG/Tx
JTGS+2Cr9B+0eIYx62b//GehfaPD0/l3bf8PKd6ops7sJxxbhQperALNjDF0BLeBsN+TVK62dt++
a5FCkRzNOFuT0UPpmeGzhkwtZ/TgdGcZm7e2aYo3jQQFxu0LDNLOZtAQAnTaOe9D2APpdMMpSaoP
SOp1d+zNzmH9j3KnpStBTxei/0B7Q5NPQJtW2Cugh8msZEg6Ir5YF2YKykEfu2LVeSj8QB9pSyas
30pg09CFvXNQo2pKrF0f4uGPe9RgnO1RuRaiuynEhaXxiSLmMOhzircoHnMbfEeBT1xAZqHZyPKt
rgkyHvOdb7hPZhL/VH343RrsSyLTEpLOp5OUt1jatzTo7rZdPpud+cPSnGulnCcVTi92rmGlzvew
vslV9rWnaSTsKQx3DYyExaCScyDEtgr1HWFvt2oomIsmz+G9L3qEdvKRbNKbk6Hy6tP/w96ZNLeN
bFn4rzh60TswMA/R0S+iOUqiJGss2d4wKJOFkZjnX98fCEoWbdnPVagFFw87iVICSOZw89xzz/nS
kE+yPH1OWvPWKATlvMzEeewH6gIt7GQa12ZnWqfLZ5arFHNHxXukqZGtdTEI/YTfGgQiT5xg1BVi
j54JM6g0HaZgtmPTEwQ8Lh1zGfozAc+wfiT/h0/8b/jEkkgFKsZyb+iwP1KKOXYUKQVKvXbt+QaZ
1Nd/6ynFltwZ/+qShD5bxyjuiMO91psljSSIvJgCm3xuSCZryEFsVlZHwF5walGapQQW1u83tTcZ
7ThMcE1yTbII9fYvqb2Z1nHBimFS0amrMJPROmTvZNE9XqhsH1EDinGLM8927uWk+lQGYEqe8gWv
MJCpWHxo2D4Tjv854ezYhvxKXilGGBZ/LWrsl0nsXFRIeVEP55nmJ9wjwXQyFV8QTNttMI5xrJb4
MHLoswJxiUPMTOBnq8KsnMhtY5PtDpNbKDwPea13aJpkLXfV2r6zZOJzUy/TZZRRZ55uKVnXx2m9
m0ConQkkxMSV+zGQEd5i+rIo1dijtBeZiJqkjI8GlhePbifFXK+QaAk/x5pAYq5xZq3W3HrGo0jc
zkkeNLvRlpRfzdlj7ghDJRbN+B42BicjMZ5H8hfRVp7TGg6EL2xUW0GNFXeVwAHraHTjiQJ3eDio
e1FuOVYLbQPwWp/5uzNNQFt1lSsYZUZigR2BEC4j+DJYjZwJbXRZaat0mZKoX1AEmyBzhqLWjS19
YQVPpvA+Cjg4yDl5tTPLV8S5Qa5fUOM/tnVz6QgFaYSctzNITFboA01gJbpnLua4krhaFGaJoKjg
ofDkC1TTlOqdJ1KIH1puwYomIxEiYR5SFWdmDGmwRLA9Q8vjzACItKrlSo+uAhvOW92VV7dGxpda
5tEkWvk3Xl2vuAc4YrjrkiTUxgSC1kGgFKJBeSLt5boT3bBvLauFXCh68UQnVJvZsoi6Bw7zWDx2
vKB20vHtz0Vd9ceea7N5l1NAoAoTNojkSQupfZWpM84yV7HjXbfao2N6InbrLtwciqDZO9xw0sS5
M7diJWeT76iyto9JpAtiWQvnrg6TV9VVcZInoAiJi2xsCkcLz4tt2AbncZMF81ymDs3AxJBKmTLl
xIaykh3i15AFVIKAhj+XsaQuQMXnhm3euEZ7gbYd5Rs40XtZ8DHLd+kcBwlxLJZYRDewWDwdAeXI
SZJFWHKKslP5Lsg/pTXgtYJWOhty8YSxxTXOHLIVwGQx3WIR6i61P74TTNTkDzkXvkSto853KJ9i
ZVISeXY5Rh+1gwqsP5ex6fDSYNHWIKCkT/giCF2xciDHGOgXBoJtkcngkXLS/jHIBnaFF0hksOuE
SLTpwlczpk6+6liHgYMPqYRdgiRGRAsaDrqFTi7Xd2Al7/IWvxjTBxPRw2CRa+6jC52n0sylmbUb
v9VNGPy1OBHF5K7U5GpiiU45zi3F4Qt1nox8d6+iFlOyOc1go7tjNzRvoAYtd5l4ibNSAaV8l09a
EkxEcWQ3y+BPjVwITIdy3ATOgkLBL5LEsaTawfXYuVcqMioqCitEu+XlqgigBJoGGqwrKA5Zhryq
76yeyx0SY4aeTbw0Mse+QdxeNG60CPOYSNIhDRQ8uLr+oFqYELtBfm4E8idDQJBOLdXzJpWMMU1l
U6+rhbdidy3rAVn3dqslzjo2pHSeJFg3y5E9qXIHgm1l/RmhwNP6ljLTCQDHDmKT4wDzdBRL4q3R
rLRFFbQPSUU+CxBoAWRaj1OxIfRGqgm+KPWoKUFqFeYXEKKTC4gj0xZuoBbVE1yVHsTK6EICeLiB
5/wBcaeMYDmiLdEgsxKykFLPcEtg1QiiscySZqkE8Zj/VpAkNuBP7/iqvE+s48+Sbflz0EdYAHK1
FfJ7zlV3ZWM9tLV3EyqU87nmEliIlNfKOysRoBnDIEU1J1opF6lmCOfB6tlOwdpTO9bnK0yUUPlC
WpBcPvA7y7BoJuaCBI3yUa8Ar9BctB4bB5yoifXdV4gzYIO5fukLELFdObxLWw25Igc/ZlsnA1no
HmpLAv0vCvXUl4WPqYGPD18NGxAnHtsiNaqG7i2F3xwfsZSa+y6EQFPN7knWVudpoFCz3/mfgj9N
zMJ054mnSZPcZKTaUGnSGl+oFkeawHEeUrejprvXezhZ8Sn6hm94ZccByUiGzizFnhUhGooKNGQI
aukz27Y7jy2/xHeTcBRNJJI6WoYB++rRRgl7IUtoI4ihQBFErt/i7lddwO8/D2tUGVT9MUgxWa2s
GjgteKgZEteyoj9gtOtOIqFaam2bTVaC/Rn1k3yhh2ZwmSJGnOfSpzZFqYF8B5yPskC4mZQ/ElxQ
sDP7IqEoX4Dbc6tjtjJzMjxcirjCftTxz2I0nSn0o2jDBzwuVunW3NlKNyiuqxpZ8KgFAqGDrETR
ZgJgK2sp6VG/auoJSShrKmB5N3FdlOkT9yFxjM85DrJ6u2oucmQHUEM+j+16XuYIHpkrDZ1oIVSx
DY6+iG57W0kBtcKay6bkFBPHXnlzy8gbtoJIf7QQ8xLOWq19clrx/DoWY+pNnNBZtLExFqXI+1gC
ss1dTGExZ3uudtKmEKBcCIZiTgpLvOgWRNGKJ2KGBpAvgWJ66NpFCBHdC6E/qaGw3BcN2nJyrXN0
xXmrNM17l8qPmYDeFSLPsXe+Q8h7LKVsHfE1uR6YbYuiQzLTTL1p0CCZWhEat4qk3heo8bPBA0kj
pLLUXG01DkRjNRFxQE+dTIFryh9JeOfhcQFq6uY3Klgp1U64mXpxBVSi7bABdqY2QcQUJAs/bO1Z
QUb5TnV29yS4ousihGS8a2PkOozdDS6J8UVQX6pu6ELVh9lhlxxLZM/ZzeTY2cRIkE2gsIINQXDS
RYyYJbQk41YbxxlKOqYvwMRHZpWaI3WplMUsiCRzDpmc+qikuhMcDxt3tRRmcQJOIknVzFkVfxY7
76kUVXRMyGROdJMj1V7l2squBUHOlj5oxDx0k2oq+gSEBiwcSiRIKWsNGJEbOYs8JzndSiyrpmHy
jWHyExOjFEZCKr39SMQaTAUZYm9SyNs8w7UsK1GkWlnhuWOJE98k1wvnbGkaWjLxdqyRjRx+IkpL
r/EaYVsN8PtF7xzxYcIbCz7ALImce6UkdQhETzaxMa1p7XjnpRfAwBKaDLt6TcXtFgIZcdmlYH1O
ENWbN6HXTDWRYZIkO9wgpeaBMTAvw1CeADXcZI2dnutxuA2r1XPhSlB+MxhqMlVCNhWemfIEkxUF
OuCslrLkpLV5aYhI40RdLfI2tBeCV0AvJdoR2+RWNkNpaic6LM1aX/u+NnORvDVbYjdq+BZgYKi6
xxgia9odsuuYK66sFcwoxizh51Xr5nc1qi01JmWIc0K78Jq5a1sU96jN2lMLHFm88tE0ETUrJJIP
JvXSIZREs9FrOLJReq5mlYaGbvsHyVcxK3IEYgkGqHSEQBTK2iRNpk0b3SuVP+9waIOII8y8J8tT
mjPfMKMrlJP9iVriKh2AxEcapMxSs85zAT7ICjGzBXNaRnlchy+WIZ9Ivio2hc/CLgEfw1x7GgKN
QfSXp62rbVsvamCT7ZChbbXNLtW/ajCaJkbqmxDnEGo2dspDrdgXuaI8+aVXkWVBWkxO7+1pUhs4
O6x8eC7h6g9RjQKWAfch0sILOdCUmVKoa+RhtulYzz3yjYhHLKwgPKNerjJDNjP4ag2OVGM50560
WpvLu9pB2ddDugbTU9Q+LXXpMMUoZiIngQwSHjXJTIp37aVX6mcrAgCV4pnL3LpMAorgkxiQJarD
CzSN1ampW/FCDm+CFPAgd6dyjEAkAMKuwvXBDcutZubnwiq+x2jkY6kgwaU1GaI4iS5YuHtp7sQz
Wuj0qjxpDP/aIkfGicra1kaik97wEZsTvDtPD1vKaUC+iBKT4CyvtILkI9V+ejCOEfyeJTKia4UQ
76DpQeaTwrsImyeKlixxium1N6XCMDjnpp8boEUlkRTUuHOqlOPNylOfxUqux3al3Sea/7wyIoRr
k3bimOaTSe0MK49yBQdiXmDUMDbLnOClQaG6XuErUW88DkM4zYudyXxWmNA4uvoGW//YOBh7WI9F
DI9aOEvdVUYVFMlSEwoMe5B5EfnU6yAePDbKrEvzCeFCE4p7KYb22trkqDz1VtCkPwLZcGb0+7aR
Z1JICUNbxHjwrOwbyXIvIstpZlkOYc0Qwq2tyLe1mV1j4QiNgO1g4gQm5nF4vJuU1aIFCHNXS8Ji
UkQtbPwu1e9H+bWt2JBR8PSD5mBJ4aMXBV8je0ekQ/I2Va8FAzaXFYafPRl379hLPlK0fiY24azV
hZlf7JYRcgZNKJ/BAN9IKXRwtFqmq1wKJ2VhbvZwxH/Am38D3siiAjSKS9ChpzrkZvajS9GvPu19
DxDN7/5375jzAMKI5mBzW2xfjI5+649e1Pjfb+iAHfUv9DUqQqos7ra2G4VHsFKndHLkerR/pP2j
/KqFYM0TFxs8CWSAKA3NJrED0wOyOIffG9ZIAQMyNYr89hcfH3fcz17+1+/1oxPUj+0cPfl6s3PD
qZtxAP+av313WVK/R+F+8vLfNfHm5XVenvp0mOvYe3fXUR8A0sEb0Kjix+Cpu/rOfjM8fnz233m/
3/mb3+uDznTq9wbAT/sAd3NwMB0dAgr4jweApeOQK8tU/nRX39kn9PKYJymirIOVMlJFmXT20PGg
KJjAi5LZOTL113GXGCPN1Mg7damb7jq58WBY0PvV31wTfj4k5BFJKrSKuvzUmyHRzQdo+zpl1K/d
c1prQgezS7oOLv47i+JPO0Dmi8a2zeyydPvreGpY+ogkgGIw9PoLRY7T6wcecOhAkEXsZUhFSF1+
4M1AMBQ6QFRlJPD6/uHj0+oAhXVr6CDQRrphMd81pX9JciBv+sDkYxEgmhXy5F5eNH8wIvrLWyNT
oCsuEuWXQX789uYI7ZpunTyMgFOcArKMo/jAUaCII16TKMHslkSu41Fg6COSZdCPNaNfCk5uJki6
pOJLKQ7dG2VpRC1+x1w4fOPHHWHKI/KBREviyU0HtoRuJKDjOWxTMEekRDu1pvdHgjGSJE01WDBO
dFMwLFHR5aHdQLxIuCWzwL4bMxvqCJsw3dLRt9pfJ3du6LpB7oLdYaOBGMmSSc+Tq++vo/XRkIgg
DJZP/fQWBAWjkqFvb41wgiMs+O7QyHkKKT7iYxgI3XV6u4LKdzLw5RUJroUCEQOmxf46XgkNY8SB
RJY4PPcfn14noDk3eF9URhwaLU0TD8vd8dHZ0LoQWWepPNXV8GVfHHp+lpWRDkgiI1rZrwMcPo7D
RE3noMqpqf/49NYDxurQ4EBSRwYQkqyq708JDkwMFiLpUwVS2LEOp/lvFuV/NWQmVDRVUCk0D4+G
AHNBlVgsVNbG/XVyW6LEKaYfl3//7bE7V0FNwB/eXxD0ETojMlPhED2dXJiogvsM3Rcla6QSH5vg
Zv1X/d1I6IADUpcEpPs96ITANMmwBsMmEkcExHvQVj9eA7uYUEUBlFzsyb1291QD4wF2AFiXHAG1
w4b/XTxgjhCNtnRFOUyMfus9pe9+f0BShg5+WR+JOnxV+WXPPw4JLHUEp1VCGqWfGocT6en1w+Dx
wGaooFUBKP3e0cBSRhTgMheYcv11cpOiJysPHg/KSEHoWBI7veQ3IdEeRtbJ3YoHlP1UJ8Tg0FBj
YUA6CSD29Zt+2w/dcmmw/oj668enhaJiRT74oACGrJGnUTFBe33LN51gsiogjq0yV041OHql7g8D
DJSRoXbE/i4F/aYD4PsbqmxwWjyEzie3R8o6NbAD90hCA5ztJR3gpf+av9sjrRETQTaADl4/PrGp
wLMNPTOzQcJ1Anxi/e+vo5FAVgU0SZLZI090Krwnpv9XT0mMBFJ0XZb13UXRILGAxZtMVejJbYsE
N4jsK0OHgWSMCIF0Q1e+Q8+skUhGSSa92l8nty8S1aiDc6t6j55R+tRfxyuByXZBdYdGL/RT5OQ6
4QU4GtoRwAXAQhAY9MP2fxwlQcBhEsBp6IwjTmstVKhb63epvw8XcGhi16fSzWCev9kOTWNkIfps
UXzWX39hO/yNo8QrMwuP1WCzJ2652+w96tbP/uCF3vTj5wfKzr7cD17W0R92PK7+3ts9Waz7+V9H
/IM9J+3Nhy8ctf19Dv9+eMEfb310r5e3evnlmbtN1+lXaIz7Wx8e83q9g/71f+HGSdcfbtL1Zps5
b+lVPbXo2wP9738dPe6beOCX7adFuP7qrIP3btHT8QbfIsvWu7dP3hPDhjY7dp11+rbZnlIwtNmz
ddqsw/XbhqU+ITO4ZXf3056W+rTH0FtcrHe74sN/r3fx/3xYrjNn5x71EPhud1wYepflOg0hV/rH
ndSj1IPbZip01oF9O/up2mOfQxu+XPuZs95U22181HoPqw1t/Wq9cZr3p2kPYA29wccNhuNH/XI4
+w1t+KbYFF+dbZo2b7vlcKQY3njorZ+PG97j+EMbvlt7a/SQ1kdk2+548g8M73vX992jBavzjmIX
HPrQv3ayet12/t5C/pjn6/S9RfwQEw59+Kdtln8Yb0N7Hbz0RDc7D6HG0Nav1izmLFj5cVX+AfIf
2vqi8Gg9f/vcrySDwW1HR7PylcMxtF02/vVuHX5Yh5sP1+7X6Jlv9zwL+DE7fo8DoXTw/X4VCHyj
bQ69zZXbRulxONA1DoULNHNo45R7/kLXYeAEm643BGL7r2Nt82Wcrctt4L489KuGxJ7UOfRFrrlD
91V/1zosqS4JMLT1q3XY9dNLQ4dH7xr/Bxa5q61NNLlujmZFz/DqgLWhzz7dBs73nX4gjw1u+nW+
obj98qTfOkeVXn7X13z8nWh7wo61cRk9x5F8z3/7B7auieOs8R3LfrjDN47h0F7a7zNrv3uRl/7Y
99HhDpyRh97hgq3gp+3/A0PoYcvUsr+P8b9hR0Of/3K9oX9e+qHrnHcLIX59m/dOkq9lUT+eL18q
Vt77t+PDc/cXX4PtOv3X/wMAAP//</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tx>
        <cx:txData>
          <cx:v>Confirmed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Confirmed</a:t>
          </a:r>
        </a:p>
      </cx:txPr>
    </cx:title>
    <cx:plotArea>
      <cx:plotAreaRegion>
        <cx:series layoutId="regionMap" uniqueId="{70D812CB-CC06-496B-B942-295B4DEDDB79}">
          <cx:tx>
            <cx:txData>
              <cx:f>_xlchart.v5.14</cx:f>
              <cx:v>Confirmed</cx:v>
            </cx:txData>
          </cx:tx>
          <cx:dataLabels>
            <cx:visibility seriesName="0" categoryName="0" value="1"/>
          </cx:dataLabels>
          <cx:dataId val="0"/>
          <cx:layoutPr>
            <cx:geography cultureLanguage="en-US" cultureRegion="IN" attribution="Powered by Bing">
              <cx:geoCache provider="{E9337A44-BEBE-4D9F-B70C-5C5E7DAFC167}">
                <cx:binary>1H1Zc9tIuuVfcfhhngaq3DPR03UjGiQF7ZJlu+zyC4JlqbBviR2/fj5acg2ZRRBqtu7ElV4cFpXr
yfPtmfzn9/4f35PHtX7Xp0lW/eN7/+v7oK6Lf/zyS/U9eEzX1Ukaftd5lf9Zn3zP01/yP/8Mvz/+
8qDXXZj5vxCE2S/fg7WuH/v3//VP6M1/zK/y7+s6zLMPzaMe7h+rJqmrA5/t/ejd+iENs2VY1Tr8
XuNf33+ua5jlnV4/PFbB+3ePWR3Ww6ehePz1/c6fvn/3i9nh3wZ/l8D86uYB2hJxYhPKBcbo6Qe/
f5fkmf/8sUInXAjKiaL2jx/6c+ibdQrNXzyrH3NaPzzox6qCtf3492/NdxYCn969f/c9b7J6s4s+
bOiv78+zh3D9/l1Y5YunDxb5ZhXnNz+W/cvu/v/XP41fwEYYv9mCyNy1uY/+htC/sod1us7erbOH
dzfh9/wPwOu8SuC/1c9N+8/xwuREAFBEIbYDlE1OFMVEKIqegLJ/jvkE1JGT2w/bwc4MEP8F0Lwt
EAO9fn2eYX4iOReSU7KDm7RPbMGZTQh7wk3+DbcXzmcSqp32JjpvjGK6ydYgbpPXB4jIE25Tqmz+
LAl3cbLFCUaSSvGTXsLA6d+Z2QRUf+/CROv+TXHpZu2vN+Lv507959IPtBUSWClQu39JuS1tZbMT
JhSWUj0rM4NML5nQfmz+X0sDkpurNwXJv6pqnb4qHpQzIA1We/EApUQkt5G933qYnc1+MJ6bGUj8
6+P/aCT268BtM27nL/5dM46cgJEGootxU71QQYUCA++JEvDx05hPZsGzPTU9jf0IPDfbmfH/bONs
EazrOqz8tX5N4xmfECEUsznZazyTE8QwEACBLtne9UXwstns3/zd1gYLFp/+R7NgZ7bg1dw1Dw34
WVoPP3foP1cSGJ8om2BB6F5UwOKSAsQSYc9KAjyebXBeNqX90Gy33VkqrPT3NwUM8AVcrdelC0Un
ktigMNTGhYGfXV9TihNQ3BxLLp+UCXg428C8bEr7gdluawCzOHtTwNw+hFUALvC2yN5Z0b+rOcDD
xxQxRvk+Fa7ApCIKdDyynzAzFMj8dPYD8rPdztR/fX/7tixcJ4TQzytiwU+EtBXHnD5t9i5BFHyM
bCHAW/w55pMWn53GfgyemxkQOG8LguVfMZdl2Pzclv9ciRB0golNGLZ34yySgh+IGOHyWbkYQurF
09kPidHcgGb5tkTVp0fw/vx19orSCssT8O2EhJCkaecioAaEKZ+Ig4w45Yumsh+SraYGHJ/cN6U5
lo9JEL4iQ9SJYJTaSOzX5vIEY84kSLMnvWIETGZnsx+N52YGEsu35YVfr0FtrKug1q9JDfuEgR8C
uvpZU4OS2IqNgHWFkbIZwobyeOFk9sOx09gA5fptSSs3f00w+An43YTaZG9gRLITxIkAgUWeyGFY
VTNz2Y/Fj0YGBu6/3pSIumuyaP3H68ko8DgUI5jxjcW0TQZ+wjA4gYw+O4HG/s/PYz8EP9sZKNw5
bwqF63DM9auGCekJRRKiU1TtwPAjaSUQsdFz8sPQ2i+YyH4c/mpoAHH97U0B4TYR6In69fhAIHto
E4kV/5nG2MFDYsiBSESRMKzaF0xkPxB/NTSAcC/eFBBnaz28qh1L7BNsK3AuDDNWnIBEgsgUe85g
GEbTC+axH4e/Gho4nN2/KRyu1jEEPx66x8fi9UgB8UIihc1stSudNkqaEVsoaWiHF85iPxI7jQ00
rpZvCo2zMP1vSsZS/FSVAip6XyBEyhNCBcGQ2Hj62KTJvzGx/Sj9fWkGVGdvK3F+sU7T5kdlyiX4
HWmoX48+lEKJkLQ535+TlXyTOBfgJO73A59m9r/WafF/3r1gbvvh2tuJgdjF5Zsi1+WjhuT568GE
0QkDKwvDz744L7iHDCkiwCx+ohQYzNvB9/np7EfmZzsDjMu35bBfgL8ebzIiPzflFQKM9ERAVpbY
PyvrdpUPxHo5gEGhousJLsMie9GM9kOy1dRA5eJteeyXa52t63X8mixhJxKS6ISx/YoHgigg6yA+
v7+g4UUz2o/KVlMDlcu35cNfrR/WcfB6RAH9YmOEFQEL7eln12eBui2IMTKwmZ8El+FDzk9nPx4/
2xlgXL0tMK7XD8Hw31DOSEDpU6i04vzZAsO7oKgTopQtKH1WNgYoL5/WfnDM9gZI12/LOLteZ2HR
vKJJRkCKUQZ1P1vFwFvRL5ueKEgzQkDmOdFu1Aq/YD5TsDwvxMTjbdUA/yhqBxn2qvoeQpGgzRHU
C4knKbar76EqhSBQK5IbhtcLJ7MfkJ3GBiif35Y9fP3oQ93venhFZU/AxoJqFEzlszYHHmzTZBMX
gFIhiZ4RM2nykhntx2VrMQYq12/LML5fR+uqBqa8nr6HGl+uGOROQEbt0/cgvMDVJKB8nvS9EZx5
0Yz2o7LV1EDl/m2FKz+t0zB5d7N+aF4PFoiSIQxVpPinv7JLFqnAf5QIZJhRc/2yuewHZLutgcin
t6VSPoZxHL5m4TVYvXD+KWz4PpIoQENCrR1UCu0NkM1PZz8gP9sZYHx8W6rkk96YW6+pSOiJZJBS
gXyvqUEkIxLClM8wGLLqBRPZj8NfDQ0gPt2/qRjXl8eqfuc8Qo1Q8nqCClwTqIHAHEmQRFvqXMkT
W0LOnf1U9gYYL5zMfkB2GhugfHH+/4IyfcXxr4ugSwibrH7cIN265Xj40x/rhsutRtOdOtSd+wA/
ET1/+PU9xuAA/nUvddPFTnBx5xbCX3//CJbFr+9tCYoFgpYAqYSsGBNAsQ7Oza/vBTiZiG7SNgxR
MK0p+KBZruvg1/dUniCpMFQfKQUKi2+K+Kq82XwERcYCwRlQkkgIdtpQGfBzaXd5Mvh59tc+PP//
Xdakd3mY1dWv76Gf4umvNtO0oLQAJoXppv/i+/oergTDH+H/bZOwFVXSy1XNgyRwxnEYvgRE9KC1
/tqGPd3Did3bPezedveRtOKh6zO50lWW+BdVEnHsSKSrb60ee9vJcOfpRY1rGSwOjwgk2DsieCHb
I9rpGKsm9sQq1S2ObkmCymER0M24NOFSnx8eZmrfALLtYSqBRNT5mVgFQ9EypwhH1TjBSHJI3B+z
cWi3f2mXqIjsQawaXLBrYVtS3ddWhoerQdVZ71pyFNpJh7IASXpowIkFKTid2wsqFCpauRmwTWzZ
X+RB4zULVjVBuDo8AKS09gGzyVFuD6DCsUN1Q/lKJUMeffbCgNatg+zY40tNSzUIh1U86T8eHg5v
dmrPyVabI7l1sguZVjGvBr5qfL8tF4ool6a9XrSDnVi/N43oo+XAup44zSCtKxIjRZOF5SuSgmtz
aEunVrz5/dYMEn9I24R3fNUpwhdU538G7XBeojZZdr1/fXiQKdw2PNgaJAeydmqo+WoYKvnV11qu
BooSCJAfswRDPCQqCkVFNV/FNAwfETwvcFVVTDoIbuLnDquz4fTwQJNwGZIitzpelAHnK8v3Asfr
xW+E13LhCztdjDYpnMZv/GUimtYhafc5rtvl4ZGnNtAQGDrpoqIgJV/VuTWOK4115C8LuGLrHzmA
ISpI72M1JJFYCeQnvRPHceovep6G3pEDGLKCRIOV5VVhuVk+SHFX52q0PkqLIX9Gpk5IcWnIhkqh
BnU9BwJJj7ldGNSJY7VBPDhpVOqF1fXBWRCNdGa4CUSkISnsPGZJQwbPzS01pqedxkW76sM0b93D
kE/oiI19tc0ZynJPdYUl3bpuSH2WiTxDqzHDSb8qwrrrZ8gzNYzB/zJvS4/2qXILEo+fYj0Et2VR
67sqyoPb41ZisL+Le4U7xG2XWH24YrgM4ku7U6AsYq7i/khANkBtyZhA+UWsZKFcnbDh3EpHdGv7
WCdgLx4SMlN4m9T3wgHBDgm3kSXpHRT17Hcx5sXqcPdTMBgEb1qZw3UtIdw2ARj6uKtWoFmzxAlx
Uxy5QwbHm5BmQzJEymVVG4erZFC95VRoCMeZPZpahMHx2LZ4afcbCEpN7dMyaCK0ClXR1BexlWTl
cXu1sVG3kZZkoBW2euF6QzpeE3ssb6rBptdDy5PjTEJhsDu1245HjQ/kYzhtltwXXfFBV9qKL2k5
2uiitgJbfgADl4rjjDVh8F0OsGUIAj5uqwEmN+ADrpdZn1h0hukTml4YTO/DoRQ10dLFlk+lk5NG
8GVhN17uVClplRM1TIczg01IY7E5IltsHPzIR2kHZ42nbSFPUdNY3VVCSNsuc1+G+CbmrURXCte4
//0whTbw77GlNlWV20Mmve/JfOw8F7yQAN/kPhur7xUZg2JljToXH+KIJD7IuSSor1BECvJ1YHCB
8sPh4ScEhDAExOAJMH9jy3NTaTXLgCVk0QlZLA/3PmV6CENA8Lbuw5KUtksRLGY1Yq+tV8qPksH1
q6HxvxQW69IzNqqM3/TgwWXXBBy26KuKCeczBJ9aoyFBVBbxIu9C5hbSq+hCjPZj0fddOSOgpk6o
IT8STQUe+ki6jIad6w9dtNIqye4tlY9un3rNjN8ysQxuCJAGa6GiyGeuj8boW6RK685rE39GPE31
bsiOkvpZZFnSdnnSoWjRYJWOThPqoTqOW5sY8PZBr8Jy4KTXyq2HziPnTNaE/FYWlA1nWdgUqUNG
Ufjfi3SsyAwyE5KdG7KDdlkC50gLVygvbZwRqjYKZ4z98rEdQDTOHK+pUQyhMbIxLhsBzkHgJ/FK
1GmwzAqfLANcHGm28Q1oW3JJeDbKorIf3arxa5eEol0mBZenh1k6Bb0hAyCgH1g9KAg3ImG6IDWO
lt6QkyMPliECwIvKFQ6BCqQqMwcF+EvmMz2D8NTUDWpjUWSsT/zRDaU1fujajNBl61tszjyf6t/g
dhA1dUH1MLqWl9rnFqLlKfgD7LitYQajadHyoo6h99ojbMFS0GYDir2ZczklfJlBaZWRUbUScMVx
taRdc0at/jpN/a/Mjj/2ynKtWJzKol+QVJ4fPkoTCpQZJI+QpVHnVQB2Ef2OrNBy/KYfnIQVpeON
frmw62RmqAnaMYPcmceDccRW53YWfwT3Nm5PWR0XmVt3Usxs4QT8m0r8bd7RVrZZFHudS4Hg93ad
RyvM8njGw9jgsEf1s82oW6yuMxB+3Sg6F7OyXAEBv1lxfNUVLHIo875WedI4thfNHLYpaAyW4zpN
PDVGjVtxbjm5pnzpj+QsLpp06eWaOEWfzCxsatsMyoPG9+IY09ot88jDC81JtZBBHwfLw6dsCnqD
9dzzq9gaIf4Eb3wUFzXchnfaNE8u7SzOZrTV1BIM4kPg1mpxE9WnuvG76qOH/di/KposeTxqCZuk
0Db2MQ7b0m9Jv+r9Zlwkw/hJysJ2Ek/6x53dzbWq7RF4ZMVMKa9dlUkAAdqqIU5p281M7xNGDzWI
TouIES9S7arIrN/9PguctrJviyq6qAseHSfdqUHxuBi1ZVXieQmMlMThrZhbwgTEm9vi2xtEufIa
FeB2ZXc2csim9+r4DdqMukXuGLWFl1TQezlWvsOL4c4vxE2j4sYRgkQzMEytwSB1wLjKIf8LMRxG
HnOaqZXHrPHI7TdoHMNzqCr0oXNVqXQ1smBY+Z0IoA7iUGhiQh5tMjPbG9TXEPFKhhimTvQZs/XH
vmapU7HxtC3Yl0qieGaPpgYyqJwGBclyipoVZCrcrkI3UVze8T76I6D0TITpTLR4St0Sg9LVqOsi
D7pm5Yf4lHr9lYrtMyspFyK2znyNVkHLPqQhX5YeO25pxOA48rimQ2DVq74ZwH6IXBUxz6n6cM1i
/FHa/XEWIjHYXlZ2H4GR3qwiYQeOiMLEaTSRM6uYEOfEoLmkkeWHll2vcmaJU98StZONlbwFWZjM
HLYJnhCD633DSMak3bgjhod8HWtM42Qx9oGUy6NOMzHoTsreTpvCb10eD8W9rbk4LVIFWLARO0jb
/DodVOoeHmxqNQbrcegRnfdp4/pelVzYUYWXVRwNq8O9T8Fh0L7RXkH9gTdubdNvldVf9lUaOpmy
ZrZqqn+T+NUQpcNg1W4YWDcgdX+nnv8hLtIPh6c/oZmIQXc7DFOJM1m7kPpMnaDzkdPmwX2r/As7
juhxZxYbZM/iytK2ahpXh/y61Ch3IBh1W4v+y+FVTGwSNpgNmeyuqMBGXxEdrrLK+xgO+AvhKVTZ
HBK+U8IKG4xWYedbYCIMLvNG5NIeUsWxF9fOiPNk5edR6EpP0wXTdX7dh6O/ZI1OZ/ZuAiFs8L31
eRPE0LObgHl4MwxJtkw7m5xZg5KnhUqaGQ9hapzN3m6p4KZMCEq8vHFZGN3Gadw6cKPDpQURjijt
Pw/v5NQgBvE9FZayDXXjdm1ROFiPt2lahI4kxR08tXKcJt5USmyvxM4ECwsrrV2Fo0fR8PACBI68
O7yCqaNm8J3UpNa1DkGatN0NrvxbOraXRdPfH9e9QfeR5XbkBXHjIl3kDsnzldfl35JSHTl9g++s
Y30XUuhfWd1dnHmnXZRfYMJmNMcEvsgget55nl9TvwbVZ31oUdk7jerB08xDSELQbIYSG9rtcQWR
QXeMi0KOFrHAWmwv65Q5fpt/9iRe+mV505ByxkaZgBoZrLcCcDl0DnsVN2DQeeOK0OrUS4PVYagn
9BLa7OEW4VjRDbSHJMcqH9sz3ZFLxmdQmJr45vdbPRcDr0VegPNKcX1eVPlZCubCyJoZcTg1cYPE
YVL3QdPAxEn+ERWQQrYfj9sRg7iJHelijAFXnKs18cqb2JZnx3Vt0LYp27gfOlG7QxXhT+NQEzdq
aLU83PvUgTRYC5XVLEKJXbvYu40D5uZ1cqlI4ULB6QdSkSOPvcFdn9S+VTBkrUAefxgxXlhIrMtq
zBwflU5hJUcdTHhPZ/f4wKkvywSBTcDHrlhAtq9csFZ2M9L5h9L8O3vhuuZu96pqZc14a636U+X2
58FXxhzwiP1vunaG23aVrXJrmXzQn718ORdp288IYhtUDvygZGUw1G5Q+tc1Cr9xv0qc3PL+OHwA
pvo3uNxBHnEYMq9a4aA4CyHHsfSs6D4M1DCD/dQAm99vUVo3DYL0KgygEn6niuwPKNu4VsI+Si1A
mfNu9/CqxoBKZVcrndK7nsR/JCS5riSf6X6/xIAXS3e7x10oKe1x7dodZTci59VZyXoxw779Sgfe
GNztPahYm4AFbq3o2NRO2jR/yDFf2Jn1GYe0OhIAg+K93bAutkGAwDOGXbhAMdQ6LbnSY7Isyrya
s/amcDY4XnQp8yA7Vrs+K9ZW137peP4VecmMuT/RvVlc11KKtKCwVRkLISuyUclWAuY4bcZ6Bo2p
IQx666CVEP3vwaMgwZUe5bco7K69TH0+zLSJo2RW00WpREwGtHKHkl7ryApXIVOhe7jzqbkbNG58
DfWtTQvOFh+WDOlzJdQq6caZOrypuW+G3SYxt7LBp2nlEsLJgmj6ze5xedwBVZtBtzofAhxB4Kmu
XDa0l0FCL/Iuvy3bdIbCEyRTBoUJpDmhYtjSbtx594ESF0mEPuUw/UXplePq8P5PDWIwOeddZrcM
BintkC48uzhTyv9d5OmDlcWnh8f44Qbs0T/KYHJTkCoOcKddgXM3raD4l2MyOCzlD7TDV2Xr2cvM
D84hORMvuiAoliEqPjKrLt3UQ3NOytRRM4jeWRQkLmsAroDcVjW/t5j8VNn0t8OrnOjerJSrO1oF
hcgr17Oo6xN+3RfFOUrnwnf7DR4oMtg9bK2nYhElTLtdHa4k6emi9aoPPtWNQ1R4XXE9I00mKGNW
yIUj8yrdx5VrB8UiZsNNqo6zkuHBot01dJYmCdStaDdIW944WorouhRF73QRgQDhcTgYlOdx1mdx
zmGjhvrOAiGbBOyLVcSfDnc/tT2b32+RvodC2ERA7AEkSludpQOqF1CnSpeHe586RAbnfRJwsGWI
dhOGv3RRdA/V+ytmFTNndGryBtuDvixijYLK5SRk3YrEuV0vfEghxzPz3yC5h+nSYDoLfF81KtHu
2FsfwpR8Ssrirs9yt8+a1XFbZNA4CXkJEQEYovLa61L513nTn9XhXGJtAgGzDC5Rg5eW7aBdTeV3
1Cqw+RWpP2C/C2d00tQIBpOJbBFvQzigTTdUTpngS78sEgdq/s+O2iGz5i3tPavuqwCWwHztwCNU
t16AbgNtPxzXv0HjWrOmYTYgAAL1sh3IZRxkrvLIcWfILHKzOz9potLXbhaHv0G1+X2pi4+i9W+L
ci4vMXFMzaI2SPJrBDa3dhHkAnmcgNteXvUqveq0Ou6YmoVrEHatPdFZpVsJ9UX44mqA1H8Sl1+P
w8BgstezNPaLCFQq7JVjl37n+Fz5i4ZVx8lRYVC5plFpRbldurHdf+778YMm8YfGsj8fXsCEKBIG
jREC5zDjqHSVSkToBFEJTOvz9OPh7jcvA++TRGY1WhTZ0dhGA0y/LD6PMr3TqrwOreoPWlrdCuXi
cyhJs8hKyp0olo0DERvsJGV03Pq4wfI24sJLFS3d0dZkgSt203b+XEnwxOaZtWqNlamc93np+nwM
6sCRtMyLR2W38Uw8a2oAg+JsyJENWfPSHYqqLlyMy7JyPI+Vc0mcqQE2wnFLjQ5x0yideoXLuY/8
ZdzLonEaW3baOXwAJihulqThlCDW2VbhRl73AJHLq17U1aLE0Q3SqDg9PMhmtnvUHTfUtZR9r1CL
CpfG+jMPB+4gUekFfNnUkU7w5mWN7X2qE6jdrGgGga1xzB7bsR8u8EjidTz02VwlxtQqDKb3oRa6
62Gr8iDKnVroZRGT+z7BR5XbEG5QPSF5l1qyKVydqeJsqFB12iV5MKPtJk6SWaTW0pYORdJtgObj
F5R7/hncqSzmsvNT3Rs8piBlORkAYjvzyupUNooyh3u5mPMiJw6qWZIG2dE4z4q2cJXMIreCkKbW
6nOeZWvusyPtSrMYTcYpgTJ1DceI1R9Dv/oQ1OMXW1UzXvzUJhls9r2ho0nil67M7G9Z3mEngC9r
mWHyVOeb32+JijIdpLKatIBbA5b+ZsF7dOdNnLZHHh+DwkVdB5GkPHc9xBcQ0UVLnQixOiwfpqZu
sFcPFtRcJNC5yuva8TN+HmezRWyb4PAe4cMM2pZhD+WZiuRuFA2h9dmXIy5TJ8q1R+8Faqi+tAJP
oEXjSTXcVdKTxXlpE1EsMGu4Om9KEuN4wWyvG1y450O7ZdcNkV73SqTRMoN4NyjKuM6i87TzfH3h
93BBzrXGKOB3tIoh82rD23/tN1TDwxEfbS/n9ZnglVTLsBRoOO16G4crwWmV/d5Lxry7mgkr+gP5
Im4ekkwGEMmL6zK9ERAiwI4OIzlc1rTOulVX6H5YFhrb/N7uUzJAya9X6lOc0aE5gzDs6J91dptm
cDGgEOi8y7zIPs/hlRzvvun7AF+i0kMeBBkaqrIj4TQEWdqzBmZOc9eC3LeTdxmEI4f8OHvLrLiD
isoBzMOkcBMRfWv77NbG/oUnw6+Hj+KEkDfL7VpIIfUJgbnzxgMpk1zI3HZHZS+P694I9/MWCn1w
GhUuJDd6x7Ps2On76AFusM8okan5GxaJRj4VMeQhIbQSRU4OIox21jcR6U/HLWAz7paUieAGdJtJ
BGyCL2mBymMrOYXrgOFZTuv0OFFDDUEWiBA1GRGVKyHNcz7C5X/w/jS7P7yAiQARNQSZTv22bYsW
ZE2vowUU7kaXYPKOq7LX5HygYXnVYHRUnha+pG53s8osrOFSkA2bBbe2HR6Xv+msxM7gNTOLmULb
kG0o1PCYgipyV9cl95f2wPNzAsXBv0N8JD7S7qEGnXEW4tGicGaFn/J+FVhh8Vg0Qf8gLVjSDDE2
4O6R0mbVXZ2WnWcFNcDCkj+hdvqCW9VxN3uIWV5XNJ1uy0Hm4Cnn4lNWpM3XeLTyh5QN3e9DTvM/
jzpaZnldy8uRtg1kV5PSHpVD/VBC9tAS5KqMR1o6bWjxwemBL+vDA05tmkH2rsgSjHofzBWVf2vy
pnPDMDxS45u1doXsvGj0QSnTodYLu8EC9H6HjjOFzEK7DsFlfB5CxCvLk+QiUFl8WccV+u24jTFI
XkWZH3t5DlI8a+RFkFH0DZzcYYbWU9tu0Fr2aTmmFZiisZck502mIsin13MliBvw9jHB4DShSWOH
GwWnUnXBkuIGjLhvNBx+a+p0Lpk3tQKT0hr3TQ/OsWsNGX0M4ELB45g2aT2joye6N6vqOKFZFEQx
eK1CttZ5bGd4gbyu4zN1HhNlb8Qsq4PL0J4nEpW5ULFVx3dhNgxq4cmMFMuuyq1PfpXeWEq25FTU
oE8ulBj0cBFYnOfHnQGz8E7DS1CoicCq7IYyUAsrjSCGmAZZkZwedYTN6jqB6AjOCAgtj+oovYr7
SkGQpC/ruXToFEiGJh9Ro+EqNslceNk1BDOkizoGIR7W2s7hFUwoJ7wZeMtUENWY6ozAAJUffq3q
+CwYmy9wIeP74e6n5m9wPKnTobabMXMLnVWL3qd/jjWfm/tU5wbF/XLEVRXL1G0RO01IfEFINWOh
TfAbG/xOLQv5HbxQ444dFLbCYwpuFpAPIvCvLZ98Pm5vDH7XQaJ9DNfoXJsrCo8etB08DqKzGXpP
AGvW0nUyBLcbsHXDIR+vfIT75Vjb0SemAjJz+qeGMMIJVcSynGU4dcFeu5HteOkJ4gbNXG5hAl6z
gM7vIcMpdA77E1nsjHpBeJYUxZFRBLN+rotFqNqYpi7Lq9Ad2Kg/5RFrzwLZZMc94gRvMe6Si9k9
XP7PUApGchZBKZQ68zD5WA7jcScIGeTVReb7nh3CDrGgu1K1jZagh8jd4fM5Ba/BXbuLh7bDoP0j
GsAlYpszPp4HdcSGZZdYufzz8DBTMBsshgeTPCWoD0JaWFbh9JmtukVsITtfHh5gah1/43JYla0d
pi5Jmvskx8umRvc+9laHu/8hE/bYAsjgMTyPUiukYQE8qZbKss9w1t6VLF2hIF+UeX+ac3Y9UO9P
lJcO3CeeGXf/suBd793DlUVKWTHUUq6qkeIzGtf+aTtYxccs4NlRBIcvSNodIgkz3CBSJW7YeMUp
rsLELVLK3Trk6ihwsFlaV4xWirw0S9x2TL7nZXJJLKj2HbxxJvg/tUsbAb+l35oB3nZqBpg4GP0q
WMBN9OJbKLm+HRM7b49SohDG2R0EnkbyPHgRJ3FHLf/gSXyeB8HHIhpmLKn9DPnxDbjba2AtglQ6
XCmFi9G5Fzm6pMEn2dRzlQz7nW1slteFpMqywNtAQCMP7h4U5cUQ1F+jjuarJLaE42UpmzlRm23/
O1ewWWyXk6jpRw1LwRpfRyEKnSbVcGUPw8tY8NDPnDM5tWMG5W0xyoFXYPLjrsYDfFEx1L46SpCy
Oj9M+qljZXBetZ1XgPkM6wjEsMQxZbdVQfRihIcIjkPdLLYbRAiZhq60lj72+/wiQhjdEFLwuRsb
Py7/7cHCfMkOvkyW9EI0cKzglkMK90lLxOFVEnj7ES6qYN6eBn2RV0vIv6PYjbSn4F5VpIL8C+Zw
+61I/GKRSmbdS79XkOoaoDKwXsnAtpKvRU5wd9oVXVAuGh7132nK2GVbRPXFEAYt3NhrOsce7SAM
HJSGbPwUYLiq9EF7wTjcBggKYm+iIrDGJU2toLqmOdX2ghIvb2cM0wkAzUJAPoqSbK61r3wP0mit
HdtXnYjSs46h6MtRZ0QZoiewItqObRu7dcR/qzy0hPP3IbaG446gMoQOOLNDaokudulYFU5C2Hk5
1l/tcs55mhALZkXg/+XszZrj5Nlo0V9EFUJiumVyd9tuO3ZiJ7mh4gxCIIQACQS//izvc/Pu3l/H
VblLueLGLaRHz7AGyPH0fJ9dh3aFkgH4Q9tkynQDFqPY+9HbTzE428lxTr3239ASEAr9v+MoGVN4
8Cxhh560F5WsW2XFx76ChL/IDChSH9wJV4JQcpFxNGjtETrR7mbUXEAr1EMACraTVqqK1vmjoe21
HXYRg4jPhe0m291E0opnYNbZQ9Jw98O1xPugCXvtERdRyK/TmAd67MrZ0S4qNulM8mdmejcHsYK4
+EEkurJel2hAYCW4XSKo33CB6UhlQ0eAcgNhQPR7EuTJ8uEA60rPgFwiA3mDvk09ye7G7//UyVfA
pEuz0z+6pYWb9LEjSQkM0NlMHzXQ/vfgiVwiBD2nCVoSqrvZlXdoSFNAiyfzjZ/vo8kc6ctAjpVL
/nFTXKIGY1p3yS7jtIAwTmyOqZzDakhSQBEivkj/gw1+ZV+8+yX+N2EI8dmRgEpL4Qar79wgWD7a
QT1KZNgf5G1Xbtj4/ef/yaugpjYKsWGEFsehqSJBeC48/6PC6dqnXwSCRaBhSi1pbqKNJtUkNpG3
kv/5e1y+9uEXx9+PNJEylnVBFnHya5qxIfpg4a999MWZf1csncHeqYt9Z6BMISMn4we92Gvv9OKs
b1ASFDNUZotOBLdTYw7p+Di1/3YbXgIFgaOEencEJU/druMJ/MS2csJ74rKt/r7mV/76S7W8Ooyh
GUu9tHAWYsOJ0nNGPT8spdf8/vsTroWOS6QgFHinOoQMzo1S0+9AjF/BTzxDUuHT5GhVe9GDW5ol
A4vnd68/2qdXIuOlYB6PYu4tgRU3cgtktQy1O5ER0XGmnOQYxCQfBPorUeoSRuhtDiOkfhJQ+qS3
E2X39VLfrXQt4WADtri+w77bM2X/TSmTXGIKXeuPdqZDWqAf5a2VemeuQGsy2Yu/v6wr5+QSUNgA
qjtKplIMwqM7voTVFo7f/u2jL0731jjHe47EThoLJr1VCOUyfPr7h197DxfnewFDYh/4UBe9jl/q
Nc695Wsyf+/Rq6AqeFo2m4v+IzDNtUW6OPE71KrmxWiB7jX3C9Ns9k89qfQj3N2VI3kJKkwB92Zx
F6ZFwoY9yAxpxsobyB+71LuX/X29rnyFS+CgjVSt4pGm4Jzvmes+keGjeecVTCS5hA2yaCcQauPN
Ddk8utz2XdvTH3HkABIBfmI6NVsIVK8HKXNI/e7OTz+tZhrGMgYx1/xo9nViNwYJ+vRPswZyqX/n
vJFAHca8l2uT4cduUb2o2lhqL/+3tXx/j/+5cZUQJkpIExc23b3wlHRqcxVU1MFS//sDriT8lyjD
yXR2X2ptSztAELOrl0dR9+eunn6H/lrZ8SMK55WgeQk0RMoYUk17PEe3DXIs/75rucpm6x16Fn8A
TL/2kIswoOOFzbXBQxa7dpnXk3Owi+O2k9eUzB/cmteecRENWGOhzmJBBmiDvVJqf5z58jWOwt9o
prz9/Z1cO0AXMWDoEvj90dqUS9D0WeJ5ULRxzK/+6dMv4YY82TqfeRRiMCDoZkM38bOMqXn5+6df
CTCXkngMrTZKotGUxp9VJqIamDSTkrxJ2Ec0qCvLc4k3FNNKBsymTVlD9eCLFhMUvSJ/jz/Iud77
nP+jQ3KJNNzDZh2NXSC0PGGD2hnq9H54H4jkoDQ7KJ68NvFH5MFrX+XieIP+TXeahHMpUtJXoa9U
jv7uR/qEV872pfwdXQO6y87M5TjwMiThmVFArdN5/GMJ+Grt9uvv7/zacy4Sd7uOEIyLt7msiXwS
EX/s4+ZW6vGBzdvzOyHog4vl2nMujnfY2cijI97MSsjDhBEyxlBPcvW6LFZ1sYmPwEHX3srFEfd2
3Y+1pNCZApepSMHnyxHkP9Jcu3ZCLk73DupJLZZpLmMdvAnJPkHq4s+g+QdZ45U//hKF1/RNPwya
2TJMmzjzAgbs/l4P5d9f9ZXodwnCk6QD5nJAeTbU1jblNtkNOqy2F321RYGcKjbp4COp+yvv+1IC
r15ozUiLrwLDhp9Q779Hv/DrEoQc3YfkqN1HTIdrX+r95/+5ZHVTx8ZEeI7Xo6k2huvZaWfzrkkO
CaB0/7ZyF0e9axFYkj2YykS7KTPtggtqGpcsMcHj3NcfjLCvbK5LhF4KrQfTh+FULp1dqr5Jgkx4
sbzjG1n/7RRewvS2nkbRPq1TSdALyEBQ+Lmz9q7nzcMaLW9kHD5Sx7v2+i+O+970bB/Q6SrTVI5Z
5+lT3/ktWEL8ITbyjxqXDwr4a+//4ryreItNnNS6FN3SZJqFPGt3rbIpWqZscv4HZ+faybw4+DVj
ciJthMeYsckl7wjmIK39IFP8P+CN/3FvXeL0LNn22k4cnRNgiuMO086NVh0f1hwCwXfrCtZ457nX
kLkj6MznVLCxggDqlJExrEzo/H/bH5eYvpriURao8bIZzZ+IJgJydvqZj+ReQyIwGv+N1U8uMX0Y
WWAwsKVpxbwwSxfv5yDV57+f1SspwKVeXkcCUnd0jKsxsn3OxlVl6RrWh3ru7e2yc/sCxHhw0/V1
U/39iVf2xiWkj0hgHXeo2FV77WSYz4SY4TYiUiUfBIZrD3j/+X9j3JxY1Co6rZImKYd5zKT/jwll
cHH9Q8puNFuAj16C4GYXpkjjufi3ZbkIATCHEXUTj1iWd8mvhIOa1I82/mCnXgmWwcW5h/wOSCTb
wAoHtkCoujs16Uc/ij84kdeW/OK8+yGAYrTvWQF9jsqFwQNT4tPf1+X/wOn+x2H/f3B8UM1qJqoY
hNCT34Fcw1/QrrcnW9fp0zAvX+nafrN6OkfTvt24ZrGHUZnuqYNYUmn7xs/cNgwZkXbJJWWfaBoF
WZt2H+knXomolyhApcnYSjvEGK2o9qscJeaCO9mBUCbjiUFQ5Pnv63DtOe9Xx392tfA6zZK1jqpe
e/MBtN5N/Q4smDsH3u9rc2+Q+XzUfAj+f3WY/7Xq73/Gfx4Xb0GtlnaUZTO7VbmcSCEDXQ4hiFVz
NsmQYJc2I6h7eTNBUYhltNs3VBG+ZnUALKIZ4aoxSB01faUJbzvosY71TA6zFNH4ndIV0EwU+a3p
sm3i67SCUyIouU0b+FWdl7leSXR00H0YgQsMVy2/MJCLhs8DUZPLlgDuSdAr8qFLStveH3W+EDM6
XW27JjEvtnFZYVnH0gGFRi0GL3Nx0p5oR00OPID+EsYszqTcp2/TsLM/sCsAwzveRy++hUJ3X2ct
St09S5UjwwlyZM1Jr5F/v6nUgIq6CYeir097b75RYc3E9zUh2jsp1TJus3iYxAkQrOhmVUzeWL+Z
HoJ5wzSxE8De70nTwbSip1CsHeKtr9DdtTxv3cqr0NtZJpg4yibdvzYgArwqMuWJ45WM1HFIpvD9
iKU0l2J1rqhr2udR6ydZYv1cRqykQSqOEL5abhI1BxVgqUWnw1962u4aMIRyErt7uo5VOIByUC/r
zbbImzFIx8JfJpKLJM5nv8VIcpNPTRTk0/grmG/bYR2zwc05g3gyPOBuoQwLV4QqHZubeZQntz1B
2SZXpAWb5LYfcONCkbrpMmEhaLkOuLkspLu772yXN13gz7mdbTbPbxx3Tj/ht0bzMHfuzXk/Z9L+
gp3DG/XeQPq638fg7BKd6U7l2+pXRmKtIBxmgUnS35flFyrKyD2twfO0TSfoKWXTJI4iwIrpKYu2
L3Oqi2af75LlZeXNGWt+D9LIMXT9m58uIaKDwzbeRBaK/RHslTF7h83nBoANJwfxBJwvFL7qaDi4
FERk5y3zmRjD8oTWw7kJeH0DADaVWdTJ6ch0SLcCexMcZt4iK0UTcjJbioWfdbHtY3rG0vrZilsP
3wHj2WFgP+kWHGflntvWRtm0hqd+knf1xvK4peelkZW/JfdBvXybFv6lbZbfNAolJLN1AcZgBz7u
ClKu17wGG/9szfwY7thy40izBEOyUsnmbdjDH0R5ryxlb/Oe3stY5MO23lrfFY0XfFlpBO3nfst9
v/HLeGy+JhDMASW66AJzlqLDvuiXn97azhmc10omxqK2z33CkT9WXEP3aQnBbd/owRfzS5eSZypo
wfQUZ9ugn+gOIdvU3YfBK4niCl4OpWvDOxXEGCSx9MuyyvvUl08cliRb6+5knJShXuCyMRZe32Hg
cKRRWnmEnGXTayhsz+cZ8kPNPBW88Y+D3x4gaFEKmxxW4m6gVnLLG5WNLbkduXkAUYgXgxhK2/Aj
jBRz0YlvOG7ZLusHzrfX2p8L+OjlO/nW7fFjDF6cF8UZ8HT5hvseYbAB5E3h322angWk5fxkyYh6
YMNwMDtsEjtdAsf5aGevspE+c2wpoVUJ059yhVEFmdO2mKx84GI6WPk7jn4GtHsBTepGiQTkHGSN
XXgK6jmPJvYaiAYVbZPR/qhT8RwkwdHXcLvhKKtginATsKktwFS8C6hfdfATykaBd5pMq7yb17DJ
bJC8baStkmV4pBaMQ73QN0hlo8mWvAVan/d3Lw23nDhRd1sqqgkGBVnvq/U9YnyGEdejWvcDr4Pn
3uEqbTaQEMFNRTofpLxkfvyI2wiaMGtIs4GGuoqsXx/iBk6iaQSuhp57mBHIHZvCFgtq58JFi8i4
gb6c9Rj7tne1eoZlXKozZdxel9YG6rNtMW/KAKWJH02QsOfWuTTJ4lXZZ0XEVozNgNffTTI3AiTx
rf4VbtOUK8iNRDn+rx2el37zHhmx0E0WI9xWb1qP4Fz3/gx2fJN08Y1gtHllPexE8iBMB5gWNDIe
syjE4rykK7xOM5ASoCMuWhb3YNTr2mQJNfYzWxb10qccGreEIaQWO+TUhmxpdF9Gsy9kDsN5Z25X
sW2PNaRxabnVwBOdwiGSPxIMxb8mMbpswzTRM2PGuw/cwPJ6lUihltFxVc3OTl7ZkxTpTLiT7qb3
QvODekCDxxsT3yDjG/AcgO3h66Aa+876Z3mz7OquXkWSb32vjk2ATywCJ311pHK0YdHXUDg9Ru22
pHe6r0n3O/LC2T6RtmfPjqfAoQTSkzQz2tM/Zte4H3UdqJekMz7ChGZHh7npPQT9Nldq3Pq/N6kX
UoyzTu/Bafva9al3a2KYAJZmHkMcscVLbSHnBPxRYLHoiZEhrGpj1VS10qSI5TZ4EUHSftvrZsCx
kbgwn808D0cTE/E87aH/k3MIUMDxqXH0bunT8Q/vZ+qXsISy38AEc79F305FvfKu2KWix8mL2LkT
LvhFg4VpvEc6HDjxt7PAW/zeAbYE2TgznRf4iP6s/dWwx13J9GbGxfTYs2h8gmaHet76cTwwm044
gyxKVG6GCD2+2k3+oR5cctwbTrKF9cmrwEfhlMYT8gY2719m4C7aUxJE8XFsR1HAF+f7RNisys5R
ET0N6SS+vVusBZmPvuhP4wW2mm06B0czw8/hwUJp2BVywUU8bmzA+WKpwsW0MfkQuWEuPbiYfWrW
cP3aJ8R9YbMffx4M6U+YAISVUGq90aYRFRS4g0MaxtsZAXP5ES3eNMOKYm2LzpjkwDj+pm0Dfu3d
EDlP08T7FG4glWxRC0BvjFVE/PC8Lcc1t3yZHFFtMbRbuGAUFKf0bm+WPsyFGeQft4/9Y9jOG7TR
l+ZWrWv8Naa8z72mITlgljRfQ6LwlBE3GCrAJoFbaEehlvU7ajCbQbxLFJxxbtZxnKazSBhx+a4m
hN7NSaqfoBLivBzsufHNuiXxaYbcMfk6pSl7laL2m/sRZsUc9GJ4u70p6FKLAiaIJM4Tn5Pl2DkR
hKVTSHDqzO0wFjk4MLO3cgdLy8v2xenHEPjfOSMudvOWRyGUwirIpGPa2nQ+51msm7X+I7FRVy/z
5S5HDt3J2C623HqNluRRstXYqdQB1Fh6uQKElTYIEI8CkmN93kUdLrE06XMl1NxPOYzuvHnJR+01
NmMsDAIkvIo+ibYNvkvKn0OoBOWGj16NgnOsn+FrtSxZSOsIsW+N+8/OBVwhAUw4H4+8BkJ3j5oQ
CUztCVLG4Wa83EeKLW+popMuLKLgk5p4Le7Wtgvz1O1uqvrN6S2HxbDv/UDCY7d7v+dpcJMmYRy0
OThGit0l8Zra39bCNfF57TwQMFYym/SkgpVMDNAiSCjv+RL0qbgV0nbxp4HBtHfI9GDsfLcuwXaP
GJNsVSBaIstV9F56Gu0aegXcJan/tI7NCiUzLPY3jVZighwxWHxYrRn6BcYB7ZLzjq7o7su+/cHd
eym3xkGS3rB+VEMmoJm1Z74K1KvfIbUoXFPDW7qXbg+LmSFh7H0k8oBnKpGeU2jWbYWqdbjftxP8
th6Xljlbsg2m2GUCs0CHNXfclV2fbHHRrHTqDqqGxm+xDUr8Bg3Ftgfdk3Z8xbvZoB0DP0mbU9H4
Nq9x4JfcH1cIqXF/RoJFgJAEjhbGkx1mnEtUV6D7xnMO6vJAb1lgEnlQIJ7YAvZsOzvD2zF+k7NC
8NFb2wyl0pHXZ4sGib5a12UJT968ovUV+oNhBdQrk/YwT4Mdi3BsXJSJgGANA9bs3z0ooMmsdXtT
l+EemD98pSSFs04YyZ/70IhXHKxwKEYoaz8kM213tJ/XWeWQlOmDbAEJTB2tsbGfJ2sqdQ6Pv7ip
wPUetnswcuYkx6967KfpmNI5SBuovDWbli/wwUToriFT9LZr5v6YhO6vkyDS5DZtIcSHF5OoA0ye
tjiPt9aDAkMX7GdQPnhlQJmdC70kcVK1jZZNsb/LG2TYG8TepNyzUTH0Xe3fUnCEwwyMNfwfDlMJ
cfSgvjSVLtXbWFiXwGQGn7h2FYUdCaCQMw4eOfFxaumvMDQobEKMVr/XvVhRFXTU+9VGI91udNQv
3oEJuDUeYJfgPtUi6nQhZSC6d0n9wM/iPkB441Fb90UQiZE9kLWrz2RYvBOwXvvPVBJIPqygSC8Q
fkhzwAyR30EQP1lPPFlZUI2G1GEGHVX6FfGC91UdRBL6xTJZzsNo4h8b0iKVNXiZTeFIzX6r2Mn9
zIUe7SFmUfB5glFEUgrCYNO1OmmWM66gvc5UOkSu2IgdotxDmlEfmrnnALURGwf5xpf4bZ+6JART
vxljEOvTucsSvMXg0FAPiRYHNXq5a4M2JrcL7bBjnWSdrvaJ4HBifsjSMzW1P1Rq4aMreO0FQ0ko
YJqVpzc/QUGEz0YFMQA63e4I6dBSq0dIMy9dUGcYgaTbuXH+NOcgjLG93ObI7LhNezk/QfV92fNu
9xcOaKYf9BXltCZFDEBXnMWet7+Kbk7rAnepAaKfJeTlfVc+gpgErfXW6zU5oZ8W/XhPNYMMCTkz
2Sz82h4Q4gBebpq01XmadBqQbhaQIAPzKOqyvQ5JfdNtk45v4jkFSmBdsXBZ2G72bZb9bAqzQvqz
MLOCLsZMe0DxI4mk69S1zewXDNePLeKomcwdji41J25BQgQg0oc5Xohb6WucuEblDAUlKtcgrR8H
0/jNSb2LrWZxDeRkPis2/9knW0foY8T6PplqguzTzdiyMmocRGpjDKxyP2YbFN+5St8sNZvKGGq4
/tjVXMXljvMuc9aK+BGuoOZlc+/kcE9a9bp6OvzUbcBBNZ7XmmwkaxijfcJ99H4glB4dlUCWhNIX
Xk2INQnhn9HxkwJAt24H9IDyaBf3sae8OdtgSD/VaA+Z2KmM7Po9DqxRLfYua2v5HqVXu9DwBdaZ
E9oo8AzvuqfWtzOBgbR+vzutNxrfViHejfnheyZoXWZWNna3q5t5IzMH/+n0ANUQNHcd1Dj4OcTF
LJ9SbtfofkX+PX+aJYLncTH7mt7YHnrWxbgG9XZH4V/7CClbPn8etK4xadkwuaeQlUGW97MRrI9u
92VI/DP6TlNdKeYF42nklskEtbo0a5utjibs5yy4kA+EQijg6IBKne6HNTICNHsYq6JcSrdsXKeU
HAlNZ/MQzqOnfgTCJfIuknRGa0s1vWx+6XWahjsL2IgEPWDj+0vtkdZ8kl0fNmdwV1t6hPpQJO/t
FMBou+ysLyOQWTxa/95hFORQ1E6LfVvgAC6QgyaEtaemNZs+aCCHAp6BsbD45ayhFJMt2BnBs0IS
cqJBT8cjpuRLcO9rAf/ufCJehxQPfIm1GPsYSmiwWFl/oy/R49qFE6nRWQ+iPMXlLQL5swv6Yf3E
dALrV54ISZ5DzGf8Pz4IEMEx9BiaAGbCcXzjCSDdbRZ3QyfeFuDUPWRQdOzcms9jzKYj8RZ/f4P4
dWOOtW5M8KD2dSY3MFJ2j/Fg1HHGmGW5Q40QNd/pMkT1qz+F1Lz6bgOEG/HXs1j0lfIdDTW9a+jV
Zk1E9snPRqW8/iGJze5+ebDApADlEAXWaFGnSoQyj1duo1tRq2B766ZY85OhCRgq6PCuKs043lVX
KSl48js0tiafUULXrlqQay+PPvES77M/B0l9GnvZTvepCLu9iJfGV58kxBhQRALTCPOYbI7AOUnu
2x1X6ZpBF1buxbD6uwvzZE5x2SG4e/7R1LPfS0xn/SQasgRp3IJ2ClwEUXRQ9EXZgYdrpA4OCGtW
RE3jdYXyE12/yUivaHRQ5/fjWTdjE6QZvEScBlo0MghrgFVpchsSwZYHonyIy++6SdLPTgdQXEtI
15jPHh0SbLvY9wDIFFHTQt04pDu6pgj/+62Ww+A5tPbCSWKWyLsW/yFk83RvxIS/5R0B2/H7EZbO
+jMy04DrjLWIoSeI7bUGEA31Hgn4hGZolMNtM6Ll5NeBzmF4YrvXtgNApL9Ttp62FJ0WbLwXjYNG
X6Z22ig6ej5ub5rHkg7+K2TENkkLbuIQITGOFgkKju9rdDW9ZeqXm87hNHwL/WldqiDuJMmRys3u
5A3ctEiHuL1LkS+vJqNE9cspkWsihryPegyVV0DxTEETQuzBm7c9vMX8OQ6/+DTV1s+srMnyBG3k
1vT5OkOe5o5547v5Isbs0fbarUi117yvZYsxNd069ISRHjJAUwymYA9jENX0vqE8XR9J0G4t0Erh
3EigfSj03uZsUbrjVYrsJ74ByYwbpChyNm0V9kq0CncVEeh0JEOvwgFd7W5a7xbtUp4hpaai9Fsy
+vhixqQl6G4WO/G9iQFbhGjWZehSow+SSQ/9VToajiRJQ8yjee+LLjPquyzggwg+iXXX8+1iIp+d
ID5hdzQK1IgsQnVpX5g6FPQEQCKdSrQVpl/13tPkhBS1988wf5pN1e2Da3GPQ7P4VOu9GQseANP4
TOaA07etD70kRxrmBQcttGB32hPOg7vIFmzHIA07NEkEadOHkVqKVpvxbFhSSnlBRkIPUDUzXbXj
GEDgHrNtjJ57opsDF+Ey5mHgNxGoeHMn7gc/NC8AXKCurFt0PIq+mceo2jCvrsuerwNOe29RVwJy
xdbMa6N+/1TDHpyUcPNOMLJAB2Ms7VbT9DOoqVYe491vxC+zM/QbOgZOblbjiJpvPqglQTW0YW2e
uhhFwJeYkGh/bsgekoovKJyPsEIDHAN0DA2/E8Voj8yeGcDsfRehmQodCw+3/JT6OZ2Xzbyg6bTb
M3htlBSN8kVdRUwud33i3HykUL6aDwJcyv4Bja7pYRAb70rpQpJWM4f2W4ULzpsLtkCpBcbke+Ln
84xUuMnWQaZrEU+Jv/xSVkddiYnwOywFcxSDEi4Jpz9oRHVthSTGuAxEN6pua4Pgd2hUvJL7ofUS
/8UNXhq/dGGXHtlg0SdFU42XccyBZnEb5eyO4xqp825SIi5aN4SgyLlpb9EfgMvZAcMhT2WQLerV
eRIRJjPL4EWI15N16CMiZrxGK0THX5IVwfErBDBRvGZDnDTQ2UD11BV6o+BcNqlkX6XAHV/W0AN7
slAZQb6RymX9BIx5N7z4sQhfULSgBnGNQS8zrakMzuvY8/oPvIBc/SVJ+fJjEhDWKK3ja39jMWd6
x79junJrXByhL71ECb+rLdLs2y5MkhlpQj2oLy7q0edgQc+DL9HKN82ytNtqFmZSUM/+6JotGQ6C
6K4GDd1v1gNDV/+PpRtFzCN7N9cZqPtuwggFCNUpA7JGPti0me4tfnfNVkk3YDhgS/64qgi9ewlN
uSc+9Ri1LLU9qs3EZx/uYp8CYlf6KVgDjASCcEnQC42msDuBG7uPaLvE9PecNvtNstn0rveT8HuE
YrkKF7dVrEHTDrqfaAsHDVq1Jp0xOiBQJhtDIPVZus53mBxAa2WbuvsEDK0qws8KE+1JoecN9ORV
wrFyp0CwqXaiN2tPU3Qpifs0AF/wzTIaA3ngKfwi8EPnRqYSjWPbf1b1BlYFuK2/GXfNKdAYOel6
/1a7bSlhZaXWLNJp/ZvaRHwXLuoqLx4NCpJ1r7xGBHdRgzZLtuPmve+SlBrMhvqQVpBHWm495tOj
UgFEuLaRwf4ORNecp2n9A6/T+97WaV+jSwMP4lVBXdoFOwAzjSbTn7BRcFgOd6u++Nb0D4Oc3I0f
RyipmoH1rvKCaWlxMXAd5DwZMHFjHBatgDmzrUzj0D8Box0e/WARh0BQfdNEowTFMey/6nFfK7Gm
Y9kKfEzWgt0r0B1mtMUwy+1Hb+uTLkcL2YfyJ+/O/SzNXRoM7aFVFq0WKPeN5TrQsWDIXHhG7A4b
bt2jHLDT7D2EuvPvffAH7tD+JOUWvDfJzE6emelFiWslue0DQtDwamn6q+0jFK7huPkVIX1dwcsl
eo53IR46HUFGMgjioqeuizNm1v00xcSVQsq0hHWegv4mD2lulIrazB8pdHsH46cIr8vWQQchpQxu
G3N7sw09GGkL9s7bzA0IhQLtuBRlWpZCJLEceICmYO2SJxTJ4dem5SItEBKkzNOIkcfQa5IkI8v/
x9mZ9kaOJGn6rxTy87CXt5OLqQGWZFw6QgoppFTqC5FKSbxP5/3r96GqZ6ZS21W5GHShASmlEA93
czN7D6vFj0TBHA7oeaCqm/M899pscjzqiZJpT+4QBxnkofvObdUB/YRefVcMZb4GPwif3XSyDuni
1LcFJnn9psE0MciabgnalOH1k62o1wxpK9/1aMWyKt7zVI+cmg6JM2WnZQwHevw6jKqRVgSorYHF
vVf30UJLqsa9HTeivD9yeDPUUXP0aJ9qnTibuapfGkUi0Vvn0ewLbXC0dUAmfcgys6Cz5ggTUT5a
YzAwo+mqjYV4np25vg5TYLQ4K8SFrsxa5YUk6VchJL/NjGHdRbTgkoxjKRhsjuecn1VJdD3oQvtG
S56is61E9OrkUeq7hjoHHVXHpeJo8tahYnmKzQp7ewWPBwMRTmLkc2Cn2ipuottnegVW/VcZgxAH
by4lqYtpYIGvqCJ+SJXKONaJkzVeG9vDVSjEfIibcgBb4Mg/hYam3KvGKOTWCSuQU2z6G+CcfOz2
9N7WZqtekcrIqr2W5GH7rsjG42Ab1WlMrYRuMCippmNeM9bJtdlBru85C3aWNllQDpPlUlkWuEt0
eXWLVZjmCRlwZaS08HNtmzpWOngts1L8Yq6LS+m0/XaQ01Mk4Q2rNGOoFmrnYCPPvl2W6Hs0DxMU
sxj/7rSxdsqINj4bncGHjNBtevC8neqavV9zvl6lQw7suyiPHX9mk1GpqEyMellIur9WUIf8BCEw
esKw2GrWwsRVlCpe60h7j2sl0LaSM0RYjedq1+Si3eaIYI/9MBY0VWR4oVmT8T6FpXJEGrvmuq09
vsxjp170ZaoC3zvqxs2WeNf2g766svS3s5MOR1u4Oj2dwnRyT63SMrAtVfOoPI1AiqK6mkRlPzYJ
+DbKnHZP+9vdYyLa3trlMh1cxU2o1ZaCZMjt7quY4bBtNIAYLUk8vwnD7bcu/HR/dsrRL6lOfdEz
+cIyXFTnbaTslaGpPVW4GkesGtMEm6t3rervHebUo6LXqm1Mt/4c5bPjNREdXY9AGAKa003V2+hO
56DdqjpoureIWEuONPAapqyoaRVfl5hhWbcc3W29xcP0SVITR3OAHV7c7cy2SLjpYUkR+HpZH5uR
sSGTsvTDROvOfrLUdF52ka3O/VHNzEl5mnJlrrZdag+NBtYaTtFdJbopvDaYnkR9j6g2Gg4D8b7L
AzDBWWUSbEULKlhKCJY0TiNTjIWH3rvE/FlYUfbq1KSXzxjADvOmtRxJ5Iv1mVfkJDAXEnoTu1b0
NDBI2pkAekUhMyXXPINC3yyS8awmlIyQGOy1UnTapTPh8/dgGnSSLuZJmcjwm6G0kv3clHF6shUz
St+Zno4OUbXLlmlbHchU/oOqKZeGp81tNbDCE/xLh65ptN6LI4xeHqBa5PYuhE6yHHRk+OIyxmsi
5fCX0siuQxE66XlRZ7N+E3EfFW+mO1R54mkuu+y9NAejIIsfmeCydYfW1oOpW1SDCRY6k0rGZq6r
FP7AkOV723Gtdl+maZ1hVUgrMvWrhKBe+cyGlst+oJIpTvESjtOuctWxhBegx+FlG8V1/A1P3db8
MUJnrRWa03kV3pUygQfmlWXumJRg8SiUtdjOxI8CFGDq96RScwfVSMWp+0Y1JzA0Os3qVO0lIwBq
unh52D8r+tRl16zVrNkvDAeYYa7XgJEW3VX31a0NfHCLUmc9F8xtiHzDskr1sVFkAf43a3OvYIpQ
Tdl3elgNhwGTjXCzbwTO7HvdbJruoHGQ1w/u1DId9yJXTQpOmfd1eeANMMwl0FJlMipUSVXVvGJg
J4uLKSTJTDyFWqn5auRlIa6sSlOWR5xDtfZar6Yu37AweK0+bFFWv+PyRRlUJqVXkOIwMF7Y6pSa
D1WrEZm8LLJy7U11lzZ5YCdWwz3isXWqeBTaVnuhY8kB+8BmjBddaWd2xTdl4Oh6xjjYLM74qswa
B2tbyf7RUWlNw1+h57lRBKv6VqtwGj5ZRiLrwiPBD2eaBGrZ5deUtI1yWeFPNR+XyM3nKzHVeYM3
ntPXnVxLVqb+GLnaR4/6EpZyU4ZqVhLgB0W/NQFoKuGBeRriEmudud6OBl7027hi1Czxuc7s/rqx
rcrKPfLcRSExycMsOaSys+cfw0Bfl/xcyEk7KzKq+n1sjgKKMnibvWyZPx+F+9ksBW1QAPdFe8Bq
0S3hnVhmdlHFxjSACffd+OA6al7UvuLaalQeCjmSLSbZ7HYXYWIIwzMWC8uQmMqjPgHP1DRDG6cI
DVA+C3CiobGYpaW+kWjDpHXMe3V0x2teHaS7rYxxGze3lkjy6atSzBiPeLHWGVW/pRk10L+oFlvL
nuNY5ik82iFib6ZzGEU35NVynCGaGDY5jpnR/xNQxCp3tjduu0TsVYsOCyUnZIqqhvQS1yneVLSe
eucmd12a6gdodDVgwWKkopVBNLi9OnuA7U6fbkZh9s4ZN5OioCvRmn32WCswmW7ppbTNKW3T0Hmj
aewO91aWGNZDrLFBzvXcZ9qdo1Lgs59jTMlecGgPpwmOZiFpcWGQMTlGoFp251yO9TBFV1mcOfaV
Zi5Jc1LrHv/MvJricZPnMm+A5VU1VP2srHt5OSfOnF4LHfrJKbTqcfo693Wcgv9KE4i7LxwQZdnh
TlBYqhjOS444zF8J3NZVHJuL+upoq15lT6s+EwD84dxC6sgVeF6O3tf7xkgsc6szmHd8ceVopkBT
bmheNmE2QPqoDWmNwwGqSuQShG3VCr2OyU8arVNA6dZvaxlNfptTANPAW+CTXUC8MPvrmaFbZXRT
IjXJrqTV9s5j09J88cypmKtN03fduMGjtCw3ZTarV/Ah1Ls0jyHJuC3EryDRlOm5UDr4RtNI931T
jlRMobJE9waIOwPC5gKs2E3ulIhYQwdW10cQnFKjGIQ7WF6uPZKDSbtsxjO2N7PdyDpvvL5DwHhB
J8zIL2fdoW3TDY1R0VIN9S6w5xFy4aTXCg3xPLIsjgiaY7etjrfO0aXt797WBf2JwTclAyOiGwoo
0RZXOEvaM6PDanVeVJ8BY7byoI/R9FLnrDPbjzt4dkcFnAEuzTLkVQA/agw9RSTUU/q6TnN/YMzW
lVPFC/VFTmHPoOFUhYJiM3rBV13ukdKitF+H3I3UE61OM97mELq+ujlGHDcR8HNFfevWYwB7o4Tr
186kisyK0nXwx1CHAuJVqIVrQqWVaMSvfBrFs2vF2fIAbEfvV86IwMzZHYdzpBn1M5Mzq1s3crkm
qhoxHtNFlM7eQMeXHGGViswfSi5ntxic6LssFY11ldncj0eJLO27uNSU2QuLRap7kxMGfCyR1DNR
Po5PtWKG+XXWhNrXNqfY9KNUKo2X6mGv32gUVvlV08ZmeVuphkh3uFa0UDEKuArH0I2N0G9lUtWv
GRNJaCRPGHvtqybJUF83DTUQWHOd70QXWfatMkEu9a1GjDCbwJaqOqgsJrX4XWEVWMuQwBOEM8u+
N2uhfgPiL1LaM7UdevmY9bjQKciAvL6MtCRorSakwrCX+d50qqbyF2EsmR/S9bO9mVWqHmY3tL6m
wsTwLTYVWp4KygBlaxHM8W1ttOGpFJKOU1xDNhKeLec4yzxZpJa+66upGu8zfD4jj8oTs3uTc1PZ
xgjlxckqnVjZkaCyX5MpDYfNkhjJy7JMU72hqx2qnoW5grov865efhC20tC3Te5403YxXQJMezV9
E2UM5b4OK8n3lbkpvtlzJ7NNaLFvcrWAGgHtWIUKCRoJVzGW/eKrYDHuhmNjEgEDNfp3O2w685q3
llF4pGn8auYaMzzgDkaNn9pWpvtjO8ylT3gLaYgUdP18Cuw2vZhdqxfv09jol70dC86VMgExgYo9
2ydnIBoGjTnqceAAxwyX1mRPUSAr2k2bak7MS5MJUECrWbVwOjZyzbkN1a7gxehZ4/h5uRQjF0wH
/yC03J48QT0lzxw8ehrErZ2bN3ULD8nPyYrAuwt+QYUwI43zIqmk/EIvxmhvVYr64uSV/MZZYGhb
M4er6WMS3mcbo4vqy36C9xtUnTLlPtCNewOBrlC8UVvSt74WVeFlcT27twtUxlfG/1H2CFti3+t3
VgVrVi0cJhHFrmDaQDVIFRodHR/1ziiwKKAxazVwbrVWZThvPuL4dtXr9qyiTCD8bcwlHNZ8vdPM
IElc+cyJk6ZbOsgmxDpb0V/jiYGNUEJHaae7vqMV72Pw5eaXLdNdMDsakTYEUdQr+qYYx6Vlesbc
XuKuM1QHLVLml7Y0SQPmuaEWowRf4htifB5dVFrM0TZqeiECWAppT2IFQM96EeV0o8AVdPxCyeDJ
MV94uHYpmewiaOO0XZ5jkZkn3M/jNzuaaLR5DUK+wtcQcHXfe7BSZ/WVZEzfxMQ19KH9AGONEUBR
ex4yV7UvQhrvwGVLofhtKsUAE8Yx7Hu0n0CQlTHHJcMcG2epp2/KxLnkKW4VytmL7ESGV1Mtm/px
atCHOmTLhjtutIJu8kTRCuoL3t3R6k49i8MYyN4MSYRLDy55jy5zVPuqcTflZNrxN2n1MzqsfmQc
MAOLsqED+WojCG8hox7FoGhBa8TZMAf/him+C3QtnB0M+dzniFggw+oC/krE7O6ma86lwZgga+77
Uzcr6qaIEyBrqVgbpuTAryfVgY+k1LfjXD+rk9NtAWb6OzWz3Uv6usO3MdTd23xUtcxTl4EuTqZm
m6i2tW3T6PMeIlB5WnJccgcJ910Vmuqlimv5qTPT1O2AOeCqKVc9BJWT3XaWr0jIMklaANtXdW8w
haNe+7eVuacZVT+iQq/vh6EYgjjqxWVDZmN4OawJOr00P/JxGumFJ+0j9KqeKUKjZJ6gXeyNoQ4f
zCWKto6qldCBzdkbqFq8rrXodlRmfLEIkg0tqqvHXHWbr5GSTV5jRloNvlbN0HUN+qSVkfn5oCn+
5NBXE1Zs+zLMWjjR0/WCqMajJF6CkIbfrdlP07mBzYnnYxLu/61dnLwOSyPfQ2EzmYQchZHhNW1j
we50UyLL38tcPrRz/0p48kk8apN4F1Up8023jfao+vbuVn9UN7rtmxt9R5LumR6CzF0WDH54qV86
e2R9G/NH7ROSMN7+xXX8hWDqs2+0lRvDBCaSb8LoSXVar4ovB3h8f3+TfyVg1Iyf1TUV0z3cMBFi
qxEYNzaEU0aEVgkcT4YbezGg3Fe4rtrB0Zp+Q5qXeXWJ1njEsrLyBHTkfZdB+aKC+vU1rVqtf/Xg
PwnQmBPBBPUZJaA7trrc5p1jxrcVJzp9V52ay6MhvVh7rOHxEx66SPQ+lIbY9QGBq/4XT+avVE6f
dGrRtHRTorRiS03J7OgktqdrEUL2JoEy9zBLbefw9+/gr17wJ8la28hZmoZhbxeaeuIeG820CLQC
msI+Syrg07//M3+hjPtsUw3I3rjFqFtbAAUdppBWbhqQzf/ZTairqvNPKq26tQaJI6W1HUQBY0Gj
FRAVnqh/NWTgLx7SZ4vqromaoo5C/IvoSXgoZA6hmx4xnP2VX9xfPZ5PMrMO8SdUR9vaOmazQQMK
txpZ9S8W0199+KdQEk5gqxbF/jaCKOA57UCEjGnZ/s/e7PpX//Ts9aw24O3ybPSlsD3R0R6VS3X/
9x/+F4Jw9VOAsFutGFH9s2xiuravskzW5MyesWAFNUD7UveIxulZdVZ9/Ps/+VdP69P+j52IZhlz
obY0jK2vZtPKY6oBuf79p2t/tZQ+7WyRzoY9zJG5LRyXrEC65YpeavzvbSblfjSr0uU7pamV9i6p
03O60AtWZRg9tFUSNvckRPGmnfPXaTBiKHydWOgVfVzd//ox/e/orbr9I8zJ//h3vv5R1XObREC6
P3/5H+eq4L9/X3/nv37m04/s3qrj9+JNfv6hn36Hz/3n3w2+d99/+mJTdkk3n/q3dr57k33efXw+
V7j+5P/vP/729vEp57l++/3L99ciKQOaF23yo/vyz386vP7+hXa6Buzyp5e0/o1//sB6E79/+T/l
6/fie/nb9/L1t2Pyo3r53v52kDlfyn/5SW/fZff7F9f4h0s+59qaQS2pAW58+W18+/gX/R/0zA1b
mAwoExajkb78VlaUSr9/0Yx/8B3dBZIzTaHCPP7ym6z69Z/sfwjLNG3XERpEDH5C+/KfT+Wn9/bf
7/G3si9uUe508vcvH7r1/z7FhGOrmlC5Mo0rUy3n80RUicrHJq1pd06uPObauE+t4gVEhyJECOkl
TkMvDt9kD3rWS21vQnhQlq1d6O7iV+FjqhfnrOhdH9KA7kG08OcECcZgnRac2+FFUqgBkO6dWd+g
0LqErBP/aqesG+7TLTiGqwIFCZ6Y5X7aMcaA3Z+WRdxCEdIJUtyD6OKXzLZOnFiGR2SgGlaSF5ty
CvOkAQa6l9lN+qvr+DkgfDxKrsM0XJ0nSlX1SXmsZ1rtjBg6gCfp90Y77Y1lGnxMJg2goENFsRw3
NGUqF5BaWmvVSunVOG2Qm8atS8f7T4vzn6/6z6/25wDyx+XYjqFqpqXaEN9W77o/xV1pJnqbF3nD
5USYcmji3MfWEVD2Fyf2h8H85+dvO5AcQN9cV//syQJrWnbzzOBWM8letOZbA43Jz5sRSq9pH1AB
B65uHfSBAj0OkewXLrdOi81HV/laMzcHCXKwVCqyLONWy+z9knq51BkjnVinuKTCbmcLQtLTkm5l
txxtuPnZjDTMoaVc5tmmCB1lY7rzNnHtZwTPEvSflQBEQ18QwzmZWuMmSd/JHOVBc+6sskth42qD
3+IT6a9lmIcK7igrxMFL3j/BBdGo92tvbCgndaQ1ToXyt0xeurHDd01PNqPVHQxVPMRpeg+r3AZ+
Tq1AVZZtWw9P63JjVgJsnK47gcYhfz5D2HYC5MgYNSYnJ7Qgo6n6KSoVxzObkhphfU26KCQl+JVc
vupMQvQXmpTeULCEZOZcpTTx/FqvGG1IklcquKbJ7F0WmpeJuQr6+ilfojNScD5Sya6UxT5affru
KoUPMWRHnHz5+zX2kYD//O4JAypKF7whVdN0PqUOYgHAjJKm3jWtu6u6rayJF4DMCQubh4xYyEsq
+xjqOs85jlaqb00HT2n8WITnv7+YD6ehny/GtHCaEVBw9I+I+vOKL1CVQVzA7b2dmQMT0lfS0Gz6
hlAfdUOhOTsq+8Zt0XTP6MMMKRFvGoewh9c8RLATO8eONrJXFT+15GUPNO+PC2ZGZpcfBgibXiyV
tzyOgBzslzqqzxaehmTcegYrZNxF+fRSNcydNGzeYTmh1Hbc54qqxC97C2jStA5oPyWVvgnXAWbv
L+7/ZzfKdcebNvwjZEaq7dricw6t9q45zAyg3PXQflf6EPo0YniRi7MBBc6L4qz2jcFFfz5eLGwh
L5LNRrTWrrERmAgr3UedC2P/vlg1PVWhBnLhLdYI+OhbHLKLMYsu+pxBwGFhHz4ifW+ucy2uhGTD
WRqPQ7buec7uSL5eRsc59444IH47ClOcswyLfDv8RfzRfi7E/rhtnaGcQEFQG83Pcws6HcPhFvhh
NyotJr7gJB4eTVkg63arwwJHdF1zFIUKgzjYZ4qZ67+4hP838iMZMXXgK9vSVOvz8IpeRy+K+DHf
hYPEX6FHg+sm3a8cT362nvnjPgk2LrwEbpKY/vPyLnNmbihNzn12Iz6jenUzPw65F+fxbpincQfM
9IsVpVkfUw8/7SnbdOEmQXUxXeezhVBV0HaL4WnAps3fabi92yvlYoRUQtMYBlUGkhJWyw8oDjub
ZBXytyH5AcxvS3fv0qAORMEiVJLoBcuITb6EO1cS88ooPBdQ+Fy1P1J6QHcF1qo4laUgHEdwzifl
O1rDOIDB5vpZZqK4iGcI9ZaCc0P3NGvttootqDlRCBGiZ2M5+X0FX/uPsG6UzlmxlXmLfcuRPtH7
Mi5na+YSk7F3ArSmp3m6bh32hch2Ovh6vO6PkTwnSxFb5C6KEY3xLVl6o+bPVRbS9Q0rH+YMh/jc
PgFjH8esuavQ2sG/4e/DeSih0ZwVJ3kHFC89+DnvH6fiHAMOKPWTS2vTdiSTTRYo4fqycrE04xTh
yL0JE/d2TPptUVhBV99F5WwHaC3Jv9xc59Ao9upSPOu6fMTeXUK2QF0RdulLsSQvVmqc7IGVr7mc
EK31Dg7zUqjx4lXqjZwvZKvdjeFjaPBsy/QurFMXo80YurhbAuPB+kz5ZTpXH+8koqGmTMsWS4f3
gaRB6uapr6BCWM6F1kFizwZ6mjRdDAjVgD5M6IRFnb98XIG5FFdMIqTn9dyNFKpGFZiS2wddOq8J
wUdMUrrsShXGKa6d752Tbl3QAh+ToCdFKwzvmoPuSSslLhlOaPvanW2F4zFsu0OWJBdf64lnzdxk
KJN4VXpmLPeZyRqQcf21sXvQWuzwfa0tD4MgS43Ec39XTjzIFj57kI88LtWZ/XIsoU6iBQIIqn1r
r4Hlc1MsXxtH80NR14Y3hRoBNDqr8RCMlnpqE+e6KxO4ciJ/SWV45mx+Wd+wyNP32TQOdm1dxkgF
10vMCx5nwZOKuu4O9/y3MI5wd1PLDfKiq6q2DmYqOXscjhZrsnZDQgZgci40mABU46HS5ess7J2r
kQN1obtFib5fV9ESZe9miDQOoJ80KfsKe+7I8LDQjwxjRJbFibuyKlnHiTfq7XZdDVCTS89q7MSP
IyVYpOIPWfyeCe7SSPIrdUnQGFhkCvVj02HfkKy7IVmb14Ou5p5Rh/S3nIvmGIX1V4U5R3T0jdUr
iAeLoAdgc87eF/MNaTeN2HAH8+el743dxxsdi+qtUB5lD7G3dG8qbXICd+IzoGfEsHWsfYVW169V
57AGmQIqGxmCe9E7pINF9p6L0t0hMwZgN7kiSb/WrvKnZIm2uIvpPto4Ao4R3uiqOM7d8s1qjHut
IeFAERRYqRn7rZIdgBVByhi2GoJBe46evsiJZb1Sg8sOb55sjR7zkL0rkXJuxbRbZ/h5s4jei8k6
fbzvDnoQU1+E16hKthHTclKzKVjlIXmLzYoxb6d0jvwpjN4rl88uY7KxNdDNNR8bV1dlDLo+1ts4
W1PgpXhhGCH6h/J7uKikJbCt4V1rqm+5fNtOF9cfUnFSO+tJ4i3OoOoXUTKVB7UDdF/nbNNOD0tq
ekw1fTsUZ9Dn8xQaJ3AxMnC9+lpGxg1gBMt6St/r6nVRoQGRxh9RpUP4NaN3gamHp1ld8BFT5pGN
N6+mJ7ipARGZ8f0C9zFkY1oRYUYQO/5YknP+oo7iWLURgoXkRQOrIhZwzvLG2jVzCMtp28H1slpn
b6ng6Vph79YLrKHdANjG/IgZ333EDau1rmq3PM+L/ahVh7OSjxtkEQG1vAysYT1DUoIE0UuHH0lq
Pj98bOo+4Smju4fWXrCWwS3vtaR+RLALDV4lxEE2I7S9FnMWb2yVW8dRmxxMUTbaGCYIIOB+qKNz
kYfdHqLm7uMhtDK/yBVkSWgW7qGW+i2oAIgN957a4d4M5WOU690hH4pgjo3tMow2JDae8rI4nTcO
2iVOM+7WyuP7KZlw6ZkQFSz0Bl2soXU385PavY8cXhqgdIOR0M26QLqVEr+K8dZQLOFtSK37locP
Fk4RvqpwXGS2dqrGKvKHzv2mQgvy9DjZzBmwU3FdcEhPurUvuuJ5PXGH8GxCuKDReVo4ZggZGfxm
LrJQrRMu8ZWlPWAVg9uNvVtXRz+aJwgBx7BJWZZsz9b6oZjDY8cAO88ZuPkyhQJLe1l6Ha4Uvm2z
Qs6t1pEcT/nemvVLWhYoG/E18KcGyCEd31TTOK0RKFGbZYvA2MvKbAAyn1RfCe0gtrRsYy/1k7Wa
Eq45XL5AWZeT/3GVInvXLaKWnRHqGHWHaoelr9vpO0wK5ojiKo7fa9DUdhcU1EN+YjN0Icy1G8jk
CKsOkwUZ3Zr0oC66V/xhr+o7qOm3feKeHWRWnhDijNHVicRip+O3RITur/Fh4pXDk+WSDWmcGuwl
tTl6T0v5tMbqEgFTvWpaknoLzeawHsB1irdO3l/FUPjLSOqQNUfky+nNqMi7JemfcK2C8/6U9PYx
TezjmsV8pKsZp4teRtsp5DhoJ6qnj7grlWMf6g843qUQpIkGqHvZghBvyx7nRO3UJMReSBU9mI6N
TmKzpoB2JY6T4IMywzrNdCfDQQ/WELaW02sgErZ++jiy1rxs6mhEdOEh6+vLciL9QsX9rqQjWghx
lCpiA5yQyFSqhqoYAFOWnLVE6kprnxAYvnXhw8fZbfMQrTZ9hxf4gnK8ApIXJ00eXHd8Zc75/MfZ
C2td95FmnKvZWmUorl+4I80hIiG0OIDosL9WLbiISKn8sOhZCqZ9nhRWuZlPV7DJe1zdzVOUQY3s
W2fylHq5SbEWqcVTAY8818SlBkWD+Xo35R/1Ovag2rxv9e4+xBrLWiqoUvIpwVmDSofHZK+lC85O
elc/aEX13rvNk7a4APobvMtkgHtxHphhwfVicsGJUbRPuXGf2eqxCIurbozfh6h6RpsYAyw2gnwx
8grhGxlXTVoX99q4GUZCkGo+MmKGEmniwgd5Dd2z9lyVF4tR18zhI3ym3lzA8KWxkSzaJjHPH2kX
lE7KGcU8FY4RkSW/hYsOl1IMf/z2Rzr48edymwUhy5xz2DhpbbjRp6bZyLHf47/Fiph5cybhUsez
ZVoINTSIOdYckm0sHLx6M0AjRNzEbm/dhPdRs5eLgUPxIz9c0NoMTh15BohzsG4DmbZPScnJkMXl
lcKQdrbosauLHx+dlSZaz3R2Tmdzmhip+W3UUPTMfB4kJterpMrlorceWWI9QhUfltHqQyW7zZrV
snvSIQRdj4k8Vj9J6mw/nOWFveYbOnOXfYCjLFD4AR892LeeNbKmxZl1zpz4CXGl41mF1m1U235L
DaYbx1xrt25LbIGu9Di6SQSpxgxfNI6sFwMHRdZC9vKx/9jjL2h3vKbOHsrBPq/9mgqRga4WRygF
gVgT4Jnzc4zIfe36wZkyEmKeZmjb33QjgX8g2ydpGBskfN+EydVk2smlgeTbCtYaZvpqTCniQLd9
1ugZeQ70BcwEUadumaMa4VSHT4e+HuzN4FA44Msu7zs1wQltxOc8nY+mJbZp06Dd05FxgZtd92aX
BWprfge0ex20ovAHEUcBw6ORp9XRgzmuS9ACi5mMeApqPXf9aVFOWT86vIm3SRM11VEHkNm+5YmJ
nxSzM5RcIxA2HNi2LkJfSYUatE73ZLVzwYmuNntFGQ6YsMM4acwrN9XFRumiy6zSLD87TeAZ/cwF
4iaxw1IiBcCgakIN8s5siF0PxzuGgo4PXol39OQeop4hI2anbmFcEtwxdfFk2JMa9Qy1WmYy3YnH
U6UBbc7ej+ru3lAZUShZe3DxAKItI7pS4Qnuxkz7CicNbo2JUodEgfKlMvg/YSRBityYQBJdG8ai
7iNmPI2Z+U1OrA8tvhJD/UY8n1DEbtRR6Xe5SprQMHqbpXA/QFPf1FDPvVKbv3KMov7MAJ9pGflJ
Uj8VbXzZ6pjsqflwp6renBqp9xHrUG6R6ZHqLu2xlv3ZGI2tQODgwRWAX7J+AEq9l4wzokE7wfqY
FhKlgYw9NHzHosq0NVgshpoMO8QhOxAAf2khaNXEPBwsKFWpP4rCYU6rqfqVqLMAJUAW2EtcBUOO
xGRNWntsVBnqdRwQIPsRZn3oEUzFm/MU55808dulDAHr3NtJQgCdxfXgqu/dUOyk2g/EXLyqUXpz
RPSgnpO54MTdvg3VdNOV6iFfdKwRaWKu9swbnp7cRhX9CnUm49eFeegItDnHBH6HNYmRDTfiA7JD
w/40GNXgZap0t2N/UaOugC1ihkHsoOEtO/wrcCzjjy9l7w3hbRJbYTDZ+RnDjbMmbxKtjf1RR8YZ
dV5ZQTAyGNBi1uVtbPABaXWhKNGC70cYQxqzf9Ri3KTR/APmEs4j7eQrWox9iMIVRZPyrcKkEVlU
7vdJet1E04WOX8P/pe7MlttWsnT9RKgDJIYEbklwEqmBkizJvkFItoV5nvH050vu7oht2WHF6eib
c1MVUS6bIJjDWv/6B5Yyna9X6cPaMfJ9klhQnMAc/Lz8Vhn6Q7Jg+iFn7THvxkNi46RClzgW4jzX
zhnLv3NlUyBD69wMIXY0OkzCMV0vlYMDgRv7vGF0T5Q9RTscxfic00tyzF1rY3N0eu+bOM0pl+xg
3pQ46xtG/3SpiNTJPWOClOTitnK4NfCxPGFNkIAx4wek3TayxeqmHJ7SXns1NIixS5V9SzoFGXeA
pb3pHXloRF7khWV3SaOfoJz/jJ5p1B6F0uxQyJHLSCMGDBiK9hVmpgcZTwz+dNGRhqyf+uBKetYM
gqYO1U9flpTVFr/3VPvsY8QfAad0RDHM1g3TNdvTt+MavFHTrmGzBn5nyXccLF5b3bi3E/fbiMsn
bHALbQ/i9TTtb5X3VB8mDDit6Srvhu6maLVNhQ3jWmjES8DJZYHVC01WK95QA7zEVvCI99Jh0nJz
76nq1J05kouQ/qDs9lUbXHtqOHH5ZTUgDGw+cGrCOzCFUOdnJSdWhwIGaSr7g7O/Nzs2E5d56FnZ
GoJpy9xuJacOpRP6AUhQgpcAYKwmLwqRj9IbI26/wrzjBkx+Yp6opP4Kx6m0dh3LbwoVdlVBkkby
8TJBsD145yhDqaryF/XfKZ0BNNbXr8IJ3wqqQHMAXTGw31ojgH5DRdJj8TXQCgloVSsj+Gmgr/Gc
4QVNPbLdWT42NNNpMZwjFywtGrSfUdHKlZnsF8pE9aYwDDu35SRXrFHo7o4B4qtACEj1z8Ld9Ub0
FondUEaPWTfdUIe9D4AjWM/c1Eu27dAKQ/anAEZcGq015JA8od17u0JfFIBGAwLY/IYRrMDDxrkJ
p7HchOFRFzOdMI6lGPaxw4xXr28WdeG/JJTUbki9GmpfaUGuYFxnTDMKw3kcG9Z8nTZYprSpn8f+
2CGnMstgU8IQB2cfrlsn36nX1mnOHjupzuP5SqZG/1Q6LnrjdS3l9eX2L0ocjRhT7lpVk6GApH70
zOui/Rb14ir/Gjommun8FBlatC/qyPjngfMZQaRw7jBe3jZmdsAVgTt6oHxU9UWnroGZYCVIpGfb
7ajC+vBt1IOFeetZq02kBRXfDhrqI5y8m77nOxG8RRmG25PZREziGclqXcxnlwsccv6o177oAKY+
a69ddzI5GilYu8zuu9bkEswH2vRUmMoxBCah5pZbI81em7a/x3Sg9ee8q1e6UT0EZGTpvFNAc22d
18OwDY1pq6vRyThHb/XU3LlxAPxvdVQoWn0v1FwTG6EXcMIXZGzgAvPXSTbH2qF1kY6JNqygMcm+
zH3iY3QDgzkY0yu0Zs66/GpL9oej0A2IsMBf+AT4jtwkczcjP2y4TrAZwQCKIykO8WqWTdmoTXoQ
i/MDqzcNo3wDD5q+PRQSSnvT3jEKew+79qVphm7TFvYNOnFgYMPc/LMRiuw8pO29amuLwfuBS8tV
4prmvgIbRGQOak1LFhKys6I2+YLMcLqAJZdJ2nNccnyOYooPVTw+i3EqEDCbZy8DnrKivUXtKmEk
++S8nfvuPqxeiQYL15cJnOu5O8tNT3hRPFrCVgr+a7OLj4GCwEM1HrscQRFmIbLgyB6al7lktxnV
olibp/7OHrJnoX6LHtnVGtOYRyJhWr/uBw427UB1s9ZCLqEJftNWUizHWoeBparZh2IQG1iaX6De
bto0+0lI8cmzUCI0ONZIjxuhdNDldPF8nGOIthkfxH0ZMLENEcp4ydFz+ZOgOXQ6I100LZsmpjZa
gjheYQxzhaMOUFFSP2IweOq1Ho1e5VD0MGin64jelyR9p5pjHIKMnhkJLFG19UDAnMhEJSO1/bS8
hNXihxXr4VIc9aoFwbVoG3HVrmIFNUBJeras3eRyKGT0BV4wHYZ2e8F7tCJ5q1GHrdQGr2MPsozZ
3MrevsI4iDIzc+7dKd45HhsvsUhOTjZ1OOMKwO17gcgS52hN9lc1SR16ng4L6hu8SIn3QbRcmKkv
NedmiY213ZrXtprUxvl0o575ApTJkLOtL8UAyoJMNDHSW2fXmHW1TaZiXpUO7o8AlFgjAOS1rrXS
ool3yjuBGJBuwDAe+hE7T/WW5FgvuDyisQsRVoya+6iQXvKD6dNbc98aGMYPT2rXFTWzaCZtcP13
NlZ02ILJx65YB914dbmddUEn0/b8uk5u+GWI27XqbbyJ2wRJ6iej1z9NHh14vdJ0QUsQ7Pw6muoF
nqcRLQmB0TxrmAAKKRgXg3IAuaEBoxe0hLZ1jhXW+fexJwM2/vWPMyoICMjsBJ+tfwyVHJJBDmEC
6VwdA12Cj1pZHAlroMHvuheo0BRrvCsxyZvLz3AZwtp6tYe5QvVp4C4doxUFzXEMdhKGvbaXldRm
zi5DqJmHxoEjeN1pNMwX0BoKOSidV73hNr9WjSr2RNpGQSBcSnd9EmzrfHrSkmKTYIULtPJqDeC4
vSpZFPA6X01L8T7G1WFQyxCR0gAFvt5k1vI0NP35AhDAMv0SRM6uqKL3C1YsDfGDqvdZhgjj6h5T
kKI/gKEjiMjZJIrwAn3gpWq7dakPu8aCNVBb09415Y8+0m9za2JQjUR31ccL46i0OuPIUq3dRN8K
pl6uXRwjh5uhhwoPsPIa2LsZGMDvTLUtgLdXtTDwbqUSa3UuoAu0LTG3W0PKZgek6zRLfM3Tv/Xu
D0cdidGgC3Qrj0VLjWiFoC1TxJghYA65iuuaGh2o2SXFrm3S76kB0eLva0Mo/t/HpeEx4BcSYoAO
ueLXhYnOljElT7ILWhZmLYCSS1N/cUy83yoKOYX/Fb7pjDwmh3Gi3zsiPQkbi9t0xGgM0YyqWzHn
40wOkLITFQ0M1xurgDsGyFvBGH9/ZkPxlT48M/4ajsSOwWTxfRzjm65b27FI+x0PZ60mx9oWaa1t
RNUA0Gsav1HNpEJLmjWwaLQNkoLgm273yVP8YUt7uum5cHttbPw+ZsJlwjT6OPX6nVtPA1P9mnNj
7u+CbnKuFgw6Rn02fHMZHjLXRRywKmCrwKQIsCMcnhBcv+sVopmhzJ/qAejbQLba1o7+8Mlj/mHv
e4awpQXpSjeYYf36A5tFp4Nq0+a75uNIs7npldUFEp57i0fx4gW2bPk4tQ1YmRoWJwtOAHaQHYvZ
xs9xEuNuyD7Jx/7DoB4aFI/FNPfC7vv1mXKKXLMrtG7XNqEv38wav8uUId967PPH2qputPz+76/h
j59I/eDg5PkHFp/bVcKGRNhhJ0zGs1UZcqXsySZLvNdYBgLa4bnbZZ/F7f2BPQgTwfZYkp4wIL2J
X79pjTWuObl5t0vvgynXOeG4B/XOfcymJF/L+O0yaO48avMlACSkdywXgPTRfcTQB1stBVOoPiYv
3dQvsVMva303TIz3ZHNqNSoBp4Bb62rGJsjP1ic/lPEH6ogiZmLgwEKHvvHh3hrLXKsRnPR4zobf
SDfPdsY0HhoGBbsLwKBVHBqV261FLI/48LWfxEuJ35kjts2VaUEScj1F9fz1BfaC4iIokPu7sbxB
BwwY1S+nMfWN2TyraY5eDH5JbAbDH52ht86MpnZv8eJPNfsmd+0b1c/hvsOhLtIfcy72gVWcGNwr
s6GXHAU6du2fMY0ueca/HlG2DWnPZr9xDjgfY3JMd6rmUIbtLscOURFeONgZpWmqUxuiebUUXJXq
YRWEZXXiiph47DqaWQUw05hytS0q90xXnhqKOaFFBKTEWvkCsPs+QkeIzW07Dt/ynGYwa2i8Gwu6
B/hz2sTvEebXUFPLl8siUlj30smDGtMIL3k3MX0tzYd8ib5HvbutKszQ8HRknszoKmgoQBSQmykG
6GAxXNKWK6t2I+4p6v86ce7jyHpwUlXowdga3Xwv5umZZI6XlsE8Ni3XikRZDPSPOB2C7nnrusgP
Qno7R1sejZQy+O/b+0Kh/PV9K36wjbzFwVfc+cjS9YxhIhZSr3ZhAFbR9DECK3pDNZIcUeMz9l/e
JEkOlR4hcqWSJzOACV3h3YSSv6De0OAFmyTFnXFWVXQYgMxfOh+Dav+C/AR1hXTUYQXKnJvQIJFk
UI28wJSLvLB40+T5SWTyODsBlVXZeCsN70U1RiOV70lrvfss44f6+1f/IP1RrCdp0xUzOrWhFhGQ
9GGHDB33UzPAMHTULLehPtGfrFoj7oJFoNYXuC/Om26DeR+whKIHpCH1kFc5h7jJ3//+PL/fN9L2
mG4LAZ9bl9YHsnHkoPUPnbDe5ZK3MfIqBcvO6D4tAy7/0offXOqG60k4vGjxP56t0K6CWmSE/yzV
2WUCUZcwpPDj45spIGQa2WKNvRHg91tdBztLbPe9HrpXSYrkOlbvQVPohUlud9rwnPh94gpor8ue
6dFYARWBMSdpd4yYDPICKwwlc7iMWqU/IGHBQKM75dH0qBC/UmFkaqAGq+N0mZ3phTwomisabmzr
1HDZMN/dIJn+BwsAKiMUU1vqtk15/OsCKLoB760lqnZS0jN7ZfgGO54BCJw+dUBiHEmPoYC2muHH
1CYPqs2bictY9XX0jgPYJ7qP3+9aKQ0bkqUpTOt3xnwm+lZWhlHtGmwgV+VsnsqwfrQF5IFCXvcZ
+CNi/08+1Pr9ppISpbgH19Y0dOl+rHNKo3N1DLN28+hKP8PT3KvIWrz8wqjB3myjvzElg0N9xsHV
8xR8ZH0pUKDijPQQ9PK76QrG7P342MIi4bSb8F4Y2LxJ4TBFW55qMgL7AAOp5snKjQIHLDBPe1m+
L8PpAhhVITQpKolv7mJ/F4pNJCpnJ4b82Wunr0DxTC0K5bw3fPLl/8Ay5svbitMrHW7Jj1T2xp6g
RU+cAVg0UF8Anuk/O2rXlQ4sAbG7604Orp4hBiLUoMAnDLV1f0Dl//fNfyFyftyTDkuQ4bfO9fdx
96NGdMcS6/bdZRx66QWtkgGI7gp/wBV1z/pnz4TbpC2vkzwfyPGxNm0W35O8BeCtyFZq2ooj0Zce
nxK363hOBW1joHa+TDgvXBiz+EZ4z9h3QLQZo0+mJbWHqN/GfEElwYBL0sd3KfjiiJUCTGdk8I+I
Md4IfRii8OfQQXSpZ21zocPHEMAjhwrLtLsXOTgHrZKPF4S+UEQsbD1F1t52RMisLxduN4Lcx93Z
tR+yDADS0qPvuKI95yFKj1nPf+ipxG63pnlscEdl5CHu8gQkSiZPqW4xvmy5XnIMuGiamM5bw6Ey
uFnCtDZXixG+Z5GFgy8S1QDH6SGKSP/p93pX7goLt43LyaboQ94cfokWA+JX+o5pEqys9myOjxoK
y3WKw3kycd9glg4rSN08/PEdAm18yD6VY10inn/75U0LtQxMXx2xw6+nUOXi3tXQ6u5M99Bi0Y/H
QHI05TD5NmBhYwK05FbzImzs0ql1LiP5JLbEpp9bsVqabs0dx2ibIkWZ2iCfbu4HHDR84mvSDW/C
kehnenpmUnT9fshOir+6JA3Gk111N5ku4wibCPM4L3Ai1JsvrQ7GxOT3zfLoq5MxZiLfLw9YSqwv
vNLC4x9esOMDfd420WTTGuWMpErGcoHRf/n71vjDPe1yHdKEIQHRhW5/uKeb0DLHjunSrpDAXv00
0la3brhLqgCFhQdWbolj2Hj5ul2kcZ5gJVqGtbXcQGLihAf6EOz//khKP/WhkXYF5sImuhRkTsZH
QY7HON4DrS13OhbFPvX/AZMvwArd3FojBBM71K4R0l5pUY0TA4yGwO7JNcJrZKNZ8AS8Cgtwu342
lpOsaxszLH5lbgVixzRxdaHBTBochB6mox6Z2I/j7egVHvwupCe5HXwLl9LbUb7AXwYl1pMGw/jS
2ReyeUlSbR2X+lp1P3E4vHQlKDGkGnKRVo7j7vsRE1788a8vszkMFATOtAl5JQOj1hI585jp95g4
cNtMnHhL4yiwkWFzzmyumSDuzEi61k7P0Dcr2eSGS9MwRoe2hLdV1w2mmbJfwce/KlKsuTx7ZlEO
8RY226NpwhTUGWx5MZFptQp9yojAgpWixsPORH3ozew6FylKXlknfbB2JIx90p6Zf/oB6Whdg1Qa
aj9HdU//kjANNXOEZIzKXZXCxBhY5opzAo7l+qYBnpq4YbYKVBiVHkTjCkBHVus04ZBSphh89+S9
EQSRqeiGqr+7MJkWRtfrCDOQFfZI68vAbhEUklBA1roaPJR1DnU3656zL+FMHVk4FukN+Ih+sjr/
sDgdylqOWR245yNw0eO3gPlDWO4019qRgQR7nMN5IQpC3ayX0jyDXvT3D/2t35RsCFo2wBKLilqX
H4qpyGjxakoBanXM4HBciH28p5huLNaPOF/ggVBU5q77lpOmlPbU2gA4ELNH4demScKb4gEqHLcO
5DeRztDSxNmV7cvlD7xqOsOM3VWTcWb4/qkk9mMNdHl4m/kR54vS93wQQTu4MyYa3MEdVk4PMnSu
0vpkjy0rkmIWTxXyKFV8m3WLNv7w9xf3q85euny0Ot7QF5mkOIjfKpC0sltYbbg9KR2Qqv1njdrf
YkiyBun5tOu5nE3/vm8kNwXHKZpUZHWGd/kh/7X0ySgoHRwlIoU4BpvMtmg8lRPMXA4wJq1G+pMF
vSGHooDRj6/ro34CaEehM9WbuCDgK8c1Yxs2EInLQ2yPAdFWxIeEM2mPmF6mqyiGfab1tbEzZ8ls
scVQqAWEhuP2HRuZwa8dEkJiwWhKGO05wjEHJSFkHgcqUolOeYUjOEygZXjspNiNjvGtTUPtaOwL
M2HC35WYfvb5W7x0xTazkUWiVlxhG+YoEs656cdeXeBfy2pUxlAv/TJG+9x8mZl3bAeDZ9UtQr9k
aFX7oVlYj3n33Il2wOZmAeRqEBRSZ/hWaEP+gkazaefhyxSM28pO681sQx6Z2u+hfJv1+qsO3LwZ
TIyzwxG2bZ/ezp7g3aGQc6WJOa/JyI+GiwDGZK07UJUBRq+cWkuY2bXXghwvBlLZOSTIZltE59wR
2ETi6UweM5Etbv82ectzlCcvIO6Qwzg6Pf1FZx4CgESuHwr7E6YGjCa863YhT88wDjllPGwnDFUq
qyHhKXK6NYaq+NgS2Rl1Maanojp2eLH2sYO1w6AfcOjmKNeKHTSmijLLe1nUvDh28x0+95EPcD37
c7vp6uiuG2iTHLKetg1O4a0lm92C9/GG8TtkJJ0mngqCBL0lQnFYpLBoA3OXBJUgQWEqeU9tfvSm
B60K8M/SHqrOug0xisYEbxvacXDlgnbA3cFLqsdr2Ndqfd4Q8HEQuUWiAtgRtA5e3ycb8eOdIIVL
H0QAL2gd7meuas/+tTG8EKUhvq/u1li6cE0aPBbJChShND2ztuhSW93acBuiUNIB/rG/WiNMJGTR
xKp6i1PmD1Q5Z3OZrY3DLJhvESN0SS0fGfzPe5dr5ijqPvZlcpv0g4NBMuE2GkqHOItUpif+M3bx
5kLjIYEI0rck4NfCk3gt8gjqjJvAVsN0cO5UBEVTbJcUL+9J147Y680bnYfGNlheDbygleU19YZw
H4daY7TWSdnddpF4TDrnixHj5GV1/DHdoK/vxthsDxkVumeP9wFd8UYvuYedML/++xv+CEkinuSA
43RFSMgloX+4dIOuQiaG5c42apZdA5hHc/9ZT//bj6g+Q3Ks2pgqGfZHPw7ytiD5OgTTj+14yvmq
q3JgwjpDF1lltrw3XeenLRq/8rRv5oyr/axB7vv79/ytq+SLchFaVPQAC5zrH66TUHOdhLQhjFxC
LNlwEYbIhxcSmuJlZDLg7PEqO9ta/eqabuAL5GM71CB+SfbGGo7lZ3pt8dv1ZlLmICSkj2dQBST9
68rGKo0Qw5yEbGwwtW2Vf+Fj8Q7utK23QD6ioUsSPjq0sejFoRIQeCbcLu9O2Hbft0ZJ3VjkIJye
DqtNLps8NcmSbN0Ng8hp+/eX5/zxYRm2CiAQtOWX2vtf2zDVlkYK4iO3DjpT4jHy52Gu2/2okU5H
Q4JNdZrAJtQps1BbH43SIP2jKPys1r3VGM3JLXIMtu4ZGyf7Zg5srHsy7OfM0YHv2AcP9YyjG0Eh
FrGG84MpnY2WysUnC3OTNwZcO7wK6q45GEMNN1KJfUnLMmDKj3LZI3Mycd0Ov/YGJzmsGhKua/Js
p34H2lyfewOvq7k95PSqeRSRJKe5oR8JnWA2bhqD3II9S/SqtOflTiwFDu4AWz0D/yuc5kiHJ111
pycD/XJZ3DZxQdArsXCfrFD3t61Iv2k5jmOaJrNLqsQPKyLuHKumkgOvEcm+6LTbedTsVW+jV8Il
HY266AETqtcsQP59eT+yJGWUWuUaf0QXFlmQrqTXvLfkb6LHwCa6CKungMAStI28rCW2FiqF6Qte
Yvdp5nUkmjEkj1xfElDhV1PL+Z+/WxWN0bSI93wxX5vJK3yNRD5u3WovBvJVBWIAszsScGRu4JeQ
czZTw0pYGcui1HlkbuDr+t3NW3u3XIPTMm7v4g02mcuK6Eku5Sr8irprIL0DY7RclGps0d335aHu
xLLOK4HfluOcoUGh18O4G8P1x7nP2r1ZkYHXQn4mVPl7B/HGd9XSm2zvsR4pneQSfCXq/MmOke7H
DQnIVVL5i9XgCzBEK0kRfmosUjsrs3xO83GVxwSTjG6sfXJz2b9tGX5NprqCg49BpfkRPKqIS4iX
mCjXvshuQFGukl5rgEyGUxyODzlZc+Bn+OgH9FhpzeqPsTFYi47X06Whjg8iLngpCZqIaTO+oYqI
yBULyAN5gd0NVdxufwwzdr5ZeU2MVLkp5dorjeUg6fuI7HzRF285pqFr7PEiveUE1vzYZAWQTWPf
4FyKkey4ZUm+z2P+CsalM8xDVYhpn7XqnVviaLVtJ3g0J/4CKflWK4MAqXtWrYbYhBE88x3+ftD8
NqKTCnMxpMWUkePxt6J/nuII/g5vbchQtUKVxSGeyfeMm3yMGg0A3VgZ+guBfaaPzdBnDALjNxye
B6BYcW017hK4JX5omaCI5ELvO47lsL/3vPRAYuWtmcTjPu1yfZM2ebYSQdjC8S+MdSVlQH0bfI9S
QXS17F7rpWyhaE20+hhEI3dAfqjl+5ps1RXzia94wWNGO9Q0gDilIvYbnpnVnMbQuQ4WuyVSFbtC
50qrmtuhSitQPXUwJt0LFtJ3+AG/MpFYiN6aCIsT9alJuKzCJk7XahZGB/g+OaO97dCLr8XwasdY
2wtZbSBds4YENJJkcp6myqAqrjw8ljPK2u7Qm9zH1FUI5xHniGxC99bqziYNzZCRGnclRkXNqZru
0q5K7sjBWXudyl2dCTgiZAbfYXKUu2x8adwQowHHvkktA7eBAaMFzKA3ZYxPgxYP18IiGC6BziWJ
O+jcot27nneoZmn4ToOmwXKQMKTx8Jp1kYHRvn4bjak4KkwTIwU8KbGqhVMqjq365vCE+AII2YG6
02HDgbOScfBdcNqx39XNLQjkZY8SQaibV3gue9smlwmI0LQzRhP2IOVurlnRwYBhQfRIvrFxBfbR
eIR+ounQMvpBbsJo2noW6axNoX+rrZjZX68360S357XdWBTyGonzc87/NhBjuJkCKreM3DciWLCg
1ra1wxmH2uV68iTkPgQiJ6cBK6uDAGED/vP4xYXmTkzQvLsx5eZ0xWdzxY+jDJY2WwpoWXkXqLLj
1/uldRxs49Geb12momtMZcNteGYlA+NllNZW6UubdujvO9r9rZe2DCYVFDgm8ZQ4Vny41cgWmB0m
W5ixCay5CGR4Sj2+t/CiYxBPvl7hmJdJKB15nDbbomnJ9LG4bZADZ7iYbxKlPdHc6TqfFhNbddhv
ZYuCQPO087zU0THEvmNVNiWWj7ah7AF2TQmYlmAwvurJWES9jwHASK4HBFO0BEtfbksja7ZhMcVc
RUijI9g5SAqL78a+PswUWNtEpyUmfazH5Yhj0yynOzh2RBBMNnFQykMkSuS1Z6A8vZzYO1fHBDjN
m9dpJtPZENbDOJgvlSnemxwXXwnvNv4BZNrDQrZP9tS7O1KIaQkcuSM1g9DAMMYVFKR8U9TuHXJP
FjbgziZw0gMeX+uRzCYUABni8Yp8uEUr7nSPyPlo6OllAf53o1Huh7TIiZ3hzCRvnZAPPb+rbWCz
WJvyT+oVQ7BefgEt6FoZUFkuLBSO6o+AKzPzvNEWrNEsAsi8uaFUYYJJ0CnFE2Fsj224/Fxq57DM
S77FIAbicGtcWen4yYOIiy3Fr09i6jZr2gA4hJHofajtXTRmtQhxUethh2/imYygzCuqzZim7ipY
yGxNQS/WmuKZJq6zqnqXjWjFmx7qDIasx4R0wW2jklLVBeQbVJxlzu8oxyJZX7f2FKwnwEnAZH55
IgOe9YHTRy8tjOeC6oH8r8yv6pwfvrKu27x/dYow2YJZcCQ17SpxJXFDjn1Y7ID0G52/1oxbJ+S9
2EVJfi0fVVtc6cJpT7HgYCX9b9t7+SFRp2jidAy5BLLRIL/3uoTc1KTeRlxubAwItq7eghS71+QE
mJupOeg0EG70XYDMUHjlD9ZcPvUFhbNArbXRUNevR7N/6SHaHtMzoxrcuvopp3hoHlvFfcU6WBA7
9Sibjg5jqNZVSk299JFYRfjqUEYxkcxHhyGMWT5oOaFUElv2XA7HiSD0tWy0B3sEWMV1HF2HZTAy
w7ChwidoQSM5FEyZhx858Xp4emT6sUhVNF2AfQQMZeRzOSUdGxMEGxHHunVReMYrsfEmcciM0F01
MbJiMPA1CQkTmVCQUbBZTvh/ogperMJPB+6FmvhAH7yMCklrEoMqJsS43rUE9iJx5cs5Ctf9ckd8
z7wNtfocx6m21c1mjyWLhIZC1dXnRHFKwpYJg1z8qnGhYTKNwlW2QG9AbHuRQDrPMNWW6TGf8xFz
bQcHjMZ8GfIHmXJ3t0YCvZ4tTl1lcsu07X4mV3kzBOYPIuaADWLmCDHWXSv3bdhkFShY7dhQvLtp
8WGHeNtAefaE1XDlxN2ha8Iz/cstx/kq1p0I+09U7U7Q+EbUnptadr4R5s46gO2JkuSt62CI9gjd
W8dcfG3UyAzX9ZNQiEUol2OUG8S8w+1aD5MJz8G44seGmq/e/OW4IQeb+r3p6vVAeJBPMkS7rof2
nQRffqooJ36lEBZ4SMzWGy0Ae7IbEDNkUJ5nonHn7C4Mw2YjYu8dj6An3amuu5DbhgDfxReyIzWb
5aTXYt4mM/rFOtN8CnKOcGQ6vYMzteeQqRikUtmJ6bcXMKzy6Gd42dTN9EBzODqbOOKBLrfX/7bz
4XX8vcHh/L37/8D6EMM6DvL/898ugr/5Hq7i6LX5t8PhP3/hH3tD1/0P7oEctdxLtisgJ/y3vaFr
/oe2laJN3fWmbSi4/r/sDYX8j00vjZMR5bmDuxA19X/ZGwrrP/wN8mxg19gXv8T/J3tDJuG/3kkW
nwNgqHB0rKH4N9Wd9S+gombft4WXmwyRz+4yjls3RwChMuP9BSjCrsv+lFUaibqutg6w8UY2Qbjk
TBhRMco7ATJxpZNZNjgznuCxWRBchHtyaqBosHCQv3FSVbW7IzqM1pyvysZpDrg9M5Gdp2OO78NR
5MOGuDLjOvsC5cLs5L7CMBb9ZLSHKIoY0hDZMcss8r/1/lCO860xEWA2iXnBy4SQRyf5Weml/aXK
xQ/Btd2F7nKvO8vPzDWcIxUNpKwq3hAgMR2y3tsXULT3xTS/pXYY75Flr9oR4Xg8ojkmlJ3hmZfe
ekG1d7i8nC7Vb3qkRSRx5fadGUaM5etnT/T2dYU6c9GTbenO0wYpC29l3ukX6l5wLLym2uekP6zd
BvWHNRfPdRCeEYEZUa/fuVZZbtGOGJtwzG9Jysgg32HHlDpTBlpruvtBT669eY53cozFXg9tv4F3
XeitoWKcKIpxEz96pMpmU3xyiYPC8V2PDw5Mx01QxdM6irpktyQFR2MEvC/Gwl45+H/v4UunABwu
bvKRnfjTXKDskWZ0qmTVrW0xI5gz+/AoYv3n2DnVznUnCItMh09TAbyGzKHZDDK2wNnxj6+qkLFj
G9foYpK7qu8HHyMKA7Ci2KVdBBsAcx4EZTqDDJ2MPUt8z2NPbpAP7kH1tP04wWIohbGbZ4Ju6mDG
wdo066tKeaI0FkHcnVnjSDT3tPPNPG9o9F7wOuq35qw9TGVS70ojpLtCyria6fe3pmkleyJ4vJVc
wIDaaU5vtDL7gVHDfGWHC/9ht+8z6eunOoE4FrQoqQ3mZXRaq0GWw2nkfkdXv+xjZHc7vIrkivSW
bUf+yz7QQQ6j1vRz8vTohhAvEF0bHboS4QCU5zcnnXgGimdQoXI8TrFKzNOJ+gvIHYUosaxn7O6o
lwm2JuaFEZLl5n7vcOk7TXDrEC25JlqJfVQu02lERec2U3gV6LLm/skoD7zR2tSkBq9m5A5XQHPz
RsjwxAWUUmhwF4TgLGuKXgMdRF74Bv722zpBGp9UrXFA6Exs9LTcEPHr7iF80yTglWYEwTV+OJgQ
jYkOfJItp6hwb1H14P3fR/iilNYJkt1biHPedogk0yQnya+N7JhjkYsYOgT2D4JpPxY6jvbcNG1n
gxgWTvNjhpiDZcSqm6L5ndygPdbc7as1tyHpM3p/pNGvb+LJ+VFgzb+Lgjm/n6zxuXDf4oQSSnO8
a0Hi83VgUDnbbt/tY9L4GM4YsAmIuMTmzXlaMtI+nJiprJvmr2ELelp2FFb9mBxdk8TeuMM+pJP2
AUDr3nGuJjInfKOc25NdyU0zkEAa2uJUNQTKumF8nmYqOoe1O1m+l1dkNs2DnzYy36Gm20mtHje6
liwciy3i36xnzB7tnfgKk6hqm2cNHVZXwe4N7GHbyuZ6MpmiEYbUXxXtI7VWeI9fAWYBSPJweQk3
NNveHuSk2iwzx6RN6NIuqZM14/AYI4C4wFuWwtcjJf0hsmn+rNiJd0VmNfv6mWCZ+ZS15aM+NNZu
sOtzQZzZXW/BGO+HBHDGza+hVRhX5OiOxyFYbm0CFdBAZvY+KqfXxOh6+KrEeExXgSj7w1hUWHsZ
OG2QDI3/xcLciNxP/FhggEij5NRqve/2bM+HrMxyfgNeAdZYwzHH3tItz0Jzd7aXP8FjTh87+weY
3OzHyCGvTNK0tl7qvaS9HWLrlr0NNHcbO9BrP+Lk36D047dUiZko9BySDJuFsW5CR0feqG8SceTp
w6MG/HSsjBZCDXrPb8v/pe5MduRGtjT9LrXnBeehgaqFT/Q55ghFbAiFpDSSxplGGsmn749Z1V0X
F+heNtAbZSqVCoXcnWbn/KNjvtdTRjES/RIX0LPykHdWdKkC61decqdkJBRcwhFh2TB6FNuiju2H
5CeFVw0xs3B5yhK7wVRvg/DnY9RbBGyQcBR3NDnuxzBFgFWJHRj7rzktX/PuQSwJGq6F8gwbgLiI
iEpr6X6zpD7OtDzM1Ihes+4+pHN6zgxIR2p6uW2QysJE9zfiYOVRrdb5sEV9szTLsQ/Ab4A1wzZA
62S6R+pspq1FdTZupMDktIDXdrUAHuW23vuFj5e49ZEzrz8M9pqsH9I+EuE1OAaiLQ79hPOgnVfg
Zd39sNIRqDSkyQlLpEFefV4Sh1By/epuwzVnnoEHuhhYuea9GpMtxVPzbplUhzyWOrRGmEc7CT9a
ivwuSSo/S+qC9xVmTo14onDNciPaOl4o7o7FB156/0Yn6jk1MLMTV8OkgO9y69N3uKXvXdIAQC9p
BzaEiFpAsfefnoFUj+N/2XsmiFTKy3Lo8undpp5zU43o60gTztk3eUnNxxm31jFwXBJJO0LlDSw5
sjKsS4N4Gpl26W2q0Diu5Umv03gjEKqnSGw7zC6O3mKZERzm0T2pf5eumk8VxN+uL0LnB2qi9wSp
hyiH5GI0pLvk0rzRg2TekuJRW7l/kmvhVoYSsaKI+/b3D0JPTx2ab6x9Y3qe+/lUT56xpXuF8CUz
OlICFz7oLUBPcsy7JiP6BS8n+2ottwF230c8IzhE6+4kjf6z0O0nzv1hwxOnb3//UDrDmjFF4S/i
R51be0IECJ1Zxjtoa8CtlV3gAH7Ypeo29Nk/a7t8Rpxn0/eIZNVG6GRK+WJmB8y1F5NqGUKv/Bgf
gn/whq44tJZzor5EEnJTn1NrnraZl/2YP6KIrIl3Am+7rXT1S2P25PMEhN/VM4YQLLJUijRfYWJT
ff6ycNOVpCLQAyLYuXyz5gx03ieiOAkbzi7a7L7Q8W0mbgMEqUiz8M+su6M+oQjaRVi6lFEci3SK
U9+v+aA6b87cvUXOmu7vor0YZfAygjNC9bz2jbXshlp8tGbPRk9KhKI0qKu8l2Zw3qCwQTae5lsw
ex9212Z3Mhj2EwLMb65xf6PpIXxxDZpdRO4QUNj2P2Q5A93rwXn0JpgiTsH+ILWjqaV1jbMx+GBL
gV+8dUMzxmlL8JIqi4M9Oy2Fc1F2ryUnJdF7/I2k/520nBgZUc/d7DwTpkXDNE58g9p1zNxqEy2N
ty3mdteYFe6n/GArJFcyP6e9RcIb3JtQMFVKYdSG+6cojnyLIP+eKsweS53u69qjulKAp3SDfcpX
r4k5G48yR90VudWNAqOfOR1glIpeIq98XwL3Zvd+PDoeJcs8OM8yAEakH4n1uxTHKsG1wb26oIfM
Rj4Vpdq5cjwtYePv6nIethynd4caRcoSedvz6WKY/M1zZumJXooNb51zRnWjgCqr+WxY4uY3y3Cl
0nu4OjUTGfawN+JQxETfI0fJJewpcGzGreLz9pTaRLI1DsB9lazKPj/TtPGumlCTjvEg9/50Xfcm
nofBbq6lNilaXn9oo+KryMdHQzryTjyZZGjp5tj1RuspS+kLa3SvDpFveKfZ/uzSxf61RqZsO6sl
GlHvDE7x7WjX2Y1bt77kvtzmNipUzJBhfpWWQ17oFBZx1gfoVpBOQq8J+YS8Nbs0+fjGszo9mI2d
xAa81NZSBCyIQM83bRkG+DZvR2+Gy2OuneCIw4ZEjPWnWLjMR5Kim8MYOs2ZA4VYWeO8un/ahNdA
cD4Ap4k3UqZLkkTFiE+VYSuLvpC79tsSmHQrG5TUVuducRYTRdSRJGMQhKNTeZtK9YkE0dxnZrUt
Vf6qK7TrVkf6JwvrjtpUcUC1OBzow+1uGIMOOuQD6dsLel7be86V99VpKGinRM41Fj/qpRectPR/
VXdiIE5lWhS7ooyGI2H5JAkF03SWnftclxGF4WxiG1+vKVOFWPVT5FM6xraZxppRmD8/6T12mf4d
9oo4HUrSznNGlxlCU1IUgvK1mMv6Ys3NzRyaB/SOIcgIQJy2z4vgIU+H4ZFcyY6kwuTGIEc73YJc
xyn1AzPL9wCQd2HjQllOaifiqfYAbPnYYW7b0RxKorUEBaev8BjmyacWTCeTMzNp0Y4xpEw0ZNOy
H6TkKSUGGtCUkRP7qdp4hvfbifrhVsgeH6NFEGlqPdrM0gyE01+uU33QP/SDvk4wTT2/z1BIJK1f
va76GluDUjyb8BD6voHgHQ6t+WEaD7nu64OTmkTW0a17CbkSfb+6YUTo4678TVA8b/aNYc/b0c38
MXbJbxdtesGCfQiW4rnRzpUKDuK6ivlt0p1DtZS7Cpph02S0PIysPgCB7i+zb/m8tOOPlq7l1mAH
oPYy5u9F/lHqGTt3CX9leBW4xJIWaW6lj6XJ/Sod7A420PScvVNamxy4KzwpyvMopr+6rPEOrSOo
sUd3hHfmmjVmtqLcKdak0o6LQEHWB/1T3zQce4b6VjXUCrDas8vObXVqPHaGiSze7a/sVyQbcWgh
BtyqsY7HVf6eSbvZCeOP5/qMCwslZpNbw37Q5H5TXUFQk9mo3bwg9Aomrz4memvx+dzYhmRkH52r
huHa5jr5AcjCjQ7uCa354VmAgkUgLth54OjTbycRp3y2qmPmiYtuU29bkWy78VCc68S7EohSv7Nq
6m20eARkEmFzTOzRP7ijvJFERCmxo15tJw8vtgBXiHgF+bo98Sw458QUEN+o1WsmLOsYJPlwVdEC
CKg7KouHeu9NIN7ZpM6zHTzw2FxrbTxpc0340iE3QWXMuypaVRwB94cpXPOUE/hLd4J7zaoryXIE
KYu23M7+EcUs55Yca0g1JCQo0X9ECjQ86s7kaX7mc6XPjgtpU6/5C/U8k98l3Gk/9vDpWXrJ+lE9
UsG+ywcvW4WuNDY5TcTT07a8xqjHSJZFJIciDdUkicNzicSOLF93r4ec8pV7hr8ebsHQm3HNSKHi
DLAF3DSb6VwdbL2J3P4zQwcYC9vQW+r/Mr7NjuQtet9DV3bPptfmh6VaHtqJ+3qkyZTtwj0GTHkX
s0yby1iU95A0l/WfKWr/T5cr1w+JzSHbIc8rZGd+SYrOWzCqc9STs5q2L41nExXQckHNQZm94hxh
a6TXLEGYF2fVUlBmZ5ANgiVyCMWz9V17O08juOxQdcSU0MuDEhzqYzn9VbTWH2fkgEyBNLDg5OFZ
i1+tTIdTHpo/U9O8UwXYxh7hX9uqrc2jwvJiL2yDhStIs5pQkhY9sXlZ5jyiTrm7bOSlOyLjRDEH
ZkN6nkdZ9CEhShE6pFgbmrzw6NvW2p+342GuYjVMf/WeN761ExVcTiZPnsA00TTkUQ91/pgOvF11
Co4iXA7ilB7PC4nvLeq9SJCw7P9UYPFbh5pNhElVHCHh5DgQO0b+zainz84kJlY03p1iNxL6/HFn
mCPPCNpb3uV0gyuepuIQGAbHkSbXYD/W4Qc6uecpMIHtSWSri2vZ2cQKO4ABLA/JjvJvBn7eCzfU
zq5OmUXQN+6teuQmguTMPPVWdfQoR7n4HNGy73L3JHLqf0LiWxloXvoC8iMy8zhiuSPLIC5MDXyU
jnsi9cjfClM+LEv+QBpFsGlqA6aqF2xJOfKxVMDvdPn8uPBZIqNsWwL88xzQjjf7KAun5Asjo7cX
efVQk1d0sVRnb1g0JPNTte/HPjkwNr4jowviNPdfas3Y25mEbAf6cRyd9lhHwGFwzRuiMR4XT6U3
NQTcq2J8LT7c9D0pEiBCdmJMQzyCILWnqF8IJOLgGkX3ijwCPJ/7eGep9CsoqkPoTs5uSqjJHmv3
t9snX2lN8Sn17ZtaEBMVNVF4KsIdjrBL7vDSduixYHRoYaXAQEEY8VQ2ar/U7yxzfyzBqyRd5owu
GY9+xb2I2Od317J7Gu3dT0aK3usBC62FniPjghDQ/EcZuXHdLv0ZzempLcMMEGBABsvORPQAvaqR
4ZKbWlx0T5OkhbaYNWato/LKMLZ8NPBTQMYRPmxE9sotGBnHK8doeSonEkPYZIHTimRXEdZ4rmzj
4tAxurfYbriXimOU6fxZKcrtrECVxwmMjrnaBh3jIR/kqd3UXsDMVTrF3pYOn9tvbVPKGYTZQYV0
ELJOePW2rTOf1LOhP6uZru5yXL8PzFt8KQg43zgkk8/RVqgrle33jHAi4NEZd+HyaTn2Z4Jua2uv
Qt9yEvcwCfeTaJ6M2k6OgTf8DgbFeJWOp9RLzW1gfJldMB4NZtLt3IOymePNQ0twKFxSdaU8u/6e
AlK843p6mwz3LSnKZ0raASYCmlijQcktSZFRKeIyB+ID6HRpYwxvIhxHPpW2udUFtcF0cN6HrJr3
VXcp6ee8OFHxuIz5Q0fT/H52qrdMcabpnDDIxVjThB0V7cOmHGKr1/iJJ0ZMFcGhBs6K2Q5879FH
4KKQlhXnICWgV5TIn9VE7W8XfY5Zyoow1BTEo/uzF+vasTh6vQ5iW8kJU/nObVT73KJYA2+CfoO5
fLHtxMBQbuSXydE/cNEeWK/mPREHB+VFb2INr26tiXMZ5ICkoK/E4XjCsj514Q9ayZcNbb0vXtc9
4Tl6IpTuocKkyUgwrK/9tSudR6P1+mOU5EeTpyAaBAlc5huSKa7SObnyPpKyLsg9wWglJeYv6b/4
NZBHIfXzGHG7Zqi7fKGePSZ2JiGwuEwH3CMmApagAcnE3j9HZOsNa5MnF9t+aUr9MfOL21FTlcJV
mN6oT442bv3c9KW+l6hc6Rkdz2tkz94NOE+kmxk3uLtrVVDuN2pTopl0vasyJGUjCFY3Duws2IJ9
9FKCRpLl0SX1ewc/em+WW+htRTVUW6OYkzv71C0n5+gcEh66LMW8nTLKZIXzK8CcewVXgnRsc1RM
xdmqujYOo5lW6gaKIM2vcN5Ht0eVpQ1mRB2+F1le7LokeQh7X11riQpDlMjXaeTaNIhiCGjIDiWG
p4GubIBnEMChK/GZ16bep6V5F5a300P1aC1dvbUYRPq8eBtyiZvWBJqdfbxSJZhpFLSv8EIjJrOI
IFwMgLuFpKfEyU5BWpnUNPPUFWSn7jKUU6Vz7rQ8YeMHFaRnYy60TyFZDYlOVKcNnHQmccr3LXzx
AUmFo60eSORAPwnttGtD4rEboB8wSDMgMHpw+XMLsCn+usyaQa9iUIsN1N0xHPRnHS3zRTNLR2ZT
PYWKx6/X+7bNyEQlfqz3sEGRN810TWJAQBixQajjoCAkpj6hnZoy3U2SQRbpgvkzzF0MGZNJ3lVe
8zxQ69T1qG3zEv0ujWBI2sDfqfBw5t7fLxz9hNWJfbWgODMDEhzwPuw7fChEw7nyIK0Re2v/O2Nx
u4YdWgNjPoW9XaLXWhAbIJ5gNCeIq+zQ58+/As7GmbVhHozTlJIxYvnFFtSSE3KUhykrSuTzObvP
qqDOjFPGXdjkaX8th4/ElN+F5eQHKfGZ2E0t8Ggtf1lulfFgunonW/h/8uMQYoquvs1T+Ywiznsn
rwRpxmDugEzqu907aDjqvNtnnhnFkG+MMaBhLznCsF4XhwaAEyfulBPQi70D1uKhqzifcZXg4JME
hyF7fGRuJSh6/qT+Nsbk+DHKzt9bVXlOZzR+oZfTlqkiJpvqAWvPL6PmXSZjA49h/sEsuRn56KAD
rtOjzqN9RowgPhfMA+AMhR9ZOxmS0Jq4UBea7Ii+fbUJLQXJCuQxM4wffKyi8MGsfM0BBweoj93N
epekkQ4Wkwn+BWSDid57Q30HPOfTKOt9b1fX1Id2SP2XYSjBjafsASfmJpzDAQS40gwe3tPQ+1+u
ae+GXFOaoCkumaoTxeisRy0fU7q5LiTL7kkmIB9kxrPSB3+0aZ+hrzSRMGwlQNJRFn6HLRr09QMz
Gu63Vy4/28l4skP1pR0QggHgiUD+Tu+0vqKZT+8WURVm61wLl4sYxc+XG9rnzGqmT+AbqqRZhRvc
Wa8yfSxpOiUe0OnOoV21R0kQ2K6B1Xz2m+QpG/k7wZ14904uHpE2M5Lm5c1hGiJacH0Zp2rce/TB
EjFXq409khHqkKP+bKTVQRYcqYxyJ5gYCpb6Oi4qR9/mKp1uf/8bCOl0Gzr1RVuKOP73LwqbRPdI
9yFqFBXcsZWGu4LZYXQXeq9d75xndRkng8P8Oinx1KVjepC2bu+lXhwMuj88T40XxRZ3wP/qb6w+
p6CuZjnqyb5/FlM/PiNDPNp5vi868aqzQN0qkmpzzz7gA6PkFp+1eQw72DBbjR95bZ1FF7IKOkX+
EFEVvTeCJUQ+iWYRJoH3d14oigpzO460hv8dQTyddDLBPpk8UGIf3bKnWtzV6UNoH53KsB8IcxDX
TKqbwnP/UAZE0eq5uzrC+1YL3QoDGbmB1vsgIaZrXPQhiZx0Z0MoVwsyEAX7OgRkY2pr3EcFzwJo
+R6g5lbX1Z1YYML0qZLzOocDcmwOoBs0xkQ5IjlNs3MqlrdcFwTsGlH+1AtOUNged5zsF7+Ex+JN
AMSAL+KtUN9wgiej8lNO2K+8oCTdm2SxGTyKxC2g2L5EKbXAre/lzBAni+Gl7+UPA5YmXGTBKwMa
nefzr7Zncvcwf8wtulPy/sdsRrmvQ7xfhojthKz+vDHPazlZ3TjmvsVankcdTQX1ABRrBydroAKn
GoSOwQ4ykzoA+gnIAX5fsAxuPKceDqM5PhkjK3TarFrWptr26uI5CB+p78B2M71SfuPElnARROXW
PYyGt9wadOxodzxCqSKOaFJCmnS1PHbDjCy4vLu+9jbWPOd4CIYfiHSfWwIKYli2GxFd+XFwiX6b
G3TTUTGek5+zThIqbRBazGqpdq3AW1ZHzmvgLM2lGU9mmL8IbU04oED//cGiQ0g5RSz0cMBk8KrK
8UV6NJuLoBmgTOAzxcBDGfKaG7qBNbCl3LkFXTsLaeNb5Pb1lcxNkgcCF2IiuzKnJg9TgP7WAT86
kBR3ToxmZ/T1zxGz33PF5jkGxsdYztVxXMyHiUaKreXPLJCBIQC4PDaj4u6A11EcOC0kYwruYuMd
9p/lDck/hs1u1xYEF5XVxQtaTjXANNyImyn34oa1f4O0K9uhyCNrGoikXGvrwwy3ssix0YjqVxZh
bhlBz+Zw2fYpUGhGFCJ4DxtHJopVIY6sYkSnLDkpAbt1rPRC4btl5cixXBYrYKM1bBWEbwgtkj9B
d1WanlrSB2Nz8veBtPrr3z/03dzEskTZKDpcGnUG01W3zpNCl35esv7E+N+Dw7LeFg50ciS+hgaN
sJ21CPKK7ub3X9JJmm8RJGfo4DvxsR6quIGaAILIGDVRMXof88T3YTnyW1mYCAuWffSZ0j30maR7
Y/zMBCiIiuYHSLCDKbpm7yKiZJYhs013GtSjP/d+ScjnGooTShXPkmolNuVNndxmxLKobZO/AiIc
c1Bp4jWkH5tu5JHH+923ap2EzP5QXWqWL79H3Z4s7UCxH7inncFT9UtFRr/REP888vBnlP4pxjAn
vSH8o3Bb2BpPv8sUgf9gzJfnpSqXfaLKgxklzr7O0fW0ciGEOsOTWLqsg23NT+du4KQENZYTgwKh
YCyHVUs5oPJBhDwwgQmGS7r1l+manwO11Uhs2l9RHT0t7kR5ja9edIpvdBrEh9F4yDdcbPlAUcaY
/Oalzfe1JCcHfwJNTryD7hoKkZnI8DoQ8i3/Cey0IwU9AZQ5mdZ7r+n1qKzld9DR6Sp8TaGm5d37
rniRfgBSP9TbuajEHoCeTCBkgXJyHvOqOOou+LHYPyw3+/b1qvZsUgAAeJuN3UX3IIc+gBZIdrLv
46nDRNtww7hjXW6aqoQT7T5C6JAoAxl7SFP9w19gJ+osveYptYzREm2mOfozsM5tqH9/aLP0XQZf
YRCyt1U0fVZpf8gyLBiuceCUXPYwouSd+vtxoGUIiQv5d9dKFbt26WI561vmph+JAXLbkd6xwZNM
PPPCTz0tXCCU5CLU4u0oHvqqwWlQlT+QzYRWoUNgUOE/QsHYwwYgJrLL5Y6VAgSdL9/37s1KUB+a
XXcTLU6OBhCVDeEoa7K7IWUx02bnTBhH2wdUGg10kWH77kdv1IVdkXcKguAOzrhwc5sEWKfitUjT
mFRRaj7MgKaGwDzRKHMpA++jWMIL1fKoxksMdkO3TYxL1i7PtQ5vKyGUuWi6DL8Ea6PIAYvRp+1b
H4kk4hSyTWP4aXd2j2wGFesXSfnEO8S+hX0sc3f4xsnPNdrLJGGYYcLyZd5rU51mctMAr4iqCDSy
1Qad79Tfo+laFH6/X0xA0TE0XnMTmVk9reDKnPM/UuSQD8mxy4M4dwaIuOmWoSOBeUuYt5xfyn4u
yvKmrObauCkD5EPI10+dLrYKXIxke+xlPx0R19wJnb6mc3kiQJj0iYUUDAPfdj1YcH/gnlHOnxwW
GCanVW+TGgm6jeIUZBZdT1bx2WCpaRyS52cSD6ztAL7JlcJj7UBw44jx3pe+0tvmp2NSsRBp8l6J
skV7qlkeAvNWrHxm3ROZ3bNh9yYK08A89mvHAXfiKRr8g0zAv8wKQ00+Pox5+6iD9A0DJegxxIyr
jV3flE+2arDkCXEdi55beXrCtSJXjQsZ3VjZsXovSLTFSeIMpvIlxUgcxqFdPzSDz0ZvqK+sHfO7
Whz3sgxJB7g6dVfDSr4mt+8ufuBc4F2qV6L2g3gW5IMvykLWHg7nyWN6mtpwOPVm9syRDxPU+e9V
HS5nZ6ECIYsSZOPOd+lk9iFT7htHRHtG98tuNPBdk0jNe1LcFqQfW66plbXUwnwdoDbcSbBgZWz+
5ZFijIFXtwWTdavLYsFQDtNBlAyks5i+yYuHZygXa1dSF8u8siOCPMhzbFLJWJE8XtmxQPqy7fvT
5H+QNiiODhHxZ2embavLNDhD0b71fpjFzWjJN5WaX1XP3dD2SObwIiFGCPrsiH38lXCuHamY2VlO
is+8JA9nqCSZEZNFUUA7y92sSM0eo+7uTn/q0nJfrBJWs/GXsxKQV9bk+7spEvYuDIFyPeST+WLe
lJqyO/Gtx9nOn7FHebsks+EzUbENUiNSqB+QPKmYN8v+Dl1M/lgFHiPhVVeVEF9UdQ8de98lILLe
7EAX+hzYq80Otc0ObjUVCfc+dgHcMt3FrEhQHLtrASEBtJidEorvWIyNOCsHQqAtg9Th5uTXnT6a
evFR62WbzsutxzJCjerwqjSz+G5kwRGz2MeWXtdbgMd9SPI4qNWLhfTw0gmWQxpE/srlVB7R+SBz
LEk4mtzGOvhyKa6o2xkMfFWcgVlNzZDtVhiMq4DnzrCs/pyPrgZjw6scrC5gyDo6Qf8iCetsKWqd
pzn7ntLwV+BmJzoAYcmz+sUzx9gV4dYdiTcqCRk/Ciu8takiPMs+oI1gZxIIX0zrpLmQIK3fOh8Y
qblW697fxVjxL6O5fKeG/z4uCNqoy2xqUu7RFaAS8O5TCrA6w3YE2bDtwLwObuWKnZOK09B+aAcB
nwx0u0uC4LmTdfy3OnXKXCqBfVBVKtR+trl1cq3+JlRZnepxLlc/1h+7Wbx93QTF3qddhc/0mBLp
TJhzNhXXQCkOkaaM6ylyHmqzuIUTJSKNDZ/gBXzwHA7UeHCLgsWq+2uWDRtpWp6xXCLAo006XWjV
yQgl9T36rxuzmyg7/G6KOTh6LJAbP1UMhOgZ3rycB86iBEZRZfhDENXl9TCug5yegzzb10WUxZC4
jN5eAvJh5VD8DNZ14ISPfYVLtAEOPtWYhFz4gkLaywv6NHZIv/ldVpCMxkAlFSaxQ6m4QnNH/me+
yv8zWf2v6X/8qpu5y0Sq/iP+U99/ln/6/w+095ZvgS24awDC/1mA/6bUz+6nTH9Wv/9Zhv9Pv/e/
tPjWP8zVyWdZtgkX6a5+Pv2nV//+bwGC+4DcGgCiwCJ14X8r8R3rH2uyGLl1LsE2qPj5RnpgzfTf
/80O/8EvhHj7AweP+fq7/pdF4PE/rVb9v/z8n9voke4jtP9vS5bPt+Xj+2NaAW0M8Ar8S4Iazjzf
gYNH8w7wWMID7aI+Kh6QQddxYC4AhUOj2UMdTX1s0t4mO1N/lp5MIT8BGtho1xdsnEjf8bpRVceO
60FzAeNREKCqBB2WLt5cBs59ZA3MXypAM0T+qfnLz2bnOOTc1ZFreFvXgWm0NGk0rQehvXQ5Q1dD
WNgmK9CSJ4iT4qLm1Kd45pOGecCm3H+fqehJWLQB6lahjRcNa69NDzzQ6ed5omQoaWXzutQJS0jI
AAkhG4472niwP0W4ssoW2VLqmfLgoqo+9G6DyH/k3L86fUU+3CBewnmUp1xQj26MFl8/gGvr2hf6
Rt+nfCVMfbgBJqYtRwNQ0myFFPNK/y82PxQITWKDUAWFPC9Low6SYD3/UEzdIiHQO++3rVrk0YYr
1LSdKYeCWjOs+mOxy4JyRAjwlnBbH34qCOYTQlD/1Sem6qQExlxJjTkSB4k8eDIf/L5IL+nkFj8b
6BqipTFzmoqtQzq8xgEy/GaisGGOEn/vILW59uR4ITkG/StaAKewoxPJrj+xtGPStPgv9N3JE0Yi
d2tKw991o/mn91EkN6tvUnLfpExedXerae8lfIJWhqnQceuqmoqHYGC5yfMj6SyIIWzFh6XJbi5u
9SNqypQ3E+4jtUUU41d6NxUQj9Qcgb4Eq8lYzWsydlRdWKC6CORR5AfpFrwfpjXsQEv66YfoWejY
oihiRiRwwGQgDi5WDtIXzF+jkCaSBz9AUAh7JcsJ0Ckvk02KE/lNGIM4KDMAuTDgiVpXIFYGOJ4R
offzxrMprytGWPkphIgJvBS5ciK7XZ1NN0x8A75lj/QDQv4fOxFZBy+hL7MtIyMmICo51sFcbG1U
vluLqgMilcQQO61qX5nWAAHmYXhSs7GyMVmwVb3h7UkMkhiRMaObpJCRhNF8mRPawCAah2dT+tFF
Tsn4Ga1M6FgM4wk8jzHaXBhiQmnKvQN9fqVwwbt4XgOfbQpwDWVZX2WdKl6IOTnNA/xOZFjRj0B6
wyUwHP+5mxPnYnpJ8DRr8GTEsiLu0ZEdaPwyti46+70HFvoAESG35lT6L0YX2LESuHJHLrZdKh3j
uQn95sg1UAA+1A1hKZH5mOVdT9VLaUBfhS/OSueQUQ9HqNBxFVgzkQYj+ncyamnQJ7CAGgUgWWJq
a6P6dIlHFSb7kv30zVHgzxVV5UfaASlITDTJi/g3zj3w0EfniGJdr/JTqMqrNY4DM6RsRtCcNmFc
ls4jISz1ufQ8eZng7PeQFGiDkA/EtEU6R7xuW0t6byPUy43jungCmOyIm0l+pp2Btk4hoXQJeyqT
98Zd0LfWRXCSSHG31VL1CI9MeBHm2X0byHYHmkSSF3K7wzAZXnvHH0VjEmmYjYUT0/E/ew+qcw5n
1AODVfE5LmbvO5Op/GkvfR4nFZGpOE6mXWVjaNstju2T/BMKLAeKllkQpmQhWYDc0+AdH9gMFaKs
ByKX00O5sBgXoPmkD+Zuv40IDd6acGuWbbxHgebodLJ9gTZl27JRnNy6fIgmU22VQIkNBQbBrQwn
3eJ6DXDOp+9t6/DEmlN1qB2kPyiBfGzE/I50FcXIhYUlHB2auPAusQSifXxdYGS2zDnLU2jNinpE
dAjVZMeLTi5qESzp5bR+DAByQgM9E0dTl6Jgo1fJPCelaj7MrBFHP02jmNokGJLK+ks4uX9FEgG0
y58BUrJ6rubueSnICQmMfkDyFaX1a5nVw+uQF9VZoliLXa1acLhe0YOWgijDIhLjRqgQwawr18Vb
6DcPri5fI5nU7KV9NXOeVHX51JqeOpvoObZ+r/xT2uIRztIRnkTVL/80O/zXzfzPN7EXrLb+/9tN
/C/maIwnTec5PktW7pVFHBS+Xlh5dYtrpjYpGUvsJ7WY8IxDH62xao3K936VBXEUoJyPeieDDix5
5u0RjXbmNKD4LfqIxaN+pAWIZ0WDCcsMu9ugAaEUKlpW6/FIdeHJmOGggGAz83kqhLyX/ao7IJjs
mFcDf6jrG+1e16AUOCGALK1hQWPZAMFCuvbGA+YMnhw1ZFdMEkSh2nlGLehivbiqRPeuEKTlGNzI
nuM0S3Mn+s3JaZU4/WaTJrIyOYh59l+CJcuI9fFbst/gW0tmgmDjApyeu4DROCuKaB9YVeXSuOvR
MlVVmJshjZS1qZUZEV00zmzBkmjHfeXyKM112arVTdx890JlLyobDOz5HOlRtyKCwm5jnRDV1CrL
+5Ei54t2tbG2VTCWIUAwUsxR1tgEvzIDRwV2pRFJwVwUlM0TQLChgRB2rI/GdPc/eTuP5cqRNEu/
StvsUQblEItZ9NWS8lLFBsYIktCAw+GQTz8f0mp6qmpEz2xml2mRGSQvARfnP+c7OU/lM6WhFFdD
Xa4/DceYrhOdfb8IIdBDhov5oewViksD/IF5pWaqtcRMRs8wrwH4+h+qdElr1eVI3jyir7xC5Nhw
FzGeYYCaJ1TA+bEHyY7OrMmWMVIMaAUdqlBeRK4I/NZhE36j2JEljmcJ5i5VBAqn0m++pF+inhrL
y+Uxq5uY/wPZYwxeF+42jorxM5FNfV9kVvgLQ4o+ZREMGdQVi0nSOOKvyoCztVgsT9rgGdvMarKb
9aSq6NxVmuF91EMkbUOoNnWTThRsxyO+0dZ6wGeu4L39tZaVy7JW8nOunWWpy5ZFD3XR+90vCyHG
ZJpAB0E5uiJn/oviZtZMAnUpG2lcpqhbZo6oGQ0lE5FOGsGHBTrzBwFQv3LTHCEf6Xaf+1XgrCMh
wofe88rXgSxGCQKA1uxt+tfeYcjJe5B2VoybABVawzKxUzpkk5Yvr2q6gZcdrPO1kRBUTJFv4oC8
DQTrZu8t22E9TwR2CqHTF+5+TA9w7hfDeg7giazzZRd2bdt6N6eaU1trGUcxdN6Zo+FITkfKfk+v
fPrQw84+5WRBL6lYzhquazChmAlZ4MFtkZGqYnooGcNCfpo8LLB1Dx3FC/a5K1mL08goXgyBTswj
Z9UOlDQLvsWkKKPKRtPcpxHUGPL0LuZNxRQ1wAG4cUFA7dDgkM2mocxxZDFStacqfJyEGDTHZKZX
klnJZq7z4FHUYbSLijTArR2xfvtG82DUSL8D3WxvTuP4bwgo1pfhTf3NH1imYqIAGyuf5A+G+p4f
HyGP3LE9Uuhn5nex4fUfhPscSiFqVnJBMoy3Zyqf1TzJHS56HB5st/Mx8CzyejYjTJOaujXlu3CT
GUNDDzOb5kZBMa4lS2PWGBs7fUrbmBCADU4JWo3GsZUR3aobimVXTVeIE8n04IKxy7mvDBUd8YqN
r2bV9AjiZrjzCqJukB26O9y51e/J1z0wZLv8ZdOm8GsWtroPhMiAvxjpBm0/T/CdJiDu7TxJPjJu
5AC/o16d3c4lwFK77qbP4ujQh7m810NV72yTk7QzE3ghICi2rs30OQRVfohaEDtEaULzEjVV8Ezu
Sf1IIEo3rXDNs+nnYc1EPsF4AaUDGAa0qi9qSmPKkHI0oqyKPrwoqD7SaSSwa8piJWMHQqEtERQC
ZztNIcYsjbGvUJgXeUCnnVnlxZYzsw3EqmwOsg95M9MIoM5AqcoGb1m9UJwEdp2MLQjWVHaTkLuQ
mc3a2kFkoQnVThAR2yFYXnW7gv3YVekOuabaWgaiTN/VjNcwwXoQFvMofVWYMqhIGUjsWO1MJq9I
7Tcn7bNNCdIuXs0ShkBRdu0DH5b8jbuJj6c33gaq8m5jh0nXW9poMo4hD91kEgiQrbfDcqkYEHfc
eto6WGufCOlsy+g4RpG9N22bk8Pccn1A+iTaNYq9pvD8TBzMP4cWBnPDEupqJpZ5b85p9VomnqId
3cjG+9io6oaoUO0Q/0xMdxOUpM8wu8tfI/WFN8uu1StekuZCl5tmlsBkiXjS+F4yCj0EtvRPGkXq
04S99BL35ZKfLCJGLlXQnEuH02cA5IFJWoMFIh6zjcOrz2GP+mPbb5x94VTmpU3T8n1gQLyFIy8B
gBkktnaDnbWHmoGqtTjBEmIMoVNYFNPCTt6VdbmMmBzc/nnJpd0cfOsrrpsFE9dWXsGI0Yc8TpoW
RhcGJBa6waU4niyWWCdHs7Vm8NxiGOUdyQaiY6EqHiPtpN8lFspphY12XKuApBsvRXOLg87AggAK
E8aN9yy8od6NIv6FLoau3A9ugQvDd5ibJenOwUzFrYzyGHvou73PSPvU+YN8qoLyEqA6ViD5R6ZT
R8FVj6C2U+2wuHE5cHEsfDKYKTdVFzrdJhdu+gD4dD52M9HcGRszByDb3HMWHX/5bYIXPRwxUzRY
a+JANGshkhvYSG6RNkO1xggdZmRE+0522Y13mk1iH2F7f9aQbQELWx5wqspj1FClX5gzch69iJIV
uje2pKMHcrRDfktkGJ+SqCX/yVTy7CcmCY+517uxxBIwoau80MyjLgF1zuXajpjJF00kNgyBOIXS
P98QDxa19ckcwNuKvg8fRT7CLE8cIlyYwhh7ZeKOfyPXH+Mv7sKp2s40+C7cRosqmDTFK6wC8i6g
93CX2rgFsUSbyS6rcGusqAoX3OfN4uSDKzz5QGW2lhrdQzl61nOE5XLbDLa4ZEUdnsTk5stsznrV
Kq5XEtcUbrS2f+FLtf6684ANrGKsQO8i5Zlvhlw+mQ69u2Gphjs347UM/Nl9hTri/DEjpMoG48/R
43y/qVLP3roYrJk1leREwddtO8wOP0GVBwyqRfHC0MHfcQ8dwaxQtIaeIE+x5MjiA79D8BUkLYi/
HEbOkb9x3HyHmPk2aUpGrTX1o2CGHLlUPAATDnalA5NsVNUfI6o3stED0FDXRTzi8xrgzZxEhn1+
Ahpx9TXjytqxqxNy8HiSItFbjiEMHkY3HbYdkHbw5fxG8cZ0JDhKSGpczYV340V1Nj661X/KnF64
W/90LaDYAu4oGGjMmX5g/YtAFyqONi4mgz2PyfP87rw3n8Z78zTctY+w06p7o/hPej3chb3xP74i
6FXHsRi6+5YLPYRB5sLu+Ac2x0AKo/R0Gu176jt+F3WbAmfIWblWprNgyWuRxQ+u5Ga3bl1j+LHo
SN9KN8p/MqMIcRYDbQXaJmE61SZAO2qlHT64rO6W3tkwbV7BKxlvXMiQskBnYX2j3nfJ5ablsvo5
zbMLJW6Eg5daOzy50UHao/tU0ulByNfiNge79uzMqfwhxuPdJISuoxDF9FzgDeg3aVb2mgtlM5G8
INoUHFVIN3AG1PTVjR2Drh46at7+zxc4919Akq7l2nDbLMAqf+FB/7ULpqXdJe+bxtgb1ticI629
7dQU6hTPTfYie0l6nraOhciQxtfe9q2PFtYZEYDaj79whWbEW8xpow0rOxvsjQ8B0vB7AlJzXxj1
uEOxu6ROwaQ0s/BIO/ZgudBUZX4hsgnmcara4cFyHQvTAV7NF3ho/inz7Klg3IygCD+mh+ETzdWn
mjswRqX2EvbbRYPM/5IjKQlDmpwt7COcnaXFqYrz6uNfn9P/t5nC8oX+Y6iA1v33L7zwcf7pX7aV
Zgj32H2r6em77Qr932Xx5b/8v/3Df/v+62+5TfL7v/6Xz68yrTZpq1X6R/+T5C8WTf9/Pyn49+or
UZ//9qA+v77b5H/+P/8+J3D/Ro+XD3x5QWpa1Jn8x5zA4084ZmEZdgJaM/6B2WOFf4Ne6tOqA1UN
LLTHy/z3SYFl/w3GTxiGrB3e8mz+vwwK/hUiB+82IEsY0vkQLFMC71+WIaTlRfvO9A7a/NA+J10Q
3PzOmmEmpFo92GPAAXG0EnNTdhWGvHQSPKJOtHMRdreFBiPzDx/h/0IwYUCyLET/uFDxDVG5hC0K
KLfnBH9BSv9hoSKgT7CENX4LsYEcZzAxsvYYlsNXk0eHA9ujVpQyM/pzTlC5xV4AG9gbA0ihsaq4
RVI06axTDqevOsDJakWYFA08w5fY6+1zbjF9B0inLk2YfbGLtH9G0AFbsEUhNiKjw+LTGLNej3ER
bXXrp39IUA7vdjeL6ZBRm3yGdkmlBS8eiV5D5dNq6EbrqCJv/LQdh8jlkIxca9KK2QLHbHwDvgD4
SClmgNS39B19WbkStyIihxAWGCO4Cjs7nQ/tQ1rkNWXJdh79TE3vbkziESuNDefYMaG+V3mW3jek
4xhIBt2OBif9EHsOyOyu8rcTV04m7kZLRljG5T7VWbWpPdN+oTva2GE3cB+lGWh6fywfD7VrhpfB
KGlG7otfrTGbmK7ok/ZjpCBWXlxZQzjiwxbVQ5e68VYOjdz6XWOju0+G/IiFp2+iIbsQphw3tQ8a
I3SxLhXVIN5JIwdvCRZRtu2oPOHudV8SsCm3LM45+Q9Nv5s5LB6MIsAShu1y09RwUufMHD6wENeH
ajbdHf42vY3boPyOPKO7kpOn+BlA69rwezpIRJbv/LJLrjHQnjvqrLGSg6B+CyKUhCTT46JSgVah
jW9PJaY84ZpJn/EuVrQCpZj+OlgfQ6nSwzQjjEOcAzqU5/o9zWK9r1pdrxk/6LUzUnKfyW46cp0L
NmUT41cWYCrDYXkAigDSgWlWW4mRZVdnpkV3lJdsPHokrrHCNM6JO2b8Y9B/Ylj9dMU1hOhXNDZz
ZoYhORG4h3lohgtTObGdYk1mG3jIHYbY7tEtqPoALVYTkV9qHBMQDtlMUgjjif80ClNf/DbMtpgj
xdbA2gAJg7YrXNQeJGqAQWRV57cunHFbt35jnKwhLG+zouYqIPW27TL6Y7uk8Q5eGeNX1C4TbWZO
R6koJCSrW7LRO+1f6Kd1BlezIZkhx1OA7WnLNI/jZx7qtdJGsNXZcnOn+ySPuPHNzi/Ei/K+BirP
2hEFWIfw4WOKrCD2HbKOaP+UwPGVnULF5SEJkaEbrtuO6u/GMWBekGFxJkw8HKSIFdmeKrqfzWI8
KNfKL3g+k58yHsmRFpRyW+EcXSYLIsnsO817zOp7mLoWT1QXkTvhfnWtuBAdiypLzmYu+ck4gXBK
7gsQVTJIcTlqcdBD1/2h1bl5YoEMjr3OjIcWx+EeXgBkvtgrcdCnxMFXGmYg1dCZULSu+1037YNE
N/N2ygw/IfjHUaxbYWo1HlyrI8aYEhCr9plhOezVBKcZe3CD2qeuk7y5iNzz2hZLB5BMlq4dTzRj
8Irpmb+LJORiMs5cvwTCLmm7DhwAOy6tYK9lyC98ZbmJhpkWVpxl+0SWWw/zEZqnVrM+Uwc1PVC2
jiEOTSuWJ1F7xWdQtOIdgTggv6acOxdPwtUea2o8yYQideCxobZi7JSBU5FMfiMwJO1LQ+hPB1zX
3p/cFKRIBJicc0f9XlcJmS+rcddJP1eXaEiDZf5ZHROuR8XGsCPmdapOUyZERQO2uIwGdzwC5unD
iywZt31DVGi7Jx4a93mMQ1gedgEAYgX4SH62PJWfXP6r14AH/NyZ0j2iYhrXIevApiFvud9TgVFp
0+AIvsZ9D3wjNJC3Uoxrum1oTk57I+w2Bec0wFvL8+daYFS5sFQKgzH0a1109mtqB9nHHCXQJbui
cotn3bb1kSUuRc8S5p84Tpa7mpVQUEZSt/mJyxaLuOh192Gkcvzm2Ks2EWraZiZOcITf797l6Wh/
OXbP0Cnh+Iz5xpzIAMroVz7zrZqRVnc9UvsfpmXafZgrGG14rcwHoLzNk1vm1fNUNoiy3TIcZ/8M
KmapHp6aaFTmIQIocZyTGJcsJti3lL+KCnGfwYDvtvNLS/VRRrbC849N1qQbMzF+Kcttqy0u09R7
Yt1MPwaRYZLEzSX+aFK0u7YLW/uo276JAcul2bihOSFdgf9BfyNcineKq0xx7411uzUsI35MBkGe
KrDGF7c1/VutrfIUWq3YMREc9lKjFEgntg8hxpy7Nmz7Tw8jPARYsFqbXOvgQHt5hbblumfLd2E5
w6d6FBNVgBMWZHhDfIq7oDcYENlx1L+A2r8CBbFofs6aCloPwcU7DLKl2EiX+Ox6TnoYaFxd858B
htODyNqJ+uY+OVfD4L/7y/3bSMDAVtxs13E7+3/cchZfGE7xZUIf3M4FcVZQ4rBmLKNmzkBfN3LY
mtmSHs+x61bJTvW5HD9LCa2MmEnWh69WF3k3Bt7lygaJv234vtcMJZ2tjYNMroJ+7j7HMWJntjL7
iUvhuDWrat4l/SjORI2ri+/53QfUD8YuZW999tghNj1OQazrnJCSHqCtNLhrFaV6CUxgK7BIIRMM
BKxLN6My0JiK7ezXJCMCCMaE0bAq11QaUCnGNm2q302XP2reRhpTDjmE+zqPzmXpgShtmfd2l9H5
Pcfuh5rOmpKQUR9BhVL6Km869h4xz6oOoEH7VbNHWiRAmFV00FfrtdN5jxmIhbBNXqoGd4iEjboo
dtMk1vZoM9PGEU4ZaqFudXEdkWYi/NT0iXVE2btJH/zCOfrANzThEX/s7zq3PZpTD1eJLjFrXEqX
qbgHjRujppAcRdBIjgHjQ7IuMEA4waFZVoWx57xJsZptYFqNLujzjN4qtDZ/bbrDe1KN39I+K4CF
jveZOxTXzfLDwnOxxCQTiqf01D7yzEMmAvqgc31QZM+LjB6Z7ke63x07Wjs8LnPLhi3drp5UDEfC
ZGiKys6rmYYvhQIdhFdxXnHpuBUpMcTxwxzGTasfQPBtGTZn5Jet/DPDxpIXjxNedUc8hS4oBFLz
ZmT2Owcl5c2dcryghv+QzNQoU4/y0499AEbNPabSbTb4xvgqPmSrhCoew1mrJqCOnT1j7zkjoJGW
CmJvBGqd/rYRxI8MidFnhro4t8ug1+TEsmm5keLSxLmfuwJ3fzqk18AbrmjDF7yJ9Q2CGoZGpxUH
uykO+A26U6Mia9eCft8FRk6Rk7k0mrblI4W31mYgvrqCZ3i1DMgAucNHpgz/jIspxl4qMRFXdAdd
y84VGKML9ZnoAGW8nZDkeE0B51r9XcKmd+ytEiUZ1ARGbyKPdg17EY94aZT9nkUlvKY2sy9OzOKu
kbiBjDx6kEP7XQ0QjMiXYqSnoM9x5PhFvW5KNgUF6rvHluOv6ebz3zPAxXiIxuYp90MSJllU8x5N
Pm05vowaDjmZS8G9pb3ilo+pLbaUC5i4XARH1lVUFqI4pgFX8Czl66ILSHPny9w/zrWSO69RFc9Z
Q8MuCUb8EamgWbhPIBEnNDj9FjaRPg3zbAsKuw23divt/uKJRDJBhIHCs1HxmeZLSmfsM4Iv0BZH
+8jelIjVDL5GbgYntnbWEFtvRCyGc+U56YEp5bjXjmn/aUWGi98ZDb2dmOVv29qujjPD4LUhtdqC
A2g3gZqIF0amYualAvdNYCCWG2RFWjUd1WHpLKW/qZhNk95lgPioxsDm6VU92yqIKHw2tbdGTeO1
Ayc9s9IFyWUUqU0Cw4cXMQRzu7FEXb/SJz0DbmjUctHgMrjPZdnyXYjmaR483NCjtp07FZk0EJqS
JBgxBbS9InqsjSJ7yByT4iRXlmsvXkh/Q9AfhJjrvUfBFqmmDpUaudD5qF3wdzqkBBILQkAaP/Kv
U1Ikr4oQztpV47grGbfsrCxqiOZxAbwoEednDzoj3JpkuftlygRKmthH0xUTL7wAzVFUZ1CFLyhk
5r6LTOvejk2bXzOns5rGezIbtHeliksQR3B1zQpwFJOnh7PIwvzA6Wz+nZp6fO/MYtoPkujZZCU0
nfuOAddzsANm9DGk1IjEGUdMeTDcDAc6KAic1U9ejA0nZYB8rgJiUd4C64qsACOEl/T+pWRmRsJO
UoHBGSEkihCS5/CwiTQrnhdCPinZi4NmukjKGId3xL517tD2WbzsMt/j9rePIePYwqIyK3Dx7Y6J
k2Gu7Q553q07+wdm1dFWfr11SSlsqnlGzle2MDecCa0Pg0zgMeoygj8eqc0MZNKK9KCbb3FDAJqt
mL7OOiAXH+nsEJH93uNAz158IySdyxPEitpZajokcRO+m0K6e4diwiN4zQzSx9ju6Xbg+AgjiNWj
td7iuY8wgJRV/eoPtok/CSuzobS3s2SvThS6Rjs+xunF6jvxRGiIJdcJII31YKD2ir3mmpQc381Z
Dn9AHVfHlLTDbznZyY4Yo9yKziwvlYGhu8/T9mBPPXbhIWwP7LT+USU5F1qbvlE0veBpYjq1sWhJ
AgSpsyX2EV1GcKsXxIEJUqhXuYxInfHGNCX7MJ205FaajVsr1MNWh7o9lXHeYawM3pHor2Di/0Rd
Fb1TUuDtOsHFm7wF7b9Y2g7eGLSg3YYZY92cbLMRtmyoiTqQYDNx5DfVwS91d4lCaV3TrnLOnkqM
LXaB4jC2cfyaoJEdFErJKTAcKk29IbpYmfReQnAqd1MWsVlEY3IkHKF/O3ZWX3KiPTMAg8rb5MPQ
XiCI+o9FMQOKr0Wxr43WO4TWyO2uJnp4sg2YYKssHse72SmbrbRS8ZKLjBBSr8UbNxvOJF4HGBfl
oKz3dWgMHo48x+iY1pQg+DqNhbLjSsF0f6G9MwVrkQHOHgbq3xmI03XrNOkWeHx9Tvqg+B7wfd75
vpH9wu1p7/N6KeZ2cr6juO5yEhbV6L57fSb3WeqFjwx3gvUoAR8HMGreQkhdPMxG9YdyLMpa+K6j
SxYyIctJXLCsGZ7aJUXnX/Ost29+P4Tb2CZ4OpR2c1d0VrK1zT4GoeB1z4IzLvO3CaspNq09URiO
qqassb5S4vFlGBoDv6XqHWs4mQorIaHZDP22NmA8YDNgouQ07N7KVvYmaTTruae/wyYKr/xY9XYs
yvhbYP6hy2NKH8bek88NTwK7rGwfnDQUsJ/8htqcPvHoKnTUmin/sIr1JQjT/ClKW+eCOUQcnXqR
Q8xwfMWjI++AEaSnUTn+85Ax9uVoE+xECQrFSH0Xp53EkwHcbGdicODUrrGwJUGTPnJLbndo5e3N
mBQNk7GO7/MotK922vaQpUV+pbEVNSOQzFulW+29bClfkMS8XIPNe9sOxruDjeGzSP/iCTBTocVu
ks9xU4/vmZ9En6VvE/kNnbK8h1Y834Y4mA4mOLOHZu7jX8ors2ufZ8fIkuGfKUwZj+H1OUo7lgfH
jxkCEeRkWhT3I9H9bOoW2OMcn8K6Up9dv+xYHvLewQEafdfodHqhaBYCaNPII16ndjeynG4wDPTr
YqDW2HJksjPmNkDmaJDX5GQOzxmNY/zoRXchmQE7u0mLM9Sr4AXoY3O0YE0wn2JKEJncPLoWsrmG
1LEPZaUOshjkzR6L7Cerq/K5NhxxCaLQ2xF99H7huZrvW/zkdBYCElzCawGgEDcxFrMb95VtDuIo
WDkddtrTjDf1ixt68xA5jkGQeKDIOo06657jc7yvuY/bq9rXlE2JAWauE5MUW43olgmRW7/bN9Sa
vlmIi3eDqrxtneTdpnTHnkc44cRK9idLdq2hVX/ldteTKB9U8VY0TEe7tkErakmu3EIh4ODaQZ5T
/luX2WVsK6arkbQONJ2F51HOdKb1losnocsdtoxkJhiNEwFDueE7kjv8LM03v86dK4S3gSi7ZWz4
uSzazo2uW/vLI7xm/OpS+mlm9YOpUyy4CZDJY6iE/dyVdnwqJtu+sQxU99loqX1L2unLVE2zt7MS
sh8pEpqdG0V6PjV883koqYPCFL+8NDX7wacV0FSVRapS4EYF1Wi5OXKE7jC6EP+JW0i8ceW9GUBk
fklbBUeBG/4lmqbh2ZNuEaxNQIRbHF3BgZUQVQeq2VKyp8TbBAzpLoIefLJxZtyxL+o3YFn4BkwM
OJgs4/QJKhdBKVMr8UnBJUm3GDrCxtJO/CizITwC0sQ2K3Ac5BpWCFZNxI++C8KbxVJBrxe+2F/1
lNWcZnt4kRhR0h/XSKDGRXl5Jprb30IKvA+KMDsZfs99rXhqjRUEoOxY9BImlx4HcgId/BjbahtA
GEZ8yuPKgHY42M9tZoKaqkhDBHuaeuocglQ5P3FPk+8BUtQJ7+Ii24fT8IWNXj6GgI8JQ3e08CZm
chvxG3I+yC3QRERrTVhSSu+yxDepjlNBCpTNxHq1bqsyPPgyRCXCHh4uqihFWlgn4EKFSr50eO9Y
cCx/58lx2EQM7TeVE6gjeoY6YDqrF/BFnaymOZeIE1V21UkL15FR/ImZvPmL8SJolmqEcdyV5rnP
B8r1cGxtW4rEzrKVBCidCFdTPClYyABQaG+vTizb00EMNH3PSVRtSi55ryQGPb5Za4QZXdUbXY8K
UzbAzckfeAYYuXjXNHSar6rK5De75fxU+LK6uFp1VB/ykXMyGJrHktLzp7ptsPK78QC8oOmR53SM
w4X7d35C8ghtQuAGm6RmosKWF5cxOd9Me2e7FTnhLUSlnhlMvJ6E7n9n3HgoWjBmi8XDNZ2LldfG
Fxss1eyGxp6/YtI5qe3gJBwgzZaJJRdPvyFl27Xyt1sOyedcmfWl6fv8IcFpdRjsTvwxS3ByGxqk
oHNlCbngmS32TTAv4QAKi+Su0g6BuiRSz6YjMOuKqRpf4Z+aBK3a0pz4ULT5NXu450+xLmA58lvt
jZWq7eK+M31B9R6A129sh8JczWNk4sbIM3A5iSQQve6GSL91ow2uMkopHtjwWDnnmg6iqzTcQK1t
Zxb3vhfZwZYt1sdXAefj2HYMpAH9pDSDUnGlNsob5c1Is+rRoRLpHSmTUAK/ys7cVW5PiVoz2mhY
jZyNHTGI9oaYRuOhcu0dM6kQhEUW2XccpLwnnIo4m6tSFD5/1mXwCmLxUGWNeehMmwumn6Te3siA
fq9gh4dH/LgY7dq8+q0xRD4PfpPsOMN6iCkRnhM64w35JzTHgdurN+L6mUPq5IMOndxhjsiNAM8q
tI5BlT9tHxpfPVUEFAw3AUypYeJDxiLEvKWp4oixCJEngIWAsxsY/zODaCeesZWbfLGVO/TNSdk2
NRCZ1/JcizK3TIAzoYiPjpznPYmE6n7o/PR1qIZ013dO8wi7lMY7bX2UZmPcVUqVr1UauAhOgbny
wzDliZ47d6PChnZPbsakLHokinPJad5dRTpP3u2gGOu9XaYxh17bTM8inES1gjGuT7qWmFoYkrkv
nSzqvShc8bL8jokEJC2aNcZlIhtkXwsIXEHx0dL2TVkqkCq8g4D6aJa7TmnpnYXkdSbjUiDix/01
V1b1OdVt8tlqDaZOSnVmh0qZ2bTmE+scrs8Jhz/Di3564kfl9dHVgCOsH707vMiUljEBsh74SV2+
Q3eSRNg7sUZjNYbtrBK0wN6crB8vzy2SK6zgSFVVCjUfezT+HrsndmggQwJs4/Eaca27BWh/1BpR
n7ve1XA1pfGAs52OoCauohOc0PQVFHD0OHgIp7jBuq+iBD8HTDk6FFzuUqShnGcy7wXWbgzwtGV4
KNlbjkXkov08cH77c9/d5UPcFAS7E8ENc8apgbwUccFzXQ7msBzScWsMtos3AzwgXv2Q+i4h/HeR
Q7ohn9SCEDCDhFALe/mMcpykTxo+PRzTgCkRJk+T4PdsAM0UuZjj1UBd7GH2kDPXRELgjtOnlf3Y
dVysscNyJiiXkS6oH/OxLAZiJUMwWWDTIkHpEhUh4CNDBVBqjRl1PNYJRmpsZ7P92cVlcaXa9aNB
on6hz4zyc/5xw1km/ZJu356icQacMuM824fUOz1KyQkni0X7THuEt3fIhhxqAnQ/Y53b31nnqRfW
WudSwlJ7D1QB+UzFZvisJ1ORLGawnIFIhGrOKZOIb7wcQEkCeD+gZvpbMxvFDb5wD8zEIRRktXHt
7gT0Xm74nKXd4sSIPfvNXSTZKqqWwMDHZPQdAtiPPYAn4K9Y4/cNvtFbRRPA1YeJemU95ITnh4S8
Y8919r1ToEYa2KT3SDJOjiimrLvMHrjSmKpkRiCCdBMVlVHQ+hQiDDF+BQlSJfOVrLx1UvjZbsoo
QWHosKw5c+Q0qlqpRrSqJtbhuEQnVZHK+F+XwJ+H/ki/lSwfbDH7d/TODL+aHvN2XzgNNt9gCB5t
My9hRTXx+GjiGXsS9AM+24Y7ArmJvd8z+KGPvsaHz9kShmug5dfYBXpLVLr4UHOCXNBPaDOqU/NV
9X6/gdA7HFFPCKAEkYtCw3L92pYjbvAGKP9LY5fVw4C2Pq6wyuSvBSkZ3J58TDDHKBFT9byZBoxr
uW0gTEuwWg9cWZlmdg6etl6VElysCrvTzOv0OGeqpBqlaNsTzqf4LqoUw0X6hd8qM7AOda6Lk5zd
+pDj9tpUViuvTUDJXR5HzW3KpH/RfulzBFaNear8tOD0a5WHrkuHiRXKc6gEkj3voK7OVVMSjfIG
D7+lYRW/EqrGUFvLcC9ct3xBeQekpxmgHHO3Gu7QcaZLatkNIogHXLfCO+0bKYGcOexdFMeqyiF4
4E9ooIns4ibODvzMJN9riAss0LhQ8yW7NXaTba4UeumW5zd8ZX0Bsw81fL5lNIU9SWXFe/RbcQgH
G1qeq00TUQ7gt1yuMQg61B/2pMrukHqGQ9gtZUp4IrY+vvtnrhrDPVgA9WRJrEuVO9EIWEO9ebaJ
Cr4loRX8eKMTvYbLd4GW0hXr0qryNzasEZlJOvogbDc6jKkI3zAyTKexmrtzzdRukwO+3IpKJMds
EHQb03K3Ye3JDqwSwyXqIuqf6HCEFhjn9bHHeY6Va/A4c6QczHbEsqZHIxwsmCFZjUYwkX0QqW+v
unli6MB2b1+54uWCo2hCZqCSZEpc255/pZ3LyEcRGjgRZBlpOp4KMBmQGN457qJSCjkeUywwYgNs
gh9Zu4P9FMkG1iFFwGg3UpSMoA2cFMJEE026hvGVDroHgW5JgNOZzLNOsvyntpz+uapUfxz/G3Xn
sWw5kmXXHyLKAAccYsir9X1aTWBPREALh3Tg67luZHczq0mWGc3IQU/SyrIyI0MA8OP77L22mMKr
CpQkdEVsdQea3eGm6bq/LBpHUQxCWT4L7TNSEj05OKgj2CoY3BaJxcWZEJxyHoueZgtH4XhYxbak
jURp61PCJl5bGU/xoiSOs3C8xDiJzqUww6PCixeGFqceZ0OyQOfu+T23U6THPKVbBODGkc0vt6La
6FlZTigFd46EAujIzLg4sfioMVQT7bSRJfiFudlDFAAspWlweijD5FGYqVgOMsJSxx5iLxhU1xIQ
/RHnuH5OVGwSEC1ckhQJkChv1F8izJuVOffZa5BCYsDTE8ZvA1xMQLY5+Ds0kJYybg9pzEgM7COm
7RzJqThfyWzhvHaAvATMP8sgVXyY42J6bMuBMrxJ5KsUPZtNk9m3v7MMFqZfRfJxVvQ+D1RkL4UD
pBjSlL+Bcl5c6cualqpgITFBFwJ6SvCYfEc7+Ju8kcbGh6G9bth6LzieshXybLPFg25sS/Stx3bQ
9cHr5vaYxDa3WgRHPMqZPYnfc+zAH67m4KqjmM6PWsIfpkiCxy7tm6tZ1KQhAkUKlVSr8TyEU9ut
Yxqx37pJhgeZ5wjU/81HbExTkWNMv0VWluomZ2ug8+9ZD3YRXZgRukzpQg9CjkBXjYB3fJ6sF0tM
6t6RsTi5xsC8/P/FTfhfiT3Aa4qJ9F+iB/5705ef34hZ/1tP4X/8AH/5CgPvHziiBV4jW0grkPZ/
dAEG1j8kNmgcgtZ/AhCIAAABd+0AQdHFReL9rQrQ/YfrBJQEgwrhH3BhE/y7s/LfXHv/EkBg/bOJ
z3dAGdim79oUDpKocv90xv7NxFfk3J1se+z3wPc9XgEzVzszSuFvSmn0G6iFJP1jXTFsGe6oD0Nd
+sNyGGv31PMLplyzB1jnjFb7we4QJlRozy8AUm7p39wSmCIAtcOjlBmtmnyOwQTlHr30hAnqmzvG
JlQuk9h6y5jHSc3EtKccGF51TGa97270sIYeX7tLoDtVcgYZTRA1uDQEJCfk997cIm6lZyuZjHPp
hyGMjmpEr52y9tKHSt1NuvJA0McuHHQcjXBxwAUuorYwfigpFQcZj92eubJ7ajWf8uVQpYRlSC4E
dGTc4pC4h8CcA1d7V1j07hLHR/QqtW6eJx2NvzLme3+RtWPxY/ilATLUTgHoFYb9noow/iySEZQ1
1pR14XD3Zawm+rJqcasHayAoUby0wWZST1Hq3zA0e+C0bUDqeMgb9sVEM6Z7HBvGa5B76DqOGq6q
ZeW4GkVobiJ+wzihbpGNTAK6K+uqe3Qag3kfh0eDlkKXuUdXwWbyVPc+CCt5MuJWvCBWhS9qJtvG
uVAGLJDdcXgqiKXtxij27rzYSp/HICMY0blFeWQtScjKL2OoPJ0bnnhEyo2le1UuozjoH+rccM5U
okYQE1nkxFr4dOiAblgUasBSCX+GXAt8Bv4Ybb8wf8dAGOe1ikiKcUExHApyQiff9l03v1X4DjGa
BZkgKNxAestUMN/VLBNXrS7KHpBuPUI3RFZ7bSyoMlhmC651tZu8N5WbYlB0iJKu7NJxXMAFYBSw
UBgT1RLIzt2inEFGLlIzJEpuKb94tOcmcxe5VWlrmxDBotK25ZOOkJF3F5Y9vfUYT7VJ71neO81+
dGrTXNdhTilC7LOQoyZckylijW/mv/MIC/Neta00r76V4sRfq9luAzxLXuw/GVw1Hqckr1Y6GiK0
eVFcG+2CMqxdj1VLWHzGsx72tZ3p9qvw4sG6sleKsJhbtr10bj5IK8TNU2Pl/I1nmZ4uiJPLtkdg
q4x+YD8c0vrE7ZbSgJYCxdDpt/Q0Yp2REVBrbo0bJYmULSLJoMTZz+TJTDw9uEnZkMDGsQIZ0U2b
o+LJ+pUVbA88ZFLoWLpfp8OcrXkC+z2EP2tvzTFHd4HcuM96r4EG3vhHo4CeCUUiWQ8N6gnX5Bua
vA/O3KvJkw6FOjURT/ccBtk3NVDDlmBY8Zp0sryYFbjkuQvaBzm0lIr4gHSZ2KInXLDlJ9qTt0KT
U58jw+Jb3OTXyr4h4PPUGA+yiO1d5efBqVKRu+aDXC6x59mkm8N+g2nzq2nL9iOwo0wtYVSrDybC
GedGO/yYsqHsjKvClZ8QRfODg9+XgxXJPy3mDWXPPKi2aYPcM8KjnSOVejCcgJPNJmD8KfU/Es9u
fkehn/70OAh/N8PcjmDSJwbW1K/zNw7+4MgQWjDQuvUXS0YFUSyOrkIW5evYOMPRrCEoDzIbfocx
pVhWSD0MJoCSCTdla4hhij6fIdyWk7xxfrFpHCKYUXsEWYGpgd6VamirgjRwU51xO0VEdZQBts7O
jGf+g+PCorz44sqoW7eENtdBLOU3cpjem72vDpo2d1pC2I91lpMsXagWh2H29KpqkG4E9/ufoU8J
L+JPREen3fwSTsLBa2ZiB/Mq+V7nlvmsctO6r7momHzj1chH2EsOKpznvWk42Ql1APQ9VP4NQO7y
MSfG1v41mhA/iH7hns2nqCr/nui3bA7J+n/60/+Xo82+JUb+drSZc84dOq88lOAIDnrZRcHBtyvu
f1gpJHxxju2lLgY4EfCk9HMQ20xoec7YRJt3SL2yA/eCf6RUI9i+MTUiCCNed5AzvS4Lr8D+g1Ex
EFvbczNwUTRk7500Q2+anWBpOUb3M+YeVLShYFkVGxZdzs6IRJuU0Qcd8COKQ8BInRgg8FxDTC/w
7udtW+vqMtpjuHW4LRFzypvqiNAR3gWebR7tgrIJP4bPSk0SlBN3TMJ1Te36uhLpsImlbXxhrOzt
tT0RLcfwmexHY2y/axOw71yIhiSgQg+dZ0PdwjzKogyhjUp/V8ZDdXNoSLu1VhWj7bXnO8VaArIj
qhF9ceUPVQEjl3mrMxsW/+BWjenDJj4Dx2yu+pHpGn/qItNmYa2J4bV7qlXgymOjHFwI7l4nsx0i
Ot2FgEdytHrFipw7mItE3ZSQf2k8+a6wIe3hsBj8GtJCrtlktV8oaWJjAlPGuTyEa6+RgMN6i1QN
pebuI6Ry62gaZX9fIG0f8WGaX56bJls7mDPwqc60DZzCexrdEJKustS2FejledkrPFMkE9kpliy7
TPfHIFq7m6e43hu+E6wnUI5Hh7AfTp5bPt1oLqGhxy1/6OHSkta4UZX1G6e5ePX4IzkaWrPu+nNQ
WVhYV+nt9Cpu5xjLJNFvOZSps6pgvQFREY18wOjCKcgJTcd4MAvrd/3nnMxVRElW/uf8NMfs1qI4
MBksK2mF52zqvb3EjWMs/3WyQ96Kpv/pxQHQ57um6Zt43AjJ/+fMG851Faesdfa+oARoFVqQn1dd
Uk1X9jf281h1DozuKskwE1T0j3uR9cbNtnyCEDOtmzi3frjKBumycPKBo6WGM7/JOrCsBl3zqBTW
SOK/wnjaL0ZysfUSXzmiqeiTAsyMb8V7uuf88QpLiWeJUr3xpeUD9hCkJldmXBxpFZ3qZPbPuFiy
u05JkIt8hRs29jY4RgtpU+MjYQZbYsHijPNIV6tlGbThmRwrFqG8S/Y1toRVVRs/XFWTjW4m3gl7
0DupveAQTIBGfMIk2J8rajiCsHsZoQVT+knX86G3gP7xYDibkB0TIBM3W1XODGl1hNSz893GAOnK
QmYg6RuUCX1T0Wx756gV0c6KAjyeVomW1bbC2ecRdSqUOBgocPWML4Wb+BH4IUTZqU0QzPtxoUb6
5+0mA+5aS4wmtPouelC40GJyeUqKpr7zG8t9hkNqrwbbRzGK8L6MFUXckUnCGTzadOePNXHzubuN
wXWBWhDyXyfJtxwzP2iXCQaVD2g+8gTgllREF0biARXCfyp4xXaGSVNw4iAnTtZEr0aC6fygGsya
bTq5dw6T4d2AIepzRM94iXOI4uNogDhV0XRfxar5zU2jvwSgvhKE7zb7cdyQKAkTQRSUPznQgbfc
cXFQ4bSnZCZwBknNRQ3Z3cuR5UD5hYUzP3pTlAyX6fYpGy2RgLExh+Kjlr1lHXQfsEggyhnFKxt7
N/Y2hNvk4N0+rYaO4OBXVuLhRFDEo+jBnQhxwMrIt+2fb7l7+6w7f77wFH3zsTdIVS3a3Mgexj8H
AQ8YhwIVSRwQ2Z/Dwv9zcKhq0s/jn+OkxpHKy0rOjyIAQCKX4nb2uH+Ooczxw/uybuY3WmoxpVZu
v4vTtqM7ycbNb9cKMnOGqWtRFULe9dMYqr32E1+vR2BFLy5BmvMcZQ42S7d/iNIgeOtb23py7So9
9L0zn2cjQ8i2zaZ8lCO+LCTJ6WjxuV/6Krn5uJwcmIk/Dkc+inB53Ez1WNXEDUGLiJVXdoRVahrH
HbZqSvgKIDgypk9sCfYiWEa90vcDtNoNqUrj1uXVinTFBk3ilZn0R2NPCEghd4OYhKxffBoEL47l
VLjBIo9rihUFVlkiJAzBNPpQIEjAgjglQ0qXpA8J5Zifdav0k+Xo8pQygvDhLQVMp7m05E6PJLFW
aTyJpWPmEGslbpP7JJF5sbTlNLD9c9wY+CQ+C2cH63/6MP3GuIwmD/zCKEPJncTs4gcMeurs9B4N
kK6d/qSixvBodq3/Cs26oWqsjlnBEw2MTwJUW7gk6cJ1ogb5iObumeIdva54rLXZPJsNGsumxs1P
EUDVlOTYMn5xSaHy31Qol+/4oTU0lxCNCUwSjdnL1u7Nec22Iv5itS9CXMBe8JHLSn7nmdfOx7Gr
ZXmcWHTUG6P0PDZAc+y/4+YlBTdjyx12ddx7HMWIYTLSxnPZyviuc+nO5iLTPfqDrHN4lhl7Fpty
cbFWt6tyEpi8u1kQR+MSEkw4bfpCmWKvpTuQuWjJrmAGpXSZpNK7Bu/0u4P0DBo6cWHrjHxLihXj
73CGctW/z7Ftf0VGiwvdSfk3KLgek4eSNyrYZLEHs7cNaqoRigj7T+Zix11mddTvQ4NgIENU4n/L
/EbyMkpdrGH7Dg9WY8XXgEBhzI2q1Rwz8dwd2yYNrsiUwUMTi/ICBoyGtqkhdFYK27XXWKzRFUqk
9mRd+B0MaG4X6WdDRhp7JPewVYqdJSVRx6nFBzulK4/H8xYltFsf6bzH3517+aBpNs2oK+KTBte7
MBH0nKRIbKTKoinx6yXk16mPo4mQPxq9Y/qgal1kffhUhl35kakKVZjmUZrtMD1yOxw1f2eRzD2E
VAGB7B1a2/xea9G+9cpuf+vIpAjeAJuhljM31xdLm7f0XK6IBYa9IY1T2/cGffNzpDgz4Y1oqseN
JDxDOwawG/TGQLyj8cdLCXHsmlmK+MU4sGBkCdzG8dIEScyg1Jj2RYG/YDzVdr4HbF4H27kPWNMK
MVXeVVnUw6xmpzS4CAJxPg5T2ex7ZVYXcHd6MQbeBD+9ceANY+flvI9btiaLQBn6jv7UeGvpon0h
qdH9RIgCeLVCjYeFiDCqysRL+MkVfFj0FM15JKhcteIXInAOyNE7zlE6vURjSte9OxsBluAAyPIC
q9bYckvLuMgo3iD6o289DYbnK7hOfffkSLhJKydEKFmYEDuirY057YiH77aGcfQ2V+B6IqdJ6ICZ
c34wSxCT7LqJpytobl+jOjHRB/hI4jfwkJw2ScFma1mjpkP9IEuSbLVypl1pehWElMCt11Mdi2rN
ITOCfMmpW6xxdXzPzWyDSIQJuGaWnaGRlC75+wKr2y7UmcyWY+yYiMROSjeorWunPlhTDx0odKrp
ow4YIsw+LZ41S4JfMht97kxB+SplFr9YjrI+beHlz6NpWPvKcrpt6060SWHs2MxMv799q67KVe3n
ebqha92Nlz4T+9fA832I4r7FZphCXCkiT36DImqBUge1xBPZzIcZM8keFQzXCDY78wJqDNokH3w0
aqJg3C2xcjNypxkhgVosFBfeB48U3ApzBfaMqG37zc0D/4NlSX3NvvS4vZoke/LM0U8QPnpu9XHz
0eQuX3o+s7TF5aY8hGjgr8JlWB58ygK53I6U8fke3XuQU6H50bICrGcQ6BdWDnSptIMHan68S63G
esfPm6aFwrSDj7gnruXihKSnL3EIdhGDOzVWUf2KW2rGSbdgqETLlPF5anzx7DRNcIpKmdDa2I7b
IcuDK5NK9dXpuY8X+TTTaCfiMNk5ABtOvRtNtxs3hSb2WJ7jcnC3IsjpGqv8sl/hRgz+msf/Xyf2
/wtp7MITDpyN/3Ni/+EzxaIB2vfvYf1/+7f+UtU9/x+CSFXgODZwDtsjD/8X1NdFOvdtD2vnDQPh
+A6CdwkwC3avbf7Dol86QDUHLizs2//171hfG0gwCRnkedRwy5T/V1hfkB3sC/52hcLFKCzS4YT2
b/l4j9vUP2sPlVlro8SKtYm0atfJb+UjoIeKQmxdJ9vYT1pehmyN5k1NDA5wXOhOcknHx64q80ew
KMdS1DvLmcSONMIn6Pn5UAj8PkXk1Ot+cH0giGG/RjA4hFMDrZVqmnVUBY+FSKJ7n2K4XuPhJhoX
sYdzA7ISU53JlVYUr/P9/5KeDDFRUl8m5DXpMHeOTqJ25PzxFgxw3hmV512QRucmRnSiaxZqzYzI
kE7+yghcbCWCgre+ZMLGU0EcAG/j0YU5h6SjjlHYbf3CremSQGQI6SS/9VyVoMJFDj5OVNekxzDi
5kiGhk0dS+zN1QPLhn49xcYTOvp8hrX55bfMEaGTEhDzaUOc+rl5Ny4xtcuDI88y8S2oUC61uHYJ
CT5O+6s3j4BSnVJ8WUG9rRr4hyKokEYh7NMNq9GQRV6uOsmdbIxoJcDWFPLZUZdSDB7IQZt5MZH4
/Wgl7QYRE+qiGLAUott1nLIdm+uf1PIfCPB5zJeFdagmfv6+eh/iVn/YhdmQFCoLUoV7PnjydEMy
rFqJ6V3g5WCjSxw+42jNEvPL7IZxnSBc32GgeY8YSTnnVH+kWJmmz7laiTEK9zznDPS2CDc55V/X
2mtR9S2WiPHAf6wu/PQVbEy79g9S1znOdzfausB0D6Qwv2oHS95M1A1QI5c/4jt0yuT2GHwaicsf
M14J+KCVfU6B7dBOVZ4nGfirSYwfwugAMQhqcOizLiniAhh848JI+D3F02RcBsKLVAKW9xIFZz1Z
OzxOxtHrSUGodjvmMRniK9F6QTkMbeawArdZogiSk+ebPW+HkpAb5Co5rXb+aOqlqUaQSbX7Pro4
VMlWs8eUw4lDQD4Xjf2oML2tenrF9xrJi2MJgYA/O05Z1K4N2VaGF/phN9j2WK37Jj0rH53bBmDo
hX3MAz2ASBtuLRH8pZnlvq5JRrQIbdfY1XdmCtKUwSlg5z6U6VHN3ls7YDvN3Dw62SHrHazCyUPB
7UPWxivz6/iSzMUCtlVNA3SydVVBz6v505s3/2SLTxu8dnKoXHVzYGefTJbBFyaZb+UNOHILyLmQ
AMtlNbogjmU9LK3Wcx5aVcqHog+fbZSYk49Ie5rsiVUc89iJINM6ibz4gej2XUzly8mdPgBHXZox
6t+JtdYXOoDriRsw3MJfKZDErq2m+8S2njtm1mfv1iwwY6S3hCDpW07DjqXTnRNSwF3VHRZBPHyo
lPnV9lR+teaI/FoLxnqi2k7rvL8HSlTjfLynuMnaBGaBkpF0sABUd5xy+ZZFc3XMw5rbY2+dRDqx
uTbDG1Jfjvd5l3LbNdYsxYxvbEnVkpsHmBzg5FRqY0wHTTsv03IoT2WrDrKvsztBKcPdn//lt2Ax
6CpUmz9/D0P/cBE57pWSrMx1jpFdbmv+I4Iq6kBQf+reYTb0xKsvumeXZcYy8XPrDCsETFYQGntM
MiX108mt7CdECcHx58/OY1aHZGkbOsDDiHBK9opBTS7BxLb3VVB/9ZGjFpZDgUMxN2As3YhRsNAH
gzf3XteePFn1A5m5aUkJ2cTyh86NoB4Z4lXuHtjPN6WoLn6Mw2vspr2EzPnEd/7Hbo19g89204ZY
GyhUc7Z4k5jPM1zTTkh4M8xr6/LnL7M5W5cK/YHFlrukk1lv8hx1dshce+M3l8Yd6kMzO/zwZp4s
0UYgDmYjA7xLxSATXMuCccZdloqUXvAko53nSzA6jb6vr/2g6WlpsOjE2TrjYpu11nqM8/rWoLzz
PeGTpMPVGcdGvLUBuQMjT7tDY82EzPiQ8TSvGxc9bnY7Oj98ZzrSSIGPKur6LfYM0p9u6N0RROb9
iXp/F5nWArICXbb4/B/x1B6yhKo6szU2RDRodZ8wbYiIFYpNKEl66RonVXn1oh4dv/wiiclAPWO+
KwxYDrhfunvFfwLjFt3vvg4ug2KXDPJ+IqgwvPtd99I42ttrvPpLePPhykZNXwjvZvgoabvFabgL
PExGpUNXW5wRN5si8w10fruJPxlVcavGJdU4U2BvVa70thrAJszqEW6eePJDSJ52Q+NYbgNCcafK
PFaIgKSEGcB9mwQQtBfa1nnusz65y2Mg+oSiFzBG7G/4kaloz04DETwcuXXFRX3KDObkRmI3qdAc
yT9WC7Y69sFS4qQoNd85sK2OjtbFweJb19GZfv7zl752ujNyHsvS4KfIgvQEiHzVtS7AntnCmp+P
vyvnJhb2Xvw1WmqdVFW7V6yrVqw6oM6lSbgfQg2yoHVOGFPhRRc5LcR6yC+Gspfa8QykrF7SsijK
Rx2S2cGePf4wLi9TAoOQ+Ys7YPjyvuA1MJp0PvH8FFtEE97JwsgBv7Q8zxZb+BKNJ0gN45TDOD/b
dr717cDYjahcwPZwF3Yyys+yoJGUvAM3E307Y7U06HoyS8KPJZRa6tHOw43Gh6/9y6V+eJnE0bDH
FQv+uKdQMk2Y4Jt85Q2CUSZVFwKfIE0L4v9y9nOOvoD+NG7LIdI0mYT2M4F3e4jGEidprvnURfCP
6dE72RyQQxy89E5g3FXQjKD+tETJxLGngpUtb+ktXVjOJznNPtVW+SFr5+Ch9bV1VGO7NQpxNGyR
P1OZNR2jmQx82KvsOBnRS5VJ9xBn7UFMUXNEITYWhq+f6myonvL7QTT5WmJeJrzrcsKNXGjH5iWp
8n3nwrn0vrMk7bdxKttNVo8mSzv7Y/LodBhN84vc2S+rqS/84Sr4DZG1jkAeU6W1yYxia05KLoQw
QFMXebROCAYukBj3mYGEEsqJ3laKdx4bVvtDrmFGJg4WkekdLVAfSaEW2zgJKr5V7RMaOAXaoRxf
Rexh/AOYQYwbAIOE7O1E8gsTJMKTNNTen24LadTTBfjQDpOHkliYHr16/MT0oa5RRYEmZ3IpnFsW
Edt9r68uVsp9bLxOpZeRbI/3xH0Yw0hszfa0b5tqWMdU2Nkxcd0xH0oar2qfnzBXf7Q9Iv0+bP7O
BwVSl9Yv8kc3e2H1mtXuLh2MlsxzvmP0zXZ5N25cZ84ObtL+srX74Mfz+NZ630XF6AxKkT40U5u7
DKrs2WhTKm264WOaYRbUIWQe0LmLttFrhxUs78doLJRJHrULGj7NLff/kb14oF87TcozCaEVmNO4
HWeH3NOMkOYm+4Be1JVdJXhhGvY/YMB3zvQL9D0HxO1HLYKaLKoV/TDD3jYcYJU6+yn1iVNblP1Q
dnmT3PkLZUDThnKRZ62lc6eD4kfI0d8SpzJOQWWGJ6zerINmLKqod/hKps1s28VqNqpuHbpJvima
juICBJ5qgrtBxRUZGRKmxEE8a81T2l8525+HIQFyNZt3bT7IwwgPotUO0Ait9WrCaJrY4sLYEi1V
GiQrqh2MlYyD4WBPLo5bEJ/Ledrg7NefrXiPLXs+0ie9khGFZs5cNuvOk/gyY3gp4Knv0W0Jh3bM
yE0eiB3lTcbGwXdi3WY+8onNgsRuSTsG+lM2HBCMiG6AEFkbN35x48fBuWh+FVLpg0e1ecX5dtBW
85TPGsnDH8sVCrA6N0nyUkVEUGM1UxJSuc2RpOMJJYfsTjbAgbCb8JwH6ZPfxyFf6MA8CEq+A/1r
0HF3KgL2z6WyNfISdOTWrm+5b1w1kgR8bjUsGRJzyWLNu/PD+mSW3hPLIWbxOodMr2bCC9p7NrOR
+q1WLUe733Rj91SFMcChuTYOuU93ad/dKtoxUiDJ6o2hS95Sn0122XvDsZODuY68mZ0iITevbx4B
cZL7jmrCHGGMV5aCiTyY5qsZj3RAjnrvTPY5K0lb0FGJW5+LzrZo2/nCTsHYe+Evijeu0icpHRHU
o4tpV9RWeaQQhWwOBeK7IHEe0tvlgMJeyhTzjO0fltaF7RjU7XnUThSVAZk9EeEC0FuxCRxqNUmZ
t49vhY1nKveHGrq6aZ+pi9qFc/s2jlQMzk3xUaUS0o9jFdSBtJesEvoyoAhiI/JppyvN5yZNeMTi
lRla/aNDvyxbbp0zUBkbqYaYkjoimPyG0zZXTzxIiKTUuU7tqfcZkhiIhzNxsyWGGbXvZqzOWerW
WxdUGUMDACIS4vwEPIpC2W0EF8Y0f0y/QwhED33UZOskxfsKppbfY0FNT1Om8qwim+C9JgBqueaD
iGkHLLLHEP/JS845sA6rKTsSDV05tZPc4wDnM+XSL4+wAC+I92UjAOwcMKdOvITcJptwrJe2lQ77
vpfTE+vj5zhvCvrp024xwqVcdTM0b14waARy/BycPlsmfQJ6Ro3O2RgSisv7Jlqxpew2tot8OnfM
bgWL70XXdNkW7SBap90otixuT4XRWwfkxW6bZ1A2IwN6Rk4c6a+nhARgOBvm3nSzzTjnRCnK7LuG
mJKXdxbq5kOJVr0S1KAsVI+3anY9AA1EnFdzyVPSwLOieOUzDQoSsN5EfVrilpzjIa6AXAFqurEs
WJhS9FMcp9CU4K8oGbZIfchGvHVjlO8alPzXFFNTypwHUGc4BArymqwhaORtASlvpB5VZ5uuTe6J
aGjC4dYT9oDsYNDEOLn9b9WnHS8rWRXrhgujN+bUGviUShqJOpMPT+JxC6TakoY6iGVLWolN5PIs
NFh6JS0jCE/tMPYvlSKTNQRHYeQz3UH+d+O3j15b8/Cb33Vn0ERWDIdwMPWGz+J+TC0H3B5PjCZp
vmNd+Nz7FYAeRkgKfUoQK4X7DVaB8cTnVAi55m4HnzBnTAl6GfQ2rXT2ce6Wg8Xmrd2Zg3OJxh88
Tc0uEONDiBufjdSr1VrPioF3m0f+HZI5LjkR7xpMMsdkelAeZS9daiPsOPUzru5yk5MQ6+iuWGDr
sZaEefnhBM4ZRbqZfcx1SMzdlOKvv5HtRdv1Ow9ADEvwXev0YH1GwD9ZRXCPegTKPpF9H8GINCuZ
lWtS5MlbSlJp1LhXIiGIE5STPknX06eSMkAaVJ4T8zaTi77gpkNIduztXappywuCljTwEOxSJuwD
mQ82D1vu1DU4Y0EGjrU/VCV/ghXj7koxvgTDYG/KAks2nyA1w9PqLNaaefVYtBS/8KWFYs0r5Yh6
ayXRtzdNn+OkzDXFY0eDxsFF4YJkDMs7JRV6BSUGd3BjV65oDICLWJsst2JPV3YWIhiYmNponYVh
PxCb9c6kOttFRQnp2jGx22PMZ4+g5MqddMfHjPO1dF3B0oe7SIjUuCDLhARiufG6pOz6Me/aEi4K
NqR+oFfPiswd91H72yCaz+4hKJcZ+81ta1Fw4OiAREDFKlUzGsuGaEE9K33EactEBQSDf7U/JS6l
ILqlgs8DMrgRLa0mg2dYO4Ocd6kCKO8BHxsDLNamk/Xe6U1UTEHTMwh2QqF9dLu0l9vAdRfmUMpH
CGDL2TKRKqPpp/V6tRvlPKxFQapa5HDo2DmxMU7i+C71OZaRJdnKzd41DPA0mlDrlpSZNceEphHY
feiGoZAIhTBtis8wcnsu+lm7mSd5ZXEM8ASOttGLh4pFM+vhnleUzd8ap527sCs72+Qy+5WWWX8Q
/HY9EPi4Q7Srr+Q9jCcLtAc99c84UCpgcwS6HDp/VhkC18ox6HOI++AqRl/uJFLKoquSJ39Ym2YY
/xo88qCuKJ3HOE7njcdOZyJct+bl0Hflq87d+VGQCZ3jZddVPqgp7zc0CCZe0gVdgcFISK7kdUF9
WJdbjDzlIPbgkbhjZOmBOYWqsB7ylSFpxwqMjF1eu3Lo6HqsidFuOBBbXpQUdD6L+HM72bckj4un
OUvfjNaiCYYCri0fmrbK7mHmbRlWqv0MDcwlRLcqOD8JQA9XXeI4AU1N0IOv6aIhyrVhmQhcfkYh
sfQPd8etmZXfWK2ni82oF3kZ5bJRRPH8JChiSBTBim7eJ0os84IetrAnUcUId1fH+qALrD8ObXJr
z3gmTHQ/F8pYZt2NekkUWOwagbEoBs6zT6X4iEuFYGenOy69950HMoHNJB/XyQXwEXdPQPVxYeJH
ZL+nQY4Uj7KvTpbHx6DTFGzDnANjKU2KVmyiqFgiRk1SFnr1lnOd1Jg7PJpFohfuhLmYcpT6nM1y
2QgmnBzgOEGgbqliRT+tT53C+AK5m5roED52KNTadBGQjXncz534BOulNvmsNlPGVAylv9nOMx04
jefv1Ehq00/CTx6RXXRzN/dBum3wPiwTj31kSA/MQpa45Vht3DmNGx97EtX7ZA62etRiF4GkMxt2
bI1w12yNGQBa/38QdWa7bSPtFn0iAizOvBUpapZlyfMNYccJZ7I4D0//LzYOcG6MTqM7cWSy6hv2
Xlu9DqpdeHjzbvjKvIaUXseI8TfG9scouVcZKG9lVYTHzq5fcSpE/qABcAlHnQtL69Zrda9mLYhb
tXmT43VwQaOGlv2vB61SLSljhM5kSAy4jIYtzzVl21auxc7BtbweXkAwiX+GTkeIt9q3Kuxc86Kz
gchI+mOaEddxwXLO+KPnvQkgiD4wsQY08XEwO421VUwRQ/Qzm61e8l/iK8DVCqeVXZv6PAr9sDI5
dXPaO1gJ+ir9bAdiP2qoGhUYUuIC8nmlniv0uqABkVwgvEhb4ug1+6OZop/QCbugRrxEHDhqZHgI
n5GDJiHpoL9WrU7wrJugq1RqyGTVS0b+yJ6S4DfPMU4ThFr7kGyuyZL81sBoaNcwPGjGb/ZjGd1z
xn0KD4jpm+b+7SJxD1nMooJ2Pucq2TCpg//FWTgPLNerMvxe2QADSyM/akXnQ04mzqOg1cE/cA4F
Zouky22aL+ZtZXOZmtS3DZTSdQSZRYY4/Zimw1iPWBXNFaNS5mPtG9IlBJtgOLZKrgVRYue7UTUr
CqPxxErX2WdjdzeMU8j2c0uRSLvLOLVD5xBMSO0oWZYPNULHzXJ/H8P7tXnKuHe+R12HQ9WzRG5V
lYOCna8aus+9dP7140joWlodKUFBMefC2rovTdKQ+zX64EzJYXPdy4jIRDPMYDYsNGxtfqkSEqqV
ZfrL6A5tSNrwZJh/NXOgFzJ75NKy3SUjPEKr50vK0ilK3iD2otPgxd1HClOvKm/AAH0rzLVnYeYn
u0pvCCAKmIaG9Klifvj5X1pMsQQpYONFs8csFXkReTRhaH/S9b71NLytxZNWTR1sj74yuasoOMje
84urBkWGOw9P8eTiIWwVgk5ArVCMw5lBRY3ZvmFev4j+IlY5kOXw/UcT74Omf7Z4b33L/ggjEAma
XiC2GeXkURjv4SKt1kEGlmLC7Q04nIllNu0VqULOYJO1qSykY7rGicaK+zWrtX8uTmvXDvds0ygu
apw1lkF6TS92lR6OrDuizlP04lKKctgP+X1IBSsMMooh2/UhYYVER0YKEpVZB+TRus+qbQaqKqtA
nVXUCLpibIDo+HwLOUSOcg6sIcv8pmCSObFcTxnObwY9nb0iZEYSE6uCV4hvojXRAXnKYoIacoty
gxcPZAfIa4AfiEecHVY1CuuOv/rCk9Cxg5SV/bwoNHTY6isfRyL97ZoUXXphmv5qjDvrsSLRm5gI
w1i/HRyim/KpLIZ7O2r/CjP9hY6LLshKg2SsofSa3c8qklYIUuEBosOxFeOLUjk6OS1wLG2pvKEJ
yQF1+FukZNEBxH51yUDuw99+Lj9Nlhidq/6qCXLmGQWFV0Gp3hgsYj0eMG7jHExZyBZSd+mdocdU
XlLdnKU0vCarH0s4JBtyT44iMZ6hcCEwiqenUmMyOmTEYxrk/g2W+wKo8GJIPoJIugd0lok/rz4j
+IBfrE/uQET3wzJkz7aKU4rUL3Ofi/Qiq2nYLi1zwLyqAzQeqacr7oPWmR53nv8YTfPajDhwgQBj
/klerDkBMpnMHpyaE8IbospgQCNzvBFU4/hkVfu1mR/zyGS8xQdsdHQpdRu+ssxpt0NXjBQWvU9F
N14qyFU5Jc4g62HbNm5gO1dNcV9Ye++nnOBV7NpzeygyZmiJEo0bw51aONvza6Ykz5h+r7XSfsRC
kIaWD2cM8cynsgooj6GvuGa5byqmQcjhtvE6eLFIaMHRm15iVYInp6hwmvpiAktCkH0BUlZezalM
r/KUzrzTpjO/Z2ZTYtMquBoTpLlAgcXFsttdV8O1sg5AeMaTO0TLCRBFtMud7K904vHGK/+HCAAG
HJbxW1riCf0JUSzwnXwVTtWx70x6G6fYiKZ2qSGANSqFbX7G8hfhWLxVpFxolPVtb8bNwUY0dmxU
85fFznurtRDip1K+41EeaTRKVIAUizI1TD+hUsC8hG+1790XKannhKPhVgtTUu0ikxIMtMBxmWjq
V0OHbdC/6ywCcMcxUh4yZ688Z6ZQ6eqR9jfU3c2oOAgxTe3iMsMmEoo8Uye86AkSc5Zp4ALMnlKH
sRuujubS9M4By/8U57+DqOm0I8O6XPCWFtt6ro1Ljsrfb83+L5+DfEKAQDJlYS4npmyjJztis5wK
vROTEUYprZ47+JVHFA5z6x5synz0zDxuqDJb4ry2yIMSXytcgXBXZgRpDKB/jZ703PavhYBUKbXv
UTBPJotPq8LDmIcX9V87S1+UypONZpyfQPeRTPFxCt9MPDws8bcCC5EHL/jLzfttg+5242goe8qu
P5kt+7i0FeR/6T89mE2mWp/OpAgYsCjVE9uvRu1KBmZHCan+WBmqLdpmaJlTzCLmkijWq9KwEW9W
L3Bus0tKwLrmSvQPIuhFRXrqIYr1+p4V94iQKElQr7J/5npqj6Q2xqdIWG8cDhieetZWbnlBp27t
5jXbvOSs3sR9dCQU+p+rvypL/c+YMpVYkGL9Li+C1yczL4yR3qHCEImc+mjKcX536A4FHBHLvpPb
2wQK+Bzm79lWbR3uqJZZILJNvBhbZ3j03y45hCCvdepTIIJ0xCNaURbUaF+SUy3jZhs7aB7t2Mj8
elReDJDy+0GO90Z1omOv1R805QAWQweklpBnLJKxN1LZH9A7aM8qcYMpVsyvfMUZ6f9m5H5Iew3x
IIWq3cMwsnY9FCkaEgIu49y0SLxPiT1jq7hV+YdGyuHehWxp03Z6tAwHz4tifAqVkyRlqeT39B5e
SfVzngYUs0S924FuwgEEBQKlNkStCgfgqlslMPXKSAJLQLUeWe0hbJXLixYaXwbCghMSgDBQ13qr
avMWkqo5+xLoUmHAIjfGowL7bOD5OnWYAk8AXbSTLZadTf77Pkxl/ExiFBTlWAa8bdzz5P96AjrQ
3Wi+XJctJZa13DNb403o5XhK6w7lYOqCClAV6ygII+uxgV/DpGPajAUygHaEZrJbx/a2FR8r5iFS
G/ewkvsvEihIRgLnuCGMgZt5KmB5OgQ2gmrlNEcpvavNEr0NOkIgEn9loujXCD4l1nvmRkSn+had
Hws1hqd5HYsg7kA/NUtoH9xaHzwpxjSAbs8VlixYDDO4ZALd/1CtQ+08N3dqlV26IvO0eeyvqVt1
txEyBcIENsdgTR7lkAPFsidM9y4VSK59mGFFL5JNnq2l3dlkD9VJRzkz9vhqslxjEgoYvD2jY6lf
i/Zj4U0FvL+R7KGvpZr9hBlDXhOZPWsL7FN58yXtcGVK6i3dWTy+lDnCG+xMdaO+lqr5ZwkhB0ZZ
+gZIoWQt2C8eM3nTL1Uy1LmOeR+BvjyV0bw8d0ywSZy1JP6dOfbCRRsCzPh24CzAfmRpRtfUcE8A
vAgvQ/a4Cxccrzqu+Q1l1/gyRvY5tsZfRY3Kvdqz9RKT4R5TU4JXaItmm3SUb9idSrQWZFr4kvre
zwtmyah5UZbPlcOrybo6j1l5I9sNszx64cKSz8Nc+8swRS/TEoyd+6vEOYSPJbJ2kTUZh6XRWIrM
YKbrwlDeUU89tX1p7o1Vh6lXWqDDu0bYimsxYt3JyN/eWbZVBEyjazie80y3WxM+rFBVp279KKtB
0ErSaC9d8QX8DZ1AGwWA4bd1nobYNzOAuvUCJ1qot8Jwo0uNixCslEso66w86W0WvSouajWLPIC2
J+FFU+vrzOMYoLh3PU1lzDUTKomhjmmPNMwTRtH6iI0amGY3WfBfAc5Rv9Vuo5wcOzQPSJfv1Qy9
YyJT24Byc0gGq2W3Y2RBKQyUBFn7Zq9o0nbMqycXZ4Mq7OqtKZ8ZEF9VS+asic5o4JbvJGUv7sIL
kR3ORkhfzLBbOoDQKBQqluQ9tciUaZDPsENmucN7HIzFNN9XSeymihDDKSQAD2YkvJSF3Fq8g5DK
jX3FGNLts/wgyADdLPznpJWvd40FF/ScWTgLXJqNu5WpLxFpI7ux+nJ6kxSUdZVsXHqzO4AIIIta
qYu9Lgm41VzWo/m61u8spEUx6Is5hwySrI1XRZKr2RICPuGXHWot2pkyzAiJnvttXlp8ruSRmG0y
eURuGTx/9AeJTgaQLdL8ENuCto8I6tY0rPOYkzcSY3gFTlef4oK9nw3f6GSp7xO2gnMudZ4Xozb2
wF0wts751ZlASPUAX546MCjw/dMDbxeMchjRWxPPgdpp86FrcnOPf3W4tqHxmvT6IyO3ZSmX5l+2
Hv5Orbyr+vjUEyByjuPsN8cV6NeqdWKjphL+C+09Jarl9N8XoBePyuBmaZEpcJujaPwIkbAfWeEA
DBnDA8V59Eys4l/dtCEyl/FnXBfvAxaC81LN54mh8Vk39C8bgNpHNzP7MyJxiBZWlzDRrCC2kZZw
iQFegxrIstd9YQgtt4S+y12/UESaDa120svm6tD8Ee42nkTKdkKW41OCrSLrLfmcW18SetOG8CAa
y1itjn3MOEeSvVhyOd+GwTlb2qgcarV+kgtD31BFSTS0qY9AP/Q1m9ejaILMYR1sZEuIhr2LfXfC
96x0PEk2QhtmcZWyWdjJXcsFwrmlv9qo2qyo5uiq1ad6FUHrFZJtrX2pLfjKshtadHLvDvsqL595
grDjlpdCUhejsHTeC24qX5eWR1hif0PSDFX3B4rm8gjnTvXypX9zLQ4RNng6dvmsPTmpdTWbKtr3
rulHap49wZPInv77p7LU1KtWsBQwsytr7JFV2mBv9S4PELbZHoSg7jhHY+FztuBBynvon0rfnVmG
LX7cOBhsRm3aaiN+NQg5bCSLYXnWT/robEFux6//fSktJATxFBA7pF/65UOR8fKJJLLe51MYB71w
Vpp65W57N7OfNQAH21qwMvnvl1hl+7MVxr+sa7YCVcfXME0MCGA1brjaSsgLWelpVvMQaCE8AaQM
0A+bl4UQRqaW5SOJl5e8caqHjWEvCs3pBYUr/FsBxR7BZfEku+qfCHcFF/S5GvslyFXEfCnfMWkS
OpmUdrH/u7BvflhmjnEr0b8Gsh12CHTYN5Bfw1F6trU2viQhFz026RuKq3Gj97qXg87Au2cOT27d
PBEvm/txXw73fqluTUMGkNj40D3igD8cZVIZdb4l7exYxqg8SJgMPfREMxG1NfZ4o24w95R1YPA6
emEuhiMK0vBJAaQrZrYXw8Oww/YcO2Bc7Srszqj8G5xAzU9lMVxHsa/s8r6bAt0+6jbXmauk4Va3
Fv1ezuNBqs1PGKlf5HGQprOwVxZxU7GBZwYCGTdILQKNUVXZuxhOIzrjCDcrJhvZde+RVjTnysE1
ltCwMn+LwBFrgmOKWUmtvhGoIJloqM5B6RgEiQblZBYZAuXi5OOrZpfPGGBoF1KtO6ZXcdF+zXPE
dhfprZfhSmWgOtinAnHUwSKtgtyXBL+NicQ2NX6WuNUuLVyGzXvmLThvtqWU3akfoWI4SDljWm0m
8rrdpud6JAGA+wxLac1Ut5rhsNP5n1qORxKhSDmVIIt3gyD3qnPfYb/k50gnqnGZ+9PybOsALxv8
3ZbTV8Ey9mnQhSY6xFxMt1kTf/SSKF+95dJAZ3JWrO6WzGzNM4fVP6pMtlYsw7YYmcVTjEBW7awH
AMsqKHG1bmWvvkehNR9sCx3hWqjM6sAXA7lRO2F7s62OURPoDGiy6XFwCKONuook5toNhN6qAcsL
AqviQnhC4t1qLcXc2qEW+42pYCoxmfsosIdAuBeHjlmtdOzqoTkROsZq3CcTzZA2rrzoT+yFzQ5C
R7kbaM3PcHD/70vkAoxmDqETX/lZTpl2ZxJQHjlS4UN2Q3eN6pNgv3BMNO1d9lfdpAiImiY6jPwv
LQHC2Rxm24HYYQRidlDV7rxl0LWD/DXty7x0/djKzUOzPjQYVtO3Jpo+kBweyj7pqF/sgv0yeQhh
jpojNPOgIfeyqYVzBrlxwNOIs2nM2m3LoukU1walSz6jzxCqjtGbinZqhXMF1DIjejJanzre2LFP
JJBmwDxPT+l3kVLxtJHWwn7GvmPCpfxaKm7LMvlrtiHzjnk4VasEY+iVtemB0YrwIO59de4ZBrNI
OTYKHtNNgkAb39TiePb6LNmkgBGlJQR7ksWNA5c+m5IKvHk6zH+iGEQPxofp2PBqYPfhl//9k6lN
nz2mpO3//6tqiP6WM+amuLDGY6I3N2v4jFbw8mKM+Vavmn2rDIwbljHQl4rla9gmWytKJEKqIUhH
YZNNbgdhm5ZPedyt/G2jePSZRsdvospLzB1D44X6UQAMZ1KRq+dqZf61dfMq3TTcYyMgv2rAS9DY
HzbEsYDF5bkIh/RIDM+1QCu3UTX26sjA2GLkCqdayiAXeKxHPsdLXjoOZ3GTH9K++kEaUSNVFvJJ
4QmXwNt9IK88umHCkxzCrcPiVVAAOERSTyYqLFcjoVoTIbEuke47lVHd05gs3aGp/9lR9J4KpQss
cyooEBP7pss/o75aClrKD84Miv82QUUr33Q8SYiJkoSfhySIhiqmQVuqWJeFWu/UpRG47sF0fbbU
T047qjelyEEJsdA4zy0z5DCBcoszw+BuChgNS8CHyR/NpEKCHfNhmNrO6KPlwqw3wJF4REUWoU3g
96jt+uByy9DMkgbZtJW5zVB6PDvJGAUqKHO/Wys3EsZDX23Exemm/B00MhKUokOapgdsdnVPKwvO
29Ayr4PJEdvJxWNRtx3RFKNWW5pjPSvygF7hEIU6eBwEw/esbiE/C4AzNWC2vsodTiCUvtHyrppF
8Zk7anoowpIKS5G8/Wr5qM3pYtNXey00ivPSkYgmWdkNUBU9Q2O9s8AlZOqoadRKcXTDwVpwikzh
iR3/L2MWE6YyOvRIcMD2kSiuStktARZMb6pDQo3G/OHYUtmmjotrOs6f81gTrwjyjlrCrs0FyMGH
/DnU8/JSRcWftCAnnlom27pt95YA31nqEPxll5xmC/hBA8XtzjwDKFv5Vx16YNBOFu0nYSBCmZfp
LhgnJwwoz8ye+z0afQ74yeJSCG/d5P7U2Zg8u/WfZEC/0nNNBXWtPDfzV9yquO4jq97b7rVrUFbb
DQvgcI3HdDV3eGd0ZvqsMGH3hv33fFNqZIwjcuuRTfGBnyI5R6bzNVmsYhm+erYd5VeADh9oabw0
fNTJWG1b0p28vEXMjo/8LAeBkIA/3wCzfmsymhISN1BLo2SaihrMgbRaVE8J9j9luY6tXNhdK19S
VxO0F5J5bx0pN9Pp80AIqVxwi2bcTQkkGLTjvmkV4XNKA7ExyFsLiKIfAqWI5c1AA1EIRXBx8ZOt
e561kupjP09mjD2mfWnGxXo2mXEfmEBXSLcbyyOF7JtuZs8IttwAu/ZVq56vEXuDCU/uE6rVIigy
p/V1JYvv9pJEW0xX6Y79QYEN/p2xNft3g9EchBQi6Dryxk2nFl4siHokgZPZGts3Z0ZPkEpAOjiV
Y1C3GahoYVs/qML2QIHYoDfNPY5cZzdonwaMcwIUHPNt1o1L51bI4tlMPI1cQNHMBVQ3cXcYsfPi
x6iueEg7nyr+X27ZyyNOYGBoRo3NsBzSfcr5yiXI76C1PRN+BRTYTIM1R0t3AMx7TeIxvSBxzi6x
Y6YXoyr5IGpO0F6J/saKRmi6Hj7IOESBHs+V5yjYxKZo/qxnLbovupHsGsnT/N8vnXnWdxH1mIeJ
gO0Dn/YG6efAeMJx772zy5rceCLIVMoEr8m9sZ0CHBG/sJlGne2h3yyVylzCNDFzzYZwN+m8kBQ4
saZGmYGyngGzAZuK6pq7gvlpsUa4ajEadX1ER0hSGYBEB+BU75AdoEyXYf0Sm9GyiYrphaaAURTq
1J3Wa6xtlgN2E3FvTbt/5PKNGxrHdTraOy6p7EWwKD8kUQLWytLk2eqMf5JdzaNgwxuWw2NUIueO
QrVV0C3oxsglRCLfI07VmRit8p6axLbpg/yuClRojK+6GPGDFrHgncimHTXGKZZ5jk0io9wMQa1b
yD9p2tenJN2Gk75sdYKUNv0qiqpG96/dpUwNosYlZALjXa/fZyHEqednvhWTe1JHljdySnNfFMy/
tKl+KMpAU9skQSutf6t/dqiAf+mO7bVNOQWGLfcdbkWqg1I7oAet8tSmf0ZrP1st4+wiXXxDiPHI
GbDQBrnFXomx6E06qFEt+2L269VjZ53dELWSDeW3Ak7yaVTfUcL/0CpJR3o3cfaJU7kbVMFcq0pv
34mk3DKrzE4OuK+lcY96zVhPcyOgZzWIUBd77j7BOrEls0r1mhEGJYAtKHhh5tulrM9VjIxGb6Zs
t7iiQmTU5kdc1ndFB9Q+97gici4laDILbZRJjEiqvIe6s0qCW/bITKA3ccY2VRSF85HS9HnEc6xD
4oaWumLShB6BhuJbR1r0ruDEpX39Qktfvakqm0jipHYOwORbo/LaKgZPtzEPxqubT7fJsXpPGR3m
U2Zs3kwD5KpaFffM+QNlwX04elSS0DBOp/9+CR8Vy0OGjNFKZO0nazNItSEfDVnd3K/YIaISdb7+
0gw0YE3E+jG24kudNO5LNhK4JlhGcidPF2VB+R5D7GNAaCkosBVyEdh3oRhTytu0JZ8i/AVFA10g
TUhBXsYfuFlk6DT8JpUu7iNTKpl3t6Z1o9ew5WruHIBVtX6EpdBt+8bWfHNJW7j+vX1Fyj14KBec
W8eYcaPDCra7sgULwfObRwpuC4rqiB1dEOGsYV3ZdL6Ss3LqAILTkhjyI9MwONRu23CJLD+M/CPG
WPO+B6njtEl/yAHoekATOkAlJ9a+O0imzTXhVLeNZHxIhDIbOaAfywQml1UiySzJRPO51HttQtcF
zkn4cp0n9nI08KSYBqwDNd+PvX2zig67OilJkGPtP1OLD0MLSaPbmnJqru0ISwat2kdhr5FcCS0B
EzMCnAsKndi+5KZ4BfqaHCC7sz5hptTUbCB1pl0g28Rz4oTWxoHWeECtuLBUQ0veoRNSMZmX4/zd
xrbmaQVYlJJEBdjnBYog+HJFvuSPZaDLSez6pWNTb3Bs7OKaNrs1oA5WansnROjIjY3SRk8fnabS
6KMvrbqKFIiRN55c68K3hxKBEXSebeXocN56B4tobZn49sNd6PRPeVXh70/0e1LTY1AV/Zh1x7LD
JetVb/NPrSuoYm2meu6g4AEDDj1n/4BdNBd7AK/YyQJrcJh1pzoC4J+v67oFrL4evRKlaQdlqEJ5
1hIEyPkrGiw0hKhxkaVWeyWtwxcn73ftrAA5KvK/qkP2QOR0e3DgrHEoVDbptK4psgTIuz0MRCpi
8jTQNLEy3YfAifwYT62HpbnnI9e24ZwvfpJp2nn6coQycRQoMGL6Ydh2inwqoctseMbJzK6JQoxW
alQ5vup8sE854PhD7IgvGcKhUS0wIn2yJoulH2HpmIHLjylJ6T3oK1iQICx+QtWp+H2m8CNfsC+Z
wsegY7y2io7fuY0P7O9AReUUCQtYojNlva8NQ/UVjvxIC9qspSank54isfrKKy2N+G/Qyj2Or8vo
wlLrcCsEOABw18lq5zp2u6KavhFEAe8xE3AIofUN0qqEAMfLS4m0p7h0VpZU+uNwUKfFLLwcQglo
/UXz51JzvRmnzVseC5YKta5+TWJ6ScW6B22p1FJiVfZY3j7C/lZp/fIKUeRflSc8ggx3d4hhkdCb
7i3tCwb78Jhzpy/9jOiwLZ7ZQG1VfAiZ8wwgyDqQNYO2gsXLDTbyPi0VZ99nTFkH0jMde7pbLIQ2
YhCvXMasKklEgLet8tPsFI90h9wbpl716fvnvVZMZ5zgSAusZR+NkMotgjjXDlX6ISbiQCyz3Cjx
tO80I/NkZL4RYnFWBVew2uT3jhkVr+KgbayB91RVopvVmHWgY08pZkQmqMU/p04ACwECSrOSut70
ClC92gGoZR+yTnFxGB1pz7WzDSUefwPvOYRmc09qr2eGCU1TUR81hRCfsrOWM65ewiNC3lHXVubT
mMjltOYbIVArz4sF9JkJ8ltuR/c8GrJva/jXd7H2Xppkv+SZvrHEtE4RFGXT6pnc6gDDAtZT/Ml2
drUSxF+2qk9HC3U7Zmh4f0XzaSoGKgnVii4a4ldgRGwTyzTFtFEaDO9o0p51VkF02RO8nSqW+wgj
eFAWfYIeuCdOSe8Wjw64C+3sEgLEwin54qIS2Vc6RUWpMpwsO3RXZsJK0aGfQvG407pHM6bDzU1s
l4nGeNP0TlzzObsRollSfJMxTkkZFLVI9maf2hsTDo9HHAzJO7K4pEtS/DKG+i5TEFd1yqSrHMYz
GK/FKwCr1KmNE63DcmlZ0Ct70piYezNSdhgsmpai7lonCrez3j5m6TA/mJnXsiYgBtgIfYMlotap
F2jg392gv0WTUfg921OC6jL9yRDyJ000d2W4VBvVbhgO4Ml4yRKbeSQa8VjJqsCN8+EKTbm/WoMI
hqJwL8ilcybKQh2Y6gh0tVijxluYd9tqKAWW9udmrOwThYXhFdyVaKJRpWnO8kKKpHOvETTqRoaO
P5JP9doG4ir9RH5lczRThxUzWmwi9aKzoSPZaqNC+kUtOdTstgmgvWxINHn/7/uy4jX4NlYROkNI
2WMagw62aHvk0NYuXOm0pVOio1UwqW/c0Qx9KASJ5xLEdhwjAF22Ob1OnXtuVO1OzM23kkn8IlX7
Ya12dYmZH12/+luvdtpuseTGmOruAPf1VEohCKRvwPqq3GaDS2yF0d8iYgwv/33Boh76U2+3D+1U
1QLmKyLUXd8QMSHAGT0ToAXdtGbUTa4F7gsxxyRzQW1YBuMyOw5PgNCVa+aUf9RBzifVLh5QLXO8
NsXRNngeJuaa2yHjT8mSCg0smZVD52iXws0ztFkJ2eNSPFk8SJdZdx9qeOpxEhxhph1tJnNFWDlH
pZm054EqT8tdvm/bQUuFPN7GvelPuVjYqCuax0IP6wrIvb2CjNBbM0I2o2G2fjaSfGjONZN9h4Qz
sq2CFQLut5ncSWt8BTitsKVkKWSyNb5geg9aqDdIJR7KlBT3Con4a+yeWelV28otas5Up7owXt/a
aazBmE0rLAm8rjgc1307iTTQhvy2RP1oCudUZ4hyzRoV09K9QuhYcxJpp7POnfaTNnAeoJsMu+tU
gtSqsoozo8xu8TRXgVDc9o1/YRolbI28/GiobraERs7Moft4rzQGG6p1BTJkmD9FXhnPLZAbxmyp
2FbJHAdEZlPeN6HGGgDZQ50pgYZya691pBhxi20NEc9neMbpvp6dW5Hq06kAmPdfBNXZBScRcCCe
KXfgMiVxT1BR81fWLcO7VQYXz+tYGFf1fuj2lDM4RioQiI6lnaP6FhKhttOpcP0YPIJGvuRpNbhZ
apKdhuHdmPL07Ej3R6kJQMMch0vVUqgc5lXWqFbxlhl8zNBrRuNdyN3CI/xcI+tD/xKLfauTTL8a
///7QmS165dsww9V16gBg03qkRSsLZraGuter+8KsnljONYUivh6jfK2VIh7ZYY7yCH4GANNVJzS
fHlR1JrlQkjUiNQ0fEmF++zOAmRigTJtrm37gdvuz8j4czMqU/ucTgVfIE7ghBxfVPvPohcT6G7D
y0g4OkpJcWNbOWZF2RqB2zXOTsBX3GHU2blk0L9VuvJbRmzUiKqIIKuWtFM98LNqic+1VWrbIe9e
5koRJzK0EKWE4fKpD7AKzKzmrmnGu6HxFqN+Rf+3Nd0k+tWslk5TTQUHKchagNKZh9idsCNu0A0I
m+8wXcJHHiIwT7sdW1HjwObss294xKvENd7CrDG3A3XFxDWFVTSWj4TDk3jW69Iqy0nHS+9CtfLw
E+pX1fjrGqZ8kDH4Dgec33BA+gNgQc+vIpY/BdSONHpv4Ces0BhrsyREUEMrKF9wuFk8i0QnFY58
Vmp5no2QuCQHdh3pRp7qFoM3p13GooLAiqVkWsXBO/hqkdr7JStP+FeMrbkoQ9Auwt6GaWHvunI9
alEJ4Saj1Ay7Xj4izRNR9+PqnckpIlb0GzHYsSN/tb78cKy3FjVroFTypy7HxS8NiyuVe2xsyIoW
sj1GvIH7IjyZfez+bUv7lU1DtUMCkiD/cNVTshg3OG0gKGBJlWmFo0+1PkkaItg1s2P8F8qwUYbR
OvUWAq60frI0n8Q3naml3W1NvPVBQs65p5qox9mGkc60zLgEHQjCXdEDu4Hj3Tbjd231OAtyBa9T
8Z0uWndmLnk1nbA6l5jgWnzGBOW4j1TJfFxJzGGH5FkPpy2S+XAfaXzibMd5H2M+gTna4X+0KNyl
PLMvdNChkFnbhTPaG4NFR9vBWSkrHaPDEJsHDBmPzIBlgUuiCA0G4QW5oVON/bpJeoB4xhCoUf1s
SFXbptRX/HWzTzVX2BCH1UvMLPgwtQMtbVRvkQfOF7gvq2sF1Z7xP9bOc7dxLt3St9Lo/2wwB2D6
ACNRVM6yHP4QLleZOW/Gqz8P6+vG9DeNacwAAxQEu4JLlkXuN6z1rKiwNyrCxhEUd5RVzcm2kEFT
u4oNDtxNPz0JoSznCl/Y4dmXWDWqox6vNZJ7CE419mHsT5QpAR5vCbcAe0qxqELjtYmkL5/2ey+s
FZENu07IjBnmTBOnJUEqYXuTBn64CxoL5U6OoDWI1WI7wrToLQpiveEasmWggo4xppw7qcZtvAWA
UQ83ogOYouv1CUNvfuAJbX1ENr2vAE1hLdoxJ1+MRV88A4Kcx1q95D2rlKknTCdj+QaKQdMW05jh
P6XPLc3yw66lCAV7GK2jId85gYa1omrRtuCiYOD/8huz9f+bNXaMvuqiKb7F/5i/8ldRjnUUhOK/
/vwpQRT/+I/dT/H5p09WuYjEeG1/AZX/BfqPf/oH2Hv+m/+3f/iXX7+/ymMsf/39r58/syh3owa0
/pf4EzZM0eEb/59ZY/+zaT6zf/8Hf2DGHPNvsoLY3iZZhtLVMZ2//oMzZjt/o2syVDxsEMNAkEEA
+wdnTLX+5lCRARpDCG3p+py58U/OmP43CGQGf6JYhoEvSvl/Se9QTYf//184Y7ZOWrnD3k9hI2Dp
6DnhoP0r47wIrV4OpUbbKDZhscltYHy043uhVVX16Gh+BPI0uBbngFu2U7cZwSuhQ1MeepnYdI/+
hCJJfg/SGrgrwnzGshqIlQlXuyjPWJyzU1xkLCQQE0S9kT6RYYAFFluRwyabEwk8jM3zpjHeD30+
AhM2ZrRHn+7DADmO4Q8nha3uQobHCAQ/pbVsyOo0wcjQxPSkgYJoWNq5qB5KNWynQqBZ9fPaEyRW
v2aTvm1o06KJGYU97z/LukkPvz+ydB8LoUo66wiyh2Ge6kkapngDWfvX0F+F2TMKHXWJm+6yETkB
OaY5uEZjUVdZLrFJqZtpOFtSv9rbvT5eJli4hs72JO9KecnEt2BJtTTKivKLMLdeORPMEnntoKM0
v4wV4NSYIonpFyMsAsDMPFhNRrCHiZ9O+BvJByOGw6gfsmJ4WkupiuKTpF3Ej0b3Q2Zc5xF2/26p
1rbR8Z/4QVuu4EywsktVi/A3bWknzpdJjMiaxdZiYHrH4BRcO4CDmz+voCjUmDtfqPY7V6r6m6lN
hDkRMOjgcatMxPyYiJKyQY7YhZvQmHLS7kdnCRlgj8ZfIgm3+1Q65zBi4IOhhdSks+QjOBFwX9fR
JCIUTPOiLxASQvw/xqn6SmWYL7twljpMXeEVjXzojWHZ2jFknpGET/a42mCDEsP352I3VCzefQlD
LkP7KezkG7j4umdKKTFHhU8vjVTkUuaN/HxJGO23QyEgAqf+VyJ1b05lXfyoRgKbtJ6lYJrOpkwn
36EHeCIICu0qR3czUaIxgrbTN0hMg3EfS+EvptHMIFiHAz6iObRJLOntaVgq3Yzjpsukw0H2MwH9
WGpypa4Mn5mo9s7oFskqjdG88EAsiWXFqH4OteplAWyvsfoE+s5IEj9/Sn1ldgbBx9qh0/LtKEcs
bNhLdJ6qjWve8KTDEhlr+Q7bqVJ/DMq0NLV6T5DLFjDY6wReC1yil+O2bRje0/4F55CBmpxsA3P0
OuWSEjxPfIB2SedwDzFQqQ9UXZzQW02WcLfp4QrQPR5CYqHwiCXuCLtlSTVLB8/OVsJe1BF6EQQn
trXEiGOLYexTItAhQ7o7MSEGFpQz2amSytU086fP7sbWcRFlL+igf1lm+64SK4YjHNugjsUcJX20
7ajPrlFQbxI06Nw97IuvgIfOEHOiON92AeG9BcmZiybTSQQQcoxDCqysFWNRtv1ul1UOUcqj3CxN
8CR+2AIDDUt9CVkzdXs7lfZJKTsug9OaJBOu1IDJKimqEJ2m2ECPrmr3RnLwGiDsWdRypay7Kd9P
TcYyv3YijHXYh7M4wbeaTwrRaPWLkjc5effiy1EjIL0RBURYwA9sdAVXwwS6PYtYe9HlLmlrs3Uc
gpyVqfxMQM1bWfHZXOfZKWEUyRxPkxbdIhwRpyoBxJ42xkhpUNEYeQgXPfQKS34YWfnasVdQaqBm
OVM4I5FsjDNY+vVBv8qZL9ykmiNgh3zWAKOD41JsS7xDvFGnHS303Q7tSxOymuq4Y3ldeu2Nnsqw
S95V/8M3sxO71TXZqXeBsJIZCcaTWvpMElai4I0gOxM0U+Xxjz4ioxNjy8aKEBsA113nAZeuoR1U
3CGnWHNeVL0mZnHIJkDJobwc84l+EdqEwKtFeIO66OAf4vpsemzqBoO1Hp5ObkJbtjAShjVKgbD9
MSOH0bqFC7VMpKVVs+WzgXGYeXWMuHOZ6KicajXJr3U9VeiGEbKWlb2Blgb8dv4p9xLa/QnhVOI0
gPsrUa0r23WmIThgmJmHhbbbmVENTA5QohFV/s2pzMDNmmF6jBlfQRrnzqwNi7UvVco9M7uecd8I
FgrPLqrvRsPBNK5z1arWqIcjWCbVeNHx62SZGp4z5uyyKpojJTsx8imKemH0UDLjyfEmg0y62swK
L5lV5oWlpegjWUUj3tH3uoivUjwla9uXpB1MYDh/KCfW4VQfGVLae3Jj2g29CAAELqZrNnTSqmQd
wX1fWHuHjmEBYAkmMrgtr0sa7QgCqnQ7RT82hha+KkF7nAXeVzWmkRI+bBXVybIN4Egox2ruS4vI
BsIT9Iq56wClYgsjDgQEtiTF6i20cFyNDA0pbWPIcE68rTpllRjFe8KEeS03oNxQXw5rqWL/38yn
t9EsdLuFsrFNhnL81seZmpEX1xRtPVobpTzW4di4aLAYCmTcd8GNizPwa3VFAsFBnzM2raqVV32m
6Z8wMcZ4FUbQSw0pw++cEY7aj/CrmgjahA5JwG6sXRiBYJRCHtoIhUyexkdYcBAehd3e20K9KaQS
fZDAJ/CADem+yhCjpJNdu4yZxYk5B6DpBGkEt0tazoj9jFl2Z5Zh9RgbZ6fs4n1f5upOZqEEcco3
b7Valm7ZNeKutGtMSEDzpqz/0ScKgEM6hVBNGvRIiDV3cWlj09etCueVSPYxISleJlr9Xsts5rBF
Sj9DNlcxp2xfyfpGDwfjWNYmzA6m1Lj0KmiSWO4THCzKcIwKrpJkzDAzdxxJLlDb9yqT6NU4uq+1
1EtuNEJlYXhJ4t8UObvJUu6WDNvGNyLmnhM4IRDd+VdenhM9DH4QejG4sE8UMjWbLWZu5GNpl3lt
KMuYbvhpynY7npmNvNp1Txc6P0gFHRDj/8It2Y2cSXsyvDxpKjTEItjLRvLPBywhMHyic+kbKkiu
C67tZKNRrS7NMLCvY0PSL14X+XOU0JP0w7SAnqUcYZpq98ppt7VsORtHK8I1IVBYuMKhflpdrLPp
VfVbC8MRwuw7AAqWfJacbs04cTbAX4yTbhmztFN7UFNax7gKBa+A0T4nMDWA+TOCPP2SeelQX2z4
dX88uE0hxj05b+pB7Rr1wI8dkbIUtC6Bb91JzA8Z+Hy/RlyG8MzZ12GmHeDXLcJeO9MdNJ+kom40
uevcfoylrcoSaIVGSHILo67WJpwo7De6dqmaZNcnY8hLkj1DoaksX4BpA27Q1obRK/tYILDEry8w
X4zMOIjagjIFe62L68tk1OIeFaCCDVsvl5YuLc04lre+oT1teQqvvx9Kw/6sJhgSCa9DCl/iDb6Q
tKxtJm4WysNNN4YkH2FoPbZ6lazKRKvONLfbKcnCZzkqn8nAwgJHNHYGXQZsUuNUmdoxPKUlp4cq
BqA8/oszBrsy0vGT6kmyGohBXZjC+oFhhrCJ3CgoNq0jrjhcRor1QObFBq7TK7d0uL1a1hv5hjXT
v47icnRCkjas11KrsLprElQyEjU2Q6dRoIWE9QZqQqhRyGHbloSXQfIMdqxeBvYWYGAzNbcPSjqn
nSMOBtWgaqcp6W6ZqoZ3dggLvcvVC6y1Mz9941bH+lGX9DOaK+tsFt2IiNcRs7IU/nCNRigssWvF
5cpvuk2bOpeKBiULOrbAOUEVRd90S19qoPWmF11E1MXFpmHtM/tnZ2Oy3/VeZnErCbqRVWOdHsIg
1VYZVAevChHbwniZvnRswE4FVqZFZb6L+m7aq6MzMGqEKm5nVXv9fVhXplzdhjhQNinBsetxLLt7
V84hocrEnYAAYAr1irVLoal/PGR1lCEAGUnNyTPOaf52vVWazy4o4BM2FbiqRGr4lvA4956TSb/w
+AdrmTubpycfBVw03QiXJvsvr4VIhSKYa3xsCmlbVNa1R4NjqhGkPDvYROzbYHgupML4OfUScu72
Ux/890JighqzY6EzKdZtIffQxvR2pbK/YdRieuMIQaSVdazBKu7iqKiwxBkLjSXL1dTM8oTsxC2z
VN0lQavufn/0+6GeGaXgOsQsUWOkFD41K0HdB/hhR5Js9lKIXcm1y424Zz3FQP21n2LPjnnPh+B5
2CAW4Qv0O6/TRH/9/ZmSFe+Mye2laYMp6qJIQeVUK7j/+KjhxgCQhERFvAXaQbGHcA3skJXyYew1
FzzXbKt6tyLeGjJxetRweD+6FJqX8jTv9SSeMXeGdYPPEXI0VVJpuhUD6GGB9HKhtyUmkMOLFLPc
NLfDqbxVj+xRP/27ZcmX7KClO/MNPOjNP9tnmFPoiBdhE2/HMljCsrkYV6KDDtrJQCy9KrOtIz7l
8yhdBUAjGSFXhVA00n8GUb4wz9ZRRij/DBtAwc/Gs7JTutcvlY47AKSaa25vtwaX4nxiv7DfRUhk
58VplEzl2ombIzWQACX9ATU7vFNQo2Fm+YWDBP2EWt2zYo6blsEuBG2EcyJ16IVUdWNmQEjGyPEf
PZ3QsbeDX2pPwL3SimYZNiVhIwndxhgGmJfRyF7Hh872kxci+f1CJMC0z2I3+2ufLtvd9qw5S/nR
XMqbWZ6Nb/tLFrv4075PV+J8dY1uDYFIsVhxDnv+WWG0VnNp38dJcTlXE+BshNoQ6cfEYZ2idkcr
schH7mobbYK486m/1U8tOI5v5l2F5uWtjfGYE38DrWFxyrtDFbmEOVeJG70b3xjQ7a/h21If2VZ3
kKthLqKKearn3F+ZB/mSKivQEAK6eQUkroJPcTajk1VaW9NNq55lHoMB4TrLLg63taKsbkmDDDZw
V2gd8lRn4o8XbASwbd4MQ3bfHZs3CZk2zjoEc/ieRdKdIKpF3Xhc1Zpz4lf9TeK4etaO2i14ifmv
0cKdolhaz8yycrMtBkgo1/Q8NQqBpnR7H/KLwrOcAxdhmyyJ2nkRFGw37OfXUC2PBmbUOvVCt4+t
JZKG3toyAnrEHPIoU4TSbvoif3UC6eALvjYGyHBd20SjzMxz62pSQmA4PKd7BZvLgsS9BdCmI1Qc
8TosBr74E3lyeOsVti2RD/S25Nsr5U3N7Vs8Sy4H9SyAweZ0D/obuiTtqxi8+FXBvU7U+gFV4qv9
Hnxor11ylo3XDNJMSbIWzupNcgjw+6/TvXoJpE30gq3wpXipCK/zOp/hdOQB+rEG75fjgPNeWivz
0g473DoLSNQmPvl5VvBSvQxYwmPPZKPab3MCWM2P7oe/CYvTomw/WVZuEhlcpP813zT5WVEq28F+
YK6Zf+pfXbKz7/ML4D+sW/eK4jVKCLVdDMb2YVDWt+kIpAzNyzE/K1iAKx910i3kbo19udOslYVf
lTw5/WYczYN6qV+Tl+k1+SjvuALZr+vn+ZvvX1rzNB51G/BGsaULSVPx8qXFgKLawM63NdTGrhv4
LBqxCZr7nKE68xv5M4kxPDUcLGXXu+NrmuwNDeTMXQVzFV+zM/vLRXkN6h3rFi5RC2HkBwgA51nf
YP9RTsf7yEIl9MgHdNSeT9kWrFkyxIi+EPkkRLyXRbEC+0E3c89kf6NuYlZjC9u2Dht5g4+/PYcr
W99KF1/bjD+ClKESZuapAyMpefVL99LckYBdqofN9Vk+7TtVpAFF4r15S6IX0+/3Qb2VugL1jO3K
wr9kZqXvWXieQLmnW0ne2RXwikyFjAhWj4t0TlvKU5CO+2ab6QiLkVjb3O/zU8KtCJXIw7/XmuG9
RtPFxFDAKMH3tPy7jHOPmvRaaIjYtEc1FtqlTzLKAjKmrux/8DxUPNGC+1fwUFJqCiZbpvXDQNqt
HLtTcRme2aPkS0xGtxMrwOdbVepWjFcS8nP8pt9qJDlAGFivFFbXrMfyb5qbHWblaI26yFj38Dam
pm4RnUbyKgzU8I3Cbp/M6HQtTb9VZaweWA/3QQpSif2dtZvGwDmU7aCuiFgbH0NvioWMoOOi9MAK
bdUkaX0Ygvsc9bMVadDizRrF22hNHoxQw5XzwjwDLaaHTPRfieG/p1Env/nVwwmqz7RAjqeC+1ju
/HjGOMeZuba9gdyxYDToW1VpV97ym3hiF17IQZu5QNJaGWDMF1RgUGZBUi/7t+ZNxSKCoso4y4n8
RIDGHoVLyuiq4gcKwL1d9PrX0Lav2I8Vr8xsB/pOF54cJ4q3carfmeCGuGiHFv+kibg6KbecT9Wd
PJoVxiWaDsVX+/0fH5qIPdF7h0994o5od9p+5ctPeKL1Atg5DNZY5fcm+UHTnHG3YZq50ZXpPBMx
lbVSatkG3o6iyduuHR+dplknFXyiBv6AD5kuneseZTqwTlTVudUf6vnh90eOnd0jzSgwMmLnrxHk
Y/CBHA3DT66XPukWmYNTLzrNjn9f2rB0fICaq5zEvbWaTSUpBxmyamXjGLiJhZJY686ET1yKwT8x
UosXyGCHdV7zPgcdF8NpHtE5p9Tz0dTDygNnb3Yer2W40EajXIcZcZ2qAoMtU5WQE08atx1Lz5Mj
CEoNDspJqTXh9tmnudUb0g7FRi/jF6wOHDGNXW/sWt+PY6HvgCF0o7IoSZe6D3D547r5WNhaRlu4
F9hrNlj0X4eu8AkrpbMzTY7NQc2PDdiO49AGxTEv0xs6snxrKcbIFzImj7HzTHES97QZnQXce/TB
56nLET6mRbR5hbL/S1cOVUEFiYH3QytR4acI+cfvJvDLVeOxL8ABqSErStXTgLdpG0nOdyoZyYUI
Nl652gJiFOTMVFGv4U6Ij6YWZuuC1CIIy7K8YwFeLIxIJiiwqxAeIxaJfFFxt24ZD0xwfXvmSTDE
NH1wtZIpMIdT8GK/Tz+Sj/6luaLSlf1mZcivXLdCgQ2JxSee4Q1qFy+dgv17naeXoqjKS1ANR9NO
/b31wqD4mA7jw5KKfIWxL3HVFhqxw6gowPLKXDFUUEL0tsoMPuu+jK6OofoVDEzjMKQmYtihTW6g
KT+bgGEL4mVxCklTXJDyQKjCMDBeMOgpxvDVVPCJOuXFUPQfON4IplMEV32bvvczgbiEo6aLHU+C
TenA6teatyq69aRb+lDTEmoJJtBUEMBmBCyn442UA0Sx0rtdANYMatDoVorIq9a+VKfcpFbLJCSc
aKAIejPsU8W7ExYtkh0m4ktH0tItlO4mqVJPsuUPzTFjfCgih2w1ekkSiINlcVUTCWNTY8OmHfNz
LVUfjpDWJRvVzbTL24yVLiOrJeE1fUxKTm2qN8OBRtvqL2PbJmvSeDkcAdahkFKcuNzYivMxwoY3
LalZlQ5UoMyq0ISLBpoVUDEbXc2SKFPy4oJbZAbNufU/pIY7h5TMPL+ZRm5kiuDtMrwpQn5NIcQt
nE74q0cMTuJiSQzoHDzOCzOb5QxmW2PvrlbgC99UCL7b2VSe7DS7nVZlj4xsgOdS685lsodoiWrO
K5vkk4qTaE9lU/QzEqodoo32DQp7XPlaG30K5Yil+ktOUZ0Tqo6QKezXg1R3m55MckSr3BYsuyQj
zQ9Z3iVfLMSZeLID6RkHsm8fA6/XdN8bZp8cfPflBBfpoCpRvA5yNoQ605/GsiQaOEZAOjao3GQM
hVlHzEopM4AWFksR0/JBBllQGNfOacJ3/rYHyRP6KbmVrungWIcYoHlF3DzRU/6sTZHTmU/KjlmF
suOtz/OsgVBH8384qKQ9ULqFOzP8aNvgnsoDWqT5dzEFMGogvZcFkDEj+WHakKNyEGVsbyBxfARO
98VFjLFj5IJx8u5HOXQmOTDId8A8eL1cURBim/X8izbdlGwMztI4a6TA87lGDTm9GoIMPUq81xrr
wyZ8b5+L8h2zLCdlBETNlhgmU4HhqFW9NO6xB3An3uAD2Pu4l57O9ENKCJOQ8jFc9SrGTTpGTwRm
wX2EvDKpfjZ2Lq1GXhtmPzTSOmlK06ieY6hNyxCtD9LWGBeRurZSiHQZE91j4NQbyU4h+qaDskY9
9jYNnKuNBtVbBztOYh2zlDgsXcaXE0De4pbX0bHSQ6j6RnUKUL9itGYG7JRO6ZWfXWv0y15RXoM8
QV8Qq2IRoPSq4tQ4aplAgcKokFU0VXEqv5hzr1kOsw1LR6ubYbo4pzkayb68ToVjHJK0DbyS6mKZ
aT87HVtPrTGOL1WWTNiW/d5PH42hEvmAbXWTthWvImydlRMA60J11u/9un9vseZuBhQam0waZ1K9
RRwDoA+ZMeDx90MWkiwbYj2fWCjtLUVMe99J2aBOHduIuMgPluy8hQVDajTjhFdp+mJStWSVRqHi
ZsC3Vooq1gPbNp6FNIE3NA9G3jpXG9vZoxx0l7TJCaRMA1t2SMxdnoYPAvvcNu6MLVvZEmD4JG8r
RGqM6Jyt6F4AWJb3sXkrS5vcwhBMALxGkCWtHj9LBrchGa63Kk9I7JMQdZArSgb6pKmUjvAeysAZ
VobirCTNeYNTqa4StX+UEkvdCLc1iVzSMszGZNFZz9TQETDC4TcLmxKe75AwK5Uvhp0YwVNwF61r
DODz4Pc89QyhEKbkkVUT83AZRN5vB1DTHrhx4pFv61shxXuA+Ev85Lw8GgJWKrjvNBzgkRhL7GaH
gLzuLA6WdZGoAFe5hSVSvSdVzUQh4CTzBI7YxPmbAZOHCSc/1X6wS/xQ2/Wh0JeWQtbvhEfx0KBZ
d7shW+DdU3a9SQEtZpKaHG1ERgrgpBZfEoJKOp6MdL7xQ1R6sNS0xETO49drkuHINibXAoCAGa3b
5lp1WGbivjkKG8vEYENbcr4RfdHoMtB2KtZpcgH9U65rjk/Z5hjUilviDqyK5In2QGkrEiF1qhtE
BTzLV79HOVpYPQIDKvWdj/4o0uJ2r1kdzglAeeCa3526UC8l+i4vcYDfMNnYK4YJO0+ud0li7dLm
Yk5HfKvCQ7HG0ijMyYFox1fo2iN5kFiDrBpIWtx11q5Uh1/NiPHPL6A+v/92XVsz8trB+m53Pm91
Oc14qzdrNS9/cifLthi2qhc1rA6Bhc4yI8FjmzlYfuY4IVaO4W7UWqC8kVJ+hkzjulrv3odWYtdZ
1eRYxM4qVEMd385EJmhctyeIdpDeUsJiOX/Zp1twC3rWFU1aZhs70ZqVVJLm0BLWxW1NeySpAuzL
zi5qL73Qlpgep8SXBGAMYhOS6J6tR1EVYovZBazLSKs45tyGIpMOtCYT3p8QEVugXx/C5x8lE2Xq
7/VtlBnWZURFDdyP/Zw1yfouMOp/ffj9e2liwz/6/SeKMfSbgnOUwwvARg+UrzHEdDSUfFyrLNLX
KIO1V0GOQOco70nuO49CoYI1Kg01lli3Er4E0ab1IWgTaxX18LPYDZh7kxXDnu1Bv+sNLrD5MwAI
v4rUsUhf0Y3dEAvsmeqHhEBg15ZatytaRaXEKLzO7ryaC+nhSISrjhhaFpXlGKffD7qlfkNMazZB
KH8FHaCmsrZZ8Ipxg/yAep8nyp0HjHEnp+KWsZnlJ9acrQBLlBzbH5JCCUw0Od65tNuSiEw/gCgH
z6UlXhnvh/1oIBuo0xO8JZnbMzN6hJb5XaTdJa2KQ5dU4jPIHJWGiXfN2BfxShXIOVkIfSQhN38s
ccpLkrN66zKf6Re2H2bFk0Qyq4p6J0HMk0S4VXIhPNI6gl+SpX1CMMyvWhocrUpkWzP01YPOzd6r
nUw/W2CI6E8t45qo18Lkbcg2TN7kIP/ea0YqCb6yJmwbRgnKU5kp3UWllRsJTdwCTmNRwkmzyj3Y
gaWsjcm2t/xp184Pvz/6X5+qnaJsOmz7hoGPH+0vEMWLnZdeZav20WwngD0URRenl1kBF7W2tfKu
IRgMQWEzpwS8a9rcQOP8RFSgXaRJOykGIbzKsC/lyA2dCtu0hA5ID3Mcq44PeyvH2l3H6W4YzYja
ypzopUxj9RqNUr1FjJ2RelIfqFukXZZLoMvIrN3WjvJijik+BDmsvYHB9bwT/wKZ1w36C04N+lxc
71jMX8sKdScd2wpPNofn8I3qWqzAe7B3tfud00ImTJT+Nceo8Dxk4c3GmeMFBq0/SA4OgcHRF3HP
JYwc216YI0cAAHGHzRTpyZNjIOFiZixYJ+dWZZ/Cegx3yRC+jHFkXvUM40swpvlOEm6Q2jFksGZm
IEQ84UL3opyiwUjIoBxUaWOiWWCUIAFUi13DuEnDa4DSZxnV/k2GKYSyV9vYHcN8ko2CbTQ0p0qA
OMQlfja5JPC+qlA58htL1DcMeOpyYgbZcsph1tKQoB0dRf2plOYPqbZ+mLo8uBLNyBaZyKkl3EGv
/IQrWof8zm+AoPpOSdixQgvGArnOF2LSeV7RuKakaS5AqctlhYb+C36mFmpfvkIwnoXmaxv7We/i
YJDDrr2Rtx1cmnZY/U5BCsj4XZS0BGszUYnNneDGws3+x6eGT8zmxA/GzRPOGLW1jO1o7uzizG0W
00OPywQvUbPPyfAOCuIJCDc1LoGojEtmN8O5bj9FaeV0T0q9qSWgvTmYLs+WSWjIx+oeNFF54oTH
fkqCY0Hl/mpDEN8jN89x9Ibqw9HkVVejCBLGUJ/zwjd2BHKnXjQ609MovLZltIzL3zh3xHbcaOoe
JtrqErTqNi6E2FklIQgTZdoybI2dBSi9XopJvGd5PywjCVQ+0RTRqdKYVWMg0nmle5SbhUOAeysf
xpZ9mACt5ssfqqSxtbWEdWzpZ72iJadskGFETw46LygQyEuaJgPgEopzPvke9fYmBeJxSTsGluaU
f6uRHwIgVI0tR0TzsINS8fLWjlZpZz2G0lJXU+I2gOaJ4mhwmAUjEQ3scDKJqLCOOkfL2OrYCdJG
a4yBwQEOTKJlIsdHX83zvSG1OaNU8xpZWHe7kdQ28h9g1qDWb3YTT0svHiMtpuKMJJoY2qrJtZ0O
V5rEOtlLmsZayohAF70dn4q6B13KTW0wS88Isn49TiP0EdCYSeeQYt/AUjPDTGdpVH7mQQM1nXRE
ViaVF2dzDsaZhGHbS6CQEqHZ0GfJQeMaVr3Fao/PryemcCr0I1befDGQLFRF0bJQGH1a5MR0uTjJ
KdFUPlIjhjQC6E6JkRaqMqX7i2UufptuQZ5bgbTNEwtONwEbocidm2gaUM2+APkI5G8NQovpsVVo
h6DW3iIfsr5IoosYbPBCcvJUfETWCB1J6gvJbWg03eNAgI31mgzC9HQ0RstOnVfEKqZ0oxXewJLz
iyKVA5FS5MXoyWjFFo0f10Z/rjfon0iwXsc1GnhnsJV1FZR8oXqK1gguJaLQtm2raLtJY5MCho2t
GSWkOTHhNkmsoSVCTEGqRG09Uo1hvbgXav8rLI3BKyc18cwy+BG96Y2ubarGwiY7P3C/qVr4waGw
gxvuGgpvnxiMJA2J53Xwgxglx0muto8xBC1QDeUm01uZnZOf342xpYKU6egn5Phoa2r3X+TJF4T3
QZH/hTnFpYhy0fz9r+qcHfzHb29//v2v/675Nf+s+dXAycv4godt9Mzi16BnRSgoTNDOEXQfcDwn
WfyuKok3drpLdpGKoAEly0+TdwyiHYemopLM1X9+VhYBzv/2rGydmYyuYrzna/75WVVFjj9JktiZ
DCd5Xc6HNkuiZ7NDO3ElpIsYmF8jmysZWx2hE25V3+TrYENf2LbKSr+pJ/2onZ17V13fqgD1nZFs
4ZiIeQBz9a9mrd4q4Pk7/5hb6iV7am/tc3yKh7hY/jaAq/vDwDIfVgss1V4Gy8vxenawJVUNftDe
i0hWxf3Bis5kmxke68K7Xo2t6riUc6XucrLv//NLotgIzf+310RBPa6QUQ2S0qBD/vNrgtZABTJo
tNvprF6Hfp8DuS7O/BoKRq5eydLPp+wFnEFGR7mNnGzJyObGSIXEUgUP4sh9LAeDZqE/HBfHJnVj
loZXCHcrclK3Nq+Pa8+LRZo6EmNYNhrRKYrOQcXlcWzoYxDhJMpquqjHKfF4Em9wdXuDKSyj810X
v8AxlL/l8qSQ7fqZQ5hT3Cp3Lf0ATWGBANbC13zcyyxnDtEzAo5z1N6Kz6b/jOFIkw8tu24sZQsm
MIm8lja1PLn2UdWZvi6gjrjZs6MAxb7sA9J1vKOJizitrphBESvBi3xqXw3yq+/5v5fP4tHc7OcU
ud1/s3ce27Fb57Z+ImgAC7lbORdTMXUwyE0SOS2EBeDp7wf5+tiSfeRxOmfcxu3Ikm1xs6pQK/xz
zm9ex9sGseyZIcjJuk/BCPGBN3zgkl6xpfPc3Us05M4s+10LO3wVVbp7xuVhLqBdImOTtO5dun6S
jvB1m7yV6JfxlXKzJw9NEyYZ+iZWKrROvvkhyqePAnrfoIVGaKIp5z4fjVRHK51uxbtEO8XPtEyv
0X2B7rljJd9l5wilNbhwkuF91p7Ew18/PsIx/s3j4yIfWETHyR78+SvFOTrVKgbx+2So1uW0d0YY
C93Ne8+S98JxX1esuK+8LR/jc/OgLu0jc+dbgYqG03/LfSFCW2MCxQu89619DPz4CqZ+t+ePO83Q
2ntzV6DQPVHMItS5RrfL0O9qgGe9cTHFKq0wQSznaDjMlucxJcZ3outwgen1qXqjUmp8N72H7t5A
K4zwfd7z3gHr5+fOauKjg7KYp8fppUZrbFmRUxaJZSvEh9sKbPfpSbCYwC0zYGF0EVH9tNyTMsPr
gqGkv2XlRsGmm0XOc+tc+pt40d4c60qfgrwHwvE+viS3+sXg2TYI6D5aW80didh5uP6hRGUAWrk0
BHtdWxJePQN5XrTIrxb74qOy92UEYmQR8E16cR78J+2o36fP1NeqH/dX9JV9edURuofIHzlyLsg/
J7Pse3DOvvexasdLd+g+dec9R2RRexscykYhHFe30LzBP8hnQXnNBQgSwsG+c9bwNJClvloEaHgE
VKZ0AdifTXUubsUteIhuWrAzWIIGd6sOHsejnchWA3SIlEjBS5de5xdP/PhFPPByDQS9Q/wSWpsy
/9K3ff4mQdp61AXf5zwT9iu0gkXm7aq95xEax8fDYGeRPSltbbwqc6cWDaD6DyglR2K2Cwh35vv8
BsBnWDr32mOQY/cMREk1DPD4DumAAyD2ts7sk31WW28wR0CZhEN6AaS0tYoYB3yl5IaqrXBlB6Oz
bHXrLgaYhUlvKtZUJ4gdI5ofP3QbGsmaZJdDBbF7TAE0t6hl4BeUCkTdx19/icx/DciQjNFdMjy6
gbRpE9P554AMM7/IzcqONwIEm/BrRMZePCNpXAM9xDH0Hn40ssT/b/EUjj/g/twFFh8qvVcuEy37
VT61T0mPjxeTMx+mcU53UrUOQVbdX14Z3yOsUzm76UVMKkTBmu0Hyf2A9FgmCBwzTRN7N62Th5zY
4GKClv8kS6pWYhhRQZBt/sMLnnf/P54OTN3Rof54hkcMSf/T6UAGFMEjWDT71vzBUgUn50ypKlY7
lDR32Dd5sMC7LGC72U66HzYaLZfao8Fu6r+WD/JuvDio1079q63jbeRxm2XlVay89QOdMQv71Nxr
6N+ljkTESDn6D5um+Le/v0E1DMEr17Qs8ccPDE+9KDIvb/dh6y60R/PVLwBlmj89c/RxWae7GsV/
ATlwkz+Xz04kF81zwiUO/CAh+xzSh3fgwA63eiDmTK4HjX4ggPLXb/O/+zXZ1m0iYK7rUD5Exuuf
nyuRN0ZV1nGxJ2xJZQ5GLeccogIbWpLuStnbBwL/NzOwzKMFJ359pDIRBlr8craJmBxDPb0v/eTZ
0qHQ/i5Tc2e16HbCzlKTP1S4LG1GRQ38QizC1uWvf33/X08mpg0q3xGGbQqdh/GPv36YxmB4Jjvb
C8Zmy6avw1VySlMAqgarCCckhOrBO9Ma40Fj7vZ5g6bw+z/9/t8LU9vHuBRPcej8dJ3MMPkWPBzU
wE8uZ8A01+yHKvKbS5SHR6yj9VYnkMbmjL/dnhuqf/+7yk3oqta1XVfFao8ByT4FzQRza/47JCvi
rgMp8KnsjyShR46WIGE8g+jHrCgPSMvNrDGXR3dWnGEzNe+KqUk5q9H6rEtn3JdQqV1pHbNZtybx
hHcKKbvZmbOube/7/EOftW6d42dVkXKbnIKxNQcp7kse3uQYz4TPiZracE5VmWQXSctIbXAPF6NQ
i3DW2SME92xW3vNZgxezGo9fO0G8QaHvZq2+mVV7b9bv6R7dsfbkq3bW9u/NWecnw47o38/qPyEZ
rAAAXkHBbP/6Uxf/shgahmAh9B3WQtu158ziPz+0oWaFLTbfeG9mb3VBUc8M5mCK7zXGD2e9Agp1
6dNVPKb1RWkn0oHfWNJEj5vYJQ5h3Yuszjgv04rN0v5oFLQtJcCaLkmV+hsC0iPujqi7hqhvk1dc
jITRcwBpejlHWv7Di/mXR5izNYdnm6AlaUvT/9M30KmjpqY1PtqLs+uhv0fBsOIUTA/bMjP84BwG
HaRnUe+drtEPlYMEbmYNtiEzKk+Rmd3F3botXnphNevhIu/7GyeKT/ftv05y/2up2j9kbLff5eUj
/27+mLX9fzJ6a+g8bq7Free/j9+uvrMo/uf47T/+pb9FcF33N9P0bUQTz9HN+T//HsF1nd887la+
7xJ/NZnWcn7+ewTX+w1DGUucY/iGpTuCXOzfI7jeb5Yu+Ld0xzQMfqL4H0Vw9T8+hrw6T7jCJ+Xr
mBZXPO9Pd7y4sInT+qLedqSk/B40d+J/MEtOtw1K3NkabhTbPTZM4RYTe/Y6ienAoQwR5zSP49oc
FN97SoxkTUu11ADdJvRMXIoIYMUchN0GSYwIQsrNVl1zU0HyrSq3uRmx5C5D5Vk/MohM7HXmUP7o
a92DkHI4zYIILmacy/fKKQImzGh4bZCdq6w4xXnRsqdCv5UhsDu3vALiG+8jKjIWmHUTylOvfY73
xKiVe/GwdDfG7K5tVvwKztzwZK40VuAaHMOqsBp33zf259RZzYXnAUupMX02tKlE9ao2mhdy88Qj
LM1cT8CMYnyyJH5GksFD6DK0ad4E8euToBcujSEB9JSJlll/LMxi43ndSzjfeT0UDo5M9bjWqbYi
JRcJ+aug9DQkOUDsyFwxqC6vXv6WOM5rV2nm0lBhudibcaCwgy0CLs0rVTGSoVZmofeSV4APISuH
Vzd96vtxT66pgBURfgiXqF9nCrqCOUXUnxRsTstSk9ilpNcd+okC4CxSLOphkmND9BfQQZNFM581
woLxpQquDMdqBCeCWAOrvK9F5pGtap3bg4cGR22O1cXRkQ3X2TTedYjM9tjnivweSA1b+lfPoRPb
iP2OWHXiLeuY2s067A6ZsJjcd4KiV300N55JXo1G03YbFF2z8NzUWeZamp4SfehOVLtcAigd245I
OuCBgZhHq4uFho6/VjEbMr9EPdOm70KZPzP+faJaDuZjaOG99a8AH7/DTPiE95R+FgSxsDE3ezef
4hc4/AdhSufAyWdcdTmDPjyVL5QwPFIrc+9D/X/xFZ8GI2hu6O1TDQieT0QexomS7E5yt+ab1Rwx
bfS7XO93VqcIek1GseP4dKZ/CVZuCwBFUp9wqr3uwUQSuWPucWtVxHYT2tm2ol/0bHUdHhXFsCsa
neMQ9Nk+yADRVvqmHUdKFB2KnH9fpP7/kv4faAqGY1ge4xtWwf9+TV9G0UdLNV74IaM/LO3/+Jf/
trZ7Fmuxbum255mux4rMYV99Ny1TTv038bednasMYsf8v/x9bYehoIvfbwgUCrqQFP5rbTfc31xg
teAVLINDgcuQ8u9gibu/3ZFgUvwNNPF///kPg1Y2DA5E/7hMQafimGQJlm9P+POW8acDE7VscKuS
fsA7aWdLzsuEfsnxYzvB6NZ35Ws9ShOUrlHusddK+odhD3UUjfThURPygRJ2inojI7nZPiMrgmTn
UUTmnaUNS1y91aVT6lA0rXclYFiehqHcVIJxdiKqYJOqH9/xGzhHE0VObgTkoSo+M+DDnKj5OjeZ
uBuYdpgQPE+pMnHYWxRl2MlzZMNvdD6CqfdWYYcNV95FWoLfrsuwneiIfhh+9B9sR4BqXe8mA89Z
m1WDh59+mm1MoxJ5a6oUJz5ofFGbCNti6dy7dk9Le1lP7EzmG5V9ZYwta+DbmVkvVhZmWyNp6C0t
zs5QUy47GqR5Bcn8knFTYXI+Eyg8UdOfPIN8ikerRDwNiybdizGaSE0X/VExnxatjSpYxwtO5E99
Nn5DzaWxY5Zko/ZmNCrbNdlcLhBQFVrd3CreV01mbl1WSfxQWL56dpg4aSkHa0yu8276kSV1tYoG
w1qLXBztE2FP4MvO7zlvOgcGzJNJUf4kpiG2Uq6yIvoWbgd0yZwoFw+JXaued9LutEevqZ8C2PNH
0rvLFB/sSQ8c7CVrgnJXOjnTBYnydTdSfTc1HImlvx1kSbeTKQSluRUYpdLdhqabLLmkkWVKQfhb
mbsWKcr7WPtLzkFk5RkSuBYF6yFRxUXqmJvOz2YfGDeQppaLiLoNsgX+u6QuO07TD13gIOtxlC0r
UHN4hSCC/kCBvDPZ/zAwgpkjN4oXadgnLf5uboGv+JJSEpCZjSIKwdn3fQSlHlie1MHEDnXh77vc
eY3icp9Fvn4Y6IJoDc4R2HiXfMrDnd4UBaFUnIkGkA9wz+6px6j9yffjyfTTPRwoeauZJa7sPC4f
GGbfpYZvHmbCnMP2CZf2veEdhwc0px2N4KMJ7+u4fhrwkQH2f3IYw36KMgaHVNZHvSbjFlgPMkRu
NhNTbFuzS49tk3/WAeR6dtpxDxprWGYWo8R+anOAzCEqopc5eII1tWZiro7ZGN+T0OMhD93ovpmw
jFZFECzMIJx2VHFXB20EE5G5XPiwE6ptUxqI/bzVvSieC1QWNzAWgK7WSO8VtXvlOU12WZH9wm4s
NoZONsxRHiFC2nRUKH86qWj98E8+7xDNL+XKDWBXx56gal5XGFa6XdnMunrQrNoCt1RFN2wHUY16
ysHLdp0Rbnn0FyBAcZ7mDbojwRLodbRiz+DLmKpfHtDWi1P+DOctSyVRe1CMMoIsBacoxgrFYN4M
CE11nesfSPvd6SN/PmzyYk2Z+SsFFMzJ/e7VK6lHc4FDvduCg05g6dtUCwr+BH3AnOg/+sUrdDUm
8FHyZCaNxdx1Sna6G0jkM9yImHUbFga3pD48reUWjtEHgLPj4AwbNQIzcXN8Kp2fg38XhwnOYxIr
DUnZbxet5m4rn2Y/zUyhsyD1jiGZPswZz1OSnAtnH7u4x0G/LMZ25mmFQBh69QwNS+6MmOC44xJk
tvTwFGVEv2Mrq3ZVsM2awIbcqh7yMcg3DZ+c73b4EXHeSm07+PYvTLrhtdOyYw/+4tOlY2d2SRwj
a5h2MyrGrBu6izzOf6GB4abMwocSK+PRG7rHROcIashL5daH1CV0B/ANkSEh7j1YVJFoE23mmVRk
/axfmmr2nm7f8Fu8jRUG4jZyjm5kL7JMkgVCIsTw92VyOF5ELnk7j86gZWiodYmLJpkj+crP3NWE
ed+m0zZRBGwHsLL4Ou8SMvirEpvmJiimQ+Vnv7xOPIAheZd9/yWG9FyfKzv91YUtrJgGnmodverm
XEWItQVrzEr5AFBo87PW5D8RkFizjl6lznDHKLPoDV55At6zM6aG+z8fA3M8QNT4K/GYC1Tp4Lnp
Ob92YDSg2hA599twb4XxoXNCWCZN8NU707caFDYimNYUSvF/LjkaU1PGxKHCLDZCQe8dQ66Ae0Ne
+AK5AKGLFJg3qZ82ghJjZM+pIR5M3vxto8DBQSHFiaM+LUxNBKmw8ndjt/dpmgnSUFvYZcBwRafm
13C8G15Kc+3kExsBJ8uG6JRhdM+a3+5E2pHqpUnSa32FXJgmm7RznugVl4fAA7ij1f7Krf14Vdbh
fUg2BkNb2lJzTTUKEDjrDJ3krEOV2QW9be8rmR4zo0YAsIcvOHwUSDOUr6rSejbgV+KTHMI3CyJR
cmkLkuhcNx6kgnUqycQfuXs8ELwIv7GYH70xMVciMHFZae1BxpZ5oKWNsbOm7qoWAGMIG3Pr+0mz
z0xCwzaW0O3kThmdX/ZKOCXh+fkvRh1YF5OPfwQl3Hg475puzR0o3Ggpe4Ur6mDXGw7J+SI7lkEJ
CbUX9EUWhbeGu5/trIQOnz4jZ1RDgK57G2ycgf+ZNu7mmXyZsUnqBm9H6Vg7RwIsC039MxqN4mmI
vius/gt6xSgXG+iHiWgO3Rpc7TYhgFHu+cEG9To9almhnwqXVPGoVLdjoTKP7mjvGM63G8xc8kgA
+S4NfP8I5fa7nyzIBnP5VocHWy8NVqdxFEiOsA2xevpGPF1cea2NtjuqpvrqEj85sM0tg7i+K6AY
bHAgf0LpHfUpfyz7Jft1enZkSO9ibe+KvlVbPXeWteeki4kSJDaN8EEPwfHyXm/iNnfOMz3gzraz
N3P2edZRttWTuoMlpTyYSD79O2n/COdLu5Jt4X7ZTdyxyUhoOtK2SPUve2MYEzTfefNbpvBlPMOQ
rxmGs1DreU9Km9RhEr7GopKrEetYQOIPGintzHUEaUBZLvXR3Vgz2YN30VItseTT0Y4NFVbbLiiN
NWDLk9ulciVkBYDVH6ejH+mfTTF1W4taqmNLPXbhJrPPhGifL1zwribRN80ruO0B+aNUUDYw1WM0
Ulw3qIm6Cg9IPxv872KNU3zgfu9AcpgWmGU/E107tVl3TzjqgfvxJguptfDcZ5sQSyg/0yFcgRjY
tU73lifOK8ckhLlQRzXEgg/Y3rW+49TQ1/jxnkyjMIm/OO4y7tDPJ1NW+wanxp2wxrXV4ICDsQNq
zJkvq1Zu3CHCc/ij5jXHQUgYe3isJw57tQrQbgPvQdLH9lB1ojkUFh5rHVP9xppbYVItDZ+wcJPr
UDdbNO+Ti7cusILoDrfzG9OqnZsY+b030chVBIjzgvjUuupTvrrwa9YoXN3O12J/6VJUtI764LG3
Y+eODfxg+salVHr/BO/6ojgnnqTUu2vid8QDG5I6bm+xB9Rkl728qy6Dz/ut0TWwSmWh3RF/+Qzr
UUcdyU40ODTnIbQpT6fRgaLs6ctMax9GrLYCH1ff56brrLMBZBAnzBoSkFM/hIgbS9BIwzOTEcjR
+PgPhpbdatU9ZVVPBXgtl6IcH4RjXrCgsj5iyMaN2nx7vN8rQf34qhkJnIcV8+0pkZzbGedoNvjF
13yoarQuoJwaZ8lKs05xD+OnMPybX3gWB7/oXYQVpKSpXUPGfMtpH57v7wRXEmzKUrefBVXG02hx
LBeSKycWgUEP7vRYv6i2ugX+uMVzcTaGKX1Oh1Wmw03Lw6I9elKJZeAOHNvpRmBLwgPk59kldMsP
ZokrNqVvN2nluuvnmgmQk4VeYwfKQ9piiAiAoRWx+oGuXS8Ht3vOgJt7HqBpyQUppS/iEBfYFjAQ
YmaytnEN2NUKaw6GE5kxz8Cl5RgeAYPBpc8ledW0Jr579m0K0Ji2R9uaaSfW+p5E9WAQ5amom7Yb
6ayimEi17437Dqk1aKRFfZkDOWLyLppiGARBsoiMWzFWxUY4/VmPmzNpKXA0oqRplChAa3LYDblO
KDN7bQO0pbCH0se8hAp7+qrq/MFsXWPRlMFrSvzPDZ1TPOZPqTEcMsZgwlSPnPyQPWjB7SOIekHF
wYiTWjooGoC69zYwOR7MSjfPP6pzstSEVrw4c1kHd8zkQYXxvVVjqDPKFOg0fYsLDvCsJVPvbDMr
1VnlVxVzvVM8+Pit3fYJ4YAkAJjAdJPEJRV8lptvPBb3g1M19TWXXFMpc+6X1Atoy6HswjtQCYp3
ByQ/AyB1zJ2j3sYU3STYSorM7c8lKBvXBlRGeehBsmVtCQRzIAid/krX8l09c6loCVJ3KsGtKpof
ynkJSoc+wRc+YluLvRUD5OoB+mL1IMXwSQMHOc2Skiq/DykVonXtBWLYTsZBd0GLfaoFls7MT65J
yreYJ7A/FfhGTVB1J6sfFS0nHajm3BjwW0I5maqw3A1DoLgAOOeMwDaAu6a4luBLjTb/NDHgPndb
t26MM0MKYHADDAOaJ56kY8xxtXfliuehIeA+cKdIy/E5saOPSgDDn0AQ9ZH1GgS5R2Ld3TVGvlV4
IF+TECZ33tId507dWZWyPXnltvVsukSH9hKEebAFxb9tk4w6VR+UewiyPSVABUuMQ7NVq0uadtpS
dKrZFfCbl73idgsvricFCKY27WdWFaEQtk29nh/1UxkaAo4JNNSwguUjcjAGXsR1h8shmAWKk56A
n79F6DJbRuWv+C6dU13kR+Giv6nMSPeNXsp1pjXJQWumGX8rnDXz6WlTRamx0PVK++zC6kAVmPNs
24YL9Nslpy4TdH8B1k0bRqpIpTokXHGbghsVfkdu4IGQR4PEexIwuqgnYpAimsyFYWpQWzML36EO
W/F381/yVoxOTw+21rP0MRkPLRh8XhFsjARSr4rb4azVabioElpQmhQnh9kfk6kCx9sqdU5CqtOU
SZAPi8SpbLpords9pEcl22vrAKQxbErgAVvkGGwhOhXeY0YeY017QbKp3OgjZup5V4R9tlBknV6k
o8Gu53i/TX0TgOCogAYY3HPR1z8qDvC4OMBDmhUhaXsimiy5828Dp4ZZpFKxHkYzPhINX7S6Tchq
iBdwOrhogHq66qR/oAFyWGgFQC5RkpdsneQs2/ggBwKNxDPeHL/YhjwsUZq152my7K02TcVqLAP0
glzWh1jPsr3X20giZnUaDOkubd2jcc+lJsv1t05o+bc4EvrGCohr2i134kSJ7qWbTeSaVtTvWa+w
xk3FXiDArGVJnavK4KqFDQ8nXa/+WuaTTSnRLyOpnXcs6sT2p8bBlOkJvug2KY6pujZRfi16fN7J
SFNR6RoWCCpu+FHGKKTOqZVyxry/qRGkRLgZUkYY3FokgXSWSzu6MmrWlqoCoB8GcxkZSZt14msM
qsFrD2r0DtIKT8kwj/ZaisCIihAQtrRvb+BeQozPxUvvXMOWHuA851AaK0AjNiIQ1yfPOIpSrSmP
zA/MmvLNVHPJNKECE/rycoKJ8UPGfCFPfaI3Rkost6jcVYttZlXosJlzO8CvBgmI44LZwqGP5Tof
CdlFlgQKTzffIm6d5zwdzV0TMxXwIsgDdlJQKsBoBua/RiA6U1vLcp5QzfJHl++0SNZV14+PhDWY
RUxufIy8e4NvNRE3Bnyaz0nSlAXexuwQZBWusZipURPMxUZJ/QAIjQpcTBC7xlPvrRjaY9tRochk
0MuOPF4dIKxnsiShO35AI2iYCaptG7nczsgFTHX6RFTVvlCxTpaYxf8EftVzfJt1OkxOgqznCYu6
WnAMAV7Nz7ULBgmBV58tIwbPZNWPHQjIVLPD+9Gar3DisafDLNaESSUoAKzMZKsap/TiWCCsCahV
x0GGs4Ws+dbmV1T1J5o/HxI3c7aTQ09bEXfXMVbWNgL4MMQFJzfqJnDXR3JZ2TrJB4HUn6Rae+f5
kBaVGe3tXFJvj8C0p5ODA7IE9dLlco4Mu/IUJ+ou0dBD3ADD2OSrRxXQ794awMebmpIet19waLGY
iepA3Hm/VJg/wu77CFIX7EkwfAqiUS1lFrIbjrQ0vXfTvh78XyX52LVe9t9D34B/GYZkLvwDpJd5
W8/c6Ph3qOUU9O4GFi/ZA7Icv06ddmcV5VzK2egrk8rfZYsyYxXqfkzYdoV0obV4ruB83T24KR1U
TcD0IrFiSo/jeJ2zDMwE3fmXj81xVanqkZrqRyDBhyz0u2Wv6R8GF2geSWKKeX4StLIsJzNmfOkE
n6bUvvqu6tYOYyyEtGyLOle08moPcH7aholxCymLIppdFDVbd/pVUWXGZTe2F6rYVJmj78KyvU4R
OliKJ7yERBr19la6brJiyk+LQfOFKtSyk8fGKs4iZ2UIYxM7tc5oG1ZYFcknn1oJqtypB9bzQ/7u
VtqdS1yc0AJp2VbakKsYwKaa2OAgwVgvWSu46DH1cN6acEAGNPQQS0+wLDunXPsOlAzPvzNeiMbn
p2TEEqGXdBFTErGhIuDaWcGRGcwy676i6lflj/HeCadLqv10DkcbJ3WXQ8Lx3RQhxm/3Ja6Vdkwc
IEJmYePK6D4mmiNwDEqGW3V07CwK5mvN0NbN1Btni+AdAe+vOCGTmFStWqTEyvfcces1oU3wiiGc
wbRwBqCEJFu5hRzJmoJjbahjaEhRH+r5L0kV7kXGDRnMYpBzS+2jhKiJVXIXN1aitnFX+C92nVV0
SDg69+LqPUiQGYXbsz174guUmrmWPURH6fdbrzHvYcDxdeVo1jFaURQMLFTl9WuLiUtNQ/rK8CZJ
VsWEbmDnLturIgbSfk9gRyMlbr6efXTVeHAo/wlKiPGGZe24J9FMM47nyBnfA7u+Fpi2Fnq05wh4
wXvzPBnJYz8kA9AKFxaF+hjrbJsM3qtjzYjoDYXod1X1Kw3mQxoB0dE0g43i4YFKi6OPTcMWFEhN
+i87T6gLNqBZBxkf9ITzyIABh5mV9SNkOKpK7pO9x8PBwxsZ7mde0ZVe9ZkDMbTDc5uJvVW6jPrJ
2aB+xyQCy9e0R09xd6P13GkuP0yQKRjWwGBYpenzYtTPD7TK8NEf3SdHpCevrV5DI333zNra6C3u
WN+7RsjHUSXup9B70kxu6cfaUp+t7b3kqnyV0wAbuuAklrK+CPwIHjNo2Z0sVni4JtQeV94KTL2+
oqU6GoI15UxylTg3r0Bdau2RZtTKWHldDzDILK690qhR9Hp5xKAI9U+vjEXnaeqig9TAEMW9NMwa
5NtM0NypPG8/KgmNMRiepD/3CWgLEVrBhfzKq5nZ4gWJDpt82Pwq7dwiBKO+QN3EGy1OP0Dxfjie
kd6/tSan/6Sug0USKodyZiiBjvjABzVbindGExdPFFtQDBrzGURq2qqIL43nExAxWFUPWT2MPEsc
FrSu+oKDYe78VJdrw6Aexc3oM9AyrjJQgyF4meatlN0L1cvvFLbLJYGadGEW31o193k3aEFxyrjS
xb29CBmf7YY2Dpe//1AzqSdqLPr6khFznTxvuEaiZlcbR7BlJgPMAOx3VGpi3SJNEgGNd004CbR8
Zyu1HLqsLjV3QaqWW0Car0lhL9GTSEkzjLVatBMmO7wd40ViSDX7TjvFtozZlPEp6G3vUQD1nPvF
Os+6tR0TX5+o76lS476wI2hocjyhiiRnjHPYwVNjqxo0FruE5mePFNk0OPPA4C26yFX3vmdeMroh
t0OAu4Ip/jMh4OTeHmlWc9OKOlqEUJ86l10tdfS9Nl3GUMxhbUG8rgkPSE6gO4PPm5dMNDYCob4M
LGCzmt2ZcCqaLdSCZIdS+6sFSUrtFFtEljNeZXS/9HFhsvy7hCWrXd0q47XEP76LdP/BcUh6Ea8r
IcR0N0nv9EGBRNrqLSCTsdLp7pPJo1+aXxkQINpBAA/HevesojR6XsEtqZa5gSBRhSnnR9i82yKd
r2w667oTeD9ULjPD4yba9MH0labcimW6NNxyvMmWc10a9+kMbsxopOAllpRcLkDfQpk1IfgxCMvW
+dQeGE41tOwA0ebN21Rk+RjlB3disn3GCYeqMoYr8X+6ng8NkbWFh5tqDWVqWitPbgl/2hk3hqxP
70WvPDIYXNBwcPKVdvWfKcTS7wBNXADovHaeTO+QGZ9rszNO0ici2lfGT1NBS7djgylM0h1aJKut
Y7PigMs7ladOVtmbXuk34C3rUdrWC23wz/iPnDVj92pflaSDRV11xLSQVrkqrlNVnqyQZtKhr07a
AIM0RjxOoBPLjiIlYzo3jX1rnJo+OuajAfPks1cVx6qwPgcxlgc/VtndlJKkC8y7rksujBAJ1/U+
xj6on/ugsfxV49s60IWU+YkhPAb5tb40q/rHK4fvYkZ8GGY0Pfa990LLzXMpkulOO0DOQudpKFMz
61te6ZRDnTyXMz4QPGDgQ86XlFV+Zbf2B71ppHGq7If2GE5KEWCTrlTb0mx/wg4ssE5l15YCbnsV
GwYkWW6CjNVqUgB006HbrACAPDiFG25t1JHFtKxNTKQW2xr92BkCUgfApzYh47foiJrgZgw8AwOz
/E6d3sYk9emBYLAd6HpNSAGnojhkUVe494M22Opj3p2Yh1BMGFZAoju5SQ273nWg84NMZyKezwdk
8dXWPdfTAWzRZENQUrS40hiEpCRtD/IKH/hCVG6AvNV/WxiV/ZgY5aT8fZb47h64K1FHLLiAR6iF
aHateQWL7u90+qMeJq2glbKl6Qbv2pR9Z3zvH83kZc7DL/3GO8R2kG9FWZJDgvZGIlouhhGb2tjP
VQ89xfZD8kIyflxpzLLXtoe/VxO1WDWEmhcm0nSs4bp1fFNtcxxNmFFhjOWtDHa5QV57UuEaO5Y8
2PNIEm7TkeED0lgbPRgp13bbnYBqc0km4eV/djH7jsEYimq3cC0dwqxlq4MaHMNgEfCl9Sv4j046
/YCcIcWdCC67pBUDTA0Q/HincP5raxCg4JytFzO3qQLKf4HSmxiOMq4iFvRCFHg4KeQmRc0v87pI
3cCNndd6XkOrpx3kgLEB2nk5HuPR4rTX6uAsutq9gVv5yqoGd1eMAqI/hiHyUz7p5zRPoQpUz8WU
WOuO/iYswgyNfLPpNvRblQVKHxwgkRZ47obslsB93U6MvvEUbOjiEbigAWOLzP0oNyMgWoz7LqNB
/Bq+N4dDsrzHFwjwa6w/u4mvcMD9ZIjyYtWGQb+CY7HRtFwsNb9Cjvw/7J3ZcuTImaVfRQ8wKMPi
2G7mIgKxR3Dfkjcwkkli3wEHHE/fH7KyNcpSl2Rlc9Nt1jKJkqySySAC4fiXc75TpViXW8JQ3Ra3
o03ZYKAuaw3/BT2iu4qb4nG595HIFUkgRlQb3rtVsslL4UivnEjd17r17sNutMyBRL84lQG21Ntq
wjVLaJC2I8n9w1VLxB1Z13h9n4SXjrdR2mDx4kNgR7wpHfBlf2YoWOvXPz5mOWU/L7o74AVTgXCp
54n7TbdVhq4wssSlkDrBQW1YHHLFcHh6Ml0KFDLO8bQSiyWQBEZJcxK/dz389M4Vd2MrscsPqqXA
/ioI8F1NY1yvJovsTC1RzzaeYW6HEa1+LTnKZ59qKcnLDQPTUyRD75JVL+zmzV0n409VRi4h5T2H
hmJhk+q7MFcOxeS4b+YuvHjyJYH/sTMKG9+tpOBApOifM8k6VmdsjsUHwnUNZiVTaB5wex61SLxZ
BmJRMxUpMvnIXHd8cveRQwK7VnI8W0YdbirG+Cjv2+yidVOykdCGnt0apN3cYH8mgZGCRt82DS2D
gjL1ovn6TTeysCqSTAX9oHX3XWFu+bXfQ6g2F8EQ4FpMEw8L68i4cHgwe/8qF7HGxmOKdrlb3leg
q44+GY9BDjCQQYoLTw8gWycSf6dnaXKqqej9sJvuY2LiA6+C82Tl1aUm9q9r0/6mR97UkGJwYGr4
wrfzQOknexNBgVyPi+936IZACDc8tsDlLzPnC/77kRU+fncFqcYXUHVMZ54uP76IDGKM5zHDU0NI
P8nF9DmyVGJ659arKzzLsJSHkSqpVs7O4hgQhjnfqlB/1LOuCnRw8XiQOeJdeo2mSKxTZ9bvEgsQ
GdCyu2XwuOulwNte5qQhzz1jzwH+8ZT3O30W411XMhBFXN93+hWdQEyNzSnf9EEeZsaZJNE7P4YY
QwIL3vS8HgKjn/ptqFufnivTi+JzgmWdKV+5HCLRGOS9XZ8hy20cw0ggrRSXpKYmJYEGnzWEgh2j
7ikofXk0RGtsylnoN6IamkOhU8YlU7rJ/SL5rDT/STJJPdtRHAVdY0J0nlsYQDnm7j7qD1Pi3xJ4
KHa11VPb2khxm4q15miOxd6VRb+uecBLCEuw+uIdkClwEK3QSSVwEQgvg6dQolUossi70dzuCzWC
GSQMS+BqeKCMtNbaCAqcTT6SbVhlLEFAP7cbC254mqT1LVHLzMSK7phmndhYuOADt42q41ztnMRO
rsfUpPweSKfJ5ZBca8kglxTC51TvkNQtX0grOTS96PaeBVW9dyWzUB1lteQx5zTnzHe7fY6KaRuP
KARiMipFmr/iL27hiMVLjO6MHssh22BlWn21JyDTI8Q0e6WYzfbZAu/wFh1MSh/hTpHDs2eeUHUv
3txEPxCdwgq3ybJjCO5obbc1l9Z9yZFSRaifHvqEjwnZRHMURu+quZiZ/4jiJGPKnsJ3w9y01/xW
btIWe7kXu9fTZIuboejErvOdoM37N+aesGVLKyEaufk0Cx3UCGdwkCXoUDhD6gvO9um6zcqAWWJ6
drwZQqrTzXTwWXtwJo/SxA3p6Yg41XzN3YehAxwEIsezywcbfSIZTnWvb20rmh+rIT05upbtJ+AC
u6RQN/jikn3TVCxpM2iCVtNqVPkA5J1kuLSDKZiH53dxQrXcGZ3cNkW8qRxbbayBErMzmKIVc8Tc
ZDbYYWvzJVcFM65y9gLNDIF3uSy+Zd2FYF6j4onsyxTtSS3SDlHWADpYeiynZl4NKJOj3k2ooSze
PUAR9YaxY77VmzC6cSWCh6SXl9mKQZL43iFKyNLOtXmfyOquMpzimHTzi2rqfAdCKd2ZRf6NyXkZ
+F5Y7kyilC4mA+zeGGF9SJJEWr2GdTrHrBsbHIVGPasrEt3v0Dr2p1aBQ0K9RYepnxuMgJYWDwse
8Mu+7UMgNGTOgilwlh6nbR/QQn+UiQRJJldOVQaRDV6PQzQCs1F/aRTlvWk/W+ic9nFK2nQU98ja
tCfeYfqwGNkSholdMaINKLTwmT7ugoLaPUJWCzL20oRZIG/3QvvQsIxUAEFWjptW+0G0l9ao4uvG
tS8p8E6altnddHdAbLYZWM4uRlKeO+aJK9wgPFGou0DqQk3yDn22h3CLe12+kyjMrJPn50wIi2xY
esa5DARLyDVwtUvZeR3FIQq+1p7Puh7xRHKJwWXRM67bJjLwGJTmHoDg66BBVO/CjCSteb6ki3if
BNzo2skYCBnjtouTY2G4L0LpLnSWvtzUA1hcn8pBI8forJnRTTaXydnxqZISpLfEb5Bgg7ZI3MUq
3VlQrPY1GdVSQgcY3OJJy+IVkccfUF0rUiVXzchzIJ69bm9r8T4lzi8Y7fRB5cSC54qxfhdOFJ3T
m9+nCCfz8ZyzxYKUtDKrbufUqBmKATRHAz52JWVSrVKl7bICqC+KLT5epyrSxKYRxsEYqie/FfRK
30WfZNvGt14nCxoQDcyGE9jdcovHugVUQ6IO9WS6bfF5rbNmstcDYsw4wfPBGxwgTqG8Fcz97YxX
xXQsV217alP/u8Vwe9EXfOojpspIyWc7wdLJGh/0Y9glaySQEmEwMAUtxRk228d5XiASxeQFtu6M
m80guPQq5wFiDtZ89NRVYxDd4VjJgNSPt7OjqKolO5isvBnNDq3Idhyaao+hi+SqHlKuPTw2YYot
oujfq6oI2JlvXbu6ozhz1rVKigs7TCpjghedGqxfFHvnNA3NC/5JFeBV2Oe5z6jEb8h8aZYLP6JJ
sztKSnYTOY0228OFPOnBhWTTgEq5SSWRXqoPDAhukXTurORVylCchpEqP2dFmY041nKYPhTtmNkj
iUbXbzP0Eb57k8OIfWur9M3N0NNYvf08pO2bkYVb3Y3Mq1S14f0ARq2uXRIemR2UTrr34xb3Yq9/
WIvS0kjs5htobDDAmF0iwnxbutFsrtF+5f7eowcIHJtQ4Fh6rMQt4KoZb3BgxNAPZTrtOpvE1y5k
kMIQH/rwREsgWnSS5AAybY+cgvmxxMvT9TNWGtsMfvxfM3QUVkOdEVFYwDuP2a8A/a9pubz7DsT8
4MnvDqM//IPeHs/o3aTbJ9J7tlKonpCCniExLPe6MU5G7d+BwS53TjsWm9BJ8o2lo4etdSoaBug2
To83iyZDh6qh2fLLtokTyl/p/+ddhdj2hAmm3VdpGBL7mZ9NXZZ7hPIrL2zbfa0oquvqKpp9UMTM
B9dD7RxtQyN/s2fjohGy5yJRYLDB46WwH+WMeIwwrVbrvpKqRc1RX0zLOoyJYT6EDOyOCKU57Key
fhwiDT1Y453sno+s6tPiGo7LqlBzvWl0z9srsocPoYXEyHOczeiiqLI93QPbOJ8nE+3rnFfjg4Gd
cR2p0jyockBUI2beGNVop9io+0BjrLK2Qma/GkUcIR0ksPfFVZzqglRSvqCpLHdxI+8T4XIsdN6F
ltc6EXjGtEixOf3rXpU/Tez8xVv4UBX8+4/Owl/+yJ/+RYt15u9JoP89oj9/Wgkh1fwrr8pb+T35
J6eKbizORb7zpwkRqyE0LV+4mEt0bCEYQX43qmBCdAEL6LrjYTe0XBwkP30qlv6b6y82FTicOBjp
zP7uU+EfEQ1KV+zgYDVw4zp/xadi/WqZx4KId8bXSRzlVTB4MBeOyMfbHTtP8EHG/0GH4lLnpWpn
8KxZycxOagCutcNoiOgyUtxQeDtkJ+mZcfTmULvougftK3fHm17T39vC5OHHE+YUmzkMj/rKrMfh
CqufWpsavl9CLbyg6sj/SYwkvrVd3VoLFLcbR4Zswcp7FpuQmaap2doQYAGpya0s6igIm6n6wYZz
mJgT/TcwRDV+kof+14r176xYugHXAovTv7i7g7fv7dvfuMP/dvXGPf63/Zv8zP9ot/35t/y8063f
TDIHdHQTDNVB7/2/O938zWdv5vMzuaN/tdvqeHSXwFv7h0H3H922+m+6ZTJ4E7rpQRqw/lLg7R+9
ttzhuLpIwdV5JWA9/uC1ZbZvThbWvs1IpWaDtm1whTgi3hodj+5J7P7hWv0XBjBr+ft+sX/ptuND
0uCHGpbP5fj1gxUVWl3VdgesCAaFT8ojNrAgn547iIjWXWzgpNSByfOfsoIGjcN2LLOgPyeU04WO
33Z89q1tqwRVKuaBBHZRenFd9R5bL1A4wUEU66hOA60DsxG9OZS8//o3WK78P/8GlskJZPOrOM4f
DGxhnVQ+s3FUqTFMnKw5AF9AZC+2Wno9aeN9ej+a7hb502ZmkewSG+q0ztYDOuVHRKt7K0Gcb+rw
EgcbSPBzGEE+6xfi5wpEdRA6w7+x9VMZ/PNL9rBzA6agAmeK/4eXXKCrZPgEIaoDBLtjqnWQEdLJ
fPJf6UZ92dWY7GIdl0gKCAio5DYnSQUrwbFFLPJtqiBDTg6YcXKK8JOgnGZLIA5zXL7qEAYvnoP6
tt6FvUFgIFz7jaGNrFEFHjK3ZOlLNbvwq6xyfDXDr9HLKArjjawE6QxwlhkTOx12U2qPwqb6JRO+
f7Ude9X3MPiZ9KC7XjfVHDgvhstfo1alyboKxZVfo+ESLL98udXeTRI/bQZQ6qCyN9sB9iNo9TC+
VZ6/qj6jzl4zaAtsTQSCCreQcn3smztuuGAcfOTz65gol3Z6Z2YXjGO2Fo64JHKiCUdDYjF/N3EG
I4fGYIBwNOolHWl+lRHQKUbrWOMaMMWeedMOmOBRs13gac6hMJt7uvJrtKsHeJGr2hY7T1FgSwLu
PWpqfELzq25ZJ73xDsuLKhOx02ObB4LNXkEBIQ2PNsN4omBWfgjynJ7dHKnbciICLVZ1HQKkrghy
VbVoYHq46e0eRLAIh0tBG4bo6fdXWzGFCPnRUo9O7LCIcH1ePis5hmdPSHbV2EIs9r36Ffm1OHOY
x5KWAyXfANydFlTJPju0/sq3581ANo3XvQP3DagdsboxFASKm6r3ceZ6Mj+rGetw9w9kCVsh0uoQ
5BP7g0Rt0tkNfHqBFJBWu0Tn1nxY7Qi6VEpI7fvSncdbf9HmguCzt74N+VpeG807VEQvopGODiU2
M3aI65Ffz2b3M9XTphbLDPtWw8Kvp+Q2JfcszvYacOSaD2RawzVcz/wmMg03Qrz7doGUS14YAq7K
6KNhCVDUi74MKi15vIuGx0uIW+W38pj1o66HxD2t27p47WaSp3PCVESpPXma652TPnwtaqZmk2Ip
hpQgwA9wXagyBpTc3I6+Ue6MzOZKR3x8iJkMafAXiadlu9tizruDMphwTIO0D3YcamCvO85C+YWK
e9HqSm9nx6BxtCIDKDk1XFp+KW8KF4Av6pkU1vZaE4b9aPFn4Pxuqoh8mNict9UU791R3DfEOj7W
3Raeqjw4JKCwtNUc5iCtF4yST1/ik/bcxeErG+QtqiHtknXuh0AKvzjcWKkkRUPj6ORrf+HPsey3
iNZGrRx6V37OeF2z6u5A2xEdpeY8mClHs5epYWs4nRukBuZ45XnpUdmgttyCaYkdat+wr3nYYLPz
MA7Ooyi7i23R3DYxH1V/TNdJZfffJNOkUO+i81A/x7JGRTtY6CJglzNZx6OTNTecPvKiCbbdvVe/
/jj0/1JB9Kdl+j9W6f/3T//Uf89iXndNn9r3z4v5SzJX7Vvxi+d8qZJ+fNvv9Y1v/SYoYJyF/LHY
ynlg/l7I++ZvpkuNQiil+7NS+c9K3sSmvtRE/MvSGeAvELH/pIkYv1EX0JHTHJIw5zp/qZI3INj8
+vTzKK0ohsGV2ZQbwEn+QLWxyFZD+RJCQ0BMgcb+yUyw6/ow5kbB0soZGC+6hlEFsKx9QbDenBwT
jxsc0eUDBwmG5HmTA28F0s3cwS9Zl476gb74le0e3AVyX+bM/IaOw90XrEN9ZNGGCy4uc9Q1pCy0
8PDSU0FuU2TkN5pe6GCefYJiGBluw9iw8P+SGZ2OEZtmaIiHaPhIw/Zc2KRV4IZDPtyyFUCi3Bog
BHlQOXas8U0EbSXJa+O4ya5AdTdazqXI41szE4eM0DdGlvqHk0CFaJNvtbSGlXDHZJ10rbvSkS5P
ndcjAODpVizNO2tDHiopC/14nOAHZudJpK9WOL3MhuxXecdBSUxrg5UEZY1etBufq71hDvch5pzk
Dy8c9zh63ht7YvA/ZOuiAL7h20zkdFkvaw34kSP00jz8dA0IX3p3U6iHTJk46YisDeLFvln1wJ/6
H2r8BaGNwAkLUWgS2xPVjzKzvhs6rybBQ9s05mufYi/oOljALn1RwwGFpAKqiL/2FUZZNB0TVrDm
Ef48GA/3Sdd91mKNjyBpsZ6M8Vp3FFstNV11pcKi12E9Ye5QONa3Mamf/VT/lgoD2nFjM8YbL5Zb
nEbXuYs9gPZdd2uE7p2d9lvnTe/mjbBqa6em6tRUGBN6XSZYBMzzUCljLecCha64DScpd7K9j1VB
Mt0AUV4nqkbkn2QKq00M+V3OLIOnsvmIWLwHlcAz2WrId1X7Qkd9QuWO1ZypnI3gCZH7bePH3+uk
Qc0ItXglQ+NZulPAfHWDFS0NAMt5APimZU+q38pWv45Q/fbs/VCbYSTpdQot1dJezon8aNLp2mPY
y9NOEYMHUxlNgL6qZhYDqvKMNS7CZD+zRDVy5kUsHN3VUnotU3P6nLtwSj9g5mk7KzWvBv4bf1d7
SvnYJO2AjFcfjp7bXRktjm+2BNF60PET1dqjFTP9DeP2q8TAHiB0INKcOLNpuirLztxE1T3TdxC8
3W0uFLTXk+v3L35HjHiULUFGIzdQ1+KpUSvFiDNtoaJavlzVfsts1rzNIu4SYVoPqMGfYv1kKv1c
M7zbWj4VhK/Sm8570eQcmG25t4zkJVlK0xZJIiPiKl4nTXVryAVa75sRa+R6nacqGKk/y7HhVgvr
N0DNl9CPgaGb+L7c6KrKuDUaxJYUjiRYthZj8mUpj7QMeS2m/nXp49+F/1B5EZnhCI7C6VEVX4nK
vo8ifM/R2QNV/Ywr636w5T0iFMoVguV8so1ojgpYk5BeMhPIXOrNbM5LBAxyfmqje0uIEXWy1a06
gX8wn+Clkz2SlvDe0IrijvSPdUayoafZq1ij7sdhFRRF9k0hmAxYeqL/Hp3L+AU+nnnzPDKyFL7B
uHzYS4+AUixVhJwgeMsJImRZSqJXM+1n8enIBO4b6uPSFldkJp31RGEMyFpye+PmgYwxlDd++q2O
7C/qT7iel7Et6/d5C12gge6DzRHufWz4O4bOWhxPoIrKx8Hmyuusfzc+UdI7tLuBPSWP7OnvHMAQ
G6k1F9W45xy9xWroVqOpnsZevM3Zty6zr5UF1DMfkZbmemAb893yqUM61K+aHpqUMo155Zf4TkIr
ftUaeVe4YH1U0iAzmlCbDeQIIq0w4DesEwegeVXzKbRgOqx7Re5kmdyLCJUcHoiyyouj1OVTNuLN
ymuOXt3A8gFEumWBDUZinAlHyU1jF1Iq3+Cb87DaYZswWmSsQKsQr8Li77PFWYEJjsDcjTO2kJnc
8PscuUMA5NtbReIhcnlGad1QHwVwKw0/xarHoB/E8Ws7t2+xMVz50ooxObhXQzJnbNuJpBydJQC8
u0JEjeC4iTGJ2LBMTN4mRZ4CtN70FQ35AT9BhEoi77ZmVT8QiLl1mxDZLAk5vd/cOcyE0XI1Lxi/
Apa6nyPG+R16gKtKMdaPGKFniKSIg6nY6kzWRh+aB1+NzaF2tOtqyG6ZPH/JAUmsFx9HBXoK0p6J
nibhzNJInhW2WYNjziHY0lgPGX4At5aLy90m7tR6dpV76OlF16Q+SZrYmb0mt/in6xCbkzTGBPKD
xRq6rDV6w1tCEEkFGpbA4hx+IO0S4r6ti4g1NMonWAGMG5qCWF9v/FiE7jYrHIch3KY0exw4MyWz
PebxVhH5s9XAE1zXpo1mszzk1WzfVanbXXLDe8IefqPL3LjHdi8JI5QzE0H0gFREJ+lnMLD01l5W
02Pme1v2Mc4GDSmBlyALEAhjuhSSJ7gzEr+kzXhYfrfOGyOaKHZhqQYS3HKNTWvS9oQGZn2I+tPF
8A9CjeYdsEQUdXF4bXkzwqJFqrBm99AU2nyDoJdbLH1ohPqwQsD5SHARtUz4ozKdOKDWLrZxjCxy
6ldZ9GVIjTeHrLWujCZiTpmIWsQW1UqAmXRG+CrjrSPd/CMSs7lIuLfzmA1Hixnn2hOhpEww8nPT
dvn5x/9KZzM59ByoCCcOg5vOz3Aw2q1e9cbWbCjNyp6oUpmTfR0iAAcdllMqMUXIPBbl7AO4FQR3
gJ+OV4SpJ/h88dTXAnosUPbpUA3xKayS6dgQ3mQ3qTKRrR7gVsUBD4/8aXKJZJQjJMumK65scJKq
Sw5GRPiH15jmKZoBjvWj+sa9Nl9VneU+9pp6SDrgzYZJ/ptGlUCLO0xB8zK7Q3Jxex3Gi1ckxwx+
kFnfkIJHIN2Cq7f0+tZZAPblgrIvBVB7seDt55jY7AV43yzo+2GB4FuLIy6Gi98JAPnJD1Q+0oJb
yzy0C0T/xxd7AevLAqdR2pO3gdMKfAHHS9uoU4MX7MSpFLfdLVJ9wVVDAdw8w/Zsd6yV0/jJAYTB
8xxx01B3D3z3tFb2ZYSBUJBzfxzN9kjopdjnMzWimpAySXu8shW6WI+EADV1CNDC8cEqLHtXFOWn
LexkhzgRyUdIxyqxAW1K4e1QOn3Jnl+yNLk1a5KR8Ie1W9HEb/r8iULf3tVCe5UZHiPSLRF3jhOR
dl0p6E3h4KCfQkTVHyxCAWPHeUiM9KGkmIBIQfntlrssb2mQB45HPGDdeqCo1jv3HScWkVBWNu7S
Rg3nwXOHszbk+CURggjnyxmii0R4pxtRgezceW1CbWvNAwgNSEGekXyRFJGtl+RoU497piDZsDEN
dQY3dYpL72YsJLu32qHD1hsGWN2uN/3bBjQpjjdSuxIsdFWfPJFYuMP5AUB6diggakAZggqc1fPF
wDy9wnG58+JqWLOv4qmA15nhSsHya83dDNQZlk8r8PAZJHUM+m3IaGqAQkjK5E53GACgknisq4lM
WPMSIjTe20Z7sGS2LQwjhsaZ7U2UP7vcQE03ELRVzfTxJj0QjszZO4/jlVWH8kSq9x7Q8j4bjIcu
8eM1laNctbKEce1thS2+t8a81X2x100Ax6xzCLCi63FUuALJguiKJ1t6Bc3xMAKKR/ma3csFUGWn
N4of1vrxt7CrEgYaPCD75jmaulfShJH7sKsfWHu03FI62oI8JF4CxMXKwn4OLGSXzOVrUwOhF97W
KPNXYS9dwdQ+IAL3V00b7+fO+nC0Qa6tUntsdExIMj6JlqgYaBdPnLYPLT4F5H0Oz4zCei7RBavS
vdFrQkJS114rlIpjpd03ekF+NVLL0MbxlLe1vimsGyzfEMDC/M7zWCsv8RDUIiX6K9BIhNjZyVnq
BHpVYT9tqMRpjROgiKnDnEw+kCqCh9v8cMLps8/AVCc+tPMB1xqMV5ahWohsRMGCarACF11xVpgG
K5cEoArxa913VpACAqlxC+7n0XlMaMmDvA59GBagI4ETYLyK2T5i2F1rDcl5dfFRFtUu0j1tNTNc
1oxu1cSqXTnjTGOXlBxci21gvpkjY51azoMUOS4rZjBGAkBpwtUo4+KAgRYVOjcsCw1qGSvBp5h9
nzM0v6olSjBuHzJOzqCdcRXZPmv6vFrDBXmpokcyoNNOPVamIrmeK41k7WbE5O3Z9kdsVJ9C8B5m
mbmbCgrEWL4AOmqPJLlHsKyyhOT56qJhhNsQ/7CHK0lmDBetW+HeyBEwmjLweezbFWFN3Ngc4ZZ5
9vPum1PN8ONyWI3I7JcWt4i3jakPqMDyd8ZkiGLFuzC1s7TToxEPW3pm9BSofwwOA4mINzFvJdZk
b8CtlZfpRxctTYE1v8jsRi379sRjpzDpmDSrSSMbjoGtg5w0M9oPtwYmKiVrdFTl5uRRGFcvNjWQ
hEJh1BbzuWq8USaMJaGHB7/D9wAeXRCR06KKdvB2GpQcbq4ejJg6CqhxGuD+BcGc1Z69rQebK0n/
D3WDD0vmnUWWuBcE3vcpIl1G7TUnml7tORg7DN45qkuoKkPYn+jaDjPezsCd7W5FlPnWcuvrNod4
ZzPy95zmoE1LEZsmgecinGw8HIFZYm5KwlUt3q1cDRBlBkyEvpYHkcmOYFDIoWJlHQzzRRIA4Kdx
ckBC/NZwYvjQnSMGp1SnjP7Q52K3p6i03RN9Fi6XJn0sYoUe8KmY7HIbGi3iwMK9SkL5LesmiF4N
isnh02zN24RNzyaqhxvMSNbVQEzriE0QoyUNU5mnOyhk1HitwWnVPfCAop5CYRPyDDTrLtkyhbmK
+T1SonjX2Vj29DCLHD4kf90rv/ex/8hg1QGVGXTQmAKH2WJwIdxVpK5xqiMg540Zvjv1chjbXrMm
p/gg0XSA1Z82PDk+SQM7QNGLNnOJlp4sDtBLKfz/qsNHoKKXKda/zZCZglpv37g54nnOTxbV81r3
Cp2ObQpGHKh+Su6d60Pginz8Dpjj5bEI9XOhbG9tkE4TKJNcL2vW9zURWvsqiq6TObyG9Pmd4QyA
7Ileq/KNF4gRm2Lk91n8dV5HI+k0rwPzMWBJIxu3iZahiJ9iyey0IuoTr6EFu47OMPRxotatRsim
wingjt8iT13PTnbxo3oRDX/l0jhNJbYjz+rI7wWNgt3DfLX7Bu0MPUBgmhjqUkTj9oCqX2nxzpLh
u2yGYpMJ0vZaaw+r4Ce3+i9NZ/9/dBa/DHD/B8GgXV+3nCXL6M/Ht7uKdIfPsk96tSQd/f07fm6m
xW88NGw202CdHfJQWBz+1GBYv6EyF6bLUF43LbEMVX+KMAx7YUSzMTYYArsWo9W/j24NgabDRqEB
XNjgr0PT8Qc46L+ChRr8Rb9uWnllusPggrRTtsX6H0QYpstWws7HcZMCYBKeegjrcTP4w3HKa24/
CcFF6NU287W3jiqyDeN3YjPStTvWL/9w0f6LtfU/7Xx/vBJeCutDWO/LdfpHOUgeAW4A8DtuZoH4
chbRl0RftlKjNv2bZa34EZ/xy4ac7Yenuz6DPHY//7SsHRwbqRUeF4pOUulQq6qVjR5/h3e23ZRN
7u/oggBXpoT/isXRlwtmRpG8gLJ8JroOnbhnfYauE19N1TdjclmSxT3Bf6RqolNG7xyxGrUKsD36
lFS7WHl7Q3UO6x3mjI7mmMcfX+qcHJHQM/bEyTonkDCB0xOXOpSiWaP8djcO1XBAKLIDxGS4JOzq
rxZgVJa1wz7sMmY6fn1ly7HfZakSB0+Qepr0zftcj5+6TeYN8QVXhuHH1wbSrgNcf49cnOK+mCEL
jSqrN3mE1WCAWbIlKvLVgMUA3jDpIAEwhDP7njBGksiSxOmfFA7qEZB2xJyJoWVa3UIKmClJa0Jy
1FDdwvj0buphlWupPFV0rLXo5C0kVpNUCS1HWy6egO/RO6TO95rF36OvzhI3NBA2CEAdQ/qwrOJT
STDlaSqmizvU2p7LS/RLCfwhNHGfRYgDDpGTUNqVrhUwEUMVilQbsammB5NmuHfSEZAdFZYnC/SX
0zxW5Oqcu6q9VRXpIbqD8FyDqidszIc/vkym7R3l8sUZqc/rsNJ3mDwG182uahP+uZr4+cRaxIfJ
bge6BH/cRbKItgU0h7U/4tEGpjKftBGThecKsXHN1CSJWfFYISn34prtLsbXGzD8bq8ltE8Y5sNJ
i6BGNuAj7xxVb8DZkE+NfOOGqEvog51xX8SM6hy5hPQqfTroYTes22yExtARVTaG8WNWtdUuxW3L
Lcomu86Sd4yOB8ZCDLDx9HIArIy8edHc8gwI5sH1EP/2Lktdv9YeprKESpvcjsuEiPqkidtyk2ow
9caCBCsrPNYgtqSevvnDMl9vxC30ykNWL9ElrU0S8ZRjnBz5pMruBGBkweyxilhHC5gTPqGc+Umo
1JBoeaDBwtBbUfOfy5OaBvTkyGLSSUdlOa+8KnovCU42rPQrpJUgwOKpcvT35clHlC5rkwqeRuke
ABA9dTV8mTrsDkT6XMAIW9xIALTNxtpqDj+obJJ3D1mRMX0UJuwabNGr0IUdFaJ8LKHlhPqW9v2R
CNsX0KFkH4G7DDyM1wQ/nInDvvjVeD9J92o2sxs7rr8njPyxgMP0yoAXuPE7DSrcL83fyJCY3iwy
bweH99Apr1Qjg6Qf1pbWvi1X68cPcB0uGaFT2Ifrcg9nSM/2Rps+2IV16yn7o9QISZ9YirfTE53z
lytZjRnWrT2kXwRCssbobppMV6uUapdTuTwvYWGr1k2fZ0+tqxjsBbh6Qq8otoJd7oy3IqHVE/Hb
ULUApgSbjQqom/9l1pSGXGDTIUcQ4ysj350RcnVtCYIyto+T5j3AHKhd9+It95FGQGVts3/C5Uui
1q2yIx+ZeH4eu/JZ056JCTlIa0l7RQWRiyBxw4flCIfp+FF9n2w2Ipl/4x7jY6hDOOxLEfSVemZy
cFgeKWbTEtnaU8tj2NdNJ8PL177YevqFFe3K4n7IfBpBPzxghWHTZZRUbQhWjMF/Eq+VKvCUhg+e
5lyxUX/QG8E2HVIUyAu6M5NfVAN3vJ9EV6MIYt/g0gpgjVSSs8zB+F114WF2ctQRkQLJIxxzN1f9
cDOM24LD98qtw+baYJtXje140RB61ymm8t6+qptPw7ev4YPeZt0BLMNN5HlPctK3Xes/hFjlUmJp
TWxzdQQhGVDJl4FJZZUV3DvtRFpdbtsbYWi3Zfgf5J3JcuRIlmX/pdeNFAWgmBa9sZE0o5HGmfQN
hHR3Yp4VgCq+vo6FZFVFeIZEdNaupXMTKUJx0gyD6tP37j2XfpNLWysnRLsCTCnbI2kkhNBGtMZH
GfIgBppMx6NtC8ajvn0/DiCeDaTadHgLIe0HNUxHLpYa+b1LudwOGmsaV4Rg5bNOJuLXrGJrOdVb
6NZrtyw+DQ0zpD/yfgiwy4RT8a6S6oaPfhA9oTodrdQW+VS9/BbJV87Z5yCWPVKUnr9iUzK3U/9W
mMc5sZ8qweeMXSAhLjHFmf9ZDuN1VU8kffrfLGH9HHX3GdvyiZMWwEzJGdCzi1NYO+cpmM5VQn+r
KLhZ+vJw8Y4fUlHd9yKCpc33qWmETLbi2D5iDiASrFDxVvX8BF3Fy7+vRfj/tdp1XKD1f1HtjvlH
/6F+rXh/+1f/VfHKwEOGadOpCi9yhf+seP3wH7wMCIjFRXnwm6zyPytexArUwR5BnKgZfpM4/FfF
64h/YEV3EXdKx6FWseW/U/H+WmZSWl6Y/dAxIpvSO/hFHImwfvKHUgdbRRwHKIsF4X5kWmdDwE6+
+d2V+ZOS9l8UzhekP/IMyj4YLt5vQs3fKZwHn8VlTmqf5n3XfBJZBic/W8JxVSjoQAk0lb+RfqLA
/mM5L/iLBKLKi+ojcpGA/rGIjiCAh2MR+9vA1vQ/20qU6Xq00goAd+DWmxEowWueQONK3RwL1ZKM
bgJr0rX3tZyya03W0tGmp78t60TcWoi7CpRpRXv66yvzL+eOywe9HHw84hJEIIJfBCMIIAoz6zqA
N2hFJ05gPvMsFTpYz4PmZlamZRQ4T3ofiH64VAea/Z/b+ZCMY/FcN1odYBU1X3/9sX7Tqfz+YPDb
x3JdAUYNVR9Unz9evyDqRJtHxt+OditPai6LZj07Tfrlzyo7zo4VHdy6mI7YgOfnSuWoupIgvEq1
DF4dk1R3Rqesz+21SK174HrNIY7i4hhPIwZF/MPFD0v2BnpR3kGCchrYf3axr7DrPfz1N0Eu9CeP
AgGcGOZcQGz8949fJWSSLNToehdjWXpD4xFKso7sQ2mn8UtD3/Deh18N0Kse+weiDecftT+jAC6r
GuIMiVmP5ZzeCKKnCPGmzYFYg/SX5MOCyrHG2HmViJypOdHnCPW2gpyE3VjbAj1ZkJ2w4CJuTJcz
cFqMfRXTY89+giJ9pdA1WAa9Tj5ETMiAaNIW64iOEGvFLrtGdwFAzw+PhCXvxunoRfdTF74WChNt
3pHZ2hjncez9o5nqAxLKx3wxO2usUMZige68XWNHDNChL47zbTYmT3X2AG29ZCODONrFR1j3PrBd
dacy8TbYgSbpHr9LZBCCkD6aDTN86Yqpb8hNWyXu8sIA+piS3IehYRcE8rOKyx9pOG6IaH6CF30c
2oGxHy7oJoNTgNMfudOuFSRel8J97mb9w5/ZuWfXSzedXdwsS/yg2IVXoAro8aHsQt+ETd4pZ/fk
jiMseaLR0Srbo9sePb9bTlh+eE9TpOpH23fQGRRZq9BvJ9pr1n/95FyW+z+0BHgHsEJ46M1s13Z9
tGF/OIi3QcUYfzDeFvhFddeIot414ORv0NajE0DNdUnchkFThXrLVKgYtiTpzV8+QOhP3cEiJMrG
+kGjq7gKUplwmECOy2i4qki4p8Bp0ma4moBvviVMrN1d0lbmRzTO9uPIuesI/cB6s90iuRGL6fej
xIiEiTLFmiyT8BgWF1jR6Iu/e2EuK84vrz7rkMtGRh60xwLwy9cORTsFl1efaDtz8goYGuvcsST4
8KY/WwYjJllMDsVnudw7WY90LFroTWNGbA/2IsPnchr6L+SW9udf35E/WdRDWiLkgPI/wRn/j5+s
TAA8lt7sbefQ8dZu33ylkOU6Bt+bWSd/szL/yWWgGYRfjgZTaLNz/fGPNanjz6FR3taYIXhL+j7Y
GleUV/+Dr/S7v/LL4oSVLPMHt/e2BeS9n6IZmpthkCjmXA+CvFS12f31H7R/NUVw/bAbYYeghkAu
+Zvl4Hd7MU9o3hJN4W1rbIJHHRbMc3FdglI3i/cSNrKFhDqHhK04lXhzhajPKAX+LgX9zz4Gdixc
ILS5PMn//eXyWrPXdiklv5XEhAxo/8XxFFIlP6rWS+S0oH7HZFP65Nc61fxcqGnzNxfi0tH7/XPu
ofikAPPILnLwVQe/dvx0YoeGBvK2XDzgqSksilOnMHqwnSLqcGeziZgGrf18cu+7YgHHtdhDvIvG
sFZ/s9b8Woxh06SvRgFA8NHFZnPpTv7upixyKbrR5xFLExKDfQVNo27pFuHmcv/mT/36Ev1mwmFX
Z3nEHOOFv7xE6RIDksGVDRXNTw6qZKZQ2Rqp4RCPVxfX299dZ/bYX660L/CUBdR9rKJAm3+90jN5
QFCT5xhnbmfOQyKB38R6frOyZhlWZRYnTBHc7pqllHSHoB+PiVL9hvyheGvTcNpTW5RbRsIXgWo/
XzHhFPBgI9D4UbEc7Zo9YXPpIaMAETkyGyOmbYGfZk1eaPbdITPvNR2qizzAUlt7sSUAh8i8mIke
nbBs+MMkXFUopZyLNAzc9g+uUEqUQ9/+rJQr32PZ+RzlvJ9qEuZ7ZHnzdnZIDyoXH5qCBYQIwgTj
mLBKeGp6wBS5yrytLpH9w/UvbxdP1gfpXuQ22o9HaC8dnySXyyqbyG+guYVuzi3CU1UFwy6zsdCr
tpIFDpg8QnHUoUsFRu00aGRM8NwMaUHOdmFn0yrOFbo8HeT5QZQXFp/r668A54MGoqKjqLtGSLER
I0ncrOPSe8mcptjN0pgbgQlrN4xgFOgX2S9dnrv3U2awPvmxO36H9g0+OXSTNS0V54aCYdzVdoyq
sGiBYWU2UTdR44W3OWqUK3spvbPC9/yjxrx+p4chQTEvCjKml3i4akukuR5Gg8OAN/utBszwWjuD
9nazkuahK4vpDKaZVphOLoYUrCxmg/laPGeK5inSofG5dWgq1hzvnwiha67axipurbZLrhbdWw+k
KGS3kG5TWsaO2NhdRUoTvqjbeLFGuGZabOke2B8WU8BrmHrjqUQ0sylt0pOs1rjf9AhBTJpgALLN
EC4xy/hOVwZwP+2Bw5QHBUVV0Xzvx2Z6ciIVf/m97F5Kmpm6RjhtO8p6RaTUnRYwgI9W407vvdup
75qmsLPDcNxFDP1lDtc5QRhmiZAcPzv4Wc+xdYyT3tvFyeysZjWk75qxVrGSPLanFJ/Wc29KjXZy
KrdtXDtr+lv5DYKQGNFD718JcqOuA1Qla8+lOymjVL+Tlr0c2xFwCOq0hSE3sbcjxw0GniECsn5m
ufGGHHEL5qJCx0vOhSN+1ZKklzlWkoLXhCA06cnaFW4Y3sVDW2xNbLFE2lh+FDC7dVaR0jQ0XrGv
W3e56xuZHAZacCAOPXjDiIWLF07HNZw/z95Gtkp3aQRZGbBhd9toUAORN7Zr+dsfdqr2tenS6dxJ
xOLGq/OdJwdDUEbUIoQ1w3OaCJIqUpOdmUiW9zKoyt3sD/rGSdQbOHvzQGRQet24OgFXU4TbGI7P
rkXQuDKWdr67MxPlOeyYeGfEPmgxqFsHIBoqTK6Mv2sSHxLvMiPTR2IPO7pnMrora0lWIf7xW1fo
y5A6c34UjRXfmzCGBVKCvDhWrLhmGxbdBfWZNLu0wMuDFivfLLKD8ZgWPh51xC9l1ka3Q6onpEEV
KTT96A53qa1bmoplr7wnmsXEo7Uqda60KevbZIyYszgzUtjZXZz1WPjE53CkBQzWkVMhptH7QTgT
74+dMRRPPXUjY9vZNr386Go05aSjjHcFISXXwrGDd4LA+iuk5NkL7OGEVBGWuJVlM8gdHSsjwNJW
u0iH9Lf8Nv0gOwLub0njPe6W+KALJfZZISTG/wa8QkOuxHFxgWsXfSFOwwS6euPTTX4KFZQy37JL
YEtNCJA+cR/8pAiPbV+ao7Gq5EPopqKu1MUha73uTQeIsiOntB8mQtiPFqiIbZE6+V5CLf9GqNXC
E9ob2Hxt9TgsbXRdlbBGB8YJwFym6bVWdfLmqX66LXm03y3DqX3Ew8jZfXIaWmvufIMYhDF/UHJg
sznU9XFZnsKOgLDQ1iz0SLIn02DFE+2+QhEHbZk6gUPQHB8nO7T2EVkWnAtbSsO6mS76LCvs9nOZ
dRd4qfzuEd1zU8i+2Q5Rkd0stqlsVnkadfMonKeAucIGeGl/ZWls3FEH36yqBJ35qWnqQzAIQvqs
ADXQtSHaQMDuK+p3kt9IxhHl8oObhew+sWyC0RiNtlDp0QnUoXgl3cfZokCYXi2MeGuXcepJu3jI
t27Z148+zY1tN6bFW1FlwdfkToLIA5LaTdKSWj6HzF+YZbEXFrl4bhhk3Sp4pM+cE3yAuH7f7iEI
IYkOhqm/lW4UvwR9YD/07rTc2E0bHFBWxiet9fBj8DJRXcAx6dNcL8nZEtL76WoRfWfYVR9IGEPR
VqHUt+MQvpBfo1RKPJ9GbTEv7512zYdLPvh9KGoGrxAA55MGBXVtW5r4mc6btpq7dVPO2scf6lrt
EbzItJe1VF81HRcGDeBepGXKtYOyOd7YSZ2cElX2u1qM4RtHl/gUV5IgM+nM4si7xFRkxtEFgYRU
8B45/d50LtTPGo4l37kNLEhFTf+eu1n9MoV6IG6kaTokNR7y1y2AJe9xHpV7LERG4A40sZ2oAGy0
Ju7JN4st713W+JAXBRkXMk9xmCv01IPIpjOZJdHeqxRjmTSs+KPYYt0t60BHedRZy50uaLBhmND5
gfOYs2OmVh7UlMzXyskIXUEnmF8ngUJq5HqAFYUTwJ+X48wow+GMcYOaleheb+7YwWAvyXouzXqo
re5B66L6LitGZ7U1pl/Kr8aXILZiAtRThnKrcgoLtVFFOl81Uex+9Y3nNvtisPRNgG0RVQkAUAWE
/pGQA8NAIOsPJbMCd5WC/GxWqRwnPgpevIqWCt2QkHiAM3+rDplp6+JBL4IHuidggBjZef5ZdMvw
IQWNeba9ZleDY7kiObgOCJrscg7IjsalUjdXMAy4SV4ckSuRmfnFpmImBpN7WPf4JImnjYsHooj7
b61w2jvhSL6HUvO5Ari6Hdsu73dIueYfWiBpWI2gUL7sgWu4lKPzbZGtTT5BpBEhehVMuVXBxOgh
cVKwl8vknPvKQ2bt96ZDMODK5TpCQrrLI8GGmEkAWtGs8a1aKID5PVkl32rb7V9KFYij2zBg4iUu
s6eGypd5y4QgLqMU/lJO0aITxWS4xJ3cU2VYZMONfUMChHBPqMNIXROWPz45jGa+Grts9pGl+ObU
dg95FYYfBuQnpt4ufcSAorcYavqfpUT0TtJQcO6GovrimIVfpnAc1k2BIdYuk++jtqxvVdKkj+OM
AYkN0ybaD3rSus2t6DlYlHpqrR56hG/pblPEeJtLq2iB3cz6eRYmyzfQAuUuzASLAdJ8iJQ1CRt1
WlylSbjclJCfbu0l6e4bRq4A8wlDfSWU0T+lczC8t+hHX+Wow+/JaC1MjieYwUUbh+Wmm6S1DaWp
sa3kTLXEmGZ305BgeZB0TTQS2sNgBnEmTCM9G4Edx17YKQbfYHVhTYyOtDPFVxtGNclGeY3SmSfr
PrUCOderaTZTskHd3oUrwOOMRbXFK7LG6dy/d7kU9tYVqMdXhKeKaHMZ8z6PCF02uKnwyJre5stU
FcWr3bnTHTc7ep2dkHsoEpSiIa6z/BguwiGwxVyW0DgMeB2QCZxmgKXfRJpU1WGWmKm3qa3yeedl
ErklEHBNDoJbvWpfmRExYNVsUjCX38uqwiVT+jXI07DjqIss36OOC922iLcheZ6w/9NUERrppmJj
LWbsjpNjU16S0NY90BqINYJTUw00GqzI9MsBZD1GwiW2A6JWTHFhjRHaYN2BWVDhcW4nndzw74qX
zMo6TGpTo8LV4nd5s7bi1Gk29AkS3ufOvlLdjK0K8S+FFxndKEysoLW30J7iagNSOyjOtBZiyCaZ
5zOCIEkcZ+H0HMeo5EGGmadSaHVuS7LnZgufwNwFEdwtRQhWzckL0ZsPqLVv4v5h4k7dxHPdmjX2
DFxJYp7cm4qY61eHdPOvFMnPSYEUhN0+2d4p5ZwqOMsnIzFoBDaiIBxkDVKyCvtbL0yAYRVGUxGK
pjlM3iRu+iCuQHIioKEsxEEDm1Cmd1PkAoMS0CBXwdyFn3neE93ksDa9Nr5TZQyQaywtzZQ8VrWE
PZRyQhzIu0KEbgXR89BF3Mw+S56BCZMzO5XZVvhZg0oWxt4mdY33YeUOXHGn2brzgHuQEK4tJUq0
E3bzHnRLuLKk0vvZmzDHZRHyFjxo0U89wpwsOMMexlDBT/MKdN9tUnrgWHtdXhkc7dem6pwtXLsI
rTc36gbocfMcNP50pfIYQjrp8JS/bGtfdSk/gtkG3Cg779N3IPGhYASROzfqqkmz4spkGULnglYW
m47A1ViPZfZQTT1bJ2Uf2mDZL1OFoGphsdTTcorIe/8UsTt/gLVprspumUCEKY26A0t9hWj14Bhi
z8CIkPIuYkCjbc6ngtN0E0ZtdOPkvvWzI3QiQQttk9fCbHcXWKrd1ZUgzp0sN/FdlW1zMINTwZxq
qk867dAl5AJSe4yzxvos84xFXjLUiB7EnE3LceESu6uLm5g1APUUQ/CIk3anMWs5DXa8NK5ewwh6
eeHO485Inx80Ts2Bylf1QzhiGkZDxZkJVFmSZ5dpvgstUJEkXHZE327HBkmDzNO1M9rlGbuk+4YT
hOWrz+IVngBeI3RD23A2dzJpfkyRh/FFhhsBefnaJYrg4lANR1S3QXdIqoiDUk0oJdwN6ghCUJJE
RYgmvW4j8WldQNfmmxsys+cA2W/ZyjBJttW0tjQxEaqsQejPbN0872Ph3tZtXn1VfbjsYoVAiWfe
eVIay958AXMCRFrWbhCTV0/zZp2USYeWHgkCZUYJeTtjz6eiRoS56coAabCTVDgauO1r03bM30P2
9HUXh/0JVuZw1YNeWlURUUaKoIu7urLb3cCiu+oJHH4lUdSDouYxFdomHmFKkx+kxAjlOTuSyfE0
h0G/n22Y0SPTgo0WmoZJYF3OC9XwzNzC59SYdW+T7efHQYvgmPCwbVVkmGiM4YVDEKFwxdUI/xkv
K+worL0EPe45NgNELeN+LUrH3M5u7Hz1SrRQncflwbKS4IWBaTOs+3gZDX7KEtFZIpq10nxZMCe2
/WNBRrWxM99+7eskvINvrJ89q1PfkO8keOjylmRJgMiEVVUN3ya7ZGVy5olTtPYyWVdxpZ7RpgHr
tJLcjvdOtZgrxn7cA9Id2or47Xm6HevAOZZpjOwcGVdHgIl2eCkib7bus9KQG9408aHMiuVRFG1y
toMuONg9n44yxcGshgrPfr6MWFZtVjW7rjFgUBKVyzMWP5sZUYF3NUlS8dBS+xE/6IaHhrCNx6El
wwXGiNURgtCeg16S0WMpw0PvRiOs6Nh1PuvZd36SuJQ8+ktV7QcFoIbByGeYeMtxxqO0nxje3AgT
EXfsBfrcqqrdR1UvdnmqvizL9hM819Icl7xB8J5CehEobra1aNPzUDX+ZSPNJ5IpjfxpPGfZEiQz
Xcs2Yo8KR4XxbfZDdbvErryCg5OeRmPUi59F+X05N+1r7xiOS7NbXOYITWiQAbpGQGuJ473bwMho
I8DZYzIUJz5vwuObiPvc6s0ab4V9pypilyZCnHecRX0MRHmEvV55/pO2bfx9wmOOhsXkvSKi6IvH
I+TEnuM04rCOVcQQRvToASJbCU3XdjeHNXxxjqsDRvGobq9jQiR382iBNMEVDn4iLXZyMd1txtzl
G2Q9F2BRSvMvIJx0U2beZ8N281jRRP6kSYDSHUceqYYfxm+m4Lk0kXPCpjfho1iIfSSgvs4oLbqi
xGSLJnJ+4fAWQaFOiWgZA4JgwPNEjCS/J4QEzO+BQ9v0NoyzNthSGQ0H4xA3afCYTJcVk5VKJhUo
Ht3J/kfGivQ+M906tTGkAvKOSLOX0UjEYcSxaFI6GbZShs64GQY3tXdTjhfeaoTf7UA1guJn5rJp
OVm+IAZlfZWWh6QnVOkTKbTBKTBD/eYlc/LZS2ek4mg6br223M1YVLJZ0QhPeY5Ec6i8zlGrwfHG
65E4iV3UIeQf5DQIjHiJ39wr1Bi0iKdlQT46iTU4a9J8coIyvXUyApjRmdudlUqGO8SZ1bGMg/il
Hg0jVloPdcP21eCmSMbsTECO+oaJbMAM6Rt9NHZr26umGeTOiab8bbwYKjF7yXWsVRuuunFIyShM
m7cOeMtO4qwgzYIAO9ain7lTrnFDQMsqXJLszKBPYErgfVqSlgPpb86zzj0XDW8+iM9WsB13pcF5
h8ASg1ZzmTF3pUeZg+jp2Ixz6x9ZTkqOVpelshoSfJsmHb5ndjUfOXnGt9mUYOzWvUFHlZFVtNxb
lm4wkGpJT3foAlNc++NsPRgmpIyPJooDME22OsAWr75lllle8i6jYeLgz4+bmYCtAf3VBr5pdoh9
9lYWQ1wFkxvvLX8eSyBQYavXnmo0eYK50/3IE55g/OEWTrVahQWhNHOsiXalyO0M2yelRHATcF5+
drQ/9Psc/kxFsLfb8gEW0ndJ0ryPkuhyE70F7wOZRhyHZTUvD0Usi4uoDDeYk/LYhwU5d9ioMcQ5
Js/f5gDGQDm25RN8HL2uMYk+cIzi4Dn1E5CtKoYgOeGmF/sukPW0cWwIYsYynD0Tza5eAPuGJi8n
lJ5j2cAtLZsEcxiH0A1G0ypfc+zOPjww81RIcyjf0tqGVctOCqlgLob4rik0L15Y6SNWbYxwGFkf
GDIs+7rPmm26aKKhK+3cjfYF8KTcYSs8xz57rdO/CFinW9JxvE1B6usOmgqPXxqTWFzQv+TlR/VW
+dHjpHIaWrQEOGaJaFs1kVkFRXeBtBK9CuKJo3vRofesipRFf+yCHY3ycNu0FYvWVFsn6m3rBVUr
MQOqwsw3QYbeg6yQ7pbwgbzc9FnqPS6qKzHyW8MNhimwA1krj4a+7370idbKpfIovBrnoJU9kvuS
Zs6+tzAo5b2qx3Uj3CDfzzUKgZUROYQmVNtjeasvfdxutOSDh0/mbuqVsjb0mi8ACYzDNxZGchaa
pgs/ShExZhyFLD+kdmgONwRfC8zXnWVO0cIwAoPzPIz7OBUdu3BSmhXU5eFMZDpP+FyF6bWdU6oH
nYCrWNK1EZsmAnZLqkIQnImxjW7qyY6vJCXPz9koINROYD2UMy4XsoNs723sA/dckSz0KNtAvCt3
tl4lhFo8rk6/EYtvHahlgqOPnX/N+YHY7nIGxW58clmtwOtfkajiag3JJQZwbMO8FlZ1pfzRfoyI
Gdy0sSjIKVvMY1eTQZpHZbtxlgl/sQvZgwZfufMMEDTo5RTIsSrngyrs5IiVGqub5fhbmcfWmrFT
eTVmcjoCjlHDKupZDKxssLYWGPpbPTkGHFthfRRJ4r+IouqvoOFHd0m//OiZwHkraTn9XSotVKca
YxhiloSUH9MHvF5Oal79Rfbv9WLZXwR6Pi6DmB/qYKD4z7UDOx7J89Su6ox+8QxLQx0L8mLPyZSA
N7Bif7Hpf4n2qIxN+bEsmfeKONL/FLPLA6hNFNyxESNN8VKILiF16VFAntjUuYex1KdpvepN5u0L
5HGvUx/ZeycY9Nap4/eyIXUSOs8w9+2RtPoeJHWu/ZU7dhMgNn7/tRmT4MnVxfQAl5l4ZZmPb0Xj
D2cv8Sm+iIQPuk3ZCN2u3UI6tI8HsS+TtDpXdUICedeRNzDFw66bkfr0GHx3DNrbwzyQdaJHUe4w
m3Io1VM3EWvRzZwMaEQeC9+3ziPvcM2AbBl2FrCulyZDnbuSRMuseYHNpveU2SRFPN67duIcwWew
eFXJsBsEGlQ/SvxPFRVzturTSwMqzy7hoWKuXUZQ5DmYbDB7MylQpKFV7RCuofqYRHpX9wEYgOCy
WJR9wSEPyNIHmS81xPdRvuu50veC9uNG9hF6HfKIgnuvyORX547RK1TW7Gc7C9xeSWf8q4C1fi+7
CDK77QeXM9MlYZKsD2krB3VzbqEFT8K9NSGSYlXOyR+MFcpguxpevXphtlQ4YMAhO23/99KIkFZF
HW8j/BrfcDo4t5So1MwBCQpK+/7/gM/1f6GJ/X/I22W7JPP8Tj2x+VAf/zRy3X5UP//P/7r66M1H
/Qd31z//zT+VrsE/PKK3pcfA0vN9Kfht//R2wd7yXV8IaifkBr/95L8BuyFiB+bydKPDi+rhv5Wu
wT98F2EqylQK3wuV99+xdgX/IkBAjoQINPICVwrO5u5F6fU7eUVhO6wERVrvM+E8t5rO4jxeiVDN
Txj1h31J9ul+Bl/yzbl01UkcrhZ8QJUoPhtZzLcBSjxSGxnd4htQ3bN2bhZwgENRYuwOh2/wRKwb
n/NU6OTqxhSa8XkDYcN5i6PR3k+XHNd+UD4dpORJMNWBlo97P4sadbYNrN4BQzjhj6daD96+x2G6
0UQTlqZ0CJ4IpmtGFkTQ2nO+C2kvrhnDQSERElBm2nBiKH3w/3Q798Oia6iEQbWdoT3y3dzbYfxp
RbrglFZjFR+VAz3RB3zpT3oFP9DsCks6u1rTpOghj2xG1x8+BFEOnWwWwmb6h1HN4kBQGGP/xmR7
l2McByrEG5b7qvoK/tVUnufAru8SQQQLEKdgA+xHH2g9vQyCRAy6AVX/PLTOUzlSEYT0kecA4mJH
MxUl7ngicAqjSu+fYZJmXXfHoJEeqZZ3DqnqrgtwQX1MfdIT/ec760A1h6JBr7h0lPE16Ub8ji9p
YtrCM0GOnVtsRAZbvq1PXuaXZN0VlwLG3xDy5G4ktWGnD5brLXsxUX3PxXaeorcIiAcVHf4dn3AN
N2p3UQveAbXBm+3E13kJWWuebPaOinGF3yFObDkdxw7XvXj1kyjaumr2V4XMQTVIdyfpMcEwK84e
FoKyC0gSweKlreybmXC6XVpEbXRne21ykP34M84nmFc+PgGQHOyEKCwGe0bVn1jfK4uASa+80UaY
nfKgPBVUaklsP2WQD+Lhs3ft16YvymsLCwWnXn4YgIUUpDcN2UBHirzjtd+2TGLqPVR27MM6u3EW
OiAcRsgcHL29M1YQ7PM1mSJXaUC2QzaDvXKyuyTyyaLpwycli3dgejChUmDyMv8xxA5x6SNpB199
f6pTsKReQZO0CiAZ9RdXc1WtXIW4hax3FwzFiGQ2OtihusuD7mPKsvssI6tsyZfDCFkytpmPE5OF
YTnottElesEKGelx52Yuv8VEHUyn1wESHSxqBEAVh6Zler1k3a3l9mY1+OP+kuOSuhaB60JSwI33
Zdu3sHqsje4g1knId2Esv8Ojn3bSQv0h0eq0oXOgjU+WWx6bTazkro/yfBMzJcUxQiW2PM+Zd7YT
vP8iqe9COglrtGDXteZ1mspviBKLA6JtpjP0oVYEIJ1zl3wZafn3EZ2LyQu/yjg7IWOk7aTVtmQt
2XWLzXmi62eGIYx5OlxftiI8qmi/JAjvZ1mlzG7S4dkP6YNYeXa+8Gv2TYr3vBBIezHwEW+ggngX
jCR+5f345HoWnrBFRmA1Jndt4Otve2LZgYzQwCqfQ1u0p1lQU0/jB1Cp5hzP3dH4dnGgNdKfKCV2
Vom6IZ5KKj3jwyKZ5cYbx32XcTjwE6/cj3MacVpPnyVP/bkPx4chFvFNr8ZiU5tG7YbJO8WWqq+S
qc6PYzNe4a6crlDjDcepJy6583DYyd7qDh3cNwBg6gnjK2O/+T0u8/iVJPZ7Y3ePRVW+Vt6ikEVZ
ZjMuwmdSIQ71nOSv7aQIrO9xHka+OM3Apk7ac34mzXnitdhlEuVP2AZPeHdfhjg9O05L0xRyHO8H
tC2HAxl9Wt3uJ48QtNiuAB3J8XaqILlUfJWbcAHE7qCgutD9mKqF9Iu18tydC1dl743IlT2YAQef
uIOya0JIetV0DFnFVj2b3522xbHvzWNUJuNxqM90LgIUTz35vv2cYnrCIx86TGys1D2mOoR/i7Ir
Zf63n9tz4hE3WsxUrKTJcY3IAO0T9g+msYARFma8TlpOB/i6VIF+S6XvfTqyfMrG9M3XhdhPQxqs
09p57G5HvBekrVkdqQvybR6LhzghaVIMIQGK0l0lInpTuf3dFdGxb8kLZKSuGbOMEqMuQLpLfqFI
GVEjd/lU7AW0iBiyLsujQx6L8kasUQH5XGOMGU8XrP+kwBKWtyYR87PI636NbBngUxB+5f43+oA5
LKGatGIjds1/sHceTXJjaXf+KxNaaIcOeBOSNmmQSFOZ5d0GQbJIXNh74c2v14Pu/kbT80kazV6b
ajJINouZSOC95z3nORZIZ9IXaDENfN1ZV3sehXSFEpQ1OYoe+tni5ohdT6MyioYv9avJepg/FVIw
/BABJjYtP8o6eOLYQDIQp4hZNQXjKRu9au4fuDXhzyaPiJ78y2Hzv6M56p1ivSfy7M2xmZwXKBur
2qyeeOLJnUwQ1q9Wl3ykTYK0rNywUENYteD45+C9clehMYNhS3Jz65Xg7CTMRlt983X5Bkvzm1Iu
hE38S5i2ySdfjKm6r3qsVMtwkDLl+h/nBZNB/dQa51GUF294t1P7upb3tUMBg7A2871XOdyiO++X
nRQF5gRW5X+wBiWI0Jz9vKiWx8KMvY2WAIXgDjbzjx4++RzXu0VjxaejJoFvRtSexm45sJBrsgGF
wP9ROtVD6dBIsziAyApYu+3K7xswD28XFi3AjgPeZS72RJnxrjCbt04LDXf6Vo9tt2XfBfWiZaMy
qOFWJxqtvlmMgUer3rmjmaFvcOLMu2bb9IICphqu0xLDPhNZZ28HnSOZDcB6p2cNaQuj/I5Z0q+q
eJt68zlLqweOPSOyRXdIxc+4mRBv6vmUZjz5u1ErD40tb9pYdyAl8SwPLTZS9l4XbS0S8s0Cf2I1
7DlPTtvU8oF0aVcwv9YOjzDVnTZtcAOy/sYOlmsyaBSgOgRVjIL6I3ji4+CRH53SyBomyM1KfGRB
x8eaY05MhW4RLxSznNwuKS5dWg0cwYIHW6nvccaOSCtGZ2c0Ylv54mEOnDjEvcih0+LpK8F4aBcJ
iv/QZ9RBlw34Iga0c0tP6Q0/5L0F+iv0ZAxjDVKzcH7a4NBQ3QkcBAUU5yprn5vez49M1Qu48eGd
+TM7LVZyJ/Je4pHRBeFnq73D1vDQudCfh1IzolhaDoeio8wH70lMT14CZZbcOl8G7ckLyP5rRfOl
TWJGdvIf4VNWfalxlcUIkHn8KwuWtc2KUnXxsxmXJVSlc4TGdUNM81697JvWT/leTNV2lvCee8/e
W3M3fyxshqluvbixGp6Unk0RRAJj2ykNfjO/jgU9mvJVerOciTQ/VqUSoys4tpuxTg2TldMVjGF0
l8VAH0VD8jHYkVU52QidG4uuNxyLQIaUHhW8VVBui8dsJodQPOguepcXsw/5/UvBcM2yP4kaTsLj
yAe27KsUfyENptWidnOlQmtlge0HKJgFl430IdCRVWvvoB7toXwhR7EIpB23CsXcz+e2HrHS5+po
ZUkaVe5yAbie7GyUvB0pXoxpPbXXTfLKiCyOCanwbgkrx5SvEs7bAlLt4gjnlx6UM8uj9FrkcxbJ
eDZ3SZmsrPj+1Fs2JP2c+HG7FOrZ3sBtqO+C9hKryX8WM0xqyp13aY6LTXeLDwp4qe9OeP4XQut2
KrNpsHFd2rxrJ77v9HzHSZ7yUMtGs8JvERHXLc+Q1sRpBsh2RNaKw6mIT6I11UNqP+jNVxNr8jwN
TXEZ1i8ZLB3PYC+RigIDWWKcWk+9l5bf7EcLMn9vWAK37ajvgbh+EL5LP9oUsFiNzQUYWbXTsbUc
MZ75fEyz5cHjcAMVVCzHhOs1nxFlaiO/NytOIrLgNG/hw4Xh11F07uhUF3I73yorKCOBIRp8Zwkz
fuquIzT1MDf5XPfsGtiYSZ1hVOSX2MXOUYCeCeFQWY8UKb2xoXzHkTQ/16LPnnvEVoeY8JBA+8uW
smY4Qukz1i6VhFKVxCwe2Kxl53rtW2k1/Ts++hGDByY+vdO1O+l5OncEP4KrjmsPZh07U0qXFvrB
N+QYptdgmp4bUUU2W6lnHQ3xulQa1zl8BOG3CH3kDUMeuGJXjgH2HJSm/eJrn5Sy3FdObN47Wb+E
6Grco4URsbsoMaBg9GgMOIh6hhqqVc5X4Ur/6AJQK+Wo7kBxgZSg8HU/OkBAZdneC0BMB2kqF/5v
4uHmpiHYHn3rkx3Yo6kdGTXzW58JnpWKInOAbgqjHjOTy5scjbi+Drbd7S1PJmHXMZLmzu+Xn4pk
ni5RPMbF835R6N2qdWrgVgu/I2heOYkE4cIlduzJvDwuExxS0xJb6djjsz0Z5gF1muFG17MQsh16
tCOCAzv7z6kFT8nq1r9LS93fedX8Vgx6cDXqIIKm4IQeFEJYIzfWWesZ88ZW+1QoNNkA+/0dVDxg
vF4OCyOwHoP1SwoU1Erll6kcLNSIxhgKsLgmtI2FrcNrUFjdJTHOWZGLVyM1xC7OU3D5Q1a+DU6C
LS0464NjngM8wFuTkFQ0FSuump0oawy/CL12cR+SBI0P3kkxmP4DzEHQ4PO9VaxbFLYDhynzZmZn
nFmxkVzqVH4jZk7nrDvegXO2njpCiFt0UPeAGmgeqtqwjqywU65u7YnblP6t87gNWpyTPMeK94sJ
NRzuQBZRe/LZUCWEHzzA4mzL4eY2gHxXAyeWH/2j9rR3plnvq6V7VFuJSQTO3IMalQm1n4cBuzxj
lwacqFW9NPs+ySqobwUiPbUkh8Ie8SFUen0eNVgJQ6rMz4Bznpoc7zuhgPWYjqGcJRp4fU3THmSv
oQ5OFIYX7nPpLtNj7b9UxgnVbrpKv5qvMsXZZjGgXsfxARW//Mw0sKBNK+ldM4I3s6BEWNjqJ80G
p4DX6V24yR6j1KXjjk9Hq8eAEcDFDYNUqrtBdV5YTgC2ZDKrOxAJzDfAHSKeEzSdMWe6Vv1At4h2
VFP/Os2tHwa29Hhc0LrZ5YnBB6h5FezZPhLrh146+olHtrsrlewAWCXlI8rOuaKznUcP8rsBg5OY
AXGJccCgzidK3JMdGg4wbb2DznqaPtGxePZgGEJN9vX3bM2XKHf+YQo9olPe+GoyjrCDll2prwac
E5jDXnMhI2dGOtNJ14mdAQ5pP+GyWR8LKor5lqiPSC9QQT3eZyrgErffpaUrecFirPpMAOhd0oos
Vb71SUNFRRcnj6v3U04PDgWav6yVLvoTV6T9brfVFPpyKng2S8SMvGtvnVaES9PNl942avTk1rgp
+Gc7zUzqm1eAowb8XYQY9D9MRxD3qLIDYO7hoFOoMXEbu2D7Bu65FmSUTfLS14jWlZ9/DFVlsAf1
+0OG435rmazLhrpD3yVwc2PBSsVLlf6qkwNT3/hqrb4GzXE1TvhBNBdOuoe1ZkRM8uPBlIpXBENo
Pm5Lr8svq09hi56xTuZPyAbicWEoNF3WDI0h032Ta9aBmzBJXfrIJwxLF120+YFoJq2MdUkApMSZ
6VnZSvgY3aM1K1CIpq12fS+xUs/VdJRBcu0m1DgmmUth5gU4Gu6H/oSy4Nt4napJbNq0zqM21cS9
Bc9dQURLCV8dPLOI2Mekt9ivmaN979KZdrMDC0APaV0YoUvKh/YezbrlQ8Tr5dw3oskuuuXet7Om
7kdkNvaCgRX1o4mBTKblgfEN1jc+5M2YVeo60iDTlYSs/cUM9k7Tx6E/TxkV3RWWndnSXrCXvLgx
uKlat7o9vH/JsDd3kV8GIuqY7DcJIuZZy6wJGWBHBZ+1YdqS5HFz2HE97Hh/traSld+hL2wgdmgI
YDsN/0ocD1Kg3wGZrZWD6qOT+Lfz5qzhid5n+N94wGSrfdK/gKlhf+UUPOgLE6Q0cEt0TBz4afeC
jelYJzQDxHH2Wlf457qyd46N3QZ4sN0pqm3tIFsqNv1MQw1s3ZDu03zvrxZJjuSyWSA2Obbcy/4q
TPNN5JZxSsSZwzMFM3VN485qS19023hs6w8503M6pi5dpLqtnX//0qw/WqRTHrxxaA7WhzE6+Z1A
sUFQlSNPIS4EdipPAk95n6Cb4PAEkKzTL2oiKFoJRGB/IfCoFN8NtFoDxntO/sxq9dCkgDjUWnns
8acin5Dlgj/GUdtzu6hhqzWXZXGarTLgmxzI3mf6lxa4M/hh/a0c+5l/Wao4WvpPxZCepmUybr1V
7nUzWbY+UQ64nLkso9jtaJXvRuY3aws4mfRsa//A/zDf09qUwIfn0Tu3hgx7w5NXa90TP+W2RxbD
pG/WAa0cd8FbbzRbqczk0HR6vW301roAuT7bs0NcQivXthzeQDY+4IK9NrvQQZnvkzDzO/2rw0ld
KtWdZ50bU7YFmYUMjckIL3Jgud9jxJUd5hJsAIV1LOzBPFoAn89k3vldjOvbaaaZOSnbT7Orh9DL
bZryuvE7kYjqIKtpl9eacXDmGcYl3tfNqPv+0VyvmiCr9VdUNAUInb6MRISkU+BZglNNKpJzJHi6
t4DE5bKIbdHWceRXg3eoWuGTxKxDYhSUPqlBElea9b1FnzzeUf3TSGDJZ7T9BpX16LDx2EPFZGL3
TnnfTWFdcMeSbYMcFXTfFwqCsVxV/SWYgdqMVFBcSv8JuNQupo3KNdz4Vg7tcLIDDmJiqGCa23WD
wFIznmDOugyCM3LDyhX/1pyfuO+3HGoNCmZhBoQbHVpt7XLKkPf4SodH4JNo7nVzG71+uFE4QliR
6BCOf465XnrPSnHauWYr7tBOnUvtROOEattncjzMqfXpIA7QWx50T19J7JVRBY75lIopzHVQ9Ilb
LaGZxC65w0OwFL/wPEJ/GLT+4CRTddACZ3q28LgpOcqn2h2fkfOqp1kGJ5a4U6gCbdhNARNzaaon
b8FkCGOKSSNLJpxsE/IAJodPDhB7jHFfZpn1F1aY3gOOGnuHTcrAzsdPZyGDfWf4DpdTLEKMlnUU
K7F8dMt7MI3WHZRQrNTuAfaEePn9izn6e/NclsPykGR5sjdGZe2ABU97GlBgLyQzLWBa311U0Y9w
5TDYTQl8tsnwupM7KI9abY7jXCJ71gGQ92lhupYxqB8TYshS5ODQGaR//1EXOEw/Mom8zL3mdNGf
3Zn+V9rGvUO+9K/BTNKnZiHy5H6HS9FxyEz6e0b0beHw9mFd898KlRgbhu7qjn04e5yRI9BUvQVe
0V7QSdsDzRDPi6bNJ7x02PVr/QbttQ7dNMxIAL6Uy+PMZudKyEfbuJSwo3JDGeJfl4UVpdE7J1/i
Y+HH7TbrywZ2a9jiudk1I23kuEzOXaygHlvyRuG0xu3XpQfDD1jMT/421s1IklI4oQzhNcHmwSfs
MwME9oAL+rtBb9RNz+gNLsazN3j5TfSquXZDgxGTsFoEekoduGAU/nf26zTSbNzZdLeJJ3UA2akb
JsR89va0HKc8GzbaGATvMIE/Ybun4NzGy9LblKDV5duSVoJBxIuqcvnJjjp5sMcY09dqqBuH5FSW
ynqHArxhY2F38Ees/MlCIzz//mUU5C3A0hj7VPnnfGIWTET+1ZXAtRZrvLl+rb1lJGgxUTe/slSd
RG89tZX3gp49XIXsnAhBdz4a0MIH8gJ7xlJuKTa8316rd0M957cAeN7GZsFHV+dKk6/tyJmQCzsN
3G6dvvtJkJ7TEhqbr6r6bAvGJ44XGOV50eUaC8JVfB7shlqFmhuBPmZahI0GCjuGoS1OiNAZM/eM
Ea7fI46sRgJu12oi3tWQ+eSDwBWk0vahn4v4tvTZu+Fk4uJk1PNoFg85vE9bY57LaGJku8YVrjqb
9jKq7r2etjfz04aJc/By/TlOZ/uRYh8AXawKLlqDAx/LCttJXUPGmaa2ONodQeLJ4fkzNOfKSnCL
dQV5RqynhypRIXwgezOU0/zo6lkcJqziMGshOzndCEhOe9XsUotEa+fwOetkRxoyhWoY90eRqdNE
jeA3c76Q9eUhWdXs/x8Wnl/4kkDpjoW8uRPtj1bevpYGUwC1GbSPm1q7w/lSHsd+YAYZjYvfa4+6
rNxjrQxKeWIdaCA7Rddh9lsr6PR1eRC0OHQ0Pz+5et+H8dACJPRBhKZmPofcuK8kPqyHFOux15h0
wIkpeZEjo58PqTHNcV2Ua1FbY5j3JNqKqOhzmh7Ydxzjqt6zEwhzzCYkMuSnWEhVSjkYxzxAJVb6
uONn87aK53mP3odDqxYVczdWiVFUOLVIvJjdzJ3AIm8MUQJrWeZE3uzfCJNrb8PsD1AYTfOKi9I+
ajxIMTwVRTh0wVeApyQvkufGUDvLrtUDrnPtiaPFtEX7ZhdQg3LkmhbYg7lVIG/KpjfoUqqyXTZV
Yic6K4flS2QG9axkm7VOKv5a8wxJr4yKrP8alXNRuT48U8Qwo6/C5cbbR7CwFV1E28tZVk5yJSrM
ExmgVBhrwxDKuefvikd1bgtyEkTs0YsmyZ21XMjysBk65KLD6kaKgWs25qGTZa9z7M8Eypwfvxsf
/j//91/V1ZK4+7/Sf6O0/PZDfCv+dt98+/rZin8Eo+H7WP/wn2aR4Ddd9x32fIEJn8v+BxCwg42E
Y9Hfmb6gb//DLEKvLaiOPyua/2xvs/TfLPpkcZGAWAPi4f5b7W3wyP7CqYAHYVo4REzf9wLf8GEf
/tUmwtAGLtbv/ENDgsXvbLHPseGhF6NU0zlWHYpGsmIZTKrJlgzBGaWXLf/wPPB3UWYLTdSq20ey
Vy79W3i4/BFxP1kNi2NWIzzb8RK2CdB5Yg7whO7qGfsVBKDpSAfCnRiyLGoVD/9SW9d+bnDpS5aM
iw6ZvnWtyByn52Hy3ittFmGpNdyMpy6vf9QsQKjfqKEgev60zX02IfgT2Cv4Q3vyA6GFEpxTyCqi
ukiMNzsP7D8RnHg+TET1iWxZ5SdcfvHVVOO0JVdKRqg2uPkvfdBC5SfhaeNnc2WPPmu2eItVOr/R
mz6Hep/WkXAZAcbG9k4MHMFXTjyR/KeYY2yccR8CtRD4vluTscRw4peU7tN3vBcExVPmnqSgs6eR
9Xa2kvHd6vr+OJt6dWhX50hiFncE0/wbe7ZxT45OEjlCmfIa4ndZ40z7tG+Xe2eaDou5wFrPJmFs
SsudDzFo/WVdOVHltkjagthEX6t8bE9IDs/YDtGUltbnVF7bxsZ04L6ZrowZy1KmkU3RNRBZYtHO
C+cv5Ax/ZpfkMpG/c+ecTpYPfM2gECI1asAHy/jOKUOQI8vwapeZ+b3Ab4FqQAOXFi/YIv3Y8G+B
Xa4yRAzCqU5b+7KMjfnkGgNOWyvWEPLSgTKaNstx3+j5eJaZWd4RgJZRs3jPS6GdSgoUCFe04N03
+ByrU8Oy7IUWAuurbqB8GcZED8NSQMTvYtfbsokCaJdp9XeNU+SG6HOA3tzr70MCqLJ2izoKOLnS
EzWPUY6vEFMvTgJbG5wDdPbnpILHHJP6ptKjVkFoNSSkBiwJmR6Mq9evZL0OErXxg08CItVH6eba
sTfxLA0AGm4piGRv2/gCINgArr5MQZdCxPoqi3zZ0YQzrELvTy81kxfRjRQAGDSfHXNGJCcekjvV
6eVllEvw5Sg7eZkGknsbZSyMaaDjIhJZRC1GORGz8KGQ5aUZE34vq4dK1wUVVtJuSvJnvfrSVHZr
Gw0RrWfooCbFvC7WXK4Lg3WdbjUHZfGvpBEbj6rJJUwQonhxencJtrh+HmsTXAlk6P6l9LLimaqR
7EwRyfhoBQZPIrue90FZJAeibvW7Lz39te8CSlEXCwdmPx/kUor9FPNugRQIriLDvdItXb51aILb
G7PRvdcT6a1aZMnVEZSI8ar7hGoNymUSeqjjgk5ldsDjXZNzqSjguaZtsEvLuV4lmbptIZvL4oG9
99ju/ih+v0mwK7H3aS4/SzG9+453tOg42zSwbVFX83t2UJQ81jRzVSQQS3vykCIIbBQTo5WGeDlm
MN2s9oCh4Eh1VLbtK/dHxfFjk8vhkaZZfEPgqh5N4Wr/gh7kGn+FB/3nm/I/efeI5uDpyzHaWzFr
QKJC9cV2eVF4ryUCohF/dE7enwNZ4PYCF4f5P2Y2oUHUPhaasoGhWOV6sB6b4Z3f3/wyhec9jc3U
wJtR3IBjW+ZRkxmkyJZ52rdy1T0t8l9VB2yYoH95mNxMu41ZEkcrWQsnjA2UdRL1xSNLy/pc0AzR
J4P4SFNhYmMebFyw8ZjTmuI42cEaRXvz/Rn1wRrcr3nQB6glRfUdJG9PD1aXHnRNZzdS1UNkVt3E
brCJj4NQ9i3nDnXROnw0JL7Q3qZhXIAddf7eWkiapcxFuMxqwgEl7lmeNKVNoBab8bMAXEBqvSgJ
bhRpuWMFATauDXIAwGo5cuzpSYYsM5G7RCufOtMxiEC7fUNcpLJ/0WQ6fswZiJ18JEa+7cnOvPaT
ix0xn9Uv+jtRgNPaemBKHZ6Jc5F4wwPwirMewVyTuLAh8NyQLYeTvpTsq6DnhXqTz4/sId2tJ2kA
Jts0dRtjroKHtBvEPU7i/DqMFbKaKIz0IEhQ7JTVL7tJJeoRBVbsdILv6DtG/qOEqkAnjd54cKiV
dbOqAfMEiN1wGoRLsrAN9EdOIvwQ/VqQiW+nM1k898J9nnRzVcz3njOvIHYcqmFsuzV1EogqkD2W
4r4fHeM063V6r9cKRulkJHNkYHc9963BSDBLBLghN9+t9cIvpA+MQsWUwdBnZqmd684phB3PPFVD
qr0HSw40e8xpf93UCau9IWnam4L0gS0A+Apenth32Uq0ZfBBYdb4y2mJPO1EoRc4u017Oo1xIG+O
z+pqmW0bh3ULvcWpjadqUNShTmnMefCPu1XuIn0JyVy+OhyCa53kqRZ5OP7SrTRTIAa8EdWDmQ79
h1C8tvtZl86tVYTYdl6r7G6r602HC15TbPODrpsiXP2ztwVM5n/PyZpg2pgG0CCW3rGQ7W0X+kNX
1lHZkUlP2lwXkD14uPiqgCoULKxmt5WT4m/sKsVwBD7qhOcM6xtFcMFJWx9lM6svmDI5PU3kpXRI
0LGu4ddtieZOEO12RUDpWhDwSSTTr2+DtpAnXXr2vVN63MUwb2HIk5hcWq8y7mLDMiILiQ1KSonu
a3kUpjetaMO+T41ftR109xNujR9ppo23hdjQq9Zn3ZPJd8EM1xfTI3cTjZ5KkqE31whG9tWpsK6I
8n2EdS0ni9USeKSahOgfM6pzX9KtdFJEbK9dPwSrDOo136GpxoelqLHZeYb3nlNUHKbJqLD9Jb6/
z3yT3jVNEbwUmTs8J+BL5nV7Sr/ZWC7Py2BZoedOxPoy6d6DZXLodB/R0zMm0TepIwSQwtWbrepZ
VdLYgveulFUUmK1DWBueXhFMWXvnqorZcBiDSAe+tjcHfw4ZWjDJ5iZh7bVnxb5h2syjdGpcHthu
gtEwobfobfbITARIpzGZRdM6ea7Kz7k2E3H3/ebeK4jQbgE8lfuZjf59mmj6BwHa7Imi0PHEqiw5
CwB68D/pUH6Ie318KWJqNzFKsK2wmrL73kndeS87aAudyqFdQUDn0O9XEeGofq9x1j6bKoDNpHld
sTdnRM3Y0LigLBOloZTmdDfPVX/CGYgimLKJ60aLHb7wRlbtNqfF1rCoIKVDZzhgR8pDB1/6u2xz
+yQzqwi73JrfjBx30aZaUBrHyq/3PoPevh30ZQW4EiysgwYUyswWPg/Q2BlE/fPUGNzHWPcXt76z
k6OY63hnqnWANehLeo+bgLZddpo/Rh4Ib3ELkiPvamq36qDb03uDD8A2HGQ5TwESQHFA9QD0ipmd
jRe3URiSHYYs2jKBBAwT7ubEiR1S2vUwfvoUTz7rce6cusAXhyrrxqNCRz+knRbfSdt3Tpj2pgjM
vfE+M18/LwhAK1g4a7aWoV6cDllrk7pW+QUUBl9jEZSPNnvOB2rBKuYLlvDYTipNPrraYD4zYbRn
qHwiYW1U2JiE0pHseF3xToqiwodb6m71lpV5Gca8vGGqc6Sw5iEoSPA4LvVPRjBcLI+BZDBMPJ+e
ak4mVgU+CtiVp6GI0WX87FwZI3eimpS9jbFLbLD4OQcIq/lxUAtbP54zB4dFeNR7LhprnJsZKSa7
fyI9zUvVALiK8lFMl8mYm9DhV+50vG84aXlluS376ysD7M3E/dJvltmxD0PRc6XUg1VHSROnr0mh
QaL107YqWUWIQW3zdQeJR8S7GopNv9bTar+YFQq+Y9b0ppTWfhbWdNB7N9ulU6G/sr/BwdCbdovK
XsoL6oZ6QBNl2VYQV95OohI2S2ETN4mfmvOz4XpS7jxgsbgZc9k/pThNdglEqyehBh1P4Jh27s7u
Gr86lHrcPQU1D0NdN+ubHPH02fn3uF12SDx2NGIeYILtzVjc1RJsf0upyl0hK/k2+al6KDszC5dS
i7U9tADvzXAmFmX4TAhnLuPdIKlmpfI2eGwcN9j1NMZybM1hbG9ap2kiNtjdbVy8hBh6pd6nmgfw
rJLlnJIdphou15qDL0BAbTFi2x+4MLPXakrWbHRrH7HSZKd0asWFqm5t6ws82H1clPtKa+kyy+B0
Vf1zget5ww56uUupm3gs5JiyeVrsmMDlWnfSij6lBNNJH+3CIytNV4z+mdZYLqaGk/ZACpvzQrkM
P2c8XCzheAIGC9SihVg03QieQyoxxT+19P6FMCU9El0+3gItIwnszgugO6OGoWCT2uNzzsxfQ7o6
w5/qt3hjml865We4Q5t2myddfwAKKO7A+lMYTqIQu73W5E91Ui57fAnZez3QHAH1h144uX6ESYam
rHnNAI6ENqtTbpNFtDJp3TqJj3UblFaBKb9Ov2nOUvabdi7UPhjZiFPiYZtHvOcW3jgtc2naKuBS
ERuoqAVtbLwadBNm57lKW9B+i/ejqwxGDvIo81brUxY6Jp4QnBz61tNbFmKZVGo3jmsMksTzNcit
7pYTmT/1fJM37qX6vnCW+bQQI9wSyOgQRpPhmSaI6t7V4hIbIukVesG8nT9oyz6dHDFtzdQbaD3J
ukg3x/IipGoZq9gtQJ7LwK/UYBnVRlviqtoarj+9dq4TZ8DVdP9Jc5P0JCkGfbE7auaw6/dHfXY5
8zggR14hBBDJBBbxBpu7ZMYAk0Cb97JzPJVFrCH9iIR1vGvVmAYhVGfAsjGHljKI46euLsv7TsvQ
elmvRiTxqer0xGutO05oD13xZKxhQbsZtYvjGfLVFA0WNVajdQiDNPsXjGNzrXf6RywtoFRTtxHM
DMcIUMP+qf4p9nA6MFLEB2zHlIhM9EEBlQmGstuVmLduE2fe7VjCeyL5bhpWC5SQtdd7twzjL+55
PRVDNNS6jd+8MLppZzCSVGPADxCXIK/J5Ve8wXvGQ7vcd10D/YlPVf4IM4G7gyVayz5Scmq7x6zu
ijvDXiEYAHV4i3o0/z/CdLScJT/l/R//rr9hE72XadW1/+O//CfQvIEJ3lkD/gZhFBM48V81N0wK
ZhxTCXagmaTdO3bm/miSAbsWe8qZRySbIhSC/MPBzv2zySGKUTWttAdKf7qPjByVvy9sB9UlJRGL
h13ZP4gUWFAwAr1HoiNPk+DHEsSsRZJxd23AtBxxDfin1AF2TE5jdLQ/GLv/lkh8l/5owDX/6v77
+sd+SDU3KQCb34Ns/+tn//sg4V/+BDVmf/7Fay7vLz/Z/1629tD/bObHn21f/PF/55Vff+f/6y/+
mfT7V/ovPjECev/nPozTN/hWf/uv30r13/52/tYKVJy/SMB//Pk/JWD3NzaDPqqIwfvv03fx97yg
9Rv6owNDWHf5z9rq9ncJ2PnNoBaDHIZv0PvmrUTu/xCCzd9Mz4VnbRu2pRNANP6dwKBt/VVz0EzD
9mwIOf98MdKQnBggn5dDY060OZee8VrbYt3wpcNV2TnmZ+b85NMvnDnY9EMuQuxqzPTT2jebsGvF
5+xcIVNh4dQMfV9Nmc5BW+LE8GOsXZnpl97OMacppB0x22gCRo4FYgPHE877WlKtV5pMJilIoSd3
nWvMdvQOy+gy6zgUXRm9mb85bHnRdYOFbQsRhML3empNg+BYLWzaARSW+5KI1qlMGTqUTI2PYB23
UNi8FGfyOoWla7GWz9n4kK9DWrWOa+OY1MaKN8l/jJNrXdPKZ7TTmc02cCI5ICNTQQNap0C4nTS0
IskyHOIeks/L0k70h5aAXpvSPMyrvDe2+RW5rXjXqg50mkcEZP597sRg2j9nbjqRzqqpHl3ISTuT
mq+B4Yqj7nrWAUt7ShUTI23uifm5zwFBndukjSnx/X0IposDkcAozO5aNTbgRJMNndSgdDrrDG0T
s0CkNGtcNkzY2TprB+vULbMqfyMZUP6IwWztSVGa7zPpg1ciA9x2vKJkJiiCvqMFCAQF004VJ6Hw
fHqzgBuKDjjUCnPStNKb7jontrWdy333vnEc8F9J0NmvYC/GjpOr4TwAlOFg6U/Tiwm3a+uZWnPm
+pXfyCV4BniTptu3SHER/gLzwfKGONklaW8+DsqYrho172zT8sJ60Iqq5NAc1Cp5KVvYuNjKQFNt
F7fl/yMhMcU7wcCBAlmLe8fksG0o6MUbifOCkJOnsY1kL6e2JsjGcz0GDvnwWgEyzHT5rc+mnsiP
gX0Dpcedn6vEqg4s13Ts8IrwZ8fSdD8rUkUbBAoHh7wh+OspQZdiT37MfPTcNv7GXZcdYf8/mTuT
5caVbcl+Ea4hAASaKQkS7EmJ6lITmKTMRN8Fenx9LZ77yspuWVWZvVkNjux0mUqRIBDbt/vyTkJ0
KBJqg+2CZfBJo/3hJp1ubFc09QkaLeg05ERqizMCVMcOM0x+aM6tN6D7SJFqwszBHyjiZCzRiZWs
kgzycNBiBPkTSg0+6EzrsjPUpstElhp/LIpcZu7xsmp8NcVkzSf70XaKfNfM3xAvXNPPMwvDuZsb
HK2nARqAJ4vhwTp2XOtm19qY+f3oLtFXT5PUvZw60k5mjWq+6tBijE3KJYO7y0nU33Fuqr3WJUJ/
nCoj5TfRo5lP00OMbrMTkfrJPe95sIcBRIRaWlb24UT4sC+7Z+VJ1kcP4snbpKXRV9xU/SfnacJ/
CAdPvcXDNlcwC0t4f7/zuiWGYS6xYT5OVbzoYzWKY4im564AeLiB5SFNsXT3enoMU8t8kvCrzrlG
myFsJC1hASEn8zfmX/dP4tE3u9IyfNuM0Ym62anRnyjnYksVKTQ/xKjZ+gRvZE70OCvrsuC53lQg
tK5OJuhCJNv1iV1u2OVNRGTF1M1AdJ25C1NjWC8DCT63p9GgFVMEdj3MWxKIKVMZ/lgF1CqewG5w
THbY95O0i9vyWOcAGf28CWlud3XaZ+m9BcM3mEsNvEjTmxxPE6LUJsw7/Yvoa/RWqN7jatDdC0rd
E2cfeCwO6h0FiHLbMNanmJvK8t0dqZ0juE4ure+B89YaPr9KEMhqXIc4jlxeQMhhLmpJdEPWzXZG
AjZFDG3j1xT+bhrkmw1W/+Qce324s6PJ+mWmkGdRVuUQMOaYPsR16zr3gJBjLZnOw8JpI3PZPVlF
vWxMD+Vy5Ho7tUavXRo5uvdmDp2T1WM5lh6gN7Ofo3uU8n+uyBt71DGlHh5uAq27Mm60oKHgbkeU
GTCWFRbXpV5MAPQGBCOo6wA6TRiMftNp8uw1ypW+aTTmr9maseaSAGkO49Q9TRbKiBUOqAxlKxl2
p94yX3hMT2exGNanDl3kddHrduV4XUb7dGPr73OuivxRmsNbkE70/+SpFGaAn7y8yoSpbWWNgoko
o6Zsw7lb+aXqxjVW0uksDRqkVx5cm21p03zAZmt0norJdE65wkdttxmOZbVoz2E+tR2ZQVlcaOYZ
r108tE8t1Zbwo1rND+Fzv4as+LcCgva4YmxTf3RpJvHFcIYFirSy933fyEuXwdhc6Vkl1zQFYp2s
22gTceNAS+vLS9t2w7vRRil13aN+m5I6+lXPIz4pQl37dCSzohNyCiAt1RcdN7FHAU033M2hKi+x
S/M6hDpmQZ3/tpKtGd2tpqN9Orcq3IiNO+5nL67wzqEW0mWB5vpl8HlTq9IzouvSoP2uVJ+kmOwA
qUXKNmn9UwQKlRuNB0qakSRg4MJi0fuA3p9xb9dN8UMsK9nTCZCdilrD+1DE9bZbmJpbVJsDvL/m
FfylWrdxshyShxHUFI52k4CXAs0NnZc29YYblFZztxSz5nMLSo7V+VETyCa13GM4tzbT0oLewZ7m
nLzFiP491vy3TsT/57PufxyO/6+H5v8fT8S2YGyhj+b/eSqOv1QWf5W//+Ms/L9+5b/Pw67zL0+6
3IV4X0zqgwRLrn/zM1zOwybjoGVyHH2AMP7nadiQ/zJcPpxMiDqVHi6/4r8Ow4b4l8cM6YG7oNv3
geP47xyGDcv838tJaIcFz+G6Or+fJVlv/OeIphc6iy+QXkFSX3gW2xt39Jp301uunNH6i6VFpg+e
fKMqS/5tbW8XtVr9J23ds4R3XbvOSNbPCwN7FuNr5XRfS+2UB0TZyOeO72yTzppXdE8geJeyvLhx
9Im5lZtSCn4g/ZrLLvOLviALZZnLkwR/jQmC1CfOuM+yedGZCb7mAkEYqp0MEit/lrb1t6b/gW3L
pK1UKfc6ZSFY+TBSL0Ck8M3XIBrGU6L1X5XXkuDi5u3XwnP4bYFmct82fO3DVepjUAghhN8oacSP
zsBC3JQmZpMkWZdrxZniCrhe0YznwIl/CyfaNlFf+bXLBtAw6R8orQ3xAaLX8S9N47GUe256VgZZ
5jHyfscRcvSUHLQa11+Drueq4kCiIPOrLnq13A+yPT9ZqKPOots5j1x2mC2baq6LF6MaYhyRQ3Ip
2KiPnTZtENjDj7xvA5Ia01bvhCImlnwOFCZ9g1U7T/Upwsp/pxBgOS9EW1vXzNc2C4Rj0gBmN/P0
iiEMH+OwoxF8zXxSXd1wtJ4w6xpnnMz7aXKtp3/+FVUNhwnKzqrHC8ozjF1CVRViC3uU1J1tFdtY
M8MnMnbmGhV0fM9zjF11FsV7XJARgL8B0icHt9cMgt9mdtiV66p/nTnLn+bFwqWgJYdCi/SDM5P1
tXr5Wg24SaT9gkXnZKX6dKrS9iMCBHafETDhFzSEjEkbAx9svhzvzTR5FiNveliHhU/+kYh3H0fH
5mFobrMn9HeBu6O0AyvBNwxbjZaUXrOvURzC6Li0YZdc5OS9LUJyBLALCxYFGL5INbvJQJsaSK8o
UfhWP6bHdDbpRFVy8Fujsm7/fLFm5PA8o96BcGB2KeOl2ODz+AVTQGwrxRDBCfktE+QGCMB3x0kA
3rfFfCD3X62hgnzVuYP7g7TdCgTTU1g6HBvn/DVXzjnspvmERE/CrpgPPHYeNH/9syMgK/VJXvWu
ZmsAoT/oIJOvwfHFhPTGKkAJ9M0OtbqXpk2wFm1zor2N/D5UwH6vaeZhzKg+sz0eRM6pbTE4DGGO
Y2fQt1RIFaukC8g6UR/riVveA3ABVAI5J+Ok0M0hsYgJmR0XJxH1DmYtlsphV2TLh9WbR2cAFxMT
0Va2faLdw8FRP8lAbx9KZGfsuETEKR0fQMEsOym9yjAryvjwCFEdPVFubVFMO2oVq03e98Wnl1zL
TJBXL/I3Um/WrsEYsE7beX7qZI1hMqpf9WEI2Ornq5iM32vIY94zo2mLsOSxxFhq0j9Tsu5Kr18X
RQkazQD+Aor56lLFbAEDfDGF9dzFfbEX4Qz2Rge7RzzqrsdYDm3jUVxVMGmZVRaAQ96RsqRkr7bV
BRYJ+OI53wjVnmKCjZziZDDrbnlfTPGmo3hKaOrbckZL7bWZBWjYLwe7GIYjZyxy36OoglxYb/WU
jucyyfy2IPBjhR6xioDFHDjrXNf3nVMbd0EmmitNP8bjbG4HK/k9L5F3diSQjLxI9riH1QH770lP
CiqqU0mcpKXObSAEby8PZT+aR7jccRNgtNgMLtfjAFTOF2CHCRLU1iUBGkTcjeVGgzN9Tf9jGkRk
ql45y+5FCy9tEvEpT7iTOmHb7rPCwchOS7vkYHleGgN8RkUK3/jVTsoiLExVYSdslHaqYCSh2Av0
7gv4FQrkw/Ciab11GULySxZkv9wZ1iE1acNgB4It6xIWf0WjfjSl7YfI+EkggNp5S1aKFWFZHXkV
vuqG54Cra3+XjgZf9ppGBJp1zgGLq9r+rYrxa1GwctiXvTyKWzBiAxZu05bYRX2fzM6XXZlTIyoo
9k1BGZbZj2XWVEA0LN76+s73RIL/rEfF6ie7xIWxSw7pvNw6hQ3vOAtVb4a42OHrDupmeG5qd/Ln
bKFLQEXY3Rd5BZFIumdEujTG9lKhfNRa5h16W3slBRWuCFEHkbJuYhIMlxOUHQzKt9RAtBh4sFlh
su/zGw41N/POGfy0swnciQzmbLuwLclo4Sluub7shkLhVB0cVskb18ISbjYOLYxsOcRBli+ChePB
M9UtMRZnF8ZjUCUIGWk4fjqW2kxdM3+kBcXRiGi4wWiJ2umy8zO/5l58J0mBW8hjw5BqbX1aWPav
yUrqvpQtTOxyHggID5JV5jZjP8NPEUZPC9aYZqTrvva6F9EQ6uiNhK6szL72ieYcKylJDGoz8YlN
PmBdblz+2GEigZuYxrie8+QlYzrjcC23ceP+qWoNX07MbaooXFBcMelTT2nervGsdykWcSbfDEko
jL2zl56IIze3YqleLfiy6yk1HDQdEFq4gvJgLKCWPFAOYYe0UVRCbnTQGwdP4NV/G2z7oB5BwTHB
91dIrwC/5IJ4Dw1+yLD6dLHpmU3l44blpjiktz7PwU+yUYrMZu1E6QvxxcbHxY/5ud6AYW99R0q4
SZXH5yA+z3lHOHShZkk6Lx1MQcg5NLZYy6NZBzpjsevgD5FIZT5iQ0NnhWGuQLsy53lSEdN5pdq0
uhk5/wlu1Bov5uJ37gjIGwQmdhQAlMmw7jqWrIqNHbM+2d7lmo+lvsamdBp4qGX9N1uaGq+jN2Fz
lZOvXb20Q2R6tJRbZjMHHGOgQdv6SySHDy9sPzgtgPWCMIlJMNmb2JPWTQR0HEzatxyrU5nhP6IJ
ZyUz8GOk3+mUsF9kpe8mh5MUdPohY+VoPbX8Neqj65eSGW/Ov2vOQpNyDhV8Nr+L049k1e4wXRmr
LM3uorZ3dmsNUJixkZTZo6NFzFs8FbGPCSJQ1N6yv7TttdYkgSYGkyKo/KfU4jtn4G+wR2yTsDk4
JqDtDD8DZt41u34Kxg1UKxopaBLAl7olZIgbn3MjEBLqCk5eAT8E9nG21UL+RlS/NXtgoSvK31Lv
0jUBr/ggBFVyET4IHQlZRzdpZg2BofmQNStB5ZjnLJwPDZWvejcc7PzihMaxzepDGdnwNOvsr8Gr
r+v2ZsT2O5aQZNJHGbztpRvVT3gcsvzvEKO4dqznzSTl2Wt6L73XfHTKA7E0I4qgl05LQHHP7JiI
km9TotvIMom3Kku0LKroK0fbJDNvNqiK02S0yZoNSs33cfDQrKsJt0tlbnpOhssUbgCGvNSmRN2j
7B7P9yYiIfRPtbmm+DUSnhVTs3hpxnoVxdNGdR9iWXaqozEXNkTMGhCAHyh+WtuN0N5TqpqASnNf
nMh8+ufHA/OBdDeB1TWjekcz3R/2wDhSHRQpCzRG2oYv0JQNRnRjPy7RwZnKv5Vrvtpglhh4v110
0XV2cZh6p7cmXj7ZtgajsbwUXFQwi06xKihqWGWavCSp8eQMGr+h8ST79C+8lb3eNx//tNV72hLw
KhJB5Cezeufy7xL4/Jvywb90x3zo7NpW7Ujg2qTBPnxZ0uyvGuavyt1i/S29bycKXyTEtdr2XpIl
2vK0O0V5+q03TBaFIS+itS5FGr6ogk3poP2pHwS04kppyktSth+QRDF+pN+EdL5JPT0nvI/IXHym
iB4fWn4R25Knx0/6aKr3TOMprG0KCiaf7fYftrwBNlPALiSb7ZnH5OP7e4/ee21J1i30iJpjMedY
CP/D4KKJqwBk7XcVtXzeq+ajLJNvgoTAxgEi5ieCWR/1JOBzahvHM54wvvK06m6PH69p8r9d7u5z
RZgJdey79LwXkBfffRw/xdn4rFvVxQgu0ewq2mQK+sXI/REKRiTG+AqFr4koaOkrWX+2hgtTHmV5
mpMnxkLge+07lmSs5SO3koqiBtROnpQIsmt7qsnypjyZdVIhlvqe6KJ7mF6jvUn9nCHAs7BY5LQT
t6tZfYORuIUYkNYRzvqVFzq3rDZQKcEL+w/bv5nonwPMvCl7RNmNmVoOPf4ZHe+2TPrOnsYJQ327
Sak/Cej9+rHaxTq4xniQerpzO5NpI3+P55z9bAoQIiwcHglqEufcAwaRxEFDEcZZJdnF7M1+HVdG
ygSWUDg9do2vxU1LuyTOMvLTQATrsj9WRZoFWYhaLhd33wz9fAAxxP4nTBLIbB0W7iGlLqvQAp5X
dFWw0D3Ru34T3RQGLrgYn5qB6Qb3YjvPyFqEbZpH6Rrz7FJkvxiUR7v9MUncX70upUNt1og9TYp4
Za4tQNGz5mBkeFCM5s7t9qOxenAx9SHlJecT6g2AgGbnGDMddaAiDi7jg9Y/fB+AjHwPZhJEOvgQ
ZkaTmywSdFVtONGzxxQu58wX9FaWmdvcxrbaefWY/zL68pA7Am0LW0MP68e3Z+dtrhOxt0X75EbV
eKo46OqjSujrmMVxiofhNNbDnt1zuKcGg9B2sXWKUV5IeDQ40oUI8IWb20lk4RpLA9yaLBn8cZ6Y
T7xm3PNwupQJcDysNh5Q7KAG1bDp5jS78g/uWARd7sHUKZrhjFgynOkTJDRh9OHeMrhIEz30Dg3p
P48gZWZo+nqa3qRUzhuhNjKzPTbsxK524zjX1z5y36Czq80M7/tQ98k7IQ6+fyjnV7qhv/tO3TPR
9M9IQz9FHDYnGJ3wlSQnRDuLwoNDKaSfLRZVC27dBG7fy3U1Kutses0+jcf07OaZoLhkFOjARDmk
7pr7xO6SXWVH2q4WkN2E3e4JQSTQ1Nj3OKTILu1wskVsP4c6l3VSa76hZTcy7jAAJPCyGkc5S0a5
oSkAA16pZ0HVBMWya9IYBmWr9U8VeQ/gm+0mQy65mKr3MzPTj8nji1aUfyScgsBq0wqHJq33iBfQ
/ioYw+bkJC9IUOkmJYWtetqAvHIOtCrMd21WntWMZqrCrLthq13Z+INPoemtCMAKvFmueCUTr9aa
aX8B+fCLpobI3/YkLTo6NOArdE94+nM/qtMad6e1rugAJR3PMaTuPN+ISJ+ZRHpG4Wbrdoh4GloA
IWNjW+TdK6Blbc33PQtJuUs7D7DT1Oye0NB5C4Se7VkJ/anM2f18/A2oVx+JChmG49Q9BVnOnVz/
SnLtNdeBLGLeq5YrB5SzNkG3HsM4ClgI6JdRRxyaYueDG+ADTU7ktpxIKQ6LvbJSBTbaHEhzhshv
Mr5D6gaO32Zg9KMrgT5wJmwxUJ42GNZ9HRs9reae7S9u7q2qNM5829xSDPUwinTzkyYWngN6tcka
Nj5Qc3ARO0CoddPcRTb9R48Cen152PCHswFy5aVytd0IIwWJQrorWmXEMZqhcSuiKHRGVesm9aod
vZA3dyR+8zD5Do/dd++Oqzad3hJ2GluhdJSTjJ1Jl3YamYTml1RptGnlvA7bLNtGiFfr2aXpqa1t
Qb0vr32iRRmNb+MhZ7Q5x+94zc0gMnDFWXQQjmOdBY4ehCG1WP2CQ593/oji8u4N1sI8BnKmqNlL
uQN1s+zxcUcvla+lVK4P3Yjy5DVgB+i3JXrO0T5EP1/AcO9d1gaSehWQPzNm6W5i+eVGDYh1I3d3
BMkWakTyJKhY+17++WKPwliboQKfX9DFy2K/pdHJZK2sg0OzqEVdF0tLEhgwlW9DNszmoy3jZVcz
dINxTc+e3mY7u2/OjZZSATDghG1SB30rnuODHV1YCNsnGrXWaegOhLLU5zRau0K0gcm6awV2g3Nv
dJ2dlPVu/SOWJPKXPMYGFtcbDTR94LYC72YJUowKplcLVJoPMpJMsF7dWsf5SjXA28SN5N4BgB/n
TUFMuY53S778aJoiwEkBBPQNfTxadKNy8JrfVGfXn1j8S5+LoT+6NGK9KGY6Dzc3K1eea9Qx+sLj
c213DU3BotW2CRUaG5wFjT96tsOhLv/Oe7hLYeZ9YEnCUerO6sCmn3et+d26bUZjWPaGzQjm5VQ9
vSdZPTD7YwooqhzhFkLaPjRsGmAzLjsqo1eJrGmoW/j80FnKPVhYLxZyG8jXqN9LMRwcDHJ53L8I
0X+5nWftOrnYaxXPV5C6w5FyV3FwsvwMnjHdE14GOOGQh3es6kkMygqKtnppcgQ69c6CUu3GdAHE
tpAJlPMS3v+J6A1tUh6atmAOmVGf3AflKTf6lWzY5T42ADsbbm0ZoX60hk3yQ++iZ0e7K+rg0NCh
4SqHMqVQgqacMm3dT4XAhs+GSCaHZo53NDmgNJftiRpXWCAs4vEbDEQZUbPlzE9b1MMONJHGi32b
0Z68KHlqVOJgHZUGMkt7gkGNhD23p1lZju/Y8Fqr57RzaMZJumTtmcl5QPzE/N+u4lZJLIPFl8N1
QXkSy78ReRNTvBYYDAcwK0qPdYHR7ZC3JB8+1HA2Ud45Tend7L5F27+LoiyeAe9HAfD9324E3Lcu
uXQeksuKYaz9avps10/x/DdlBYlnEBekrX53HWeXoRLUMesakMZwAoMBa6uMOyYFYEJ2WpxHHIyg
+6jZrnX5XeqVdeL6Z0tg2gccL9eqyJdTNVLIVEWQheGMYaHmSCQTyiyL1N2VeblcGiiOWd2KPeE7
iCJF2291COO+ruGIiQ2HnMSocUAd8mxrOtEpMaDWLZHZc0bzamb00dp0U4yIMc3NMXOr6PD4J/we
08lwJQdPVUi+hNeBnQPOYbPw44SjYqJLscfsxo7aIu+Mh5VhkNkdFN8ADKgaj0bkhauma3jIl8b3
xFoXgZsWxJ7ExLqIuVsm3CK5knK/pfRu57gg82g0wagKyzoC87h7QC97pxpO9MZgXEBLJ4q6TULm
eZsx4oTb5C+DwHwwxhgj6Jz8RofOLu7SlyvS7R5zHAyyxeOgwf4f0oCI4IfmJL3TzrsDoOy2uVl8
THU70/III7bG57wu9cI+QytCzEqGhjcDVYCVCFQiQwTTtIjAxrK5g+i2a6iK2tiW8SNnXdxqsvo3
O/S2eRebp8ImOlqXgnhgPfgyiW99SX+08CwrUBKDqBoxGGFB45BVIo0Bra9O1N22K1QZSn+b6U8t
8+jojYT1Ba47QhV9fGKJACsc5cyvc0qo3crlBMF+eWeYSC1dnuH8po+dpucC/BVr/fVsgBbnf0n2
BFgHv2B6AGl1Glpoy6aTjGvHnMWGMggIYdJ3x8TYyUUlgePGZ6AS7i6zgOqGwpqxy0T52lo4cdqQ
Kdo6qbYS2feW1hdqqm4GPW7vbJdPBnFGklWUcnrhkbW+2ixlRMpXBJVDx8UwJltCWdC4e3mWYfNu
Reh0rM1uA16WFdgs/eLodIOE9c4SXnatp8m3HUNHPEVwJPACZUqyQpjm78qLvV3Re7tST6Z9U8cb
Jg37SNjQPmbJ9Geiyve5YEGQD8tvYTrWqwXHtYF0JqpqucjygTNYxqvDE3mf5dZWCD6ipdk9lEMt
EAkfE0fmzs7eFq9JHomzWQyY6zm9ZRzOjwpJsIaovo86cz6MLv3YDYYnfNvuY9MvG1gp2EwGzlHs
NzhOZB2dtu2UIbLKG6hD2F4pZ4IBf2ucWtq6lt5eWGF3GkJSPqAh0ORa12eZOW7BhrM2y/ZEAt8j
0N7biBhACZt3p9n17xrEeVDQSXGXAHJrgkiNHtX7roQmR8DLvaVi2giR5kHOAmqTt9G4q3OkYBao
5IWz6dluW57nw3tPPOUDEPvaTnE+da0oXp24W2hche8A7RRB3Pzu6nnazlSe8AOgT1I9DFyB+0FH
P1QRF4eZqmccPd1fUJf5xrLcKLCpbPIJXA07nbP1euSmi83HvBZJzvOyBu+sl/g8VL9m6xDvHZGQ
Lq2dfEMaSm5wMf6pOuqYRuJte7a/ZxYm+2iiwEhgkel6XV/9c8G2GZslx3mGjNn4k/m4G3ONxdFe
Upzmt4OH5zBhvTojqM2xdmSilJfIdtkEV8/zDPlrXJ5YdL4tlfG9NPaxDSpTjduqPrUIkbwIr5Xl
XSdd7OlGXCc2zJTGM7Zz0W/HPmQ1UrvMUQQT6Lhf2/oQdEl1x0lXrtzHbix2f+Y5+TZAE64yGldd
o/mLT9+1GNi8x0EHHODIbbprGfZoVbC03N20gI/XDji4Ks9ZimnJuoHacsoJKsDT5fYb6xxby6mG
cdFrf0oNliJYkv6I8nh3+zBl1vabru64gMXOU+58IFHypcwEfkjfYNq0ePLi9W6t3l6TPBt3Pa4M
NTXabdbUi+OANyOatnWYkfdxhzkfW85JlIe0m9WxgKmyMViGr+oH/m+pm4RNElDCMtGxU/GqO/aR
TM71UcQT0qN4SsR8wzNT8jBwxXeZeW3QeZdeEaNsYm0fsoTwJ8C+PGEkpCnovgfc6utcpTYmpCU/
VrCl3dHor7yPCNEx28dweAPIx2o9qbO152jzUVMjPtAwgdmtrOUMohaqmKuSp6mpmcIsh7KlQurb
go+MU8XmL680wMJSgqaHPcuXXatF/a/eds509Lgn4oT7iJauXVWZX2HFDqQXSXihDWhVmVG3XUZ2
CbQtdAeie94OOv2ms4hT8jNM1063xztx7YPoZgLodV2dgBpsskwVWyQBnIYuRaQlEJFhbtZxM2pH
MuvvBCPexhQwQW1naBI2TWLaXxktF0FX9D63frL+d8lyu7PCYyrzK+zicbtUjNMzsNEiUsVJfx85
Erq2ux0fIcuFG9Qg9GijoglPpbB/WXU/srtXJPaVeed8va0KCqyGTkm/SFJUeqvcabV3yz/nWAf2
6dGdCOyritWLB010G9ts23VDbOOcigt3SIQ/2oJiQe9nog2CgYyKqS63glFjWIKWtprh4WLJvVZU
Uu7gGFskkFZVq4GpXX6QwwI50c2ZcaeuPXwP1gSRrFNXx97bocoDadi/+r6m11Npv3s7/J7NhMy+
VrvrGI5qMiV3AqUpkyRePeCBtGmllAS2d4qk7rY1+QrKMjbLNcZ9SDUJJB8IxQ943dFk6bJ2rf4Z
GiJSo3JgL+vguM1yfGo5Yhp9N60bp6XbuKz40nu3Xmjv5ez+jkNr04CmRYGO441jMpznbhCqDhPl
lFIxQfcFE9efkV3QpnHsn0IRIYs/cWge5SKP5MUPNKV8AxPj1UnSL9y/d9Jv+FVxkeoYmvE2Mvc/
/vCxOftDCGJn9sa7HcIPTB7Ojjgd2c5N6tQVisCYIotsurGxIUg/760C9LSNxWwPfWTHBhUSn5E5
QcVmAANFzDNjoCZvRN890eZAbZxpBehhoGxFfxxQOwPdMp49iBH6Ii5Euv6MKnI3tqjro6Ra0qdZ
+EIKqAs0VAisF4b5gRFtz5ZM3JP2xdX76CkMRzDbbXO3JswO0dKcoQcZVwJwiEdRgLUFOl8UpSdn
NpJTO+mYhIFzRI12MjIM65PZywtcp+wFR+AaSfU1cglN5XP7ptnzF5QPHhOCHbwP3zY/yjwkeope
1h0xdnwK26CCUyrz0MTVs0sdjq9UnW56M9QveYS4aKryKfSa09Q25kpvpH6P3KducZIjlLJmXfXD
fBfphvDidjFlcTctG5isNwREozkZIghaFOhRC0hymBmmxHgxm7u4s9/0CjtCRIzHp32aeNxUsXrw
wg5LXExBF6QJYnTgK9sQAqMhe8fnTewOIWvrIMvSXTgnz4Rdi6tRwTaaG7KIFnG3bcMPfBAV9YuW
K5hQcmagMRtXeWF5vBNt6rP8vmKAp7++NkEHau6fuSDZhq2V1uJJ44K2Ijx3tXvAV62fhjQkI2jr
OHuY96LRsJBwc44v+FauzDFxjiKRN7L/tnNtA54XM2H/2kiCkB5cTqZ8AGYA2CzuQj37yiGZAxUX
13hc6mtdyw1UPeNWGhlLMt0piMA68hNMs0Zhx4pohMe9qWUVQ6u2dmir+HeIFYdvoso9RSj7xUKJ
Dx1WfSXPuHcgMhxMk4gTE0o7rDnlvTLDOrps0fwpthAkHgh09/UpYY3nD73MTpn7+HmydllbtIWE
qZU+ReOgv1A5TUE6ofuu8U7jNMW3bsZZjxv7Pc3h/y3xdVZ1fKXaEbwgbXqVpTs4WHgvsHY/PPlW
e8eVQ8ZY5Y8jL2gM0bOMieo+4wVUDQHz3FwbmlnyOmJUaOt52dtsqzc9ciLsUl3uhofHVFRiAumt
P5HUK8+9y0HO4w6Rz/wp62rCSAuvPjb1XVbW76aAnSYWHXkXP9WBhP4ajXDLZdvwWWY5iH3JCTD3
x5ei/N3zBI+w158ZcqY19jKqoCKjIo+U/dcX3LAUlj4mpa43g6E24vMQ7pIy3Ov4GGLX1Q6qHNqn
xd7lhtTP/3xxmnmdwA0/Pqp+ijQJD7S92FOV8BsX3EKHfWyPxR4f1vzxGFaceGROspNxYzZna7DH
33FematyHy/zcONet8nHND8MWt2sdabjV4NY9CHxFBYNWhi3ytXYSmXea0VYeEc99DHTC+/Ep7dk
GTqCV8jd8gCbt0I/a+HusE+oBTCzqhG+2Y75KweO6rYI69g6nJ893TD8ZgrDFZUaE3nTxrwzqfX7
pCsijnrctlH5lk1pzOMz4DOwBV50qmsjDSBVF1tylL+WHm/WTDnheWLZloLZfBlGF3LbOB08R5Un
t6UOs+05mE7mgJkso9i8m67jTChk8D/G9lYR0j5og7bBIObyoUmZ0vLiWlDWscfxu21Tcc8J9r96
TTZipgt/dOoRu7mMfnDKvOqjk79CiHSYVTmO073z3izZV1ux+EfbJr2C8NwWaXnNWoOaHYxFvkm9
0y7RcQNI6PenJW3GZxxEVtDGNauqqOX3H3EEojtI5LA03oAAzP3Jsv4HdWeyHDmyJdkvwhMYZmx9
HugDZwY3EEaQgRkwM8z4+j7IV91SVdK96E2L9MYlUzIjk3SHA9euqh5tr54k+V6MtnHrEGbWJtfz
iTzEmf+5cZeVGe3J1PxqvXTvWHBcFpfgR9wz/o9xuY3qSJwbGZgkUYPmOkusjLPFCjIEyHNIbAL0
la5xpUQwwV0/ZkfYnJoRwolsfaLZ/k4PA7uG3vrMYWcOrVjjPTiEChDGqCXqokMgPEXFJNjOXXsR
XIOrbKu/U17tygB2nuNXfxgP7y1x2nWWj3qTQPXVFCYiiqFv0SPwhfbHKO4kT5AMRzTg7IRDBSun
YR94ECy4XaZFs8wekvJ30dBnkaFnT/qGEjTuuhh/ddPbxovhjR1vZDKwgPgoZEKLAWB9Ct421uAf
hQjsX42H9teb7dekgvEMUHa6cVGX28Tr0wXll+KcOSc0vP4bc/P/zB79X0zU/z81DxLaI3z3f04V
nr90RZYx/6/dg//+U/+RJQz+5TJxAm+z4EH4tuP8T++07/zLDG2PR6W/vAgX4/J/4ORE8C+HeK1p
/hM89flT/8s+LcS/XN8ieksk1eEvvOD/xj4tFmbcf47zei44OWtxTfM9gxTx3+K8XuMa0udWsnUb
9zBxPXlR/hetGeQikmHuoRhxA/Ce7blAP2316j+9W/+7fC2Vif/9J/DwkxMmDgBVuvxSyz//T+WH
ceLaM4e2btvWNRDVjruMGr1L5KDS54nAF90GxBLy7nMCfX4MWKTsNUdGFm/qVfYUMhhZU23SzP3K
Ste/+KZVbaKmuIyJY12kS7mhr/JygWq4+6Slx8XFobHBTWHtfD/8qf052JSyGAhdvKaAPH7hG3rP
CBo8Ln9BVmgGRmJCvTD9W+JGOIFYeMW6sD7YBCaifXaw1T3Icjz5S4QlBRxaukOAvpl+e6L/mBzh
XOuS0WhZ0c42ruS6ZBB0tXtMXfVkYVXf4Z1BT4rji2fL9WxXAhdAX5z/eREtIGYFEyVS4q/d9Lu+
sb7r4qAxU43276Y4pIUTbN3kK2CXsZFe7W26IG2x22RPnbscMsF26gnbcQVAVeRzuZa1+8a065+I
5+NxC90cnHyP04q8mZYLKxxIX0vbFLb0iY0veA3YWPNy0sQoY9e7AefOKnTg68xG0WzEnBxEI04w
wSJBCHHgBkYjOGArK2JRFJtbwjQudR7E2zCAOqzVV+WgBGEeO4S1PrvrtLAOZrQJSIEDd8ucjXf1
Wkrs3GJBlqe3Gdo39NUHyDFAF2ofwwaPn8ItehrVxR0sxipM9VscSEyAIc82cyIVI8d9Vozumacr
cVdOdwpn3ZoSbqqzrqYHcyNsJ9KMFC+wk4WG4ONwJCf6NeDnAmTHLK3F3QL5Ax0AL4qbxiAjev4l
OghXvtItpgj7EccA+YBkaBhCG1B5A++x2QNxI7zy4OBdX9HGccaEWpy0Fl9WlupV5tjdJkwmmi6V
icvdA+2i3pIuwDBXvEk72OVNvweNzJbU2wdwyFdGH/yFmwUKPFOsByKXrWAujj6+OCyxpGmFbV49
TIMYZLjWamfPMfCrn1h3eOaXNNYk+ajltI74RnmXjJjdd9luRTpFUMF4s+PCe695yCFvbcawTjgl
p/fCdFYsZIAPbIewwabduuQECowuMFR3ZALttVneAlF+TY5V7K2p+yzxmpgOHWqu7Iu1LARuVhZN
PbzKMiJGBivnz5TmrLmm7I2jJPaYbB8Ctsd/LyjRmyTHjuA7doxdI1h6Z1MLky9vNyKzks2QTdXR
x5HDAtvmp6XQmcd19NslqIY8SKwhgPZRpu+Cc8cDy4OQR3UxY/dpqUGIVhQBFRBxGVIsfh9qi1Yl
dOI1KvWsOrwQA7nQ3vluyf5FcL+PUWgO7Ncwf6sSt1aMmGwXrOZpRYBZgd1tzP1vlIxXKxEZLEN6
2wNj28wqxnMtFmtLMYKX5kVZcL99vSv1jNRCjByPH46ikEBX71LZFB2tEaBC49cLIhGXZTQ2h/Cd
ldFao/2fAjN9kHXTPFock6HfULdsldpcZT58PDuo1aErZmYaMz3bedk+SXWxdRpci9QNd6ynADqx
/191YzfsbC8fgdWNb9GAmpi4xZ8Oj8hKi8rfEVxOwXCaGFOcQnMY6n9yn71luJD5214YNLStLGOb
x+7EOlX8IRS9gOfq+mGplk5Ny75GaXgk03KZAOjftR5/hgG/XpUhDviNcjcuf+eEdnbxMkwgfRK9
2ZU3vHhUGFLugE8KtflUKvfZky30He7cgdNMl1FdNVbZpzTaS4m1PcqExZd0yPcJhVCrykPkFilF
9mEsDlnazud5Kp117pMK5SRAW2V967yOBhzDj48l58VNumy8nJagZu3rayvnjniA4sMHN+J3Oj8b
o0exZU8csjQeVbgcbMYQwEsOl44wPvV9X12rMBD0Sl+ywgu3UhrxheNHc+ZccsIN4O+w+7bYbAH3
BVX26MFNgUVWyiPVNc9h04nLiJucXkD/SrDbW7HPq/ja0j2J8TLdYaSWD77Cs+wuLxl3/BK17NHS
u6GJymsPLGUNt8tajS2DNjXmtVvjpRxxcgu/e4vzflgPpqVO5VPPP4GwItKH3o+iV4tLZUX3DDAS
o33GjWQ8uYM+BX6ON0c1FAPkpQN7dPDXUREmm9kFpG5FMnpP6frs6aMK3fqXS6h8QxA+3VoGIHZi
DhoXYUAZVPnJZouuO3J7Bx3MW8M9UoidX6eyKDFJIM3kwmixDzDx09Fp6HphsTR1etaVdy79YD2Z
sv9T0SZgxP2TNkvxHgzqmQJWig6zmfiU7z9yzFvNo23dAt/foQBxptRZuBlfLAjgK9f1WMKmo/+A
WYI0dE7DQ22x94kbbKqWnzWou2W+la6sznVevCYDaKPec9xV1zjtjp73/vzPS1T8mlIu38DtMcd0
SIoRqjVcf+89DirvhX2XqDPnlfuNeEnCdVYTIG7CX74DetPNJuw6cf4yZfpiZv6vhJ6oX5rtOLtL
uu2FgOCZWvriGD9QVVgFpvU1GF3Qc1ZFoBupKqO4bqxc75Bl6WPsAdcRnJWcAeN16TVU4GUO7WR4
vZ3gsy/CzbysJGCYPKNPpXfXW0zIDTETUaTvPipSsKBbSg6tCY9jEVjzuZvGp4r+3POIB4HGOxRa
18es1vc2EXbu8dvSi7qLKNw1a5Fu7yXAZsx2hvnYRTxQsuKh7i5+7oA3r5T3Noa43ena66iMIX4a
qy49OnZNUro7CxbML6Hfio0pMs6QvQIGtrxMtrVI9+nZ7ZLqUuGC3kBoH6TTnMYgf4y0jj7i5cuk
yvg8qeI7WJTqf+TqiV2bPUv3WDmmuuRWpC5N+ZXYYtqCC7d2qaTVQLTuDWMD5zhUd3x4VkkGxpOX
uZ7+VHUdbXXAv48wnW5qhAt+HaPdDG4MhsiLmQPAWNzK+DeKExtLAqphJG9mjiBaOc7GLMppyyJx
XGH9D44oi9Oh6R1nm2iEbDJZ/oqak+IU8omt2B91e5IBpNgtDZIRmWVj4LTcDEbASIyOjv1HBjcV
ombISv44kZk/WlwCV5Xj3i/GVLA9z521adjj0crieWXJ+tHqRXum2dE+DPP0u8jM8FTw3FlpY/A2
Msx/Opp99oH5luVd+WpcNJ0FL5lBuQhROZD8YcStM58UzVXu85TM/UPtzJKZtQrW3VwvKz+zP4yJ
vBLbcl86E9VM5X712o/9ewXWcZcNNTEnocdTnedPVhknm65XCm4DtvNixFrlkOc1g+SVDHR7TvGO
7uG84F4zI/uJ9RzCtcMv51G4i1kzZepvWJS5Ji0Wwvse3K9JF2qH4+IoEvVAijshjZXSLIpWAtZA
j5sqYPa18a2sF4waY2rxURFcP9p21G1JEPaSB6fIc4CEWI1WjTEcAPO59F8EFqa2j8iYh2dyNwb1
4vGN9gpr39oE97K5xuenWeFW7vDb5eJmY2pZpBAERgiv/iWG4VjF/6bIseGcxNIg0PdPTQqu0S9M
uHmy2mF2Trd+R2t6KHNnU+dld44VqUS2VwxHAe8RSxDW5XN2N8gRMgH3lNhYTnsybHWUMj/WhfHS
E6g6jKYp9oG9gP4SnV7agewXvua7dDRahuVCuqris7azq23xmOh6r3miKYr1MQXFZt2DqLepKHN7
1iNZWwIOs2fz9TB8Z4pBzfXz+gzBF0ejeXLmnxwiaJzU83PYR6+DYnJZgAMrpiFMGG5oXNOZSIEz
Z9V5sIjWDFNcnvM6wII9sFilKYO8GVAwx5Qd71icX1D3z07ttMdUxdsybvm0uXq3JQ78dbL0MkWm
r84ZDI1t00b9UofMttjjOhPJ4v7Jhy82qlxGGWVFtR+eE2mgwFlmdM1K7iMRySyK7vwj6T3EgcHh
1FbRP0x3LyubfnqAn6zfRE5RQ92etBL9cWinS90Q/cvmWLzOAUfFAY8FI26rnpIpvYeGdS4LH4Jb
zXGgdyPmxCQSO1OwrXZ04p9t4irbgHJKVuJbNlXZdp7/RI6nn+PO5hgoUXTBcctdn8wGfm66163B
S7ZJ475InVivbWOe+Fy6Y9SFf+wXDfYV4YXLQcXOgSwpQSeaOm6jdZbqxSKTug1NqQ8ATSHXAvK+
l348bAnCMtD1A6J8mtSbqkuwWQw88mPXrTZBkKSPWBh3jpV9gdjtsGHYYh92BfW+hWM++tK70x1i
3zDy5+soYWAv4w4JJg7MTenS4N1nRndrTDs5DFVBHFjZYm2XeKQYw4bnip0JPaXjcMqNguLkekDY
J3Y5cYDo6jx6cPPUv9hzRU1QSZ3Q5Apx5XmM8wbvjM+e7oStALOGofS2LJzh6PvXqKO5m6/ftnKG
imztEjVDpugJ3p4qAstliiCsJIB3t4uPZj4rnCVWsFHEoA+eH57U7NcUs2hOkIU5g/psxXvdzUc9
04tFgVa5Nzmx7XNSxvjcE/04pu/SC5xLw2U2xq31NuAnn0pffSvXf7ZjIi7V3EDYsDTWtOKD4kvj
SAnwG6KHPjZxmq911wUnCjqaNfPxjcgNJbnMdps89n7CsrR+DPUyYZCIwb7cIi65Z+J3n8kU5hQ4
pb/+qTgEd/RpGEFxEiyslxMslLECqLnVOj8sBz5xXjJ6Z6Q5RBxk16TI8804+I/8cEvB7sDkNDw5
dAk9QWbSfuEAx7FXVksMcu41NDkzyJ4s34h3s4uWWFKZpXqhjk4X1ydSCJcoUSFmTIsC2jmLDzK1
KSTyR6y+aN0bxrpqb9FcSDXUmJImpmN8znNiK1W6zYl1rhPXjJc79deIhnfgCf0Q+nFxNgc3u/St
+olAP/bKcB87e3YflQSLYxEtT1U7HKClRceMGwnObfkgjeTF4ph4SYvJ4kPlDlSJ8dWDLVE7frvv
/bQjQ+VFmyHq0nPJf2aH0vRdiaa6k3ukbcpG+MREv1dW2bwSeCZ0Nu4J/6H+drl4i70iX9u1QUDa
CnEnqrh8K4kF5FZt3m2DcxA35uBg9RwW+irGB9PxkClH/6XtkvwktENUDUNQC6K5pvb1DBzhnuKG
OXkWlQxWv6Q4lL+RBt8/6jyxrNYpq6kePWJZ8WSmIU6JkM0h7ltghqOQBJCJRycljkJLfvF/X2XQ
QP40SXbKFGx2ryj4djMY7cHzg5MDx6uG2b14DWzUeOwe3cr/IFDgnCKKAcheJ9ATqJxYklUY1fLq
98gwyrOp34SYU3b/dEUWWbpUZNqnIhlPhTWco4yhGfTqTlMsdoRoSXPjtJT9KGdVcRzCZj2+50Do
YVYnRPomvu9piPs/bb8bOGm7lIbtOOBka/BBsgffZ168K/CKvPRY3SHKz/iF1Cc5LeJ0sSBxJYA1
UGlwd8P0KjzkIJWqd+A3V9ztX6OoUtYSc4UZGfY34u4l3g7cSGMQ5wrEcIp637elDeSY5r/Znrud
GFyK01X/GhgO46obejbWkZYqeU8bO9ZpxUY1mHA0toOkNm7C8GCe55rfwuasnCbI0K1ffHVmnz7o
3pLwJg52IKv9gMVwZ49VwU7fcbcZ/+mtNph7pD9BWAHg5CWFPmJei67FaOxssGRFI5+TxDQuchj+
pFSRvmIrA4prbrDdjDeo68e0z/Qq0RCY3N7wOabGV8eRb1VECFIMHJVKOUB4S2OCztlHENHH7CRX
p4q+hzHCjw1bYOYN3bdek20bE9ELrtiwjaKe2cJqeDgGSXKAy/+HAqXqpto7d13JU+XYNgWESSp/
DLPHcj3nlCHaU0E/7/QVREuHYKOffKG+WwX+QnSYUkM/uCaYVh/iUfzEUH62hRAvbVGEPA4ZpCWP
EUrZgt2IrRafPUUIZhLm97Kx2k0NgWw9KKs5q5GqBoy7xEz76iR7TsOJDKJlk5l92F4MvisMVjUX
NKAuGrtGPYYfkD6xbZkZJDoXnRfWQXEq2rhcuyXONiwBxaY2xmjjEDJa+z6jdZUazp71CM+ydMJD
Uzo3s7PdNbNo8Di5lMXTHiIvGeVT1HVl35i6cWd2+d3j2/wbc8cSz3mwkAJWrUaKE0V+UlFnvfTz
dHRbQ67LyjUuJnWIttOM69qjwrFSDSduB4egFazTIJ9PA7F2QpI8wjv5MnQ0BIDPhsPqZY++eHXM
vnruaY/MC2Z01TGkkI9wD9ZI8yNUJG15JO6hvmZB4iLL2vWWey8L9OeUZqptmcan3qWqwR3+NgEF
iPEQfgcyhX7PxBzS7U0RlNpZpfqJEZIeFuNwYEa/ixTGvdP+I0zVu2bQ4Ql6QbDKydo9ijGc1llK
IVJDzGsXBTV3R0zCq5ZT44Wwrp2xWY39TN/9hMByhbk4xIPE79S1/CQYFpyRIE9q9tB0aVHdEM5C
wQU6ASRB37UZ0hzm9kRBQPjtY8i7Kw8A7CafiOtEaqaGJTFOwurGw1JOeSiz+bkUbnLmTYv3RUU0
NnW98uGflyzhjo177dgKLY4WFqJt2ucbvvmfg57t+9IxiQZsnFMoC8mcn7EzdafEAmwGmaLf9Flu
Xqilz7uq3AukzpVhTgYwjfDDq9hw+LNoHxLO0LtedtRHGkFyTSaJiOl371mnX8jdP8FAnPdo9x0h
OFyH/thunMawrkzK1jUM/XRfRT6ss+VvW40ltjI6Hn0xZlkVmdumm4ubqad3dBFJQ1xzU7FhPw2u
eXTVo4aOeGY0aAlPeX9aPu+ddnp1TKb6BNptEVGt8upGhsl5GSvmbE3HQIrkpPyhOjehHg6BJ2IA
LB07W6+Nrtg1/G3MXeURiLazUa1AqXf9D3tKhls92epUx9WzpXrukiJKIbbEwzNL8mnrxRenE+Ak
eBDcJMhTtoikhZLuK5whZrWJDwfG6Xe2gN4Qel5xa4qu2owgtrcNUYV7zF3L0FV4jSNd8S2Rn0mk
w7s1pcVa04C8z8nRgYEsI72xW9JMen7IsjLgcEfFeTsZ3F0yA1JWUMw3yh6iHUIItEryOLX+o2cs
+7KIL2bViGePXm7SlEF6lPk8Uv0OJyHr+nrHHoEOD7wCm5RHsEuU6gfp/wu2EDtfQmAAekgS0JXM
GG8PLhqM45M8mfKVV9XlfYzEH5IA0x27mV6Y5R80+5XHXkzBOleB+5jzrbWwiW06TK+2yr9KTMIY
DgnCUqZpD+krjZ4c2WrOZ/bCiKlhsS+uBbC6Kz3hjU5UP+/4kLTQ/Wr2cMu7s9oCMxNbG9D2emgr
sGJw61YO1WtW9VlgwNp5ma3XbshXNdWy2Bqxu5q7MtuAN/ySvR1zMKj2cRw+z9HUsWjCQJWDKoR0
ya261CF+at07L7ntfBQq8S+sfta9KWzq44naFTiydFU6qyzDYpd2ZsqJmOgc/n6PiSUerzJXLmfN
Rp1Il0FG447SZ6DY44aLP55RikqzJFOXENJTVVjdq76QR68b3+vA5RwSRubOjNP2pRceXc5ma2xi
375HJMiPw2C1p9IK/iirtc+sMWHr9vJkx2/0hPr3CiSSX/hnx3cbag6r8WVKT43hBRRalQpxTZFh
jPt1rwUBlwC1KeurjIhiyRVdsTci96ifCs9xVgALKF3HzFFWER5B71BKDL+h56id0dfs8GgTIJqF
jmMPgwsFGLqFGZrkg2hv4M0p2PfQ9rRx/IVlzKMNhcU4Us9S72qvNc6xRbVMiUBhBbn5Fip8/1yQ
1wbr5oMkuenk5vyaptE6wF6woWkp4IDqDC8BEHGIQ2vs3/J5FraxJuQW7BItGVL9eR95CkLI3G+l
0XVP+DUOqdD6ZpVFs+2gDo9lQelLQ0awMK2XKc/SMzwOePU5D53Csh6YMMW5bb7lKEzChHepEG27
QrjvIU97/IytZv2zNLqODKS6mFxsPXJXQRy8h8wxWSuGO9bu9yQzvT37V4poHZqWO+TJdb8gH9FS
iu0QG/4pcXadzxIgMEV6pvCEE0mjb2Q+8KJb43XkGrcHmXGDa/NV4bYIhmFzzZgHtryTQH/q9JK3
eXjWEatzsdhxk9rVJ9dUnzEL3X0TwdcUeD5GG1lHGmJgbz5cQVY8xao3PnwRbcsTjZqchhOvfcyd
Fcg9GkDqoD05pSAUl1RXpfDOOZlqt0Q2XIgopl41ib1QSwn2Zm6GLXyQmCAJjKwU9JFzYXLMndtm
Nxh1gEfO/Gh8QYbaNId7YnF5YdHfm9wlLlWOxp2Xw8n2ypFRStZfS76gJ+I76HLesKXHV2saw5XN
4bS2uo+uKpoXpuGeqkIXYTv/Xcyl8xCgcq5zHZjrnEqfPcHeat+6YJKEfJvHU+/bJAjqub0uK9ws
r7gVWn5y8Ptu3lEpRPi1KHcywv7KjA6fw8bXKt1QP4Vd86fExlNqu32ysf2saBbL92EwvDZJ1V2r
nlZc6AX7qOksylIkOBiqi1kmmCaNxKr7tDDTnLnxMp0Febq3MOpPrhWehtjJD4AxO8qX7S2QlfFe
2rW6ldg26bvtErs7I++Ih7F7GzgMX5jMkX952uCzy4xdD8V+S1XyZ80mbhexNk+Zf0gfxOGWpvOV
pNeEGJhN/N2z32zohUNaNwcWW+YqnEK2kdr1NlPWpbtyDq01ZVrGzquI2/gaLbuo++I0dyjo8BHO
vV8ei8JbJy0ZWbSGkAhUvPcN8Qji+yucrOOct5KgYrmzKnFHsXzpXc6Bdt1zgjG9R/ZErOw056hl
pou0fDa485cTWssgKHjAXh/jvR56+iGM4Am5+6XMzHsznRQ9AGsdy4kDBbIfIhMnZ71iJodkF5CS
d0hJlgRvfCcmmamHv+yElnyFHtYyxZrpt/GJLaezaUJoWxj2Pih0mM9mMQBzgSq7ii0Wu3lAgVRY
crsa1y+zxcHLymN5ilPvr4uBkzgD6eogv5BYykBA3lI1n1p6SZfqhHjFpE6+AQ0xybIHq24eKAVC
+0RfVD3M87b49gz6gTo/rCA0pXI1CxbNMv1s+PA5rFPAbNIhhvHwffb4vMmuJbqnYWipPdTpTdrp
n8a2b6M9Lgm5jJISgrlmJTkwJdzOsSquZzH8LXGsrewGFnIX/1h09mIVrX475vAL925P9xzDlxc0
O64tyB/QTVLcBDJ9mfphY4/stu2Us0Q/j59O416sPIJPklukB/zDCF55owoD8oc7vXYx1FHZLvs5
6kbFOJxztIzATNZJMVCnB0t07USXwinpMloSZkPK8UxIxS22OApVKpJ0uPPSgAhlDirbzR/Noav2
CU+pPHLWQdsxMqJkUahxp4PkUM54o6XtM4oFK5cv6Kmycb257Ekj89vE0bnOR1evZD2Bqeo/ciaK
ZmCNk4QEPQPPueBM/fbNaljHTlmvPCIoSWTbF0fdZK8ZGBf/OCQLlvil7+6mtu/Xothqt8Wpgemh
QH5e01mY7PsKhnGTGQRR4nxv5hIFylHtbmIOAJJEJqExmf9XLhAoWDHRuA9VzYk5h5JClzg3ExZ3
nQsIrxEaFnCmgDNQIxQ5U/FowY/lWDCka9r+8t1gmjcvybpL6RLArukn3zCg5LueA/pZ9h5drkMn
fpXzlSjOxZUe2BDnL0flfoXs1l8hS7zgABEfxWIGyEA/52Fd7TJgyCtoLT0bvepQ1sOxLyv/Vng5
UQgTqNYQkIaurLY7t7/pYax3xgT8rafvz7Scv2VctL/m3mcc0teRO+jDFBhEn2jmIE/OTs5ul+KA
NLsJwG87ZZv5Q5v27EDszNiznL0xreSflWBrSGnJZhi78s1vKIagIayHMnTUsq72MhLhZohrCnsj
I+JLVf4plHSvbNAPft3w+KppXk5rCjtUGD6SHNAnmz6ctVcBfQucMbvWfkJGI/BAXJvTBuXPP6vl
ZVSQC5rkaPSZOjVKdfQE+vgsp0I99E4C5ztpuMKwZWgE0WCIrbPIhfMwgKFYAd0edkA02kvR2leg
i92eZJOCIT1l53RS1srKuMTQVdqfOH8gsyy/nUTw1U3H4amrqnFvUYB2tHXDDR//DfaZdx/n9tkk
TX9uc7s5Nrl9V1Pon4eo/2W2Qf0QGIGxuQ5+4x9gsvmXsZjrbXVJGjM+ZtUUYzDxgSYrChCH5i+X
PSk0a1U0isCqp+tLXAKqdginDvX0wwS6jmCLUBBOL1XA5iV3lq51ekY/pfNlme2PUU3YkWnHuHd0
EGNeF29wyIP12JjzGWYYmN1KysfRksGu0AxMxI3nHdmUdM1Wei8tt/wok+Yp7YpfRWMG0OP99hah
fjxHHtk2M/gZcTy/Z8D2qpTMem1hup0TKya4BQtnNroGi/5iN0myV2JTGanREjyhLF6pDwLoO2fR
lUhnv5ZIkcBFK+8QTxmUOIhOBK1Nl6qi4OwnoKaxoK/dVNYnzHfpOs1SnsdF3D1gpar3ZLZ/GJms
XZSy/cT3Tqq0zlNS8DK8/PMy6Tm8GLbL91Bt8BLJM7VN4wnRddUa3z31Pk+str1n6XuQTqM1kklx
WKoUnzxyJwq0uzR9Mj7hi03in1FqLK8Dnh2k+I7FgzLOYyhvDdvho2112YEalnSnAWNhvO0v0JIm
Tn7o5JVWJJscx+c/lTD1LWr95Gh9RPN9R4+sD3FMmwxCFA4SNd3pRwqOfu6/GQuqpQuXdUykrjQ5
b/22bW6x7t8oCm0I3bkQsnwzhH6vcxS8nlwje58ODb2gux5zwfhbmvFiIzbkOZaKuw+9c/kibYdj
+yi1Lj4L312X/kRLFYXRO0Pm06XK8u9xqVlwlbOVVMlezdp0CYcC5gALwdO8IEmaN1V3Jz+wVqqy
N/RxkuyeiuBqLTUo2HkujVtvPGDjyMdYKOFWOmxvSBAYdVofQzg1637hwZujj0m5k8AxSkCf0ojP
YVUn54QiMla/XOGdp9fB9MCZOHlVmfeNKUev4Im/ZTWQfdbZAmdl0j/SUP6YG1l/hkWU2wmZ0qmr
H/sBxB2BohlxMKsf4TdNrFwbj/zeEZW0fSuDObmLtoWHkDHaOb7ejw5lN/2kP9Heyx2fkbEap1xu
q7ksrnlVPndjxLrdjrKjKUKsDaih19kdVpMcfqa0Vb99pzvD63WOTj+0+ymU1xDVkgeK7g6klbee
Bq/jT81lCDx3O/VJwO4SgG8ZzpT8sto+yqVSNhfeOY4CMpGOOHjIC9DOeKlmzGDIMN6eLTuqvl/t
M9SqzYwUsJE4TA6TB/ysSUvmD5Z6wvuIzCG5doH9UxMM2Pdh8V7QfXnpCudkOZ2N58s8NS0mNjpq
A+4EZH8QzX3APzQ5lA1Gt6RPJaq2/8tSVshXkUkT2C6DuDO/eA0lOX3U/ni4W8FJxOVBBDPcjiyX
K+3z+Ucznqyyne+eDe8kBxbKgcOo1saxnLu3INLRCoYLVseEvgDAwxofvvcxTeaVhXW7nezmU8Wg
FLwImLsbh7+9oGKRMGQgYTHhDU9ZCgGYOEq4IeDdrTHp7pYVUkhgAtN9IuUbEBaXH9IgJEkNHw5c
Ai7qWmVWtgauAx44cH+b7CxpEWrfIsu8u1WFh16H69FRb0Bw7kYQ0DvvG0f+jDhXrHlSrV6TybyH
GjafP3f8asuefzLn7QzvJwvz7MnFvSas9sVgL7jyJ7hwAf5ijACTu29VTiMABaPRpN+wrtF3UYcY
UDULjiS/+Wwi98kqx1i5ca02emZx195IkZ5mGX63VfyO5X7VF9NhrJ0v9hbPk+ZbzFfUxgtcmCCI
qMCuXN578Cv3f35AJ+TNrWn4XknnziTwW1Xpmx3HDxZFSVE/bmIR/uoTbpxiIK+tiui9dLAUINWi
P0X73kJOWT5JCEMmaVY+Tr+SJwc4HSm5+/9g7zyWI7fWLf0qHT3HCbgNM+gJEumYTHoyWZwgig7e
bNgNPH1/qHOjQyrp6sSd94RRkkpMMhPY+M1a32p4asyey4O2IcLSp8HdEc/gnrtmYZQKvnDnWCBm
vSF/zByuKJ2QAaVL/54p39XiDg7ispY50CKBzE88uzAxhL8+SKJfeKk83ZH9jXezBQK36kxmgs72
9lgXN0xHQqzAgplrBPdPoBX3NTRycc8gYOgwVncGM4C3Fvb8AXkfES/9GOLK+phhusSyfOaWuqpg
g9ERUvT1KV01YbchKS55EJVq7a+obBLegLz035MGjWhiK2bH7GTCpsWrZMPps0uuOFa37danL0VR
BTtFtjkBe/KRn3Y6jEt+yJS/3KvZIoOurY9tqx8RlzannqA6+JMFbvgo6m8YhQv2tb4KUSpr10jB
7Y2Rsulwh2nYkHXsM8gfQq9qL0tKTQgm4TZrwBl4+QMBfohdCrK588idqTPUDIu7VVud+ESM8Vl5
bc5deU3iqEeYlIsG3RDFdW5DdfEk70ybcaU0k4NGJKrlKa6R6JgszXjeLKHGJQMhHDhSj0aDkQuH
gsvJC0qZusZxD5ZdWlflKsNLS1YmHFaVhN+ReXnGx5UzKynzHp7scO+Uqb/vFB4YJFaSYXOSHInC
BQ+EjLCqGTYXMcJgWUfZ7a8vyqvz235QP9Kyj0JdjJ9D06B2xrm6q4te3ows/OHAWahFpMcU02OB
BFZo7xkPFSSy64rl4jWu8CffFN6R5I7xCujRY6FnL3VP0MEkiavlvBnhpFjHKhuze1v/SPS+2zct
O0EihhDc2uqewfxLmozDOe6a1WS13JbJohAL7/T7BNZHWPpDvNWXaA17qew1J9QNC6r6NjCBIQKx
I9DD+qXzBKdEsuOL24wTzDpa3SGRbN9K9y7yLRId436h6TJS5OtiOiEqSgEEAJUWuHbOlCFI4nQ8
0lppPPejG9+iv+4QszFksir/Lpmi5XoxEkzqklMGfEzoWn13ilzJrRDLGyta2jAfGaMQS4WpGLvS
KSm0/mBBj2azfeeN8aHHUPtpTrRdXp8ifC5SjUhmY6Kvd76rCHVw5spn4g95rdZJt5Diyf+uo2XH
oqk/MMNqjizQUDL1vHm5UWVh5OH919xlHVRq5pGnyRUReeh9k35nCo2+wvXvOXPnU7osdTBq5XzI
eMwZ/RigS0luitrmmRp70E7afD/57bhDKNkjZ1tamMgVRBUtBs3tLvdR7ln3cdrFp6nPieRUrb7V
VOwffERcm6VTxY3wl2PPDn1jZXmvwcyUwzU34rU9WvAMl6w9rmlHwIEYPHhOCvoLHf2eCXq3yxIk
+QZ8mW2dljVYYIz01K8eSmtssqOB8V7FiH2IqagwfS5qpxhkg3DFUAyraIclUB0Y5iLSIIVdJWKG
cYTMpDJRtaG4Th8iDxjFKpQ3E63HsoUUQq5ffv3J6zz/2NQ7hhkd8me6O75U7sFE84potfyid5ao
YkCBDK7e3rAxxNli64caLh+Rmo4TeKyiriwILPyMB+WNzpWaKEqaOXfCqiiHazgWLzn6hSAzSsip
csavr7GANfLSI6v0hYwBGeY5uNZiwElp42HcslhC1EZ0yx3+sfsZf+Y1VpM+jJR4r93oQ2SIWOus
GZmbzaGuarQhTKDXEKn+WPjzz4F+oi2d/LrQshIIb9XtEt2dwrI03qd8fiNlUj97yCzdAu+jYWe3
/rSSsmYr3iZT0p0zgsMo0+pDncqcRTroNkKEUqAWS3pe7iZR2k9GhpBfpVWzVZN+l+U+dVGK7cj3
+NDcmPz48ew5xIYNbdMc8K/6tCSyPxEJ8sqtP2KcOfXrl7qztKtf/4jL5EydE18JYpLRQqA1z+FR
MMPAKtetykCvz+BNe6NrXv0yNf1/t9x/yOCzHNTJf/B/rSl//5Xed/Oz/Po///vy1fX/K/iq4p/F
H/NG/uv/+7dfztf/pTtw4GwT3hEbOv//+eU88S9uAXNVe7i+47l/CBtx/0WME9Wl7grf/JNdjrQR
YesGJDLd9Tzh2ub/yC73F7OaTyqgSeKIwBjoOpjv/mRWc1n4ycJjR2RWGc+/4uza+pNyxMHPmjet
ixCtkDJtzjeabzMurB9Jf9//4S37G8uc0H83zPmebRim7bqebhNOuf73PxjmWHZAj0TxTgpgsewY
u3+7rn6ubG+kzoFi53+MUwSNG0qbwni446nmRsVWrUPLEc04JhbvMFsCXZZnbXtAktCE4B67CSYs
BQdhfQYdsSSh3zPc27kpvkUNgkcs86G3WCLBdjuQUZCEpJcKqdH5OPxnG9B3tdK3wZ5wnLd8qSCL
R9M120a1RbXOy7TQrWocwdQvyO0MPMc9E2+4yPxEtKXE/0229v7Pb5jx57hE1+aYsDFfejbmB5PY
md8chn5HEl02sxQjDO9pGQnBAhWUQ4XvAQzXlX2YtZnJwYQ2pCBYSvMAofDELjYmMJrGN7tA94tD
3xSnSU//Q8DoXw2Y/HDQaUxdNx3CJsVvPxz4WEju2UB1pA9s3Jp561VILszkw5i8J6EhUINEPSJz
Z7jj8iPClHz65zfo90jX9f3hDRKea/mr3e63AB2XKwMBWObtrVocRD5dFHEgwdjqF7vN7yYGjigz
oi1iuPLfQaT/bbzq33wywmIdzMWMD5P75s+XcmsyBlOZ58MeSJCbsSnWOkXmsyL7u5Au+04r+Off
9a9hQR4WVLInfUfn9jV/u3lMmno5oQTei6RkhZjjEqmK4QFf2sc/v9DfvKm+gf3R9fndPPy9f/7V
hLbwTq93qeuBbgdWVGrZN9v609hkn7lV3aUNkCjz9p9f1fibwwEj73puWrYgNPq3lyUzrYakZjM6
KN0Pw7Vu0TldxXPz7BvidWi9c2mRfbw46J8z5/DPL+5yNP/ZTOx7vkkdYdmckba1hqP+8WRCQWgv
rRu7eztxGfMSvwxSBBSTCe2kc6boamJJq5mhW6DnAVatH+YeUHKrX+sd+2uDlir3drFpP2YaGQBJ
ri4jy8FN29Xm/tffR2RVYnJi+cQGqt0T6GJrA5xo1Wa0e5jkO7nPRg9imm/VABI31MFTCCMb/uxI
M+cuHbsuMV0WLTe3jWO/u2VzA4Yo31HaECti5Bs0SyA4nKg+RVZynS5adUDGzxxGaTR9uWEd2fgG
aKjkXtfZ7pqqfK8LnDHRXOA6lcudMpS5nTsTO+XCgnkG41sNcbXJCEkMWSDjAKokPF+QdQ4RNZtk
nUoSY7rtTOQajjBePdWR0W0rbCI1k9F//pysv5i++ZyQG/IwxWD+19sOJr85iTl197GTf2uVxiYS
GQbG1lOpEC+Y450zOD/wgLzZOqx+pGVUeatCDDwJ020fe0/d3JklEwjlGDuMb6E/xS+p/2XG6be0
N60Rp5RbLpGx0SRYqnnoivnbrBVvmgXd2uJWd//8S/3tle/zfLcxTerCsn+7+FrmfZXAnrZfJByt
DI4Vco2N0w63AC5ufOy7wIeD2matYFoi/OdXX7/5n2z0PmZ9Cg8OJA8z/e9XPqTvDvAFszu7lk9u
7d5pqBhl4zy1dfnGlvicNHH3Hw5PzhESjv/ysqZuYKakVkKi/dvJza7X0lxEm3uoW+a2KzsIc+OO
H0Tf6LJ8a/3p0rWs8Mn+aPg82AzPZGoyO53W3dONHmMeiLCF1zNKG2uIz7C5uN6vdc2rgmyWqHRi
Hs2OpweWhmMQg2mA0wTgmFsHlhoVOU2kFqAfSIPJETeah/YiRtcK0dW6otN66juTvpYwMSYrTCQH
Aij6eMCfiDp0kBgKdY91tsp+lDqrWkhM11GjPVmOWBN792zbv8uxWRluQDuzdnwQSuLVZWyH3/6y
SJpZ2bEz8D9Smk7yNj8y7aAhxRJatRsGTgiXKQaGIWKgkmNv191et+DV454nt35f+PXrotXboYGh
ZZcA3hrW4AyFr9eqx3BgyrdRh/wZhSKCQ5S+ph24Hg+Njg0yXMn3wmEYsXjNdcVcPgD0ka1Vzr2c
nMtaybSNQvzCpL+MyfuoaK02TXwxSdtk417eFI3C82j9xGLC8pS8OHJh3uMci+OUH/AXHtXCgsVS
X6NnOegHWd3osaCQaskIGl+zDtuhBgSWTd91OTGWVnSr9KflG07bbEdsXTpiNDIiJuv2tu7GS7nS
TDGebIE/fksPpktXFd9lxFgegM2gqkfSXPqRz5Owqo8lGx59J2bvugCBwxWI5HpdLvIisxIbY+3j
Lbt4GQSXVgEcCQAGf6/4XsbqUsUEWqUzW2z/xvIrphCpuh5Ea4RdBoy6QnITpbO5TSKPIAvOE9PB
zz0MQUzEx9wSbzNQ/G7APL3meAyQPuo8sHl9u+VSKqN+b+rEFsEU+GmwkFwpugkJYf17p9U7DuY0
iCMysLIGddv0BLPoviTvOkQ20zF8hZqd8g1bSEuUA0+Wber03T55NFP+0bnZS9kBsCT94Y7QDj4D
5gNcgPwfPaQvzpJPBsobJixXsWKboS2EQ9UoUpE79AGeHtRqfE6e9O/YsOHEn+pd77G5hNVYh5NP
7mjMrQA5hj0Dm/RAejmSvc65cJCm255/DNXAEPhaQL4JjGwO/by3trqwvxLISwF695JLiPsX3wE7
ly7dT072Ax1hxL1XxgejSg5ghNIIH1LW40+Q9crlUjEPLJL71ivG8IaN1REzlLrupZ7W7DtmE6TA
oDQk6uLkaqy3mtkdQVvJMG0c6wDUEyut7C/gTPAnugtDtbyhPqanHrF7tEa6LUwyivKxUEFrkmMY
z/GnZhGr41O1rIIJM3AaHNWZCk04k0HiJChT1icqJ3iQsywKppIyHCBUBv4tf8RO8N4l6KD6KGIo
oyAODMU+q2zA4BjBN63wvmxgrDAKOWYK477NuJuKkjvHSCv8eZicJNBIll0slqgHuOUFN1LT3CFt
ZacIQDBYFUxZZKUHw7V3MsnBZKRGemBcRd4e9PNylXiqfOeXXPuN1rykTrcuunh9v5F3bGuhlVDh
lVzISTVdcjP9iIbmDlgzv5Re3kExvSYpMIcuWIWkod5GvcAee4wdBsZFBRYI/xdgU6YlKAmnsMFq
Z4Js3si+n8Jk6g+1rl1KAF5hp1KIEAiz+KXNBlzqr2drqY0cQORX8as3J4cbEvLfSZXGazuAM+Nc
f8eTzhU4UTDV4H9biT425mcdhGBi7gGPmJt8x/IRy3Y2XTVT2e9kaxBFtcZHGe2LqlbvJgxV0tEu
luJWrGJyP/AD7EdAYHRQMcdbjWyBmwRnC2uwZuTztptxN+X1t9/i89fS3g260UHq7zQeKn9EKH5X
vLbQtoIIl1pgz9WbM7JeFdgGTZsNsjbmN1wwD1i3DaC8WDL09FB5Hd1QZj5pcXdfNZRr03pKdXyJ
fW5U1E4fjl36K7OCwmY8irr4aFYP7aRgnJtDs/t1kfBgmjgD7Iem0w9RY+8Hfb4dUwS5GK+CZiRF
gKXLPW0SE0nW3tvRsW4EgKjWllvNIHzPZ5bnH8GH31hljX+Gh21EkUXxYx3qVU4AlKNKh6OZt7eO
Q0xCJjZeymk6TD4Uj0yCOnBf/Ka8H7V1uYK0ezKMc2My6p2l0TK1rSX8icHZLmp+BPqKULFBzIRe
F9GYEBN6aeNS1URZjWn5mRfqwfarn7OV/KiyosXRKpFYxLRXJmB5x6x/Vtgugr7HUNpF3VVazw/W
CB7EMkosTe55ccePSeL1iJVxBmBw0XOvC2NnPFbWg6ZyM8w6HpmTKX8aMVp7DSihmqEFs8nyKu68
zkb1LC2CsW2eJTpRKjp2GEieXJZ8mrup5ymk1lgx7veo7s99HTPU199wXGGIXR+xuM3tQMqFD1Au
gLl8N7CK6tCtqmKngR1bxzutImFB1zLOfBQNVQV7zy/y07rCzUePSmc90V0tQk1qcIn1CIz6wdL2
ecsR0Wh4wRYiXXIzJ4iBvZhIHP8U5cW1vdzUOhss6doHw5/HrcJWUjV+ez0DOfh3BQOVf9vESAEX
xS9j1+3VCNHOjhliiHk6EXUKIIi3Ikv5PYT1WEQ6gpkSeLOz1Bg/0wFDj8FmokOAs8TuzmlWdbeK
TsrmWw919EXGCGPn7Du2agqHdZ3rNf1lVNTV2JCMglConO+HvpMAxxVjZtT0N1bCq9pl+djW2rWw
458xw7M7XjFia2FFlo7+zSj3IwpXLi8z9OHbB6OTPjcO+2/RN8ne3GiT19x4jXXBtCjDrB26TcFi
eWKW/TDE5lOfsnTL0xW4j2nIbVYvXL/mlmt1vJfwM49aikZrsVu8Qp56H1u2rkSUgD7BViGKTO6N
tmanmeeXZmR2pVUSwGuCv8uYAWPYWh6aWQQWhtjCmyzPJjy984sYqRl/DddIcEo2HYJXGsOY24xN
/2jat/Rse2/SxEnW1ash8cnGbnNT2JeEkdRVD5eNOTQmQWJu0qljuZnT+y0wRQpDsvjKrlj3opVO
TN6IRD/YJtEJVj9fZaZ3LuIMWWY7opZXPTJpXBlRnRz5pHG3UTdj43B2ljHOTKR1lg4RA8EZRiLt
Eoc5esWZLDrWi8fUQ+oIpLIl69oz98QLIKVQjbWl0kSYWXymGlFnGqkSezKm9o4cLnk7w/ekCLbU
Dcj/bYwYnjtu71dgFdp82k861JbIuFsiWAp8CF8apI1udgM85mWzd3LtipXpXW7Xl6HWj7lHbgO+
dmvb+X6/UemOqmU8xgUgIh/cu20a+HZKJKi2S+jJZFqQ7fr73q7uElAOlK6YIhtxWazl1AjrK0rX
MeG5RukdLKKryfvr7tZoWYXsecpNkvoc4gB6QJe6VZGOxI8u0B6JYR25Rf6jTf10dGce8bHZkrZr
9bdCUixlnOCm5hEIc2L58N3RTYVGRWuHa7hlHYxkMbZgDspZ3ZctYThjcg34Ywy1ykpQc3hPUzE7
myLLOLTyDfHqaoNwCHzW8tJ6vXPGwZNvsDGeE/ShW3M6Y3M4dD1Xow7Qb9ca27If2dv6M540CSA2
Ey8OjTUJf8ZzSndue/P7gnyYgKGqQT1HXIsUqIcm/WtynnrHio5Oat/YZCiIuQyzmmQ90nfQwRf9
KSH6ZNtAlZ38GNJi8l70wMH0zj/5LqCeyqadNtiXWoRI9LF2ZzU5ggadI9SuWdY55kqOheqDjNlc
QOHK5CW3lwQ/yNplDy9WgnrBEp3PDoR/zeW+MIshfEBL0lMUw9oBDTTuhIGnSQ8rKBqAu0qInsYI
+tvM7qcG5iBq9V2KMz1iyYOqyz41/REDDKArq2btlrV3C7ELc0fwCenaTzMZO7TECsYBxlYwLZ+y
BCKy+nxHDsjNynjY9HLra5O4ZlpFzKm9nExZHwseKZTYj55NmGOVRPfumD5N6cmNRsbZ3WMjzYH1
XQaJanibYqy76Jgglg2QWy0GDEb8NHkjm10UxlEKFXvwtC+xhtRr7XWSprCjKnwda5XUA7qQQNOA
tXD1+Anm8CZ7pCHYQiESO7/qWIOmHFp4/eh6IYD2EWGpBNgHnjVV6IaJ0lBLj3onNkPRZKHZDBS3
ZgqWEt0LOc1I/5u0JNYA1CbbvacxVo+24d0LCTpJADWPJdiIwh4CUyJeq9aybALuvIn1Y+rH965v
kMEE/8PChbQfr62xfxWj7WAdX60xMmvppRxSoScUIvH4JZwYhbNGibN0rhmalYy4ORjDNxEWWiN5
xom1m9aW1VfLfdW5Xy3sh6AwXYj5+q6IBNrlNt6TpHue45sBle4mtSe5M+Y4dPtF3xtFvMO08ToP
cOy3dSYAyw2ZjUa9KIPKpAChzowA/gXD16//gDmpYY/vGTuW7w8YXb29kXgzdR1tWEK+Ka0Cf6q1
w5LedjHEG7+Nj2NK/ihtPSa79DuryxyXTH+/4pFc9a4QbwD1p0bP2hO1CBwKjQ7f7ObPpo8oprIB
6yHrVwhrlbuFoxdWnHNplCPQQ9zNB4klfMHg5YFIHbWwkaC9usX6tOuk31p99QoKFzJZcoJ21HLM
Ia6jLq+q8tPwj30z5ZtRJdd61vxYEzatZYQ57WJicJuTdJBhMIF8UQIGsY9/eVXGR5tJvbQYGPHc
oZo0A6Ocv2w1E7WEDCuz3QdpV58se/bWaDwpMhWCuWtfM1d7l8m0Lx3MVzVw5ozRpJ1CC8AEuEE+
Tj5glzz6S3RLzOAOHUtEB8XGt+HnCn1/X6h22LIqhRK2MWhRKGnbQ1Zzu6bNrY22nMPeOSwKqIk8
O3g1AiOhsW/c9M5mQ9RHJPFNFf1RPh8crYzCduI0QELKL6GIGfbJGxoAqabzdwQ1xM+tcZsLYgLW
LAK65R4PncYuyu/LbctsoDcV+iykgGBjpq+unWtqAsAGCVehhXf1ahhY26ZLhN4kxg3QCosGUxEK
a+Kg9S9lY6ITred7l0QmqSWbfmJNIFuI2jZLZ5MkCWkvW0FOZuozb+IxEWPYm2Z5yL3qUHcTCgT9
HtkDF+gs8TWJ2xbPknJ6JBtI3f3sNZPDs5FoZdAfSEG+6yE0bbqEYnCws4u1RChBB+Z84tTXFYxM
UijWudbGtY2fZCOIII9JskWl8RGJ5VATNbwtlfoYkvorQcg3QXlBdvPB7oC0D4O7qW8/pMj2WDGM
1QiAkRlPXzY79mES9OSJQSaQKjLI38h54mjIQm/BZue25btLI+HUCIidqf6S9CY7ENvVNjGpIRef
jpeAwACbcgcLvDt3draHUhVRRGaohFz9tS/9B5SCHiAz0hQw9ISN6UahEApNgFmi6PMmaP0QpJsf
LBuA4JsCWg4s4awqRJDY+q0yiG3okilwHGSsDab+DB2AbjJlSlHHEbd2pQjo5APks5bCJ+JntD+G
lpPJUd1N6qOZHMmRthoHwdyaJl5JSMYdaaI2kTsUeQGzvG3jemcFK8lM+/vM0EToS+0+cfs3/2OO
HnmzoBhMyPSi4WN4IK+LCVLM+d6i+lmwWxYoyfBU1zz7cB8HYiJXrbewWPakahoYwD1APXFr30tx
U1fPetXuevyjm1Irhs0YezxsZYi3nbfE4dwRGp4Unr+vQ5HfWwn8ccu13tIFYTYq1WAZczIUzZ9m
pzubKgfA4KJljLATITolGA2MJBYcZzP04jRUkqzC3AfkHV1LfWwDq4/uR4Q02FLRQVtz+orVjkTO
NiaAS9cvWf0aRbVPR08/xwaJNeZ5NHPCjmS0xbyEMsmrR0rJ6KvoBQ8Gv6Fx7uB7DCjf64e4ts4a
SmIKKMAW8crFa9N601T+k6dqcT3VPLGISDuYW4UrdpMsHk6njlfs0eXNLKX3C0I/cpzWIBGK5lFZ
DQYbdT80hJXBBbhxUn3rq+JJMpy893npQUzaTnfrZs90dFNQEu3tosLCAYKxYDa6aQzuMlDYbYAO
J9nOmdEEHZ5HjrmkYuYbi+wtIhHzmFddqMtozwpLPw2ZbocG5lAyDCC2DXdZQhyANoC0BPZSbMku
Rcgoc44GVUFim0u03rr37eLgVha2DeDSH6YWqxfcsWA4Oea3HpNHes+elVVc1rvMFhAA8oRMu0Xi
eozfSivDnEKzDBZ7uTZV3SE8ZEEcrZkSmQfTYiDRsIiW6FTpOsiEYT5R13tHMOIIa6qfrIIOomq8
ZzmNgaEnw6HQiRPOGcsfJSYToElafMBURtjHuIddiEVXd480EswVYka12TzzAkBpwwnpFTEb7lus
r6JqrXLDvG2skCbaIjTE1Ukhsz5TRbnbWeJs6f2NdpMjBDss+viZTq25gxwZkcJ06zbDDQkPwL/g
xmxwi8jrlEaXRrA82C250pzDq1Mk/eBzZLJZXMhBYVaMhwbZWwZOnbRzPzY/O7Yekz2HeTJiAOLd
yVW5re1u21orv09zN2WNt8S1dLkfLPNcTCdjzZhyIqI3Z29X1/2zGbcEwCuyA4ERlSiNy7WE3rcD
fDnZ4bJ2aRbmRT0sXTEGnq8rJkEuda778KsgWPrxSe8G/Yrr5ttZUirYlq0DcysWBuXAFEbsStgF
IcgqIN9dT3wEYdq1KY4IoR8g8iKIJ546spE+ltDy5Kyz2WitBzyYbwarr0Ns/bR7+ubEj8LKLKOt
XpUjkq6R7ddq5qL304yagJj+NVvybRUZPdbc/Hpy21fT658zXWB9SMuQR8mr8jmQOsVANgJ9Ew59
Lbd2H/N0JTJHELgVVLWWE7iHEtxJHpOBZh1Dyczj8qgqyG9zMzxMCrytGvKLQu63nR3AC0mlHSg1
pQKbNi8EHwgK1Mk5swBkkRGhH7Tsb9zQ8YmR97XD7bBjWQL7LRdfALuenJxqxk0fkhhjsd+kVYgB
ibxCKGB9y0g6eWeZvlMlepOqxe1Z98y+UDPk26HIHiciEVe/P7q3rPqBjPcz0lOsQr1mbN20Osv6
NJq6uZmpCA+VzbCzanF1s7r8Kd3u2TB1e4NQ88gMOt5B2EUO7sx7ocAsEf3MKPRNidtCUm3w3odJ
mRyk3T8v+Jr2aMlwB5i49FCsg0qi4LDFEZjrTMfffqUtN5zBoHXLAovKsef3rjMHYww5o60+3xUI
LGN9QWboKh50KX1swfk7OXQcnvfop9OtXjR3eImGHd5PHBneqB+XdmWrpgS361YHKMkq4dTVyO+1
B8sEcGF50d2QVdU2Lqio2AMPUaeFzC/ukoScEoJGG/T7+kcxq1UrW1zNMoO11zXaDh7bFe49mtK0
vYAoKVy4x7rRftdDtNM7bQhb7z2X+NhiyV0tgTeFkKrebSYmG9J2uc5RwKXk/qA05xhn1zJQ9ULk
viylWkKSrvCXy/LGVPAhvFHtLJ35qi+a14EK4Cgn85Yh/G4iNmjjMt7H17jWoMRZ7OLSUIxGo0ub
WQCuUr4dVM4fGgkaARg3jxTkPVNBgzT3+M4aMXVaRuKfEBPIjbZY7l4RO6TVah2h84hVcVXs45kN
m/9aPPqmH5+4Q5/csXjmwfsubBsnkcUR6Jnr/qB2xDGe2m1S4LgkgId4V0axjIX0c9moZ102CKSI
PTHznOAR06bfoRRsbTUcZKyADpntXmRPtTvZr2sYd4/BPOgicwS/XLyZuvXOqgafco0B1PLjFzDR
j74f37aJQ7Z7NG0zEjmRxSPGhv60N4T9NHVAFlzz2/fH58bVVNBDW16UiAMD6eNWDs43nMA+QBvs
hkZevU12LpgCoNcsWYwmRIbs64IHRhS0rN22dJ4s5zobzu9cMTsVXtgurFrnKGKVmoM9aQB5c4P4
OeCyuAAlaSwktiXFiNijRs8713cj9jXMbFBix7F9NAmHCRPGFGnBmBftw1UhZmYOcPVSy3T3HzZF
8o72FbW9jmBdn16Zzd8MaXolnAi16uSfFzM6piphRuLQofm9XH3q3YddUzUqiKo8BF2Mck12tzAQ
4Bueu7mIiGBefU7ElPP4YWy8yEvEGbj3GCa1GgG1xrxzJAFaxsA4pWpzvOh+tgUi+Ol0ixkqvdPX
QEjc+WDNOkKluK0IoDVHa4MOeBoseNPju4Boh2ehDBmba9uUlTdhP/nZyPH0Ely1N3GI5NJ8yn3m
eeu8/SYGTNf369sqdA1Iq/8JghY0tPPkTOOuSTjHnCS/aMk8HzuDAEfpFEe/vR/ImsdI3yosh7B/
kHTwIB32pTs6u2TiM5wi/KJjaVKKj98VqRcBFAkuU59UIa+qn2140lrVb4CtQXpMwWJ1Xb56cLhq
21ynT3bkpbLExwz4QsbmAPeneokbMEz9VN7yYM63LLHu8pHOMsEbzJCbJ3fjmGoDPOY8ro++jPws
Mjs/sK/lWwA8XlLdGyYthctAi+oPI4+cd5RmbHhWnaw+PvVZVDFXXh66ioEh3qHAwNgHBsACNbpU
9CYMFmOYuevPaLfQwsvE0QKSi58EnPRgIcKySsQLBBps9Z4RtjruOCTILqH1WXcCS9GgEOzehC0+
KaaGjcrHl8iYX9YA+LHElpV5GmtEEJ2Tnf00SgC1SXTBJW1SzYtbzU6uSkLOSyqMUnJKLjWHy5g0
3V4ut7NSx8mAV9666SvJsmijzWCRCDSNqjhCld3ECKiYey75jgUOgaOg22hiFvtn0ddPTb3Sbs3l
OYphCkfaGqhkv6cyUuGos69rahabLp0mF8UdJrO3KRXb2BsuUKI2UwVpZQbbjvvzal60/TCKlRxL
PvbQbnrAsBiv8d9Z5nUiTSJPQerbmf+ZTMPOHdjrC7xQwRIP9LFY+NkMSJQObropNMjC0OiRVlFX
qw4Js6zkq95XYWOh8BQzQ/VKW9O8CR3v5reymN542KJvQM6RZjYLJtOj9yyyzxKIb+ZW0LfEAUXB
bWUtb3J0yEWxyisVMZPBaGvs0+6m9VHL0cbZ21LrTmo1mmcINsDV8LcbQgWYAjzmjiYCrUFcWRYQ
VsUw8WsAuJgjQdVGiYZ/cELrntCFsYiEfDYdVuFfLIS2nf3YwpF7H3cz3LC2phVN5596fNt0+BGg
rmoSO4KWXY9oBIhtFCxuy++Rt+RoVOS+5uhyqea8s8yxC+FXRVKFn4WpU+sERpF8QAlB9dDyrKjQ
pxdCniOeAYzO52089ssOFiTB8hXby0SvnoXO+dkpLBJjVX45ToRPsxqwC1Q2dDD2mX3F02Rhnrth
A8MmrB8+7dYjAoKYoy7PrtSCOyrnT4FeKmJ06diRW2zU4F63GUuaWvLYbqiu8tF4gLgOtZ9H+OCf
1GDeN9muyNjjiZ7Uth77S1kKbG3tW4cXnbvKCPRc8umnEeRxBrL2TT+LoymelHAuLINGksjLhRfl
4p8iSlJTrRYbdeWZ6hTrQ70pzwXWzcPAunQb5ehdUJwEXc8NQmZfGFXVezIyIk9Q/vjZcmFC+DxR
M51JocCHQQcMK4Uo+NAc7fu86xWmzB9zEnVhPXZ3zswIXJAR0OdRuWcLCIaz1TC5ZJAptfGqNG4h
trmPLWOIpEu+G1Kmw9xSm+X/EnYmu5Er25L9l5oTcPbkoCbRt1KEemlCKJUp9q2zcfrXv8Vbk8Ir
4NVEwL3nnEwpxGb7NrNlgib3yH6xJiAnPmHoFRY9nmPOOhrBjAJ+dUAJrhYGKJu1DRVRr5Vwc55B
DNuWehaiOIfe+EjEdJ12FA+A1eETdg+p91YQqgLmw/ZjZk6PFkGro7K+EiSsWgOHEg6kYm9Gebel
RHLV0c6zLoqUew9wP1QMqKsyYPM7MoJX6jWJYmPVcNGs4sZnDs0LJCDq2XSP08GgVZmn5LyXQ32F
A5iTuGv/+VPGPAmoEVo/2VtNNDYDRODV3YM1jIiBLHn6ltd+Qu2jbI1hGxRQGaw5PoIz5kLhCGKx
yIEnI3d9Fr+Ay+xpYh/faFlPL6ZBZqJXSARqb/bductjyDftjxUH3TGI6INw1fSaiwljTcehJ/QP
vlUfgdJfchtmlzGR1BsbE4uMW0EXiO9xhIXT9unu6APAEPhp+aSR2Cv712iXS1PPz3h7/2Hys3kw
NMG2VxPb+uaViJe5o+zve54gZlQTzhMzeQlmBgeokwCKFbbvLCy/9MCrCPrFWwSjtq7F2XIVpLpM
k8KKD4YVktc0Z3wjHVWfItp5JZ22MFezyHvzMPaUM4+uKPrSHd14NL3jW07nYpfG8TYe/MfOtN7g
VhJAIhBJEs/WG52BFQrD1F+lA3UTMXuBPObRELX0z4jWZmra5BU3vG1z/fkMM6u6oZsvD8uR28Tl
ejTkc86Om93rohXop8JCcrBy5xKHWGfAqK6rMXA2E6rtJrTASPYJYDf+XNsnTJRVeDNMoowNV3we
GOnGNPzfioDSnFL+4sz01HUG5CZoqfxhQQ2HCRdZBk14z+vlqbIJVBHypNaG7x2Ud222lIzzjaxG
98gxxt9ieP8ojfip9Op3OooZJSYYkmkxluto9tiHOk3I5H2mq6s9DbG/0JmJDYU+Le1CXlC3xAMr
zzNOE44neQ3vPR5uv1DYuPh8VgGq3mIPnVd+RwhJsP3LENQ3XcRLbEJcsscZ1y68P/SRENdEUwfr
qYQyzfYMR1BJ7ScLt48QMRlO2aW2sr8w7vKzb3/3jtpHfXL3h+pu8+p2CdR3Fc9Jq23GtU/FcumX
aonYppuiidYoBprR05vXozPUm1ZHb7UrQTHi9hVLYRFBhN/SJTo4g8tQyauSjo1nImg3FWz4QW51
SqOFsRHVecDJsg50R7W60oSJAW+go2Oe4QTCivZX6DjZetJ6YPTaw8jhKbG8rXydXOEOsN7UzZru
5RC4qhuO2w6MyWkS6KwNkGDytUX5NbR8mnlcf6dCociodisFeVAt59sgzKcm7l5iSHar1BjPGXvu
yR/PndskhK6W2ZCncbFDwmNGZR8HA58GxqR6blxq7KPKWas25ZqpLAjqjXrW8/Q9D0aJfwUnSdT0
t6bs7qllvw9xuC/p1WbZOHIsHattYJqPmuY02F+wE1zvpljxrNg3UuCzGIKmJQeKC8EaoxQ9AtHF
1naHWfs0JfjMXFiNG+1OAcLLAnJUEy0XwMPqGuxLw1KMEp9jyT7yjHnrrw9oEelWUX/dxE9dSZC9
HA2o3cUniyxUyiU25n7nBUqW2VI23KN00/nsnguv+hfT0MAp9TsKmmtNw4OZMRhYvHJ9QKZFkH72
SXhU7es0zWdfNOjMbrUvBCHzoayxtu3xRzjof/076Ml+HbECMUvjQQvn22fQdrKbSATNEEn/q3ge
Et6ufgb7D/Ve1Lp0NobohJaFYTRJqzkc+kQKipSzdBga/seQLS04B1l3eIlsf0Vr6sSJRx1N4Oyc
GJ2tcZ87Dsb11Oxr3cEHyv3P2fRhScZIwNqw9c61iuNUAFrglfFdZIyPgcBH4XuKPc3dc2bvBKyQ
vSXKObPjRLxaamftdlb8YrU0WAsjvKWIq6sRPuQqsxQXBNYOWmF8bIU7pQEENuFbXo5/jJ5KBj7G
8xjCB60jF0ghbUSY/N8U+iNcX5bzIKS2WTwMp3aOtp7dvhczjY91qN+dovm0SKZie5Xh2uR2ynqG
fEn/ZBraRz5U45I1S8YoWDgU3qLTITu1+HmDadzGUfFK4GWkEFu9mmHKv9epeR1OdzMzzrp32hea
Ec6DCsuHDsKiUxD959Fbt/Yr/h2ATTLnQGshDAKagkaTH7GNPUuoc9Qec7tiSrmkbAtXDmzik6Hf
ZVkuhug1WEZBTdguG+v04s0qxIUGzAI6wDZF3BkaNe0TyjnXqSLcLu1/bSn+KZTLyMTTXNFOXUMP
pXtvxkyYh7Q4MnOVOwjV8VoaGhuDtzgoonpvJJQYdeZwb+vsiQaCa0tem10M2w8PtlTh3zjtfSiI
pzjbw5NRUa4Z1W/srhFujXhd0+h1Mfv2KUrMk0pYseiWQo+EyQYsAG9Wjnl4E/l85o/CHvSaVfV7
0nOyoKhmC83JnTlN4zlqt3ZNBy8n77rrog1GzevAIicuDomaOLYDNRj+NWXoPwxZuiZL9dR68kKp
JR2o1XNNcRJ9E2DzXHCvIXzS1RhG19F12J2hl469qfZxgpIBZ9uIKs3WwTG31fgCg/3TGj32SxCE
QAT41Kh3ewbeGbXAH9Y+ZdeQZO3vgCj/BicX823C4l54fwNQERtcfDwgTBgtmOwPRRJR2SSJ2kvN
YZTlhGR/t6qlpbaqteBxwdFIg2G5QdbuMOdvkaKF0fL8/FD62FNa74Opv3lmAw8/ITxSLLGsAUGn
GtjTUDvc42Cx1IiTR1Yy5blIs3zHw0rsRdYfHJLJT4AV0mffzA5kwMWxwP9+gNFzQm3NtrZh+Sje
BTpawkdW8MOdgFq9JFP7qovQvAQ1CH3VVBNGBtpW7OULfMTyWEcRQREnvAb1EF4zazjVFdHrbNK/
xA5TIE/leBgn60/AGHZmcJvOjkHlaOimvNgnfG1xYMYbg+zai2Kf+ojCdg2z3FlMgluIVLec1+Ku
bWJYVRiJ6GZ33/siJ/te1vqSOLXCsNWk66yo2RjayV0UdJbCuOoCZaBZ6Q2v1nDneCkkb2shsI3O
wyxD1lSO/utF99CJvnqrp1eVylq3y++xCDnZdD8BqP4VjD9MLCNiQZlNeGAiedGJyaI1HyF5w0lY
N4ALMSAftW+Cc5jRSkXeQyl07fXsxAsqpOi39VI8AFxuTStqf4QTdcOo4G8jfg2sWmsqTFiAsiJ3
tim3U1C9hJKnMx/Dp5zrZFvOCk1Q/afkVuKDhz4pbhGHjaXHwD6xnNoYgYKPqDKQ4khb82jOa516
36rEGYQfl1aXxuK9koqrlWX+ozO6Tz3OxLjqH0zxCTmAw7qw/DW8MTTsmucO4NE2Z+MmsByvO075
iAm8GmvB+mqoiy+HQTdNeCFj0CdLH2CerubkUkLs8Ev6YNqias8CXCKZz2cXP8naNaynyYwGvs8o
P5spiRtSB7D1oMHuVRhdeChzoib7xyGNVWfZYNjP0VR7n78rAeS96RTH0yGjK1aa5qVzKyLfo7F3
AzwlljO9TS2Fq6mFUi1iwPrkQzE7eZxmrNLFWDrLR1taK18SO+/yYmtV2txkelA7zyHoIF3w0s6A
Oz3JY74jka6d4dNRuM0s5qeKOhderdg7VSSPHYmkNY097DbLs+kCFbO1PrnLzo345MWkSQJFkd3I
YvAKo2xbuf7SsBaVOx8vy40OOiZE3HmZ4juahnCDVS9seQsM+QxpbgwvgNae04RFpDUcEmCmrFnt
Emaad8jzBEUoUs9ySmDaVfCA5BGWO9Ufk0OptzcdHU07Nx0cNvpdNitj407EUyqruUM15cU7lIfS
oFW9I2C4KrTAAoTaBe3llaQZex7qy3cl3bs88eHZTvDTDAGQLUnAXE+Ko48dBuuYxxYrL+nuIsRr
ipwQLgE8oz0AopwVGx6FIYe4aIZLiBq+cShxjqbG1iv6TTfbJrusfxEK0r5ctEgrHe4hDAEulZrf
YDUSLeOpxDsy34yOUx1Fm/y4SVtek0zv+mFOodFzlEg7hx6LPjxq9NyDtuN6D93kTzdAWdHWqzDz
Jwq/IOm5bPzajLZJ8nVns/LY48mYAcD5kwHvyFyHaJuw2IdEo8cbO7uT91h7mILxJX05k8vyD2ZU
SPwkvyRGzMMPH2PkdHTkOAy4TrkpDNijwrG5xayHyKn2upweDM7GO2AfHMWBm1e0pYMpAZt5ZOGK
Y8hp8v2YigubpEsxQeELpM43XtidMKubR61+EoVg1jY8UySpjtyHPdIiXgY8qddOzkDa6CfLqdM1
oh12PwNlxp1v6Pdbx0nxdE2P9GVDuh6qkxsUN+lrZBtrzLZWzQPOsMHcsoUFql+oHKy32nsufAIV
+peAZBwgK1Y9Vpr9qo5UA1hgBRGILGj1yxMzPQZ8tBm+PtdPd8AV8IjJN1txj1WO/abH5hoGkbjt
LZ/tajx6bzzX99Vg5GtvBjmTEpDkNbqdUnyOSeJ0VM87j74xvgNoVtt6HE9p6z10U/DmJEyBZrv4
cjVWyTJjvHcUNjSO+9uuCZZM95erIZOjpewGAmCsVH7LvJQ7EoTuSjlsMCaJ7UKFBZwWhCNgk/kO
Ljwx0+EQB2zElyhRQqH6zm8KKiu96Leckt9lgp4KTooYrmPwWZi6orjdFHPG1A7W0suYk7U2Hura
+tCY+YMunA8jdg0youhEaPoOxq7s0V3sRYNlHiNzas/4rUl8Js2Ga9q03fmUT8UrKRQ49uzb6aBK
X12bRoc5fjTLRgLfCt9ztEs4oXodVwuH16PpiWSHLTqSqL2CeTLbASGff1DwrZUrsZKH+qOj/JnD
H0Oj51EwiyPpkRhxdAKQ+WT16W0wiZ+Wuf8hRutf6LBusSWmVisujaNt+w9zBEZzrmfSUQZGqo6N
cY/8Obb93TbDiYpHde9z2aBFBvpW4nm9WVn+0+MNPP3nfwV4qNbGoCmw+s9MV2P+HhyXgB/W431m
G1yjjf8xk9Y75YSS7mbRaqgo00wrB3eZDjFB10sTRWxwfFhVEitTD28jC6LkOgDkWA/ADmEBPoKx
hiVMjPsnWXyaYjyZYdHvGsmxRwqhsK558Z4kjnMac7e7Es54TfvsSwZMOyyUqgKP+79K9G/TUIq/
sd8zpkHX5tHfLns1qsxtxIfBxMAL7E/dzRbmXVRchjaGLwNLtTAY+OwmfHVqNo+0M1785UsM+TCF
hHduOpqmBqOwT5J2SeIVCF06ac5p0J+bGu5XFORoM+p5cqjpsjuAKsFY7bFtmpvRTQsUNSjx4LHM
dVVikKuDMlr5y5a0Kwr2LTPDReryUIF+WqZvovLPNSZXGsjq0KmuEl9+0VUs3tCr4BoffZmY66mG
Sl+EabKVZvBP+9mfhRMNb/nBR1O+jfaAUzGONz0Jr01gOnsjRVgFf1V4xUOCg8QNqF8My8VpCrVz
nhOK6JLmq50xIXhwkEGsQ05gspnVgPye471JWVg/6MIckJ2Te0wxAkoR79rA94pXMWpUGrcyGChR
w7KOrTuTDRT1AQbf0AYN82jzUXtWdmZnFO1612qepBtma9oZh+8sqw5m16YP3uy+K2pJnKu/jI/m
K1m3Z5jIu3Bkt+nNFMvO/lvfmHQLNsMNIxV8RueZwkiPfe7S4d42tFo598RKMPQkat+11QGyzzZx
FcRh+4yLxlglMd6HGoLxqlPDWuvyKzDhGc28LdPIfqMyjLSRsKdDXMlyw0ECYV5jarC2nVViiEHv
auZ+j5mNwwMfJo+JTWQ/yAjbF9/xKlQYRG0eC+7DclpIufTWEgQP/ijETEuAei9QI4kx7ZRl43wl
vA2h+9zCkczz59oy+fwZOauBpYKyyicvwGg1cRQOG/sDZOZZzgCHHNyhtuH9KjzLNjdEjsfvAIt3
HbnxcqfFxlVHPtANw7kA1+S0PlaPekrDdTCOzQ38T74GgfUDc5ceNAJG7RFxOw4hc0wI6QbZ6niA
gu6WzSc9nljXRztaRcvcPcwIeRJtG2eJ8dCm0jsiMRfFIMh0YYGStMo20E3ZNAG8Krs3iTH+w6hy
UIO6oXIVtTDoiofGMjG6zA4FGA5SYuHcIVIEmLcwSZYL5LXxThjg3PNcdj8Jt8qGmRdPFs/IKE56
Fjw4xbW+11mAnuIThym55LaFgC3oYj43wyDbChNlXE43fq2PnsQqgjZ+QeB7HrQVHiTEKqW4bDtG
Ag6fyqDf1gzI4H7SVfwzDTyp+06KB3PsUMhnBg7OEPQR1PrxjN1PbVzD+Rgc9d3Cd8LpbJTPGXre
xejZI9bBJ1Ne8E2r1Ce8T+uoIro9Ep7ZFJzhGVcTja4dP+DE/QKMqX9NfOzSRQAFa4wvyCzcRdGE
L7sBVmRV8L4ncWgcKk5m+nKzgNx0OIgQf4vo7zOoFrD6Q84c1KjzPEuuS+8bKHXGvRiYr2SYiOCw
IXEFDjMYEzBL7eIek8bfyABFQU9iH4mZXCNS1gB0sCBdseno93yh7EDx6sSdI1PsZpHPSdYOG+yR
RvTNKW9seYnpbTLSSgL2w9zGEmE01MOdwZSthDsxV7LhbXj50PA6nGAKY3fr4CL40jwHdRJuhiS7
+WnDXtOUIGF0/+yVa0dQw0R5GqNmHVRPue9fRshaa2EO81JAORwsTd+u0iT7tAPFKh0YJNJkyq68
0c4FNHduBI6vPHsMNFDC5Sp0ss1URpKW1sleNdqg8kXXoNGo3mPv0Q5PXuZeTIafVcqh9tXTnri6
hfgHGyw9RdrLtk5hfLocUx4yZleSzRPniG4+OW7HIwriqMcO2Yo6lBN9cOI2PiFjL10TZYRQyLpb
lBHsqbIdr07YEpsfjrTkRmCuZAvjf05ohSK2iqa/FKn1u9J3opOaeeQQ2gg2foniALo5WvdNle+t
kNk8ZKm1yjtZPIjmE6C9vdC829NEECgcivHiplF86XVxzmLYa56A9m3KO2VoLBpKk/mAhrUerDaH
AV45zKAwsovPLhDcLWUHnLtnHu+pUg1HNAKqnS+9mX8qonBHM0rE1qYmEkd2UW/iMc43Amer8iPw
7A6TUVT756XHkZHGyY/5P/a+CW7U9mMuk+LZuJpBbJ4kkWaOnfg0CINiUurC34788iONaHS12Fjp
y/wT6/a3U9jFhfZnVlJWAWqItgeqwMEpTpQ32y01OTRLXkGyEWGKeXvPc8k5hP6fRBbdTs4I8KiH
80l44kxjISZVsv+cHFV4tm2SRIZVjwwdPIbgMoVra2iWykN4wEBVh7VM84d25orIfWMX4yXE2mle
68UnHJWAZq1hJsLmvBk5gk7RpofQmk5JORTnqJeffQ9LRDWsG5BfrkYIAna2iGHJ14nCGZjJrNF8
8MquUl9uO25928LL2ljQViPSdpwGV6xWBV765qa7P0yhrHNnjF+Jhws1c7kO4Cj1vYdbv5k+sFFz
HG6z53asnky46uvGylAYkU9CaHwsB3g1OJxs5vhe97xJW3NyzywL6FJ08R4I53fw6DLr2ok5gXFq
fPDwli7L4TNulE/b944oYfFK8OEl5bxzJMK4FfD9Tj7BVRn/Jl5xIO3DuwzwQSA5UaNxfDaN9wI1
6KGnndcuTVypONBY13rqmHeMLINs/3o5CeHKrP+yGMwNVkxuPsOm9Tuom261zmn5dPBXWqnLbsOk
tm1A2aaMZOllapFpA5srpKiYG7CmFRIfyFLlJvrxQfbhaxIGza7FhDzlpFiMCAte4QMPCCRpnqbl
2rGSW4tDdSSEs8rIcWjXebRc/TkS0Yvt9Ndp7PvUQ+3tvK+kwHwRzv4LDUcUlKknm65f2s7/6CT6
7jo0RZQtuLlgp+Ne/jGdaxgNj1lFcLZainJkM/3Rdg1gsv5asBdGx+4KkGfUjXw2qPV0LfRUNdJo
P3lHkrcfwZyFq26BdWcyegGDOxExXY1DLjcJHsGV4813jjOBO164P49CRHSEdBu3Q1KCtF31ebGk
63kq4U7Hprsp0/nitJG36U2Dch2DlIBteaxXpv4jmCYKjbhqLI33XA2rYepeAhQajRuycSDxmPTc
EH455CS0WBn5qDG4otuh33IW69eGa3B8rbXCEbPFkMj7IkrBKLSsIQwssZQnrSs0oU1secEaCCUJ
rKG+5cmb6jTpzoEgeVNq3AkEM1dG6O5qeuc3HPc3Zvjs1z21TS5irMwprKa84tk/qfI4tw6Xm0kk
rHLvsCUeAtfFCSjYyjWV22whPpgxXSCGF7+Y3dCifTX8DcHJ0sZjYC0mTig0gjMq4J4vB4mf3Ajd
yK6yUTdCDCK83oBxin5fpk+QYi6O4ZvHTmcJA/dgragoSe49uOExhS7QVt6Mv6ynz6CxXEBm9SuI
lPLGKkkEYnlxchZERXlgi3UzpI0rIhmMTRRB0gSY8dsJlvtwP56srGUi8w2GVIpVRzwFViOWqaCg
JGVUzpHJh9jOgWOpXo6hwdlNZuz8XCU6iemQ86b+pZo0Ra/9nZnybeCmifGYQitwmZErpzhwssvX
cqZCLGYrxakwa9irwjro8JxenUmRuxIbh1GVu1AcIAKF+OcQJ4JoUB8c/9ZQfCiziu17m8CJLvPw
CO+Yn0uVp95/btFgT9puCITkOd83TZ3g0GMcj+QPjHHFk4+UGDSDhl0iSvshK+OAmjt1obveSP+1
Mj+yFiQraLMLcMNHS0E+cktkRRyANx+jktMTgk5q/7U1yIIEfrCdHed1UDiI+jEZTtQ+yxvi3W0y
5mndkMvZ9FX/ZAQpbcxil5Z62uorNek8stQtOfG72gkyGjU7UOpdiBCPR9fun6XSLw67uA3GrZ/Q
xpRjtq+jJHUx2ew5puJZyQwvWONuNW9yzDfGC8+zGkUnfrNjmWMDFvjdaSjelANZt546D2H8hg2H
PTYF34MozwmRv7Rqb1k7Hv1W/4T+vLdxjEIay39FUz7ERHn2ElxsKwxykOhl7RCcewTaq+/FjwE7
5cNg0vvedslDhX87SaGTDJHPEMrO6Gx+Iugy+6vR3o16iK45TFNpIQMlrhOwPOcb1p3XX9R48PP+
0YC281r0WbafK2TCNOc/pkaZxKgHs4DnDYMK7k/ICiJ6zCxaIjll7OnfpJmEFHUZTDl8amtF8CE8
abCHB9Apl9AQ3SkoSkq9FMsnpw2vPtpuxLmNU1Mgzq7L6cNvrOe5EOLIGvG7TbrtrMNyGysHnx6u
ZtVP1zEuXsw6IpfnKswCtd1cnKLUJ+W02aK+/c3iiqMnkhv0gj9N7qGEOXQgd63FfbOodDjqRo8C
jZYTuikmdWlxtFk1xiBp81tKhol+imUtCtH/iR91R7E0Tykyi8e2mx7ZE9cvDvAAN6SCIxufROBF
J1+WXJOz3yAtFu457HW9C+wYy1hRb705Kd/MyPoRXXguo7h5dXHo2UE4c5diHmlzl/xWakcvDKfb
IH10q7j8ElBWNkHilsdGldTS5cXybhYnykb0QU3xrbFFesrop77oeT5puP08sqifTqFEr2fyrBdM
viNC/GNoA6efzQ+2DOMh7qlWbYqaTy/kTDLOmkcrjrgFR8lMPwAqJo/CzgG/Beuh2VS/diaOdPGw
4xE8PPExXUw5bMuSeOBgQRo06JteREzIIQWEjt61Pe5Sq4Uoq1eT6MBjJEF84BvG79QxOVAJ1a6m
bHQfZqc7KOhmX9pJjx7gn27wNbk7f76o3j4AQfvBIqHeGj+7t533w05yPoRF8R4jC61jK81PmTTv
iof12Q6NX+X031Xnq6tS0tzF2n3mNI8piZ6yB5WIf77D6aS3auStMbSx7osl8Uzmu8OrcJZmuUl5
XhCPC15m37T2jtfszTZxeJmM6TUsaXsY3eQhnh/UYrExG++R8x9vuYxqyIJN2wMvm0Mx0QTdNwLa
3DIfg+mZsBOWGM2E4YFsYGEvYF5DoU/PQ9Geh3Z0boKrfetXvr8Nep+geFpcxsHN/8+XijMA2rgx
rSzfybf4p346zPnvXla4mwL5m3gtnadL2r7HArMdy7p4tlJ0uAZUeTvM8PRe8jJPbunyhW07tZ3z
xeMaPRDiSrZDFPGeyP3yJewRf4EUpZuOesJzk0sc4lHVX3NJbJeSuZ2aur9W7uWnLn1wjYhYVSv/
JVXfEbphUUMuxyZStaGbcT903aZDrnupnEU1Uvap63JNAASoMlwXWsP6+LvlkgdavbYdGys2MAda
vs21GUSvMsu2hSQxIG1sEGwvMbXRW1CF9n6Sxjv4ozQTnyLscsR0/Ymt7YecZTWx3LF7Ee5GV2JF
Yb4sB5b3E6RqmUTZatVXI7nnAXw9lTvQZfQGg5f5D5PMogmcecEvzl97/leONrXsaRzx2XjdroBD
QXbfHqmky+SRYqm1k4juUiTB3bAlx6oh8fY56wZ2z/Jm4R0DMR4+RUYXXubYel9uaFbX6m2QHrbJ
QMLBruOrC9l5P41Mx0WLcyf69IKYzh1imQWq3DY0G1gPZpFeHR54JbnoITEC6mMFnj5R4LSH0JIE
JRsNQBehpcxtXvFmrwj5QDYoaUQmLe5l8qo0uTxpZj+iQheU8E65bc94poJzaGPGnURzM2tsuUkJ
B9YjdmRjx2SnDSlnqGg4bqhk36FOXgzcmKzAix/Xyp9DDgBVB++vd/KNa5JgZIx+VZFK90bU/oxN
kB9Nfo1wHuUWZIlYVZ6HitkHJ4lqz4w9jDswDu46lbZ7DPKTbRzM6Z6kT8xU84afCFdX5Ltny/Au
AydlkkbfVvIrW/1sdt2N8qZ9Yy4/fMWXRIY7TJBUeqyrsP7yJHbtAFPH60awNBjK2DjiuByONY5p
f8uUFt2cDMMbUNN9W7JES5c+V4EdoJ+p26m8v/FSeZHo95oQyzYQUpLwFOfYwbUtfWIACfuTZnAv
BBuiG+/NsrXRkUp83H1SXFKrYoHzIiGrsUrMHnztHnyfk0NChTRT262NF5TVvMAovusOTaJfnPIp
3uNYt1i76X7CutHegokNNQiCibQibz8g2FHiL7SZF6fhnwgzCw6O+4G4zMhRuVuU798swV+G+WOT
tdZuqCcGMMUPMWZjyLPcWteutZk9Js6WdBrPZHSBpXs+e/QrD9NNAofKyoHv8WftRZzgFuPB35hP
s0ZRaFXAAU+4f57EdhB8K7mGCsJeGGhWugxVMkAMjflDRZ7vZRsfugY9J5oAn3QzJmdXAYgowu8R
uvxBmfGH1OSOpo6Ltm39jxK+eRApsYbx8lOnNp5PfS4KUBSjPwBEwvGXGbNELSakSv34MxakbdgO
f+GNIb0HcCVAUXiymFC2yWHOXfRbx/6tM4sXNBfcTeVXO9kpfkaIEIPJuO1w+CoS/zACblhr9CVG
lg294RxDqvTXkoj8vgdThdhwRaCwD+SfrGHmgrcFfzckauf17Aqdex9xno0o8sligeKc8hZvfE4u
FGGtuh4AnNI41Wk8YCXAhnT2/spSPbs1PKOGQ/Xc0RY8mXRoT/X7ZPKIm/2cSr0k+WZIHBT/GCH4
MTYMf0c5HnZei6cXCaf1OM8YLIo3bc3dTnXlni1ivnNLzhkVFKiVtEZIfy0nmd4qH3uLCIGPNzRC
oSH5x5dyrh6cMLnUMaa6eKkByMJxV6bj2wj81mz45FHcC7qjjrTcO578ijPKFCxoBbiam9uol/9k
hobsMnWTq2RqpX6eeM1AAUXm7GDnB3HdkxIGCWmyNh4H418yZBeI7wu0eLLKX+6ZC+F8gGYVRBfm
j+v/zOH8D/GyLua4ro5///f/WljPoXBYR7ButhySYAv/9/+CYyfkn5omaYM9zddqG4USoBugvdGM
f7jL13OIMoNZCdfeAsCSIr1MvbxVtvcB3eLv4lReewoL9NQ5J5/5Gxv73mpebN+6Uj/UnIgGX/FB
pGtd/6mT6ZNX5VOej9Cxy/ou+n4LDYUhESsDb5awCf6M5hk2p/z/YIxN+/9luPKDBp4loGJblhn8
N9Cv5pkZpKEK9kza8O17cIdNTA5xdjHrYAfAqPcxdtKjaa0kaDY2AqMGAXqjdmEGjFzbnXuNB3lA
KULxXEDIIU8wmz0YB7rqXlfII9RS5IiAmhWjtfF08wdfRdHUgFfYWmXBqY9J2Hbs8828q3gE1We7
9mhZ56bp2ueiwfKhFhqJ9PL7aBefIHQ+jGJ6nAxjuYxYn6AEkoWI3jR/5Aqh9pymREOoXGNFmlCO
EVGkMJhTt8cv7baPTBsnp95bArjiYLtPdLnwlyf2ybBDjNnN8oThgYED9owDkTynkaF79Py/s31g
2rvA1BWYYuKQSxY5P0jf/nPjNC4gRrBFJ3sO3gkuwBvaxd1QHx3ItyBtNp3hHUvfUzS34F+QRf9M
ld0Ro6fP4pPcCigtz07epdc/6Cz/BZzzW7XZTyNIEGbcvnYpDbKk85EO6VXfGpTdomo3HleilRWP
NC3spJd99c0iw5KhahfNcxrpM88gQaGms/+wrFffBAhQvDjhBnYcWZoRYFdrEFJQ431KxTt8PByU
rEJ4rokfJdtmG5Qe043lnBIqpEmgpm+Zufuf77r/wKz/210XOpSwc4K3oN/6/41DW1bS4YJ0YO8G
NPdo5oqGJSecEMGWBJc7YT8PUkb5t5ZdtCekSiyMV3qAL5tEZHsN1PBX+6W16Xy2yEsGNPKNL45A
5JqLX2l2klCZ9072GgSKR3AjTA9eh3fDymprk4AEWjozUZH5E6jqYOuEEqcK/pHb/lbCnre9UZwJ
UeiD6FAoyGsvIan6jXp4/nJeDsqNPnw1vERLFKUBIbxGIuI1AWUTVAs/RidPYoGrRf/F3nksV46k
WfpVxnqPMjg0Fr3h1ZJabmAkg4QGHA7hAJ6+P2QvpjqnrMZmP4vKssqsiGTcC7j/4pzvSDTifl0u
H+yBfL8jW8o1u0AkCiXMockTAFMoTP/9J+z+i9c9dAVpCAF/BTO8oLf/6VxLqyECpajCnWrfyAJ7
FZLg1+40eSzbsoTRjxDegMilOMA2BK1LLJGRxyz7xWRSPDrvuqUJ9ocK+WO+7oYB9F4Sf4cuQ53e
YMNJBgi3mHxhp8cYbdz76fAdp7yhxafbwhAlDt5Wzh5a3VG23SsB2Ahmhf8aWHqvSYZE3x9jEQML
4JoR6pbi/NfdSdGPYcQv1kxRDvy034VE7NZkH2lFdRSkquIu+vn3H9YSOvF3LDKoHC/gYAQXil38
f35YMQEtnvDKcDda9cdkZ98CWSGg2pePsV1KCpbGsMGLj0lHv4EzssYGCQxsdhORCLAm0ej13/9A
/r/gNIehY5nLYS3MUPztB5IZLwczn3DnIwRjeZN+BsVjkUOMcvS60fpYmQb5oAA85yQ4VNGxl+qR
OAnKLAsRH/p5untej8m2v4GcWlnCFEDil+mtTT7yCrDh+khLcsAWKKdjQTWNAvfNht5hGlD7Qff/
yX+yVFOOFcNrGdTHJTL1JuS+W/dtKHjkYUJN5ZNVR6ByGkz9i4GusC4wMPQ6BKh4M1ikQ1zG7kHH
vrqf2+iiSwCensGCXBMjb/ypAsxZEGdf52aML+gETbEIv+OC0qYkGs4udmVVnJeDzm543gYnfY9H
ej9fkHCQTFxKfDPQ5z60dB8TOb/9++/B+Tsd3zfZbbnoDsHUwou0/xa2gC5zhgDPOVXzU67LSZJN
Ad52ZDzW+flZ5g9OU9ynafoNAfYwmdVXFlHRF4QwEHbXrMYFr8zSo7rBA3xjGXQBGQTYdOIB5zhO
e/DQKBdsHSBzD8h27ZxpSTLY2BOdyDA9Dx7lNJEX32WB+9No6vuREcEaruoG/Vuw8tL4tl1eTphN
fBAy+O9z5P9H0zxNkoCZzz8lCIq0pdr57v5HxIzDF/5PD8v/EU3z3HWf6n/dqc8/P23yL37lf4fT
BM4/AqgRJvM/j0rTEqQ+gKnqqDz9f5ihjeSD1xzBdiB4tKpadcl//odt/sMBJcGZze1o+a7NL2pr
0tP+8z8s+x+B43AsMP4FPG96/0/pNH89vv98DQsC04TDGeIhLrbE3x9vJuIhvHt32DWpBx7OKc/L
YKRvXxjM+IToFgSTDfqnd/JfMdn3QxE+Lf+JJnFEeI062D84PckN0rhLR5fQQMSyXh0yKupRzDGR
v/XBqD77MTKLfJ/mzQVWEyBCeF+wINJPI+5RHGCb+7/UF2C9/36CitBxiBciwYeP1gv+HpPCZCUf
RncYdvxbZ+CU7VFLBnADJFM4eNG6tMdbPdjptu3d+6oETI/g/OSakM4R2f8RPgLsv9xuNPUf/ZSI
bQFO5ySaNxZn8mwSsRWbzp1qWgckE+HA+YgLFpFILmNC0BjGdstf8tZo1/yGDm4zMZ16hsO5Q+aN
33jJ/QQf9ORPvMutMvPD4CxHQqnbO6WTnzpqr5xN4jLJwNhELtLjPExPKfpUcqzrcyJZR8LLPrIe
Hh/RJ0+gtXDDxgATxswL9yMk0SOzbXI3ZUV4NqKjvuqiazSTNBT77mdN/hckoeSgVRicOWku7Hf6
99rctxWhdvMAN4oyHgWH/V51xtZgkrGtHL/foYVt1zDr0nvMLDXlrjMjxUh7Fki2tRtTOZ+isssX
0w7oZiisDKjvAN3hqKTxv9XLurlBAixrhV4YGcxgdmz1THB9nlM8yNTeAzBKUaaF5qWwEcfwjTE7
pT7LYozeTukxcsvMo2TSLFEUPbrjjw7V1TPwipdwg9YTljMia+HNE7QNinaJFYXTkR4lslFhB0+B
37LANwd44G3ab+sW5GifmPjZRf7c0Svt3KJ5blMdwpceoO6Muj46wRiT1vrKekIbdIZBPFiEDljV
lvCIdmVVG6tfV7KpDl6Jtn3wzBQb9vxV8wYyBJ+2NEg7ZJonv0dFS6OBi5ikMxORnD3GK8slAjY2
n/wUIzwTSZFrljbVxTD9bhVmAGEydkxu3DfHrHOeK5tIZdOzv/I0jFCcL4bYYEZegXlZtNO6M9OH
EELCQTSBYt9cDMdKW5s0HigkVAxYMdPVE/E2p4nl/im2og8p2cHbDoveEfr8yRvd7IpE7aOApY5M
o7kdu2CHchN7qeKW8pKDhasRUxCFdotgIQ8w04/1DG+vOxgCsiodCjST8t7R8SYzCnQgy4Y3y5+h
hN+l2XCbZzQ6ZA1hecZFoIkQnC36PFBUOfCOvKBS5Pu/cQc0N8B/Lr2muLdBzQQMiPC0Zs4q/DZ8
chjMJHjxa8gFjQvquRtYhrghHS6zoDxa11gc6rx+91LKbgDiB+FxhCHH4glJDbzvjCAH5HKburIv
c+Ey8ZuY5xnUNayDD/Y8nmtPXXFE7D0Xsj5vziq21Y7J9EpFt0iRr1Kpc16Wl9Z6SIT9bYsI4Kpq
0dzPF8Mhbivzd8yY91liYNquF86OE2/sARdGhtQYZBSfYOG1G4TQ6L2uZElkPD/jKtbZ17wMpuNs
QDg9TxuAdpPJznpuT4APIZhnzpqfd+3le6+ia8+zjz5uidIlT0cJ+CrgXuiSSue1M9R7zpoNgRtM
dQvv9I1oj5BrL1kzPxhsEUz2YzXxM8xtoOVEJ6sKXvk+OfysA6otFGTapbarcU4l8VOasiWwhvlY
y9DflqDTYv/sNS+kfb70YDSFt+ivO0hycX40G5WuIDGveWf2tYLvJRcvslIXN4G9aBbepetY/qdU
UYharqiwsYYegDphyPLLtVvJO0Bg+6q9JVPTvoESSHQFaUlDEAFNAwwHrQodnKHbddVzmVkh/zNz
EgyI+oLeYIeeYD051plo4rMi98j1cKILuZpMH/yxEe+mXGz6ijuJ1ehHXsUd4pEPlSYvIgXCH4a/
0xT+GOGMMjOxDzIl8oeoxhVX3ps33yJEegfxGajXepGH2wNmSQRKqEez/mKiJsBLalDZ9vW+r4xr
NvEzlnmBuTwB5m056ZdpvY3KfzPGch9o586P24Xfi07WwyvRz1ON+iW8NQemFtq/1pOVbwZkIBxj
1p9gYCEapK+RUfdYc2CNhBHdnQ3bkiQX29kx9pwfWY6XjE71qk7Yv5fCyOC5JT9zLbDWBys/g2Mt
3PRVJ0h4emN4ZG9jME0x7vu5+y47k3T02n43a/UxNspf1QQ/bNiRsOjheAG+wuAyBA6MPYX5dzAc
PW2htyh6VhYzlx+OaNI0MkiNMzsDYEXldqpITO+z+QEgyzLNdYjpsDRB0C4aqSG75CTHBiA+IVeN
91NFsUsO7yoqwZSpJMefPyPrcRd9/eKjK9Ejm+3WdODlpc13KzNvzQrLA7NdkkMTEGTUJGytXTd8
1PXVTELsaQ4Og6TtduiNOHkH9wgBmERNpTc+VwMHDovhmPwQYEXbNpxuQZwhch3e+UP2lzzMcTUq
AjRbAZLftHOoswBsIhm8TjB0m4rhP7qXNzkqIoJ9dTXYGGd2JL/c9kMU6iJSBmmpYoM9oIUfvQAb
igdDO0i7DaSFQ1K2w9FR7j0aOQB38KBvWolD3uyxf+Bnbc9//SUw/U2am9kOfMDBo6VBR8rPIUpU
PoBhAFolEF0cIbLNGNjtqsH1u+taIp1Uu3Ed9jpYHNttGaDAbRTGyrYFsVkUywMW3jbDPHPpVTAi
gFuBNr6rRlZnyQLYBSSzSv0GOoHi6w1dFNBwFITR4sf0m1XJWVj1bBsUk4TeCSkOHFhPOnwxI0Rm
BYYKx0IottAgLdpJByDZyiIWdDWV5Nnr2bzVjKT32jdeGZ/wXTXFQ9zVn4YB9Cn2iLQmanTyfTZa
/hDdojU7E/+0Z/hKukhv1GezcvqVuygMBWivdTxKscmC0iBOK7qvh9RfJ4ilIL10LaiY4dFl/4vx
bqs7+lCvBkfqkZ2YaEHac7Do7g7I0ORJhvYTqE1rPXdzta4igs5njTHT+CxCbtxZ6n0J653MHeyf
UVReJqNqd6nOH3Kzf7MmnOou/Gi2POW17Ynz09V8R34iFqFcLaHpzrDPRY/aIeyfh0xc4WhCY5W2
vWvGp2Yw1NqzGRZ2sMElQ1U5+JsYg85am8O9Z9dLVC2uc8rbl1QfMrP2r9QWdR9rBI3U30Fu+QcP
YEIess1WqmMsapO0W9ZYRaZjNBTgyG1jO9GkHnQ6iRWJv7y6DQI0WT4rLpk8m75lgAgwBOa5jbW5
bt3yLZD6sSCmjLcBXzWUclAXtLaDy0fujSja7NIod6n5kUFNRnQQH8kS/MLE4MG+9nAiBFyO+Nys
xzBo7gNnuDiNZC5sDPY1judnoUvvrg9h/rtFWB1kYRHQMTnbgkR1hbAd07a8etK+dJG3WKuoacSw
GfwCRCkJnHMEJ6j0sl0JtgF95bgNItfaoYfbDGa/7WcdbjPhf3UJxVPlm+e+bqxbcoYvU5vFZ6cy
rNvQQh2l0YGULX+SdkgAx7iET0GJSxCYHCINqUAGmbVD0zpuGUzqraktaBPBjG+1AJLAkCO7TVQQ
nPJaHMErvMKzxplRobxiVm2Va983MCi75N363QXa9pPNQrzHQczOAemJFQ8PccINI3vFKqYbPYbk
VQLZ1wIJId+ZQoNZi31Co1uRbGM+1fsy880bln/AdgJeHTyQP1Il5FosrJfFb+Sy01sxi7PWKYT+
y1gl42XmB9uXwfCRTkwjbv73PzBMTiCdIReejBbudLydAaHOkwvFcDAo3cYltyFs5hNE0GETZh2L
ISGqfZjPOKqnDU5L94kD0SUUni2CL6P7Jo3UQ2GrBYhSNXv2RMc+CHBGoutqHN95ahM6G7w9a8iv
4ztYwuMg/I/SGUAomo3NXvzBVkVyHTWqJkWSaTE1N3Vg8SJ2+gO0/QMl+qc/+19kbAI3ixX89+CL
2I7QcAdOQyD5o2mhqfF/YuRLN02DgBDcFyrSk9v7wAYLPsQuQ4uY4V6Nwh64hViXgH1nz71XM9zg
cILQ6SA3tgSddE81k3qPBGH4a0T/50k0NWIPosL6+tpJyIBRqJoVLfPKJHIpeW8vkd4b5rgh41sz
QrplqZEZxlulsyXxgmjVYWqfRgBHDrR/c8n3KT2Gc7A2V148bpoKoXuMT6ZI6mSvR4ZLiteg9rPX
2LdxamLSbVT2TWD87Qhil4AFvnBkQ3Qy5VHnyuODcV5do9+FgfnuYj1J0i4EP4AJmbSKdVtNHWJW
cat9nMtxM2asNnR86DTUkcXcpGT6mGmP1R90jx3JoGpjt7ZYDXKor3lvrnEZNJtG1i4zh/Ihy5Ma
eRdMwtboKOF5CRl5VrChw/nXBqC2K/JlsS7sbGuY+VfVvzZZ0p4z/mShaIwD+L1ANqD3/QaGrEVU
h4V1lm+rWE00NSV0k0M69Lc8p1r16cY1ABVYXA5NBdtJAR0Di9QOz0XDgL4qQHlWmUf0YuoFMCLg
8wHWt9coxp272CdBL43Sq5btMwzCpIc5t+arvzMbwtfzoa8Zt0f1MfTeBQoTfZ5tgoPICArWqdb2
3scIsAoC5ppxnHwymdV+cCza5OLDwCNobKZRqGeMTBuvHKBfxPmtMJINTAGsJrJC0Dh4u+xH41/O
qvEUJZKPbWaJ4XWAzmM2ZlUzrP0qgguGXrr3rf3czz+z2T3L0Pk0/emmD75sp/sWCiBh23ePdklt
wd4WwXQdHNOQEUMDp5O+IbsGWbEOZ/vc2M4W1txT1OCvt63u3g31dQgWaFAcqV1soalFTHgP5mKr
Q+a0k6RDkpoRsOrI8i47NEYToEkyD2b0HHl5DRI6PS+aIN2EsHqa3RDU05bgE9brod3tmvCnl0RM
1EU9rmy8d0ypPW9vSkLvYsnCUTYQhwhSc83SZ4UtGMcUq7KrNXVu3n3T2xXbyeqmLf86xLCZxagf
uzDYNzacUA9fa6cpj/E9juwB9+ogbiYAttvK4sAJAH9Vne6PhifDUyNdxKAz/MgBsOkp8zhPysq9
BMESuzEDNhA52TXikFnOvsyhrOXNwlbK4ccMFq+fdajRFaeubcPTP6fTqHYRu1PG8+thmJG1Eb8R
EEIZRgSmNLPYNrp57Q3/GLZLpTVhxVoOsS7q3jqzI1ErkebKEPFLFP42WNxZmRYU7R4K3zSBs9N4
72kwPZKTwm41Ry+gPXiPTBjWA683i2JwGBMrHgfFtK/mk5oGWsT80kt324PRsJ3KWQe9nHlAonUY
VxfHUFudxTR03rgofjZ2TDrpZIw7dwyeYqfoMTiB4U+caJuOKI9z2zLOwn+ET7XkJ9P/0JqcKWtF
aW3Ae7AKqO/iwCPNPiy3ANXUrRlr/wZTerVSI9xTJ0kh1AEx9Bdpx1DTb5DsWa7mLLyntsJUIAuS
5eaZXNHU2/hGe0G1fplENzF5bO5cW9hnbv6A6QO3L6qUDho/hr9KFNEtfCgWCdMDTi9x3wCfy0VU
PyRj+RSE5fdI9XYOFeYc4cxPc2eqreq0eGt8710aVny0rKqGjoaTey7gcVUoh4JJ7E0ezzVhmvOm
yc1DhQgl7ppgRVhMRRq4OiyPOvz+DBzZQitJ0MuGEEJO1RKS1+rmsfX7X6pl4DMQeh8BeYNua9Ta
Fk51dT1sh51/QgP44uqp3U2qhrqJUjX0KTprCwbLPIT3vBrJhhnzfGpFax+azNx6KrioBpw+rvWv
2RijVS6jGDnwDR7k57KF7DZiZUHxDJMgoqgDDBJyi0AorfQvbz3W7caO1jEyUMC511A4+hRM/uNc
5d+JDXOuMRlQ+FX+J8xl+2BZYBl703wG91hvI93SCDTZfHX4w65TBeo6UURDcZl+FknXnYXp7LnT
m0PT46tOQtM4MLa5y9Nouo2d1yLMs+VIoYvQ2KT6Ukz7zAfwV5qqe1N280CJcqfacNwXWTDcuwTZ
3aipxXSOyDWOVb63w+xajFOwiVPUS0WGqi2ogCzRoQdp+ojZiDyvlCDAvgBZakDbNIDKnnL9VGZ3
SYtlEj3cY12Pl6pNSBZMADBhX2OGMhSMVysE4ogp57TA39EDETGc6oc5IlrsMDjh7dKAIvGtT0nH
QbDhX0cl00MsyS3LxnBJBT7nI7JRCcmMAaIpunDjhKa7VVWKRbawXkTiQMenNfUA1TDiS7gN22UT
Dk+L4Dy2f4aEBURweonQAcGT9xQz0oZhJLzLCGF6BImum6JEQSmZovQwUVMflU5YnoPCOdULkd6e
YQiYzPZuxjJ+mRZUdaH4tfCwoy3KEfIfjnU9ZacwbC5D7r+FZBCnjsWf3NvKuLrtYnkCY/QgKATz
xdgVnwe49yOOq1Xf3MVcLK0xbJGZftX+uLgNQg7uZmSiRf4OI3sDSwughGxfNwkeoDpfvI8PargL
el4LfgkVS/lDgXQzuqFBEF56QlfK6Jlcx4WKBey/qLs7aaV4XbzyM0/zJ/po1MkR1UGtLil3e117
JQkZDimEONtm15IrGB87/rFPVkaCYd7dk+Hwzsu5NpiigQrXGMkmTr787HGw48W+dVpQHRTNE3GF
sCVjuM+b0eOchr2wtej3QEKOqVsCMGHeEx5AJCOPH7mQlpXA6PfPfMa3tLQBvwElszUl3KcGqTos
G8bJebLJkq5HIP21RrDtDT6bgOrFKE2U8AKLRXeyWOfaFrl6bthR54n+HaPBn6x3fzylTmPQcQa9
I2BZHMX6rfXM3exGISdQH++kcr609ULO0wFBA2Z4fByT3BrJU1cA+wPFu3E7zuGhdC59TrzpLqTp
z4AHwxck7ll06KydTm3yMrgvh5LGKq5X7LiYxDH5/G3NCZLlgsyoXxwxvKFnfR2khynPshEZ8Lk0
nXnP6faEUmbXob5lZXe3RIZT0Lbg4JF8kx4S0Z3DCQqXWxcJ/p9oDsp1r61FV8TYoxtucgrUvkWU
p2+tNruGhPbuHQnlzTSvUZK+NA3D34C9Fupfq90ABr1xTEb8pI8+5oHznUlBxxOeu06+ZgxmeSbO
vgpPvaV+fJH/wYlbEeolsThGr2TIkGcx3BlE0zRNc+Hq+R188GIZwxNdneUcQF8Nza1LN7fjKWR+
QjLJckTaISlHcBBv3aJmyjkS6YC6hKxeHj7DSClWCo/x5GKI9j9CN7LWpTk/qDyPT5H6yzZMqh3J
c5uxB/5X43G9iXrmwbYr3ghII8jDohh0h3Arat9d05KD2u/UFpTrqR6Ddp/7GoZDbzOUupDnhb4Z
+fm6GdTJ8N/brtcnBe6VIUuzhvE9rwdJCElReh+9pnyB+HNoA/I+ZDceq2Y5JoEph5nRbKbWsA5R
AnbfS1tsD91rahIhFhStSz5fvoErhCUEvCDtylvfQQg2PNzseWCWhGoR1oopv0efhs8px2u7cRLj
ISubQ1vlr3XHaFVMZYnxD+OmYYtj0mLMcIocqHyP5cWVZCRknXcOS0oOy7fQblFmGX3sHKWU5FH1
uXHQLkeG3+bHYOF2j3WBRT0y1xD7nW0NaOGo5/nQwG1jPjWNFxDSa8DJJ9toy3e4CY9T+JRlZrSr
TKCyVTR0W3xNiyvaoFQsiSCyPw0BezkhomLV2wO4P18fObPeINx1UYqJWgJik2b+Y7vkAi2wEfd1
InGXoK6a4CBzPPW1eHEU1B4ESnzDst2P4Zr5B6aRKF3PQnXrKdJ4TUyUEqJP8xOjnessHBu78ciY
wSNfCfnvRx1zy6haf2pmwj6uud4dh5tewMOc9JfV6BvlTV8VPusd+tqjhT5jlSoitqpoLjfacH4A
TsBmWc8T/HE8NOOafIWIE9a3aOHkI8Fj6LQsrujavAWVQ5E15oCzy0JspVyO0yood5XFZAQRV7Pq
J+AFfh6/wBT6HcrxRFvvXSqMdR629Z3IA8IAB35QSQGwBbxGeRGV4yHOi2OAKekuqNNPvyx3vSTL
j6jg8pBYZDB2lrljyYozmvEgZEnFpZQswJTobA31k6ciE2shAuagFbj+sLaEaVSsk6R6i5ZOx0YC
chMp9P6tujJIKnmSwnY9900JCZxjgWJBGJr5Ik/nasARURk9NgynzHYG0ovjjIkPEGewMUcgra2v
zF2jqUvF3CwOgPa2y3t7Z8XrnCiIq47VF8qjGxrK5LbTfzIvD15yfc8Y1dSMqBmsaeJw54OX+mey
imGk2aM4Ng20cTY7NxnFx94dFXgeLe8cM/tNIvFWFZm3oSMTbH2pgEycjx1WhO03zQJ55CHzYwmJ
AP8HF/7EMQWEbw9O49gKOR9qu3KOLVQg7Fbt1faGftsIPPfU+aOfTlcIEzc+C+d3Sm90m1PbPA2D
Ty9VVFzaI9QCJ1J8NlF7KYjzvrT0+aQNk8iY4ijMS3hn4B7201wVj1GNi8KzCXAbEyIEG1TWQ26G
QJqDX6/j5LWClzCV4aGncDwgcLqj4bzL0YdtG2dsdhTkkkkJxK1bi03Pne/TwYASJFREEsASV9BA
jAzXXi+zU1mHcgsx9OhT5TFc6x7yCBFcYWAiYDrYs7V0g+47bQvvNEf4aNMea7KIyBMvBNwOG4lh
HeUDOXjRYklLXlxZW5upnP5U2aJI5Sw/SlprCq4EIXmdPNoNvvGQiwWcg/7BmIrnzcIUtch2gEai
wWUuBXqJ5Z0L2BrGDfF4YF2qeeF/6cTfzLzHq0YvS+BlH4a5hYOqqgAyqYUFi5aC2jCf74NKU9rj
mwAdaG66jCgSwnYnfO9sz+PI2cwaFgyyUdzjgGoKp7LBxRvMUfx6g7QCI6mv1E4MqD8rp3V5opx8
60VLnvnn7PDG9pBP+sC+2HE/sxqq543sKDcT8+qQF7mnFWOaaYcpUB4iwMvyqQBwkRVxd45Cn6Ey
ggRizgA8jNSmVT7ch1nZPWTSL9mFmE8YlTCXgaPYpWiL68QSzxhWbiLH/0Vj6V7HyrgfajjjnTDB
XObhLuI3DPxCw2wYV0MO5awsiL+b5QX+RvY8ArwNbNk/qjSLjgIr42ooGmr53njJEBKSDMr6q+Om
fPOIaMIXkt3jX4KpA9fxwYOAfXJc9xkdPfX4/Br51dkPvKszyj/FaPJa4Tke+rXfR8wu3atLiQA8
2L7nvy9mAsF2CpgLVHi7DUVktUXmsMWHXtd1i4+C9MMwenCb8E5HO2Nw3oxs2mULnHkBJzgONpLe
Dv4kAJCxyOijMiZiK13/EHCyY6oOnrK8fUvTP1EPFzj+jTtd7WgyznCjrsY0vekKs1ZIpF2MToMv
/9Vyw4csxJYzTzmKO5pMW9wHgziqBEpg1SN9gNiIcQAGkjnfJFjgg1m+hWzB6XB+1Zz82hwwEbvc
m2rK3tuWsth/E5m3+4XdC2SJ/zf5UsE6U+avyMaDOeZH35s+Q+kdcsR7XDjBlQboSZvNWYXWYVF8
tnDgRxj1JfBqd0b5pu4s6ZEnQaZ3Xbzb7MgJH9AYNQPuE/5u2KbfTqDv5hyZYIhiYggOVMrTRkfh
1plQcRthJlZxNKsLGT/JXaiYMRlXNlXWF1veC1sI5yWast+pQwcSZtRGRAN0ZErhTnHleE2Nv/ys
004XMTtPND6PIOgvhUWe2EBfDKwh9ggUc+iSK1/dZsKDNjgSYSe8ir+Vzlv64RYL7aYDGsAAN5hP
ZMAfxrT5IpW4eUkM907P727bmKDvJsKbUvQOYHW6wyiqde856aN0RMTWzyIRxULD3DiyuMSprvZx
KL5wx08bFefZlfjLs89s6WyBYyxdv30SnDw3wkkJOpRpu86I1N6Q50KbFy76w9xY531nAtGh0vHi
4DO28MPEwjuOHqv3HAAuzSAzhhGsS1DA7hnRTkC6ytxjArIVNqG1a2LC7hQDSFxy+w4RARB8Fu9T
PcqjlwwlAt0AIJET7wAhzquSt5cA9mJnsUaNmYyslRfM+6JuroQWS5aOVKFygkgckTpgdh+GZX6r
pHTXZtllp3pBVpRptHYYHD4MmfMSa3zDvQK8ifrC6lB5hDI5lH7Lj8X5DTSd+IgB9juPq3lJQx1t
RNwcG5IjDFqKz0asvaQqb/whbHdDjJPKNWZKvZKFj1NqbxvZdKZNwd6t5ORaeb576bwyf3Lt5khu
XLb3ABLH4OvePPnLmBaDXmIiqZmB9KeyZwG0dCk6fktLnEuxm5usUlxs2hwjGXL+qqdPJkYMt+X4
buGPu4GAl5xy02m3hnUOF6XLOKfzXSrNR+4aBDSVYewgrRFkXir/oH3tr3sM57y2egflThx74ua3
kQfa1LC7E+wltW3GdN9UjOpDMQvSjnyDyHnwDLRmLvu/jsNe4XW1JiADURFGOAhjccFmiV5ycc/N
79giqCNE0F0pJqrDaNEL4ktm6kmpgvtsOuPpZZs82f5LELGcTRroOIo3K3dr82PsGIP3w/wzZNN9
N+THnO3Ducdb+tQGWGBS5ec7L2VVlPXY3RIsfkOargeNXaaJva9e8+uVWoo1OCR//WXGbMNs9z6d
gucwKR4o/Jh9BNNeI5Vbsb561vAQECIXR9EH6wlmGiP6tZsVBOA1cb/CxW7hOPBvvRhdv4VBNopG
CiWAJKucYRwepPGdaQL9Br9h6PsatU/YP06Ne7bdap0x53z3FqXE5PwWNK6+pRBgiI9otL0X7dns
BO2DATJp64XJDxes3aNCUI3/CyobmP9AgcLeN3S8B0x5SIeG+k/VwlCXTch7D71tCCRzA4BhfspQ
bT5EyG22s7LF3sXBtwoSBZyvw8YpB3phJFUHFqwX7JXZ0em7t1KS/2ssgkI/kE/SSQpYKGhIHMfI
OBV+Yrs5GJUX43Cn5La64S43ArK6jPRkFcgj+hQgVD1O9i63zs4Q/BisUpUBrGSkEUUZAOUX4RXL
SzRIWd1zvZVf8eijTMZTMTEuO4/F0TUITquALQXJcD/I9kRc35s1jOUKXOqeJyaA1wZhheuKba3r
3OsgPDqUmGxGCEAifnMtkTyvuim21yXJx03qn3BWgCzAWbrhQiA2XLCGQq/mWyyKR7eMl7UvQBK/
vHV7IsySzGfxMB25BGrorckPJpKdtF2WMAmPEDsTkwXOCuYr3NivtqiiG5IU6/UsjXEt2tpBvgOu
AlchptXeS3em2awCRsY0Krm1DQwahwz2iozp2MHm3UJoldyuKt1KzTsk6+FzdLZjI18TaaFgdO1t
YULUnZi4c8XjQFKKnOAcj8HkFhgM+bFXhGncz0XwjevlBXKw1t28Y3uNV0ZzvvD4UQJMiCiUGD4a
kU2bCEn8DVHZoGsqBFwZ9xacI44i1dyDA6QmB8BBrJfzaydMBBEyUh8qIvV6aixdWdcqfRuS8qzE
aWyaR6mneYHtLmScAQKCsZVzcWccia7ZRD09seAJunEM8emb9astP8kcIVC2zLbKLqJV3bQr3wYy
7Q1vmQtf082QUJgEvSYqXltd/C4uGq1kJMlql6J61LbJlqa20Vp26qAn8eia8RvKOLKJ5C+pzdgr
VduCYe7vFUrGG1Fh2U5dbpYUwwq21EcSV95xYuQr7C4NsFtbqt9OS4IKVQw4u7/pJrteCwSdWCad
F926REBYPUkUDILKiaK5sm25KyZzKwp2MapTjKa9DxZyvzaLCcKk/4uo89iNHNmC6BcRYNJzW95K
VTItsyGkboneJDNpv/4dzuZthGlgoJa6yMxrIk6wY4h9/zv2SzZlxHDN/alzwSQ0naHXI5tmRhY0
DPNMSA2Tl74GbNTK7zlhtiETRY3PTq7yWOAaYE5XshnEFq/eGfD8X2MO3xX97qwCWIAx4kpYP0+F
67zXJrPArkaKMV3ImXz258BjKBnOe5kYb9aUvUBR0TbIXAYMCHm9+GtoeGu6fjp6+Utej+/Iay3I
WBzJeP4WjjoHcC82JmKMlEn0YWwpFLvZs8nP9t7Z8mbMhx/5QTdGHFLizmKPr+DvFJPRGGBXIv4I
GRuXvEfgej6qt9KudkSN9tgWp22WsombrH0ZYX/VifrA+7GZ3PmB16NekdMKDsN1UAWyjJEknuk3
lfAo476bxPzNZ/lqEIP90Cn3u2SmekyzmqKVVBn2zjaR7YSWsu7Z5LHDVmmBARb+A4NpunPZh48K
CW7OOtwqScKoIraSGGtRwEREf8Z6R5d6UVhIy2Lxx3oVb+R4N0xYD3EFfu2/PLbuCaYBhjEiWyvQ
WTcfHDL8qhdWGb8M4u3VwDiAwJOVK1tca7Mgz6nWcheMRMjGaITyKL12bvA7JoCygNsbw8S6silu
MyUxumvwBX1g5SfRF5++D1QEo2CuBfjrvGDtNS8aT/uWD/PrEOORtqwXmyTBTcf4f+6zecMrLxYd
w8kmPcw2YHr2uiB6sLH+Dqh5itiL7+McbfKmbVZW3N0z07sVukTYhawhz0C5Nj03ZCofqgbzT2cW
J+WohpcMf5FHp7FUnBHF56XctFn7i60mp3mD5JGg1qPiSA5lR4LBnGHzTGnP0/SO7utrdPtHpzwH
LN7WFjOHlaVLtAZkHKxGjhb2O1toQnh3UGLAvbrG/yDR/lNSZY9ekvwj6xYATNivlJN/BG3wMkB4
2xhT/ijTYTrHjNPSRjC3hIjkVofcFu6e/Qz5CGzf3DG9xL3brSg6J2r8xZpKqkLLWNQzQ7I/A3sT
0Lu0CzCGhJ78CHziDY74N2RCUG0vk0X6FmHQu2FaVNpucSkYY0JD+ZuF3X89TwYQCgVYmfS7LgYd
xZv0Q5hxzKD8MZ56HJiZeRiM9FN6xCdKf9w5DGr7Kb/Vgw+XdCI518ESZOkBiSyD+m1u/4n0uB86
FDvKk4yyVIbXc2D73HfmxSQs0fSrd/A4LU+03VBQgC2NwhSF53jq+/C9z7fwnQMsFO68b8aTDQUu
Mhx7U+Rg4jXZg2S/F6xcrzPZGuugAUY5Dwp3UUTgPevFoML+PklSEFnAgEkoT0oJC3Y9pF1CkpDs
kKlMxsXoEMBFksOkAcm4GyLSbk7M6cf3uJJpZQLpBGfia/2Sd8gE2sZ6KVoo8XoTwPoPNSykPBxP
ZWH7m1ghAo/LtnqMhuxGneusAIHYb45ie8fCvm3adI+WC8WCWZmnVjZPYHGma+DqbVcq9VV1oDoy
D4xawFGzS4N22pWS/WpFHC+PT2OthjLs9oEDd9cPJuL3xpLt/KJr8T3mrjlBbkxBku6TPSnxZPah
9r3kFJOFhYa85EZtc5bfZt2vO3jSyOW4ch3LO0GBRagrNblPdkWWgnL+KLcCRxeO4tluP00zo68P
ORPCFuoTXB6YmD1CyaxJ7l5V+wdPzHtlx5x31WydO8IwzxFAUJs0TSc1rnWdn1KEEBunQY6J0sgh
Y8CPcFjU8YVp1CcSn/mlz2gYXQFe3KyJr7ZI78VcIOVDH1lHXEV0WGWjGVwlwW7oS5w9Y5tdtM/F
kpYFEQkmZcpkOB8teWuXVI3PKhIz0oamf1qS4sGPjoQR8V9x4XpknYDl6qxkAXWD8WHOoQ6J14pn
2gW0jtUvTJVVOtMgq7Q5xLEv7sOAVFx0TYLZuLoI16yPfEAJ+ao1D60Zn+aye7I7DNv4iF68hMlE
HCjUUSVyAjwE6RlG4TUIB1ow/B34cwdmySIPt9F7HjxrqJSLGmJgac2l2W1Cd+JV6BY8eK52XvVc
TVXIDI/qe2aSDcpiU9FnhPb45rY2crYNJeyDH5Uf9kh3Nmv9G9iIeMzfIkpObYcpYPR5WRLu230T
Vld0Q2iUCYIyTMwVqkjOqTjxeLL4SOkxRmT+ZGh27/Sf68AgEYPr4Zob8S/u58sYQCnsYy5A0kSQ
9lnOq3IuPgInH1zWyoWmurIG81txSa1waDykaFFxQ6xU4BNg6X/0EKmIUcboocTJU3PGMqc750EG
PdPJSZgpuq07VJ81nshlYrTVLoaf6E82JqcmAiiYEwfnNlyQot4Ef2MVXIEYHgs9b0aB4ULMX14X
7pq6+TEbxhDN4iGN0nwP8BLEtVuSY9TB2RGU2EEGjARfDSQZsG865jnNC7YDWnhsWZWR4f4sZ25P
WmnM/P18JuxAr1WhGgaG6mcs3WaT9rFDxzKU262OHQ+qMZSpIQEGZm3syDuGVskAJ7RPodv1MHoy
xpdpEmxVEF3bNMI+Zjsbsr2saw/0YMfbNm0lFH0lU/GSvdAdBQeVIs9L2TRubMN8sRpIF7bIkJeI
+MRsk9C2tjE3AC3RwDUueGVhvORDFcPPJToOfb+LqTL3Di68jSSmyXcDs3nL+9neeWPwJk33n7do
LbSbtEd/craEa83XDLTJVjv/fDCYH66YG9b4qJ6bmBKDoJyPAGP5yfIBf3RgU5Hg2Y/j6P8zHRM2
pW7+1kEy3PIg/0mAre4BIiGaNPPh7B6VlOmdGc8+16G4QlYUbGg0AlR/IGq7Fm/ptFQGZ2eE6V0Z
qnoYDGVcEVljjsEyT7RObDZnZrnZVXpxy2sJjVJlett73mnOwwYAsf3Er0tX1jLxr33CfoXQa0/1
7zZjTmXk99E1X4fcZrRkxGwQc04SxBVHlySYqVhI5Yeyil8hUqsp2mUNiU04IpoVZkJt4sBIfBRp
gYRDlLAdbFT0GkcU3AnlIKl6aFgxyBN/SEEW8EiN3g3gDfoXZgCJ65/RYa7dKWUp3KQv8YChRQ7h
W4ygTdfiLxVVubOM8Fkj+F+PDJi4yNOzqFscu2FyHXrtHqqGxrSb+/zup+GBpePTHMefuQRBkhOy
5E94UxIDW1MNFdbL5G8sepwAPksbidOJTQqOD/azTjXzlyfXXoIYFegDD76sH6wSHTrOjXNxh1xV
MfjG/lF4ZMiMBnawdM4AI20cn3bUDqM/rkcwcwRcHOrVKmBOtgZhxvyuLo2dlMHZMtkw1ygEEIBi
fQBEAZlnX8X1mwHMlKTRITpUDH+WEnetjZ8pAuMb477jwEC+Igt9DNIaaRfeZafquL6XLz37Z4Dz
mx6X4Nqhb0KWTZeoUrQ+Xl9yqZAhPgxhs1/cekQ0okl1w+pLDdBShwqxUhyAQ2h0+5rMClA1qHs/
R+KPNjLe9UPxMQiqjYr0Kj4o59Mnm3BsZvJ7Zn9nhOa5ierN1Pov1kTSdF2I2+RRRmkcCjNrHID0
9AQrTdoESMHiO51ABJr1mnCZj2DoEuRyBbML96hLGxBR7vyIrr1irCvYdJXsT4b4yRji4CCFPPUj
usp01zPbZ8pHkgxRejHGHevuO4vfP2q2nGOUqSPE8rSb0a/G02OPw2RFT1fvILVQvgBClF3z4Qme
OMqzH3d0Px1noJzI41cUUQim8B2ak4F4OEGcT4DCEqIAFa/GBgVoMGrZGNZgU1V8DeIpXsECQ3XE
z8DewgDsB5cO7yynpd4gDTRBvAaXtA3zYztJZDsCCGMxVheKZdpJf9FaOv4THcgXuDlYxeWwoYJk
pk61Umv0XbYsNoGIgl2C6hXY94yW/9mE/Ywl5iwm66tzjIdumUMGJzJ7EYOP9qGzSnIT8u6+hE0y
OXx0lXPgrVpPnrMTXF+aC1ABel7xy5O9Ho3OtkaXYjrzedA+mTx/op5IQBijODqMmRFEYR3ItnXn
6u/kRtl1jMzsyoCCmxVzxLpJb7ZaBoZTvXMicDv4FKeN3eHfrCYkqdqMgUWyxKRvmpYhGonjmsDK
VSSPpulkXKXUIiWD5s5702O4ZfO7a7wADlo5HYA49cxa2cYx7KCktp7Qc9orU3FX+FSGabp3ndhE
xJZ+IqZ5CuuOBqzo1uwvKqioZHx6qL/A42yFbud1Zk4LGfCIhoKJf3DHoL1uCevZGgqESB64e10B
MvKr58TQ/3wopsSm3e24LamTJXqx+jMdobkx8EC2WTGWmLsdcnHnCkPBWDdSklXeZFRBxTBsAmV9
w7rLTrX89iMBXTyZ1u3ArFb3PCkd4FWdy0vRNm9WPDy55sKSAupDGN89qNtnn1GhVc5PomY8mbJD
0SAm0Wyh1TWLF7+38d9B9t+o0tyaQyMPLYoRBnVg+OVETrhsjn2mgj06/WQFdBrpvxPrJ0MyEm6F
OR96yeJwksUpLYN4Vwi+ewDfeit784+ag8tQWP80xfDOsBdTWqxe6jZ6S6R1wth3qlrvQlv4puFT
kh68hU58SgfrOWdpnsUNDVnxx6M8saP3JGnUERIDlVWBBsUIoY9NiCzN/oW8qddkSp6SMv4EvMkA
MENuJo0XG6Sb54yEAnTbVIQnxC3hBgUtKyTyhAWryCi2mQUO3OXWfEda9F2QFNYw8eF9V+eqxXoD
9IvVzeLltRaUaO6enLK7hXzaezbj9FPmkmDozf6JNewZE1R+6uwhW88OQxMrIK7Lq5EL+XLKdp00
weBZxriVhnfSiS5uad1sR8/9HPvCP3k+emAGPdwLTUkR3SMsqaaRUC704a4gc0TYxqnU3rARNCab
8VM6yb0hPNgJ5xNh5XcZw/gHVRHZZLAC6iTYqcWTYhABZgKuVzWzrlG2e2CQTCAhC7lF8dpbzuah
juzpuY4e8TkRtaQMuJARSqxJMBI7T11V7ELJhLWce9Qs3FmrBl/VXC8xftM51QOgaeHvQkcQsu7U
C7raeCXrJ1lV1memjCdZWm8Z0ZC7rBgRfHDahh30pJH1lh+sZ+GXW2+ok11aux9pyLxvTFESZgkA
xbx2d76PhpYFCdM6WNk4lTeWm/jHhvAZjLW4XcwluwB0pMyo0pK8f2uWels3A1Jp2mpAq4svIoqu
Di+XbJvulKMF23XJJjAzeZFLNKVl+s+Rmxw70lDW4CIITXWJSzJOEbTYLdfAtC5xmmEBlJcZssBp
SoYjIXeXuoyaRxut5z6ZOdPD5CScON8PKDcWRMxVahluzQmFdJDT6A/MkA61Fy5XQYE5cor2XU62
cQ1JdksAsM3CK9FHx28pTJaTp8ZKYtPdNK5j7YOqrPct+Sh5oSkqme9tkUj+lC8s/c07w+BHXhbj
krCAFVqLozBQyjXwGNlQTX858bLLEJPxqiMCYocWNG1j59vWGND4VYN58iWyzzK2jhWKosPQMohy
gxpy73BD1uH5zoSo02LGbcTzoZG9sU1Le9qlSySmjplNOkJDEdfefCk7vM7Lc4FOsD+NpsFB7Ve/
g57aU5DGV22BLki9xcHtiTP905usFKa84m+oMBnKUT8bnfljuIGz42j/FhHpBDXjdGuURMwjNt7U
yJo2l5hU73vjuOsu7vgQ5MXt4JvHDYzhcELFmyFv5mBjdI9jq8XIifNMxUyAu8Y31ziYT91ImGo8
C8Lk2kfB2OnozcFrnI67zCijvWi9bF06AMDb4SGjawuhIkRUKyn47g9tsTVygURh0RrotFPzWVHo
bNCnMy+hgF+VrsEc4XGKqIOH1PXWlH4B4kjvIeXg3Zqdeve8/pv42Geqf/PQks9LTiiDj3LXI5AF
2s0wjcxb9ChYuYia7KClIQWpo4vp9q+oavQj3/MpdwBN8WOhF+s04CafjL91Ms7y2NCv8T6hDxyY
S4QCaqA0KQ5HyiUjuweuvURhoGCFvTX2EAu/JrP9Z4v53Q6TxyiVNTA0D92CbX8xnkCfLpvkaVGE
JM70Jfg1zzIyWeOia9ky+z34s8GcJUlf3JLftRuDPzMqHp5y6xaEKOQHeXcWcztiQvi0XkOw0xj9
m0M+ebf+YfnQbglz6mYUWSHRsQthC/Kw5zxQuaP8m2jq+9juj01C5J3vvbFb+Ozt7CtDS4ZyHRic
ycrQLkiWnIT16ZLPyNPG0hc8mk8A8xIZNkxPbjZkD8a8U9pjxB7PITRh1WxTyc+RcqXuYsHfOxn+
uYiRxwnAoaIHN5z75mL90vxDcnfD87QQIDZjRvk0sBTpmL+tMT77r1x1/dqZCpRMogEoZqL7z5ZZ
QsPhlrmTc16iDLy5ju8OeW8rzquHkcH7rpAoddxJXuMmD0Dvk9VcBuYndiX5mBUGiUKj8x2zu3el
ugPwO5ZBNV3r3jMwT1ZsjbLsMHrdby2fJ7NhHGFugwjlpef9HeamprQKfrBKk/XodW9mV9xkrj8q
CXAZEeJdDCYvBAqisdkSC2ieIy/8dt3gU06Vj0yJJ5H9esJRTVXHks7Bu68e5LhVzaLMCJwzXufP
0bqR7eM/VAWUJkv5axgX3z6yNHZwZFcY5WvZXTovQTEO8EBF+I6NynlyIptI+Yl7Js9Y1npVZR1q
Gmmf9Move0o2mmOQS2aZxnjNM16C8+Sqh7bj9JeQ/TeS1cl+CBTSs2bWZOhYP7nJdka5/+VGzwFg
6CVkjhFAj+SBzSAi1MD27lAJSSBsevVal+5N1ao8dZ6bXBN2CrTj2XNhd3qFuNg4IE1vl526YpU2
TZCDY/tE7Cz0w24YdyC9F7/J9Nf2hXNWQ/Vbz4N1ixFdwuMDZW5wL6WU5EM+BSj+iq/eyrBeCQLE
Tbjua4rHXYBVijTY/JClzhn/ALRqGrC8IWRgsj5ILDg6Dgbt2Wt8Ps70FvTuTtlo37226be16R0c
3w2Obf6kG5/kmkCQBGF7ezkaJ3MkHKXLloR1dBVM7yJ0Gozc3Fh8BzigQVxZGQPhdJkDvVsFMG3M
bQR2TkQCY1KuQd579zytb3Va0L5aEWrKotl7IbLYyVfuCpTyegAtQMXs31IPT4Ww/WvLxMVPMc5x
M6yCxK7PXlY9Jk6jLuNQ5M+WHD86fMNDbcGa2egshkyT+WoRRBWAaRGksPNZxY4yj7MI/gxjeRc+
Itcxe7N73KL5uJ2K6KnoNDCRyN9VriX2jqUfjaT6DenFdgz4Jss5k/RkgpOw5aEa1DuQfpganXOx
DQRD1ADWFjyOXg+tfhJm3x3bxzGN5wdfV85DPAhz7+P+mnrnwLSSXcaI26jPY7HYO9aEYAw3FN6k
zFBDZMQ04SoK5TlxytfOal7yWJd3OdTbMlb9rQQmuhrn5J/ruLw7CPBAtYYOSkMmVmFCG1Tj5H2A
SIoJwCHhZRLTvhdjfC8wztuCrZJXRpjVlpTbOrWmTWNCMK0SKz+A9EN0VFYP//+ivPg20h7tfdnB
6vZhkiWDqYFxesWZiCQaJXjjhOdtkyiPPn3exczxn11XJE9RaXRnwOXelg0uqKfiEFulIDXYbm7G
nOKzor+PH5FQBG9cuMwae34w+ufxoXQXf5kO220xENDb00KfEsv4YUBn4nbV5TFOq7vR1NOJMIts
Fcr4ri0r+07IlYISf/MkTnbd2/9I+SpSMDilK5pj9BnL/CsDvEkz21w9Hw2f6zrnfBpx09fWT401
etd5KOn4/II7Hi0rEo//mbfRg3dbOzLuQoXmyeE9WLt0vjthyHFdho1/BpE78GnWNpdxN2/TiSow
q6Ovvpgr8O/VLQQcuUyaKhaf2EGlK3aBEyjo3cZwCgfWgewq8h1VASdlpVwceFmzI6yQbgGF5BgV
4prR55NCVwU7MdWCW8X0H8hV2eNg36vR2/vcC/8SzJvtXB6UVzSo2SN1BhWMi8ZOHlh1EDKd+Zjg
upLETMYc67pa6KbJHOGBHdURgR0OM3zzuPqXBWDg+UcL64QpKmuvWyt6ikZ65cGIvH+z/YLEf6M4
Lc6ml3V7u2Np15P8tGsCQ+2KzPquKz9+r12yiZoyMh8zZ/6MDeXvvKKPTpPDocLrusujHCHD0gmG
S7BvjNLbAvOL3IG9VNicJQmYJ+pueZyLxc/CfGTfpCQkG959Hsoj4SdEC6toN+Wc9FaSHOKR/nro
3avkuL4uQ65Nn9d0wzTd+15Z9itRYiW+Qv5IXwKFYi66A8Fn4SaxLXVfF7ImsypHY5i71XQT3BTb
vgrWahq8i6ShSaBG1VkPJavCb5dIdTBZdr5mo/4xp4s3Izjurbk7N1OPW6okA9ty7YPDyQBlo9sg
IYH1Pf2gNLbPnu/9KPFUDUV945M+9TlaKabM+QG1frvLXQsMFi8dR4p1tauIhaX8xwCdSHFFHG0T
Z5um7+2NP1Z67XcpMERKb2xlJhZmFM6s1MpdN4VkDgaLUagy7ybZc2yHWKJ2Trpf8j0SaZw7pR/H
Bgp9OmCtICowunWCDDgPWXri44ybyR4CriXRcT93qrj3ggOkkL1/UqnxUOT2XXUJ76NHaHVlzu9x
x2mJCQJqU0kgZpEBIyx5zaqH//4hOVOY/vkxDR2CsTbp42uaEeTuduO5YW4hKhM2V1BwUk1BdLLU
/NKOeqdD5reZ606HUquvOBn+pNqQTw1D/XUmDkHV2veARfQhUQoOAgqimQXvaz1AgAp4WxiMuO1R
YH08sjXoCONsrZPhV9SWovNBEpf/AsY46RBZNxa33CKDme/Q8DbbJk0deh51iIQjD/WA9qRItVwP
uQN0Ig/2uBmdveUE4swUoI1m97lvdfU4SXFPG2LR++6DXVF4sJFasZ2fIlxH9o78DQTMbrKBFfO3
IQ2OU8X5NEle8t3WOYbTnO0SD5djW84rqAjuk+EjmB88+rrGo+pkZFZZbYNMlyrLq/U2ijAjoGZb
AQR4bVDLbcUAMMdLH6M6eQMDNq7mqbS3EIkukcln1qr6N3BReyXK0oRTxB2ktr3T1MG5HVJ9aRBM
ILJDMYkcPz20ZbHJq1Bus6J6DUqF11/7QMRG3BoqWJcmCH4Fp/9syXy8N7jXNzNa87WQ+rcE5vo5
mvLceFvu+vEy2SfM02rHIJj0m5RcUHhf/uJkSk5zPPxxrQg9hdJgjRSuES/znUs1GcURrcyfVjn+
uxewonFkSxWz/NG3/gwQsN7SVFnnofUWshPkzYLgoFStZ4t7NIdKlcQxadlLsA3YBjNH7PFc0Z2g
MAw0TuH+jiz1GMMdXGWifgtNL9nYrXhC6vKqLBxYrlV95Ob8GgcFYx9jeijsYOOKx1iZkNYrsjI9
tWJKSbyHKv5VXUk97BYdY5HqD4rWa0tcYwBEeNNPZrdntbr2mkmTgJRvR1A/GGA04tbWvtTzofXd
Y4J5fuv3wG/ClErnWIIHXTWCaYKaSyJ9a3KWS++aBDCOdNb/2qo7Vv1wD6Loowtal7mx9Vplw6dt
wKStGBGSp4QowHrPc/cSMxRf2SqtdszxAwc3O7d4DKyBjfmAYK/lgav7O46Qf/xPoJ+xSHO2LDzR
quenNrL06BnfQeUw8sXdACkrpjVE2MK0SDkOCDvdF6SPNbikGC8muf9Se50BWMp9cQil2DryWsqF
gwAeDCHVYzIA+5lME7cQSPkVjkvrOFtgZjDlFhuh63PvM6UIGrGn4MavOJrk7gxMX3VWq1Np2sze
oP4oB83P1D1UZQPfRqKJn4BjtF5/GblLIAXpJUuXpEKV2Refl/dgRJmx6fn7KI/cbtP2wn7o64sZ
JXc3zeY3E+qO3+NbN9Jabxr0wZLMrVU5L8FevCn7rHxJ5srfyMBOvqz4oNWAy6q1CFXwvT/9EpI6
dt294YNjBDSuut5iCDdgpf4vWTQkbn7LIkwfYZBbjJ8XhXXvqKspbJrzGRNr6HcUZJFDalZo0npW
AuLUD+Yb7+RK7xjH5c13WBgofGLB4Cco0El8tm/Y7q1LGo9w95d9I8H127IG/1G3pjiVs0xWrnLH
fcfWlZAmDBFcK97NQkEEPqcgCTjrfuIdxwUdeBumj62n601ljf0+JDVdLjDLAWnYlpAn9BUxyruh
QxtVaybGHLeChSDqpLZFHzdN/QhTDlmGr6W1bjTzC79OCf8BOLbG392t827O92lrZavGrKrdSLTd
FAoEUHi0BikHHITEM4ZV9eKMxpcsHeMUUIvkYRZelBjSx2UXZc158yTQjBpEMEwyCm+Vwbo40UH8
NJKWAZeTINghvptTwToICfWQV9ZFdSYbBM22Lx3GbJvyto6ArVg+EAES9jpEKherQ1t4HzirxYGn
Dz1yqW9UcYvNg+mextAmOsz+ojUW2Q25DPmcWIiCkLSO2gvvQkdEcWSye/IdNlNEJTrMpsTZCDAn
zj32H9UWwUus0Kyjg8zDXaQsKjXpP+Sj9coYQq/aDhphjyMrcxTmILOBLtyYF69GbV/V5bgpysjY
xHMTH/qa/VNxV+291HPzPEb1d5TaSFO7b0jPSV8MkBhxIwlvS2/jPlZ4Yo0+kcfAxLRl9+hoZvAp
fVPPJwafr/SR1amI8H5lJs18855VVvNFLu+G6Ko/ns7ECwX+x1jHoO5qElk0bRMzTBBQkGAPtRMx
4+layUuPfSlnGOEF2j3HCgeFoTBeOwswqyi4MQd1ngN10qq0/pRyYLHoDv29Kc1fy4+41E3xObeS
9e2YYAaU7tYrbXtnuHa+TxYOMmNqgBfuxNxdxOWxzW6zmxz8ER9LluI8Vd4fE9as3Ub0ygFQscp5
awaMCWMJ6kBANmGGYe4SrmDaq4sIo8NgowdIk2TT5njUiAez6bR3wiP618DzkDE/WtzIr5bFOKCq
ZgMc/LrsUV/BKL3GVcstbCy2HgMeCkQwkuRf7Kq+Oa0QBIh5nHuxewhSABR6Gsi1OM+qn3Z5YUMM
lMHN4jwrmFNNbfcxd/62nVhLoEchJDZq3h0ogSuixYgj1C1aOtRzX5g8iaYReCnL9D0cTQ4wA6aW
ZwYkxCDNKqQdXwbaZ3MoN7FAF9dmyBgDX+GKyziSAqYfXXIxVID52cnqrSleZsvlLmq+g5LzS8Cz
oOz1puNUWvcULfOmkZ61daglGDSsZvSvD43X3nxzwq9I1Ho/ud2p6mKXGiXBnOZPz1VNaVES7epm
1F8TL/BpKmjSZaKxy2Qa02jO0DMooFNQNdCAFJBVBr3NnBDhgM3kOdPyPuWufmjbtWxZKKeI0U3n
k9CTHuxkcgvmipgSYtK2qT0icxsQW+bTb184844G7ah9NRzcLL0G/pMoixBClF4FFf6feracxyFN
PzsJh0LilE8tqz6NcYt4UzFIlz05WkYtdiapBsTBu2sid5kNzmxUZrJMdlnpMplixXyq9QKVrSFn
TNApjjKtc+4468GoySdjBLjF2zRx5KD2GK2AKYvVUCkUlIisCrYc1zTKlot9RUY9xTk6au2D5Aqm
wv603fCl8/V0rNNwXheazFncX0eblcNeNC+y6pFnKmSGQUdyAvHs7PuxSO7RC/1YXYAhhI7E6rv2
IUyiX385qVIay7NXV8+9L3p6aaBuRd9ar30XRBsTz9CKnhHjZUdIY9ZIFisRvJqJdt6RYfKMyXxe
2zHm5KbBJOFT+GxsB4ARnoMEUWmMCGFCiUhrYrNRGvLNUPXpqR6jvWUNEGNbJOQtuJZ15LT+yW7m
Lw7o+hJ3fAm8HARwRidUTXTbQTSfYcZE26a2DS7YkVROC0YAow+fVTfjS7to1GORop2QOqkOEwvB
+ygt4x6ZPpGqDuIUdDfkOWixdZDGnYsJS5yoWKYlY2Buw0ZtkYGuPElu0ZiQXi4A3yaS86+89GkC
+0Bgghd++JkJolp6BbwDvys8Su8YldTgddS/mxLOsjMxjGW0jcOALfbsevk2sjxgv+NbOgKrsmjd
VqYMXqq+hNisjw07FdeuHzt5yzUyv8DMn8oJqUwcUUg35rsphnvLeOPBDRlqdKBUVoVZXPKx/Q5q
sDhUkVOTfPMiUwUR/uZJqAaAYgfwDkuXG/IDxynAhTBs1ypx/4QSLoPTyt1s0Ji4mi+4oZEoML9m
i28iX4Q+G6l+h6vmWJKhW07twbbNszSzv2AL8lMsfuiEHBQ0PEqCBM3YsfKVyJihDjlFDBCRdZTb
t9B/Jzzq24V5zLGMlaBM01/by36tNiMmfuIfNTC8h6JHWg4n9z54n1Mbn7EVbAtEQXndpseoFfBQ
21Xhl5cCkgYeuOhkZuWtAtzDpqynNKzYS02Lg5r02lEVpJcGB9x/9EmZfc+PGNZ/rHnEyN2GL/FM
CGimFZUXkLou+xUGmTOYKcH62Oxz3LtVPyO5YnLUdu+VLr/xoX2bdf2vTHhdUu97SMUjqm4ocJxf
lCU6HoONMRo/To7288ERJXEw5anX+haGBm56vlfZs/ywSzz8FhWSTZiyYdNUsL1YSkqgJPH/2DuP
JcuV7Mr+SlmNiWwADkljc3C1FqEzJrDIyHhwaDg08PW9kO+xFNlNctAzmpVlpX4RkffC/eyz99qP
FC78KP3mSQc3iHq+x1J9NqeZqsHfGvvMIaJnmObmeI9NLIFa7ZNHDh/t2jzH0hs3LXf9FYCGuzU9
5rq/jSNhLpDeecEmdxtv1vLXp6jPH0qY0JFH7TZF5KdkpHSYsUTYzZs+sUCUjBfQOJ+4OBNAC8Vd
UajNjjj/cuKXiY0sDe4pa1TrKYbXRg/K+ldvcDdXGQf1G8nky/z/fvfgujz+LfPIHTnYFR1hvXTG
VRqh/YMzs/XaHmsJJdtFWFs86o2LruSw9yZc6Tyz1hXD7o64PcbXSf9U9UjYZ+Rfr9T3nWfM26lg
0w9svmr8DI31mUzt7VfgwL1pkfM2qBS3df9B7uzcDvGwHI34sRbeC8C/y0SE0GQ33frFNS3793Ic
z0mEyVi3rJ1f4KCxTfPUECeiP+kD+vzziNHbnpqvIu6Pjp25wLlEsNQ9So3//Kf/9a//8j8lDP9J
CYPhoHP/+lJ9Dv8cfhX/roTh+FV9pB9/277wxx/5vX3Bdb9BB3V0g/cAJVpULfylfcH65nnC83S8
nKawSIT+pX3BML+5usez23IBATu+TbNA/Xv7gvfNRII3fB9wiOG7puP8+V//5fcP7Vb86hSr/+HH
f2L4ZwOSN/X//rNBo84/9M64vu9Qz6ObmJUcIZx/KOnx21jrARokqNDNmnytPAniNH1wzpKI08Ro
2Z6oAFu4gzvNnCziDwao6N5Ns3XXPE0SPmsknyK7KJbYx2uM+k5MemnEtJSzbwsALq4o4453yhGv
QPg3nl8MrN9nw3idYRzM0q2gBXcNJQCf/kQlrRnliLL1ESxwXHIYhgl9hfpAf7HmevZWG7tiM2bN
PatGC6Qla0XTW8FYmeY72rb2CAez3cN4nrPBCq3u1pR0UevRUTGOLyI9YPc7accyTnnbJ8UpUmFI
WcrZIQiAxA28LvBU9Az/mMdN+zSG4+cgXf3Kld9NrhTD1q8Vh+myBoJtFuRrlbSTpxjuSyaJlE/o
BNhSSw+hcsa2hM20M4X/YNM/uBFhY23LuaPJz9hf1xoSTh6q+4Q4drD1CWxRk5T3SVQvUGHkReJR
OeSdtuPmll2KKumWqV6sEjmkN9ghrPtFUu46NLl12pHO7ozSXvoaVL457k9ntq4fTHrduqzrHjRL
Pwzjq8UNh3V1fnPQnZZ9aeb7oiClHRDX29Q2WJcgVHQqwI3SoEQdoeC2F0D/LncTe1i7Qu17tt7f
e9r80jA1jx1Om03nc6X3i1gczIglrlfIt8xMyNXh67t0Kcp4y0UDlmL4Now2rH/sFMxL+dLXa9CR
er/OAa2dVFxs51vws9m3M/3KBIY45FcFg5U2Ye3IEig4dgFV74Hsj7EFeL2c9zf0NFwMyevM9Cvn
wNUNKbz1XkCqG9cEPxSmR+4xbd6dMz3O19ZcqYyVqdwS+P3ue3g6Ezt7CEXwrNVyIOjUXQfdWlOv
M/Q5yupkr/DXgWuOmk1aaiQ/CJItSGOc7Uo5u0anhxu763KIDXhp2FSWVRpBMylGrIEtiWv5I+lA
tqY5fU3hkGiHUTe2rZrsQ9op+yBs74yxvcLUFk0nlsjjKU14a8B3OU5YVrlOl/H6XDf5APCkrx9q
k9aeuI5Og4kYJWoPnJgIXy2qlrl+kbCB801FrU3yPi2SC9Xn0FOpbcgG3hXYrW5FjFKQYADBSsG/
voHJ4VVENm4YFiZzk/Ylt6ZxL8vgEeqDuuq421ZNIZ0FNL6ftZiLqrgR2+TRgXm0DTEeINTzsnGR
Wan55Rrlq27laOSDrh3wJ1BIzA1p0zQx62+6KxaB7dwiVyZggXXxaKQ13BhCi1jT8bQN7rHTWmPT
w9dchJXFmKvZ5R5XvHEsLD1fVGlTrFkf6WfEj/yQpzDVc7hvDTaRvV+a4mRm+bBp63dPS4Yr3A9M
u8WobbKxwbrkurpkH5qvgcyu0lp/Ul6cs+6SiA1InChz+Zz0reCpxR3iqOPTQOUkZ8bO7uwiEW5G
3oTMtmrhDIP/nONN26SpdxknxANP8QGjJQAGGvJN7eLoMWWqbXUO9Y0Vjw9BGy174Xj7sPGYFxq+
ah3CxaFJknYfFiScnTDeeclKNCYMh8C7Dkpr9jWEra5u5EULIuuaWPGHFQ/mVWt9io7zvGJG5y1V
mvQqwEBM0MrmbGEwjGAcWCcJg3G7rrpzZAz+LiF9NsWVv+pohWM0yDVgeeqU1W78bMqoe+xRU5LS
ehsMO6QCJGuuoKN2dUqBVGK648a2bXEnfhoeNFQtMS8xnTQst17aP0oLJZDGEA4L/GdLGqiN5RTk
BUBIoPJpcmLRRSoNWWOB5RWlAV/J1tWGkjratELKsbyr0dfhhkml5B2VZ8dMlmIVE2ele5AJOMMd
3YAlZ+EYv9Ed/OTOqfCChRNuGBKwOYzmINHI2MdsTccgINqtzPWJNKN2bmT302iH6VbjTvCinn1G
029K8kunef+OEx4Ma0qBb9LNfwPNOFt+J9IgX++1kxMZT6MpwiJoJ8sw6eEw0EcAB/MUxGHyZCSt
cSpTrB9pIcsn7vbgAUJtNc42SldzdFKtxEqlRa2HlQjAUmazh1ywiaYEe27uEKiHIB8wJU2unj5H
tC93v3UD341jzmQf4uI1S5xTbouWphnFgxM/7kJpXXEwPF/Sb+Ls0iHsjrM5iAZIuPN1ucvctWY2
2H15h9HrhvzYmU8FdZB2w53ZVxQHTLOc2cCsWGtDSLjJp/4QN2S1Ju8DL5EnSYCspffWOQB6YKBr
YuflXYJ9Xawgo1ERLIm0p10LyUCUZ5dUnvIBuSnEb84jKsvm0LdB+0Yn+UL0iuiZUJynvYeYkRo/
AZsW2EI8PWzo0S3vFp/tvqxGZ1GVcXKFKbROgA9gcUPqTsb3PDN+RLpLnqWBv59BXFrWmUNjuYG5
2R8/XK9p4KDz5TFQ5R/Hlq1fXCLVxGDTSjf41Ab7B0uwZkVAVjuZnrg3cwKWQO0sWdOoQG13tk+T
UVvnDURKy33hZPNOusYjJe6wa2kaC59ENoREkvEFvnJzSmMKJGmJcTGOds4Bpd4KiJjoM31O51a2
KGKlFqOl72IDSbLjxXsZ02HGe/DzcRl/iQm0a+zl7i722GeKoq6x5RRQSibwjZ7ID9H8za/vtbrT
UHUbLDQK27eKRsmHgua3JbN3D5/GHpkJS7qUabw1hp6OzmZsN9S2kcXIvbXpgYY3Q4zkfo6F0tXc
+tAalDeNDQE+M8NC2LdBviMqCZp+mOY+cDwGHsaBre9EmHoqgIuKBTJnd1zt7Y4EoBY0p6RW7Yk0
TTPLJMgTjj/tOe5hlI4V2b4x9HdyqPT10FCTRB4nPGp8Ovfene6JFpK7CXLA7tFUXUTTNdvBr7qN
WyUQzDyX5YLV7tpalxcQEtjtKLTTMN1HNoiBaW6Ayn0EF9gAe5ozNlDG6yX83EPYk6sNvUlB7fAi
Cq1zunMbi13i3DCs9BytbOia3VAEyHV1iwZYgTns0LZO2lg8T7GD0Upav2nISJupIBzpNwCvBOuh
RUtm+KcPfDtOx1usFe++m7U7aAuCNneG37SDt2YBB1oFMgQ/46qdJ2a3d07ruSrmhiiESgOO3QkI
9i3rALMmCgZcy0LqGubGc65TwtPx2lg7mgMSnyOMdW+PZJLa/ZErSoT81/Ch+sLeWql/YwuXPuu2
jtup7GjV8uoX0wW2NYn0aJgxl2VLZ183xWWFqgS9Ws/ymRgX2HwBZ9p8BgLQ85NhmYioeJrIQZz8
2vlNI92yALOY0dvu2I8TGDW+oNhmDedST0V7CYbspus2vd0+sWaucv5ddCUWM7cRxJNYx5pPNTnZ
p0I5xwSu6QXsCGQKE1ce9LVcIw9Rf2Inbq9S97ZBmbIYjcU2wCp5ZI+dP0mOK4LhdcMm2c+e9LyO
NrqBCdBv3GZnTLAaebLqVwL7wEEVrlI7EuXK5LyhKxeT1gSn4V5z+HVqCB5+/RQgxwRIgE+39vw7
Ql6pCzeHyUNmhZtd7Dsr22QtS9LZWyWjvpdspxZpVptLiSC2mgqqcwm//Mib5EYEg0Ikx3f25URA
EMgvJfZ1P9xCC8tVQbcztAFuELihYQYkXXGbxgN2Qg28SFLvjS4MdgaRlIVryp0zZeaSs5nb1uzz
ZGXuERJsjWfgyg6VwiP/3lVFNNJyvldT+yhS83udBeP213+CieTUK5mtNI3K4p74PjQPfrPUb00K
Gr6sh2pNPSZGI5TTwt6VkHEsRTyCAk8rJB3W6q/KzzdhNtNQXyDFEUo8iP67oavHpBxvHtqD8CS0
qmpVYhMLzGAtDUKCfl4f0om/Hlw3Z0clPrVKw87Ybo2i2VYmqwwwsNkg97FNBQ1mVUJQBgyWIrt3
Qw2VsaC+Ie7y6oFrh3pQkHGWkkXu9q8/pzGQ1trUXlM78jdeJX8LTfU1WPGrn1Ea4qXPvRqpTZHc
y4ilP9lgYvYYHppFKFiCudHKbqWkADyjByXNDpwQ6tmCN/CgK8VX3VDPUcF/FkY4j3tvpXiar/wK
P80o2cINXyNrhmRpcBzLQY24oaPsIU3gLdVh9tz/+kWPzYcdEQCyojLfGhJohqW32Hj7tntROf2b
0ZmmN0mEk/f+5BXQYDwlNi5I1+UQlh7MLa7lBqSUHKwlojEZjrQaIgym1EaZo5XewHW060lG3tJU
sXlRGZo3VmlnC5LYuIB7MC4D9rId3VXYT1qaSPiMV1NexzC2oGRyCkPWmJp6L4GIoUgK46klDgf6
oJSHXz/sM8ghlOMSyph/lRG9okadrf6vHzbsNi8Qc19UYAeP1E3bXmVeLSN6HzLeoykIlhow3mXk
Eka+oHr89Q3GLraNnd5jy+DneP5lB2de8RqzJG9oVNS0gxnfHIKLV7fELQaJ0bAJniRR9xyVg3XT
BjSIqjHqtQMQzELvI1ai/8g9bM+ZO32nXO4edzHAPtDa1yYtoyvDz7HCWrsiUoBp15AH3GmAQJv0
zW5imrLZqBuwRzaghwkZlWvGcfI2buyRfOQeOjqOuPVjt/ZerSIIb5Xt0nGsrIM1X9pHN1PUL7na
0gWkzqRAHFTxtGLtE1dHCcmCQ81hKzp/k4btgsCUvTbbQUFaoZsk74crj0bo6+gFVFby83buNbsU
DqDHWHT+9Y2U7I0DJzppkyJlZBY7Ts5JpyhEvU9UVexHYdQ3gerB85pNYwQWWekl3DQ9t9klUEsq
ZPz06xuF21Yn8bnsDL7gTpxVT5rCwWIrwzz8+iEwhxQaj9Wv+5RSEdvGVcvc0h+Uyt2FqjrrqbHH
lJy1uBJaEk+/vgFJj4WWIdFJD2U2JU8RVUML7I7EqPWCu4GKab1CKuN8DKcrKj/NVJImQpvGQ7YA
rz6f0wMVMGdKi+YuOhGiMkBErZNmbVIkN2W9YLBfcP0cL2ETBuswu+duXxxlZ7g3g1wlZTP59AOL
6RUWnnxhb2pt3XkiC3naGnQWPKZzLsOzU+dziHj1DUX1Zsv4EDLwzTpWCn2L+U8rUn/FYJojDJnb
NsAFqA/DF+iP45SBUkIED3l1EaPUAuxoSZywHMA5wCpucp8YAliFtkH0ZQJZxyU+nYYaRCLsQfoZ
aMd5qEO92PoZN0HXqawN0jhYHkddozG/+DbBQoS09NTkkLxMEx52VbF88sLVMM6TaFkUq0waH2BA
NoAHEKQH+UrPAP7RkOgiYQDA865kc1b24VYMyoNRZXGOMU9EadQufUBUlCFk3QWmtL/6JzM23CTR
2f4TekG/scLPMJ52Wlgni7KW7eKfSPWzXilbSlRy8Slnc6xqYezo6OKa1rjLGOY0JM2GN6f4/j+6
dN5Ezfif6NImLnZUYST8/4sufSND//Hjb3XpP/7IH7q0880Xjmv6loAdi/78V12afl/CNr7n0QFk
gabhV/6tFdj8ZqM7W6z1PdMxEKD/okub/jfCX4bOn7Rdx3H0/1YrsGv8Yx267toOH5bpI3fzv7kI
+W+740OaNpwoN/NtQE0SFQIwk+E/i+AWVkG/z73RAb8FXDMHnnAgPNceXTIbZ+rsucrCQwRm3en5
E8929nSVbQcHJNJ4lbgpuN4QDSMjDr/zWgGOqySUJA10TjqLNA4YPBS+U8kfTVr3W4xx2LVyMUkG
hT7essuLD7VXFjdodcOF4Zqi1DxvwfhEdMYSzfEA5eXmNWQIRnio/ffSscIXzBhy6yUtG2Hd0/Gc
tJYP2Ngtr5OV6V+jX3ccxzj6f46elq09a6A5JaGf4RAzU+9x38RPfUaUtJA2YIS6LoyB1nTNOqRY
2c6A2Gf8cd8+QBwR3yHjRRImeyr3I8VLz2ZiWBdNYG3TzIFPt5wKlrYqjao3chHWveioyMvaATCV
bVDtwYc5MWwbbxoP1002kWAuSkQrQc36Hv4CgAkfOwHp/MBkvRlGK8Ye69MPC0p6BtNcBDV0DIH/
CmieYVC5Mob2o9W1wdko2YCDoCuXNZvjNycag6VmjeWnM2EEUK310UPFCbwiY4s8tbA+y4wbSeTF
yS12e//NcgYusj1rOL0Ix3NLXPKnx4iKRhO0LwRsovXY+smV00675VPpsRu0fPsTwIbaWnmC/XvE
8X9pErxodRKAbA+s8OyPfrApQWrs67iy4G3kVbBnUT4wvRj1qaobc1l5VnQxIUWuSbmz5igrypAy
rQTEMBpZdgsdhFYJzBGeB+uI115QphBahXolRziep4btX9TVyQmwu3vE4UHhU8a4clEFv3VhG4Ct
ygYIfga8kWJEU/kbJhwTE7Ao9qGO1T61Gvz4rdlvILR4UNUqFzAYFRZlmqUfjtQ4A+pIsEWnIm9h
0IdKKYqmLYexLdhU6mpVah7HXOKa+k7vNf4yv0kfLCuZrkYJt0n1eXWQunNThTwUlP1ciF9iD4t0
6loD030qMU9RTFz4W4dYIhaUWB1IDFRUWwwk5I1o8u7EF+R7JzmQeV0U883duU0BK/BS40irjCw4
llEMJKuQidgoiGQrvOZANWge4d2mxYdAy+qNwOLL+zMwdw5lZXz4qkAAiSz/Icb/vBgLy6TZAoBo
MebGUY/D5pDJZNoFU0PcfibbnMvYJAUoWMBrsvVYcbj+o+BzpyYiC8EnoTcXwKTp2kvztWeMwC/j
rsNM5PcuSpxwhI2JJzNJLAA/MFGs3nKr98+1N6XAZZPkbhhlu+pajfAwoW6kdzuidpQvflYOcttD
+2bXnhTZ2UJC+VJcnbgCyegxs1wTw3kwbHlmMfcnRfAqUlBRCSzTbQN46KCrYda1ew9EngWiozZZ
PphRL2+8dQg3RxIIfqGzmwA3hTi6pAwgmA1dabkOmRZbaMWe/Agyke5cvyXuQS2Yd00tss2YiiFE
OKA7Wz0S114POpLLlJODAx1tOBieE79V5AvWCjbSI9oytmsjEKj2WZWczbn5CwOQvawjAywl7xQY
zQYzwNi7rHua7sryPaBsk6ZUsA15Seh0wOHEfi2/EgDAxugm3ql2nW6b8G46RAXvBoKZ5qNtxFjj
8I+vW7KLX1NfgAvpemM81cLVeZ/3zkcaCxYR+WRHDyO3kGgFSIrWOTee7dU05gKr8O2HpsGnTwX3
yM00/tANmGV5Tfku48TJxiXAQquWJyoO4sNQJNa+GELUCkpcXmDXWd87S/coB0kMePGqDdBl2LyQ
ppV5+TZMLkUYBclbbj7VrdDc5sulXRpIm+2AkJ9q/yGahnDf9jQNpX7WbE17aC84891XPdNmuVV2
9vwczSkis+PhVBWas4T+xM3K1VCU7iLs1akkJdkD5czwlD5rRHuuakg8lDHbPNpN5RE7wUXvrKKy
4wsoUage4wkMdpIU7WOmdwGgLWeggd6Nu+mJcRMv3ihzLvlTl6I1qZz0fJ9G6p4QCDsRXE/PVZdq
uB/MUX8xWideoUwP20Lh6m9NT61ZLRqryUtpauzn/J5q8hMjgvUYOFXyU7ZlJk6kV7DxKKPLjxWv
hJ3LiFJScFA0pGHAUREdH3tcX8rqDpatxGKsqVgCuOptUp+fq5nwdqRYaf9QbBLAaPSO+8OvS/PE
LpZwCOcmW1QejBlom5h6K82AKp0zzKmhty/gjtQmon9pQ/dXce06Gop0LRrpkRrr8N3AGlTwL8Bm
Ez5tCQ6hNV7yQJmbANX1h2DEO41TTXVY01EF7AvqPQ0julBMftGLJDpqQ60BkaJED0Kdfu8rb3z0
heyJ6LraraXNcTNYnTq2Hck2lbZnJ66LQ9KQ8279Onhj/2i+CQ1X3ZiP9ZEXY7DzpePSxGI7uzAr
mmdfr/IX/iHUAbRqcTTd9qdpzFlCGyOWNbG+ErJBJGvYeqdV3bEXgSi3guhmn0wmC4PHlxVzjHpe
/V6ZeGkgvCU3kt7BrKya6sMFRwCdYOTeX1AYwVPHx2MNu3Ftpt482Y4U4HJYTfCFiGgljRPs4Xv3
jB+BcwxCrbxpoMg2rK/a11I2DKiw8L5TE65WLVYUPJSOAhutErVLolHbylRY5P99jaCWoiMoH6W6
6yH7+4FLxZl6xfHu6ll/Lmw32o/MKBsuTuJzbrKiAHIwL0GD6pXrRnBOgkw96nZBhQSZlOShsKF1
pKwoziYyLy8QLc8+xsxN4i06mv6Q6a03E3OB38MqKKl1oSYJm496KSzbf+WyEd7VVICwmDJj5xS+
donYuW5b4QSrUQ3FD/QL527jRXxgrJk2pp35EPx7rOKGzXPbCPpDouL0sehZ2veep+Ci5Vb+XHLT
WocGqbSaVeu6zOW9ji1WD/Aa09gPn1oZWDutHvqLy9oHlTyw+Qfu7Sd6h11oKIz4mo4QyhTFSiDH
LLgp4ZKQE0yAsUNHPoR5Jh76ieL2qTbLe1OW/TOs5OZZM/vmnJmqfnFDr11jpBv2dAMU13you6On
R/1H7jYAYsg2WWz+o6p91Ku4f5Atxy/yaRpsCkVWuAjj9JDicuFp7hriZPdV8pvyNGsz9Ua8hdRC
msHpSuRnB1Kob0Y+B+qcsOAhfohdkscL6JLlBZNy++5Hk76OhQP3uq5BHUeR9gokrHtr9AAHX1Vi
Fu78iedcTphyIZQGC5AuVv8Nf3jwMHpQThYs+c0MVRsj67oLBwweaeA8Z+RY9nTXDiuLTRhrYnN6
KwHrk1St+JWgG60fJP/ri5P6w9kvicWWE7GqifjfMoR4slWti1fFTDUIloHB2cyq5sJfYdOHIXye
zr2OBZvRCix6BUqQikGD4DfX83QDGZdYEcUVMeMwvSi0TkMEWKTaUHGIUZtxcYvOo4hTxo9CGsFn
FeDeRkcHzLfQpaIHsOBe+H2w7IxIKv26hAu9pgIsmkNVK7Ikv0SmhPg0hk1CBzVL+ZiNJWoRV0n2
HsRy0ct8drZT8ZwwWiX8SQfMEhMX8R6H1bfIFduqnKPDyfxmy17feahy6hIyDDr7BrrytdYxk7Sl
GL54HYbhqiyM6oPOV/eHwN3/wifss1k0ir1rBv2958ZJDzj9NitCY2QB2ih7pHIKrLLjRA23qdQx
rlzIWJ2mGdlvKajjYYm7QorkMMdMe+prYFkjcskDkBWHxvjYTl7sPguf9MgOdwSygPkZPJAsWERz
7CcuNmWBTajA9XSOatG+xwUGJOJT6FcJ7eKJ58wR4RHsO9f3amMzLV6B8NHhJYvaufth5bwUNNQe
yAbK+/8XZWL7VVw+sq/6lxXvsyjHKgpl87sz7y8/xNP1h1Nv9p/93Q9YOKIW3Nuvanz4qtuUP/pX
ReC/+ot/+vqvaA5IwwJXue6b3Hp1E1eJ+/9SIE4fPz8S+bcKxH/4F/yuR3j6N2F6jsBFhiTxdz45
RAfBLtrxfIvvmH+1yQn3m+7SbOd6nvdv3ro/bHLC/MZHB0+QHBZrLtty/1s2OT65v7PJaRwYbEZx
2xl/r0NYWEwwxzVyl/YuSVc++rkXOxVXotSE9xQ7b1y5NWF7V8u97cjvvo6shQ+NPUWfJTe8TdqW
mETFWM6kfZQLuGTYcU96XWY/yzgjJT3BS8SgNnQULsa9+NIT333Nyri+u4luDUs3hruxEDgGIjVj
HDVMYvjatnEFmmlh2CISCfnN3CpWqrBbnEG24P6Em4C7XLWbqrT9CXXWT8leN+ExSXoEB5atOyXS
zrr0Ywr2BudofNTAAzYbiHk9zAp6x3zQOWUSrmv2Aw4Xa4NZD/XbeXAJaCr2XSLZk2HJdlM60FYs
dS3BC05JOY4derCGZRAX4dXP+/Lk2mHys4oJ3Gy4dcHSEFYFUxNUI7FZn3sR8i4QH1qBRPcZ22Sa
/DhD3chk+1yG3H+VF5mPmQj0Jwur+J1UbXiD1pJve+BSy7p3IQmm5bRFjc3XTpQSvHIxa/w2FjaR
dBmUGzR17oSEDhiMQrOVn0BHjJDZhSDWJjVJ0DKo9dMRHrb4jbLohAgqhA6byaDGKZGhMXiapj7N
pNbfMlA/LlWIGfwL0ArTS2bF4XPJbIvT3a+YC8chuld9p76jxUI0jiKj2o85ijVU3q4HGtZEG478
YY/qLtOF07v6s9eyxuMhrcAt4VVp3sZAOg+x0attmbUA9XQIG8OkhuOgh/UtlR5me4hs8Ui83KBZ
SCTNKc4lW8CmKtHUsUCts95mETrWOng7py6wuyE0fZe47NzZZwALVUhvSZgseA2JDjzZXdFjCrM4
+xbAQr2lG7TeuSgrB64+kWxMEYxU3KKMzLcvjvIFir1S5M7x8AxLO4HmtIicWtOP/eTCOckY3K01
KoAmNpk1uV9WNbRUCEoWl8sui22oHcqEeqX5ZBQXDUHO9wl445FClHrnZBEGQLMfON5qkyGKL1Wa
9Tu8oGBHKBcNqLPQQ4u+LsZwkvQ8SuJl6plQYjmnJBl2X2CrzmoR/BbFpTseuBMEXz3C+2XCxUOK
MRahc1YV+2byaqj1u5Lz+JlzV/D6mlGMdVK2X6lWczuQOKNeW8p20VfSgVwB52fe72QWpNrOBlN3
MchugrxrW/+9c4LMOMXFMHzQTeg/WqQC951lAFmREYu+fPJPUyLDtTLRZrDW0msqSm3BIIqIOejS
3Xb2xBVEuP0xT2cMLpeYRQ5FGeeJ9Rnp7DkydZPMr5xqtrMu/KG4RNw9z55psL3vxw8+GUTUMSvD
n1pgDCup45VQSDobTfXRytKxi+Y5H1NqpDdBzG7GkxBHoK/1XIhOvoeu2WwB0nzHu15DrSVmUGV9
uUhScj5EXWgW9YFENnULSb8DOJdFbrUw4P3RiZsMG4aYQ6lpPDatojzB4HVWyqaa04Lzjy1lrmTs
v9Olo3ZUiFOAGJUwbszB3pqldRyq6dyk/c6TCYNqR3C4I39AaHdIvkItyE4yqbZyfo+6NZ7lnjX9
kgqaB3pPgZ159L1kCXXcotIo0ZucmxDARUnSXc2oppSYqxpfT+okFx5K0LawZH2ujQTfqelgRWu4
3meOGralrMW6R0tGT2avxPUbyPVkiH1hZtaAHRQjcpjZv7X19FxhK1glpPa62rpyCWW3bB0mMXNS
RlIpkXfro/Yk8mar5d3XEIMHaxJ30RJ/gEdwd0eKRsivLQazfKt8+RMG5MXB/4+ZTy4Gm0BoLVG0
5VPnU03JtLNI4zcLokNg09wFUR3TTuS/mRI6sUeYy+YN1HjDncI2pNhyZzTHAe9w2RO3N8U6Adq3
qlMCGjnFHLEutkrxcCWqbrfug1L+G9YWQFTBe+LKneTtiG+0emHXf7b8gSZJQnFERwLt4JKk6pMj
UHcAgogyxkPgvJQOn9rgbaMEzq4rjM0UOj+N5Ff1LdJ8tijb5lDzhe0xMUI2OthMQTPGKl11GJx4
lRyR6LCVwbkMZbIDqu9C9vLf15Pl7/nMbWrYyAmF1wiSpIfNSJZzQdBd1pcMbj8JUa2iX6zfpqG6
Jr73phKewlbxbgb1yICrYdYdyvqBI/peVPlD1SvSRSrbjj7B9ayPyLm61bFQRHsxahxbUp6LYLJQ
4PL2N7ofngz6RyGypq5mL4HHUwhn9WTbTRi4emNw9bU4GB1GjRXD0LRtmVHY8RXuurXn07wBR8tB
kh49uzIXbdNrK4H6iyzESMKcpa8DzIeI4Ow4In9MPx0J5CBIfsXxHGPJbqM9s6ChtZTSMHpDQi7m
c/VuMXTcnEmBa52PkciVP/KsH8FyUHnIgg7zTF+WbzXUwmTBRmJW6hAHP8wGuRq7p3ZuXYk2Xtt0
tuFXjt/rshp+TFMhHyhBc7eo7TjW0GpmJ6167Xwzo/JQBB0W1jZ/AxvgrslMmhse2e1j03LG4xLo
poPwDDYUTmyER8fo6ohLkBe/g5nSj0zEVbTMVJO+5pg88FJOMZ+AZ48QS5JCwAglmmwvIzHp2cqq
GjNd8YKR1c6tK9p9KpmYM3NBfbalQsl0sYi+xTh1yCfqSNbzkTFlJG8Gn64MmfnG0uu7/itI4+JH
agvnqbHaubmUux+eqa6qX43CKt9sxdIBoOSY/EQ8ySLsb271QPMs5QhVP2pvkx/icxrm48wAWsQi
wWCamUzRRHdp2AzxSMIMJzIe9X6VM56Do0uL4iEEkz8+xxmx1U1F2EpcS1VW5zTJ7e8ijeHl43mD
bN7n6VkWSf19kKH8P9SdyY7cSJa1X6XR62aCpJFm5KL/hTvpc4R7zMOGCE2c55lP35+rEtWSsioT
Bfy9KKCgLCkUcg8naXbt3nO+8602cwD1gVve9wyPD4lEuhWaBsu4yuCFJHVwdbSF3GQBBuWKo62K
d1ah9/goEjz+az0xG3JGUI8C5FcuPZqEXNPN5Mb0aCrYql7D+yKeuKuM+MGq+ops7Yy+VtnwmuiJ
n80SlKReiQjhkUaiRQdvBomr801MhXGa0wUXbeLgLdu4nIsPnZ6MTzlionBd0hu7S/HocUDvB3uE
KWjYJxnqprFm088dry0map2gskvUv3giySTNnXi/dJ0gSWEM9TvRSvPFSUZg7AGKQRQW9NUvcZdk
7wjBLOjU1jWUAg+lL2qHh6NYev2biwBubcQpeXnVaOwzC2VVXUTBNu37+R3jon3PwdAkk3bCSyk4
bb7GIbEna1QY85mj8kKUSw28EeVyekElbm9MHuCPqNSKexHHTeONMd1cWk48NIYY6FCrMcJ+Ss/3
K6dzTLeAILR+NU0Oo7EYEf25QRN37qwBwvNE+QwDMK1uFi7EsWdsQdYRhsRzAXPkDiYqLTvTDIcH
ac/hg5Vnzv3ozAi4KmlwUY24vZDPN+20zEHfpUV5AUgPn483U8Idy5HjpF6AgkV0tJxwQ0evBkZX
UpmE2b/PXU9CVI8Pu0hd+dnAZY06E0/S1wELPVGMqXtXm237eQqN6kJI6nSjGTS1AE43LftLamw5
pA83obTjBzxrETnSS/O02KZ6zxeRMG7ps+mJhEGemuvp/msQ1dEZioA4MVhTVxq14SBrphU9Vp3B
glT2PZ34mYVkqJ0HzRIDIat6EL7lFZ2czK7IKtOYfL1reQ3kChx0eVu5iWR2W6lzawMBq1K8/plj
t6zY9EFuVdjOn1zGmiV6D5HbvHsb2sHQON0jAwwEbklLVe2JMCb2kc95vsNV5GzUbI/PiyXlRtU0
F3F+uZQ5Uzbd9+W17SMKdQ9om6Qmsxbh1g3N8YSRFSS6ioPmDi+fJEypNSnPjb4nNN0sJ7geVR81
8YHpQV9u+65h8IivOZy9XAPv6ndzoB5Tre8fUvCQHYyOggon7JbyIJSiAIuGAVAL88uOPAzF0lZa
E2LmYXSRwzuLTmhwb9aQ1oN5bN7GLiZaqqO51mBaDybSPkyiqWwAy/vWKLBz49ntgB+pCcqG7Rj3
+FZqhj9Ob2E3opF2Dh1WJ8uK6nsw69a7ExjjvQn/hrvJjk7o2ckti5Et0qWx28L0KZiuYYcODUjq
nKh9yNPeDD/sCu8ZHSAO8hfHzgeck4ON6CozGTimRDs6yIEKcnOwaXbDDeUadVIyx0ZCGbg0W0Fo
3bJd3BERXpQ68bexd5Tlzdhxn/DcmJ8alOhfB74NMW8TF7DmiEVkza9nlGJZkjDH1aLspiNZnCBQ
d36iGdXYp6BGoFnoZAsfO73VCapwIHVYE0Q+inyzX0vZBh8u57N7vdDKyOeQ4WqAF3BR+FMlKfPa
0Ep914lhergLP9AK3ka5oc1QYC6rUzfckNVTfgi3rsxLMoSZn5rR/NRneUW4toVav6hKKCd61QSw
r8FI4eyGLNBNKvULyhg60hJR4rphGqohHJqxEDth10QnwKE1929s8TYwQlfPKKCXxm8c5sxlFpv3
KQOOcK1ig1mVmU3TJVnM8Yx4G7Q8A+zqYw5hJLIDBgc3beCAFiGUCGgo18RMk1uKY5H1PJQNf5/q
Lbq0dmDBe9ZyNd0YSaw9ElnHKMqOhFV4Jk0Tc9sJ/jWABM3nOXPJ4lgsI7xnF4SXLahUjwknNN+w
OucL7cYaYX3bryFFlx/olfoT6RNozdpUzC9FIrJNWHRI7ISpv1Ywdjd2bPfbxhBz6M1YluqV08w0
diGcrGk7E2SZ0LGX9jW4/qoYaARIBQoiME0lncdbpQMIYlIeUSpkCREPkIf9sHWQu3OS3OpXfhDu
zNaf2rR55yoHH5OTdAKbSmxtGKuOTyFo67uQ8ee0SiYtPGaZBTBymoILCg7jLVb9cgmMLifuUoQo
HxynwVuvnL2UVXqcZlPgy2uZVBNxbW/LVDdf6mZh9Q5lNbV0lnvq3FqzzjrZjVy78UoyMAYc1khK
Ft/mUd9hvqSp605Je5MaKL9YXBETLmGxY7fB8cFNCtLU0UmRE0u2B8SWvMgu7a98QmZuSSmZDE3W
A9uRwIhvz48lUAEfEhjJkGEih8daqwjcYEU0SfE0gf9QFgREEiTOK2LZ6t1xw5hHvkcPuMro/d4C
S4gOgg7GZeAw1ayAGcw0dqWe3tia6DlJRIJm9jKBiiqS5NyQjzl7NtNRjqi9AmTArA6cadI9iLAI
nyPMqmdXC+3PUp+7S9fHxre6jdoNSUEcIxShCdfiBzObNlrGS2Wib1jDye2mFU3hfm/lIApFqKo7
WybdPivgbwcUbbvU1Sb8HY7hCcjpR01n5Ecyqo69i0PhjZO70y3WsQFmCTsPVPHCdC+x3hHdyaDs
keEhmKO5rwAbVBFS8RrG4joS5kScksYAIc3GHvxIrZHzIK0huaBc+KZUg1xQEbnDuNiuF9ICJvWc
9lbjD2nqFPfZZI3Pku2RDCtB5MI2Ngr7PbWmef1fSzO5IXbwbEefA+IeRlagQT2r/aqYoJCNcdE+
1cQV9J6hFmWu/0+62zfx56YE79b9G7S38VtLZGb/XFJ3+kjb6OPL+PVr9WNX+/fv+11XZ/1mmKjq
dF1SGUp6GH/3e5u/6Tp9bKBvtoO87qq4+11XZxj4vW3XdYWyhOPKq9rtf/3e0jBMvoJjzbzK8f6V
RrZAIlj9zRa+//Lf/ymZUrvKwNhoSGk62MivX//8cR8X4dUd/l+cJoOoEYXlyTE/uHm7Ze/MTiSh
vXctOjZL6V4qrxKYBmgcku61rfTnKJD6qbwG8IwJZNzmVjZwmZOYgjpv43rd1d0l4XCxRjMYe6qc
3wy251WfR4iQ2WnRJNh3upu+jnYJ/2k+CJfWT9HLCu+xtjbH5PzDZfnd5v6jrf1nT/v3n9IRwrB1
4QA3dqxffspEz6JuQRzkTXniGXYPBvRb0VQXXaq/PQY/Ger/7JW4zgZOcsNFw2ZYlstA5MfPE1ON
WESeW54B29nQXybbPBNQ53WN8v/8Z7Kuk4b/vXTKkhZse+P6H2Hzn+sc5MeXmiUNaG2sNY9M+wxL
agd/pFz2uZZ53Yzvs3ENRpu0OjI5wLbBL7tm7S82oxCPKqzxNxtjt1s4w1mxeuMvPWI5uunTHsfN
UN7LxT2E2ngspfowI66i7kKM11nji0h4TZt8xt18mq2QIMBJ9h7UAfq6om/3RKS3a6KVJ99imOxF
wfwhh+WtruN3Fi2yh7CQ/8XHblypBL98GI5r6zYTGaaWaB5+/jACW0XDLDTXK52rfpkRTFgfpdZ+
QYPAUDDYuuVrlcsPzRnW2G4B7yKLsob8S6ZFX//8wpj6H96LMgxhojzSLZNJ1C/vBRPwFOahHfkZ
+9HKERn+kqqhMc2azMAy+5zh4JZpuW1BNhMsXm7sgSYATV6AuK55J/rmIZmoUmzkiaH6WJLwPcfe
umT2/b/4VlHmOgzo2Wt1pWwWlZ8/tiJxcEJ3U+RDDntLQxwnSh8fI5dYSlePSWmIH1s4xlicdgvY
37jWnzXseXSGKHYQ1jSERw3wzFRniDXi0nUk5eOIUmr152/0D9eXN4qUnYEgZ2jwFwqh8Y83ux3W
SqJvRHkbZw+xNOytEM0nyvLziMy+DVpOTrT7+mT5Js3wS9os70O9PMx5A8cz/It3c/1UfrzZfnkz
zvUG+GHR1GVlZJnKAi+gupgqjFfgTvUAF49jbtu/fDnr+iT/+npS525CQOAgRfzlhlICoeSSKddj
0o6hMKw4pHZwevOR+8J6MCAubJw5L72hBIXZKM04pDn6wiQJWj8cCccqXGKhKThC7Mugah5Rz6RH
EwAgUld3okkcw02t350l/HrN3tLEAgPDscgDgeSpEvuBUGSUeoMJ3hFvJ7ezN4b90XGZq2hk8flo
FQmScILcFxzmgVS2u87B38aojUyyQLuPUUFyiTgsdGK5/Pnd8Q8/H5OJMNuYoSy2xJ+uxyz0rC07
rseyWHSAw01kvVlZ8jfizT9d2r+vIT9fBsUmzmbJGJl9+Qph+fGyY6mrzYI8Fl9czwQOCrSlHp4t
1CbrxcXlRfLMobrSuKfxAbHvvuvnewEVP4BZi0U/eG+InSjs9gtH8lWhp7tibo5T1r2AON7+xSfy
6xqk5M/v9bpe/niLBq4KzYppS7DI02yMmxYlJP29/DVg8+YpHwYvgtXLVhzx5lCcraYsBsO35AWh
YIt2K5n3+NNUi126IO0FRlnsErhoOxxH5I8M4I9wuOBuROH33I8WXEdyImSbnYraPtMbpPLtYG4C
W3tnyrp4Uh+YSS745NHImysyiFkX8X/TkBBsWQaGQgbWL1OXfDDzoR4gk8uv8jDcw+x7NpGfEs8T
Dd/yivSvKYDpEvR1eCwkYt00yp7//BP8uWRQlGrURbZFfcQ+Lthafv4Ao9JFm20VrgfT/OTWBKdz
mZ2mOOaO9leb1x/Xk+9FiRJX34UBfOfn10KrWPetKKEumAuwlAlFQDx0xIxKbXqLRoNsM3o4dadv
4cGAKY2x3pMDvUb/2QJmEyd0SuSNLsYuL5PognXpL279Pz5gCgkGT7OLnIHy9pc7fyYLJG7dlADn
2MQe1+3c+tIkn//8E/9HzxdGB9Y3dbWSmFf+0Y/3bGOmYT9Ai/ATOtYhWFFy7QGSzBgkPcZY2yWm
Zzq3yBlUM8F3oamY1fZTMs53NpM42idkzVg4ImoIxeh744LTNVEaIQc0THhoo5pAWX918ajff1mc
lSMdi92T+8QExPTzuyYbjK1VxuR2pwFsSH3P7IxJeB/51NVr5eJ0oqSuV7YF5qMARcYfzGn9F1vS
9VV+WpuYbZvSkRKbDFaZX9emgfDDpQzLwMsr9Uzvm2LjFY1n7pYe49v7YYYdShPzz6/Y1d7zh1eV
HG+uTCw2J/uXK+bms26p1CbFrA4AwSOxp6QEWl7Zowdwlv5A8NoAQwgqd4do/COJ5Yd0J8zEKttF
WlniXmA8k9jgFcITl5ehTvMXb9L6w1LomFTkLmUy18HhSfv5Ak240kvd7DRMpkhhk2aLC3UTJLTE
lhHFeMNM4uj01RP0ZVqxi3yHYjxBAgrempquSSKte3McviEIIzNB3xCZSw89jS+jxO4STS91wTys
Kj83s5l6toZtAigMwlmxZ9I9E2Y4Pg69cZmxX8LXb7/Ouf5Ihu2bgcOmnYvNAKi3ZD6LgMZZD4Kp
3p9fJfUPPgDJuUNRIPNkub/WxkWMGNwxIuW1g3o0c/su1gtPMkZYh5zKiJyZwad0jd+SKrNYZOgI
vS22Xdjed814XxIeuwIAMPkxWU6T2ZycDs29k+uvishWL3fbkaFGc8J0363cmUW+RqTbjHg3id47
qRBwfaUj/AMR8iFD52EQ7pthxjeoCj3yTfeaW31F3p6Bo8aSihBl6ZcvUTJUHk3q2wYp/zCRM6Xn
Z4YYpylJTmmW2quptj+GDlOlEOE1KWzbdfIGuvS2tk1yMaJBu1bPGVpHYfoT3oEa/aEXCo1z6cya
aqQSkgwBUBowatOuPuNMOZfZq1pcP+6+/sVF+PVJAeWAXZWhmYEEDT7JzzdhLyHuqlpQwhEouexs
BR0ZtdXKIBvr+yv9/wbz/RvJDA2dJYaj7g+f+B+oe95H/lH8x0fx5T+INfqpGfP3b/69H2P+BiqP
f1JZrJS2JbkS49e2++//VPpvjoKvpBtXbd9PPkdT/42vKI4fEomM6bi8l9/7MXwJ8SNlAodPjh1s
4P9KP+b7TvrjOg5aVXAaM/gfWmTAfj/fJ/jH6tEqDMunbf6tVwymGpuBpfvIdpjCmjAgYqppNWjB
Yxyad9Ui31RD1qj7Ho09HWBazUG00DMkIjy2kYNrfnICwHLoRoJeVAZUb7iJRv25NgWhzSHObXt7
hYwBX8E15iOYO8IylQjj5aj5AdqBa/5ZljQ7q872qRR3DERubVDDY22Rl2bcYo0zZfhpCpnskdDD
XvcACP9hmQKfaLi1RagTkJ9V1n1asoc5JMYhX7b2xMQMwp6qnH0f5iecZsDFpueKUW7VAaJjyAgY
a5vlRNZjAZvN4JHS0fGcwHpsZbhraBLlAaQTFblMAmxUjQHJAeCC2EvUTlQtyQ728N417qPuNK/k
BU1UAtb2GuVN29Vnx/ysddjbqhweTeb/cPdd/nbFfuwDfT/k/+FCKp53wQ3FnfNLAc7B02xRP1po
9WuSo+Uqhw2Le+fM6PCsGq0l4Stlygh+iXPZwNX58zeAoPXnvdkmI4JKSqcfwpFI2NcC94cTQEzI
OMl2ceADZV2qKj45fbOhgU3ZPts2+kfzDBCdOONguST18jwUMRJ+w9YQN4l4pVZfZ4FEmvJeIp4W
8UYZnO6CEns6ElKSDdK1dEJtr1NX5Rhe1pad5R56IQw1aQNHF5wE4ZHu9WAB2KQM7F1AAE0N23iF
S03nXG5+nscAZv+03GE525Iwg/DCNF5QuhwDRkd45I9guOtDWVfh8f9kmfyn/WqOjX9XY/+/f6PF
FO/0ddH5503t85eYpvaPS+jv3/K39dNRv7E26i5+7+t5+4d+tmP8ZuncaZydSN3jVSi0fu9nm0i2
+UOOD0pHgs13/X39NNRvDusxXXCXyfBV6P2vrJ+m5O//fN9LuumIv+W112sBiDB/ue8H1B14yhZq
Kj1bq0FCqiJxbwXK/0kr1cvSUao07U3TLHtrNJl4F91eEak5xe3XBfJeqSFEoAwqGPjQLdXBTudx
VG2LyjrMquuBHpte24432as+4JXqwdgFDvTQjqCUlrplZWmssThk1mETK1wN4y4siRpvs/AakxX6
tl3cG70Gm7qErZUEybHDmNrW4RNYKvLep+ABWUCMPAwTJG04bdCJopiWtz60yDEHJV9PWnoqBoUe
b9JITgqT6xiVxyytU74FVYn1LUAkvZrwQ/VqE5PDdlSM6ldjsp+nyNi2YwyBTliXnPyoMxuAbQwm
WgpaAA5pcWps96Ghenw2CdbPGUpekrRny6WV6tTPUTPAMd3EmorvAsf9JEpGedrT3JT5prRpeLYV
cdUZLenQcgMvTPigE6nhaRWOjyiDHIzkVU0E3wX4xZ3SIIwDcz+yNRQyQ4PJMB2fBAt7UTcvnSwe
7Wb8YhNMhk9lXTCiHQh/2oFUhI1sd4SWOKiQ3BzFN7L08XWBdtnMw9bBFv05CeMzvbVh00xatXOt
RF+H2YDFWpfnxlqmPfysfA++X18vknyCNhnuk779asgxORCK1XnYvcSFyEsdobojT3FrgOnOSYEa
qvqGNtcB6056E7lYCyvih8ANyBdj0F6NTBt26ENLvydo22fWWHudVRyCiVxX53oWrVP0+i1pEqVb
JI+40MnPHq7B1b1+KWusgPQE29twms5xgEuzGZiGdim5RLG1hBtzDh8HJaO7pbL3dWAu6Kqt+BBa
lpeRfHLbCKte1ZUjwIQthb9MZXlq6jbYqaijy8OAPe06DTARJ4Cl7pxdwPHnbghWwfRRpWAPwLAY
ftQNpKE55eBPVzLLNHwKiB/zEX+cxFWQxSHqYtSF1+PZIVSeamEM4H86mjHxKYkjAqlX082PDLq3
hbA+9UnkKyt6iBrb58xi4Ic3z72rCMYcHxCf2huss5kv5MOMpmbb1qJDWsnhVWluu6b5z0BTKgDd
hiKFPuzsTWhDsAEZv1sGdCuTZPBJUuc7wXsoLIauBRnkgMZHeLBiRPCutfa7nvOvanUTEHkSsZvp
K5qa2R4f+iYotUtIEoTImnKjNQ4QXqS/lQJlb2/Btr3XoXjvSZRY4X/vEWZI1d+mgjugWNQqLKKv
+C/eUL4d3EKVCNH5MPoquDODNZZOrkySPFXJlzFPvjitSi9Vby3Q1Hrfxkd/1mc92ZuTQj7OwAZZ
YneA11Ec21LUpC7d91rLSG7BzShqwTEssUe25wAGS/AQBOWzgZtqny/LyVB5scEIgfGTrdopJKm+
SAVXUR6X903TwKR7DEqYY4tygwMkF0zqS4y/DQMLybLWvdWPDcW22aA8zqBAIVM7jejyoBa1G3wU
iWdqMSoDvfoSQmm4aL2IvUQfTPIuAxIyq9IlAYD/l5oI9lxDG/16ag92MLnIXcG7xfnXsOkfy7Df
LEXzUACsCpRubrkfXqb0ccim5VuO4a+20tsYVBJAc3hr5ohsEsqSdeoDMvRy+ikb8BvOBj3TpyBL
W+J484/JqjvcvW68CQbJ4qSqGTjGMvh6HV4TZ5c3Wc7ipo/JoMHgtzewfKxmBU9BBaP0R0yiB6Zr
PrTd8L1TKRYKYpGMttNuzbknsgjz8lrORceqytRS2M1FlJOJK85Krym19NC1LrnVg1d7CcpD3zFM
MZUGXWnQj5hMtjWMOaJL9Leq69On1hk9eYdB2fgUjJNFSEo9XUrDro4jxs2VaTjTTif1hA003/W0
nNdaOgQ+G+2ntrWXc3uVNGp6UO0RoqASb/hpYnFNcZlt9+hqxsWspuE0dvKR2szwBxHXx26k34Fh
jihKTd+ythyVDtrQtuW2VuQMpLhhVsJy+nWFDp4Oss+bcW4FafV7iFMWhXn4RfXYCc3ZHPwa1Rib
hxVs47x6Adr4ucWxxxgg31mN/iVfJMHOaEwQfBftzYQPfQcYSviCgFLRFq+wQMpDNM9kEtn9QUPp
SKhRCKhFDeKVcMue9Q4kdSLq2xzC+Fjc5owYTTKiCXNzcZ7bo3xuQTQ0rfg8JfmEr1Q8MI4pbrRx
YEvPk13nFvVGsejd6kO9G1oRn1XN4CbMM+VXEUQMPcYXBIiAM8XAcuN0DkEvBbfJ919ak0DcaWrh
Vkwu0sHKpqMR4X2Q5HMFS8z4taHvUXX4cZOxmbZhVuzRoTMU06CFjK72jC2XuqMLfAk0YIOweXga
lkRsRjw8/vffRqmctp3qFAAWJrf8Y9YR7c9Lb6bZDUKvyQsQlwexMPBSHAh4dyBSTeMxNuEE6Cpa
/IWr4IHSectTSgEwvie1CD+Llg9p7Wr905Cntj/1kAgJSjEBcuvL1sVPnepGt6olKdV2ln4CswFs
2A3ZKe0cvGgKkS9N7lI9uEs3+hK/JpLPwcSA4JgFVHPtDii215PptCiYerHRngeWQw+D0GXR4Wpi
bveYw08eq4fmSVXgpQ/hM+D+wIA53vA5JWxEge6B7H2OwXGMefqUbEu727VdcM6W4Wr87V2/1eP7
plwXQt/1sj3amp75C3G1kzvJNQRYRr98Gcn0A42vZGO8Nll76uzgCTgnbDRjxgCBN9sNR5KyekGp
J5h9NkRWnGo6zxtW4tusYiChgROCSKZZuz5yt7HUjlGTGhdDL0GLXR/G0MSMYITT3iwc587UUqKT
J0sABEYZVTsVayx4vlp8NMzi/bljOojkHFEeGLu129expy0LeWRB2u9syosNwh53JV3YtY2mmCYu
tg/3Nrut3W4z9cu3dM7S/dCEWM/Ae4P4lmzjgtt+aRb3RuXDsyQOZnUtbS0c53vHrU6Nk9wtFjIl
Xsp9HcSD20ESrPTGXpu9IGSoyWOfoD0wkMnQXtwRfkh01UJNjtluuVE0PILRFiPeW+a0YlOOcbbl
BBisFoEE1AIieMQ6442ceD8XBGaotrOOZeQUEMCxJEkW8YyYNewKPcMUcWeiPj7ElVn6FVJ0RGp4
v/GOzb4JHPtguPJCkOjCVcz3uuwowJNCv1Nj4ZyiCI0j5Bb1DonkabeJKK8+gW57ayVFvrJz/O7V
21DZ88f7YlKemUb11gaQJsyk0R41gZ9lmPiXyaEEWBfChA+TF93FlFb3lXZj4FbCg4jEbhqDr1lW
fNjFYj7bHYmGut342KjIfC0DBjMcbY1Or+5Ub99O1dzfoA2tMQwynp2I2TqNTXRvCPWJFfL5Gg12
jtoAXGef7MFxqDvuVZOAoKz6cs27I7uo/BSi2F8nLhACCRMoaUZxS3AmCugi0T6auL9xl8F56hO3
35WtG2Hm4wEgWknzR/fB7LrxuQ3d5ZYIywzE8mK/WLEdb9vumsrrQPXU8+7JURHETktpCEBL6RVR
22yZ8rVkmcpgneqdeEQsY54qiFcQrSPxyM9+m7ehOhZDdIJAIZ6WuRCX6++MQZpPOqv4pZ7nHWyq
NHPGU9Mn74Tb63dJHpBmpFWGByByvuZ2y9STg1Ntvn/ZDbIFI8/4qKlk9FqAiZ4jZ+e8wBw+z4UW
A+DKz0mbP7uaZeyn2UivfrEEb0JjeZrT1zSf3G7ntOUnnZnK7fdfbCLVxipAC9BxqJpIOoDhcOmu
v0ANLS8h9kWXppWUTXZYjAlfWCmKm5B0rSk/N5qlMP/MmyFLjDt3LNmKshF4fmBUm7hFrje5TrGP
HKPb5VktoYvX9aY3yZViRqe7Mc9LYyqPDAULVgKRhjqqWmVp/TqpVt2jmhnWz1PgkkHelmdZ0lyf
KXKmshu+jKS7ZlX4tUwJxiRHYtVYk7z2yIxLR5p9ZerPTSDnz8gQjQwqV90g1lTtoYzHdT10JfJN
F1F3K9/VOOJCuF6raBg/2eSN3bKjuUZ9Z1cFWb3WYdDYvIOsWg09VkyRZt22lXRxslBt7Mnt10Iq
jrJWfG5rjkWMPosnp0ufGqJPN3lGQFvSpNmHOXwkEVPLdBi/N92tg1tF576T6sBIOE7CvdbHoGZU
orauS4g2aYef8h5sU2OWpFD3rrOeRH+Vyys4nMXdlGJP6zk6WFhQu9kVINJD3Yvhtq/J7ZvYn1Lj
YEHzcPdjNU2nnKGY10X3bCqInvrcQCfsAP+K1SkeGQlOi6N2EP7TVaHMHSkU2bkTdXxqRk7gEnIB
oKy3SA/eNC7BfRMt46k1cRPp86C/F+b4Qhaoupd1U5zwa7mInV39HRHGUx4H+UMIqPY7Dtr7/ved
GPKKVZdfrkelqnCJRgqhusw5SzniYule+jTmbIqvShOFcyMoU+iIJTtDTBi6S+Kea5F6i2FF3tg+
B4roRvJj17lp8f4nKMXcxysr7OUjcKltSPD6mpxDyO55mFBSdNG2qS0+LtUWm64Xyz2ZF9lt4tan
NgXNpa4FZ34L61H6+OgTPwJi/kp8M16YpK1vpYrEfbUgPb2J8766bc2lv41pf2wQoSsOSUN3i48Y
c3LZ256bYurENzA9XsOK70rHk9DTCJg0XhBkmEcnDq8jUA4c7MJ3IOjydTYlIwEBMNcG/ert0MPk
WGOJJXE6traDG/FMLBNwbaOoEFoMC/Qvk6yYoHG3CiLMk5nP0KqN9CGARDZdExJlvDDz7QcEdzQS
6KHUMP8rgwM/gLd93gnwbzXjpzKnPEuR6FZNwjls0bNNR7GBCAEO3Fw42k0TzdqNkBwVsLKBqwtB
0Ioga8+0u4icsoZpU9Vzvu4HEtNxcKqVQfUbi9B96PXolWccq9lrzGZ1b7SZ6cU5A1mbsycrbwSr
vAxvkjwzt/k0veEGelORnXtt4jz2luGeqs5+YoeIt/SOwYlx+7cy77c0qNKbPHLummYG/pfQ4acV
sw/EcMmNhizINCXOxYpD2DrNZB2SjukyKerlgzur4iGzqqNNHm2w1N8Ib8hz/OEu+iXqv7la8SMD
V0lGVHIKHAsjxK+kkO+SWrkbhJJEbGSPpmZ+brrlbR6zlFTU4e2cBeYH3aStYeG9vfLz0noEp6qm
iRVrWScM+AbAB2uZ28Gat/+tcZpwHXfnrAs/Rpl3t2UDX16zQvItOYQelkgHgVdHzwkLc5Xn20Xr
ag/cFEC7/i7QFrHVE+sdgh2apBhWPGgS1y6/NMaCvI8kadp13Q1C6tbXAKEeE7CLXtBFtd+JPn+c
rfTdsAGkw0Mudjrr8wnsud24Z/zK0SXQiDBPu/IwYIU96uF5zEtGFcBoKM7YE3QQK6zu9cUC2ugR
iTq9pKJ4nulu+CmWlZUNYv+krr+g6k5P338LcHzH7LdBGiX6TTBJ64Jie89cYjhWzrzv8S0AuzLl
cRrBY1vI6kjk0Id1X+H7zkc0QR0RoHYyQlAMDdu34yDaIM8hJ75Gb9ald03ndg9gC8IjWdn5SuQG
E9PE/WIJmGSO+9xYTf2hR6B4gBVR+8FZiZw6eQAk8Won+nRqW/dU5LZ8rAaaKL39NJj5uceQf8ga
EZNHI7wlMrOT0fRPtAmWTRaOsB/gLz215UBmQz3jW0nDaJ9nNsnVUza+5Ji61jGOz7tCWkCKbXor
VZkb4IpxJwyNJc+zWgh9q6ODG4CanCfHukPqghdzMm++/1GssvJMOvY6HnZgdodbgenxnNTFARlq
c+zQVK51jJ2a3S83kZaIh7kivMG8AWJuf7KH+N3oDCZWIU5zO8MXJAP3FfPC5PdYu0fgS5ziQVYC
w+f2jmdfYvzzI7wBSaDXeOnSz+HwamXB43XnxGuZH1SNgSWoYgDA0YFsgvUQul/AWvSI/5zkJtCI
DS6jN6OEndZ3HW4Bl4xkupl0YUsKFpp6ijDrENlUlaUxzWAtvzEdhFm6hhmBrqEFCMyk6UF0M5Ag
PShfl2eRV/SaK7wvJeFfa3BbmQfzI1zJtv0o4/9h7kx2JFeyJPsr/QNMcFZya6TRZnPz2SM2hHtE
OOdRqZy+vo9FZzUyC9Uo9KbRm0Ai870MdzMOV+WKHBnPlYCbyX6SJ1GF8gwinjAr7SEl/QrlWFV3
TNc3gYynAll75w51iQrEaQToYZo57c++sIBp10bEmXx9jKtEACkCvjgaP2eifCdJ2onA709A5/W1
hSpB/t1G+Yo7EbWFmWBZWiASiuHTwWX2Kls/3jWemNgY1pG1uBcbbyvrV7oOERG+56XaNrNAIrKt
4boSnyQI0b33KZgCN75QFV2GmX7S0zkjhTZmVFtV1TYx6+Vh7bz5NOnD58DZ7q6IWD+sSRxsotga
bHQW/OXZ8z4cY5ieRUMmqyiK5JWCMvBJqpujJVv6hzh/qyhNzaovan3OqmtAntREVLLV3OfcmXcG
w9EGKHonqT7iHojRy7SfEtjobmwJTA/SC2toZiH/l/cZZb0Rt/xF/7DYZCC5/bX4TparMHlZ5fcJ
qSKEYpMMWnrqc+OOc25sWvt5oMqU5hoMlT/lNDHvG7zYB8GzZ2VLCRxfOCLZwlCMSNb6xwyLA9aL
Od2PbmGTr+UCSkdPXtFj9I3WxMZpSSra2rgS50H7cLDQG/RwZni83R9drccor6N2GzsqRdtlPY4z
RkxnkdqDmzNP+FLxSI7LMrRp7Ng6jD+hM3LlT4nEzp9Sy5hnwuYZ3E1PLrF/JqEVPyjBqX0+J1gf
jVGPitmu2BDkm8ninAMTLyfslH1mrfsuKmtkjhNiZ0yifPUN9aqWOvl1d5WmWvwL3X86o3b4r7Q4
Pw9WErFHXA/c59VDNuWB8gfvIWEhfS9KO87ydl4DG9Tiu2VlWID99LMch9dB4TH1Jc5PqCv1ucjW
Yx4Tq61l3byQb4xc1RcXjcNy2AzDD1qnKpq7fGhwRpWeMyf/kaMKPK0D/hH3r5FsYN0AHWI8LMK0
WGsPsFlYnGza3DNDJJpqpxv2SfaCHmU5lXDdjLAzRuNAUBwWTCWvmQu/RNpFcyScN4WaD7WTi9o/
zyo5tVAg70j519pxa5qzVR7hzWmD2Dero34/W7Gcob+WY9PRwuLm01Z2Ezv840hWQDd+i+QiXQ8x
HjlsVxUUT5cT45xLOY090p1QcRSfm+xotM91nsVHr6JxpdbNU83V2+qjfvn7h7XsNRu6kO+v2rEA
IUpl12Gic7o10wsudmtXD/7zInlFwuD6jz8SeohlN7mBG5dz0BSmeVFTE8bWL8489FGVoEocVQEO
6p32XE5WNOQ82GZOCw6xtTDnxX1mCHznt9I5U/OjzRos1H55YZXGCcUTWI4Xjmbu8phiyrqIgqKZ
ZZbOnnLWOBR+mW5pv1wPGU1haPt39BKF1UFp9N0xbVWBvIHq0QoSV3OP6rqYOvdX4twDpzzGRmID
m9bWxdYV1q1kS7ZbsTs9uCxbeDKRukrf1UKgcZ5nEKsd31rjGMc+H/BQjPqLltv5o6OKENkZkwRk
aArGGQBy6UBQ981PgEnFoav4aeiOsVljrHW4rLazg6I3XLRx3DFY7rwMkAp1I9i0k6OTZRcqaIdD
WmD2zOueyd2qi5DbKWEO7elp+p7tZgF2x9mxJLJ8aiTHbMWZLBxTVAFwCn/rbtSBmGZOHQRClt6R
4hDY3QpRuecCEWkbz7UJpI8tVKNP5Xsf3znIs2HfjFb7qcw6j2aPatSlE+I5nhqOm453S4Ep0uBB
SYKTDA96QqyhMQm8ihIYawJImghiHuQDwMYxTxr+JnWi8fQ42FN/7ScSlUmWz2Ad8bjmnJ2QWtku
8da+JtJFeFnccSvzH3FRps+ePoZTaec0X2lGoDrCdpxElk1NGRqPJxCdYuhPGljawNP1cp8Roi0Q
TfB60m5mdvN+NbAkesmoXiBOiZBXpPtG69Fx1VvtC9KwwecyrRFhWheexorursn8qFsYbOnCK+ic
XtSm04tTVljOeVm0d/SQcodM88PIqvklB/pALhnCoakXMuJ+Lw+T7cJ7WliDrOZwVqJioMjxagRm
0lE0M5iHRvFAEdm994u6jsC0eQt5NcGnZFLXimTNNvfrcdsQqt6anDtkXmZnMcEHAca0W+bhCht2
PdJQCKlgOHurop+Cgq8iAasyu3P+AYdpV+piDwvH20+p/UEgfYTlAxSx1khljm/ogO5mYCpLZrxA
nY9F2wjGxnrp70clwk1L5HbSuOC6NRIFsCX/wmB5GpOsfnDmTovQ/y9G6k6BRoR5PyiaBY3KmCMr
Z9yxxmXiC5icczXbB1+wesgKdoaFnz+0JqhJkncvXRYDv+WoSauS857qvF1pj+Z+tAwfsPH8RQ6u
fbLvf7ha5oW9bR6bhMm3rmf3ZMnvxM7um8FmunWDFgeMkA8xNeN38aFjb5GUuxEC11ED/mGvDVnS
ebx0SkeCs33S09NpKQb6kaAZRpkzTRu/zZNbXnAT25M7BnRcwXNb0+7BG0z7iIpVRZqf07viVEUE
kHMC+aL3L/kMMZEgqzpjT65sGuGK9Y5C1k0Z8NxAeOQotKfGhraqJHvMtDx/6qTNrIn7872m9Q8T
rPWDXg8icrEVuq766bnopDGpWWE2u17o7BbSIBEuBQ3W9Mxy6kWveLkt1YuXuGcPBkDhio+e/Mgm
76qnJja36zClDAnAY2KWvVOXf3RcPxuHCdLxs2Ebx9VFpqTwYTXwwFEXVIg6alLj1cxYNSeYzPDc
X42YQ5Ak0EMTbFjo+nIwBo7csnfDka5kVsXjuLVBzQa9j/I2eDnBMipFzrc1ybKbKCn9nKh97dDE
BPa0QK1oH9xBkJQ6ZiJl2rs+FYRjqYoAW24eO0m5kccCoajm8yTUW5WQKYyb4Zs5hjZQzNVmmjA7
tdHA0iCuyHdrVd1vcRX9pvkz1NzmU/lVCeongZOB9zqehh4wMJn5yvPlqZWMLF4fznNVvFmJdYE/
TCdm/arXy5VKA3pUSSVrYiYbPLJysoZnq7Xe/ApfumsSbDBLRgigLT8gAmxNMuP81/GPdsT4nUvx
mmn+FAyNdU4S8rwcTU9Vy/7aSD/MwkHKCUeuSeQXHi79ktUbA09YCDyZZmyr/aODjEY0mSlB0Yyr
WU5U2zAlpZ0K3Va+8D+/NtVsHPE18xkV3vyW4syGJOh24Pibjtokjn+1JdwtZ4bu0VBxmHs5x5Fm
/g11X16AEMqLyku2cGCvNYilH7Ipv/KeOToe7SSc6Fbdirv+k9LqtnNHfHazhEWV+dzFXa+rBy4O
ecY2c7GTZiRPpF+RdY/rbDk3aAvPLtuQrcd+OCirTu27CSNiMxYNinkVb6sY5jaHwHIL76d6xLxM
aNn/4bOiuC3Cm462KX8O7vDaU0mEd0N7TiwauAvsCNFqxCWlI4M8Ekuvn2bXfWqnOL62a5pueSg/
Qxu0ggKEAoKKzrFE6DcOZ7yUFNETS7JiMuxlS4rBuy1W3x4W9EWq9yiz7en449jQvGAe1oHB/MnW
dtjOAanGiYt3RT0xrA+WVT8yOe+loQWN9+nH6EGz81Yk+YWzb1QvzZMsFSZrtr3C/urQOGaANJ4O
syi1RnNL7W+EFzo5Dh4aZeqOLIP5vC33PBN3eRg1rz7mFm2DLIyvmd7PYSVoqpN+Elqeak491Jqd
l+pfyl9W3JotTjxFZSlH1zPcKAN5cYCSD+//JHMeQj1/DenapeN5KMjhlL65ldZCEiyFqjNrTpia
BLqMPPmIGW9QZMbiVDi0DxlG/6En2sZ21QBDy+/nvbFFbkQ4ztQR5FAfeGoNC7mgvbm+9kAx6nPf
4vExFjbywCEVGfe03Imx+Cx73uslxpas9RyM5nFUNNiw8S4kT9YAYtyjftKoUNTHATO3ws+BtfVh
WpLygqjkmlr1zJzU6tUXvAqql7PuJtFLxtwH1i5bxCAKKT0OeTQOYMhongQY7HFZzAu64LThBaRR
MMn8Daoh0mr9j7fo/snWzJtBWerJG+UQ1ZW9X03dOq3TpABlThMgMH89m0AuT55jgD6mPySFdhj5
pDB27qzzNOwbl/0cFcBL+idbKAJKLf0Lt4/atg0b1wIkAYEC3ramU8o3DXgjjy/H3ROJ5XUylv7Z
oYHYdOqS4yjti/Zojgfbhkwiu7g4CYYyDjrxPrmPuRPRn0hJuvXQCF/W+sMeQOB3sY0rt3Gu1v2P
znfQHO5tj0k+7ipLgyfsIxoma0uTgO7O4E/06aZMCMyZbR0NbQDLYA2Rj+oV8pOezEVL/tBX+sRf
ggwA9IHQZ1Pe+5KvGdRhZAlyqUCJEd1hZFhvUwHGwk6A5s3d/NvBojDY2Unls3OQtceyvbMueWzh
ucCYup3rYmCNN+pXHF2PECOz0NU6giQc8suu7I85Crd0izyCIcFpvOKuLdTMbzHsdUO95TgxyBWq
J6e6dzCy3dZd71VbyZSxRsrxMnPZAnFkg6AAwZuAM/qi2Q69+soEpWATpw1hdtxHs/40GeWbTCfc
zcM3JsZ7Zs3l7fQb/jM5YsFhf+EoksGLKOuhYu4GT5F4xEBcHvjNwnMhX80/BCn+VPP9ZDbnx1ak
BzUyMQwGNHJptbyE+uS9J/504PyyMe27iUuVHszMVYZ1PuhBS9rpwDmzOMlZYX5N2pNdOvziOXLS
SLNcoDMmhvVqWVdPHd31HZE5DkxJArVxil/txZiLSzeOv4VZ/dR7/Wlo8l98x0cb4nQ0atIOs4R4
mICyP40U+TpDF1lulLDcw+kDQbG+l91SvK3D5WIswQWxFjHXe/qboRsFHJ71xk0dbI7Ilq0Jw3Tw
f4AyeI3xC66CnqyUvts1HhiDi3ajZRShNFSOYCgUlJWL7lgJo+ehFopZPdfS4SRaJk8UCU8UcHIY
MzvWyAJM2RC3dEqJ5WQB3aK/EmeMksWJd6x2nShvMb1eA1Zw1DyhHvocW3xcRaM/PWFocS6+SVdZ
3Oz9NUb4lH1y7rTmQc+kOLaIAHu/UG8xK/R5ECm4WL4GRPsLdK8lzy8GNqo5WVC5PNrQ16QIcOcN
G1osd2ntYmzIJi1YCuuBneoxrgk8NkxqjLy8l/QJVmV88nvt00u7ndtABC9c7zzlZxxnGmaruD8B
bqSVPJdMMjgHX0p32nj1Rxb7z5bU54dcY2KAKMF4P6mNO6zlT9Egr6a+IpzSqoDr6mNJFY4+zrPB
LNluKuEfewepITV1vPacene1B8gRKC4b6T57ik33x6yc/Gzz7XMCHk9MyNRXT/vMonaFuPyLSDu+
amfkkkx2ZNb22V0wk3vfZzqb2aRpcyypuuWfVsOeN9g29fj7NTsuA6CSYQrJAiXTP/NjX5O6+fbv
NeATiXuopcj/DD1Ru2S/dLHzrOpCzgHckp9v9VIYIDSBI1JucPeKDQ0L49Qbd3Os+MvwujIKiQZI
q7Psh8aN0TkbKjIoX3nEiDts0iV51IU5nmrLwWWWZS4RO8ePcDzSr2hDT1VqBJtsq4XqW27I1Mm/
WosMdI/MteuSEkBoEttPa/e50r55MposWLBkfhXqZcEhcMi8+gXfBxd0/EmBZUsKswu10Wt+Zikr
B6YUDMlHImQ3n6Pz01KBCR4oGSWdiOG2kS954aovs3MoZ8+H7aSPBq8F8kjZoE23yUKfcPTyYhCo
ShtdPyIRHQjZfyxd7R94y+XbeIQlE/uccb20bmjCLJ0N5xsqo4vsQ6vuDbdqZtu1gtqxSzxZvCq8
3Lzp0zf1V6HRg3Uv7Drwckkie0k/QUlu/NH9aXT+uvEyiBFao3MHGsWudK0orYEBW6DyNzZlCXQn
6KyYPbTtLKdeQ8MjR3UoF7z52kBxY+eK2qOKJgJyY258Py0jPfV2VYbxTsGPqN1lWxNk3/iF+aCH
VAryWMza5iwRqbl60T6r5gU17nkcsTHZCc8l1pd9gAmZ+NYY/6YP15LUPzErfGsTw56OhOzZ2PJG
XpdBfFKLfhr60UbIL9rQa7PPdMR23VmwY+sOV0ZZkRsda/oa0xjpw+NrberXqkviXV/udAS8vZHi
kGBrO0Df3uTD+AdC3svqY8Y2WAlDs6SehW4xLpZlI709BlhICWZPvWj/5hvDOZkheuLJDOmj2hRz
RVK/mSmpxWGxqeqLnss05JsrgO8b7xUPhmaJfwzfWmz96Bui8p6D/TZt3McMujbnl6jOtJ9mhlm1
0+mdN+xuZ7YckLrY+7vAfQULx3L+V2XrE7t7ukMIcG5LFhzU9Q18kAnr7LKR7caWa8ybOn+bnOUI
zmVvAePlIFc7LHRgkVqZOmjD+KpnyiboqD6TDPIbaD3uOAkjji5vODDY+i5swsb/Jq1iEEH4tyQp
uWJYNOQTfZ0IMLCHf3ftI/R2Fd/Tyh5Wyu1iptD55nsoEsCCz5LFTl0jHHufzaSu7Vz6mxAZmvcY
E5c75Oq/iUwa/zk84/pCt+7AeN9zhWn8xeb8S3jGzAw6JURBxY2NKgZD+2Gamp5g8ThsiRNzeOuK
Pyy+eFlQY2qDRW07r9lp0v0jaigkZd3y1UE17GMuSdMI/yWR8V+li/5zOv3+8xFtIEpI2sLnXfDv
H1frOMjoFaw7GCyQFgU2oNamjhva3biZ+r6OUtS+jdvmt4HtQ7G08mMRX2be8qoZ5443urOtp37C
MsAV+f82WnOPOv7vbM3/H00HOM48rpH/c2rm8vk7XT7/x63//P1Hpv+anvnnv/rP9Iz5D+IptisM
3bwXbHvk+/6ZPrT/oRuWzmHWA3Pyr60GpvsPLkK+ZcG70zD+Xoz/ET40KDxwTXI16NN/IVL/N+EZ
53+1KP5ras01oGgYLsx0978MjVETMlMRKyN3LuneYGTdltSAhOxa0ieRTg9AClasgCeiJDfDdqZH
11uSI3drurrGwYqRp8dW3wnHXI4+lnOp1dZVFMmuJD7PiWC2Q2aVJbSXuj1nVdlGCSMYBn2ln6a+
1E/9klpRP04t46fy4crbZVgPkh0N69ntdK+bF8zPrsjEbSrgdqtGfXEXQ70mh2Nmb2X5sQKZekIu
v9PzSrkr1rrZyrhyzsBLynPqmOwFlvJF+fMhjusMv7T0Anp87b3VyZbzX0PzotTjW1U7SEaptAID
Cuw2iz3zGVwlDGCjj1Jq8346v3R/4EWbqvz9knlj/cPXqlNn5xSQULW7B+EcSmG+xeleytnb1474
Za6fhWYjleLyDKixBJbc44uRTPqHhKKNk5LlJ5M4DtO4+F5lUwQUi9vYtCDOLm+inS+UTBJ8njt1
Vq5xa7Udde+YrxfzTSNDTQH0XvedaElq+P6Q7G/NcAbWvuyLZsVkPOnHHprnZo2pHneWHY1sZxCA
PtvvaQwsIyeIk1DH0l0c2RtPM0jkTTHOKoid2j3Qd/0mgdNHtu8hrqMBGAYEYfopC6KDeLEUtoNj
X8fXVJL9KenG2VE1Cy46U7c0U0nEQvnmEuDc4Mv4nmcrDWq8/PemnSZc2yriedtE8MQ/WH9/JF6O
f67ZZJj86qSGh9Em5FKnnPD8IENjzu2LEMRGZd/qobvuIUD2X3wsD1h/7VdjSH7DGIz3GdY9zCDN
SUtaFZUD5herpL2x0sx+kw0JSOD7RWiK9b0G8nWqc8Q2w60vopzbI3GOd8twvWe3ix89L30UzSRO
GgrdYXZJJagsrh/GMsO+mxPDoYoCD7MlCPUT8JT182Sy9bLbuturhAHB5Ghe8/ldOddUOMcGMkEL
S1xTcT7JfEb9btnSclZts3xYrsWonptaGhGD4o/O9tIb1UvQLEwf+cgtmaLvlZCG5QFYTN710Kcd
9bi4nMAMEqoBLlG5S0d3Py/p+roIccY6AKtAUnfgreIpoS/krNlg0vMRS0sqF3PfV0QSWG3oAcyb
/qF1RpBuQLklXZua2nokbo+9rpnHnP3D3s21qHP96jLUhjjkk3OJ6RB7Vh41UuTjyBNYemQVq3FJ
WyvwssJ4QA/f9/X86ehuvHdmEL5Zo2dnm4+Uek70TLMvDoYFOduM132/EsYgwIUdLuFHrGt3bxm1
Gxj3TMBkz4IMhifCvrepOMSacfIahiFqA8hVcJ9fLfx+pUMzQ27UkUMT69UrnaPut1TCtfO0a2gL
3Ch8l4dZ18craUb9OInmJNcx2+cjyvFoqwwmZ7nlI5aHcajUXqtGKh5n4+bCSQr02tLCoXSpsYbv
e10so9mnBtoc7m12L/WFPdgvcJbJIY3v8rDs382JEVtMD1wMdV2c9ZJSNB7OdIZ9lfcFXJuf83S2
7qxgc6/6lazRxHbWNZJlx/l6W1HMUB56t3bPKxMpt4V/c2DBbti49gRbyAdSmf7AR3pGu+mDlFpJ
A3Yt1SPI+ssyYFG5P3aUu8erjZ7RE851i/GsNfNjjKLU2HdrculuG8N8xHS+tSg9Hafmii1oCIRI
L2Sf+Scy98tIk8PqxNiuMoNdbMabwC94muZTZj41LqbHxjLPNFvOQT5hBGDvnl5gjAe2FD8pi7Jv
k0D0pA/u2bBUdhjy1NoLa3ryhkledGKIYdpWSyjUIq6sODdtuzgPfV/y2DJCu8CGr+sEh//+p79/
yDYh/4as/r0kFUaFAqsf1r8HCewo6S3v0rsw1B3TmN7i7inLHZ+4SdsEVjnYezHmFzNJ/WeoDYHv
43EvnfcOCvcWo2IGLw3SFstAHFf3t5axTuScWdNvZ29KznZiBz3EpGBuc4wV5qPlU16XZ6keVfp9
hR0nU0RzzXBMOPnsyno5Gxnrn5JWkpBTahbMlol/Ri1Xaza3Zt8gRUtqMBBt5jjD2Q/GBCMuXsu6
J+ckOt64ZcdCi/Nd2bMGzXg22019bBhHeA+AWY51/UADGKewpHpuPQ0MtXdYhuQgavs0LOOd4usf
Rwce6ZM0GrogX7iFNIC+5RwOPmjptiGx0NUoi355ygxTC6HMw5XJBE8RCo0dmlHiOA0lpalRupis
P+SH1pgL/5bFotB515biXBjNdeScy6w6PDRgJS2TzEbnFCwYZRPkOUbXePnFTsUG2X+W8fQ+FMWr
nnzKJarg1q6YgXoMQvCPjauimx3i4kbvxRhqqrgtvrA2o+bWm0bSKWjP3yO9yVgOWcbFIPsVQkVj
yYxQz0y9YYt9KskZiK0UX6RrP2ij+llw7W0mw24ZfkiuMcqxGGY9vzjdh8yH0JC85OqKDXaxnlss
JdQeoinop3Fiy44URxvLvZCs1v3IbJ0jDz2CtwMiUayTnyUl+9UMyxLFxOq5sFid1h4qo6idt1nT
X5YFtbAAkMATnfwmuamN74mb5szofAVl1LzKgWjhfoj0HOlL6tXTatcp8mt71Y022YkluRsEie9y
+HjJ7ushn8Y3Ik3Ol3BSP8ps86T1xmsy2ruZNqvNnOrDVq9+z3b8YtR8ZeQb0QIy5+RZzdVqiVSi
d9fbUSC31AN1wnqCXM8+ftckWFTqntiZ10BicTou36pHOsXgOrBEA+UU4XnQr+RB2O4Sj1pIq1j+
00hfJWvfFwTNn9nE2vkvQUiPn20TxDGdAGvkKf9xTrtnO325Ix5pkS7ZdiEpjIa6Gfl0IFIhSJkC
1baXZKvsu9VhtGD8l/IdGvOxmCosvLQ0LJ1J8whV0BbIHt2f2kjUNYYLTtYupZ37NL8pZA2ssD07
LQuBF3i015s4yJbywr06wiZa5o2e6JelZatCLfjLWE3zFhoqxjyxr81QKznwt6ILxIIJZRLUDeW0
NDjDWWur/SgaZEJH3POR+LcoKG41XN70nwXEo6zNyg2LpEOj1xQHKPU/nJnSAVXRuxOPSb+Fh7Gl
vSnA1xXWJY2fXv02fQmNUhp/kClpwOLUleuXZZkfHvvGKe1C6Ci/yWzff0hvg33vLb9/ILif5qM0
PumtdXcYtYK6dDw6M40Py46THbCaZycdfpNxIJ1b1W/ZYL+wLuDn/11RrFJSzbQ1aAOINEOdDOJ6
QVzAQk+W74VsStBSaB5SikYftuq4UlVxHEFKBq6BJzi308hPOg8Heail+iEFgOcUc75b55zei2Xf
e/O2nicSOFQmIiE3t6qvzsJenE05YazTAH0xsRvORlnWW+6UD7bHGRdKyMNcUImj27TR1BP6kpbu
XTt9Z0J6pFCx9ltMy95JzYRnqVysQM8yP1UjdTPCYXjjkJCxmKnXD8FyNDCp9oS8D18FhEAuXAY5
mtBdrsrWS4l66BigIQV4Dk4vnK+/+hRhLW7Nn+yLDo7exoRhqtNsM3CwU7ZpD0kQzol492nvn7Xx
7gyoHGvTaYm30/2PzDHjizXNe4hzCNHSQCOKI39cHUaYSlDPWPyZpWXuyuYjHWPvUpL5Iz9Ub4cq
90P0IblZPIMtMS9ZbrrlHTAiJU8UQm5oCsMh6nwXuoXV2NRZN8e0iFXoio4gUJwSBx3tsSdcHgzt
yvzvIbr6H60PDCYZq/qgau9euOTZl7qwdh42fhKLvhENpH/4IIdDVcIVzCAl7ErtIc3ZH9BQsDVo
BYEd29AknXeXSY7Tozkk73TRIcnxt5Nm+CUZnHZNxww3qPGRpMDIj6hw21bUQOnWl1vqz+NMJAsw
Th/6pFnusQqN6FyY1zW/BYbCqRIbafgfOFe4shYHsVobnotxJHEg2cf0E7gvjN+B13kR6h1uRGow
wjJeqs24ett56b78TKHNTbAbtCrDtl7xihV1sJpuH5J/KMXnwLI2IFDKsC29SCutG2nscifn8tUg
13LyrWVrNTUYgKBlWosSl+If5ccjePvWpvemf5OsZupVv6SJP23i5MWiSTlKPRiMnvhNhaB4nWfR
7/LFtoKuWU6pqGDdLZp/RPu0ni+OPl9yMUyv9sw7J7G0zTQRgkEMer+v/45lxkIySdpfwnaPXVE5
7+ww0MhpjWgpeFLJCKyc/oGQDIl5qbFDu7Hxna4KFC2PZX3h1NwOehpYi+NSEacSeoHEziRrHfky
+dWuucOE7cQhsbAxbFYnfVKIToT5Tve0erhSR3O0JjoQVt5udF9x9JpMbtbUUJus1KbdkjXdDlBP
6CHKb3JuavhxaRWtDoMmOcEFY0b+vjRjy250PkwLpmZKdCEP9w5RfQQ57uh61/KZDLC14W0S0clZ
Jxl/smqXQmA+aR0vNlnb8omtsb+nP4ct235JcHlXwEGCWFx4ZXuHEYBN6qb5lpcNUeLxDyWL2h7I
Hy+ohjpRz+O1NFkpGnOpKMJxShW2tUnWt3B+18RASB8Zp1ijh65LQRChnPQGKZG+IUrsFZM6V7a2
q2oMDrSIUaHXT31gu5zVsTKy2PuCok9ImxgXQSv4lh2Z0XvJXj9jBtGcOkiB6vIN59OuM9t8Q352
4lHy9za7X/tjKsPZzxmB+7mL3EoeOgXT2jQcBwE8b3bsIvMgmafvXjUTGgousJU+FyI534n/1x7u
fTIQgEGasbrOJeUAXlH05BIvpq9v7O6VSyAjBSC03cruiNoCnIxvuRe/p/GwPtMpZGwBHf3BE/nt
Oop1kI/zo8s7ovZJgi0xIerWlqw9mZhR37vCPqqmvMq2tW/1cJxzUd7Kju2OIdyvwqfVesmbi2wr
VrOzEUlDvNqZtl56NT3ZbldhJOc3Yo8ztmcnyVeMM93ZwN7iaQLXfbJgNoxJVuqm2R7o8nO3hEHf
FuIq76mPuXAxX1VjlT+Sq6KziUoi8QYyxIPskPNvluZWH9vltOb2d12TblqkbZxHu3wbvb64xSWB
8YZFqZ4A9AAC8Q35iU4lHdOeNRLErsbi0S0d7ULgYvb6HT2y61Z6xGt1nzF1PZesHY5da+BaXo/s
jIAlTWNMfLJ7Bo4SLXnS7wkTSKqJOB30iopOazS2c2XNYQtiia9ksfZtrZW78n6IlwN3rQlj/ZU6
4aAsrHAY4/V3pZJbHAvtQcTet47nFn8uc2ZOApd1F+nv2mCJaYiyDZj9CoI3unrD/tRidhmBnjbW
b7qs8ue11S/GcP9l1AzbGBECq4V67djTXYVrZ5tM95/IBXCWHybjY7HaPYpCFFe8vlg0q8DIU+ei
6z0mGKiDpPp/NZRDA3/ssFEq66DZnDgy0tJB1iwqNBM7DuTMr9h0dysXpdguadOQhzgnaY0oyVwP
ewg/gF+17uprHHErryse69F5K7FYE7z0IabZzlXN1fyoMJRsulycZ2fxTsiYUYI5HaG+4edbqfxW
Vn7JMv0slj65GKX1CEX8atNFfShLtS39eltab5Jt/YlTFsHskWxa3traucsM9vrZcpVTmNhW8qjR
TAHFlUsq70DAdNXWtsULnZqa4B1f2SfdJ7pDnvxcs/6VwjbxPGvmtuEYwKfeMDRSf5yYXRbRzz4/
FOw+M+V0V2EoSjF7ae0xTzH9e2W7r1vYOi5LIPjTPjtSU/+fRJ1Xj6RIGkV/ERIEBOY1vausyjJt
6gVVO2xAYAL36/cwL7vSjDSj2e7qTIj4zL3n5ofWRX8AJW4MMtRuRLONVvudGukjJFBlSxunN37J
HWc7Db6/zCdVYv1FYwPAYyTKumjIkbAju7qEMsNBjk5hhxtxOaqIok+w+p+kqbixGFIU+lz38ouC
d+uOvn8fahNviPZxt1QcWCwfXUC1ZauveqL8L8L5D7hfslGS7vdqbdj0kSW+j4z44jmz7ugjrI2r
3+l35vdZ9bcgLqIzbVbHFG2JDokYo7290BYZTWiN1L2zKVwqFAtWE/QI9RrN3aerL7XSrJyNPM7j
8sfkCG6UfU7MvIuV9Y7a80ei/+ZAomuqACnqWz01R1VXP13l3bs2ghQzuA/kUvggrXex7ruq7OQi
as/siflk/EflKYHe5ZbY7wdEdErS/OZYv0WAezQ8UovfQazdkO4fJwy2xHuH8KR6CuESRwUX0wg0
L0SxRP51vc8qcRIFDKMk5d9w9f4jf/zaWup3RX23GSrvQYhHxsim+ZFa2S8arnCVnUwjV0E/zcxq
PVJlkBIzX96y9PuHoxKFATGk4PRUordVgfwyiTEth+E7Hvcvc0fKQuYiH5FlxKNcQ9NtSZyps/4c
Aao9pmBoBuau+FdNoOOYYGwbLq0YccTo4G6BF85nLx9h55+9ipDvcMl/JZPGcauuqs1/zXVwTxmO
c2TgkCJsIc2zvx3GvbihDUYhgY10zH6tPLwOr4C7FCA8iWxJUsMDGtvZlzSIwJqlOORF86Q7ZCDO
fVCZ+pg879k2c/Is68jet5qmpU01ZqUl3voeWrD1M/Qg+q3z2J1l+2uaCp9QMnY/0oS3Jiaiy2bG
NfLRegPkA8mHNSfRZUrrlzDhP9WKTx70NH9qHd+JmeIkZnZnamglLR9MtNQHE5XryLLNr+MEMSXI
bGcfMuJkiJDXz8YOibBKk1daTusxJ7o6URUzziAW9RlfX7TVGav1ikd5ExfaOTc1VZyUbbyfw3i5
4kHk1BzcXcSac5easkaiyd88vXzxuAeXbnb67dxKNAt8eLzuVM+em12ywYHXEXsuAegRniZR1ig5
0crDPoxP4TDbwA5lReVXNFtRB8tWgv94A9jX7lVaoGcY6yffL6ZboSCGo7fqN6MJ410GqeBjMJ2z
HQMHL0xRvjXtVF6tHi3JVAX/YkqGO6lSL66B0h3lUOQxXhwDkdNEoHbflwjINi3i7K2O3nKChomq
Vud0QArhDYj7kGbO53YO3kNgrZ8T2sxtvTDeagLE9P9ZVPi9GkaveMMtp0TjEQuNmyNE3JiOL31K
hB5J8aQ0aesfN/+d+UNxXvKgOeuaREHYbObQYDG5YLVQtEkJC4ZFzyw7luAald6WG8o9pnXmHKJK
6SsB1XzXqX7JiYa6tIzkh6bvb1OWfepFeM9RJRu+JYN7ZIjuYfXGR/E0LfZ4aqVzxrWAV3L+Z3AP
omc2UMrA5e8xSg4HH9NVWfvDzfFw3zF2yzC5ugMvWW7u/ug1j9AlR9eLBsRwY793/PLJbWAhkPsV
A+ItSB2Pcnp4UoD2DW1Ig83wUhIKibVM7QMcEHsVzG9iTBmiIz/c56y9LkYkTyFxkrfGb18IuJ6Z
ccOk1lBoAffs817i9VTi0cz+fEZDpK+RCmCtAR2yhTwX+h1lXLVv7RkTjASDkk7+Y4QCEIRBd+hy
4JZdB892VLuJP5Rq3OTGtgmHim8zTMkthjcTADWV/WBkDhQsgUKfpl8yrIm3DpwzhmpBPSEY0oU8
YRuoFuGGzKf90pqfpAdzPzCFbcKXsnSLrd0NmEmRfMA4ijLSyCANyFPb+s+ydRwOphpg2zuJzBVG
Kas9QnD5kVYtckdF1zMwRJvltq4WYlWBh2wyL/4AeEYKuNQn4fdEIPO/A41Vh9JoA/t5N2qyFKcx
Ipc9ZnOJ6jNe7bldendyWFBEgVJjed/tEI2711LDd6r8sqvvRUY+BirDhXOWJWD+YpMVe44dk29n
uyhpfbBtLXIsjoEiZ6ucG7kfnYx+006fptL7FFHGL6/sf40ch4cSy6p3Akni9ubSYq9BSYkswiPP
MOnbp7Rj0hmEvSQ1NT8xkR63k2Efhzyg2JJgJU86wgbu9hM/UGZ511VozvHyc0bL9Q5s5Jtbs1oU
lf4y+kea2961iB1qi766YGb4IM2MvB4/Oi/I6Q+2QUSUMGg613rcK9bazzHD3b3X77KhHG9e91lG
v0yL5LKc2cqNgGFD8XDKx1iDnl50clIkPe5qFO2MCRibF7G2b9rWv7iPmj3nNH2vqrmwEfF0tf3h
AVuJsGDjsIsOXccJV7Jzo9CySXfbJCxjSa5wrplfesfQY83GIKZ/letJVUqmiRASacNKgr1IoQRj
1JIrbxt3jWDDdc7ReAQRFW3nqn0B4oQ3o5E2qyb3Z1dLIIkhiQD+rOOXnoSHLRq1QzpO+T6icYA9
wdxlYA5wy5z4uOpcTt0Yvwgq2dMcy13Wh8krYZTDpqGoeVmQ/8tqvJvAq19p/5DdjdlzSTd3i3Li
6+gcL9Adv9yoqsB2h9sR4eHZ5mTx67Z8LiumNSQgH/IW63FpluIobM8wNAC0Q2prcupF7pJjXQqC
x9ArZ4jWNxWghu2wxGAEU7yKuu/Q4ppRbackwds7kzA45RMScorRS9zywYtpAAxChJHfRrBAupo/
9iGfcvPXL9HT/8eumSr/pa/7HCUWVlEfo/WxWpq1hGydCx6kAl/IehAJKmi09eyojLh5L4UTLsCG
gvS5Jzsu9Kb8nibqxW9YMmezz3KadHbD3ZrQCmQjBjrQkqCspEVdZg+baDTdU++Ce9Do6o+oWfsz
mb2MD/N6eWbLlKzSMPA2xB033aKOozEPwx7oqQ8wgrVC8AQhsXSSE5DE9CtZKnSw6r0RKH9AdrNY
dXuPOWR3THLeinBAtO4wTvOzHPFtnPIU37rBce+KGejOCFIr4nhFWxGwd2pz99Y6MWbboE/3cz3q
U8exv1jWD7rg7ge1aoRm795zg5Bhh7DXdsnlzOvu0phe7cK+U2fJFb3OnI9cVgMpzPVVsYPE8RxF
Z8I8xTnLI3JI0JXgk6XLq1gIPcc+HZivL5795AVeuScE892Ts7WBUfXeF3hcwJDujCFOG9eJ2RCN
xTY5ffWb/E9RM7EuQgjvvvltJV121srp9wtUDdQUibvpxmbAWgzAUE+P9XjB34BdCtu6P7ECQDyy
hYm4BDWUoZBxfBH4t7iUP5QI4fIUpAQlkqyG+TPwvA/hDHITmvSzZjDodQYqwvCPqHpzqPynjrBo
hHhKHxqHOFNhY/yAVNiBFh5Y1mRsuvZdIM9je4LBfINrKPEYs+YMk2IP8K+nVABGOdvmGNnuDP9/
OOSRfgJu9w0hPunALeVrKrI/dIHl8b9yMaXkrbV4dpIXKaKdsfVyT1mYlvby4YvqZwisnorX+fAQ
RsS2jyfKqb/jzEJsZdlnXOGP2STY9aEX7N5BzK8cGXuTOF54zpJkPxeETMI5w6aFbmIMRlatv71e
8F74ZGuMi2O+u/pbhevyRxJlIXbjwt7994+9sD7q2SrPoHS8NUeeGsmtEOhYPhsv0X+L8za9NJMO
dhWyWu5+VqZhWCLmwatRzAwJbRhw+qqAlnymU/OvKsdqC0wBkqPvjY+uL4drrFZXErPYdCmSb30f
vJIKF71UESu4xqX60rjCXbqirnNidJ5MhSk5CXq1YgBRlFCR6JkYULgUUiRbay7/xdTBL5ZLiCcw
K7yNSLLJSP0eZM+0dc6mGdinInX+8ClhrLhRXAT9foAJQ5Zpri9W/tT4VnCd/Jpk+VAPbFss+crS
h8+sowJTfX6gx/LODvcwU37vs2nGfUarGU4yxTTl/RtzcUgIqTgB8Og2JWczt3yKjye5Nnp55AJb
I9N9+YYowOXlXfPqvaNsSM2eCg97XI8LeyTIYFVgnmoHbADAm7M1syP0MlMA2I0KUKuLeClWL8yY
/3FlGVySdateta24+AaLnE7kctZO2p2LFVIDZoTYrwpmDeEAOAEKVP8WPSEaAPdhhScSgbNtptr2
tW7nb8YyXwMCjhPthzp0U39wu+W9oWe4INYmJRPPKVSBemst5XTN8/TcpQPAmTqwNq1lo0esS6SC
2H9V9JSkKjmMskRX3Mdqt0TvqUGhW9vLD5cYsFNX8J3JzHlgVb+nrB8u7Zrco7r8oYkreqtwseG1
oGMadlqum1SnPsxjFr+kI2XUSJFx7Lv+OUkb6woIFvkQ+dK5GDakvO+WDJybH4ZPw8wSkxJbQT8A
KjQDIjqXggPWAJjzGfVgBqITqpOc4BemNK3FbKUIfvOnSLayYIJtKrxKC+wUhfKWfZRVnEbSslix
l5d6pCXpndeAEPLRAj6e6uGvbMEY2qOB7rPcEyFdYrFJvZ6H7BhMjbk2Zg2bmEGX9n8dkAQfWUMH
WiXxrp6K+F50jtjO0+G/D7LF2CiaUu5LWc0vbaH9o2rqcnfIXNE9MOdGuzTCseIXPfjaxcbqbajR
21G7H//9Y1sXrOWmUO1aC2WtGAf5RK7aNmHkfFqYC/lhFx9yHFRDXJ2V2wQPXHs5d8nRLofg6jKU
OrdVaS4y0qSYZN/xw1IG4aG7Dhx6u7lcQvyh2WOcR1oFSoOmVsi+ChUcCm/5bFRsI+5BoZKglGKv
tPyKtOwOkGAZKC2c6EhbDDknlrkKMseq4iMxJvgjEmvYpG1mvYbMETCbVbuqycNz0DcjIAKcB0nd
lSTfSEbS6RIDbmDNyWA02g5GNXvJdJENG7M8EVlPcQGvIwcaf+2Q0d6GGiG2cU5Vzu9kV/IYxtYh
Tvqjye3gLuYaU3fMlmWwUAhiRneeiHSgJ4h41GytDz7GEi5SyA/8BsUBWDW+w1CMl8gLGdBLB31E
IPaYnirSmTGXjqN+CUxU3asg+ZXlir6wsxeuD+Pu4XSPWwPa94rlf9qWg4MOo8t6uGLo9FEQP2qt
zd7FZPRMSoHzHOBPbcPH4DNn0EmaHPpa/C3nSd196V2DoANzZYx+KgjWq730y/wwdq/Pih6Epf7N
DO4fJObmMGYTxVFzkD0szhiX1CjApyUshS5jph/h6ECtjlJIIgODH9uXFzXiIgp72vlK4gmL+3y6
Rzw4h4gXgfu+CL8Txnx39sHkEtU+dBrNTWA/E94DZiRkLRzIvSLGE9Kuk74WXvC2Xg6g1+JPj2iH
cWUbKAdNwkj3nwFj2XaBVd5c3LdHB7DvkVXpS1ao6v7/v8VF8qsdTHEqZw4QRh8zr7PB0K74wTwc
SxsVg2h3poTe00HXZHnstJzk3WvS8Y6fKtvS3QumijkldGdhRyV8fjND+6wq14cG0A0vzVDtwyVV
DzVW7+VYfDSZ3VzdYF65l7RX7A2wfsbDi9bsSiKB2FSw4ghTJ33Kcvc09HitFDuwKg7de2Q78715
RghmIG32r5XqGbiUbLiFRdvkQb4ubE5LjM0/SJdpTmQl27tJ0EylIDZ8sOZp9c8V/bNCXXR0Yoh6
i/IPUxm/Up2KocUPwYqLMcdnMteP2Qm/WTxx51Ey4M9on3s3LEGkM4/q8iS8qd2IQO4gCvPmNNPP
ERDXW+Lp7jZX5TNUkppXf2LBG2SCjekO1fgT1vzsliIbGRyLcPcYg8mqmyU1AoB7qY9CQIyChoUb
kg17qP1HxUzIzHunQiM0EGBaksBQx9kPxQRyrAWe5FIyrkmcX+Uk9RMvNdItBhEqAU0Y6qiCAxJB
Opb0IRyvaSo4Y72Hi6wZxLp/kq0eyMTq8ZVCDYfg+jL7Gt1e7jj03z0umZ/dSM2NZIN+Zgxf0Jpd
J5dKI8bnr7viAOiMxWoHBz2fBdHkIvsaijl8pIP7lscrhTcEa257GauFQPCHav4FKG2vNDS/G5l7
N1W4QOtlW+yaWruXtsV3nZRBt49l2+JJHK1T4TIOAPqcvyWAbXufTCQCjdXFU+5LP2bdxxSzNuMp
8R9JSkszFGvCGG6fEYJoySr5qZUYwXKb/Fc4bn9x7JIDYLAr+XLyjtm0NLsBIcomY33RQCJdRPXW
CLa9k8RuF4BUsnwVf0HV2DEqck42JrnN5LFBTaw5R30tXruOom4Op1vvpzyTxW1yi4+IapTl20AO
SvS1SqoWRGnMXEwAsO8lEO0ny/srZuF1h7Knx3bYDEauBSKKC1umJkZuuG3nKthjsfrkyv9lBrlc
87HeJ810FMh4X4myJSChgV7b8GXlL7HpvrcOvPkpkH/RbyOeK7zfnGyXvl7gxfN1NW+zb/5NI9MI
OtmNHnxrV4XVDOGuPKey6R6ptZXA/34NabxPoD8+q3b+RLMLP7MF3ej4NVONjDmtlbCDJmQQPGXA
dVonj8glD0/CR1400pIyN9ah7u32jAYR6t1cfhNqQfQZDsHHUBa8V6Ndf28I3GNWBqgBjBW6jLzn
SCsDfHM6lvmFMi/ZTS60BopOy27aXSptlqsuWxjYdXrvlyZiuSuwkfYHoC/53e/HV2uqqmNbx/4G
NiYm0YwHbHHEp1cyOSltVOZJiKwrLCrq5/wraxMoD9+btMDRm7jDGSAZrICh4OnzvXuz8PvGRNzt
eKRW9dI9sTCg9N5fa52XDjr9W1GUsjlgtYicgYtBPAr4pFsv9F4AwlubYQq/8SSF2zLN3sPFAi8T
szqTTblv6U6AdofDNfPmr4HKo280Av949laq8VcwoDnDX12fvCh99pzlR9OaP3xIfINbFg8Mz/D8
kdP6UVv5I+K5RotI783n6I22z/tT0Z1b1nZ93OnlEQ4PoMeAI2Ay432BdoZbH1692z8X2fwxWdbN
QlMjsO1vpQYE6aoRlSoQ8jYghtr1BkhNYJqH5a0W2l5tWm+Mhn85pvuBEZHvhB0USRMhkIwINWHJ
pkEtIOSSne9CgSABl51Tv9AaTZn91skRres6yRd+fsrjePlpwUyIVwnXmB7GToz3OH0SLWiZwgK6
kmbTIVjCD9Em7nnq2+d0cc7DBLENpM1l0IG9Rd3D1dAxuWSp125HKH6wBDR3+op4GPtVCWxQwWfN
TSVOfiwXfwukfnzAmWPB1CxdsTPB5BzJ2TtICrstJfrvBbkFdHz3byaGN00uK3qs+jf15G5WdIpz
juoiZ/mjq/bS+enTmAXtRdjNP4Sa/cmpuuHSlCE6dBMc695fSPjpcZYlIfiRoc5uuXJnNDyOBRqx
JpesknozO/nyDLc7teaXQitNXIoERm+yk6cScQ7B2BQVHoLOGtnapVGB34yKeOnhE07J+BVmGbqI
dP7d9Gg5xarFFH3vMKqYzpBELdb29vNk9/bDfIM+CmTZTPwSPQkp6CQYv9fHRnpsm9252GtKXhfD
9X5kjOc5uj8zqHKvvMf53qyYjrn1udG4LoEdNdTojnvqaOU3ttutBEkWhwIM3ejYy06s4z2yILOF
cYKXATxn26OfmYDeFuzfVkMNxbzoFqucNzWhDOTJaKlkr91scT8M+UFVDSiiKj8jrH9jJBOf4EY2
N8O4RtcsblPkBx5rKZZv1pM3NZhZw6ZH+6XHpxoJKYik7zBl4GRmQ7Id7XYnl4XclihkTtYEZ40X
ZGfj25vCFChVuezzWh4yUEWM/zpDe82b5bvBz4ypyWEYUrgR6Q6uQ0fIlD3u2nWbXk7/UNpitlXi
OxXT61Kw9eLadK30WwsxmUOYO0XDnEt7cIU5MqMZ8mwdeCe1xHKjLIY4UwIJrgn78mBd29nRR1Wa
93zBG5JKWoya2rEolrfPxZE7p6/gQ87nSrNSYRV7BA2ebFy7N7u8s6atFbdHq2z/Wm5m7SwvOs7a
OdpJ/5DRcqHz27Ze+pg/hV2DgHIt8gKb9NrnusRNCigG7d10S0Dg7JZxUqfa4OVspHx2WhNcVB58
5rXem7QvCVkML61XzvuMDKuj38z5QdZDtXPC2trN3uIcezae2wjn0cWu1ZX0gODCZxMRFGRcQPRL
dpTKvLgA8i9SkUijUn32saHXLfKJKTVXyIrhBnrXHqXCLx/pwKN2Rxbb7lG64U1PEwCzAFUVdu7d
XFmEgJDs4U1/8pQnsbHeKzW+zgIMPHz7z9LOXzm0P3J7eFd6LrbKWlfDwFkzAEFYr7ozjLOfUDuA
pYAY0e+djZvC8d5o5y5WRf+yVABs5+91698gmV2QP/MDxN+7yrwvrgOqbuJJ4FL4Yzdg+6T4hhOf
16rTktM5Sw9ZoC5LhPi84xU5JZgVieFN+lfjp8lJOBgwx7xjDOI1Z6kFTmrNyBiaz8YupwacsrOv
e9A0Q27BSCWpZ2K+OKX86rly6h3so72rltcQSWtX6DcvmB9lyKw7HiBE5fOrFO137RPJNKR6a4aQ
+aJkKJdidh16IHTBlwf57FKk8pdvAOjBvWZSAiADDGNjbUucP0+z4b3EJJqM8BgyNlMbz2s+TdC8
BbmhyhWoQ5g8Rs74xw6qtw6pdB7KY8DkadNZRbWXeNPEFD66okEQdKlIedhJC/1+F+6D1BKUcyG+
GKCC+L4x4MtyfKZ4fSXD5NPz2GTxHBx1EFyXbmaVVpNmNHmvU5oLBryIHCua5UzNp8YPEVEI52Cm
iHC88LuqYL9Y3amz2U+AJ8ZATR5QI1fd3zxsEOCbjbGT7IxdNQOGFxa7NmyZ9aBwQog41wevIzMz
e8kgmW5hXhS7ObbzJ4wY+ZO/VL/D+JyXgnEOaLwatjfvNiLmSn+DfHB2vAUJMoiWePJgOFEAdRW6
e3znW0HLnKX+QVdq20s2a1XxLAzAgsI8gMTahLa5J8WOapOHF9pZ0DIWw3v7iw3M1THVZXTf1Iga
N0sZ105ldEBeCl4SYJCYZnG3a2AkBWQbmHnw10YCW4LXNkDkB/+MyWw5VVSomLpmvMZQ0spzMgN/
WpNHk3Hh9ks5ZOf8XvF/h7JD6TCiMWUmQryCuNULJK65DvlkeAYRAn3rMliF/BWnHrDg/wQYJLVu
xKrs67IP5ARcz5P8nAbnb0CGDssc/ZMGmnsawSQm4PowzsgkmpxvHuHqFo06kAGZoLmN9T70FNzv
FEEFO2YmwVEPcaujPTiME/b11mkuyZSEp3pMXk2hqJdiVlPCtE9wCP9OGt99Nbtng8gJKFh6nJri
J+Jozub5z5CUvwz+ZwzqaYOl/24jVe8pV+bGOhOC8BJXRUuSlHxv4nqXxPgHUWCVFdKyymtQi/uf
dcNjNaJQ2AYpkEtZJQfgkow0pXvs+9UZX+oPVIYM9BRD2G6iA/Oj6stMbcNIMSX6aYz0kcgZMChD
ieDPxaSBiIpyj9NwzH2Cq1Jntww2lvKk4KFlM7mRPTvsrN7VTQkQZEkBiOjlCh2ESsf66yEZ2ta9
cxkrUJOJheKRBOPv7SCbo2PTmhBOaQLCg8MIsI7jX0WtrINn41aIpgpIGyXqStP0fYk7Moq/1R1f
UA+pKTM5zTOGceWn+w4GxEYwLzoCmrImdXWVfwmb+i6SzD+NjQ+/EjlXplZBJkPhAzqMwp1XEW2I
qxFRYNNU/4xLegwzirPbJv2uG5lA1SrdMrOHi6RKUjzq6OxNihWVrJ/yBeHXFMPE4YetBfKCOZ2e
cV/nOFS9hx1kFzteD58C1V9Eo5NFz1jdkIDRoW7qmD6n4RlkTILoGfj0tlKIwabFQo2cMXbtIvuP
l2aPfq5+Fm7wB1Q4YY8fVc2qJBwYu6EV2LgLoVigIzGrQogOLe+zlnzDGJ/8bc9srinbX/6kkPuK
DKw5j3mcQSgWhC6p4VU9oxypqbyDctvzoeqRxBATN0/It/9oqUgzALnPBEi1dr2rYEDAbpIPhlJ8
LXMEhhaxp3TAQLroouh+ogR9OAftrod1BKkcJA9MuxmwMBUB9Fw1IM/h8aE5mreFz59iXjdmamKd
PRRohLxqPjQ2P05CoqZHetqmMJzqBcOXQ8FQrqFSBObLMDytdrkt/Z2LOpW+iK0/Q4Z2M5avtVMN
J6THT1USdjx8K6ihtI8+gatBg4SpxDG/DVe1DOFnxbj8YwL5kQ8IcYFgcINYkdxAYgy2gTecZpBa
23QYaoYpyBBFwkrJilfHm562iNLMhn+FR8b8KFpy9YT+yf3ko3NEhi7alhLVMU9FywMoY+TpOKXo
4qwF+g5wonKW7XYBg86TDGrX3JJy6nd2iJjJKeQGVwHm6mrBcSDFiy2Gb2qQP4O+XbgbpIfaHhIg
9tp9p598AH9Z4PzyvEXvAs34gpXpiw/089qq5MNdPhNe7rGYOdBKbvHZZfIxuNZHJS4ob4mWSIBL
pGl7XFjv7uKCn98E4i8O63YjLQP4hxgKXFhHssuefMqhNYfuUFdsaorwyR4iaBwN3PaW6Lv3RKEP
oKdyUZiri8JJjEA3/OfE0QPar2A3D84Vwt8WvFu3UQSG2233QIwEsqs8desJr7BozJKbHfFmcRBx
/gIODs4ND99+HK5d376ClAtPuh2u9KMciikq/cCyD2Mi831hFc6ueIdqSNtEBdQE/VurE7TVAROY
DMQLYvyWKgNGbZs+6ZaUGNjFrDEVvSiUslsOv+Uy9ajwxmLsdy3K/J3LULK2gy9/jvxnB4S97Gk8
M2woiSN/gm3HKpg4eG2jv44L3aMcvDto6Ef5a7ScP00fYZLizPRD6zeqwfvkygbDI9oQy+3/2OFc
Ul2V70EGAQSt+TXJeCoIuMWgw32yWWTwM59b6k5wf+Ste6DMmAMttfwx96gyhUj58bjmtkVmWAS7
cFRrRlDHTHmfNjx9nqPkp02XnFjTdGqIH1TibLSzPAavOBgS57iUWcDmmo6oxeyNmwe5ftskqOIB
tTp0urlW8mRi53df8V8yFEESSOR6iNRmHsndoXkKdivVzFmXgvhbxcj7YPcS2lZAiE1Df3uGGcxh
v0lKChMTR99EIv+ZqCNXcrynrf7WJfiVsgGHe8ILEQeUWAFWPAOZfqeX+iNqougS93rP3iJGaRH8
IGwQkCfA657Sv8uXl6AnU8eNJvseibFFab0iUEoDv5WEgHHCKroAjpvC/lxzdl7rQMAG5pYk9I1T
qVyS/UAG5BbO3BHXbY3dm1yRIfhqR0U0VRCe7IWeb+khz2c+bjBtsI/MkT5Y/vLVlsPZVsRnCmd9
g0MeShLlzvV7PqNHJNQjuZUJuZ4yYU4GBwG2mGSN6usnOVdmawtcHMLp37qUqaiX8yPQPCCrpL6D
y7AsxtuzS6K9Q9bNx4qtuZTYp1z11mTuxD7dYpjKGCdPe35LXFl8CciiAqpc9i6PKhryU1I1V+xI
n4SN9edG1Hwdmk8FIA4LoaFZMcdk9lrzh5faQBmgxcC+n2Acd+CP8PwXCtdCiid9yfvlXGRMz2aB
Ry9Jxr3lFzDLAmdfAbK7LwU1qkUzOP0xSxQzmaio2iI5ICEHnbXw3SHWNFhm0+G5pHI54BdPd/N6
K/Ftn2dAVyzRHrH9uyVt6Bh3TrY3Rf4jNMSNtrM7nhpW309lBbreX50kNUOmg1uXzpsPQ2ECNndv
Kbs02t2zLmOkCxX9hkaQPFWDOHeAjXkw+gJ7Hap8zB9krBE26jRkizh1/E8KO3wjj0BYy1vZKftN
fWd7M70wziWQRS8cPvlykMQBvZmgXbUacfo3wIhQZ+/g/DGB9YV/AhhG6gRT8A56yA7FMbnbfYKJ
RmT6QGHGjKzbO0gA3g1GkOcknF4cYnFes6owl0IWf0XtFocuRVnQSQdBUsEaH60TrkUAIq+rCMNx
2xMU5OexaruDSpJhL1P1BaxA4NMy5QRUSPgQRaexvRaA0ClPo2nbkFP6TIbYxm1gQ8TQYl6k4X4w
WFyOJmP/zZCYuX5gmlOUzH+svCsuQW5tuyrw3jSEWGwmR8dHnN2u8ZO5QKXiGnved1Kf43BYDlME
/IGVVLHPDflvieec4oyt3GCkOIwd3XDqzzZJYuYWz9h4HIMJHXnodPXakIzpTgF4ZGTiTpGF4gYs
J+Rs98iyvdq2U0jCkcpIBLTnkzIYhOpUiGOK6hu0WyTelGWne/JFO5BjHEQjM7NT7fsYSLy2fwTg
lvdN00g4FhS0KObY34fjnoRHuIdYpJ7y7hWXMMVI0g83yWBjA68MaaWL0KDJlLUbSX0N6UpfMqFy
NgfwiY29azPqVwcbLs4zex/O81dqIq5oZK0N2MaOlJmq88NDWdZvpqcebhf5u7MopokUiFmKH2ox
fmOieNKptzqsoWRoNVU725r1usRJjvbZYvZxabLwxMIGa+m4HgaOYkDG3UFAjDrMGdk6k4DfOpJU
ThDmTSw11N1xBukGrfjMYmaTOk32w1vbZC9ud1aQDW8TRx6BOnZ4XcauZ3xjKs4oVulLwrlWAoQo
g0eW2PRRAkdn5DzTUAYbvQAHxymE5pSLS+s1sbZ3fnJSASzyNMlmbnNtA+DWTAY615HXWpC2Jqd1
yxS+tPSQR9E5/2PuTHbrZtIt+y41Z4JdsAGq7uD0vY56WRNCtmy2QQbJYPv0d9GZKGROCqhJoSaC
/x+wLR+xiW9/e6/9GvXvtoG3OLLh/WWyOSTDt8X7VB8Gq2ciI+BVOWcZds5JMoRvOgwBoaTxXtC5
tUG+wj8hvV+9Ak9okclGpMPexdrjFYNzciDoTiow46w6p84x7E3ETdmfKm1QgG7+8lqFXhu0z1kT
/LJwD6y68OxGTn3qBhRNYmsI8YxuEVpOlFe4XXZ5CdKwHfqaaZHNVZKyKjdw62HMyHbo8xfTIN0s
63zmZUEj4sjKhD3TFTUmPxmW9YJ6Pm7bNn0kEZfvvG4AS9LKrcESkLNVvQ4m1VNWPK1Tnk94eMv3
dogLijftDzNn/WyhS9d4J0mbUL1qJJyzRNFvIE7g1Y/ENvbRNrjD25VjkynLI//LKemOT7N2b8/S
QTc3zT0mtuYoNe9Vf2SjnBhu/zSWBYypp3p2s1+Dzl5am/e6ckxMxCSFy7hfACoApwy1kyyGQDtb
es++yzpxPmI6INCqR4PsdgO0lg1cszJpGDm7RPf3Q22w6BplDDEFXdKsB/eadKmx7lzY/lIMXy7y
M5COZCAU70doQgYZjqaQ21oCpQzb6QWNEAKo1ZLzn/CoOuRVEXCd6WTYzD1M6c2q9UR7NlTMI0S5
6WOYBJuwmvCVxLOxDavepYsyf7aS8JhZnvkUdjg+FYsAjjDi2tnA6cOWKyblJ056osi3dmGNT3kQ
/wrrWzp6wa2nLndth025hcwIKkWY7CS4UffKwB3mkMg5pgg52fJx0esBUWOYWrZsI347NZGm6f15
lWcJ2VYGtbWB6qHKsUDcxG9vYSZ+hpy+abHuabM0X4MeA32zbI8hhdz0Uv9U0nXBkFxuASl+8ohv
roi8i9P6EA+QWZO5QX7rWPJffCHb55FOt9Xc+8WOcWzxJQgkyNmb9hgNqk3RI5C3gVGxbc2K595P
ab0zrCenEAW7dHohS2WVZ02R4IGxwQuc8YUT7EMQ/RYwJY4w3ubb1PTlnrem+udVQong1cHDeLQS
5gfIxg8S0sqmLCFKDHOsWJTKVQBX5HlwiCT37boTvbmtOr8/T5iut5mfsS4K/GEnWijKGp+RDFqD
DmVlnFRES2s36Be65nbe2NZrk+KY0Qtfo5oyIgMz0DpM0vbSxuKFBseLn+b+HbkCHZy4b1IVIB+g
Yu9a/vmdhU0Mh/u4lXBR1j67+0tW9L+jZDtym5zM0Q1Pykk4XyXR1RoqTjNNTyXwUgCfjySWEua9
2GhS4m/Ga6+H+sq4B0Ez1DZLZPUyZG50YqO4sdk8nWySwc7CK8kkBnlr2ZFTC7qSGRRYo2axj4yo
koZhrCBmVgWY7mufElNl2bguSoBQpRMgv2aPnTn6xzHSNnNI0nBKoPKRYyUlmN1MxfSP2g6HL6PZ
cdQnswxw4hTWjDq6F8amyYD0jqUZry3sTbcZURe8/UbTdnp04crl3HInwnp37ji6qyb9GgVj92C2
nPXUMLSrRHfNrpwQsVIie2uSvI+dDvJdnxAD6a1JblzLxacsDA7vZjJfypT2VJjv4JSMiyMIaU6h
/J5G4d47B79gEHM06zkzICVlxHRSSn9YLdLT+VIqXMvYpDZVk33jCeTdLWKNPRUOo5h+14ixSTMi
IlV4aiKftwL+yyPjs4vM4u4hmOyzaGTCZNkHS2t8r8MhWIm8/WwXf01j+siXrL/+/qm6GbdTa7If
VVHL0O59ubr/RAfOlxIQfTU7YZIB4rbuaooLzfqb/OL40VjBU8roPNUEOAQbtDLPiwPxvkMKqxeB
BSoPjEPq1zjKEW5ug4zdUIBGIjNyDZjtFH4ORVCMDmyuFIPlILNRQyfcdnKmY40Dn0ZhCiR0dkwt
iJxW+8FLOT3aLCQeag4g1Aq+R9UW06GNq3KqHzw1fDkCUapGy4kize/HHeBPHrb3qGzwIwNALnDt
/iTvdqTrwTxWfUuhtx2A1S/HdxoFeAi23Qt/sbq1niP3oUqn8zD9YKM/noZieaZRPJsLmT4bCyWK
THi16jv3mPE04D1dgBmiSBcTXk2+zpD7vmjTXWJuVFLSFZtGqC6yuZkNPATT/Ik/j1B+433SGAvh
x+KVgeuy28fNt8Bd7GGTUl3YvCl/BFTgnT1Mf6vBboqtfKzzvnqJw/FlVhAi2BQ3VH20J5UL7zQb
8RvNgPk54VcrqVpSwV0mXxvfOXuuZsflW+e2McKnIZLcIjBDWDd2F99vIBkoUa1Bi59B77TPJQ95
7YbGnRLhN5tlVe4l/aXOObNJtP5Yjg6pBTa3bPW+ZMjBLHBpmmxbknwmEInMXx4zms5GHry3oLc5
jmJu3AgvuzrSHa99l/zOkrg/+gDDOTjWPwfNN4DZVV6npOQIQq8Qt6rgSTiW1UYt0V1POtmOwx3Y
2TglOpUFZNadIj66uKHZC8dXvOzGpULdVBZp4UK01i2TJI+FTNx1Hwm5j5mnL+XA95o77uNEKRvN
vSCVaQADntB/aytruBzq8hm20VIYOBuHmWpiOfZkwCXK6BjGxTaD/3QZMAb3tBQdA5kD45e4pFJc
vMfKVFuQPclPN2giglr6TzhjKe1aLzpGhoUnMcwuXvhtxFTV9Ugf167u/vWF9MJajKM8wfn1zw1S
7sGu7QuPV+ekjYXOWi60KgqKaI2p31O23cYAE4L4V7zY9K5NurUJJf/ib4Q4Rao/z0V6z0OO+B3/
0DJwSgxeKPUK05U/VeY5dxTWxoYhDNYzkCzUoRfS3WWPkqkKnDQBpaZIho2zngOV761fqeW2O5Nq
kg8tTZzrRc7DCWwISf32kDeUcaHM7l0cXRgMymhDboj1WK38I0+EN8JgP1hETQj8cIHpg8CwO3Xr
qbOjFd3S+tEeOWhmFttn/I9qPcnyZ4BFveuG8qEWfra1y7De2gr2HdtysgDqYMFOKihVQlyaiOiP
1nOZVpTDVjQWRxYYwxD1jc/fRyai1IHZh2HQnJmPA85uhmHqfV8Gem16i9UT7c+aga/TqXOiXinD
GlKkmDmxA5HOCfZZ32HabdXeKZcyaLlJ8y2GROqM+pEQ1hKGdlKoxD87bIWH3M6wOMQzj1MTEM9q
aFkGUmCJ58Zy4NLQObYu62E69iwFT2Zyoxjb2Y220698uGY7YYm1q+nvMgoFQMqJzH9+iUvX2tEZ
SWaGxwJV5yAkzJIdlBEstKCAyFMzf2s7Gl9GPR1DfkS3tiQHv3RL1IV3ihT3QQ5+beNhpNvxcUxr
Wz1N0GUuMRi3RzeVI1TMeFvOlDrY7kxcKF54P6H6OStUTh5wYl28G7EgFkQpHocUazqbnf1c8UBZ
k8CJ6B1MvyuSKlSERMZxJli4RmQyr0A2SDF2zavj2+9D51rEYiHeCBLmU23NZ9jL2MvarHzouHqR
xfv+hlaYQVyT9c5vNfzgTuX3v//v76/QZk9p2ZeXSdNuZWagp+VM0Z2FhQhOI5muDBQGzrrt6ADt
YzU4PFqe8NeRpj85cWFjkbMkPqaq8wSTSDi1PutUnyOTRU6sYwvplS0G8840Ft3jzLLJ7sx0BbeU
gEQZFw8k4vOH3I3eB0uhX+q+vYBaulfl1B+IeQ57Zx7Rdah0ZnOvXhPHek24XB77In5tSjGSQ40R
IA992qsbN7b+Mbb+bco/dRrFl7Af70yiOF1hJsc0jWGkm2hMo1P8YmdUksJRf20gnj1xiHGfeEgA
HSftjmS57J0kgKPaBK3syeZX0JUE3WT6VcELh+FNHre0Ldp3miZ5b81vUcvkGsWEP3yheCZLQsZW
/1aEwXvkYM7kk3iaiZetMo9TYtMblMUn0YfbDRnYgkxuwb9MDcU5471JRfhQqWxeg0c4Ipq7579f
xk73a5cx99x6bYjZiujgvGGkBj0VM+uIsaL2xpmKXRdAdJAhJ8aByfQBcoM+KmLiG2o/qd3yxasv
+gsxfhJdnoHBSZB/A5iya+MBL7+PZgAAb6embUF+9pCa+oM1GwNdngOPUussj+1NDVIpacnIMRyU
yUeX9cbZ06D3tbeFDf1IbJpGeOsWhNkL1mb8jbwWSgdgIy9IeksuNCHYZ8x2n550A6ykBZViHgZP
fZUWnjlF+VDqnXLoXl9V7u7ooJtrB3P+HEt23eY3mJmfosEubUSoIZq1z6U9yozKHisA16oXyYut
KxBzgzNykubJA56yaDegbK+wY0MgsMsN2QJnY9c4P0BCq02UND+YtdN7q5kmoe38DPLBPYsezDn3
0AlgarcuO96xPbj9i90dnc4r3rIQoTlzw+Gz0NWPhR4uRmmd/Ej6h370npLCnb4TZLbZ6PSBDG+0
HlOdELWtHfxAIX7czvpEzfXvWapuhFLJI1Ru98DPIUdkKcqNCEYG4CYYN1ZYjWsX28B2tKo9iqL1
k3kJjZN340MjI2pibBBQtJSyxuxdQcHePrqN3dz8kAGhuRBZmScCW8gkb37S0jlfx8R44TjJKQHf
5VPkuIRv2rjdILA2gJoS9WC0gCD9KSivtkGIimaTetdiw9wMVrtXAXRCEY9HzLlMKD0WXU2L19qB
VLPh9WJu3IFmzX7GzOg1xom4EdD3NrpMMQVhee/NJ1I5wE8yXx0mI0gv8JEeAlntNAee7y73f2oB
mAAbqKAWEFdnjxy39b7x6CWrPKV1qXWMO+44iv9GZ8sQRaxuSE81SgIGMbJpHZDsbVQzNGe1nuka
UF+2CwgVvyGpXevcVWXxbGTPTaTTW2tRyRpZ+UQbTrboss1LwStajkBEUmf55/8a5pwyYlW3q0pw
N0rU+VUg6V3RX0NYv0/wSzyCOVX/x3XBULZThdoGe4PlW8iqUrpPyxOb3SepMbhQ05rX/99JODgC
0Jq09xgaA1WpA/apsGcfn1ahfXf0xoc1+tiq8ESlNRWGvIt+UOe2BogWX6bIURz5MG8qP6vOFSkM
6jGSFz5g74F3w0jcqE0Og07TDRgR8j61olWjli8jfWMNHZKXQEOC1WHOxmOWh2CYCUt5W0HPIwwJ
bT3POVLjNGPxtkL9Tiz1WCN4x0Op/3lQk5OkIbm9BwXUvjQQI85P9Vg1pbuZAjHQvcSPpuGa3YYl
jERWghwG6Hw4TxLUpy5ZxslsHHcJzuYdQmVNbD3Geh0O9tZLiYO3ZZnuLX1rcyoLqll2vBG99BTL
5Fc+nGxbUKWkFke1xzWlvdNIlH/DbONhgTTVqUYmzGp+q2U6LifDudtYXh2QCMF81NAoPac19BRn
uJVNyGwTk3DNvXBlN0vrYhvPlwYUn3zSGd4KVRILpXqb/BNu+LEhRGmHLQRFBjCUvjjlsZYwJ/NI
HPPG4IxPRo8fxkeOd9t1fCAXaeKfUI9f8zaon3GEcXCYIr2X3cCA3nunym7g9XgP0+jgDMuMRwCw
yT4mlsxZqxxPnAsOSTRZewX0f8+pAm16GqPzbBRnm0byU42djLoVrzxYA01KdWbKPR4cCBONcex9
sm1l2e1EmcdH4cSvSVHAC0Q+3yjcejNH8YuwxQzshpEtFW68t+qJhwbzvvLqS9FIqvPwME4G22gv
7J7MIN1OsxNe0srPUahKyQ3UHO1sHo9ua2AfmmO666OO3kSh8ksTA3oq8zt4PPkY9vVCmcv9XVcM
X6LvPCoppwBthpuuqY1xm3JJvFiix4xbY5Ov0yImnRD7K/KjpMhSPa4cTSEfHmm8LV68qPCKkixs
K1w1PltK0TbsmylHwLIQrgejBpFSNOaX6q+xlLcke9MJzqvWMR8bsvwr0++GHRxR0WzJOwWnSf52
Jb76IAgnCHVDy0Jq+Bw5G+SYWs2cI17VvjOoqqOTU/vYB91e9cAyW+JiJWQ1SQXqqmYnAMZk8DdD
Tm2JJ8KDVFZxNP0PhBZeoUO4I7LEXlTKo2mnv3J8La1qqIDRSfYs+eQAcWQ3Si5L1fpXKDj3fnE0
Or22jyaAD0XxAaI2yL8psaPTWEc3ur/f0prdC3EJG+cChy6T1+hVJPDKi/ZXl2GCD84Za7uKmZK9
a1Kz3JRD3lyAMLts70M6i2Ef38NGWRAW6nXFcHmIks7ZuFheBEn2o8Lsh3OeLIHhAiTsoybYUlUX
UffQ8BgxycOHJrGDhg7dEPBMSvjfLzVWzQZW20wmcGVICA84FX4oHa1ZUwfbzIqo0BT5dG99fx2E
fny3R6k2CVtf9O90Z9fT8BLF0CipxvnlTHAyiOZD2/TyXSVEQvSJOk+/nUBl5q34qMqhPM21+weT
mrUDyoqvMDDNj5BgFC1qbXt0aKvqtZc9IW89U3XYU3hcVRviqfqQWsUhMiPzPrf6yzN0tPd0I44k
e6adPyI0ljJ/Mdtn7nbr4Nf4UMFPr8ck6j+mzsJXF1sEYJ2+2w6ZSN+pA8JwOh+HNv2AQX6gfQ7e
nKr3RNNw2AXJvCkW82COD4/ceFKzWbf4ea0dGT9l7cTJgi2jp7ceAf4sNGqsFRhywLzGG42/H0gV
NZXQfF2NH3Cg+CkCj4fg3DShsWo79heZYT2bQZSew5B/o4eXqCtqvARmcXYnCJyJExKsScHGaSpP
MpXfnEG+DligGp6sq2qIPloRO9TF5VtzuV8M1g3CyT57s6RjTqREPZpftW0HW5OCyr6uk12XYR3K
I1yIPgCrDWomFb8u3z2gkVciwNj85pTywJTzSFjpuyOiNzOJRhxesrn3wt4Cc9+i/xg7XB9qF1hi
V8DgxabYAEvPGgjC7nNF9+0eFqB/GpcvbpPR1Eob0pruuuIWsqLb0xr1xygnTcEcL++8tS+TF30l
dUaMe+5qOi/d99wCGxYXEYSTtrwOBjtJO4mMbSfRlUJ7ujWd1+x4LT1PJZUhVFryz0imU9Ew4ZOD
uIytfDNUWlAmFe9j6moOEFvQehLjtfUjjWRHhgXqEdzF1HTXBPjVvfIdbsUiosnVMbeysP1tE+T+
Q2wKsUrIqdG44zPIKx2wm/mZdYG+6xaBQPMH5hbmjRWBqK3RR9DUikvY1LSZRgFu07mWp6BzfxSO
Si5AyJ595eB5z/pnQqW/Su4fc3SaK9dV2tT4pk2cJEt2emCbgjJIYKwB64bF2r3NSz3d31+N6fn/
bdvIv5eN/Nf+d3X7kr/b//kfHST/9Z//+f9HJYlLYpVamP9TJUny1Xy1iW6+/r2P5F+/7199JOY/
qBRxiOm7lmMGInT/dx+J/Q8PjVEIShKFZfkWjTxl1ejkf/0P2/4HyB9TBL7rOQ7CByUm/yokscQ/
PEtAAvIc2/YcK3D/bwpJCEYsvT//UUiCM9316TzBlWharr8U4fx7EQ/NeyOuh3HrLbJOM6cwP5cv
g82L9u+XNqOS1/Lc/Vx5+TFX+jEOpLxg7nhNx7g6Gbhw58BdFVESPFlZYW1am7ubhefVFtU2yIbg
Rkc7TVyipeIIoTXop+7OB0CdCKTzFXayHKqpCS+oSsxbIWp3OyAAySz/jlQ+XRGWq8XKFG8TG2sl
kNBPsviPbT0LAKWEShNVn8vAUOfa5GQzBfNPAY/8rGCbrGpv1ScuFvwAg5Tlm+FWF4JOqYRjA8Hl
NwzZ7QPNFttYtLeI7t1TZo7DxenDNyufg6M3WNNdcIqpcKZvgJZUBz+T77PbcKTqupKDcQLelg/5
4MsRMq1LkUmHQLPYNfurA5i9JK+wy3AfHnh5zGSK1QOrAOPct253Ghf4xRJedluLcT98wYLZHphK
y72v73Hn4kGJeNXhF6l94pnGHHjPQ2a2T53xXVhwqgxEL+UQsC1rQImiuyKjhdeFfvLPL7z20i2N
6/0akbqAQZPaO/aIsAxFBcc77i5ZlqJ1QxlY656fqKThPUgg63lpcI68VgBKdqdNMsG7IIXAa65I
BYker19jyeRQQ/HOulbFK33J5JcXtRhr/iuNNB2n0q492bKp1r1vxNfYAUs7q6r+ZGeEa4VedNC5
v22H/Yql0+fR7R+SUIZUJQTljyjrnlCCyo8upsS4wKHv8Dbejexo9gUBjR0JcfXIMQudhTw5/aFF
sOa6Ws6P8aHzhwrv9lScLFP/rtyvgT3JZ+ZC0AosEkRVN4Mz5XhUQhhN0Qd+h8SJhlI8mo5VXUe7
Hzfe4NBqZu7VAConrOcdovvVKTEl6zaIj9UVt1q1FYbwrxV1RIfPgCDilqtaXVw9/fACeNhBJu6C
RfuRv1WC8CjKc9Tl7xHokiZ16oeOS/C4WJoIHwUDVQ7sjTDwqO9BX0QNulYqvHFp1dkAAfwMGsNQ
E+cyuv1IEynI0O46sj/YjROODRun7iUcYvvccm1WzlQezaQlc0kItJ4guU6RP650TXVqPGT1yW8T
xl2s/t7on83lSzNTOAtjsFqXfrLxF2iQKMtwTzk2Z1taNU4UnDwmIJI4Zg8OsKQ22sLSOuS1Ejft
yV91ZEQXLiTumcgCnK2qct8hpuD1mqjykHeUG/mWFGqDBa1dSzTITz8AUuRkBiwhjlJTETHD0lW/
4xcPDSrLJhh9/zjI3NugHjHRIHFeHLCFfZRRXojwGAz+H0LKZzKW1Ra6EgPET2nr7kyoYzp3ZuNs
ha7MJdvsP0T2eBS5OsRzMXw4PDo4kPY8OjKld3lTEEYFtgrR6CXvY0LyniQrQvAAU3Dwk7Ib2L23
Hhb4D8RwToid2Z/rxcZZJiwKC+FZa5Fk3bWHGjSHA/8/H6BMGuRJQxe3AS8LVi/I9o2F5wphxVrZ
M35tHS4bBZ++J6QtlobFhNo3OSttuuOyYioHuBEz+0FyjeADoSGlJlOV04JEGspoV3Qq2Yuh1muj
EsalFfphqraz7vu1lr7YYVqihb1h/VL3zQRu8gFrjHv1qBwYQq6xMm+HtZLJb041V8uwKSEIcKwV
FX2qqv+AjLAnmt6AGEFKnCPzexLtZcYDV1RGcoKWutJTsLaDUJzZth3m2LuzWwKe36X7MI+w4ddP
JvW9+9KTj7Y3XDwHT6mqyGabeGxSOhlHowECCO1X4OH8CzDDGknpAgKiZeKSHgPQ2YU4BNY4nB0M
9NbcvugYcT0VE3VwKW6HdkkmZMesIbRn08QCmQAbyTx+2inUFBu+MtzrYZOq9AUGxN5xMhrHO0Rd
4BXKs2mWET2ekeGHk5Y/LYOlA8ay3z6+Tjt2KIXs5z8THhngBgbGM+1j+ccs0+OOCIFXrAJTPBRt
8atOQRBTCBPTtnXoMeSR037Db/U+Y1r3QlIHTUQrAU+lzz4ZD31BEk8CC1h71KJy9P9uepcPjyA1
5ltrhwWPZ25GY4003ga8mzoibkRSm5t32ftatzpNslMR5FcfD7PbLZdM4v2xSLWdJrtMV8/gNcJQ
Nus0x8IQ44wNJrri88T0+c7JKg2N+CC50a39NHA3BrAFizcDMaClpRknKOu1+U9PLTEKgc0wXv+s
WSXiikhhvvMhJgqGLfPnrY7VRDrSqvltpyIz70PYv4y+91SF6EEj3oesufS0fBLA7mH6EyCIGkWg
KWK+ashIR6zLTe/Rr9sUn2/DQyK2XrpqvjMC7ZyQ9LHICLwGMZOf9TjrGDciFRqxpkc2Lwjg+vLo
SFucp67fIOYWJ68J6MMqRYasK4xdV6XOeupNOICQ+jdqUO5THOXkrty+PWRFsYg77pukT62CIf7m
Ib46bhxS3hSY29ADt42GtuMP/fRra6AiqWbl4gOJYxNQwjUt8itmNRjg1oWVVwfdWJ+Q2gunqh/y
fgQ9klKzZKFfsaLKD7RvL67qZlP5TbpP2Z5vZDHTuekPn0xYyR4QCZ5nGRJ9MFhVbLLM3ldcbnDm
yu4WBQPlzGa+d1kVAURygGqQUAAfwPoobJ4ErrOFaoivbnF053UJ3GXZkUhr3k1cdYc8Z4tNsSnl
mLO+URWU7czxJDtLvXXiPk6qpEan7vdmFFtssQ3uWYBNF+XIn3YfsCBdTDjW2L50wUeFuwnNA5Jw
huV21TfMkcOAUyFd6ijc6mv2WyByyDr0sPtfZie9a5izve6Wc6QwhrspvWbNefGDPQ2uFN3ucsic
sCk0L88RRkgyKM2xJKuYf9Bo8ArQKGA6DbOsJfZxCh/LE1y2aVDdCIX4GM4CffI1zdKZu/ISTz+m
qTIfuTAsbHiqNz4gZjyZ/nCr6A9nlT8GbAgoYEOF5tSKEOCZ9ScINHajAy5tRxrBNnd1eE7ifNGt
IGoWU7At3e4mWjd9GL0hZ9U1ZSeWzkRBMYp5It7U0mkeAkyz9N+lZ5sf+TlktgzLgLr6sdj6Rbg8
ZyhDBVqQbvpAG3ur9739ZKh3Z4wxPttsOoxG3QNEHl6pYtu3bA1Lm7xU61N1x+czYmNKPRB6EQJT
zNaQE5Pwvz2trHOMFf1Cers/hm4FBClLz9K0X4wuoA8sbamtt5CA86bdpq3dPJCpOQBV7J5G2jm5
8uvNlBPz7QmEgA2gQRRz2NofJvUcMdAvBBGbgPTLJDStGxUWq4mlqmvE5mvoLPODjC44Wm5iwNhv
J5PJPdath4zUZ0U0+RybisN+SHWyj8euKjOkQ2TCjTHX3ga6IgwHrMEndzmIZLVJV0Lk4BeKOrSW
ruu4P42a/Vvb7eYmOMjAOM+ypPh2sN4hlGMjVhiK45xuh5T8/zXtyZrP/pitGj6XjR/EkGLN+mky
ZX1oDI9gbnqizXF4GTBv3spRnGcEmMEa2JJ6r39X4CHflLK1cy7s4NcgqXon3UzZq+fcB1Mb2Nk8
GANxql9CICK7MhD5WnTjuz+DJfKqqrqXCrIHlcT1ToUh/JLUvmhQ9g5Xnm9MD53JgYeMzcFMyLXO
xBKD3BrupRBIXTRIrP06vob4op5GffC6TD04CkRCW/1utNM+INIh3L0xLjk38t0nXef+dYo5iTu4
2wFQYVawG0w+4Bc5vKp4eonL56aGiDNNDSZXWeK/Ep1Bt7LKzn6UyQ2jxC4TXFVj3JAFbRjmsopZ
K+lwrmDlenVsMmxhgao6kB5fpTF30OhTO9lffOjgD72xAKBAUBOJGaZknyTOcJR/WPfSO0+OavD9
HqtiZq/ZH/wx3D8zdQcXzLnTQxtU33HyYZr5myajfBTJNEFZH/1tbDvvbOVfbEPb+4zP5ykCyosc
RfSfo7mY92mHhykz8mdtDO+5pB4tiuCaDhm868zXB2VJ2Ll63IcFBgo8rTK3Hker/p15BKRdSTQi
9X8oh6cv1w8mt9w+oBcV29CqL0mIn3XRhFO77G8TCCVs1dQHsFmTh45eDPo1hXtzdDCRzYPTYtcD
bQZz8FZGP+Z3wh/Z3dKTt+kF+UuVQfwICpdmBvMa4l6/l31crgx+jhtuc75dSX2XzF+FHuQVp/+J
rsbigMSQ7wxYxnszIT6sgvAN2LLzWEfZfmLQ3PYdwCErqTlsjSJYJ5b3BWwpefA0x0t3jC7kQAkH
sBR/jKHwrYW7xRnlXOy2tggDVMSQi/xCrgMawnJNdjo8NpS2HDziySlt6seKDcUJ08kmHv3gamfs
IoxSspE1DDKIJWNuMPTQYzuC82561TF5kNwpzviu0AET0vM02d9J3+2NUdH1g9dQLqKi9KCU5Gl1
82Zil7zCi70T0rAyyGf2Ec5TQV/FikcNfVFDHT6MAhO8EwDKVr4ybvSVndlvA7OMaCBPGlYwdg7J
Ugq/OJu9z8khbaEfWMatdlV9KkITsy3gnVVh8iSJX7gs5Y2Bmb71kbkQtzM7Q3xO1sQmz4bfj7Wm
45lvY2QOHfeH1TfWtbSS7q7ksOWdHB8HEZwrlYSXIPE+hF/OJ9522Ec/ulydfNsZvsKAEnBMMAXS
ZPXOv3a8CBNCjan0vYwh+4sEolga9QRbFCNL687NvoT1cxklDbFxpnNSKOU+6+hgi1K3fB5iHvUO
G2zMWAmFykEtDrWlfxMUYUpl2PAEUZVowAvgp/WxNJJ9T1nuqffKS6Jaa9X5OHpCbRw9vt8qUBdL
pHSFN8nFoRVtL2EMrqwpByoCAjmJnWOfyouiNTYKnjG6Xkw+uFVn+b9z5XSoMcPjzGQ5FzBp2wGL
TgXDjQ5MD27VYaJbdQM34F5AZFsbnvVasJvdF6538xydrgjCPueD8u/dIR8ChvM6EKtqorQxMTPG
9WDe+XFwpQjb3BlWZQHKPtVF324ZdBXyxg92RixJnPlQ9s/xYqjl/F4QnLoMZfBjsot0pZL4e/FP
6ZzsLsAszOK9dxw5ZMMdj8/aajeGNMMjdoR9Yo/+UhXPZg5wh7Cn31aApo+djERrjhoR5KhDXo6b
23ayPU2SOBKH9JZyutzM7tLMSi2Nn5mffmwFGH/HN0rE9qbHor5TW6Nzlg6i5jmSJcnwxv0ZjOqx
15t+Vh+15XQbLH5vfd+/kgJB37M3eUPoF3HgjH3tDwCZXZwBuW9nbW84RV4tM5H7qHT+GIl+ECP9
pQEp0r6LwwPixx9SbDNVRKaxkgR0t35cs8MU7h7vGK5Fo72OeR8cImn+rPQIvd/4b47OYzluJIui
X4QImITblvdVNKLbIEiplfAeSABf3yc1C0ZPTIxarAIyn7n3XB9goxUFZPYQQIlXgP3I3M0bfSas
xegS1zpz2AyD318Rth6ZE+afZQ6T0UDaRG5OQ/J4vnQnAqfI2qCHzLO701c3Uqa6a+qad0QSYh1A
tN96EPI2FnK4G8yCFlkOcIIAEPFqRj94zoacYT8L27NvTu5OjDRqCtsL/Wbzn2eKYmVkkbrD6BBb
49Mhp2zF036x1PTSdFVwxm9DLm6AstRRlEB1n/MORw12TkQc6BPGnr2ATXC7QRwpuBIpjeGe0bgP
mBKYs/XLurdkvy2yWbCdDvuN6CpOwiF5Zjr67WR5eekjEzdV2qEsAWNE39+mm5ZXozGj8DUZkgc1
7tkv0vFzCshHCJThrbmcalRqFeIlTbIq/Lp/5SLZ8Ac028DCMDAwIzqJCRLAgH19SPj4oTu8Jr2z
qzvhf8g+frZb4zm2acX7NGoPLfTPjQVLdoysz1Rj6OgFVrbHCbgEfDDsjVCbZ4dmaUFU1mrnJJG5
LutJx6F7rIYMjtmZ/ocCEFtX2zczj1CBDvUE+P2zsxBBjiYOxTBm82dUJKkYEXM9u3Y3ttv/yKR+
oNf3r17KS7T8CSYuWsEht86RDVld/Ht0fUWCmvOZseqoZUBCqC3DVR7n55K4pG0wifrA91Fv0JOE
FFMsmMtZyBdY5x8FHkNk7+kH6uTnBrIoYXUpsUvO3VWiuLVdv6zKwWC21GBi87tiXXFvPysiByXS
aJ6k3WjKeteW1VNRu949CbppA02qMpVA3+U9Yco0oM27CEOCDgyiF5zHlvo+iJsjxTORaD1RrmOc
v6I8B/9sDunB6H5sjx26TrJsizF5RcNNSlDWILVKxN2fffMBy+PQFn1MviTfda+OOV0RbiJSAgG1
7zIPyh0n7rJvAu8c3DHsee+sA7kTJhSYS5Tl7Mi7+NNw3Z3vOBeLpTqvXon9jqkNI+eQ0B5vJZZk
ZfRLeo9jnCLIMcik2GZOhyS+soNNO2vTpONhPqF9ZUFMUJ4nmXxWr3GCaLnMEkKCS3UZgfytMHuV
Bx5vDlWqwFWcG+66b61pp4YQ/XuA/8Byvb8OY7dd3+dfk6yDYzaXtyBCP1tVQXiolhuS7lsr23mb
VeCYGxnVp9rAW4KOU15BMsxgVwDwVv2tqLEQuKH/0bejs/JE9k71jig/N+AZ4O9PzN9+KodtL5gL
OnyukjoYdn9JQiPKCR6ZSgZ8ewpLQAmcKRtQO+KwMBlVrjFBnfx6uYwIbXZjE847oyhOU0ENB17/
nINk3kt4ExTOu8it4ao1MNjmBP+ACqDUjOMLyYHurtFEnHBTMbKD4O5iuhxQuNQJ2s4SFYrqvSPk
WzLbTH+Lj4xDMEMlTVe8WizJMDtuCCllKsOk4o07AU+wBZAbwerzDPpLeguT6ZBo5dxV63SAlpej
o8VkA+4BvkVU9D9tlDpnwx1+0YBXm4hV5TSAm0t3AszKFtPro4UUCHZm3bGU37KTGPbkpgKE4Rkp
pXmaDaylRR+o3ZWDbdrytgXcexwEoeYuZ9Zfz8dpYsiF+IaoI0HBRlDiJQY4v3l8pz8ydmjfoJDM
6IHS8E+B3uVMXehlTIpqkTMsXDpvPRZFs7Fw4aDne6DedqHn4zEZa2xuw4LDv/c4dUMGV2mwQ0my
IC7EszZ4X8Krsp3vEanqHualfmsFIReSdVQx1Geiu0iOHBn+yoNvYolHJWyuhoXYVI8s3FUx9YwV
wFcUxAsSpACKRsfYmN9tiHM/Btbq9XOFOCV/zVRkbTyyLpMl6A4JdRVxUCvI80Sdl8RSWlT5ef22
DDrpOQOBLsihICt0TxKn+xzHJov4hS8nefjhLl/KhCx4+fAHQLw2pQyPRPW3SZZyKzLmFNwnHyaB
ih754LumJUuxl3cHkNlq6ixoFhXsFyPJsDKlXzHK7MPosHKrLJ6ENmBUmLV8ncZoXRq/TsDR5P3J
7PMrrHOH8Wsz0jok1HcpeyPvWRXjDBLtZ5rJVeXw8QM2XmYC4S8jb3lGyQgsy7PPbdzd6OI2FSOv
7iGNzt8mMxYZlNfXxqoY3YuWmiutDpgfAJ641sqP3GMLjBZMFW1t2CrwYA6r/9C+Ri1qVSxKGyfO
nL1mzFpmYG18abyVktAVa8pXS242h85236M6/+yr+q+VGHJnCDT+LrtEjPtwQhQhFctvtk8t0wus
u47EUlYZ0SN8cbr+r54HvCbkWipwlZdEMg9dwKZ7dn9OR/lSOyGKAatrqW0zLgkbyJw5MuMGg4VN
0w/3jruUNFagbQyvKTdOkX82DmhBsHP5HpbZB96G4oSH6LmjIjwoRvOpLMIjb/yzSvrxGqAusZpI
PpYgz3elq2k7wPbWVjdlF9qwU7Pgqa9G7LNVOIh1I9LuLRMssSpyS2TxpuouOnHptxti1bJtXC4B
igy2bD2JffzppGtF9JG9FRN7iBFzW3vuvG2LeEuZSnh6QmbdaJXP0EbEufHHq5EgVWwBCwINwhXk
GR2cEDKhDkCZHww9CBUyQXxjkj0znF9+Nb3JaZYTFmhMcuf0UftuIGVby8hAl1yn/ib2I3jHDJQD
kWFe9brlzGMEG0nvATtonMPkqDt2l/qaJviBJ6HCjZ0RD4vi87+qdBL0t1537fL+uw/pfQsAzv88
aEUQ+3enbZ+WcBq5Kn2f0qW3rg2pK4eoN37N5rXUvpUcX2CMLQpfTfM64fsAq//htaDtKX6Yv2ec
9YSdnnkjzGNnuKxxl2kXTNLbZOSyAWdL8fHlI7JIDGKsfdgS6kVGS8J8E8J6mEFPSji7W6Ph2wuP
uUjzL+wwV8mkI6M126UhW9sCPZ6grgFXAj3KTNTexK/N2hRD9tAdxwE92L8fqEffF88aD27iJvea
bNM1Fwgxznaa3h1a45Y1rEiha2YZlCuqrBNSNC20TesnEcZbHL/kFWfE5hSKzHY34CPoDVZchAIE
DOgMZmXwIXDBk0KQYe0G9tbsVIaFPBVpcLRyaR2IpUzWbHn2arGdez6o5xGW4ppReHFIMgf+N2M9
3kZKhh73Nw2R8RQsVX9EZ32CYYRjltzyPVlYEnxeb12qRr6jJkj+myfaaqa6EJZs+OnM6h91QOrJ
MkwnjmqMoaY17YtlYY5dE6ZXN8XVt6zkWqcQ90IQnpwBkHBIJURYE6SXhDw02yUxvvf+s3vQ/CCW
CeKVNqjg2FuuIquf62Vg1o4EfylNUunz5DaVNhNoz7j0Jb2BgAuY93tUoWrV6obIrsGeu83gX8OW
2sBKu6elspNTb9c/nKLOObBt1JFpSN4A42+c5ozPS+eXKIAStswdAH/uC5/ows7IzfWI+xpYlhFc
kLoPLx7QmCFq72Hg0V6TnbV2eOqu/35EojJW7FHWo4GmKMfJfS+JOnY8c7gqOzMwv44bWTNbkE3K
RzBMZBb5tOuVP300mWccYofA4kp0XJlI6py8uoKTgibEgCqKOpoah4WZHu32IgEHKcUtrAuTR43X
pDYrsRGlJBzUYGrLi70v2A8fBoYkPCvDq9e6J0FrQV8LWAAsO4jm9sfsnJ07t/1L0dfkGwsiQVsU
0UmS27xsTPerxDJ3tCT2B+KIdbnYe0QX4zu24WSbtxZTcvwU5xQl1Bbvp40IO8DxEOfBAR60vXZ4
Ms/C8jV0V3zPhDwbhD07bH2Ib0d+GTm61WaIYfAo2uD4fKKipV3egG/40E5450bf/wQ/9oT9IAeQ
sXz0IEths29D4d8hYGmyA7OXisNn1CnVdDvnduy+aXh9QqyBobzLBIgcUBRLkHJNGY60uKVV1gnY
mZvf8dO/zR3Z2DIDa1DovOzRGNiPWtlFptUD6xlX68QFUnqKtDT2evhfvIz87YQgbsrTo089Jsnn
zgjq9nVitwo9ljrIJkGeAADSud4NEofNkobDOp7/IqyDQk0CzlqyprR1LnihE8KJF+HTSP4wCk57
8SrG+i206BU8osV9IsaFzho3CB2vdPq4hfqxjMkj763vuu+nk0MvuRp78y3Um9upM7ZB5/6ZCDUP
kVH7tfnRTOrHJvQ80unngc5Bn34C7xfh691uJCQdLj2igplyg/R0zm1jRR4sSdREqzfwKNmJAfkg
c93U6et4wbngCGRPCGbPdUK7IqrdR0ui57GH3u0J9iTZXvEABDOCEsA+Cx8p9/wm77lsiIFXBXnw
PsHwC8a0NXyWK2PriUmgzxYR5sw1S81flY3tmCHM2GAOpxY2AAc8gGqoQxU6WJRROHY9snvfGt5Z
cyTgI83nBU2qmSG5pJ06WW79HhRq2Q8S9NOU9kzF8ZpZM96r2ILHZXePxKnnldHlb2g/YoZyr+y7
XvBOPQnokjvZDcAB5hdbBsDXe4afaWJ9WZ3/qsz4LEKQsSQRexbDJm7OZREmsufdYKDNkMVnBCVs
1VcNroWe7m5Rkhm5LRt9uuxMgypvaZZkvYx9DwxFV441y08zLG7FwKllznTzJaXXLKLXzvkNtrsn
GAedaMwpLjvrVwoXJSCWeIfx/CcqPeyLjkukQ2u/YvUY+PyltbKsGlePYPtOzwn3oEDd1abwDYgU
AURF1kBGzBuGKWDfcPDbhRMPOjAu7cnbzQ3PEG7z1zK031LbJhVd1pLlMPYz5WBfSwR2w4IpteRJ
WoV2tdrajnPiZQt3qZzZI2sS0BKK78Q8x7prbtrsChGXOTQL6Lr3yFbqNgxvPkyps1Elg/3Ygpjo
4jPJJsngTA1fvrgD8mtXcaoZGSyX1kaJlhKxdrINCaWkr6w/fNRiaxUnK9Quf2usmUxekMGCel3J
MXsEpgR6iJxlzL3fRoErMUYq5WTmfRi8a+busvG77pDLNsu7a2be5R+i73eWQmd2PUglrZv9CHiW
61pHfRjtfYFxdQi84raEdAPee9QgEwMBNTM+xUI+s/7BIb+bItgMpIfuw0W+zYULjZNVTSMnY2Pi
m3a92N2ImiHnEFbIL9Dv1tAfgJy/khaz9p+B7vCkBKdhhmkRlFSAkptj8o6IMS6VLF5miyyCSAPh
FiysdeCS2lpBU08IeQ/zVu7Qoa9RVTUgQOo98Ml+h0zBJKay3uckUxPDlPK6d2JntdV/KTnK/qJu
faVYL5Ozu3aVzs8ewdC4SqGIsrkvY7vHEoG0h+ZHsRv2EFUFS3IUzVMeCVZsOviNVeCa8CRQXUiE
tvZCNzK2uXlOY8faJCRdgxgh1SipEPUhGBDvMTI/hb8NEeYLeq7rUufiIIGorOPUDfdh8yxsS701
HlYgSVt77diRTpbU5RZhNnlkHSZqJdPteYBlOLAm1T9AgmIx1//kjBsQ5nTafUkGXz+SqjX7t6Sm
+iLuV9OkVHcNHPWMkts52M6A2yh3XibmMA+B+/rhdqyg2Dc1YRpfM9Zbe+DEE8MJx77UTE/Hxbae
J4UoqV0KElEqyq7RcxOE0vIYJt6P7aNBQH1xNfkI10phjEU5s+CGqS37iT5tS2yyTngSt7RZnhJf
XfyWjJQEtz76FlicPhj7hdguPOAe5GCtPAy5frDGrnE1Xnwp7wvd0RrBQ3vJI5bUReE/nMiZSXyL
3Iu7Jyz1hG5q68M92fuKsfvYLsN6hG9wQLBMpqp7dnEg7zr/O6P4O4HzOFRliSxwLXxFchqBykHU
vFsEmxVykMd8GX4XBMD6Jhk5FrFaM9LmA2uh7OYCp+Yo4mkHscThNxTWY4lZ7LI1P7SdaI8hdaZf
Fgm7isLWY1Iu76o8MzIxT3nVjLcoCwqeLLwmAK/UPujSZhcszikcnfDmmIN+Tom1bRGKxMuEUiBV
m8yW5jrOneBshOawmpzA30yYL2D8zc5WWCWTQESQsyRsq5sM6Pmzq7ZuYC+HCVZlaabZMeCuq1zf
Wnlek1zCkMkYb3R0MMzh27PbQ4da8G4NNkuCxbpCPDB3o2vtwSIyqNbMhkwhWSot/9h6IbVxquX1
3XAoPds+8ZS1J/BiZjfVlwz2f+OOD2hC7T3PanPdMTkgyAVrHU0WOUHQaNexkziXcPGfva6rb7UO
Nl98/zLzW/9KmAM5jgmHyPTD9UL0NKM8BDB4o8LkXZJ1dvN4hznpvXxLLizLPERBtQjix+hYn2XZ
WTuWfS9x2s+3Wkh21RF9Q+8U4corcYTxOZytuT/FjVVsKhEGt8yGzjti5Aab1fCaBmSFTPULvDAc
PqG/K0THG+WkJN/lyW5MohIctJ1wGhvWMagUkbJBjDooehJIGzBv++8B8dsn2yuvVVp3r5Vp8sr6
y7uYB04NFI7bwVoYoWlzYVywPJNxPewGqstzg001WLzwMDnhb9M1nV9FuNxDIvB+ko5lYWpuAt/R
AOtUXMGusP7JFak9qpbbSpafMzeZA7A9ZCq+uMUHC+ePzMmqnVkXu7icQYoNANjwj8W6/vnrt8wp
g1g+etLlEPQND5g4zJB8AkCQX0QbEAQAjcgUhX7jb/ArZtiJBnosH0eVAM/dLazms6l4o7hxSSHr
B9g6ECF7ZZjPOCQLhk/+gEMKV+q4rgIGhMkcX0Q6z3u4UGMeequamNGs7El866f5IGix8o5soS5B
eeWIXW0QdIJ/SJXUhypxNo2xHz3rIedmuLQCsl85jdcqHN+USMVa2ZuxyjjcyMjm8DFXY5d/x55j
nu1jPMPxZAOFIAEVKSGr2MWAsZDe2qbu77abgkMYY3Q03xwr38TZIg61SD2i2oozorPyc9sJmb7z
6hL98U3IaPYVENtELjs8VVvZL27qi63dQuEsZtNeE94UPQyTvV1rc5qWliUOPa/vEDkxFcigjlQQ
r9K1M2QrQ35po8K9pEtZ0WLl3T5NJVEo01w9Z/mHlbwZjDxjdivPttn+yBZCM+Y6j0dfrNQSjNvJ
E96WAiLdi1JoZAiWp7IAh9XNMVgEfWvBn6SG6akTUyaFNFFlfRkGn7696oh2QWS2dhABZSq0b+CN
t048zKdWLnsITmrdV7N1RJJEHIk8uRUQAEIkHmYGjZKNmJENd7kM8TNUKdxBdUEGYhig+EvYS+AM
0Ruv279/CrRbhB41JQmnO1vaScJi7AuxZbJ3ZsYefXv1kRYXmE8A+48vAXaUAFtKof0pjKc+wdoV
p1Z7VyLtYomws0gV3YAdb7EE4Haq/fGOgpJWdyqHR2//xNoVE2l/TKKdMrH2zHTaPVNqHw3MBnT3
BcE42mPDyqh+MKGhS9AOnFZ7cXrtyili4xc7dncDSaE9KKw7S4Upm5hdrc+bLjEfoivQQEYW9Y52
/uRYgDrtBYowBY3aHeRon5AkXJHFVVJehe1/YK2H4OdSO6iy2fckI5JKG3wnWn2DS+ddVriRfGxJ
kfYntdqp5GjPkijBgOeZ7Z9S/UOFGTQXab8s+FxvlbY8xTA3ulEgT8e7Zymb0BxMUgqzFE7f9mFp
/5TASJVqR1WovVWldln1yOTcKvvlMIZZFdqJFfzzZGl3FtwWegDt2LKwbiWDCrY2Zi4XU5fS7i5y
BL487ffqSKUngX1LXjqBxUnw0Wlv2ETx7/NHZ5jGBsxjrXaRJdpP5mpnmR1n56LQYCHtOouwn7Ha
TNgfLC+9dqaNrcu8AregiWltisEOJoi2iAQamCUCalk49PC5RbljrkqTv30yzuxLuy3PlZFx2hJs
8gzUPf62JhZpbIJzbHSQTUCVaGfdqD12Jgoh0wCiybl+mLDhoXjHj0dOkPbnddqpl2nPHmMe4sm0
j48jZx00OPuU9vhZ3QuNVvYaYP4b/rkAtR8Q2S5KGCyChvYKpjgpBgP34KJ9hEzNxge9+gsLmfRZ
YDbkAOiOkfYfom0yP/D/AfPX7sRRWX8rsyxPWWR/GIgOghUEi2QjU+iWYWJmO4I18VVPzbbC/Gho
F6Sj/ZDUr8kuwSLpaK8kugrOfeyTsfZRsjpHla+9lQ0my0a7LSXB2qb2X7qmn2ydNsOcrBksinF6
xY5IJGO1tTFwVjFOzoiPCnQissPUCIho1I5PeBsk9Nm4QF3soEaML7TWDlFuWl5bPKO4Oq0H+20b
YAWO0lJ7SxPtMpUpftPsn/U0PI/aiVr7v3MnmsBSzM2VsQLPDKXeylu0QAgr64ylddHeVgYKHP7a
72rhRBDaAau0F5aD7FHVuGNzxKhaGVVim4W7kL702kmba1R8LH8rkR2LMS52fU2IIjDebdB/DEWf
H70uoG4lvN5WsI3nBgwEZhESzeeFhSBIg9CYiO/oORIyg/hwpz5CJH3vQgPZgM6lNb7spf8a66aj
WMPFIqVfrBPnjzAI+AjZxxPrUFbsuLWKJbPnp0F7j5P0LcaK3IxXSzuT2fNBMdNu5TorWR61cftU
W3QmuedBBPXI3Chadcwc9kL9N2GgoMmNCJqbds5rDos7IGacJPJaRd0Av3JkGEs2CQFHgW32r+4C
5kFKMZ55LnvwdNBoXWE3Oyh/SoSDdsx/uQ6LESfz25OJ00ITgtzOo/EIyWEkkImk05EUQA/sAEE6
sBM3iqE7cJrJ2eTJNDJZoFuDC8+i0kMnjZYc/2L+BYuL11ctK2dU8Sb3HnCljsVsICho1xGxUy21
tV2eWGy+uWJ6baYRTfXAkJXYkBKaEIymG2vb1zbKEViMf7I8PGVFij5XAsWySb9ihMi/LjK+kqQ/
TyRiZi12hKJAPtbhjVsTvvKqBhZ87O2L7bI0UJPrwLu3JTQFllZbE0EnIzKk6Xobd2giNDAR0Uk0
NwW2NYK92Y464/E858mH4bt7VV7NqPaQZJsnnJ82lhdA2pPTI8tkeAxqB3s6v7Idbv1Bxb+wwDRz
8pj8cYdX+JTm1VOejkjlDYeN3uy/gHw8VYinIYCpjTG6zqULCEAS5jJv6J7dW41HLBFB/dyIjrkc
wZQ/doeHLhViDx/A2S8ZgRnYmsTa1eJZW7TDPURvVVDFT0M5HbMRvEnexDcf4Y7OGF12gWPJ24S5
voIxRECmz69FGg7o6+UY2DOtxWS+OopzkmsPDI1IkpVFALsaBmPbevEB6WeHoDU3T54jjgWO+5tH
8h3cuOgz6K1VXGzgLLqIYIzq1RnrzUK4wNoHIgMHxuquy9B21zJk4ZLN1g8SI0rNDpT44IyfYRIP
q8aXySmw6q+oC7tNP1Dr5chdMaOoHM5IA8NxfDVpIc8VQ45j5RXfEhc8cwv1if6JiXpdtcQFcnWx
xPxMUG5dgO1CjhEjOzkpn/794Pvnr5W5f0L+s+4EuHrOoyPMBe9WhpcCJ952yqWxSQkJPhBEth5Q
em1pGub3dKk+uQZ2U1FNb67rnkKqsrPKY1pBU5AUUb3UNlqQeLLuESvEDGHrDU28vcLA6FxDmwF5
sCjWx+Sk7wyVnoZcFneDEcSOu/kw96MeM4B/WuJEpy1IIL2NW1FFYLV2t74L+VSImpmSxJqBBNJi
+IpOcgnaaT918jUcTLFhKWu82O5AZNU0tnuFu+HhE2rC5DZC+e/a1cHtMixtelVvL81WZRwQSPo+
rc5VKDl0cGhlztqo7V8mYqsvU8/kLlsIfDFUP1y8BSfQOCWk/KlTjGmPGNv+nufOn3G2vWtuAlll
ulduDNDmJksuBvgGKOgh+yyatnvq6Ls9Zykeds52phh7vPNhdp/fndg74jnzvy2XLZWAZe5RuB0J
fEmei/Kau+Z0z8gYi+Y0OuYZWRtk3MhL2fmMYV3t5jBynzOE6UAYacGdioftOLvTmTwJxCiINVkx
L7d+MZYTkZUvwVDWe88Ki53p5USDJnW4GkUHu5oUVKSJzr5Nkl2FSfUoiUTWJ7CVWK92VPkgUVl7
BWXc7+w8/o89zyMopXfMLZ9sknr54eTkkYd+yEfFSHV0uIwxcNs2tA7Gtmj1UwB35WHEkvYKn8Pn
2+g2rlaWdTUfY+h7KHT81rwEZkgogeceLZxnj38/0NZ9eqR3ceTF06bFVsIkmf+auMo7NEbGHD1d
TqWbxOTNd3fkQfOZnp0RVfjbXmqkEE5H9UXS9zkVqIUqUIhzLp6mmiXzAmYqH4PfxdAbgFjat97H
U0qDdhdO4ePrHydUSSLfJ2n4Rd6b/Z0PPzH5rTDJ8vce9xtqfl4fG8DRx4S8JhbO/GXlWBdN8DGZ
G7MMFtS13Zhfsg6gixtiyWTR7ZYM3a2YkiX2iumWB404aVfS0qb5zZBOtU0K2l8z7wmmBZSZCb5q
Y6LyTVuxrwMqIt9NrjNV89poW8AOFrO64eEOMPsxtxxL/7OwO5yBciDA2fwTDwta0TKhJyiPvcih
eVMy4j/zWTATZZ7cyw7VBVDciCRQ0iOyuN8bCSMt4ROQN3v9HidasZ6yvwTr7O1yzjbUTN225gys
ULM7NNUkcaVb9u7fovGhmRfmXxLp9oZ6jZV8RAoNk6c9NCNmf6NO5WNohXFXhoyvkxshJCQ33eUv
vCLPkgmoC8QpNQ+u4X21pjCwJJL1ZyKgHYL669+UBqHXeI2z5oHKYD6Q6OBRUFr3MJYJ3MV3w+yQ
qYZgQSu3/4yoKduY85u3oCSWo8HiFuNIyFLICWRteZHxGRSMlBes5tifA25ryxbo/DrcMODrIQ+3
KRQF79WJWnliJUfpm7vMvJ0ouAmQUoyw4HH1bLdEuqsIFd8g4mQmyra+jVpzU+AT21VSlFdZwV5M
7OLYFBi8+7adHoni7EFdRtQW+hMijEgUICL0aE1EKjPag9wYlfmxblhJNZkpt3mtyCwFr+kZqF5R
oT3qGgxyQ3pIXYzN2miijyVCctZIF1w+ifJ8ONvRYFFvl/hfou7Nz5I/YK5RbcaC4DpaXYQEuvuA
fhZ33gXojAacgokffOeZwUC3TWH4Qc74OzrqY2iPhhW8EHLHVe7MLzB8wRTF0W8X7a4/MWFhkllv
zIz/nRyHq+qWY56PZwvNtbz3hgBtqNMXVDAjDSFK845qX+1DUte1OoObQFKGDY75KWt+xZpYB0Yp
QDkjItUq0gz5XCz+ymhCE08BiYHXup7D9MVSLDxIYerHkCz0dEKYpB2AhWJS2Xbdk0p34zA9J2H7
kw/ef0Wq3qWPDiFO0NP3gF0rhGiaRhIU98T0mA4EtrUuSQwdAMQRecJ5ZC1/iDfYEwr4N0qJ9EH8
8G6icyOB9GZ24yU0fYvTJ3keoyXbNqpUewXpDPwcL0xFGFYEsZ54cswoFJYC29RefwbmyK9V+Qo1
secTNRjBa09b/WvEf61aA/PYibRqVGdZgqAkgpbNQ3RTBKRv+546SVVpsPJnw8dlsjIl/3cf5T2Y
frKJgF5VR2NutqndbP1kMKCxsKyrJv+Pylz6i3o5GUvuI8jOvC0M23Mp0l+hUCUTbLZCgZGXpx6A
LWB8RtmErG4cn6a09WVxzGzlskNvPlpQUiZE6z5t5HaKUojQJLZWzCIALdLTpXG94YyEA2fvfBJq
6umF2NApxC7lzPFIA5AhTMwMyi/KpyIgNiSrh2tn/RUlHlvURubGKlo4lam8F5n84+nQuTx2f/eV
j34lwAbqFXxHo2AQH6K6U/H8YsrU5XFzXvq2RKDMLWhX5B7QSejYLI+jMqzuVfBatPmbm/CU2fot
GLzkj7IiVGc2QmJGJRPvD1NGplE9QwbOR3A+f8ScvCKjxf4yYbcdphJZbHNnI/cDvMncdM1QEFHL
5mcgYaoTLyiCi2P0j65f5l94rZ6DNjQPWffJ9AOaOKJmcHbZhD4O8ktiWmTBpiZg/vJuwz6NQbYc
HPKg1w5WCuS41juADBzQCw2VLLuHwVB3gz0Xc29gpStbMoEJXOMem+pWa2K4T3W0nQ3GyzZL7ZBO
ZM13C0+IC3UyzUMPfX+WHzN+33UY6fnNOLG9in2isxayjot+P8SS7zJDzcdq5cJgcFuHLpioBJ6h
y8WxZrzFgmrlRuJXkKa/p6bkJSubU6CoeXkn75HR/zai8tXXX19Fzmg3Dd299/4Sw0vU5xQU2wCd
Y+wuzbq0sAwVYAqbuGVoFXGSCXJTase9LhHrStOHltWV5sZvnuTU1a9CedcFXuQSFuRxhoDDok/D
9sxL0zB8Rh0Q7lUbX43C888W07HCIa6rKk5jUaUUbdgCiyy957U8oQR0N6ZVQQW18npLY4Q5pd5F
Do+HawrzgFJubfrsb3FDdFs66a2Rxoj3KYp8VFtWaKyLwd03bSW3rt8jSIQ8UWa4fbHdg9aIxLIh
2+IPkzSWOH8Hsj4KBEu7fgiQhNTec4m7YO0zEFmJ3t91KFG2wuTpqNtiO0v2Xrwn5Q77zqqh7F2x
c0AC01rkkXndalI10nQ7+UC+G8Ofo883pfekZp+YVlIGs6nWwwlQvhPsoCJJUazWzAnKlt1Ywhs+
hIjCoq4/y5ptydwFxB17fNLU1rQ/Pah5Jz7EM6wiLCMbZ+GeZWS4HmzTPWBObNemTYxWRPQz8krE
HGWvKdOEpE0BUR1Ob7wNDWc9a8ds7wauteMibE5e+ZywJ9olbYq+y0x/sfvWIhGsPWCSplVjhR2M
ukQgcvSex7A8IO9hjO9z8zlkV+G8w4Ye/4ldQzAqkw81xb/5KMxNxgEI5Rl5q0wBqDYRE9TaQ/mh
X5q2GH6sSu3J2gxLhMRWOmvZfrQwzoufGskVuTTgIR14KZMdZPtFDROibgcqBFPX3mq3cXgWQ+w9
wZXjliLdNqsGJOeeMVNzkaId9KnL7nsbF81X7w3Og3J1N1euSyXsorvCV1x7NapurOn7oOr2fmiQ
VoDlAynqJR/tT4PR+H6kKF1l4bQJcHvNY3VET/KiPHbE/wLaZgKtAE7UlDtOcMpM8UaOx5dRtzu8
OiOPTvMdxNEvMDLO0bGc78ENHxMxUOtAv+7/Hmf9XEMejtfCbcfd4On6Vs4rdtsdOOR9Siulm1vG
nRjViJFz3/9n7zx6HEfSrf1f7p4NksGgWdyNJMorld7UhshKQ++Cnr/+e5jdg5n5cDFA72cxOciu
ruwqiYp4zTnPoQR9i+L4Q+nJ5zxys+cgjzfJ0+x1l2WSSTFlYy0CbbmOZu5QSeIi9Iy59nAtNkgZ
mTVRX0ODbHjVHTIjCqLnxnp4HQ0XSRcA2mAYLCYzIZFzQn+gHyVm1Sg2SHlD3+t48wnvODKbetMK
7l8rYnPnjaOLxmgutgWKA69v38pgfB0jHBd1FXyZQYfhQrBtCCv+yDX7t1VX1zseE2+DHqKaIkJU
sdo7M+DEacCSBBcCeoBF1dsBRwiJbl/LmMe6rdHwZ2nOqhzvIZwfbHekmt8O2HNr7qF2RFWsupjn
jd8Cgc9d67X++FMTsKUlEmVpXZXHtUJPTdEm+VGZ5PPntHhyUV0YLtE7IeObMONzmGra/WhQ9npI
wNvCHncM78m8V+hGZ5sYFVe3uRYyXq2QxdxKZFgP/P6LqAF913RWiExj2v3cymU0EQajIGNMSDnm
IthhOE3WRikeNbe8oAeitJTk51D5Vix1fm7HMO+ZcdsU+wy5pW+Y6lfjRryvHA85hR4gjuM0Enij
I9CJ4/wzDiKuQUrFPuYwMhr9F0SEnYHuwusEJj9WIT8vhgiCT5rSn3tZS5TDh3zjAYbxQ9dksU2J
VroQMNgWHlJSz6J0kSGPs1prcnw1teGid4QZJHq26WSvXVKL82husPcuta7G8RHVEzIqziWV6K/2
yCXfRSa7Bzr0aj/a+GMCO9S2Px252bfBuc2M6893SIngAVDogmrHCTI2W9DHcgVdHVbmVphLulLb
rrupPgY1qTCawX8zkMPjRKrDn3XeBHfRk3N1YGSLKtNBkSjLrVtXvCkkL66NqrtP5+KW1K1PVNfA
VnLt0EVMVGACcemwksYWTzQlIXdQQMgZwgS3UgPRpVSYyTS/zkpnmaDK00ARuZEh0464ONQuru9Y
8JFoSDbddvKQcDOzgeCUR25G4x81zDp5eaylqsN7TgyslXKHlAgJdUe7Aqb+1AwOJxJXmIYaLJs1
3GPYOXEBObWD9pIzbv1T4qW6foCaifUfsTcQZXQiImUJqNDriQKUW6GTJpquKX3R1eFwgBFAcCcI
xtrdwdaVYd+RAji+phV+E9z2fm/xSW2tO9cbgfkgFqVf1TaNTvfQ0hEUKiRrqWh3CEI+LVk7a+/J
DufXMKIMyQMOqin07rG7XiPYI11XkqeOIm80qbM7sZT9AXtVqOVQd58TkE2py7SAaDrpag+ipm7X
JKWLjHhtZOqeDGyS7UCNC/MpWqPTZowo7vl03LQgXXwTMxI382GqGOajuNs0gCOQWyH2pyjc6qVb
brQkZ8HnOfe1zKyl+R05GBPvlqwEt7CzQ56mv0KjO7J0fi0ravlwAONTymgbajEQ15FoJk5HV/Ig
tOo2HSDm9kzgN0q8kboXsdFa9VPP9FRRkGtu8qmRwqQcPgUBRe3P54u8yhWTjhNgW2wIOHyYsPnL
R0JSNwLrG5+aBF255RJS1p7xsvGceB1vcsvr1ptcpjExlMgJmUmofp9H9keTUlnPQ3urD8s4KeKh
zar48+eGrTVeBTbvUCXkUlePNZyUfv5wKrIXOEMRFVIeYpGDzPzg5T11esXLi46Qdq/gUIS79cmg
BoQAVviq57osGtbVfYkgZrK4zlyehvVYctL0EBlX+Nw1llpr7l1eP7JMiXYyt3bc42jLXe6IpdNU
KUABmK1ouw1BkemgtRCk+y1FcZvGN2VNbsnQ5t85c1YEn6DGgXRzoXk4QVwAdCt2GLk1vVaecwos
66Y2Kc+V45ACwOYIlDyFB7/cz5byhRs/xrLApNC9gqE4BwAZF4TbV+ER/kdQIhNvlod5OB4Tnjb6
hh69KcUVqJbGt/J8q0WAaBBbAY5jjOyXkJIsomNWg812QB8KBvM46qZ+fhrJRyZt9ZLm+btsdSbm
BatMlHnjoydv4l6S98hB6A9h9O54PI1wQhGTYqDayzT1eYg+CmJGViol36DAZ1ZMfJq8QZ66NnuY
LR6rPoYHRaaL/WfLmtJKModx0WcP6U09zk85ZLnVXHM5V8GEqxjmxJq7AlAJgNEA65hIe/j1uB/9
sdOBeI/CvGLF5takI+bD+pLLkuHuQOR9ZMl+r0W9fhPWpGyl87MrTW+j2HJhh6Sd1qvoxKfqz/rD
cXnd0T+SQPStxInTL0V6i/w/WY2Sv6yoMgoJ80Bqxjay1XwYK1xAhEPgDmsibZPpim91p9lNMW/C
ELjPaAxGLoDpQapl/zs523lOepIDHvWB7jZ3C17DpoVj1MObqsV37YYpJArOptj8DaCPDxc2PqZn
hziGd25W3SMGFO8+oMAiVvvj55JicMBb2k0FQ1eHRTFjKQsZgAKP5gwfjevo+7HUqfV15wuh14WP
c7cFNrJKRccoLNZIdxrUBnkfVYRFywQdnTUNKRY7LMFPVawZnCOm6Tc0XevYccdDrBqeuapC92lY
xgMpBzScBlTbEKtQrNcsXbmXVJe7O03Lu1NHpA8keHUNDU4yVFq7Uan44gQTp73Jpe84luUzdvPI
aiDwwR245jNCallM5eG2VYx6BqlYiScYK8fRgb9muobPuje9MekIyVra/ZfNWbRxOz1O1df//s/7
Z85MkYdLxR/tvzI2DazspiOc/4znLOKqU//3b/uTzulZfziWMOECSaB6UhjmP+icnvkHjE3HkzZb
Vs92HflPOqf8w2bWZXo8NKbg0OQ3/UXnNMUfLh4NqeuYOm1PCPvv0DldCRz0X+GcFLMO6ygeK5NO
aQF0/jucU9ZNUWl66u07BrlMNdgfJhZrqaF1qCqwXnd1PqyKkTg1zDa7nhzHdSkSseZvtaHkxOem
OMM83AwNMCI9Hzchq0rMsszGyB7q15kwcOMWL4FWPZpDtzaIxLuJNM6/3Fh8FwM1NPgvv9FIzoCO
m2OFsvjZfXg15szaFHPAvHiY2MGm8TGyPpldzj4CM+gwr94SDOfBfTyKwiXmaGZgJrLFeOoy93yG
gX6fxLOkOyTAOJ99JlfuJungOGhZ9WoEjHtmbnVG0KC+0gl7klmTZIt1aZNYsMWTrLlN3mYBMGV2
2ZPRZL2j7yOds9SfaGivRfzuFJHGTI0RUUXN2RgOXXTZGA8ShnlhXGQV3/WFAfc4VmeahHVUgdgg
ZSjb0I6th567a+qDbKNk8J3aqK9ZxrQkAgLd6TvMvwCyGOROeYhwkhq6UPp9oyK0PL3+bLMJ9LEc
hK/C283q0Q266Jb6gsSuEuSelXOMZTBVbVWP+1rQkAzmWyHCmrUHW+0agwHzFLUd4nokYrOjYEkR
/rWS1y/UkUnOZ/oV49QqDs9Yc04s0hzNe/S0pl6JkPCEecKzrVGq2U6zyPsdRNVEskfQVPy+Ukxo
SdvIPcD6Zkm8QlwRgxD00ltNTp+zq06OYzBqNPNmu5ELxcM1WT84jQDXYLjOVkTNSxZinuyE1zOl
axieWegw9MiYuRCCj5RsBiRJZXD2UpwQaWmog3Ii+5Sn1cUi8gabgxAMt6sHgwzszdTMP8IafLaz
leCBLBZ9FBGdwnwYUdfuS5T9q+FpCCrzZFpmsCu6iPLXQ+/LzR1lBEjHRkIieTzl8MjITGMaanvy
GGZIoODXoQrEKbSd+oyZK5DVWfD3JpBiBeNhtRBZVixyb/CdoOi0m50MuQvCdnFWMlyCcKdhI0m5
aQebG4NJ3qGyhn1I3BgT9LplWOKKU1efOs9Nb3MPYMcwPWtGW+wEMT073rVoO/Gq8IxR7nsdw0VP
JelVdi9ZIlAoD911VlS9wiB1mtpz5WEfc+bFlNxiY0xHoiahh4Z9kRMoGIHQW74NbNSsgHPZczuZ
X06BcWj0q5wY4kUD01ao0gjmBvkcQFJz0BG55HquwwQBt4ukkC64xU+W6WR1BD1Qixg2WRkQfZRF
4+dgue4mikxtlZjjauoNd49AeMPenEAQlHgnQKW12Z8yWHvSbMm3Dx5ZrRwD9JfUeu3etZzTLPdN
k96VxJ5h3CIkQVXBY6tjyBk7QWx4MD5TS6zaoj/bo31TVu1LViBFd3JxSPLi7Kblo546dPieFkCi
iba68VVbkr6czrFUlK297roHrAEGYz529ba8dxEYYvq9xl4yHYse6W7qUuxAkzxVZkQLXkbDg7dE
Z0nvI/jxpIFBviYh8k2WVdV59hLn2UOciErpAtsjQjJppDek90z6yisFKQkmGmHd6Y9oPPojBJj0
kAygw2NBOYXEU08i44SHTmOIRoaYkes2gvgIt4hcaJ+Dm/IOAhCI5jQ+E+D1Tv6vs5UZy0uiPB1Q
SZG8CF7leZU5QUxh3yLeBUN+xJhtHk085gwxyuamnMmrBTvEU+VHqiAoJ4LA4UJVTvW9cnnkUqVy
HBJMMRuN9I/8weDTaCfJBVnhU0rkqeU2pwgzm6PlM55vBuoUyqzRssOScog+CwBst8H0xySVTRrS
peK9jyCtCAwjO0+5bwREtAf8GXgR8FOu6hptcWzXpo9F53siuhMtEUtCZrKdRERuwbb/aGSyrzjD
A2GWjFrQShC8+dHqlJusH4izSMO1quyvir3TwpeYNpCxwdqp8RTCX0K16wpfaJa+FuFkoJSqDiw4
gpcJ3sJBkfa5AVMbvCB5UusI7U4Tiotd/TLyNLhAtaRyBZiHarj4IJKq/Hbxd6v+czJ7597jCPBn
wyj8H7tgogZ5BlKb7bIwIaUvy4rd6JZPTtIavllpzlqZM5aOFkeT5kHiV2F+EnXCKyX4NOsJd4tF
htKDBmgh0OBfhC45q3lrLq18gDXB6LyNNbjBSSNkF5hPypMUKXChufGI+Y1MVhhYK70ll7Sy5j38
Pa71igk1fkG4Ea7BZxSi2mY0WDb9oJtS1DKzfZs1brdOwiXSYG7vhB4ewooECuUg+TMdmBM2o868
dL6yJ8eCp+wtdD5hfyLiYd4C3YbYr/xYOP2Nzm7Wk5UfIV9Hf03fWmCz65tfiTbusYohYyJLx7Oh
v0XpxmbRsYxgiPB1rcg3de13xBtUj3wWIhwqqdb1REMZtyOSpJWqAcaOW3BbYRxzFoZXpRFnhxvB
70EN63V2DSztZXmLpVCnweB9q6xH4sFZL0aJ5UMF+jQhKdPA4Aw/zHqMEyg/tJCUkWwx8CsBZs+J
rzOWByP0TpTLhUnYVovLT03JO4HoUdp8VnAlM8usjLcW4RZCG19DAwimtucpG6EJVR07lrDpR4Yp
I+Dgrr+JhWUR7cCuj/znLz2cTmPTvCrVIp7jdJoRYHH8IGBknyOxzLnijKoXjYKFmMmL1aZS8lYf
21cu9Y82rGuqn+4Qo1W6aQ0t33omE/cAdwwSkebc4mKTRvFdSPGJus9PekQoJrSdMEIDxXwwwr6V
C8S2bhKCKyKwypjORgJdkdAL0mF1N6eIxCGRaBeo4eh1Q/IURrs858WdFZp+1I36JXLa6xw6gKUx
zmZ6/x7oHecaKLWiRChGAw6IrY/22XLR5oW6WLYxrFkNwTa5tRNGfEnZ3YMk7ikao9u5PHWdXqxb
dhyEOJc8IwAeQ15LmXCZOynHcCoYlzMAwfpIuA8jf6pPOnDbdA7stN5QpDnbUva/Yw9KA1lui4N8
Q5jgtpqrR+awzC1mVq+uyzJMO+J+8cuq/21nrbEho4y/Yj1tq5vc1WlWBYgqq75afTruYb49F5VO
Cc1P6FkNGUUB2MhhMKFaGPB1deoMPqmGQXVojDauVHk798a40QUfJTtdmxl6LMglK5T2rKm5cnXk
CZsk/KbcM0ig8yHs5lu5SOFnkd3kDdstZVL42fHw0VbRYxFQaOTafOuYBLKyzT7yyyTdJO416ViN
Mpo37yvjUIhqvHgGy4SaKmhTiiUDONH0XRsXOzkGwzH0+COU2pwfkRJg2LL6ZW3ksvVijpR5BR6H
gUimAWwubTHnMzia2Zzr3xARTgRwM6Ore1jrrkNl02fGQ+lJBMugChOnuaTlLO/T4uBlKW4zwoiu
seFY2yibvtFoMdUQbgjTrzu14bzCVwifOvZ+AxA9GQZFATiKQ56xhnCQNGLfffEIpToSuuPECHjw
a5HSaXr3zNMRNc+kVXpx/UrRPG0ZOj9YATDjLpKg+rLgmk69tcGi7RhafSkQvlCP7vR8YD6ZoBgg
IOTFI+t7AOxowFVbG0QQHmcDrYabFBPjiOBa5PlXZ6EQnHK/MttyHaOPATpDXZyO4Gnbla07g197
2cQjU+Zrhqef/CnIemOsi0lz1UqAgCx4EZbM3jWNu8+WuZhmgF0MqZ3pHgYEQMH3COGquzi4EDmL
Zj9z6m6LCrbcDRRCOguBS55AGqlMksmMskzx3YHPqQ3rZaI36RHX2eystdQlAzMN3u1MnlTbWlgg
4hdWrsGNF2p+EdTxgXCwlTVAfFu8xCC2mRdmeE7XKbATSiHIZUMo+diwhptT690qg4Oy1F3sxW/g
966WaxMemEHaFTnJQ2Qm82k8601xxO4frcZ86jZ6NxELX5CfVx56GCYHkuw+tZ511xiYDyKCrkS5
w4wSWtZYm+/87yVXFdwd7hPaKw4MEd/DFeN88E36i5WhiuKs4Sh3Uhc3f0YxHuT7/85M/sbMhACQ
/xBp8sVUNHuf/i3Q5K9hC7/xr6mJ+YcjdS5/YktMoVs2vzJ8Ne3//o/r/UG+j20jvMQR9+ev/CPT
xP6DaQZBKJ7j2oKZAwOVf0xNJHEnXLgeGF1Q947n/J2piWP9f5EmTE1IwRFSZ2xj8cMs99+nJh2K
NVfmjr0fTe9RZXGCf6wnebZAWD/WGObMFKpp3dbfVd/honbb8HaqDNgymCxJFL6aPSB6q1TzGryg
IhiSlVDoGT1k+zbaClarly6N3cvci19K6JBgIQEQ1HGO4wkpcjM9dnMmb+qZTjhAj8dUGmUlL+UI
UXp4Q9+IiCALnaOWSBszHBCTlJgwkuGS/ODM/SZv28chLcJ7S4/lte9IHrBLVOjeDCAJkFBZwinr
5KiugyJtKsBFRZ1kPrp2VhAuaVunai7slyYoSMps2w2nQ4UzqX7wdDPaO00D1ywBQgxsCYreCItE
c9+B04xXSzfkreGG9m1YsBpipvGMs6E5xaOW7lqkfhd9xiN8FOwYgC+xK9IXt6mNsWTrpKZ+oyOa
B+wSN6ufb2vmqcRaFIg9F1dr242+HY4hFqie4U+5T4Mc0F83WgjvGu/WisRH7PoqK62PsqO5nXDI
3drxtONkSDaEW+ZQr1nT5AN8h2zUvzm3brqOLZyrp2eo6T5Y7hvGAcmh7sjvmIX1W6/s3zKYPyei
lKxUrPDmod5LX7QI8zOmn1eIG/ctDuaDE+kf8YSg2REKxUV9U1cqPAAvAw07mnvufUwuhXs/zGPG
qfnitffBnGwSeHLMSyDCmto+a4Vco2IiNmGMkMoiCV8jTCbuwk2uFDQRqtWjzNHpz0ls3/EvPcVq
isBd1+6NbDvGaQ0kXNLFijQhOrpvvNNkRwxckhQNQShHnhiucJxME+4DL0SoHTrboLl/VcnoPKfR
/CItG/28OxxROS77PfAPmhq/nYWzD0AaOzSbJTW8aAWyIM3WD2BvnlzFL7gfkyBLYdIjtXUWIlLj
QYuotOIQCKI3aqEjRqjacwvKCR9+0RzyFYAym3RfbQZDFcTrwVPZsSzooGNYBKXq50OrUQq1HjOz
FuMsFdNJl8wcetJLKHmNJOk2SYpQYHg3zWURx52kgf5ngRWLA2GKgBm6ObitYQAjjW1cMB8Ek+bS
uR3XbZzn90RDsvVvjb0Zm/OREelfX/75LeL49ICkYc3Ul6ScibJyFdao5KpaVAieQ/3eHAyCYzp8
QsGE4e57jjTrrc5CfW+NHpFp9Z3Z9vKu7xdRcAROchixZceNbp5FkeUH1QVnMdcF+Uji3YiH8IsP
NSnfQv/lpRHNbmUSKdnM2gp8BGiLklBLPZA01JmtP6WqZr3itL/yYBA3teTYoscYHwcy1sAVOc37
qOcwflsIZ0H+0AhCLrRq0EH0RtmNYQGM74HHpF37AkK+xrbuxSuA8v3BonGkD1a/MuzEv7Ta+iBT
Ql07iCaOLZv7JEPtL7kFjmLG5j3KdtrXyr2LyCV9AF/3kWhTs5eO+W0LuxBUrrQmgUYB0DAdehxc
UA5eua0ojg99JfojcA28y6/QTnIwJlkv8Uji9hyr5IuoBHkqC8SJiizfn+8kcMKTXU6LTDewoT85
NebYTJFzsbPJG76tjMlYZQWM1MEz3rreo1itxAuqeQQVRjHtWvrTy6jLz9I28qU1m8GB1czpwB8f
wR5GUDeBRBx/vv/nl59/hi45ZhbnhPuJ/e/tT+uum4oKJxSND+gufIRojkwGPx5B1/0mZlV882P1
ZN5COw/cC4hpAQevK3mKzYYeFKl+bdnbrvCeunjkyHKw8oaG+RjYw9opnWxH2ELjw2nJ99qMIMsq
pu40SRN9SszCaMqHNVGg3c1U4HrxalvsanTfPg212qLV37B+7d+wfIIeyKv3WpSDPzpJdMSKNz52
nn1LCI5+sPrY2gWqPNdFXD/x+cgP+Zh/9q0i1tuFeV2Yw2E0TYTA03hWoQYw4jkv1V0T9c6N53Vf
2pQ7x6IltRHCi8bkR457ZnDTS9+n2Nwwehrd1G7tirQYGfpW1hkr2C2ln7+ZTmw+MY0Xx6gNt2Hm
PEztAGI3F09NGyI9LDmJgdhuhY1Wr4JKsh0zhQilEocAW5zG0h8QuXGozYUt5zUM3At6MeminDR0
fZdwu0UWboTJ6rK1sD6sqYLgWXPpFhUkLtIagyNWXRe1x5mh5bRNkxGw8YLfdTodJx8Iqm52Id7g
pSnIK1u7TLyRdGF9l4aMNpHWgsfkht/BN11h12s2VZQjD/FgytZukF941HCbOfUV7IlxH2fzpm6x
WTac6r5GThU0Yx2v3Z9fpgE039w4D3khH5LKHi9NOYyXqXAwUijgu9BCQfTYuMYdXdeApwBW6FHa
opRsV1Nbt7csEFbMTONNEUzniVXFeo6G/hy45QjrW8cDsxCZedPwW2rTuRuY27DgxwXKcT1N9TcU
OKTKcmlZPUV0Ex3OYOsljo7kVSO05ZDG3H5IW/o4irdeWx9afbb8XrnXoXR72MzI07OTm5lio01y
Ka2q96STj2lTk/M9w6LJGQW1BaGXI4z6FrMSZIviNkRN7NdTg0IGlos3wnkjfRil4dVp9OeoNMhS
SVATS+EVNwbGHBa/+bqt8JQ1BUO4ECjlwdZYWRmEa6xHm8WvIQjrTlMo3AmHSRIECcHoQ7MRpM4e
PSJ1jLpG8VSfTTO784JyDaiVyM8Yj7LZGSgwptDXGJvRNCY7tGDJrhpZ3TNpNbQZoTWBRdNifwsU
5OuJDm5gwb1DyA1NhNEL08vE2rbOZFzYJrxrntdg6sRnbQQ9do0quFQY4wljw1tkT8BLM3Jr9fmd
lZEN8VI0a/oqe9WAMIbdy9w6gTp7mAprOFkJAWXclQhEZv2W3VuxkrgFNkMfHlvd/RnucEEXHbxp
kyhQowc3IKG1TOZa02V+6pvypenNADAqRJEy0hQ9Hwa2wr2ZZDRvWX2TejlXm8IBPBTFEeMy6+KW
U7mzTcNHovxLIhtlNp8y08elVhclb3vFaG8whnM3W2AijOiOvHQ66vSkTKcDaTuSlNkybIgy5qE1
S3CX3rjGaZ1E/NSMkJCdjkwkq2hQM9LYMcgmC947fBaiBrABLQTJw7WM2oXB6rwoGXd3Y+drnno2
h+aGRWEDjZpeu0b1iaTB24rGjk98/N6qEC8n6qVDGUXaUSMLYNNUNTS0mUolmQhXbsS8HrGBr2dA
I5fSTff4NdlOhIOipJ4BbangSWsWgGkfhYgynHUt7L1pNdUOlB6D2sb1OLV98BvDetHv1Etcnqxr
E1O1A/shs74igAwHvZuT23qeKs47rDPem5311yHrQeKa46/KOOW2hLY57ZN0Zl3p9s9VV3SYkfoH
StzBN8yG5SOhJHGBLqYxosi3GuOXlCHDqElkzAZIlIhcin+hSeptnN5FweLG0bA868HZLrUtzItj
NQC+ayK1jzB8rqo5x/5OrEJa4a7w8GzYiKI7xiokSC9ueostGrtZU73VEWC6siHqSMuscz1nz0rq
vssgDOFL8RxZiSIcys/KZHqITfsVhnK7wLjKzX+79b/Rrf/HANKb95Bmvfj8PyQO/L6/mnX5h2na
rBWZbSFIkB4agz+bdU/8IdA+0KxD8HddlCj/lDjYf9CMA+LxbMQRJnPrf23WDY8f5drLAMBBhfG3
mnWx5Iv+S/4ozbplg5ZjMGBLRD6G+PdmndPbKUUzhwd07gLS9MZm470O40x7EZWO6cOsnUO17G/g
gh3mGkhSQgDPGiIMKaG4dnxdm8hTRP1uDCyQs4WOB7Loy1jWRiiK7ptlkZSxUYLKuySpoQg0Rgew
arZHK5F/BDaG05ofKapg8a+Zx4FACkwH5N1PiZz2nm6xycKgiofRbg8S4wUbAW+XUD3DX6zfZ10Z
u2bZilkc0cuWLGBdxuwgO9QhUGjhbArpTSBXcI+wYiOeYatYuTms3kxWcBEuqSEz/SBx9s3IuLc3
OMxxeO0l83u17PFCFnqu7y7bPVAZua/F3Q3ofFZ/la6xClxQWyIY7FW67AjNn3VhumwOrWWHaC3b
xGDZKxYsGMNl05guO0coXmAyQX+uwqDNn6LUhQT1s6Vc9pXzsrm0pw01HKvMmKUmyYbpAW1Mf3RV
CtjJ8Zp9xeC9wPmDFM3TUmzTTnRqZHRhywOrgIZ0NNrqXFRQD8K8ia85Q6XV2IefkVHR4bTDg5Hh
LdXDMTglLGdxFTcb8p2no8NsN+d9xZtq348Fq+wE+EdMMIM1EFYIcAaYi7DpQr5tFW85uDXKF9Yf
tFKPMSvjeNkdwziiHmxfJEvlamzPAW9mqvfPhHkm66rUKbsi91FbkEiWSYeqWFJPcu+wsg5ZXQcN
sHBZdbiOg0eL5XbKkps64hSm56I0U2I2F0VlDXpnbN19gUWijSZQxPDDNlXdfRbLFr1d9umUBSgg
cKr7aHfYtrcZ2PiUYzn1UA2zL7JXXQ5ZUTwDkUmpEICf44SvGdtfESkalD/s9i2W/J5NVZUue3+1
KAAwouenfPnWQh4QMt/1Um1vt/TqaXsGnSaOLgMNdyZyI5c1eaXOvSwxvGru02BElBttz157QH4M
umKT2pSGpRuzAoUBjNQH9LhK7lHQnsoF224AvfHimAxbhTCoObWunW6cCKEO0NzvxK7SB1QTiAjK
bw3G5h62P7bCsLDxDyzpwHr6Xii727QOlp/GeIOFZx/6qbhoMBY2FvR55IjttWx+hXkWbhPNAU1r
R5ZfSvscyeep6klryHV9VWdpDaWquwCPW4J4C+OpDjsGZZWxdUrGVhX7XuLP7CwMX2ey7shVRREe
TASqRHF/JBaDP0+rIy9GehsgCM09XoV49Cx+SHdpFf1JpuzfSaSRYzSyH6PDjLd5anxnzoIXgZ+f
z3W6x0G7pGDS5fezVu3g8yAuBkZWe5GGYNolp3KIznUCzAnw3SisX1mhXUfjm+y8DeRn8yOQARmj
hP7mTcsorbc5BFtMynjltiQEgLqy9Z5MK6MAHG4Bky7FKyDf4BSBRabfCbYFfdWeVE4mS2G0OJu1
30TzNKt0SCZWkOcciNU+zkcWkF4fXBMITYmdvrkVWnuQKlh1hHPXIwS6EBGpN+yoAkXwj9YpqCB9
RG4jTOzGgQTE8vYVcB2xEjOTseliqPojk0hrbNFsrCalWwH1S9oUfvwWKl6ePkCglYdg1td2EuCU
y1Jf5BC2HNvcGc58SjLkpJpZZGsQ2M/gQJLVkE6ejwQfeXEyZYxi3+MxfBmyLj0jwSI8OK5w/uZj
uev02B/c8F5RlWHbb+mcNOAjk+0QM+MCA0KwXCkNNHfx0ZQ6YhNZfzdhztaIJhRy/ngXc0vBaf2d
mlARMiZLu5mIVqUX9gaZKoDDkcFvRLLGnH/BKw18q2TMV7swh5k2qI63qzEAVgRJQOS0yJ2DAYm5
xd5qdeJx+X835SKjWOs2VULESpgMIMeN366l33qyg00S6xVV9niXjvpXmUGfpy8u2cOD114lrnNg
cGUdSIqmvYRay/t/8GCZvU3pLX7l9Gn0pl9zRaSrIcUXFIaEKOOo+iAa2+YRFvpZj0Ysrsbs7fGb
IOhwzYfJtnUYbhPvG4o/DeA4+V0TVWenO3d06hLiRoO12bvCQjGvoR1e0el4u8ZB0/fzZZZpyLFN
w5j2M7kXRlZfPeK6gVdDpHXUwLfLly5zXtJkyW4TjLnA9OkPPYu0LbE78IDM+sADaBx6DTQ4PCjt
fQ5uJCPGDzsA6JZ3VntTOAmpEOb8MJokk8MGC7exkYcbUSttAy0yuovJ9Qa+VL/Ns0g26Til6OeK
aLyQVTxe8pjCABFagVCaiUuLpgimO+i3S9k1JBymrLWJmVRprX0ikkd7laHX1zRt2kKKS0EKjPUF
0gogCJgMRxSbNFZpzRs/BPPWs0T/Wy4hlCO01jpsHwAKIGYnzO2+Ybm8scjaOQZVn5waigpGh+Ra
VMDSvCUUxGWBkKueoYiDBq3u2hvEFWoziQFcR0zjpbwaAZ47ql95pt8z7uke0pQjNM+Sy8/dAiYv
OYUxX0y3cY7kxKSFOd5bZY7ULh93EDBYyRuDSI7YDfwKngyB2FpR6r41pdkxlO7ZQk/kcz4CXMMJ
x36ytdYCuePGM1V1QSfLIxK5jDenzNd1OX57OySMJjNMsGtB1/D01z6b03GXsqpGBKHVO6YCb/bS
RUxGctDiBD16OW4yj9maSizj3smYqFFoJTEyjlJv7GPkDpwEKLQQo9dMw6Eb5PsmSEnqIAFqbbXF
dFeVxAUMdfTCQ3whUh3bZhSLS4bNdfv/2DuP5cqx9Fq/iqLHQglmwynUPTg83vB4Q04QJJOE9x5P
fz9U1b2VmS1VtyY3NFBERUUaMkmeA2Dvvf61vjVIvO1OQEyRRihzAznUmRLak1ipTOUYe2M58sgx
YYZsbfyh2Fkhxn0aAEgl2am7KUKDDtc6OvZsi+nK9KppBl99Grn9cCyNOGVFpGYUgdue6wwltuC3
nLFxFX8V7Q27OPPmLDDe3kV2rGIJEMJoB4pVM19opLp8UWrPCLD5s1mBrlbzon1yhCOf09Lg6T8w
dekNTEG1GQ6XjuoVTAuOfcoc4KoDd88Ra8RUrnF4UrXhbg11GjPKWgQ29kfVGzif585GHm1Fcjlm
E2wOsDRfgf7G9JEkd6rz8pnjiC11JJad7SKvfU6GBrK+BLKCHu+JTPFaX0ESgBMgm1CmUkspngwH
MSnPMeqmGUpIlwxP0D9xJUtAmYAVbIwaR4JvD7iMfGZSZVI+ketEdszb56jecmbGK6OkC62zkX2w
nyxd3MW+7L73esNWvYhwDlnSlA48q9CgiFfs/bCknGVJWeBGfo6rt7oJXxq95aEbHWvMLfPCA69h
etZBM0xQA/6wrjJ8nmBrw4nj0abaJd+CPEZtj50KlKY4Zj2QGxFiy4hbZS4X5cBLbZ/ZzNypBL4w
+56Du17TJCZ4SPSMvbEzuGPBHBAdem8ngWcp+NES4M2KQzli660ymSCHT9LfU0W8CGV0rLgJN5FR
8Pl1204VS+6RBiHZZqEZLd28+AhHB5k6esn80VVG2I+ZzOg0s0bPWTe6z1psaCbc+NGV1vAwpImB
t2B0rNGF6+Bdfv3fs/Y/ddY2FEtTdY2z5389Gr98ctR235IfR+N/fOZvx21L+UXjvK0xZOXfU2WN
Q/Vvx23T/EXVdIg/mkpmCXP0H4kCxf6FMIFq2/IfA/UyrSvvr39RdBIFpK1sTuh4BJmt/7eO2xbZ
hO+P23xXpBwM1TIVTvcaX/PH47YfWn6pBa3LYUDXHpbnG7Sc5jy6C0BiSzqQ9EODVLSsMzxwURDQ
Zyr3pQxuo9WTPSwHGgkwQNLbmVbJ1q0YqWfZIEEFIhY7jSk/UaZAgYZqXsq64GZxHFzjtLS6FTog
c+9prbJgTQru/43ZDdbKb9sKZkCoMvsRQVM955Kw4M71sfYhVw48Zh1QGgtMGLrvfhbSUqYaFicH
zaci5MmxAR9PpBiZntR4LJ9ATXT2JKUVqaYz2JNH1kklfwMKSFuCzHOLIybEiKtwdHRcI8rLc0C1
8srPDQ9yed3XwF8z+Z6Asr2rJcUNuMIpBp8q/hBcWiNstsw786XTiuTSQ0K8yX7FIMhOWiDPmMoU
lsnYdoDzscAhy1clyTGrD1QYLrImfYuFrG01aeDZWbaVTbOYHAX3yilJf2V+2Z1VfsmJP7BAoXRQ
i52JSGVSc8QpkPLbOA3Z/kCNY29Y2Uusjy3G9pLxZhLrzgngTH7kadKhjrgcOLt8YOs/CHxRZZN+
0fmSf1Pcwdh14Lvpw6gGutLMTp3XdZJOG9nopvZQGEs8wP4tK9MKJkbGM7ElhmXIcrKmrRCSj9sX
e1sCwUFpgrTBTE6NCToue8tY3hDdc1YqKYR5PIREoodhIBviOodUS4IdDLCRlZClUMBiCepuZVK1
rBBWKwKKvhC6Yd3mpAscUAQr1S6ya6ZxviEig/WqdnG0GpkdaXBiJCJ3eXNTih67qVNqLZBFRyE3
McDumMO0pCU01zoLAoQgmxZKXXJvB9vfS66SHc2AcDPRw55OsVzP16pX2jdFtss3UQVpiKtO0Uju
xgbDeqNq2hn+4mFX0vlG/FVy15AUcw44VXMAxcL2ijhBgUfE9vHeahmjptQQ2OUs8azHlrYETtxc
OJnEG13yuMLN1v+SG3jALXysZmKbifkqR8Bq6cu07IuZKCj7lS+TS3Z9lzNuEmMQb+2VJ3yPmgnm
8bWu4Zkf4Jy+ZR1Os2lfuf6psyxWfiX0tIUsmuquDU7wXBuKsu7lRH+Wm0K/q3mUrSBXsxh2NK6j
Owl8lk3lUTmZ6c2FSLJ6rWOzXRpt179T72vcIysHdFQ7VvUeyV1GrJ7RXj3xUbsKKlVl5KVe9d40
YbN88wohaDieScgvKeO533jsFRHctHwO9zWH+RTbO/rk4iWXrUctT5jsvTDQLk2sumQHdPXMPdMs
+5KtKr3SkFFoxCAUggOPEGNNSo9Xqi+x0hGKDma5JLcLN9GqXatkwavR+z1zEnx7VGk5Tb0TTZ4D
UlUE8eBICVHrTPwEG8PB+lMnbbMJW0/eIBuSD7cINRNAlxTlEg+Flc3ifKyJ1APpZoZVfKSficoQ
XmsejFWcMSiW++5LC5BNAR2wOWNfwEg8DFoignHIiWNSSSOu0uLGXTlSGi6Q+UGScv+P0c1Wxt2S
aTxrPBsXQ2cp8bHBRAMJr5eMtazE3HeJML9IlwKp8VON80mVMzpQ02GdF+g3tiNp9FMpHYP0jhRX
B9xoCDeSESkaykmNVAMXGsqdVCzLvjRfOjXxaUFwY+7AAsjmxCohMTmocVv2GGxZZcPNKPWh32NW
4boHnhO7X40hJydpAALUch6lJLc2m63KlngGg7OBL4OEG2k+0+Um0KlfVjFFfuHniV7THCsu/JEi
wD2k08JTWpxpkkIHmuWg2uWkhmFAepY8MJZg1D2p8DgQSknCNUJDtil9W8BAz7Mz45cSuS5qipE/
2SMNJRAx0wls7PiLIAW9qh6XzY1GHJX9fZ+/p+QAr8KKgY+n1C1Nuy6wj6zemrlkA5y9tBXaGjSa
pic/ZAq6bRSvBw5YuY0/S2iFgz4lKfioLUWYE5JyDVFdN1Mxq4ix4hOsJT5Nkx69cLSCjScL3fmW
cqc2lFk3qNB5QS01NJYueDIUmV0+1n/3ziHV3Rhh3T28MgmuMlYHNtghu/eio/uqgXkGYmEoV22g
IuxILs5Y14w6xmRVUVDmoDNhhPH7Zlqh/s5tZX76gUXPQG6le1IJ5jApCkgUmMUMglf0mFgmZfO0
ERt0K+hWa3yC+sZ04ukeU12qFDAwkRJoEyz+QAyKjFjdODkk9ZcciqhvcRcb/mvEtQoWooxA2ajB
O8aa4R5lxsDDSGsDQGSqxlnNEyAzVIOZOpVd762ThrdAa64u5B+J5YlOPB4hRuBxerSTez+UV5zL
QBj9zNyL1MLBoPZiKVNzVkwiH6c7zMkgeTSVEV2DpIneSTWWO53D28ruvQzmfVEe46bLmkkTOJw3
tKSj2Rb+Ha1EYVc4c4bX2IYdQd4Cm8tOJ2LZzbB/4CBQM2XYsTvXP8zed44JqnQPAAGvAs64Ylua
vbhkJBVWjl0Hb3FgvMhZqPEgHcEmSVlGp9YsnWNcq+FNd2Wazn3hrTWgWRO17Mp1BnVjYqCzzQcD
a9pT7wzOke2CtY1l+jEaBofsCMBW3pDUrfcs84otW8L46OlqC0YmDUY9C96MyuGzEi+cXyPmuMJ6
0xmytCAGEv9FUuIK+jknQ6rXGntpJkE0dUVQP1dCsV4sm473Uqr7bBUoBnz1XGvFSnORbRh+Ku3a
Nh1SbvSDyVMS1dFcr1x1XoAp33ZFWGuzRLKTtdaF/S0uWywXQVtdMNWXJ8k3rZU22uzSSEYOcppc
2brE3KFkpFpxNYBnUzeYQQOlqUSs8zrnRDQM6cNLfP3VphR6zUvAgLR1BDmYKhuhbTY8y0jDkIKs
f3TVaMxbGjWw+dB9CEMuFzSxmbPCddNtpCvSuyJxHcxxKdNlF1J4RnUi0Ulg9eoCZEryUFKreKh0
1D+xhtSriikM+A87XpcDeXAIvowUGMUUH5JNLhBZKQrnQWMli8RBh7dSnukJbUwz+JHGLgg0n9dO
tfaej/8/9DMqotK0uMpFnj/XodKseKWVVz+3pSU2gWoX23ieG8oj3wILtrAdKObJqy1SkwK01hQC
u045cmCuGr0AHIqu7rNilvWxz1QGC6qcK7vAbKUJRhjp1VYhxZiVYXBL9jaeBDvCADN0cfJuVJZy
KJpAAqKj0s3qOn63ILYowc1h5d4MUMFcmrBqscKjEDJVKdJzw9nhOoRWfQzVNt+p+aA+0RRj7jS1
Hm6SiuZqZK29qKsG1WmwPMwHtb8ku+/OPd9BKS7ZlCHrVRzk7eolh2P+Rj6imCn90O0doswYSkHT
YgOBdN/QUI2xBG5ZY7iCOFrDVxoiZkWDpb6WseZci3ik0chsFmpNotrG9+J0iwBpBzQiYX+dJIrU
4W4CuginLbYXJn1q6xLg+KnvUmvuFIz9ZLunmIo5Dmpg5JivtiGNNxKxshvOOWITdm8/V+0QPaxQ
7veqpimzxJOtFzKGPM31MFFoddP1Lx3f7t2vA2kPWQxrqVPJH51EiDhrSh4VdmwXb27v+ItITZUj
/SJ8QSfutpbidOya8oL8opq+RdgwZw3TvWkgV+IgGxCDaEhTDBIZg2Vfo7wjXgoIdXyySepMUmWO
FEzwypNhWf7KLNUvPyQuQY1RlExCSidWbUijXcu6eyt89G9gOTU9a6nI5kgw2jUCTNLMPCkKbw2a
6cUMev/kiXGwaPEUwTGRtIgiAFYPoVll+xxnD9M7ChCWRaD6aIH0EZ7cNC84WenysImACS2qzNFP
dZs4766Bi8OONXdJBoxeLSW3tqqrEE6JkvJqyFKKEuZJT3BzmmvRJRLUVmNksQxNsGrptCGLwuw1
GQaesxiIH0WoyWdbdcSxVluTYE+g3YpC6ItEU+pnKwXq3SWotT6i1LPqfnIy0uVJmMnutmFumyE0
MZahgC1MDl7u0hcmh5F+wJ5AIiTKCa25TdyccxH56ZMMAYJxRsNaqSKjYaqrk+Be69j+JlzH1oZ5
EqofdUlUtjnSwImhCY+D47qHnk7CaxlaIQqXQ/dQbPRzmRjSos2D6EBNJh3clvLa2qaYKgQjNnre
c+ILqjKErtcj+WrO0O4U7uKpTlJ0L2PYxYasEsJU29B4QWLCCFYy66plw3kmoUr3H08Iwnm5btJh
Glv1Rveo6GKu1koYZTMzHq9ULkMYTNShsbR1y5SmIzYmQvWmHXAPd4ofxXpVnNyhFzrLTLyjJtUS
pWR054zO1nczNpy5MdT+y/9fienfPrp//0izvuCBX5V/+4/x9/hop2/V2w+/mf2q+xzrz6I/fTKC
rf72H3985D/7l//y+c+oR+yUFFSe/1o5OtTf6g/vsyj6740av3/a77KR+otqC13IQtbhWgiNzMLv
spH+iy44Oum6oeg4Mca/+T1SoRjQK1BceM4Dm4Dj9AeIQpF/GQ0dOo4PVeVcbCv/Hdnop0CFMAhs
WCynJrKWzC9/8mjoPCFljtL5TLL0Fwe8SmmR+nPdesQJwGIK87ojIGFus0T7+O6VOvxmBPmXpI4P
AGir8q9/+cke8ndfGiNK9vF28hOXD1b+VWWFDEPYqzNG5IDxPCawXjAs4dq9tzkeuT//atr4z33n
RhGmKpuc6ZHc2DIJVf0pOhI4TWBUmHGhgMXhtM1Go56r7TXVfvFNd1dEhAs70HzzvsweshsECxnA
sqTRSB1FtTVTCm2SllLwxKNInzZG/VBq5cWXHrm3F3T4+YO/s+p5X5k7PWB7WkPrYYMa9+mtV2Xc
49IhbynKol7MT4ONoiXl7M9/RFUeoSE//oy2rViWToxXV7nqfpIA1SIuTaPJqUnHyCYCe8HaoTJx
CeuDqBnupvQIT9zBveYKU2epGnQytr01LXnoKF72MCq9WLXSsxZJ0sKhAAvgmQ7GFTAR2cv3iFxJ
Jkdzz3t1+FSvAZiHkG9xSpBEsvU0sVDT8N3Q6KKjVO6CrZVTb7VqXeZpakw1VmANTOboUNdly1zH
XtKsEjiNC6vPV/xxvHTJ6E9Z39d9aEWXMooYvqoQF6WvVIqmfeMy9iXVzEQ78PyZY8IUs/qFIGYe
af1iBIaV5Ek57s9w11Il7szieGyFFWvnAMOBxaOe4wV5CnJ5kbrqXi+XIv9WKlu1w3AjdZNXijL0
jeKWy5SM/kS4ury0B1gWQZWuG8beKyUjbRADJQzkZqp6THbK0sAgOOKbukS7iUJBr5SsVWvl6h54
4pGM0g3PAS4G3Tv1XgLHK1S+qc1gPeMk8p5oaVnSeh6eB29smmIEV+YRwD2QdqlCs7lbRK+8hMYs
QtiJYlzIXh1O6+IzllBAwkoLp5iMmdzgU5p1urIyxRXIrDsvzM4lgu4sdMmx141FbW2VdWJiWRhh
Yx8ejA+r3ZXtqUsRwRyYBv2gnkGvbkwLWAsRfyMLlIradraUxaWc3BA6E3uaNXZEXU4RrBLDeIWe
ac+k3qVxyFZxTles7QVdV2XR10sbpEKTO6sGw5HP9Ci2cam0hu8SFlH7TdX2Z9kqS2pUCBb96oJU
mjCDP8BuEfs2UgWBQjguEP+pYmRRRFUtY8IZfvDN6jj8xQGDNLmXKmb/jzytxvVTaSZr0srHUC/2
perN5ATVakziUEoaaShWFob6SizpephWrcKmJMJtimvA0YZFHF0V3KBPWcC631KsMo3iMt8plgry
K72YEdf6n9+5ggHBDzeupctifCAK7l3VMNXx7797FtpuquRZ1SuzILS36q/1zSXaMUWpNDn/9j9Q
g3NKmV5Neai3ycjSd3XGe5ZLeSe96NiNiL9pHTUsardtOwqpjER0KxMJb+KK0JrhSrHXmZVD3k3r
DS+YtiTpd2UcRQjYSTZRQcQ106Jkw5X55iWVvovUaJsFN199wbWG7q875ZNnWN9Sp643TaiXz76J
mlTmdb0raNoCSOJHYBVxPSMT7399kX5f5n9fMFj3f9oGfP/bv13SmP9+3Rr8v63Cj5/xtx3I1rRM
v6o//ajFZ/r8Fn+WP3/Q/8BNiCZzUXx3PY0bot+3L+OP8Ne/nP0Qrv33G5DfP+X3DYiF49OyVaGD
rxK/8a5+24BY1i8y3lEOGT9NrVTrF4VBEnsMi5Vk3Lb8YRI1f6EqUpUtzfzVPsqm5f/uv354C9m5
/f777/cA5o9DK6KiQuO7UgmVGkK2hM5u6/sL34HCn7Tk85aRUUNiapUtJqezerTP6U21/H2a6sf0
zX7It+ZComQdEoQaydplQ0ew5jyyJp+69DvSGkQHJW4BO5FfAlne23GxCzPvHncW04RReMzvhAoX
WdHvwveChqpF9tF04ZNPfCm80bf4Vt/sh8pcRH3n6attc2Y0mVcd4fQwYEbqDS5ynFGoJpQXfK0n
T2/DvRvWdPHAOejCqp77GpAOrcyXlR5e80vzLHDLTUa44Ekz+o2VQFXFc7dIZGOlJ8+2BNszNjvv
H+11xl3bH/uAv39Vf97VIc9XvtUryyQCIemU9SlixEeHoCIjiUHSgbeMT+FkJM4UrF0INmfeFVSA
oSBuJJt0hrfpV0PyMezyc3zOru29vOsyB9RvuZpfyAsyOUMU8A/H7y7c/+R6sH81Bf/Zt/7TrjAz
RIwySbdc68vbQFe2pWjDheS3fHOIcSEvMP4RAdm6S2cuCXOpXjRe/+y08UJrVOpH9T0VO93EyO2Y
KIzA4mBsdcvYKPSmz9Uh3so6ndtcYiMKDUrlFefRU5l1uCuioyUgP/vjzk+XgGj4sC0kzXjvKqOa
1lh8Jo6INrnMmY72UQ9dRs8W5eCfIktcm0onRta/S3qSLqQxpUzOZOUVIpilqIQTHXfZSkpl0iJu
vBty76NGeV1RXMHCqUdEv9ykmfUQrHwtUCaVSkACGA26eZwuUKXM51hvNoxo45WudQszZ6dDBUoY
cS7X/ZAmrTh4D7GDz0zLeDe7AMwE4p/TQYwbrHiJXTbZaRFEJq9u+XH09ksqONWao6lhiNgQie7p
5AYHg7d2fIsL3mvrm8H7Xt27e35NzsVZ3snJB4bXLWoS2eYm21QS741UBSSNB8BfgpGvg6tkQnMy
a7AbrHxLOqgy/a8FfC+2N2DODCprxNQBazAPzPqjTWUSWSnXYUU9n+qllEmF/cKr4me5MORTIMxd
bMA0UBMU50Fnqz6k9IIEbu5DlZfmRByzWaoG1/Tol+qOwVj9GrvW2riBAr23FkbC51TWXohAyv1W
epRv8RvVL/pEXkPBeQhAoxsn7JmSG0ClaeiUB+9S63PPoqUCo1TxpNvZJr8CuTpWmvaFA0ep7qKU
j5nfzSMmRT0gibzhHSfheB1fJlfR193Fe7Ef9gcr5cxuq5V3iW/aXuzyjLAUTRxnwRaP4882UQKK
ddg1xwOA2xtmxA8pKO/ljaY0jOiltW4Y0k+wjYbTmLALoDPpXLiO82RvtG2K0giKJw6wCsdr6VHz
MAtUnXX90Tzigo2/ozBVKu0KxVNJp1qtzgb73akdFVynD93GQPDLlVkHbU7Z5s9Cqe/6MLYG4yZn
+NtTHvMhS5OyW1fv3bvynr4yxiJjRkZtQonIlGLwS56cJX7W+M1/s8UHO6pFfpIe7S19MxS0CCGP
SRcLzGEoKEpou+bJxcLvD2qzAAS6J17JTNTxj1o+ktsSOqbDlyQk1xNu6mdR9PvkkF38U3DhHDcj
vlxkL9LeOZrWAgZe5T8RhK9WvCu5ZzdPBrbt7WC86ZjXpm1Sy+sUHLzfOO5CVwjB+vWwbYZtXsjs
cJbqwb1is7yX1/qaHxtYP8wT8jU9cM8QEkfwL+F2FX0J/C+x2M7EleUKpkI2sBEMYubmHVbuJBjA
5QX7+nNMyQEsyjyHEklkctu+MMCmyLNrZ1JWX5MsX+vP5rN1IGbM8nL1X9uQcXmXxwjJKMNO3U4R
lphTA2KvXR5EZfoWX4WIcCgEs4FWXUELgYkRgaFcnBGV1HDFpy10b/oisBY+uVv5UOXSmySwVUi2
/obbHXMVI/dJVtBjG9Vv0lVcZIkVVRz8a3wd7to9PQ5lfzDl7MV/zbmeB4NKvBw27thI6fRnrtFw
tPJTN7EnrLQayg3G/WJYZJFNvvHVfS0/22sOOBaBWq5CiLvUS6TUM5PLexsqie7nBRVIMIo4zxgf
UpycAxndASBwEQXG1O3S12Lmr2Qub7WfHpo2AFMPU1lyPqlX2drUTETqHlgPfe3gAg1KdbZYc9fB
KWY22FvmIiwEDF0Pv3Izxt4nwSa3l5EY3utLd4sv6sM5W2eDIsoADoryWo57geg9Z2MwnuqKuzPu
FggOaoCgvbszbiTYUHSie1GimoqTCn4OeYCopy4osx65mTGtpzQenb6U03VxKvk64iFi7ai6mAUv
+lHdExU4a/qAyT2LcF2+aGoGLC/3Hh1rE36/nDG7In1akzezLF7thrNnfJGOzjkG9Dgpp0kU0cRl
zb232PJu3bpJvmHyJWBPdKK1vvRTdR8vo/HZ0+xB1KeUT/QmSVeoVTNFxOZUkIt7lJ1xUI4KE5Gh
zabtA/RFwtaGAakLtxVskr1zWZHqZePHKzeovpxE/Vb7E7t8t83s0j+Mc6ljLqf8QHZ2yS240QDp
MpvIAlJ+1VeXZnPGRxNtmMWH4OSd1BGP9RTJMa+D2MPjpWYxuPV75eRcImKSGEnIIIonEoThWxmW
lECiADhnda/tssy6aM/iYJ/ia34tr23nPujF43Id1yPlXl+jacJ9Wi39K8Gde/xanEvqOveWdyYy
suzuAx9TnJMiPiqbmnk1xTnRue02M5MfQHxIr4p1DrOLcuwPDRVZRRe8yw/rPByVZ+dS3C1PWtTQ
JGmzXZequNnyqmUAyc+Gv8h0rIkM6d8XEzE3iZREzhqG1ocP38c+SrvWpEC6vFHJOzGTFhTQSTtW
ayXM7gK8OheLSWmxNnV31Sb2VCo8m5d4UYXNXrNLflF7wNzFohfp1oRUkdAuH9hKBdZnkxC6GL3F
Afuy7Bqf831J80N3HbvggV0elFt3Uzt7Toc6rGn96U1btxzPZ4UdvOQqMK/CTOn2ojF6Hx3p1nx2
rLl0wMhvBFN1w0B/YmsTeRhmwWfyqb6jyRCjn+ovyWfwmrzaWbL0g/yoQ1lP9VVyzI5FPgZE8L1s
8kNyiv1oS6Yn2aotcpPCtnxdYRxG+tl4OLwJ/QbLgSW1t8WVLk3nZoKlkvvm0vB4DGRrgFQU0X+u
PnTw8irApG3Gh3egTVi9NmDRSQo78EXzyjvDLSBEYQYPRqJzEl4mudrCY9gLY0gFkxXC2JpDSIDR
1SfTEBl0KsX6uiAN68e4XVUQ4VANSSBJVLHDjMXKXDw8ijlqO5Y/BeW4GmMNfM0C/22Na7mIl3LM
lR8Qp2QCBh+meNcj5BerRXHPtWSZmoo5GyJiNCF4pKym8B5TMMQ6WO7QrikxovwZ8IMPxopZupU0
5TzuTKIBxJxJ48PQaw9arYA+E/IVngg9jXbebnzO7rwtlDbwhJrLLj6xZmi8yVBhx9N9B1+sPzJR
rXnrKeUyd3PooOSl9aRslyD0mCkAK20TU96qYD+wK9lzxymB0o85/bSFOhLl0rOHcrIx8LLNAWBO
MSs8xRhNcNBTZtyKGjgvmlXDEJVCkBxoKFwgqJWkbHwZ/6tTrePc6yh4qu5sbc9OlLsLGnygIwhp
Fo2bBRMvV5GZ4RPi+NqWw1PtMEk8WhYtzo2W7GKh3eTBNqdZVGGnl5+F6c/B3B2CoNvYZemv0jb/
EmSheGvYbEpiovgBsZ0YboVKmUkJaWKLlrSBi0euxgynrqnThOQIqg7g0kwitYG/4mujfzE4uHWy
lkFXL+Th00AAIUtdzAq9P1g9F25MKa1rMmmlffQksA+YPvz2LqBYpJTic1d2KFLkMaZWTjjqWysF
ysqqq3VZItKFrUj/gcyroPD/3fHOYmQgNH2ENEFd+vHQTJlHGyQltdjDXj1iUqyBOIQ20oyfvJEZ
oBVCgBbmWWpf5FN/bB4UVqvBUhzTW9eme1RLdLzoklziE3UCDoW0VZXPM+plses9KUbFqHnfPGj+
Tp8lnFYcwQ7+zX/DwnjRzfearaYkvgmr+UL0WVlKs2zX+t5wNGXCqT3m2u4MmlncNw0kgacCsT/T
EHoQr276LI9LUcia1I2LkzUuU8Gk3ufn6uq9RtfyLk4+6xmD4Ul3cK6m+i3aqgw3lQ+ltueBHe/K
WYzXfBLfgkt964KMhgC7es0ndEHV/hfbbBz8ZfqAJThN0ITZ3phfquE9+YG/YjNQn8zsm3cKD7k/
vDaxNadaUvny4u5gpx/JV6pG39JtR21G44S7TCC4Dhxtompcmha2QMm2cx5rYpUsPQEmEZNGzBIQ
8QOzzz27Nb2K4YgbHpylmRrM1WFRFFo2ACzKTo6EIj1W1fMsHtcFjcHcOEwN273ZvJbDwTmXyWh9
clzsjfpS+BCHaY/pxnMr/fJRjYcjr4udHBwac8LtV+NUkKoyfYpZ5caXsb+3d4fVz/TOYbwv+LPo
tb/bL96VROc6nofT6irzMeVdO9CtN2lYVYtrdo2u1kk7qOB5rcufn+rV/0SP+OGC/WkuEYiIuXmo
K0upw6Bk1Z6zJru2cgmYPNSH9RhukdNusUOFyou6xTG3sNzg3l8ijnDVa13dPQ51CW3BwfUffGfj
rfKT3GAZpizoRUCBtfBg/6A/Ka3kxFXYKUvtHN7CNy2M32s2At1BP8vKxcsuw0f7pQ3JE/BLKC7i
1RuI/2oEX2ayc1IiQLiyB8yCTYLJZiG/c8s9//n3iBb3D75J1MDvRTLJdzA+pYG61P3mYEfqJ5ED
vGSwvCbpq8aBjHBbuoVnDQa6P9rewDn6nZ3Hrb9lB39TyoGxcJ9tKAXiqdQoBHsA+puMt3/53AVj
wXEfL53Qu7C3ifA9qk/U5syUlXwc73rbb/f5LX+DdT1p5vY5h3mtbeRwaX/Yj2o1Nc/DQ3uMf19d
2LiII9VeM9HgecB+TgfLLLSNk6pdwlN8yg7hJuv6AwlIsYlkQ5t2cBG7AvukXi/icFUKLEAoIOLU
BkcHP2288bbaPlG/wvQ5hQ0p1ZNEz19MJvmsgwvdUatJMD7KHHllB/UyBun2pCiHkse5Vr8HJTWi
xTglESXQHpmKzgIJKbgltyQZsW+P+DLcVHtF5eTGLrAIpodgY23y8Wyt5fY5Bpw+ER6W4aFQE6YR
xlrxx0DQpRDZvXhTbu3FHEdbWYFgYnq8oMG2ZTGspfRcjOd8d2vunLN97PxyJWvFLHvrbsqtQmgR
61Ffq66MRLb6KB6MKgJnPiQFDWlh4DBb8IZpX8kxOGZXgQTx55fWr3OFny9/S1d1xdQUhr/mTy0E
iiQ8RQpLZdna7czcexeDfbH6FXxrNQq+o6271OUYuCgmWEJXLbVHDINpZOP1CoaJH9FVdChQVs5B
SnUApmTJt+9//j3qPw41fxUzGWn+8T3+JBGHVYdlR3W1pZ6lawIY/pys7314h/tq1a+5/1UpxjyT
b+GgLbpVkV26Bwha+jND490f5RPxSHmP84MGCkbPPnoeOdkbf2CespPYJuxI2ODSYmQiaSSv8nv7
Xr4X9BtLuNA/QsSPYKYghGDKXLh5ee+3HppXv/w/7J3HcuTImqVfpV8A1wA45Da0FtTkBkamgFbu
0E8/H7LarLOyr92ymfVsaMyqFIwIAP6Lc77zn1+m+Dcvk3G7MYMXPGgJ88b/95s8zXuHXrw2dlUv
X6OT+wj2rWuGTepn614BscdCbWL/JYuu+uoWP9qpg4Uqq6ub508StLRFSho9gzl3D4o2Ittq7Xs2
dxbqqJ20QKyctZz7jn8qSOy/b/J/fUJ/+9H/GDdDVYXoVPZiZ/VUFRDBo8rdZKO5j4/aHN4AzWEU
W3XHJ8qAoHsl731tFV+N/9E85h/px/DlvCP/s++RfukMZ5kOOQcgyiim5Z5za5uYbe5+vNuPaGlr
FJnjcEGZRgg5yF68asYWy/Olc99suUBbtdbu8S17kBer7a/mSR7yeYqkD9G7yLLP/4ePjYsTIKXh
gbn2/6jFyFUfVMUqFZRMsPHfonf10GAWsTBzDc/NVV6Lx5rJEusAGjZYZFui5gRKrNWUD5+FHe2R
1l6dylKoVtcN1q+y1l5NZzu2LbkKX24VH1MZ/fzPP7X5dzHEX5/Y7z/1Hwdy2/uqNIrQ2hUAdc2E
mO6Y6SfyrHfX2RpO+0Ssp14v7B741OgBVWQWf6wOdbBhZL2s7s2zpPdMnrUn41b+w53wS4nxx0OJ
t1P/xQwxEfD+8ZayQ9RwbxMZGNBpllwf5Q/UUiW6b/RbX+WP9IdBbxqwOqFTFfB2WNA+hneNUo5e
Nr9n14reFk3DxmIzHhrGJ7rCd7fkwfWf38Z/t6z420/6x9vIWSo68lbYI3fqB9+sWlG8x4NO7qm1
lh/Nj/jaWQBHNPrP58m0/+Hxbfy7jxGwiqmbuBZs839VL5UP8Wdy9J0JyVc+1Q/2SdGGK9rxmkl1
Ze/7Vq6hlbM1B8qh/UMn8ksd9Ocn9fu//0dhwtXRNkEmrR3O/3qXhv6OEhn80FdzbR7FK2C6d7N4
AOjF+G+FHf1OhfocPVq05DZtRHmeb46c0Ss+5QWs4bN8BL+9q5/L52AchlW+4w56bJlMDq8CV0ft
mSf7q/6BbXMyP1V3FsA1JrDFW9O59Own5r9tDBjfyZq+y3vPhP7dY1Q67hRjU8H4NHuOGKWqeabK
vtqbZ6w+w9Zsnrr2jF+7eQ47dyIkjTkL9+ZcrEvOuBbY2bM+z2//8yX0b95CS9dh7dCy/+US/Ptj
n3TwvmZHL3byzfY+jbLlnGWrspDztDZgbBvM81vFIHe6WWe5Mnum2yWaSLI7g2xbtSTRPZQSgGHF
/EPCjwtO2RHs3beTQ68RnCZrlEvjgoWa9cvSeZyPP/nZjdEtyaFXZ4vMA5e2dsujm2ufXafj17WQ
zAyGtgzv6Rkd3YMgpVca497MdRKlEZgaafo4p4N1z/KH9h46HyXj35ExMJAHdRwYDKdXsjbmSbGb
kBo8PtbNomKMPM7z5IpaJ/pwGDLj5LgVd/N1fOVzeRa3aZ5Gi39oP35VMX+/TGHb+jauSH1+m+0/
blMNQUmA10fsRnTEqCVXxVNragf2HBAIIiRKA940LbauVbA1h/yUWdHPKlu28+j5BevVuPKex0PH
VEV+FGbprHjuwOQlDUxWj+PP3FVQ/gZAYftCptFqKofPEL8L6Wv7VOomBifrNHjxioDrdWqPP2j5
mBoN9U97/EBLnO3lBHyvtlCHgSsMwhU6s1UbsdLB6LR2QHGS+i3uSCcfneHN3Ae7LPuJ8/ko7GFf
xqfawyDTtSbrSpt0tWhTF8mHC1bfM+N1rr8ORNMf2VLva79Z/rp+/78o4x9SynD6OvZvt/r/EmU8
0fVn/3X5/N7+TZjx1x/7b2GG/i+Bk9j1TN+ea4fflKHOv0yD5wGKIMQfvvjdUCz+Zfk6oDcojg6l
4m8RZag5yELnT1mWOwtD9f8rQ7Hx96rOha8tkI3wBdy2zhHzR90ta+G1Ds/udRxWt7J3gVJZO+HW
t3nxa9namoimA56Ui+tUxyrCf4CaY1HWTCxtuCRiOAIw2v72Hv4bfYBJFtzfmmGQ3zwuHXRkvF0w
CHgP/v7AHDRDT3q3ytbKhPUx2MUIqJX+Sw7GN0T09cJV7p3q5l47ybqLbW4ij1Yxwuu4dDWDUKQi
+F7bCeYnryn3QXqoJ2O81SGBLxj7jEWUtgdrBNft5d+NRDePGknmJ1UJDohQz/ZFXNzMhBxsXQuf
ui54j9GwrzvoX0T+IClwhDmuCaX9EoIYNyNGjgmUYuuxCJcKW2RUMKMGtjiyOsxTBde/Zm5sCOfG
c7c4kafC5g2Ui5X1OQGaZOI0q6FO/X0z0cwEWY+1r2jeJRl6W7tmjZqm44NeMYNq+iIHpeGjFqg7
9VRoQDitWLELNFnV+lo8PbhDXp+TWrv66mC4Gz2PvIXf+eSz6uQBkUz7VXWmu8ocDEI+AhdCFsF6
5m1z6XiKX1L5kuJXXhph6D4pf8JsU/SzBIAX70i1jiH7LONgQvyuy1tvIIwpIfhutFnGx669/ll6
4b4XkJNcqGel/lGN/hF4W7sJY5MoTjuzDw3y/sDN1MkP5DqPaMWSdk2ZwaSw14qdcs0X4gPE1iNk
etVbT6FCEKTH2WaMOhyT+UoDgeHhCFyYsauta+q/WDe2eEoPGbqERNDg9bpLunD6oZu5c6vQRWjO
D2O2mVie9RE48ypPI+VbRV5wcNIHv/1uKfOkYu9rMJVPLjYz0gbVW5OCgGhbmwUmhVeatdMGrny0
aO30ZhjptIFzTZ66O6BjOUxlEm50q2fLdq1jg79mmJNxS00sB5Irz7FVM5pu5PdJuuOz5/b+uppp
bulzmSdcgbH1UboBgNeZaIZDvlm505A8hnX5DiC3/BQDcd14q7zWv2d8oJus1zOMM92L7ibuhb1p
tGyaOL3EU9EuVON5W9FjgqtTHAQi8kGNWPihk1Bv1iUTUNCt2rWCdFy5TrJtjE5bFTXT4sHX6k1M
Tgm55sNNy0zyPSqbXFWctm0ba0eR8ySQ2JO2VjkbSVX2pbU3XkB4rEcPXoujHVvVWmtgcThQGBZv
B+LpMjOozzjNg9WvC6qZwnhdpnsRZwdZEGDhpVGysdSIH6Y3tGPcZA91kO5qksxZQpo1fRT5FKn6
63/xYFXbGqPUwuBBtI+c/D2JoAEb4tAi/6a4Ao8Gdg7z/3DRQnafkxW9MNEOFvrgg1hynGo99K48
UlcQxRj08WbAW3aJexUg/g1/BLmZnN0WRccg6kNEE4Dsm22tz8qHQbPWH1zHv0jvpx8hRJ5qBJ11
4VJ1tGcYTYThoVLg3Xb5CTX5lqcxdLBJPINzIWUpHuVeJwBuBchhQJTOjZqg0Ajq5LEWDqzojp1c
ErX3qavV3YJtsyCr5tUzouI5MvIeNQ/x5VMegv7OYkIEEZwBa0fqlDj7dOrHDzcgt8dX+yjs1Bos
qtiSynaELANrmKygjRjhvgHUOTrZwcknn509ECQfUz1z5+ynF6VsNYM3P83Mo6u/egXw08L/hlqA
gPcxg2ndyBF/2lQwFupucYqP1GxyxuQMeLHUtcsUdJ1dE4QVTtPrZBFmmYXWNZbcRSpOSnSrMJ2m
VkFFQT43ygK+mmuc4saSe9E6bOlDceNHW+N3agFNZD4hOeQ1NmF4UX6ERdl04qXZajRBojoMvQkc
Q3+sml7uIcMqPMrd0huvpW6rhV5W01ZEOZO7wTmN+rkrSyQAObdo1BnNenL5knj9zoxIdQDODZDu
LnBWLhPz1tsMEz29Km8Ql1o9ezAMfrevMxTUbP09dV3vkImSCbxd2ueoZZEeMqiU0wWFNwL8lHWm
cNp0g1xjfCCBTS5lE8hlpWUQfV8SXMkbJx5e7KZBqKZQPvw69FQAPIKJD4LtSe5de2KXkYhhafYY
12m7DOJpylWDcnoD82mrGuOuWS/JZOxhoHPnzeLfaOq/hIo2jq3vY7f2l55RA+HV66s2qM/SR22k
iF7ahr21akf/KiZ+FoCIiqsLdVTkuW+W6byAgz673bDGVNCthT6oVd1FN6WqH+AHvXcInEfPSDdB
SDKmDwhqFbW1uxpLzi0s4lsnpIi2I0IGKlMPNjneLI1xPftSdpCFj2IkaJkIcfGyx7ZD84ATn6Gr
a/nreIrKUzp/GRKk2ZNgl0IdxjC8C/Dneu7JsaOO1en8bcOB2ehiPBL20GPvKzmhsgY0EdSNM3I+
yNptHfYbGSp9y2Ktw3VW7nQbY65rP1lR8A0OtNjbWURn2NQfY6eG7eBYciu5B3pfr042b8XpSnJE
dTSKVB6xm9f//WX+pROU9XHja10JRKrF3obd3+jWZSXJP5eiOOJML4ngAmqd6NwbVuS1vM1gTg9e
5sbzqOYbNQQOuVlsrWbZdTMLsGGz4BHrkuZSzfLsGJ12Mwu2bRuMe1y+18lLjp4bsw5JRH7/iZOE
4XoZEzA3y78JxVv66MGxk1k7aPhH/lKivGfSehhK8AMqQsI4S8q7WVyezDLzJPwMh8IhY6JjGjNL
0YNZlJ6jTndmmXpn+D+CtH3u8CEcA9sJj7++Cx2++59fBkOPPa/TzNWvt2tM3fo4iVgw3WR+wjV6
GuYvM3tmFXYfVQ1Lf+R6uQS4ydZ2xx4sc2rrqEd49vHVhKtk7KpDaycESoIwwJ6/cqKKnZ0ozc0w
oBXTAXSum9IlA4zJ5m2IZ3BFsRN4Yx6sNnnRfNkf8M0g/iTxO4rIGiiJIk8jZdwcp1vijSmXsDci
qgs0nrFSe7eJojMbFoQx0NVWzNFDUgDPla2I0Mv782QTSOPUtXuNx3g1Fka096R+8albz0DVjHMj
QJRWvxw6HSsKOdrNTdlEAouagzpXa282How4EEwknvlsSejzhG0ejJkdVMBgGQzPiDKq3QyXB5YP
xyZZdl64jvKaYhVn7NRjc5T9pgu7TTfmd3xW62tuWx1YwH7OQntTGZYaakwA29B7qOnC7/nstvBn
30U1OzDs2YthYMpw3ZBFE3edrag4nZlf7cweDr3OFWri/hHiz3i0fF8jMZPcANCbM2H86M1ukCC9
cDggM5p9Ijjd787sHOHtR6PMFHQ9Sf8DyEWyNyIkjU3RYFGhEPUU62vMKMbsShlmf8owO1X82bPC
WdsurKELNtYUrByuirbThgtkHOI2I4rthNi09RyPdsByvIVfCmJ/dsk41jOP7303u2fIOQIlhLl0
ZbqyXAXu93De4s+em4pAWIsow3VS2CAvsACbcTXHL9cZYm5MO5h3ytnFM2DnKWeNhJgdPjZWn2n2
/EQcww8dwkU9Hl/Iibt3sz8Izs2eQ4Szd7RfmqrXQS/gdAqSCIEKBiMW0/oWGsFeqpqjukeJxKBj
0fOf6RDg3VcGhJ0Cnh3MskXLPQ0K5zRm/RZEDXI/0J/ooHuSoVPiywcTU1T6kZrUib11kMOs9LUW
ymmOEq5xOBU7KQF+j+SkDXgxfMc/9JiBVpasEBBHap/Pdq1sNm6h53cPyJlXbVgjHsFGJsvBJNjB
S5aZMY67ooj3jqfoNWCYH9qWIy7ikhmo0p67KhNbDFI5hLepXBSlpX0AEFqyoTS5m14w7bhHEj+M
BUXxGl9g/q2NoyUV10Hwkz4y8rBJGAKgijen+jBQtNbgoY9OpaHP6jzzwTSDz4CcJyKg2A60bbkX
VlSs2w4GS10HDzPrbQF0v/muVxdl8NcFYR7uSNH45Yzzb0Yvy0OieeUGy4u1MO1gPE4GWpzaRJxn
k4a9KPM8OetKBls/N2gPXbt5dOL8qDceG6lYHprRd3cdRfbCj115z71iFQbQhWjeFg3C7ZUDZ+bC
NwxpS/NOUOKlaE379OtXLs3n3QQyXbOkvsX1T+Ce3YWHfEjwLslEKt2UAeGPAPA1qhgzPkWECZC/
IA72nDMKsTPce6G7DyhWLxVk2bNECNmRQ9qCs8Vml87m5o5UTCrStOV320X/Ala6X7heo7Oq4Dlf
aPEbbfCVO7XB2F/87Kd4Rlj1EY/LjgJFK25Fs6t17qkJ5/SSd1DdZSOpGGwLN7b/hqCW7ZvrP7Md
DNeGA0U3V4m7MnLkqgHn0HrwbKA00nRPeh0EKz7XAUVokF9xKUFxSJptkkEb5pbkWsdXiTgJd4dx
FaLN17KiKgRHvVY6vOypLcXBLcenhujug6uxTGZ4pi3StmWlidr7gPAkOKQHw0rmxtojI9CpDR4R
o4uSNVYQqQ5mqm/jzryPRDodQL4uTHRU8F45As20lkfdrOZDwOmfzE2RC+uzKSXkQNddl/AW7qhF
sF1LI3rreOS0lY030u5fu6mFrDI28sbDpV9ahfnIKe28RRrYC71/b6kSQYuIkau0NhH5Mz6FhWye
R499RyW6ZV9WzGAarvYASkAcGdSp9V7FGRIcN4cgHdsjbCtCYjw9px8jESyw671fDc6xCtYR9fK5
6M2Vy3gJCROdB7kE+RG1Wj3umSq0N0Ol4pYrNe3dMqEahSAhKvZR1LMbuHLOnX1wsGyZpJfgMO+J
EXMiWNUhKMAUOAgl13BZnbcxOIeB70Eicuip42DYVMIkfCM2rL006mEJFY5QqWJodobmHfokq2+M
UaJl2A/GWmnUPq3nrlwXbWON953mayIXt10wE4KhIZTaGhLxxSjot5KBNiEOaTdLCvX5uIF76/HA
QeErcYRicd744HcbLyAkN3Oio8yzpTZ21sEeIQBnWIYPDWxKK6qXwheA0Gvyy1I3Rx6dygPhrT9q
xIJYY5godfJk6wDOBt1ODvEMQqqa2roJnwxGPhWxp33Yek5BLG6SvRArMm7JGP/ipJxuukbxX2LV
r2T2lWea2puwaNCrkW7vy/ZQQ0oHhAnfLHbHqz4HMGbw/nZl9d5ELur7FIqPgXlyEdcMloeqgxxq
eM+mFZb7vuyrqx041TUYRnOV5NTMOk90ZOjNXhaxvsJcw0SorpzLOAT+oueYeMiSEHSlGZJPazSo
6o2OOJFOnLyCaRMPlZSDQ9e2EQxTRv8dNt2x+2CZuorbxqQoJ+2rT3sC0kLQWF7q3bt04rTSUTU7
pYoOMTK4DaSnBREd5YWAl5neUjwxsquIQuvpImqzeCqylxId+Nw65cdLFBX1k1OSuDlW/TofKnfb
4hbfyDEnUpeCYCBx8JYbvAa2eu+xFydbCSKsEPGSw0qrkvCWaP2p1JW5S+E/ryIXwjboEkLsp1p8
2jlWjDD6msAkYcAo++ccLk89dpvATctNn+J0zkUXrDpmC5shDPgwS9taB5EzkvZZOXtjmKw985Ev
d0w/SWEV9z7Q3EWhre02r3eWT/GcyNG7lLHLiMdrX6eaTeuQvxHrV69F3H3TcB9sBnqmW915EHM8
a3iqNBkuOQ3Dd8yv3+pAb5+qRr1ZWfjkUBy9ERIHhttIFSLt+KuqSVPKOhFegkL3Nlk6dJeBZRuu
JvjaXS1xwnAlx9VnK83hrtL8MR/8ehnTbGHM9e8yqTzeVa7eNk6PuSQ2d6iLY1tN3Gnw0i8dz5Z7
rGsrcyKxgSC4cG+qMgNpLYprEvn5LoNsN+bWkunFdAzCXzlt1qp06mwTI9ui3qzSLZAovquCYjtm
O7DOwYOvX5htj+eW5YZbNWTY1PajZ6GJyUnbWUBBWbjE1T1NpvuCI99eWuBZzg58WU/VNoMvt9j0
mo07emx/gC8fb1PezZDaPWIRcZmGaplpAUEBarRWQzZ909NmfGjtNaitqCi1F2ZlYqkcRpyeVD8M
i4CqIlLd3s6HGHs/uXutlaOHSpNvuaM6yqDuRRKpQyITam54xyi/yH5f2Nnog30S7qUJz4l01EMd
Rce8pSMyvbLeAU8KyUpFExBDrVug6FT3slSoIdCU1DExZrFDz/3qD2o3ZpjQEWfLRY4/YmEY+9Yu
Np6oLkENFrPgkOOWrtsDcuJNLKudXjv9dZy/FFNLbgDjHtqPtc/QcBVoKiGdqHnOGus7UM5hNfDH
ofwjPZ4ZVkkLnSu0fmo+530et9W+srPjaBnfJTfnqrPVYRYrmlOz9OA/VwgtYyODliy8bFk5oNB5
EEr3qfTR1ZCV63QAfPQXDWXGsSVVm3DJkaTC4AuVkbmZ8lWXrh1PrrpkLPZ6wkPQidJmlSWInnRm
j6WGqt2iaZ0gHJapwUkZoFJj8CgsNF5j8gJODPeXaVEKIu8Gth0zBaXoJnnAqjpiGy0cIGBpgBK1
H4NlQjArqk81XG2We0sjc7uNbWMEbGzUnT4xPBb7OHIuhgrXjJ/efJvJbVgKrO/9qh+8V633Z8cP
Ye5l3qx7DcGisiu57s19VbbUf4SAOvrnBBfTdK1PYIZbiFAEmUX+WRf6Bb2eRQ+V8XpoA/YEIYJd
H6p63djaKei8n5QtkIQQiToIwxLVbUtiGZSZvWSRCxytfrGdV5u54dKLmOXHlmhXRhLjrZPGp6aX
ePBdcYSvwwxhyrSTV5MAXpMykmF9XWQuGY6DDjMbJOZdk1FzJll8/vB55kmXBKzMA3kOXgA/7XSr
CchehBCoG1Ic0LCgah4HgwPBLHcN1+6DbtSbBNeHVX1Irp3llE/DSqvztXAL+5iF/ZZscBK+NGaW
Hu9SZJcvMP0plY1bbpNWWJNH5TERC3JiH9ZKeSdWJFDQr06GtCwmC2npXmwtsVa+n9YrI1glmbkT
ekuXwkh23br0A2HBp6frDCFRVuCBcC9RMK5FQOhk2iKIrLDUaUZERifkCmUczCnaFXaoVmBQjEUn
QB6BmC03PicbujgirrwA+S76U5p76EIJYXc8+c9hXAVER7XE40GXz5URzvBu98DJ88KABdfTADBi
dIhqV+Gm9Zh4FypCyu4pIAs4mXBiwuiaPhxvIN7FJwb6iy3FwvK30pi+y6IFgjr+rBNvRzigYLeR
Z8dfX4pG0/cjJRBTD+1URkyVhc9ewUbfYUt7zytcdUUcHXxQLVXeKAbXhnUBffCW5uH3guKfctlY
ilhrkNd3B8vK5YmZ5yNwc5RYxhtBPBvqCeiMOTg+I9a//FZOuyBBsg+K7j5/QxxF+y5NvGpZv6nc
yQMv6P+IZW5uHBFWK/pexhU+sjM8uKg24hFOVNCY59xIztqAZaIjavBc9+anpC9ZGUaXr/U+rJ9F
biNQqAxmBl21FxPplRaNQmr08H9xPCxAYjrnsEH2bCfFxu9c8+BDbVULJHjDKg66GA8CaVWkS0LK
JcljMUBsOuTZeCYkLDxWCvUiU7zw+OuXwM2aNn5Lkro5Ol7vU5lX1c53inyN1OLcRBqDAJH7gBaI
DvKtw9jrt6yImP7LOl2XhSOe9JtvAXipgyo+V3x+PEfj9KfpRyUSKoVBUEgCQYZwHRrGsO/j4q73
unqMM3ra6qWYDP27JZaJ5U3LcmoJKWfBuwrjrtgZ0ewF6b3pVAbTTusMVNI/+lZU5yFpdlHu+0vO
V3vVG5Qxkljz5RC5Ln7nYRfrvXWGwrzQNCgbqj32sZLr0acfDYb5WRWj6hz5ZC5eTUqQ1QQEiKfu
Muo780nXIasxUEdAa50JQDJ4KegSWjIpLYCKITajxNnpnh9t6KnLQ0Vm74LtoXbKbR5DWeqcAMmm
VwE7ecW0I39mfjmGAdl/fG8C7Z24ja4d40GwnQyPuJ20xGz2IhX7TBcFnzzTK200gMsQ2LYpIxYS
lebvaEfLp8ZqYbt0qXHKLeDMjdOfnMIx33uzees8PUW3oeKtk6EX6axkWEuZ6pvA1PqtTnoITtnJ
3/gUpiuZ64ssK8VJTsPGjXnQ8FsfdDDKNxUBYY8n7fxWwqurVQVwTM/GZSv5GzjrrSfPpKSLonrh
6JKHU9s/pXn+Zht6vyZvDQos4Qeb2AXtElVU4i5hPeaA4QuIabgpLO8aZhLkKbJ33rukqLc6D/bF
rCsxkpwgBU6jNhViIehg7n6vG2xCMnA3ZeMumsnob2nUPsaJXdJa6zrzGv3UaA2+atsW98R0xw3W
Jm2pAJVA28UsY9gUIZX11sWkDJGD85gpN3mujZrxacHSzZ/34Qly0SRQX5Ex+Mx7CAgwGCenJos3
zR/GlTZ4w6rSJ4yDo8gZSg/QdrErg1626pVV5uY1sZLPgAzWa6ua6CLRVfe1RvRI4F3NxnTPWG70
yo53Yand2pTYvN6PhwMJDwHAfeH/wg6ROxwR9tU/eJMcN0aUaczQQ7FnpLzJ6p68bCQxTPn67p5m
3oUkPCgxw+A/x7hih2ggk8ZoSqgkojuDCTwj6GZgU3Dy+PNtwuBiWLZN0mFhiojN9hK2Tkp/6lJS
CgU5W56MjoCllY+DV2qbLIEU6uXUUo364BGEW6oysQB3jrUHmA2cLXO3o0yLA+Gq+rnOmnJdWHqx
8Caf1D/Nrvba/AMzca1YMtMvRxm2QL2GJ9vQbSscp5MeWnyeKr2YtneD8GIsqrHxzkOk0DBLVe3Y
yGkHT5d4yyL1ajaG+YOBJ7VjDnyvgsOcgZKk22qtlRQm8v/U/65KGBWTW4Urtwrqa1jhGrWmcQ/J
u7849eSdkGcvBzh4r8SWCrDvjHZDvWLSaSPAyoZ0Y4UtGrc6e++ykqQvW27NaiD5YGCPhMYxZEIn
wleWKdQ+QiwnM45PnhYsEjNVD8pnELL2dDKtC2Xrywka4fFX8GbcjSdpWuNJtVLuZOieIz2yD3lX
26CNIQ5MbnCodJ8N2GQS3jh+slRnHChKYE5idqLq47LJxnjBXo+qs08eLVk7O1J8zu6IvY+SVqCM
lhtlTcbaiHHflHpcvLN9H8R67LorxPVhwyT+2U/t/MHzoq3Rxe8U/tVWQITdZDp5pU3Rnd1QTx9G
65wwFZ6Ma9p6L4FRt3ASmA5Ek5nsUr0wLg2rKJDlNnEPsj+2wUAVGQXHgbV35ZsFQ9+huNoly4we
iFpBufpcJeUWPqh2otLmbVLDUfisB3IWCVnXy6M9Z1hBKlxwLoln4rTEpZ1YRGa1G75h5TnZrcNg
KwfBKZuE57HlGseS8MmwmRI2a9Xe74DCTxX1fd237QWSsn0MDX8DkpiH1IjQLx/TetMnfPpW1hZ7
bPfR0lDZDXWgfM2yV1lMhwRA44NJlZdS/oF3CsXGLjgNZMA4y3ZZkCRZlpNG65e7aHK4fEjxulWC
oaavER7QqPwCVXSHEpakPSxMF9FULwzDqjvhqBg+6QcPeVjfpSaozZkfPZQFQkwzbKytFYb2xhD+
Q8+r2uU63vk8rbzdvBAF+QIkAdjVsmY+9RRYpGHptnvl0AYo1eXq1dXi6wTiqMeoHY7fWrNqn2w2
0F4dP9dTA55ripmc9WTXoQ3WQ/wyZZKtu3qCcE9saMX6ZjFGOm6ZaueGVnfrinRj2ngppRfKTUzZ
RlbQtFYk/iH+YUJXWNStcm6hy43bGfZWJ619RVIAx2flwXLGOhjJY84E0ZuIdtJ8i3VkBLHCyrPt
oHKDqLWiWRA1PRxCd9rErfFqDphjAyjiq65FJ1SAali4A9ALijlWpnZZsll77CoQFUn0VMZhvk4d
jpQAVcnOYvK0cBJdO/P6iWxICdrJRB+czdewiyKw3MWF/FW1aIfG3ihR0rjqIcZGlVpwQMXDWCX6
PhOoBEsunGXhOe/JhNKLtKJ6CW+X/Stk4UVX4eQUjQfhmSgTrdsbKmmWhu2FhEmVOLjLZtknw6ZI
dXByaJSWcZFhMjbM/WDUC3QF1sVh7r932SEtygzbuua7e0zF4hoD1l9EmttsDLa5Z2ct7MZbTQ2J
5sIp44uU0/gPGlxyLf/rNxOYC3TLJJ+D1Y5AiEdSI8K+360XkAmalkSoZm0G2YegwMiEhu6gLE7+
IC7ovR5ro3rr8TpCteMqse7TqH1WWbHudR7pp44uQve7B6Nlw0JRtOir6MubrJ3VupdZ8eEGCf1y
kf+ktUPZIet/EKLPivj/Ebj+9QIIaMB+QOmBnnjWif+GD0sDZeYp8QNENJW3GcUXBE5ziIkSG/Tx
JTGS+2Cr9B+0eIYx62b//GehfaPD0/l3bf8PKd6ops7sJxxbhQperALNjDF0BLeBsN+TVK62dt++
a5FCkRzNOFuT0UPpmeGzhkwtZ/TgdGcZm7e2aYo3jQQFxu0LDNLOZtAQAnTaOe9D2APpdMMpSaoP
SOp1d+zNzmH9j3KnpStBTxei/0B7Q5NPQJtW2Cugh8msZEg6Ir5YF2YKykEfu2LVeSj8QB9pSyas
30pg09CFvXNQo2pKrF0f4uGPe9RgnO1RuRaiuynEhaXxiSLmMOhzircoHnMbfEeBT1xAZqHZyPKt
rgkyHvOdb7hPZhL/VH343RrsSyLTEpLOp5OUt1jatzTo7rZdPpud+cPSnGulnCcVTi92rmGlzvew
vslV9rWnaSTsKQx3DYyExaCScyDEtgr1HWFvt2oomIsmz+G9L3qEdvKRbNKbk6Hy6tP/w96ZNLeN
bFn4rzh60TswMA/R0S+iOUqiJGss2d4wKJOFkZjnX98fCEoWbdnPVagFFw87iVICSOZw89xzz/nS
kE+yPH1OWvPWKATlvMzEeewH6gIt7GQa12ZnWqfLZ5arFHNHxXukqZGtdTEI/YTfGgQiT5xg1BVi
j54JM6g0HaZgtmPTEwQ8Lh1zGfozAc+wfiT/h0/8b/jEkkgFKsZyb+iwP1KKOXYUKQVKvXbt+QaZ
1Nd/6ynFltwZ/+qShD5bxyjuiMO91psljSSIvJgCm3xuSCZryEFsVlZHwF5walGapQQW1u83tTcZ
7ThMcE1yTbII9fYvqb2Z1nHBimFS0amrMJPROmTvZNE9XqhsH1EDinGLM8927uWk+lQGYEqe8gWv
MJCpWHxo2D4Tjv854ezYhvxKXilGGBZ/LWrsl0nsXFRIeVEP55nmJ9wjwXQyFV8QTNttMI5xrJb4
MHLoswJxiUPMTOBnq8KsnMhtY5PtDpNbKDwPea13aJpkLXfV2r6zZOJzUy/TZZRRZ55uKVnXx2m9
m0ConQkkxMSV+zGQEd5i+rIo1dijtBeZiJqkjI8GlhePbifFXK+QaAk/x5pAYq5xZq3W3HrGo0jc
zkkeNLvRlpRfzdlj7ghDJRbN+B42BicjMZ5H8hfRVp7TGg6EL2xUW0GNFXeVwAHraHTjiQJ3eDio
e1FuOVYLbQPwWp/5uzNNQFt1lSsYZUZigR2BEC4j+DJYjZwJbXRZaat0mZKoX1AEmyBzhqLWjS19
YQVPpvA+Cjg4yDl5tTPLV8S5Qa5fUOM/tnVz6QgFaYSctzNITFboA01gJbpnLua4krhaFGaJoKjg
ofDkC1TTlOqdJ1KIH1puwYomIxEiYR5SFWdmDGmwRLA9Q8vjzACItKrlSo+uAhvOW92VV7dGxpda
5tEkWvk3Xl2vuAc4YrjrkiTUxgSC1kGgFKJBeSLt5boT3bBvLauFXCh68UQnVJvZsoi6Bw7zWDx2
vKB20vHtz0Vd9ceea7N5l1NAoAoTNojkSQupfZWpM84yV7HjXbfao2N6InbrLtwciqDZO9xw0sS5
M7diJWeT76iyto9JpAtiWQvnrg6TV9VVcZInoAiJi2xsCkcLz4tt2AbncZMF81ymDs3AxJBKmTLl
xIaykh3i15AFVIKAhj+XsaQuQMXnhm3euEZ7gbYd5Rs40XtZ8DHLd+kcBwlxLJZYRDewWDwdAeXI
SZJFWHKKslP5Lsg/pTXgtYJWOhty8YSxxTXOHLIVwGQx3WIR6i61P74TTNTkDzkXvkSto853KJ9i
ZVISeXY5Rh+1gwqsP5ex6fDSYNHWIKCkT/giCF2xciDHGOgXBoJtkcngkXLS/jHIBnaFF0hksOuE
SLTpwlczpk6+6liHgYMPqYRdgiRGRAsaDrqFTi7Xd2Al7/IWvxjTBxPRw2CRa+6jC52n0sylmbUb
v9VNGPy1OBHF5K7U5GpiiU45zi3F4Qt1nox8d6+iFlOyOc1go7tjNzRvoAYtd5l4ibNSAaV8l09a
EkxEcWQ3y+BPjVwITIdy3ATOgkLBL5LEsaTawfXYuVcqMioqCitEu+XlqgigBJoGGqwrKA5Zhryq
76yeyx0SY4aeTbw0Mse+QdxeNG60CPOYSNIhDRQ8uLr+oFqYELtBfm4E8idDQJBOLdXzJpWMMU1l
U6+rhbdidy3rAVn3dqslzjo2pHSeJFg3y5E9qXIHgm1l/RmhwNP6ljLTCQDHDmKT4wDzdBRL4q3R
rLRFFbQPSUU+CxBoAWRaj1OxIfRGqgm+KPWoKUFqFeYXEKKTC4gj0xZuoBbVE1yVHsTK6EICeLiB
5/wBcaeMYDmiLdEgsxKykFLPcEtg1QiiscySZqkE8Zj/VpAkNuBP7/iqvE+s48+Sbflz0EdYAHK1
FfJ7zlV3ZWM9tLV3EyqU87nmEliIlNfKOysRoBnDIEU1J1opF6lmCOfB6tlOwdpTO9bnK0yUUPlC
WpBcPvA7y7BoJuaCBI3yUa8Ar9BctB4bB5yoifXdV4gzYIO5fukLELFdObxLWw25Igc/ZlsnA1no
HmpLAv0vCvXUl4WPqYGPD18NGxAnHtsiNaqG7i2F3xwfsZSa+y6EQFPN7knWVudpoFCz3/mfgj9N
zMJ054mnSZPcZKTaUGnSGl+oFkeawHEeUrejprvXezhZ8Sn6hm94ZccByUiGzizFnhUhGooKNGQI
aukz27Y7jy2/xHeTcBRNJJI6WoYB++rRRgl7IUtoI4ihQBFErt/i7lddwO8/D2tUGVT9MUgxWa2s
GjgteKgZEteyoj9gtOtOIqFaam2bTVaC/Rn1k3yhh2ZwmSJGnOfSpzZFqYF8B5yPskC4mZQ/ElxQ
sDP7IqEoX4Dbc6tjtjJzMjxcirjCftTxz2I0nSn0o2jDBzwuVunW3NlKNyiuqxpZ8KgFAqGDrETR
ZgJgK2sp6VG/auoJSShrKmB5N3FdlOkT9yFxjM85DrJ6u2oucmQHUEM+j+16XuYIHpkrDZ1oIVSx
DY6+iG57W0kBtcKay6bkFBPHXnlzy8gbtoJIf7QQ8xLOWq19clrx/DoWY+pNnNBZtLExFqXI+1gC
ss1dTGExZ3uudtKmEKBcCIZiTgpLvOgWRNGKJ2KGBpAvgWJ66NpFCBHdC6E/qaGw3BcN2nJyrXN0
xXmrNM17l8qPmYDeFSLPsXe+Q8h7LKVsHfE1uR6YbYuiQzLTTL1p0CCZWhEat4qk3heo8bPBA0kj
pLLUXG01DkRjNRFxQE+dTIFryh9JeOfhcQFq6uY3Klgp1U64mXpxBVSi7bABdqY2QcQUJAs/bO1Z
QUb5TnV29yS4ousihGS8a2PkOozdDS6J8UVQX6pu6ELVh9lhlxxLZM/ZzeTY2cRIkE2gsIINQXDS
RYyYJbQk41YbxxlKOqYvwMRHZpWaI3WplMUsiCRzDpmc+qikuhMcDxt3tRRmcQJOIknVzFkVfxY7
76kUVXRMyGROdJMj1V7l2squBUHOlj5oxDx0k2oq+gSEBiwcSiRIKWsNGJEbOYs8JzndSiyrpmHy
jWHyExOjFEZCKr39SMQaTAUZYm9SyNs8w7UsK1GkWlnhuWOJE98k1wvnbGkaWjLxdqyRjRx+IkpL
r/EaYVsN8PtF7xzxYcIbCz7ALImce6UkdQhETzaxMa1p7XjnpRfAwBKaDLt6TcXtFgIZcdmlYH1O
ENWbN6HXTDWRYZIkO9wgpeaBMTAvw1CeADXcZI2dnutxuA2r1XPhSlB+MxhqMlVCNhWemfIEkxUF
OuCslrLkpLV5aYhI40RdLfI2tBeCV0AvJdoR2+RWNkNpaic6LM1aX/u+NnORvDVbYjdq+BZgYKi6
xxgia9odsuuYK66sFcwoxizh51Xr5nc1qi01JmWIc0K78Jq5a1sU96jN2lMLHFm88tE0ETUrJJIP
JvXSIZREs9FrOLJReq5mlYaGbvsHyVcxK3IEYgkGqHSEQBTK2iRNpk0b3SuVP+9waIOII8y8J8tT
mjPfMKMrlJP9iVriKh2AxEcapMxSs85zAT7ICjGzBXNaRnlchy+WIZ9Ivio2hc/CLgEfw1x7GgKN
QfSXp62rbVsvamCT7ZChbbXNLtW/ajCaJkbqmxDnEGo2dspDrdgXuaI8+aVXkWVBWkxO7+1pUhs4
O6x8eC7h6g9RjQKWAfch0sILOdCUmVKoa+RhtulYzz3yjYhHLKwgPKNerjJDNjP4ag2OVGM50560
WpvLu9pB2ddDugbTU9Q+LXXpMMUoZiIngQwSHjXJTIp37aVX6mcrAgCV4pnL3LpMAorgkxiQJarD
CzSN1ampW/FCDm+CFPAgd6dyjEAkAMKuwvXBDcutZubnwiq+x2jkY6kgwaU1GaI4iS5YuHtp7sQz
Wuj0qjxpDP/aIkfGicra1kaik97wEZsTvDtPD1vKaUC+iBKT4CyvtILkI9V+ejCOEfyeJTKia4UQ
76DpQeaTwrsImyeKlixxium1N6XCMDjnpp8boEUlkRTUuHOqlOPNylOfxUqux3al3Sea/7wyIoRr
k3bimOaTSe0MK49yBQdiXmDUMDbLnOClQaG6XuErUW88DkM4zYudyXxWmNA4uvoGW//YOBh7WI9F
DI9aOEvdVUYVFMlSEwoMe5B5EfnU6yAePDbKrEvzCeFCE4p7KYb22trkqDz1VtCkPwLZcGb0+7aR
Z1JICUNbxHjwrOwbyXIvIstpZlkOYc0Qwq2tyLe1mV1j4QiNgO1g4gQm5nF4vJuU1aIFCHNXS8Ji
UkQtbPwu1e9H+bWt2JBR8PSD5mBJ4aMXBV8je0ekQ/I2Va8FAzaXFYafPRl379hLPlK0fiY24azV
hZlf7JYRcgZNKJ/BAN9IKXRwtFqmq1wKJ2VhbvZwxH/Am38D3siiAjSKS9ChpzrkZvajS9GvPu19
DxDN7/5375jzAMKI5mBzW2xfjI5+649e1Pjfb+iAHfUv9DUqQqos7ra2G4VHsFKndHLkerR/pP2j
/KqFYM0TFxs8CWSAKA3NJrED0wOyOIffG9ZIAQMyNYr89hcfH3fcz17+1+/1oxPUj+0cPfl6s3PD
qZtxAP+av313WVK/R+F+8vLfNfHm5XVenvp0mOvYe3fXUR8A0sEb0Kjix+Cpu/rOfjM8fnz233m/
3/mb3+uDznTq9wbAT/sAd3NwMB0dAgr4jweApeOQK8tU/nRX39kn9PKYJymirIOVMlJFmXT20PGg
KJjAi5LZOTL113GXGCPN1Mg7damb7jq58WBY0PvV31wTfj4k5BFJKrSKuvzUmyHRzQdo+zpl1K/d
c1prQgezS7oOLv47i+JPO0Dmi8a2zeyydPvreGpY+ogkgGIw9PoLRY7T6wcecOhAkEXsZUhFSF1+
4M1AMBQ6QFRlJPD6/uHj0+oAhXVr6CDQRrphMd81pX9JciBv+sDkYxEgmhXy5F5eNH8wIvrLWyNT
oCsuEuWXQX789uYI7ZpunTyMgFOcArKMo/jAUaCII16TKMHslkSu41Fg6COSZdCPNaNfCk5uJki6
pOJLKQ7dG2VpRC1+x1w4fOPHHWHKI/KBREviyU0HtoRuJKDjOWxTMEekRDu1pvdHgjGSJE01WDBO
dFMwLFHR5aHdQLxIuCWzwL4bMxvqCJsw3dLRt9pfJ3du6LpB7oLdYaOBGMmSSc+Tq++vo/XRkIgg
DJZP/fQWBAWjkqFvb41wgiMs+O7QyHkKKT7iYxgI3XV6u4LKdzLw5RUJroUCEQOmxf46XgkNY8SB
RJY4PPcfn14noDk3eF9URhwaLU0TD8vd8dHZ0LoQWWepPNXV8GVfHHp+lpWRDkgiI1rZrwMcPo7D
RE3noMqpqf/49NYDxurQ4EBSRwYQkqyq708JDkwMFiLpUwVS2LEOp/lvFuV/NWQmVDRVUCk0D4+G
AHNBlVgsVNbG/XVyW6LEKaYfl3//7bE7V0FNwB/eXxD0ETojMlPhED2dXJiogvsM3Rcla6QSH5vg
Zv1X/d1I6IADUpcEpPs96ITANMmwBsMmEkcExHvQVj9eA7uYUEUBlFzsyb1291QD4wF2AFiXHAG1
w4b/XTxgjhCNtnRFOUyMfus9pe9+f0BShg5+WR+JOnxV+WXPPw4JLHUEp1VCGqWfGocT6en1w+Dx
wGaooFUBKP3e0cBSRhTgMheYcv11cpOiJysPHg/KSEHoWBI7veQ3IdEeRtbJ3YoHlP1UJ8Tg0FBj
YUA6CSD29Zt+2w/dcmmw/oj668enhaJiRT74oACGrJGnUTFBe33LN51gsiogjq0yV041OHql7g8D
DJSRoXbE/i4F/aYD4PsbqmxwWjyEzie3R8o6NbAD90hCA5ztJR3gpf+av9sjrRETQTaADl4/PrGp
wLMNPTOzQcJ1Anxi/e+vo5FAVgU0SZLZI090Krwnpv9XT0mMBFJ0XZb13UXRILGAxZtMVejJbYsE
N4jsK0OHgWSMCIF0Q1e+Q8+skUhGSSa92l8nty8S1aiDc6t6j55R+tRfxyuByXZBdYdGL/RT5OQ6
4QU4GtoRwAXAQhAY9MP2fxwlQcBhEsBp6IwjTmstVKhb63epvw8XcGhi16fSzWCev9kOTWNkIfps
UXzWX39hO/yNo8QrMwuP1WCzJ2652+w96tbP/uCF3vTj5wfKzr7cD17W0R92PK7+3ts9Waz7+V9H
/IM9J+3Nhy8ctf19Dv9+eMEfb310r5e3evnlmbtN1+lXaIz7Wx8e83q9g/71f+HGSdcfbtL1Zps5
b+lVPbXo2wP9738dPe6beOCX7adFuP7qrIP3btHT8QbfIsvWu7dP3hPDhjY7dp11+rbZnlIwtNmz
ddqsw/XbhqU+ITO4ZXf3056W+rTH0FtcrHe74sN/r3fx/3xYrjNn5x71EPhud1wYepflOg0hV/rH
ndSj1IPbZip01oF9O/up2mOfQxu+XPuZs95U22181HoPqw1t/Wq9cZr3p2kPYA29wccNhuNH/XI4
+w1t+KbYFF+dbZo2b7vlcKQY3njorZ+PG97j+EMbvlt7a/SQ1kdk2+548g8M73vX992jBavzjmIX
HPrQv3ayet12/t5C/pjn6/S9RfwQEw59+Kdtln8Yb0N7Hbz0RDc7D6HG0Nav1izmLFj5cVX+AfIf
2vqi8Gg9f/vcrySDwW1HR7PylcMxtF02/vVuHX5Yh5sP1+7X6Jlv9zwL+DE7fo8DoXTw/X4VCHyj
bQ69zZXbRulxONA1DoULNHNo45R7/kLXYeAEm643BGL7r2Nt82Wcrctt4L489KuGxJ7UOfRFrrlD
91V/1zosqS4JMLT1q3XY9dNLQ4dH7xr/Bxa5q61NNLlujmZFz/DqgLWhzz7dBs73nX4gjw1u+nW+
obj98qTfOkeVXn7X13z8nWh7wo61cRk9x5F8z3/7B7auieOs8R3LfrjDN47h0F7a7zNrv3uRl/7Y
99HhDpyRh97hgq3gp+3/A0PoYcvUsr+P8b9hR0Of/3K9oX9e+qHrnHcLIX59m/dOkq9lUT+eL18q
Vt77t+PDc/cXX4PtOv3X/wMAAP//</cx:binary>
              </cx:geoCache>
            </cx:geography>
          </cx:layoutPr>
        </cx:series>
      </cx:plotAreaRegion>
    </cx:plotArea>
    <cx:legend pos="r" align="min"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_xlchart.v5.25</cx:f>
        <cx:nf>_xlchart.v5.24</cx:nf>
      </cx:strDim>
      <cx:numDim type="colorVal">
        <cx:f>_xlchart.v5.27</cx:f>
        <cx:nf>_xlchart.v5.26</cx:nf>
      </cx:numDim>
    </cx:data>
  </cx:chartData>
  <cx:chart>
    <cx:title pos="t" align="ctr" overlay="0">
      <cx:tx>
        <cx:txData>
          <cx:v>Dose 1</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Dose 1</a:t>
          </a:r>
        </a:p>
      </cx:txPr>
    </cx:title>
    <cx:plotArea>
      <cx:plotAreaRegion>
        <cx:series layoutId="regionMap" uniqueId="{1C4CFD54-B67B-4083-B642-3606EED3E6B4}">
          <cx:tx>
            <cx:txData>
              <cx:f>_xlchart.v5.26</cx:f>
              <cx:v>Dose 1</cx:v>
            </cx:txData>
          </cx:tx>
          <cx:dataLabels>
            <cx:visibility seriesName="0" categoryName="0" value="1"/>
          </cx:dataLabels>
          <cx:dataId val="0"/>
          <cx:layoutPr>
            <cx:geography cultureLanguage="en-US" cultureRegion="IN" attribution="Powered by Bing">
              <cx:geoCache provider="{E9337A44-BEBE-4D9F-B70C-5C5E7DAFC167}">
                <cx:binary>1H1Zc9tIuuVfcfhhngaq3DPR03UjGiQF7ZJlu+zyC4JlqbBviR2/fj5acg2ZRRBqtu7ElV4cFpXr
yfPtmfzn9/4f35PHtX7Xp0lW/eN7/+v7oK6Lf/zyS/U9eEzX1Ukaftd5lf9Zn3zP01/yP/8Mvz/+
8qDXXZj5vxCE2S/fg7WuH/v3//VP6M1/zK/y7+s6zLMPzaMe7h+rJqmrA5/t/ejd+iENs2VY1Tr8
XuNf33+ua5jlnV4/PFbB+3ePWR3Ww6ehePz1/c6fvn/3i9nh3wZ/l8D86uYB2hJxYhPKBcbo6Qe/
f5fkmf/8sUInXAjKiaL2jx/6c+ibdQrNXzyrH3NaPzzox6qCtf3492/NdxYCn969f/c9b7J6s4s+
bOiv78+zh3D9/l1Y5YunDxb5ZhXnNz+W/cvu/v/XP41fwEYYv9mCyNy1uY/+htC/sod1us7erbOH
dzfh9/wPwOu8SuC/1c9N+8/xwuREAFBEIbYDlE1OFMVEKIqegLJ/jvkE1JGT2w/bwc4MEP8F0Lwt
EAO9fn2eYX4iOReSU7KDm7RPbMGZTQh7wk3+DbcXzmcSqp32JjpvjGK6ydYgbpPXB4jIE25Tqmz+
LAl3cbLFCUaSSvGTXsLA6d+Z2QRUf+/CROv+TXHpZu2vN+Lv507959IPtBUSWClQu39JuS1tZbMT
JhSWUj0rM4NML5nQfmz+X0sDkpurNwXJv6pqnb4qHpQzIA1We/EApUQkt5G933qYnc1+MJ6bGUj8
6+P/aCT268BtM27nL/5dM46cgJEGootxU71QQYUCA++JEvDx05hPZsGzPTU9jf0IPDfbmfH/bONs
EazrOqz8tX5N4xmfECEUsznZazyTE8QwEACBLtne9UXwstns3/zd1gYLFp/+R7NgZ7bg1dw1Dw34
WVoPP3foP1cSGJ8om2BB6F5UwOKSAsQSYc9KAjyebXBeNqX90Gy33VkqrPT3NwUM8AVcrdelC0Un
ktigMNTGhYGfXV9TihNQ3BxLLp+UCXg428C8bEr7gdluawCzOHtTwNw+hFUALvC2yN5Z0b+rOcDD
xxQxRvk+Fa7ApCIKdDyynzAzFMj8dPYD8rPdztR/fX/7tixcJ4TQzytiwU+EtBXHnD5t9i5BFHyM
bCHAW/w55pMWn53GfgyemxkQOG8LguVfMZdl2Pzclv9ciRB0golNGLZ34yySgh+IGOHyWbkYQurF
09kPidHcgGb5tkTVp0fw/vx19orSCssT8O2EhJCkaecioAaEKZ+Ig4w45Yumsh+SraYGHJ/cN6U5
lo9JEL4iQ9SJYJTaSOzX5vIEY84kSLMnvWIETGZnsx+N52YGEsu35YVfr0FtrKug1q9JDfuEgR8C
uvpZU4OS2IqNgHWFkbIZwobyeOFk9sOx09gA5fptSSs3f00w+An43YTaZG9gRLITxIkAgUWeyGFY
VTNz2Y/Fj0YGBu6/3pSIumuyaP3H68ko8DgUI5jxjcW0TQZ+wjA4gYw+O4HG/s/PYz8EP9sZKNw5
bwqF63DM9auGCekJRRKiU1TtwPAjaSUQsdFz8sPQ2i+YyH4c/mpoAHH97U0B4TYR6In69fhAIHto
E4kV/5nG2MFDYsiBSESRMKzaF0xkPxB/NTSAcC/eFBBnaz28qh1L7BNsK3AuDDNWnIBEgsgUe85g
GEbTC+axH4e/Gho4nN2/KRyu1jEEPx66x8fi9UgB8UIihc1stSudNkqaEVsoaWiHF85iPxI7jQ00
rpZvCo2zMP1vSsZS/FSVAip6XyBEyhNCBcGQ2Hj62KTJvzGx/Sj9fWkGVGdvK3F+sU7T5kdlyiX4
HWmoX48+lEKJkLQ535+TlXyTOBfgJO73A59m9r/WafF/3r1gbvvh2tuJgdjF5Zsi1+WjhuT568GE
0QkDKwvDz744L7iHDCkiwCx+ohQYzNvB9/np7EfmZzsDjMu35bBfgL8ebzIiPzflFQKM9ERAVpbY
PyvrdpUPxHo5gEGhousJLsMie9GM9kOy1dRA5eJteeyXa52t63X8mixhJxKS6ISx/YoHgigg6yA+
v7+g4UUz2o/KVlMDlcu35cNfrR/WcfB6RAH9YmOEFQEL7eln12eBui2IMTKwmZ8El+FDzk9nPx4/
2xlgXL0tMK7XD8Hw31DOSEDpU6i04vzZAsO7oKgTopQtKH1WNgYoL5/WfnDM9gZI12/LOLteZ2HR
vKJJRkCKUQZ1P1vFwFvRL5ueKEgzQkDmOdFu1Aq/YD5TsDwvxMTjbdUA/yhqBxn2qvoeQpGgzRHU
C4knKbar76EqhSBQK5IbhtcLJ7MfkJ3GBiif35Y9fP3oQ93venhFZU/AxoJqFEzlszYHHmzTZBMX
gFIhiZ4RM2nykhntx2VrMQYq12/LML5fR+uqBqa8nr6HGl+uGOROQEbt0/cgvMDVJKB8nvS9EZx5
0Yz2o7LV1EDl/m2FKz+t0zB5d7N+aF4PFoiSIQxVpPinv7JLFqnAf5QIZJhRc/2yuewHZLutgcin
t6VSPoZxHL5m4TVYvXD+KWz4PpIoQENCrR1UCu0NkM1PZz8gP9sZYHx8W6rkk96YW6+pSOiJZJBS
gXyvqUEkIxLClM8wGLLqBRPZj8NfDQ0gPt2/qRjXl8eqfuc8Qo1Q8nqCClwTqIHAHEmQRFvqXMkT
W0LOnf1U9gYYL5zMfkB2GhugfHH+/4IyfcXxr4ugSwibrH7cIN265Xj40x/rhsutRtOdOtSd+wA/
ET1/+PU9xuAA/nUvddPFTnBx5xbCX3//CJbFr+9tCYoFgpYAqYSsGBNAsQ7Oza/vBTiZiG7SNgxR
MK0p+KBZruvg1/dUniCpMFQfKQUKi2+K+Kq82XwERcYCwRlQkkgIdtpQGfBzaXd5Mvh59tc+PP//
Xdakd3mY1dWv76Gf4umvNtO0oLQAJoXppv/i+/oergTDH+H/bZOwFVXSy1XNgyRwxnEYvgRE9KC1
/tqGPd3Did3bPezedveRtOKh6zO50lWW+BdVEnHsSKSrb60ee9vJcOfpRY1rGSwOjwgk2DsieCHb
I9rpGKsm9sQq1S2ObkmCymER0M24NOFSnx8eZmrfALLtYSqBRNT5mVgFQ9EypwhH1TjBSHJI3B+z
cWi3f2mXqIjsQawaXLBrYVtS3ddWhoerQdVZ71pyFNpJh7IASXpowIkFKTid2wsqFCpauRmwTWzZ
X+RB4zULVjVBuDo8AKS09gGzyVFuD6DCsUN1Q/lKJUMeffbCgNatg+zY40tNSzUIh1U86T8eHg5v
dmrPyVabI7l1sguZVjGvBr5qfL8tF4ool6a9XrSDnVi/N43oo+XAup44zSCtKxIjRZOF5SuSgmtz
aEunVrz5/dYMEn9I24R3fNUpwhdU538G7XBeojZZdr1/fXiQKdw2PNgaJAeydmqo+WoYKvnV11qu
BooSCJAfswRDPCQqCkVFNV/FNAwfETwvcFVVTDoIbuLnDquz4fTwQJNwGZIitzpelAHnK8v3Asfr
xW+E13LhCztdjDYpnMZv/GUimtYhafc5rtvl4ZGnNtAQGDrpoqIgJV/VuTWOK4115C8LuGLrHzmA
ISpI72M1JJFYCeQnvRPHceovep6G3pEDGLKCRIOV5VVhuVk+SHFX52q0PkqLIX9Gpk5IcWnIhkqh
BnU9BwJJj7ldGNSJY7VBPDhpVOqF1fXBWRCNdGa4CUSkISnsPGZJQwbPzS01pqedxkW76sM0b93D
kE/oiI19tc0ZynJPdYUl3bpuSH2WiTxDqzHDSb8qwrrrZ8gzNYzB/zJvS4/2qXILEo+fYj0Et2VR
67sqyoPb41ZisL+Le4U7xG2XWH24YrgM4ku7U6AsYq7i/khANkBtyZhA+UWsZKFcnbDh3EpHdGv7
WCdgLx4SMlN4m9T3wgHBDgm3kSXpHRT17Hcx5sXqcPdTMBgEb1qZw3UtIdw2ARj6uKtWoFmzxAlx
Uxy5QwbHm5BmQzJEymVVG4erZFC95VRoCMeZPZpahMHx2LZ4afcbCEpN7dMyaCK0ClXR1BexlWTl
cXu1sVG3kZZkoBW2euF6QzpeE3ssb6rBptdDy5PjTEJhsDu1245HjQ/kYzhtltwXXfFBV9qKL2k5
2uiitgJbfgADl4rjjDVh8F0OsGUIAj5uqwEmN+ADrpdZn1h0hukTml4YTO/DoRQ10dLFlk+lk5NG
8GVhN17uVClplRM1TIczg01IY7E5IltsHPzIR2kHZ42nbSFPUdNY3VVCSNsuc1+G+CbmrURXCte4
//0whTbw77GlNlWV20Mmve/JfOw8F7yQAN/kPhur7xUZg2JljToXH+KIJD7IuSSor1BECvJ1YHCB
8sPh4ScEhDAExOAJMH9jy3NTaTXLgCVk0QlZLA/3PmV6CENA8Lbuw5KUtksRLGY1Yq+tV8qPksH1
q6HxvxQW69IzNqqM3/TgwWXXBBy26KuKCeczBJ9aoyFBVBbxIu9C5hbSq+hCjPZj0fddOSOgpk6o
IT8STQUe+ki6jIad6w9dtNIqye4tlY9un3rNjN8ysQxuCJAGa6GiyGeuj8boW6RK685rE39GPE31
bsiOkvpZZFnSdnnSoWjRYJWOThPqoTqOW5sY8PZBr8Jy4KTXyq2HziPnTNaE/FYWlA1nWdgUqUNG
Ufjfi3SsyAwyE5KdG7KDdlkC50gLVygvbZwRqjYKZ4z98rEdQDTOHK+pUQyhMbIxLhsBzkHgJ/FK
1GmwzAqfLANcHGm28Q1oW3JJeDbKorIf3arxa5eEol0mBZenh1k6Bb0hAyCgH1g9KAg3ImG6IDWO
lt6QkyMPliECwIvKFQ6BCqQqMwcF+EvmMz2D8NTUDWpjUWSsT/zRDaU1fujajNBl61tszjyf6t/g
dhA1dUH1MLqWl9rnFqLlKfgD7LitYQajadHyoo6h99ojbMFS0GYDir2ZczklfJlBaZWRUbUScMVx
taRdc0at/jpN/a/Mjj/2ynKtWJzKol+QVJ4fPkoTCpQZJI+QpVHnVQB2Ef2OrNBy/KYfnIQVpeON
frmw62RmqAnaMYPcmceDccRW53YWfwT3Nm5PWR0XmVt3Usxs4QT8m0r8bd7RVrZZFHudS4Hg93ad
RyvM8njGw9jgsEf1s82oW6yuMxB+3Sg6F7OyXAEBv1lxfNUVLHIo875WedI4thfNHLYpaAyW4zpN
PDVGjVtxbjm5pnzpj+QsLpp06eWaOEWfzCxsatsMyoPG9+IY09ot88jDC81JtZBBHwfLw6dsCnqD
9dzzq9gaIf4Eb3wUFzXchnfaNE8u7SzOZrTV1BIM4kPg1mpxE9WnuvG76qOH/di/KposeTxqCZuk
0Db2MQ7b0m9Jv+r9Zlwkw/hJysJ2Ek/6x53dzbWq7RF4ZMVMKa9dlUkAAdqqIU5p281M7xNGDzWI
TouIES9S7arIrN/9PguctrJviyq6qAseHSfdqUHxuBi1ZVXieQmMlMThrZhbwgTEm9vi2xtEufIa
FeB2ZXc2csim9+r4DdqMukXuGLWFl1TQezlWvsOL4c4vxE2j4sYRgkQzMEytwSB1wLjKIf8LMRxG
HnOaqZXHrPHI7TdoHMNzqCr0oXNVqXQ1smBY+Z0IoA7iUGhiQh5tMjPbG9TXEPFKhhimTvQZs/XH
vmapU7HxtC3Yl0qieGaPpgYyqJwGBclyipoVZCrcrkI3UVze8T76I6D0TITpTLR4St0Sg9LVqOsi
D7pm5Yf4lHr9lYrtMyspFyK2znyNVkHLPqQhX5YeO25pxOA48rimQ2DVq74ZwH6IXBUxz6n6cM1i
/FHa/XEWIjHYXlZ2H4GR3qwiYQeOiMLEaTSRM6uYEOfEoLmkkeWHll2vcmaJU98StZONlbwFWZjM
HLYJnhCD633DSMak3bgjhod8HWtM42Qx9oGUy6NOMzHoTsreTpvCb10eD8W9rbk4LVIFWLARO0jb
/DodVOoeHmxqNQbrcegRnfdp4/pelVzYUYWXVRwNq8O9T8Fh0L7RXkH9gTdubdNvldVf9lUaOpmy
ZrZqqn+T+NUQpcNg1W4YWDcgdX+nnv8hLtIPh6c/oZmIQXc7DFOJM1m7kPpMnaDzkdPmwX2r/As7
juhxZxYbZM/iytK2ahpXh/y61Ch3IBh1W4v+y+FVTGwSNpgNmeyuqMBGXxEdrrLK+xgO+AvhKVTZ
HBK+U8IKG4xWYedbYCIMLvNG5NIeUsWxF9fOiPNk5edR6EpP0wXTdX7dh6O/ZI1OZ/ZuAiFs8L31
eRPE0LObgHl4MwxJtkw7m5xZg5KnhUqaGQ9hapzN3m6p4KZMCEq8vHFZGN3Gadw6cKPDpQURjijt
Pw/v5NQgBvE9FZayDXXjdm1ROFiPt2lahI4kxR08tXKcJt5USmyvxM4ECwsrrV2Fo0fR8PACBI68
O7yCqaNm8J3UpNa1DkGatN0NrvxbOraXRdPfH9e9QfeR5XbkBXHjIl3kDsnzldfl35JSHTl9g++s
Y30XUuhfWd1dnHmnXZRfYMJmNMcEvsgget55nl9TvwbVZ31oUdk7jerB08xDSELQbIYSG9rtcQWR
QXeMi0KOFrHAWmwv65Q5fpt/9iRe+mV505ByxkaZgBoZrLcCcDl0DnsVN2DQeeOK0OrUS4PVYagn
9BLa7OEW4VjRDbSHJMcqH9sz3ZFLxmdQmJr45vdbPRcDr0VegPNKcX1eVPlZCubCyJoZcTg1cYPE
YVL3QdPAxEn+ERWQQrYfj9sRg7iJHelijAFXnKs18cqb2JZnx3Vt0LYp27gfOlG7QxXhT+NQEzdq
aLU83PvUgTRYC5XVLEKJXbvYu40D5uZ1cqlI4ULB6QdSkSOPvcFdn9S+VTBkrUAefxgxXlhIrMtq
zBwflU5hJUcdTHhPZ/f4wKkvywSBTcDHrlhAtq9csFZ2M9L5h9L8O3vhuuZu96pqZc14a636U+X2
58FXxhzwiP1vunaG23aVrXJrmXzQn718ORdp288IYhtUDvygZGUw1G5Q+tc1Cr9xv0qc3PL+OHwA
pvo3uNxBHnEYMq9a4aA4CyHHsfSs6D4M1DCD/dQAm99vUVo3DYL0KgygEn6niuwPKNu4VsI+Si1A
mfNu9/CqxoBKZVcrndK7nsR/JCS5riSf6X6/xIAXS3e7x10oKe1x7dodZTci59VZyXoxw779Sgfe
GNztPahYm4AFbq3o2NRO2jR/yDFf2Jn1GYe0OhIAg+K93bAutkGAwDOGXbhAMdQ6LbnSY7Isyrya
s/amcDY4XnQp8yA7Vrs+K9ZW137peP4VecmMuT/RvVlc11KKtKCwVRkLISuyUclWAuY4bcZ6Bo2p
IQx666CVEP3vwaMgwZUe5bco7K69TH0+zLSJo2RW00WpREwGtHKHkl7ryApXIVOhe7jzqbkbNG58
DfWtTQvOFh+WDOlzJdQq6caZOrypuW+G3SYxt7LBp2nlEsLJgmj6ze5xedwBVZtBtzofAhxB4Kmu
XDa0l0FCL/Iuvy3bdIbCEyRTBoUJpDmhYtjSbtx594ESF0mEPuUw/UXplePq8P5PDWIwOeddZrcM
BintkC48uzhTyv9d5OmDlcWnh8f44Qbs0T/KYHJTkCoOcKddgXM3raD4l2MyOCzlD7TDV2Xr2cvM
D84hORMvuiAoliEqPjKrLt3UQ3NOytRRM4jeWRQkLmsAroDcVjW/t5j8VNn0t8OrnOjerJSrO1oF
hcgr17Oo6xN+3RfFOUrnwnf7DR4oMtg9bK2nYhElTLtdHa4k6emi9aoPPtWNQ1R4XXE9I00mKGNW
yIUj8yrdx5VrB8UiZsNNqo6zkuHBot01dJYmCdStaDdIW944WorouhRF73QRgQDhcTgYlOdx1mdx
zmGjhvrOAiGbBOyLVcSfDnc/tT2b32+RvodC2ERA7AEkSludpQOqF1CnSpeHe586RAbnfRJwsGWI
dhOGv3RRdA/V+ytmFTNndGryBtuDvixijYLK5SRk3YrEuV0vfEghxzPz3yC5h+nSYDoLfF81KtHu
2FsfwpR8Ssrirs9yt8+a1XFbZNA4CXkJEQEYovLa61L513nTn9XhXGJtAgGzDC5Rg5eW7aBdTeV3
1Cqw+RWpP2C/C2d00tQIBpOJbBFvQzigTTdUTpngS78sEgdq/s+O2iGz5i3tPavuqwCWwHztwCNU
t16AbgNtPxzXv0HjWrOmYTYgAAL1sh3IZRxkrvLIcWfILHKzOz9potLXbhaHv0G1+X2pi4+i9W+L
ci4vMXFMzaI2SPJrBDa3dhHkAnmcgNteXvUqveq0Ou6YmoVrEHatPdFZpVsJ9UX44mqA1H8Sl1+P
w8BgstezNPaLCFQq7JVjl37n+Fz5i4ZVx8lRYVC5plFpRbldurHdf+778YMm8YfGsj8fXsCEKBIG
jREC5zDjqHSVSkToBFEJTOvz9OPh7jcvA++TRGY1WhTZ0dhGA0y/LD6PMr3TqrwOreoPWlrdCuXi
cyhJs8hKyp0olo0DERvsJGV03Pq4wfI24sJLFS3d0dZkgSt203b+XEnwxOaZtWqNlamc93np+nwM
6sCRtMyLR2W38Uw8a2oAg+JsyJENWfPSHYqqLlyMy7JyPI+Vc0mcqQE2wnFLjQ5x0yideoXLuY/8
ZdzLonEaW3baOXwAJihulqThlCDW2VbhRl73AJHLq17U1aLE0Q3SqDg9PMhmtnvUHTfUtZR9r1CL
CpfG+jMPB+4gUekFfNnUkU7w5mWN7X2qE6jdrGgGga1xzB7bsR8u8EjidTz02VwlxtQqDKb3oRa6
62Gr8iDKnVroZRGT+z7BR5XbEG5QPSF5l1qyKVydqeJsqFB12iV5MKPtJk6SWaTW0pYORdJtgObj
F5R7/hncqSzmsvNT3Rs8piBlORkAYjvzyupUNooyh3u5mPMiJw6qWZIG2dE4z4q2cJXMIreCkKbW
6nOeZWvusyPtSrMYTcYpgTJ1DceI1R9Dv/oQ1OMXW1UzXvzUJhls9r2ho0nil67M7G9Z3mEngC9r
mWHyVOeb32+JijIdpLKatIBbA5b+ZsF7dOdNnLZHHh+DwkVdB5GkPHc9xBcQ0UVLnQixOiwfpqZu
sFcPFtRcJNC5yuva8TN+HmezRWyb4PAe4cMM2pZhD+WZiuRuFA2h9dmXIy5TJ8q1R+8Faqi+tAJP
oEXjSTXcVdKTxXlpE1EsMGu4Om9KEuN4wWyvG1y450O7ZdcNkV73SqTRMoN4NyjKuM6i87TzfH3h
93BBzrXGKOB3tIoh82rD23/tN1TDwxEfbS/n9ZnglVTLsBRoOO16G4crwWmV/d5Lxry7mgkr+gP5
Im4ekkwGEMmL6zK9ERAiwI4OIzlc1rTOulVX6H5YFhrb/N7uUzJAya9X6lOc0aE5gzDs6J91dptm
cDGgEOi8y7zIPs/hlRzvvun7AF+i0kMeBBkaqrIj4TQEWdqzBmZOc9eC3LeTdxmEI4f8OHvLrLiD
isoBzMOkcBMRfWv77NbG/oUnw6+Hj+KEkDfL7VpIIfUJgbnzxgMpk1zI3HZHZS+P694I9/MWCn1w
GhUuJDd6x7Ps2On76AFusM8okan5GxaJRj4VMeQhIbQSRU4OIox21jcR6U/HLWAz7paUieAGdJtJ
BGyCL2mBymMrOYXrgOFZTuv0OFFDDUEWiBA1GRGVKyHNcz7C5X/w/jS7P7yAiQARNQSZTv22bYsW
ZE2vowUU7kaXYPKOq7LX5HygYXnVYHRUnha+pG53s8osrOFSkA2bBbe2HR6Xv+msxM7gNTOLmULb
kG0o1PCYgipyV9cl95f2wPNzAsXBv0N8JD7S7qEGnXEW4tGicGaFn/J+FVhh8Vg0Qf8gLVjSDDE2
4O6R0mbVXZ2WnWcFNcDCkj+hdvqCW9VxN3uIWV5XNJ1uy0Hm4Cnn4lNWpM3XeLTyh5QN3e9DTvM/
jzpaZnldy8uRtg1kV5PSHpVD/VBC9tAS5KqMR1o6bWjxwemBL+vDA05tmkH2rsgSjHofzBWVf2vy
pnPDMDxS45u1doXsvGj0QSnTodYLu8EC9H6HjjOFzEK7DsFlfB5CxCvLk+QiUFl8WccV+u24jTFI
XkWZH3t5DlI8a+RFkFH0DZzcYYbWU9tu0Fr2aTmmFZiisZck502mIsin13MliBvw9jHB4DShSWOH
GwWnUnXBkuIGjLhvNBx+a+p0Lpk3tQKT0hr3TQ/OsWsNGX0M4ELB45g2aT2joye6N6vqOKFZFEQx
eK1CttZ5bGd4gbyu4zN1HhNlb8Qsq4PL0J4nEpW5ULFVx3dhNgxq4cmMFMuuyq1PfpXeWEq25FTU
oE8ulBj0cBFYnOfHnQGz8E7DS1CoicCq7IYyUAsrjSCGmAZZkZwedYTN6jqB6AjOCAgtj+oovYr7
SkGQpC/ruXToFEiGJh9Ro+EqNslceNk1BDOkizoGIR7W2s7hFUwoJ7wZeMtUENWY6ozAAJUffq3q
+CwYmy9wIeP74e6n5m9wPKnTobabMXMLnVWL3qd/jjWfm/tU5wbF/XLEVRXL1G0RO01IfEFINWOh
TfAbG/xOLQv5HbxQ444dFLbCYwpuFpAPIvCvLZ98Pm5vDH7XQaJ9DNfoXJsrCo8etB08DqKzGXpP
AGvW0nUyBLcbsHXDIR+vfIT75Vjb0SemAjJz+qeGMMIJVcSynGU4dcFeu5HteOkJ4gbNXG5hAl6z
gM7vIcMpdA77E1nsjHpBeJYUxZFRBLN+rotFqNqYpi7Lq9Ad2Kg/5RFrzwLZZMc94gRvMe6Si9k9
XP7PUApGchZBKZQ68zD5WA7jcScIGeTVReb7nh3CDrGgu1K1jZagh8jd4fM5Ba/BXbuLh7bDoP0j
GsAlYpszPp4HdcSGZZdYufzz8DBTMBsshgeTPCWoD0JaWFbh9JmtukVsITtfHh5gah1/43JYla0d
pi5Jmvskx8umRvc+9laHu/8hE/bYAsjgMTyPUiukYQE8qZbKss9w1t6VLF2hIF+UeX+ac3Y9UO9P
lJcO3CeeGXf/suBd793DlUVKWTHUUq6qkeIzGtf+aTtYxccs4NlRBIcvSNodIgkz3CBSJW7YeMUp
rsLELVLK3Trk6ihwsFlaV4xWirw0S9x2TL7nZXJJLKj2HbxxJvg/tUsbAb+l35oB3nZqBpg4GP0q
WMBN9OJbKLm+HRM7b49SohDG2R0EnkbyPHgRJ3FHLf/gSXyeB8HHIhpmLKn9DPnxDbjba2AtglQ6
XCmFi9G5Fzm6pMEn2dRzlQz7nW1slteFpMqywNtAQCMP7h4U5cUQ1F+jjuarJLaE42UpmzlRm23/
O1ewWWyXk6jpRw1LwRpfRyEKnSbVcGUPw8tY8NDPnDM5tWMG5W0xyoFXYPLjrsYDfFEx1L46SpCy
Oj9M+qljZXBetZ1XgPkM6wjEsMQxZbdVQfRihIcIjkPdLLYbRAiZhq60lj72+/wiQhjdEFLwuRsb
Py7/7cHCfMkOvkyW9EI0cKzglkMK90lLxOFVEnj7ES6qYN6eBn2RV0vIv6PYjbSn4F5VpIL8C+Zw
+61I/GKRSmbdS79XkOoaoDKwXsnAtpKvRU5wd9oVXVAuGh7132nK2GVbRPXFEAYt3NhrOsce7SAM
HJSGbPwUYLiq9EF7wTjcBggKYm+iIrDGJU2toLqmOdX2ghIvb2cM0wkAzUJAPoqSbK61r3wP0mit
HdtXnYjSs46h6MtRZ0QZoiewItqObRu7dcR/qzy0hPP3IbaG446gMoQOOLNDaokudulYFU5C2Hk5
1l/tcs55mhALZkXg/+XszZrj5Nlo0V9EFUJiumVyd9tuO3ZiJ7mh4gxCIIQACQS//izvc/Pu3l/H
VblLueLGLaRHz7AGyPH0fJ9dh3aFkgH4Q9tkynQDFqPY+9HbTzE428lxTr3239ASEAr9v+MoGVN4
8Cxhh560F5WsW2XFx76ChL/IDChSH9wJV4JQcpFxNGjtETrR7mbUXEAr1EMACraTVqqK1vmjoe21
HXYRg4jPhe0m291E0opnYNbZQ9Jw98O1xPugCXvtERdRyK/TmAd67MrZ0S4qNulM8mdmejcHsYK4
+EEkurJel2hAYCW4XSKo33CB6UhlQ0eAcgNhQPR7EuTJ8uEA60rPgFwiA3mDvk09ye7G7//UyVfA
pEuz0z+6pYWb9LEjSQkM0NlMHzXQ/vfgiVwiBD2nCVoSqrvZlXdoSFNAiyfzjZ/vo8kc6ctAjpVL
/nFTXKIGY1p3yS7jtIAwTmyOqZzDakhSQBEivkj/gw1+ZV+8+yX+N2EI8dmRgEpL4Qar79wgWD7a
QT1KZNgf5G1Xbtj4/ef/yaugpjYKsWGEFsehqSJBeC48/6PC6dqnXwSCRaBhSi1pbqKNJtUkNpG3
kv/5e1y+9uEXx9+PNJEylnVBFnHya5qxIfpg4a999MWZf1csncHeqYt9Z6BMISMn4we92Gvv9OKs
b1ASFDNUZotOBLdTYw7p+Di1/3YbXgIFgaOEencEJU/druMJ/MS2csJ74rKt/r7mV/76S7W8Ooyh
GUu9tHAWYsOJ0nNGPT8spdf8/vsTroWOS6QgFHinOoQMzo1S0+9AjF/BTzxDUuHT5GhVe9GDW5ol
A4vnd68/2qdXIuOlYB6PYu4tgRU3cgtktQy1O5ER0XGmnOQYxCQfBPorUeoSRuhtDiOkfhJQ+qS3
E2X39VLfrXQt4WADtri+w77bM2X/TSmTXGIKXeuPdqZDWqAf5a2VemeuQGsy2Yu/v6wr5+QSUNgA
qjtKplIMwqM7voTVFo7f/u2jL0731jjHe47EThoLJr1VCOUyfPr7h197DxfnewFDYh/4UBe9jl/q
Nc695Wsyf+/Rq6AqeFo2m4v+IzDNtUW6OPE71KrmxWiB7jX3C9Ns9k89qfQj3N2VI3kJKkwB92Zx
F6ZFwoY9yAxpxsobyB+71LuX/X29rnyFS+CgjVSt4pGm4Jzvmes+keGjeecVTCS5hA2yaCcQauPN
Ddk8utz2XdvTH3HkABIBfmI6NVsIVK8HKXNI/e7OTz+tZhrGMgYx1/xo9nViNwYJ+vRPswZyqX/n
vJFAHca8l2uT4cduUb2o2lhqL/+3tXx/j/+5cZUQJkpIExc23b3wlHRqcxVU1MFS//sDriT8lyjD
yXR2X2ptSztAELOrl0dR9+eunn6H/lrZ8SMK55WgeQk0RMoYUk17PEe3DXIs/75rucpm6x16Fn8A
TL/2kIswoOOFzbXBQxa7dpnXk3Owi+O2k9eUzB/cmteecRENWGOhzmJBBmiDvVJqf5z58jWOwt9o
prz9/Z1cO0AXMWDoEvj90dqUS9D0WeJ5ULRxzK/+6dMv4YY82TqfeRRiMCDoZkM38bOMqXn5+6df
CTCXkngMrTZKotGUxp9VJqIamDSTkrxJ2Ec0qCvLc4k3FNNKBsymTVlD9eCLFhMUvSJ/jz/Iud77
nP+jQ3KJNNzDZh2NXSC0PGGD2hnq9H54H4jkoDQ7KJ68NvFH5MFrX+XieIP+TXeahHMpUtJXoa9U
jv7uR/qEV872pfwdXQO6y87M5TjwMiThmVFArdN5/GMJ+Grt9uvv7/zacy4Sd7uOEIyLt7msiXwS
EX/s4+ZW6vGBzdvzOyHog4vl2nMujnfY2cijI97MSsjDhBEyxlBPcvW6LFZ1sYmPwEHX3srFEfd2
3Y+1pNCZApepSMHnyxHkP9Jcu3ZCLk73DupJLZZpLmMdvAnJPkHq4s+g+QdZ45U//hKF1/RNPwya
2TJMmzjzAgbs/l4P5d9f9ZXodwnCk6QD5nJAeTbU1jblNtkNOqy2F321RYGcKjbp4COp+yvv+1IC
r15ozUiLrwLDhp9Q779Hv/DrEoQc3YfkqN1HTIdrX+r95/+5ZHVTx8ZEeI7Xo6k2huvZaWfzrkkO
CaB0/7ZyF0e9axFYkj2YykS7KTPtggtqGpcsMcHj3NcfjLCvbK5LhF4KrQfTh+FULp1dqr5Jgkx4
sbzjG1n/7RRewvS2nkbRPq1TSdALyEBQ+Lmz9q7nzcMaLW9kHD5Sx7v2+i+O+970bB/Q6SrTVI5Z
5+lT3/ktWEL8ITbyjxqXDwr4a+//4ryreItNnNS6FN3SZJqFPGt3rbIpWqZscv4HZ+faybw4+DVj
ciJthMeYsckl7wjmIK39IFP8P+CN/3FvXeL0LNn22k4cnRNgiuMO086NVh0f1hwCwXfrCtZ457nX
kLkj6MznVLCxggDqlJExrEzo/H/bH5eYvpriURao8bIZzZ+IJgJydvqZj+ReQyIwGv+N1U8uMX0Y
WWAwsKVpxbwwSxfv5yDV57+f1SspwKVeXkcCUnd0jKsxsn3OxlVl6RrWh3ru7e2yc/sCxHhw0/V1
U/39iVf2xiWkj0hgHXeo2FV77WSYz4SY4TYiUiUfBIZrD3j/+X9j3JxY1Co6rZImKYd5zKT/jwll
cHH9Q8puNFuAj16C4GYXpkjjufi3ZbkIATCHEXUTj1iWd8mvhIOa1I82/mCnXgmWwcW5h/wOSCTb
wAoHtkCoujs16Uc/ij84kdeW/OK8+yGAYrTvWQF9jsqFwQNT4tPf1+X/wOn+x2H/f3B8UM1qJqoY
hNCT34Fcw1/QrrcnW9fp0zAvX+nafrN6OkfTvt24ZrGHUZnuqYNYUmn7xs/cNgwZkXbJJWWfaBoF
WZt2H+knXomolyhApcnYSjvEGK2o9qscJeaCO9mBUCbjiUFQ5Pnv63DtOe9Xx392tfA6zZK1jqpe
e/MBtN5N/Q4smDsH3u9rc2+Q+XzUfAj+f3WY/7Xq73/Gfx4Xb0GtlnaUZTO7VbmcSCEDXQ4hiFVz
NsmQYJc2I6h7eTNBUYhltNs3VBG+ZnUALKIZ4aoxSB01faUJbzvosY71TA6zFNH4ndIV0EwU+a3p
sm3i67SCUyIouU0b+FWdl7leSXR00H0YgQsMVy2/MJCLhs8DUZPLlgDuSdAr8qFLStveH3W+EDM6
XW27JjEvtnFZYVnH0gGFRi0GL3Nx0p5oR00OPID+EsYszqTcp2/TsLM/sCsAwzveRy++hUJ3X2ct
St09S5UjwwlyZM1Jr5F/v6nUgIq6CYeir097b75RYc3E9zUh2jsp1TJus3iYxAkQrOhmVUzeWL+Z
HoJ5wzSxE8De70nTwbSip1CsHeKtr9DdtTxv3cqr0NtZJpg4yibdvzYgArwqMuWJ45WM1HFIpvD9
iKU0l2J1rqhr2udR6ydZYv1cRqykQSqOEL5abhI1BxVgqUWnw1962u4aMIRyErt7uo5VOIByUC/r
zbbImzFIx8JfJpKLJM5nv8VIcpNPTRTk0/grmG/bYR2zwc05g3gyPOBuoQwLV4QqHZubeZQntz1B
2SZXpAWb5LYfcONCkbrpMmEhaLkOuLkspLu772yXN13gz7mdbTbPbxx3Tj/ht0bzMHfuzXk/Z9L+
gp3DG/XeQPq638fg7BKd6U7l2+pXRmKtIBxmgUnS35flFyrKyD2twfO0TSfoKWXTJI4iwIrpKYu2
L3Oqi2af75LlZeXNGWt+D9LIMXT9m58uIaKDwzbeRBaK/RHslTF7h83nBoANJwfxBJwvFL7qaDi4
FERk5y3zmRjD8oTWw7kJeH0DADaVWdTJ6ch0SLcCexMcZt4iK0UTcjJbioWfdbHtY3rG0vrZilsP
3wHj2WFgP+kWHGflntvWRtm0hqd+knf1xvK4peelkZW/JfdBvXybFv6lbZbfNAolJLN1AcZgBz7u
ClKu17wGG/9szfwY7thy40izBEOyUsnmbdjDH0R5ryxlb/Oe3stY5MO23lrfFY0XfFlpBO3nfst9
v/HLeGy+JhDMASW66AJzlqLDvuiXn97azhmc10omxqK2z33CkT9WXEP3aQnBbd/owRfzS5eSZypo
wfQUZ9ugn+gOIdvU3YfBK4niCl4OpWvDOxXEGCSx9MuyyvvUl08cliRb6+5knJShXuCyMRZe32Hg
cKRRWnmEnGXTayhsz+cZ8kPNPBW88Y+D3x4gaFEKmxxW4m6gVnLLG5WNLbkduXkAUYgXgxhK2/Aj
jBRz0YlvOG7ZLusHzrfX2p8L+OjlO/nW7fFjDF6cF8UZ8HT5hvseYbAB5E3h322angWk5fxkyYh6
YMNwMDtsEjtdAsf5aGevspE+c2wpoVUJ059yhVEFmdO2mKx84GI6WPk7jn4GtHsBTepGiQTkHGSN
XXgK6jmPJvYaiAYVbZPR/qhT8RwkwdHXcLvhKKtginATsKktwFS8C6hfdfATykaBd5pMq7yb17DJ
bJC8baStkmV4pBaMQ73QN0hlo8mWvAVan/d3Lw23nDhRd1sqqgkGBVnvq/U9YnyGEdejWvcDr4Pn
3uEqbTaQEMFNRTofpLxkfvyI2wiaMGtIs4GGuoqsXx/iBk6iaQSuhp57mBHIHZvCFgtq58JFi8i4
gb6c9Rj7tne1eoZlXKozZdxel9YG6rNtMW/KAKWJH02QsOfWuTTJ4lXZZ0XEVozNgNffTTI3AiTx
rf4VbtOUK8iNRDn+rx2el37zHhmx0E0WI9xWb1qP4Fz3/gx2fJN08Y1gtHllPexE8iBMB5gWNDIe
syjE4rykK7xOM5ASoCMuWhb3YNTr2mQJNfYzWxb10qccGreEIaQWO+TUhmxpdF9Gsy9kDsN5Z25X
sW2PNaRxabnVwBOdwiGSPxIMxb8mMbpswzTRM2PGuw/cwPJ6lUihltFxVc3OTl7ZkxTpTLiT7qb3
QvODekCDxxsT3yDjG/AcgO3h66Aa+876Z3mz7OquXkWSb32vjk2ATywCJ311pHK0YdHXUDg9Ru22
pHe6r0n3O/LC2T6RtmfPjqfAoQTSkzQz2tM/Zte4H3UdqJekMz7ChGZHh7npPQT9Nldq3Pq/N6kX
UoyzTu/Bafva9al3a2KYAJZmHkMcscVLbSHnBPxRYLHoiZEhrGpj1VS10qSI5TZ4EUHSftvrZsCx
kbgwn808D0cTE/E87aH/k3MIUMDxqXH0bunT8Q/vZ+qXsISy38AEc79F305FvfKu2KWix8mL2LkT
LvhFg4VpvEc6HDjxt7PAW/zeAbYE2TgznRf4iP6s/dWwx13J9GbGxfTYs2h8gmaHet76cTwwm044
gyxKVG6GCD2+2k3+oR5cctwbTrKF9cmrwEfhlMYT8gY2719m4C7aUxJE8XFsR1HAF+f7RNisys5R
ET0N6SS+vVusBZmPvuhP4wW2mm06B0czw8/hwUJp2BVywUU8bmzA+WKpwsW0MfkQuWEuPbiYfWrW
cP3aJ8R9YbMffx4M6U+YAISVUGq90aYRFRS4g0MaxtsZAXP5ES3eNMOKYm2LzpjkwDj+pm0Dfu3d
EDlP08T7FG4glWxRC0BvjFVE/PC8Lcc1t3yZHFFtMbRbuGAUFKf0bm+WPsyFGeQft4/9Y9jOG7TR
l+ZWrWv8Naa8z72mITlgljRfQ6LwlBE3GCrAJoFbaEehlvU7ajCbQbxLFJxxbtZxnKazSBhx+a4m
hN7NSaqfoBLivBzsufHNuiXxaYbcMfk6pSl7laL2m/sRZsUc9GJ4u70p6FKLAiaIJM4Tn5Pl2DkR
hKVTSHDqzO0wFjk4MLO3cgdLy8v2xenHEPjfOSMudvOWRyGUwirIpGPa2nQ+51msm7X+I7FRVy/z
5S5HDt3J2C623HqNluRRstXYqdQB1Fh6uQKElTYIEI8CkmN93kUdLrE06XMl1NxPOYzuvHnJR+01
NmMsDAIkvIo+ibYNvkvKn0OoBOWGj16NgnOsn+FrtSxZSOsIsW+N+8/OBVwhAUw4H4+8BkJ3j5oQ
CUztCVLG4Wa83EeKLW+popMuLKLgk5p4Le7Wtgvz1O1uqvrN6S2HxbDv/UDCY7d7v+dpcJMmYRy0
OThGit0l8Zra39bCNfF57TwQMFYym/SkgpVMDNAiSCjv+RL0qbgV0nbxp4HBtHfI9GDsfLcuwXaP
GJNsVSBaIstV9F56Gu0aegXcJan/tI7NCiUzLPY3jVZighwxWHxYrRn6BcYB7ZLzjq7o7su+/cHd
eym3xkGS3rB+VEMmoJm1Z74K1KvfIbUoXFPDW7qXbg+LmSFh7H0k8oBnKpGeU2jWbYWqdbjftxP8
th6Xljlbsg2m2GUCs0CHNXfclV2fbHHRrHTqDqqGxm+xDUr8Bg3Ftgfdk3Z8xbvZoB0DP0mbU9H4
Nq9x4JfcH1cIqXF/RoJFgJAEjhbGkx1mnEtUV6D7xnMO6vJAb1lgEnlQIJ7YAvZsOzvD2zF+k7NC
8NFb2wyl0pHXZ4sGib5a12UJT968ovUV+oNhBdQrk/YwT4Mdi3BsXJSJgGANA9bs3z0ooMmsdXtT
l+EemD98pSSFs04YyZ/70IhXHKxwKEYoaz8kM213tJ/XWeWQlOmDbAEJTB2tsbGfJ2sqdQ6Pv7ip
wPUetnswcuYkx6967KfpmNI5SBuovDWbli/wwUToriFT9LZr5v6YhO6vkyDS5DZtIcSHF5OoA0ye
tjiPt9aDAkMX7GdQPnhlQJmdC70kcVK1jZZNsb/LG2TYG8TepNyzUTH0Xe3fUnCEwwyMNfwfDlMJ
cfSgvjSVLtXbWFiXwGQGn7h2FYUdCaCQMw4eOfFxaumvMDQobEKMVr/XvVhRFXTU+9VGI91udNQv
3oEJuDUeYJfgPtUi6nQhZSC6d0n9wM/iPkB441Fb90UQiZE9kLWrz2RYvBOwXvvPVBJIPqygSC8Q
fkhzwAyR30EQP1lPPFlZUI2G1GEGHVX6FfGC91UdRBL6xTJZzsNo4h8b0iKVNXiZTeFIzX6r2Mn9
zIUe7SFmUfB5glFEUgrCYNO1OmmWM66gvc5UOkSu2IgdotxDmlEfmrnnALURGwf5xpf4bZ+6JART
vxljEOvTucsSvMXg0FAPiRYHNXq5a4M2JrcL7bBjnWSdrvaJ4HBifsjSMzW1P1Rq4aMreO0FQ0ko
YJqVpzc/QUGEz0YFMQA63e4I6dBSq0dIMy9dUGcYgaTbuXH+NOcgjLG93ObI7LhNezk/QfV92fNu
9xcOaKYf9BXltCZFDEBXnMWet7+Kbk7rAnepAaKfJeTlfVc+gpgErfXW6zU5oZ8W/XhPNYMMCTkz
2Sz82h4Q4gBebpq01XmadBqQbhaQIAPzKOqyvQ5JfdNtk45v4jkFSmBdsXBZ2G72bZb9bAqzQvqz
MLOCLsZMe0DxI4mk69S1zewXDNePLeKomcwdji41J25BQgQg0oc5Xohb6WucuEblDAUlKtcgrR8H
0/jNSb2LrWZxDeRkPis2/9knW0foY8T6PplqguzTzdiyMmocRGpjDKxyP2YbFN+5St8sNZvKGGq4
/tjVXMXljvMuc9aK+BGuoOZlc+/kcE9a9bp6OvzUbcBBNZ7XmmwkaxijfcJ99H4glB4dlUCWhNIX
Xk2INQnhn9HxkwJAt24H9IDyaBf3sae8OdtgSD/VaA+Z2KmM7Po9DqxRLfYua2v5HqVXu9DwBdaZ
E9oo8AzvuqfWtzOBgbR+vzutNxrfViHejfnheyZoXWZWNna3q5t5IzMH/+n0ANUQNHcd1Dj4OcTF
LJ9SbtfofkX+PX+aJYLncTH7mt7YHnrWxbgG9XZH4V/7CClbPn8etK4xadkwuaeQlUGW97MRrI9u
92VI/DP6TlNdKeYF42nklskEtbo0a5utjibs5yy4kA+EQijg6IBKne6HNTICNHsYq6JcSrdsXKeU
HAlNZ/MQzqOnfgTCJfIuknRGa0s1vWx+6XWahjsL2IgEPWDj+0vtkdZ8kl0fNmdwV1t6hPpQJO/t
FMBou+ysLyOQWTxa/95hFORQ1E6LfVvgAC6QgyaEtaemNZs+aCCHAp6BsbD45ayhFJMt2BnBs0IS
cqJBT8cjpuRLcO9rAf/ufCJehxQPfIm1GPsYSmiwWFl/oy/R49qFE6nRWQ+iPMXlLQL5swv6Yf3E
dALrV54ISZ5DzGf8Pz4IEMEx9BiaAGbCcXzjCSDdbRZ3QyfeFuDUPWRQdOzcms9jzKYj8RZ/f4P4
dWOOtW5M8KD2dSY3MFJ2j/Fg1HHGmGW5Q40QNd/pMkT1qz+F1Lz6bgOEG/HXs1j0lfIdDTW9a+jV
Zk1E9snPRqW8/iGJze5+ebDApADlEAXWaFGnSoQyj1duo1tRq2B766ZY85OhCRgq6PCuKs043lVX
KSl48js0tiafUULXrlqQay+PPvES77M/B0l9GnvZTvepCLu9iJfGV58kxBhQRALTCPOYbI7AOUnu
2x1X6ZpBF1buxbD6uwvzZE5x2SG4e/7R1LPfS0xn/SQasgRp3IJ2ClwEUXRQ9EXZgYdrpA4OCGtW
RE3jdYXyE12/yUivaHRQ5/fjWTdjE6QZvEScBlo0MghrgFVpchsSwZYHonyIy++6SdLPTgdQXEtI
15jPHh0SbLvY9wDIFFHTQt04pDu6pgj/+62Ww+A5tPbCSWKWyLsW/yFk83RvxIS/5R0B2/H7EZbO
+jMy04DrjLWIoSeI7bUGEA31Hgn4hGZolMNtM6Ll5NeBzmF4YrvXtgNApL9Ttp62FJ0WbLwXjYNG
X6Z22ig6ej5ub5rHkg7+K2TENkkLbuIQITGOFgkKju9rdDW9ZeqXm87hNHwL/WldqiDuJMmRys3u
5A3ctEiHuL1LkS+vJqNE9cspkWsihryPegyVV0DxTEETQuzBm7c9vMX8OQ6/+DTV1s+srMnyBG3k
1vT5OkOe5o5547v5Isbs0fbarUi117yvZYsxNd069ISRHjJAUwymYA9jENX0vqE8XR9J0G4t0Erh
3EigfSj03uZsUbrjVYrsJ74ByYwbpChyNm0V9kq0CncVEeh0JEOvwgFd7W5a7xbtUp4hpaai9Fsy
+vhixqQl6G4WO/G9iQFbhGjWZehSow+SSQ/9VToajiRJQ8yjee+LLjPquyzggwg+iXXX8+1iIp+d
ID5hdzQK1IgsQnVpX5g6FPQEQCKdSrQVpl/13tPkhBS1988wf5pN1e2Da3GPQ7P4VOu9GQseANP4
TOaA07etD70kRxrmBQcttGB32hPOg7vIFmzHIA07NEkEadOHkVqKVpvxbFhSSnlBRkIPUDUzXbXj
GEDgHrNtjJ57opsDF+Ey5mHgNxGoeHMn7gc/NC8AXKCurFt0PIq+mceo2jCvrsuerwNOe29RVwJy
xdbMa6N+/1TDHpyUcPNOMLJAB2Ms7VbT9DOoqVYe491vxC+zM/QbOgZOblbjiJpvPqglQTW0YW2e
uhhFwJeYkGh/bsgekoovKJyPsEIDHAN0DA2/E8Voj8yeGcDsfRehmQodCw+3/JT6OZ2Xzbyg6bTb
M3htlBSN8kVdRUwud33i3HykUL6aDwJcyv4Bja7pYRAb70rpQpJWM4f2W4ULzpsLtkCpBcbke+Ln
84xUuMnWQaZrEU+Jv/xSVkddiYnwOywFcxSDEi4Jpz9oRHVthSTGuAxEN6pua4Pgd2hUvJL7ofUS
/8UNXhq/dGGXHtlg0SdFU42XccyBZnEb5eyO4xqp825SIi5aN4SgyLlpb9EfgMvZAcMhT2WQLerV
eRIRJjPL4EWI15N16CMiZrxGK0THX5IVwfErBDBRvGZDnDTQ2UD11BV6o+BcNqlkX6XAHV/W0AN7
slAZQb6RymX9BIx5N7z4sQhfULSgBnGNQS8zrakMzuvY8/oPvIBc/SVJ+fJjEhDWKK3ja39jMWd6
x79junJrXByhL71ECb+rLdLs2y5MkhlpQj2oLy7q0edgQc+DL9HKN82ytNtqFmZSUM/+6JotGQ6C
6K4GDd1v1gNDV/+PpRtFzCN7N9cZqPtuwggFCNUpA7JGPti0me4tfnfNVkk3YDhgS/64qgi9ewlN
uSc+9Ri1LLU9qs3EZx/uYp8CYlf6KVgDjASCcEnQC42msDuBG7uPaLvE9PecNvtNstn0rveT8HuE
YrkKF7dVrEHTDrqfaAsHDVq1Jp0xOiBQJhtDIPVZus53mBxAa2WbuvsEDK0qws8KE+1JoecN9ORV
wrFyp0CwqXaiN2tPU3Qpifs0AF/wzTIaA3ngKfwi8EPnRqYSjWPbf1b1BlYFuK2/GXfNKdAYOel6
/1a7bSlhZaXWLNJp/ZvaRHwXLuoqLx4NCpJ1r7xGBHdRgzZLtuPmve+SlBrMhvqQVpBHWm495tOj
UgFEuLaRwf4ORNecp2n9A6/T+97WaV+jSwMP4lVBXdoFOwAzjSbTn7BRcFgOd6u++Nb0D4Oc3I0f
RyipmoH1rvKCaWlxMXAd5DwZMHFjHBatgDmzrUzj0D8Box0e/WARh0BQfdNEowTFMey/6nFfK7Gm
Y9kKfEzWgt0r0B1mtMUwy+1Hb+uTLkcL2YfyJ+/O/SzNXRoM7aFVFq0WKPeN5TrQsWDIXHhG7A4b
bt2jHLDT7D2EuvPvffAH7tD+JOUWvDfJzE6emelFiWslue0DQtDwamn6q+0jFK7huPkVIX1dwcsl
eo53IR46HUFGMgjioqeuizNm1v00xcSVQsq0hHWegv4mD2lulIrazB8pdHsH46cIr8vWQQchpQxu
G3N7sw09GGkL9s7bzA0IhQLtuBRlWpZCJLEceICmYO2SJxTJ4dem5SItEBKkzNOIkcfQa5IkI8v/
x9mZ9kaOJGn6rxTy87CXt5OLqQGWZFw6QgoppFTqC5FKSbxP5/3r96GqZ6ZS21W5GHShASmlEA93
czN7D6vFj0TBHA7oeaCqm/M899pscjzqiZJpT+4QBxnkofvObdUB/YRefVcMZb4GPwif3XSyDuni
1LcFJnn9psE0MciabgnalOH1k62o1wxpK9/1aMWyKt7zVI+cmg6JM2WnZQwHevw6jKqRVgSorYHF
vVf30UJLqsa9HTeivD9yeDPUUXP0aJ9qnTibuapfGkUi0Vvn0ewLbXC0dUAmfcgys6Cz5ggTUT5a
YzAwo+mqjYV4np25vg5TYLQ4K8SFrsxa5YUk6VchJL/NjGHdRbTgkoxjKRhsjuecn1VJdD3oQvtG
S56is61E9OrkUeq7hjoHHVXHpeJo8tahYnmKzQp7ewWPBwMRTmLkc2Cn2ipuottnegVW/VcZgxAH
by4lqYtpYIGvqCJ+SJXKONaJkzVeG9vDVSjEfIibcgBb4Mg/hYam3KvGKOTWCSuQU2z6G+CcfOz2
9N7WZqtekcrIqr2W5GH7rsjG42Ab1WlMrYRuMCippmNeM9bJtdlBru85C3aWNllQDpPlUlkWuEt0
eXWLVZjmCRlwZaS08HNtmzpWOngts1L8Yq6LS+m0/XaQ01Mk4Q2rNGOoFmrnYCPPvl2W6Hs0DxMU
sxj/7rSxdsqINj4bncGHjNBtevC8neqavV9zvl6lQw7suyiPHX9mk1GpqEyMellIur9WUIf8BCEw
esKw2GrWwsRVlCpe60h7j2sl0LaSM0RYjedq1+Si3eaIYI/9MBY0VWR4oVmT8T6FpXJEGrvmuq09
vsxjp170ZaoC3zvqxs2WeNf2g766svS3s5MOR1u4Oj2dwnRyT63SMrAtVfOoPI1AiqK6mkRlPzYJ
+DbKnHZP+9vdYyLa3trlMh1cxU2o1ZaCZMjt7quY4bBtNIAYLUk8vwnD7bcu/HR/dsrRL6lOfdEz
+cIyXFTnbaTslaGpPVW4GkesGtMEm6t3rervHebUo6LXqm1Mt/4c5bPjNREdXY9AGAKa003V2+hO
56DdqjpoureIWEuONPAapqyoaRVfl5hhWbcc3W29xcP0SVITR3OAHV7c7cy2SLjpYUkR+HpZH5uR
sSGTsvTDROvOfrLUdF52ka3O/VHNzEl5mnJlrrZdag+NBtYaTtFdJbopvDaYnkR9j6g2Gg4D8b7L
AzDBWWUSbEULKlhKCJY0TiNTjIWH3rvE/FlYUfbq1KSXzxjADvOmtRxJ5Iv1mVfkJDAXEnoTu1b0
NDBI2pkAekUhMyXXPINC3yyS8awmlIyQGOy1UnTapTPh8/dgGnSSLuZJmcjwm6G0kv3clHF6shUz
St+Zno4OUbXLlmlbHchU/oOqKZeGp81tNbDCE/xLh65ptN6LI4xeHqBa5PYuhE6yHHRk+OIyxmsi
5fCX0siuQxE66XlRZ7N+E3EfFW+mO1R54mkuu+y9NAejIIsfmeCydYfW1oOpW1SDCRY6k0rGZq6r
FP7AkOV723Gtdl+maZ1hVUgrMvWrhKBe+cyGlst+oJIpTvESjtOuctWxhBegx+FlG8V1/A1P3db8
MUJnrRWa03kV3pUygQfmlWXumJRg8SiUtdjOxI8CFGDq96RScwfVSMWp+0Y1JzA0Os3qVO0lIwBq
unh52D8r+tRl16zVrNkvDAeYYa7XgJEW3VX31a0NfHCLUmc9F8xtiHzDskr1sVFkAf43a3OvYIpQ
Tdl3elgNhwGTjXCzbwTO7HvdbJruoHGQ1w/u1DId9yJXTQpOmfd1eeANMMwl0FJlMipUSVXVvGJg
J4uLKSTJTDyFWqn5auRlIa6sSlOWR5xDtfZar6Yu37AweK0+bFFWv+PyRRlUJqVXkOIwMF7Y6pSa
D1WrEZm8LLJy7U11lzZ5YCdWwz3isXWqeBTaVnuhY8kB+8BmjBddaWd2xTdl4Oh6xjjYLM74qswa
B2tbyf7RUWlNw1+h57lRBKv6VqtwGj5ZRiLrwiPBD2eaBGrZ5deUtI1yWeFPNR+XyM3nKzHVeYM3
ntPXnVxLVqb+GLnaR4/6EpZyU4ZqVhLgB0W/NQFoKuGBeRriEmudud6OBl7027hi1Czxuc7s/rqx
rcrKPfLcRSExycMsOaSys+cfw0Bfl/xcyEk7KzKq+n1sjgKKMnibvWyZPx+F+9ksBW1QAPdFe8Bq
0S3hnVhmdlHFxjSACffd+OA6al7UvuLaalQeCjmSLSbZ7HYXYWIIwzMWC8uQmMqjPgHP1DRDG6cI
DVA+C3CiobGYpaW+kWjDpHXMe3V0x2teHaS7rYxxGze3lkjy6atSzBiPeLHWGVW/pRk10L+oFlvL
nuNY5ik82iFib6ZzGEU35NVynCGaGDY5jpnR/xNQxCp3tjduu0TsVYsOCyUnZIqqhvQS1yneVLSe
eucmd12a6gdodDVgwWKkopVBNLi9OnuA7U6fbkZh9s4ZN5OioCvRmn32WCswmW7ppbTNKW3T0Hmj
aewO91aWGNZDrLFBzvXcZ9qdo1Lgs59jTMlecGgPpwmOZiFpcWGQMTlGoFp251yO9TBFV1mcOfaV
Zi5Jc1LrHv/MvJricZPnMm+A5VU1VP2srHt5OSfOnF4LHfrJKbTqcfo693Wcgv9KE4i7LxwQZdnh
TlBYqhjOS444zF8J3NZVHJuL+upoq15lT6s+EwD84dxC6sgVeF6O3tf7xkgsc6szmHd8ceVopkBT
bmheNmE2QPqoDWmNwwGqSuQShG3VCr2OyU8arVNA6dZvaxlNfptTANPAW+CTXUC8MPvrmaFbZXRT
IjXJrqTV9s5j09J88cypmKtN03fduMGjtCw3ZTarV/Ah1Ls0jyHJuC3EryDRlOm5UDr4RtNI931T
jlRMobJE9waIOwPC5gKs2E3ulIhYQwdW10cQnFKjGIQ7WF6uPZKDSbtsxjO2N7PdyDpvvL5DwHhB
J8zIL2fdoW3TDY1R0VIN9S6w5xFy4aTXCg3xPLIsjgiaY7etjrfO0aXt797WBf2JwTclAyOiGwoo
0RZXOEvaM6PDanVeVJ8BY7byoI/R9FLnrDPbjzt4dkcFnAEuzTLkVQA/agw9RSTUU/q6TnN/YMzW
lVPFC/VFTmHPoOFUhYJiM3rBV13ukdKitF+H3I3UE61OM97mELq+ujlGHDcR8HNFfevWYwB7o4Tr
186kisyK0nXwx1CHAuJVqIVrQqWVaMSvfBrFs2vF2fIAbEfvV86IwMzZHYdzpBn1M5Mzq1s3crkm
qhoxHtNFlM7eQMeXHGGViswfSi5ntxic6LssFY11ldncj0eJLO27uNSU2QuLRap7kxMGfCyR1DNR
Po5PtWKG+XXWhNrXNqfY9KNUKo2X6mGv32gUVvlV08ZmeVuphkh3uFa0UDEKuArH0I2N0G9lUtWv
GRNJaCRPGHvtqybJUF83DTUQWHOd70QXWfatMkEu9a1GjDCbwJaqOqgsJrX4XWEVWMuQwBOEM8u+
N2uhfgPiL1LaM7UdevmY9bjQKciAvL6MtCRorSakwrCX+d50qqbyF2EsmR/S9bO9mVWqHmY3tL6m
wsTwLTYVWp4KygBlaxHM8W1ttOGpFJKOU1xDNhKeLec4yzxZpJa+66upGu8zfD4jj8oTs3uTc1PZ
xgjlxckqnVjZkaCyX5MpDYfNkhjJy7JMU72hqx2qnoW5grov865efhC20tC3Te5403YxXQJMezV9
E2UM5b4OK8n3lbkpvtlzJ7NNaLFvcrWAGgHtWIUKCRoJVzGW/eKrYDHuhmNjEgEDNfp3O2w685q3
llF4pGn8auYaMzzgDkaNn9pWpvtjO8ylT3gLaYgUdP18Cuw2vZhdqxfv09jol70dC86VMgExgYo9
2ydnIBoGjTnqceAAxwyX1mRPUSAr2k2bak7MS5MJUECrWbVwOjZyzbkN1a7gxehZ4/h5uRQjF0wH
/yC03J48QT0lzxw8ehrErZ2bN3ULD8nPyYrAuwt+QYUwI43zIqmk/EIvxmhvVYr64uSV/MZZYGhb
M4er6WMS3mcbo4vqy36C9xtUnTLlPtCNewOBrlC8UVvSt74WVeFlcT27twtUxlfG/1H2CFti3+t3
VgVrVi0cJhHFrmDaQDVIFRodHR/1ziiwKKAxazVwbrVWZThvPuL4dtXr9qyiTCD8bcwlHNZ8vdPM
IElc+cyJk6ZbOsgmxDpb0V/jiYGNUEJHaae7vqMV72Pw5eaXLdNdMDsakTYEUdQr+qYYx6Vlesbc
XuKuM1QHLVLml7Y0SQPmuaEWowRf4htifB5dVFrM0TZqeiECWAppT2IFQM96EeV0o8AVdPxCyeDJ
MV94uHYpmewiaOO0XZ5jkZkn3M/jNzuaaLR5DUK+wtcQcHXfe7BSZ/WVZEzfxMQ19KH9AGONEUBR
ex4yV7UvQhrvwGVLofhtKsUAE8Yx7Hu0n0CQlTHHJcMcG2epp2/KxLnkKW4VytmL7ESGV1Mtm/px
atCHOmTLhjtutIJu8kTRCuoL3t3R6k49i8MYyN4MSYRLDy55jy5zVPuqcTflZNrxN2n1MzqsfmQc
MAOLsqED+WojCG8hox7FoGhBa8TZMAf/him+C3QtnB0M+dzniFggw+oC/krE7O6ma86lwZgga+77
Uzcr6qaIEyBrqVgbpuTAryfVgY+k1LfjXD+rk9NtAWb6OzWz3Uv6usO3MdTd23xUtcxTl4EuTqZm
m6i2tW3T6PMeIlB5WnJccgcJ910Vmuqlimv5qTPT1O2AOeCqKVc9BJWT3XaWr0jIMklaANtXdW8w
haNe+7eVuacZVT+iQq/vh6EYgjjqxWVDZmN4OawJOr00P/JxGumFJ+0j9KqeKUKjZJ6gXeyNoQ4f
zCWKto6qldCBzdkbqFq8rrXodlRmfLEIkg0tqqvHXHWbr5GSTV5jRloNvlbN0HUN+qSVkfn5oCn+
5NBXE1Zs+zLMWjjR0/WCqMajJF6CkIbfrdlP07mBzYnnYxLu/61dnLwOSyPfQ2EzmYQchZHhNW1j
we50UyLL38tcPrRz/0p48kk8apN4F1Up8023jfao+vbuVn9UN7rtmxt9R5LumR6CzF0WDH54qV86
e2R9G/NH7ROSMN7+xXX8hWDqs2+0lRvDBCaSb8LoSXVar4ovB3h8f3+TfyVg1Iyf1TUV0z3cMBFi
qxEYNzaEU0aEVgkcT4YbezGg3Fe4rtrB0Zp+Q5qXeXWJ1njEsrLyBHTkfZdB+aKC+vU1rVqtf/Xg
PwnQmBPBBPUZJaA7trrc5p1jxrcVJzp9V52ay6MhvVh7rOHxEx66SPQ+lIbY9QGBq/4XT+avVE6f
dGrRtHRTorRiS03J7OgktqdrEUL2JoEy9zBLbefw9+/gr17wJ8la28hZmoZhbxeaeuIeG820CLQC
msI+Syrg07//M3+hjPtsUw3I3rjFqFtbAAUdppBWbhqQzf/ZTairqvNPKq26tQaJI6W1HUQBY0Gj
FRAVnqh/NWTgLx7SZ4vqromaoo5C/IvoSXgoZA6hmx4xnP2VX9xfPZ5PMrMO8SdUR9vaOmazQQMK
txpZ9S8W0199+KdQEk5gqxbF/jaCKOA57UCEjGnZ/s/e7PpX//Ts9aw24O3ybPSlsD3R0R6VS3X/
9x/+F4Jw9VOAsFutGFH9s2xiuravskzW5MyesWAFNUD7UveIxulZdVZ9/Ps/+VdP69P+j52IZhlz
obY0jK2vZtPKY6oBuf79p2t/tZQ+7WyRzoY9zJG5LRyXrEC65YpeavzvbSblfjSr0uU7pamV9i6p
03O60AtWZRg9tFUSNvckRPGmnfPXaTBiKHydWOgVfVzd//ox/e/orbr9I8zJ//h3vv5R1XObREC6
P3/5H+eq4L9/X3/nv37m04/s3qrj9+JNfv6hn36Hz/3n3w2+d99/+mJTdkk3n/q3dr57k33efXw+
V7j+5P/vP/729vEp57l++/3L99ciKQOaF23yo/vyz386vP7+hXa6Buzyp5e0/o1//sB6E79/+T/l
6/fie/nb9/L1t2Pyo3r53v52kDlfyn/5SW/fZff7F9f4h0s+59qaQS2pAW58+W18+/gX/R/0zA1b
mAwoExajkb78VlaUSr9/0Yx/8B3dBZIzTaHCPP7ym6z69Z/sfwjLNG3XERpEDH5C+/KfT+Wn9/bf
7/G3si9uUe508vcvH7r1/z7FhGOrmlC5Mo0rUy3n80RUicrHJq1pd06uPObauE+t4gVEhyJECOkl
TkMvDt9kD3rWS21vQnhQlq1d6O7iV+FjqhfnrOhdH9KA7kG08OcECcZgnRac2+FFUqgBkO6dWd+g
0LqErBP/aqesG+7TLTiGqwIFCZ6Y5X7aMcaA3Z+WRdxCEdIJUtyD6OKXzLZOnFiGR2SgGlaSF5ty
CvOkAQa6l9lN+qvr+DkgfDxKrsM0XJ0nSlX1SXmsZ1rtjBg6gCfp90Y77Y1lGnxMJg2goENFsRw3
NGUqF5BaWmvVSunVOG2Qm8atS8f7T4vzn6/6z6/25wDyx+XYjqFqpqXaEN9W77o/xV1pJnqbF3nD
5USYcmji3MfWEVD2Fyf2h8H85+dvO5AcQN9cV//syQJrWnbzzOBWM8letOZbA43Jz5sRSq9pH1AB
B65uHfSBAj0OkewXLrdOi81HV/laMzcHCXKwVCqyLONWy+z9knq51BkjnVinuKTCbmcLQtLTkm5l
txxtuPnZjDTMoaVc5tmmCB1lY7rzNnHtZwTPEvSflQBEQ18QwzmZWuMmSd/JHOVBc+6sskth42qD
3+IT6a9lmIcK7igrxMFL3j/BBdGo92tvbCgndaQ1ToXyt0xeurHDd01PNqPVHQxVPMRpeg+r3AZ+
Tq1AVZZtWw9P63JjVgJsnK47gcYhfz5D2HYC5MgYNSYnJ7Qgo6n6KSoVxzObkhphfU26KCQl+JVc
vupMQvQXmpTeULCEZOZcpTTx/FqvGG1IklcquKbJ7F0WmpeJuQr6+ilfojNScD5Sya6UxT5affru
KoUPMWRHnHz5+zX2kYD//O4JAypKF7whVdN0PqUOYgHAjJKm3jWtu6u6rayJF4DMCQubh4xYyEsq
+xjqOs85jlaqb00HT2n8WITnv7+YD6ehny/GtHCaEVBw9I+I+vOKL1CVQVzA7b2dmQMT0lfS0Gz6
hlAfdUOhOTsq+8Zt0XTP6MMMKRFvGoewh9c8RLATO8eONrJXFT+15GUPNO+PC2ZGZpcfBgibXiyV
tzyOgBzslzqqzxaehmTcegYrZNxF+fRSNcydNGzeYTmh1Hbc54qqxC97C2jStA5oPyWVvgnXAWbv
L+7/ZzfKdcebNvwjZEaq7dricw6t9q45zAyg3PXQflf6EPo0YniRi7MBBc6L4qz2jcFFfz5eLGwh
L5LNRrTWrrERmAgr3UedC2P/vlg1PVWhBnLhLdYI+OhbHLKLMYsu+pxBwGFhHz4ifW+ucy2uhGTD
WRqPQ7buec7uSL5eRsc59444IH47ClOcswyLfDv8RfzRfi7E/rhtnaGcQEFQG83Pcws6HcPhFvhh
NyotJr7gJB4eTVkg63arwwJHdF1zFIUKgzjYZ4qZ67+4hP838iMZMXXgK9vSVOvz8IpeRy+K+DHf
hYPEX6FHg+sm3a8cT362nvnjPgk2LrwEbpKY/vPyLnNmbihNzn12Iz6jenUzPw65F+fxbpincQfM
9IsVpVkfUw8/7SnbdOEmQXUxXeezhVBV0HaL4WnAps3fabi92yvlYoRUQtMYBlUGkhJWyw8oDjub
ZBXytyH5AcxvS3fv0qAORMEiVJLoBcuITb6EO1cS88ooPBdQ+Fy1P1J6QHcF1qo4laUgHEdwzifl
O1rDOIDB5vpZZqK4iGcI9ZaCc0P3NGvttootqDlRCBGiZ2M5+X0FX/uPsG6UzlmxlXmLfcuRPtH7
Mi5na+YSk7F3ArSmp3m6bh32hch2Ovh6vO6PkTwnSxFb5C6KEY3xLVl6o+bPVRbS9Q0rH+YMh/jc
PgFjH8esuavQ2sG/4e/DeSih0ZwVJ3kHFC89+DnvH6fiHAMOKPWTS2vTdiSTTRYo4fqycrE04xTh
yL0JE/d2TPptUVhBV99F5WwHaC3Jv9xc59Ao9upSPOu6fMTeXUK2QF0RdulLsSQvVmqc7IGVr7mc
EK31Dg7zUqjx4lXqjZwvZKvdjeFjaPBsy/QurFMXo80YurhbAuPB+kz5ZTpXH+8koqGmTMsWS4f3
gaRB6uapr6BCWM6F1kFizwZ6mjRdDAjVgD5M6IRFnb98XIG5FFdMIqTn9dyNFKpGFZiS2wddOq8J
wUdMUrrsShXGKa6d752Tbl3QAh+ToCdFKwzvmoPuSSslLhlOaPvanW2F4zFsu0OWJBdf64lnzdxk
KJN4VXpmLPeZyRqQcf21sXvQWuzwfa0tD4MgS43Ec39XTjzIFj57kI88LtWZ/XIsoU6iBQIIqn1r
r4Hlc1MsXxtH80NR14Y3hRoBNDqr8RCMlnpqE+e6KxO4ciJ/SWV45mx+Wd+wyNP32TQOdm1dxkgF
10vMCx5nwZOKuu4O9/y3MI5wd1PLDfKiq6q2DmYqOXscjhZrsnZDQgZgci40mABU46HS5ess7J2r
kQN1obtFib5fV9ESZe9miDQOoJ80KfsKe+7I8LDQjwxjRJbFibuyKlnHiTfq7XZdDVCTS89q7MSP
IyVYpOIPWfyeCe7SSPIrdUnQGFhkCvVj02HfkKy7IVmb14Ou5p5Rh/S3nIvmGIX1V4U5R3T0jdUr
iAeLoAdgc87eF/MNaTeN2HAH8+el743dxxsdi+qtUB5lD7G3dG8qbXICd+IzoGfEsHWsfYVW169V
57AGmQIqGxmCe9E7pINF9p6L0t0hMwZgN7kiSb/WrvKnZIm2uIvpPto4Ao4R3uiqOM7d8s1qjHut
IeFAERRYqRn7rZIdgBVByhi2GoJBe46evsiJZb1Sg8sOb55sjR7zkL0rkXJuxbRbZ/h5s4jei8k6
fbzvDnoQU1+E16hKthHTclKzKVjlIXmLzYoxb6d0jvwpjN4rl88uY7KxNdDNNR8bV1dlDLo+1ts4
W1PgpXhhGCH6h/J7uKikJbCt4V1rqm+5fNtOF9cfUnFSO+tJ4i3OoOoXUTKVB7UDdF/nbNNOD0tq
ekw1fTsUZ9Dn8xQaJ3AxMnC9+lpGxg1gBMt6St/r6nVRoQGRxh9RpUP4NaN3gamHp1ld8BFT5pGN
N6+mJ7ipARGZ8f0C9zFkY1oRYUYQO/5YknP+oo7iWLURgoXkRQOrIhZwzvLG2jVzCMtp28H1slpn
b6ng6Vph79YLrKHdANjG/IgZ333EDau1rmq3PM+L/ahVh7OSjxtkEQG1vAysYT1DUoIE0UuHH0lq
Pj98bOo+4Smju4fWXrCWwS3vtaR+RLALDV4lxEE2I7S9FnMWb2yVW8dRmxxMUTbaGCYIIOB+qKNz
kYfdHqLm7uMhtDK/yBVkSWgW7qGW+i2oAIgN957a4d4M5WOU690hH4pgjo3tMow2JDae8rI4nTcO
2iVOM+7WyuP7KZlw6ZkQFSz0Bl2soXU385PavY8cXhqgdIOR0M26QLqVEr+K8dZQLOFtSK37locP
Fk4RvqpwXGS2dqrGKvKHzv2mQgvy9DjZzBmwU3FdcEhPurUvuuJ5PXGH8GxCuKDReVo4ZggZGfxm
LrJQrRMu8ZWlPWAVg9uNvVtXRz+aJwgBx7BJWZZsz9b6oZjDY8cAO88ZuPkyhQJLe1l6Ha4Uvm2z
Qs6t1pEcT/nemvVLWhYoG/E18KcGyCEd31TTOK0RKFGbZYvA2MvKbAAyn1RfCe0gtrRsYy/1k7Wa
Eq45XL5AWZeT/3GVInvXLaKWnRHqGHWHaoelr9vpO0wK5ojiKo7fa9DUdhcU1EN+YjN0Icy1G8jk
CKsOkwUZ3Zr0oC66V/xhr+o7qOm3feKeHWRWnhDijNHVicRip+O3RITur/Fh4pXDk+WSDWmcGuwl
tTl6T0v5tMbqEgFTvWpaknoLzeawHsB1irdO3l/FUPjLSOqQNUfky+nNqMi7JemfcK2C8/6U9PYx
TezjmsV8pKsZp4teRtsp5DhoJ6qnj7grlWMf6g843qUQpIkGqHvZghBvyx7nRO3UJMReSBU9mI6N
TmKzpoB2JY6T4IMywzrNdCfDQQ/WELaW02sgErZ++jiy1rxs6mhEdOEh6+vLciL9QsX9rqQjWghx
lCpiA5yQyFSqhqoYAFOWnLVE6kprnxAYvnXhw8fZbfMQrTZ9hxf4gnK8ApIXJ00eXHd8Zc75/MfZ
C2td95FmnKvZWmUorl+4I80hIiG0OIDosL9WLbiISKn8sOhZCqZ9nhRWuZlPV7DJe1zdzVOUQY3s
W2fylHq5SbEWqcVTAY8818SlBkWD+Xo35R/1Ovag2rxv9e4+xBrLWiqoUvIpwVmDSofHZK+lC85O
elc/aEX13rvNk7a4APobvMtkgHtxHphhwfVicsGJUbRPuXGf2eqxCIurbozfh6h6RpsYAyw2gnwx
8grhGxlXTVoX99q4GUZCkGo+MmKGEmniwgd5Dd2z9lyVF4tR18zhI3ym3lzA8KWxkSzaJjHPH2kX
lE7KGcU8FY4RkSW/hYsOl1IMf/z2Rzr48edymwUhy5xz2DhpbbjRp6bZyLHf47/Fiph5cybhUsez
ZVoINTSIOdYckm0sHLx6M0AjRNzEbm/dhPdRs5eLgUPxIz9c0NoMTh15BohzsG4DmbZPScnJkMXl
lcKQdrbosauLHx+dlSZaz3R2Tmdzmhip+W3UUPTMfB4kJterpMrlorceWWI9QhUfltHqQyW7zZrV
snvSIQRdj4k8Vj9J6mw/nOWFveYbOnOXfYCjLFD4AR892LeeNbKmxZl1zpz4CXGl41mF1m1U235L
DaYbx1xrt25LbIGu9Di6SQSpxgxfNI6sFwMHRdZC9vKx/9jjL2h3vKbOHsrBPq/9mgqRga4WRygF
gVgT4Jnzc4zIfe36wZkyEmKeZmjb33QjgX8g2ydpGBskfN+EydVk2smlgeTbCtYaZvpqTCniQLd9
1ugZeQ70BcwEUadumaMa4VSHT4e+HuzN4FA44Msu7zs1wQltxOc8nY+mJbZp06Dd05FxgZtd92aX
BWprfge0ex20ovAHEUcBw6ORp9XRgzmuS9ACi5mMeApqPXf9aVFOWT86vIm3SRM11VEHkNm+5YmJ
nxSzM5RcIxA2HNi2LkJfSYUatE73ZLVzwYmuNntFGQ6YsMM4acwrN9XFRumiy6zSLD87TeAZ/cwF
4iaxw1IiBcCgakIN8s5siF0PxzuGgo4PXol39OQeop4hI2anbmFcEtwxdfFk2JMa9Qy1WmYy3YnH
U6UBbc7ej+ru3lAZUShZe3DxAKItI7pS4Qnuxkz7CicNbo2JUodEgfKlMvg/YSRBityYQBJdG8ai
7iNmPI2Z+U1OrA8tvhJD/UY8n1DEbtRR6Xe5SprQMHqbpXA/QFPf1FDPvVKbv3KMov7MAJ9pGflJ
Uj8VbXzZ6pjsqflwp6renBqp9xHrUG6R6ZHqLu2xlv3ZGI2tQODgwRWAX7J+AEq9l4wzokE7wfqY
FhKlgYw9NHzHosq0NVgshpoMO8QhOxAAf2khaNXEPBwsKFWpP4rCYU6rqfqVqLMAJUAW2EtcBUOO
xGRNWntsVBnqdRwQIPsRZn3oEUzFm/MU55808dulDAHr3NtJQgCdxfXgqu/dUOyk2g/EXLyqUXpz
RPSgnpO54MTdvg3VdNOV6iFfdKwRaWKu9swbnp7cRhX9CnUm49eFeegItDnHBH6HNYmRDTfiA7JD
w/40GNXgZap0t2N/UaOugC1ihkHsoOEtO/wrcCzjjy9l7w3hbRJbYTDZ+RnDjbMmbxKtjf1RR8YZ
dV5ZQTAyGNBi1uVtbPABaXWhKNGC70cYQxqzf9Ri3KTR/APmEs4j7eQrWox9iMIVRZPyrcKkEVlU
7vdJet1E04WOX8P/pe7MlttWsnT9RKgDJIYEbklwEqmBkizJvkFItoV5nvH050vu7oht2WHF6eib
c1MVUS6bIJjDWv/6B5Yyna9X6cPaMfJ9klhQnMAc/Lz8Vhn6Q7Jg+iFn7THvxkNi46RClzgW4jzX
zhnLv3NlUyBD69wMIXY0OkzCMV0vlYMDgRv7vGF0T5Q9RTscxfic00tyzF1rY3N0eu+bOM0pl+xg
3pQ46xtG/3SpiNTJPWOClOTitnK4NfCxPGFNkIAx4wek3TayxeqmHJ7SXns1NIixS5V9SzoFGXeA
pb3pHXloRF7khWV3SaOfoJz/jJ5p1B6F0uxQyJHLSCMGDBiK9hVmpgcZTwz+dNGRhqyf+uBKetYM
gqYO1U9flpTVFr/3VPvsY8QfAad0RDHM1g3TNdvTt+MavFHTrmGzBn5nyXccLF5b3bi3E/fbiMsn
bHALbQ/i9TTtb5X3VB8mDDit6Srvhu6maLVNhQ3jWmjES8DJZYHVC01WK95QA7zEVvCI99Jh0nJz
76nq1J05kouQ/qDs9lUbXHtqOHH5ZTUgDGw+cGrCOzCFUOdnJSdWhwIGaSr7g7O/Nzs2E5d56FnZ
GoJpy9xuJacOpRP6AUhQgpcAYKwmLwqRj9IbI26/wrzjBkx+Yp6opP4Kx6m0dh3LbwoVdlVBkkby
8TJBsD145yhDqaryF/XfKZ0BNNbXr8IJ3wqqQHMAXTGw31ojgH5DRdJj8TXQCgloVSsj+Gmgr/Gc
4QVNPbLdWT42NNNpMZwjFywtGrSfUdHKlZnsF8pE9aYwDDu35SRXrFHo7o4B4qtACEj1z8Ld9Ub0
FondUEaPWTfdUIe9D4AjWM/c1Eu27dAKQ/anAEZcGq015JA8od17u0JfFIBGAwLY/IYRrMDDxrkJ
p7HchOFRFzOdMI6lGPaxw4xXr28WdeG/JJTUbki9GmpfaUGuYFxnTDMKw3kcG9Z8nTZYprSpn8f+
2CGnMstgU8IQB2cfrlsn36nX1mnOHjupzuP5SqZG/1Q6LnrjdS3l9eX2L0ocjRhT7lpVk6GApH70
zOui/Rb14ir/Gjommun8FBlatC/qyPjngfMZQaRw7jBe3jZmdsAVgTt6oHxU9UWnroGZYCVIpGfb
7ajC+vBt1IOFeetZq02kBRXfDhrqI5y8m77nOxG8RRmG25PZREziGclqXcxnlwsccv6o177oAKY+
a69ddzI5GilYu8zuu9bkEswH2vRUmMoxBCah5pZbI81em7a/x3Sg9ee8q1e6UT0EZGTpvFNAc22d
18OwDY1pq6vRyThHb/XU3LlxAPxvdVQoWn0v1FwTG6EXcMIXZGzgAvPXSTbH2qF1kY6JNqygMcm+
zH3iY3QDgzkY0yu0Zs66/GpL9oej0A2IsMBf+AT4jtwkczcjP2y4TrAZwQCKIykO8WqWTdmoTXoQ
i/MDqzcNo3wDD5q+PRQSSnvT3jEKew+79qVphm7TFvYNOnFgYMPc/LMRiuw8pO29amuLwfuBS8tV
4prmvgIbRGQOak1LFhKys6I2+YLMcLqAJZdJ2nNccnyOYooPVTw+i3EqEDCbZy8DnrKivUXtKmEk
++S8nfvuPqxeiQYL15cJnOu5O8tNT3hRPFrCVgr+a7OLj4GCwEM1HrscQRFmIbLgyB6al7lktxnV
olibp/7OHrJnoX6LHtnVGtOYRyJhWr/uBw427UB1s9ZCLqEJftNWUizHWoeBparZh2IQG1iaX6De
bto0+0lI8cmzUCI0ONZIjxuhdNDldPF8nGOIthkfxH0ZMLENEcp4ydFz+ZOgOXQ6I100LZsmpjZa
gjheYQxzhaMOUFFSP2IweOq1Ho1e5VD0MGin64jelyR9p5pjHIKMnhkJLFG19UDAnMhEJSO1/bS8
hNXihxXr4VIc9aoFwbVoG3HVrmIFNUBJeras3eRyKGT0BV4wHYZ2e8F7tCJ5q1GHrdQGr2MPsozZ
3MrevsI4iDIzc+7dKd45HhsvsUhOTjZ1OOMKwO17gcgS52hN9lc1SR16ng4L6hu8SIn3QbRcmKkv
NedmiY213ZrXtprUxvl0o575ApTJkLOtL8UAyoJMNDHSW2fXmHW1TaZiXpUO7o8AlFgjAOS1rrXS
ool3yjuBGJBuwDAe+hE7T/WW5FgvuDyisQsRVoya+6iQXvKD6dNbc98aGMYPT2rXFTWzaCZtcP13
NlZ02ILJx65YB914dbmddUEn0/b8uk5u+GWI27XqbbyJ2wRJ6iej1z9NHh14vdJ0QUsQ7Pw6muoF
nqcRLQmB0TxrmAAKKRgXg3IAuaEBoxe0hLZ1jhXW+fexJwM2/vWPMyoICMjsBJ+tfwyVHJJBDmEC
6VwdA12Cj1pZHAlroMHvuheo0BRrvCsxyZvLz3AZwtp6tYe5QvVp4C4doxUFzXEMdhKGvbaXldRm
zi5DqJmHxoEjeN1pNMwX0BoKOSidV73hNr9WjSr2RNpGQSBcSnd9EmzrfHrSkmKTYIULtPJqDeC4
vSpZFPA6X01L8T7G1WFQyxCR0gAFvt5k1vI0NP35AhDAMv0SRM6uqKL3C1YsDfGDqvdZhgjj6h5T
kKI/gKEjiMjZJIrwAn3gpWq7dakPu8aCNVBb09415Y8+0m9za2JQjUR31ccL46i0OuPIUq3dRN8K
pl6uXRwjh5uhhwoPsPIa2LsZGMDvTLUtgLdXtTDwbqUSa3UuoAu0LTG3W0PKZgek6zRLfM3Tv/Xu
D0cdidGgC3Qrj0VLjWiFoC1TxJghYA65iuuaGh2o2SXFrm3S76kB0eLva0Mo/t/HpeEx4BcSYoAO
ueLXhYnOljElT7ILWhZmLYCSS1N/cUy83yoKOYX/Fb7pjDwmh3Gi3zsiPQkbi9t0xGgM0YyqWzHn
40wOkLITFQ0M1xurgDsGyFvBGH9/ZkPxlT48M/4ajsSOwWTxfRzjm65b27FI+x0PZ60mx9oWaa1t
RNUA0Gsav1HNpEJLmjWwaLQNkoLgm273yVP8YUt7uum5cHttbPw+ZsJlwjT6OPX6nVtPA1P9mnNj
7u+CbnKuFgw6Rn02fHMZHjLXRRywKmCrwKQIsCMcnhBcv+sVopmhzJ/qAejbQLba1o7+8Mlj/mHv
e4awpQXpSjeYYf36A5tFp4Nq0+a75uNIs7npldUFEp57i0fx4gW2bPk4tQ1YmRoWJwtOAHaQHYvZ
xs9xEuNuyD7Jx/7DoB4aFI/FNPfC7vv1mXKKXLMrtG7XNqEv38wav8uUId967PPH2qputPz+76/h
j59I/eDg5PkHFp/bVcKGRNhhJ0zGs1UZcqXsySZLvNdYBgLa4bnbZZ/F7f2BPQgTwfZYkp4wIL2J
X79pjTWuObl5t0vvgynXOeG4B/XOfcymJF/L+O0yaO48avMlACSkdywXgPTRfcTQB1stBVOoPiYv
3dQvsVMva303TIz3ZHNqNSoBp4Bb62rGJsjP1ic/lPEH6ogiZmLgwEKHvvHh3hrLXKsRnPR4zobf
SDfPdsY0HhoGBbsLwKBVHBqV261FLI/48LWfxEuJ35kjts2VaUEScj1F9fz1BfaC4iIokPu7sbxB
BwwY1S+nMfWN2TyraY5eDH5JbAbDH52ht86MpnZv8eJPNfsmd+0b1c/hvsOhLtIfcy72gVWcGNwr
s6GXHAU6du2fMY0ueca/HlG2DWnPZr9xDjgfY3JMd6rmUIbtLscOURFeONgZpWmqUxuiebUUXJXq
YRWEZXXiiph47DqaWQUw05hytS0q90xXnhqKOaFFBKTEWvkCsPs+QkeIzW07Dt/ynGYwa2i8Gwu6
B/hz2sTvEebXUFPLl8siUlj30smDGtMIL3k3MX0tzYd8ib5HvbutKszQ8HRknszoKmgoQBSQmykG
6GAxXNKWK6t2I+4p6v86ce7jyHpwUlXowdga3Xwv5umZZI6XlsE8Ni3XikRZDPSPOB2C7nnrusgP
Qno7R1sejZQy+O/b+0Kh/PV9K36wjbzFwVfc+cjS9YxhIhZSr3ZhAFbR9DECK3pDNZIcUeMz9l/e
JEkOlR4hcqWSJzOACV3h3YSSv6De0OAFmyTFnXFWVXQYgMxfOh+Dav+C/AR1hXTUYQXKnJvQIJFk
UI28wJSLvLB40+T5SWTyODsBlVXZeCsN70U1RiOV70lrvfss44f6+1f/IP1RrCdp0xUzOrWhFhGQ
9GGHDB33UzPAMHTULLehPtGfrFoj7oJFoNYXuC/Om26DeR+whKIHpCH1kFc5h7jJ3//+PL/fN9L2
mG4LAZ9bl9YHsnHkoPUPnbDe5ZK3MfIqBcvO6D4tAy7/0offXOqG60k4vGjxP56t0K6CWmSE/yzV
2WUCUZcwpPDj45spIGQa2WKNvRHg91tdBztLbPe9HrpXSYrkOlbvQVPohUlud9rwnPh94gpor8ue
6dFYARWBMSdpd4yYDPICKwwlc7iMWqU/IGHBQKM75dH0qBC/UmFkaqAGq+N0mZ3phTwomisabmzr
1HDZMN/dIJn+BwsAKiMUU1vqtk15/OsCKLoB760lqnZS0jN7ZfgGO54BCJw+dUBiHEmPoYC2muHH
1CYPqs2bictY9XX0jgPYJ7qP3+9aKQ0bkqUpTOt3xnwm+lZWhlHtGmwgV+VsnsqwfrQF5IFCXvcZ
+CNi/08+1Pr9ppISpbgH19Y0dOl+rHNKo3N1DLN28+hKP8PT3KvIWrz8wqjB3myjvzElg0N9xsHV
8xR8ZH0pUKDijPQQ9PK76QrG7P342MIi4bSb8F4Y2LxJ4TBFW55qMgL7AAOp5snKjQIHLDBPe1m+
L8PpAhhVITQpKolv7mJ/F4pNJCpnJ4b82Wunr0DxTC0K5bw3fPLl/8Ay5svbitMrHW7Jj1T2xp6g
RU+cAVg0UF8Anuk/O2rXlQ4sAbG7604Orp4hBiLUoMAnDLV1f0Dl//fNfyFyftyTDkuQ4bfO9fdx
96NGdMcS6/bdZRx66QWtkgGI7gp/wBV1z/pnz4TbpC2vkzwfyPGxNm0W35O8BeCtyFZq2ooj0Zce
nxK363hOBW1joHa+TDgvXBiz+EZ4z9h3QLQZo0+mJbWHqN/GfEElwYBL0sd3KfjiiJUCTGdk8I+I
Md4IfRii8OfQQXSpZ21zocPHEMAjhwrLtLsXOTgHrZKPF4S+UEQsbD1F1t52RMisLxduN4Lcx93Z
tR+yDADS0qPvuKI95yFKj1nPf+ipxG63pnlscEdl5CHu8gQkSiZPqW4xvmy5XnIMuGiamM5bw6Ey
uFnCtDZXixG+Z5GFgy8S1QDH6SGKSP/p93pX7goLt43LyaboQ94cfokWA+JX+o5pEqys9myOjxoK
y3WKw3kycd9glg4rSN08/PEdAm18yD6VY10inn/75U0LtQxMXx2xw6+nUOXi3tXQ6u5M99Bi0Y/H
QHI05TD5NmBhYwK05FbzImzs0ql1LiP5JLbEpp9bsVqabs0dx2ibIkWZ2iCfbu4HHDR84mvSDW/C
kehnenpmUnT9fshOir+6JA3Gk111N5ku4wibCPM4L3Ai1JsvrQ7GxOT3zfLoq5MxZiLfLw9YSqwv
vNLC4x9esOMDfd420WTTGuWMpErGcoHRf/n71vjDPe1yHdKEIQHRhW5/uKeb0DLHjunSrpDAXv00
0la3brhLqgCFhQdWbolj2Hj5ul2kcZ5gJVqGtbXcQGLihAf6EOz//khKP/WhkXYF5sImuhRkTsZH
QY7HON4DrS13OhbFPvX/AZMvwArd3FojBBM71K4R0l5pUY0TA4yGwO7JNcJrZKNZ8AS8Cgtwu342
lpOsaxszLH5lbgVixzRxdaHBTBochB6mox6Z2I/j7egVHvwupCe5HXwLl9LbUb7AXwYl1pMGw/jS
2ReyeUlSbR2X+lp1P3E4vHQlKDGkGnKRVo7j7vsRE1788a8vszkMFATOtAl5JQOj1hI585jp95g4
cNtMnHhL4yiwkWFzzmyumSDuzEi61k7P0Dcr2eSGS9MwRoe2hLdV1w2mmbJfwce/KlKsuTx7ZlEO
8RY226NpwhTUGWx5MZFptQp9yojAgpWixsPORH3ozew6FylKXlknfbB2JIx90p6Zf/oB6Whdg1Qa
aj9HdU//kjANNXOEZIzKXZXCxBhY5opzAo7l+qYBnpq4YbYKVBiVHkTjCkBHVus04ZBSphh89+S9
EQSRqeiGqr+7MJkWRtfrCDOQFfZI68vAbhEUklBA1roaPJR1DnU3656zL+FMHVk4FukN+Ih+sjr/
sDgdylqOWR245yNw0eO3gPlDWO4019qRgQR7nMN5IQpC3ayX0jyDXvT3D/2t35RsCFo2wBKLilqX
H4qpyGjxakoBanXM4HBciH28p5huLNaPOF/ggVBU5q77lpOmlPbU2gA4ELNH4demScKb4gEqHLcO
5DeRztDSxNmV7cvlD7xqOsOM3VWTcWb4/qkk9mMNdHl4m/kR54vS93wQQTu4MyYa3MEdVk4PMnSu
0vpkjy0rkmIWTxXyKFV8m3WLNv7w9xf3q85euny0Ot7QF5mkOIjfKpC0sltYbbg9KR2Qqv1njdrf
YkiyBun5tOu5nE3/vm8kNwXHKZpUZHWGd/kh/7X0ySgoHRwlIoU4BpvMtmg8lRPMXA4wJq1G+pMF
vSGHooDRj6/ro34CaEehM9WbuCDgK8c1Yxs2EInLQ2yPAdFWxIeEM2mPmF6mqyiGfab1tbEzZ8ls
scVQqAWEhuP2HRuZwa8dEkJiwWhKGO05wjEHJSFkHgcqUolOeYUjOEygZXjspNiNjvGtTUPtaOwL
M2HC35WYfvb5W7x0xTazkUWiVlxhG+YoEs656cdeXeBfy2pUxlAv/TJG+9x8mZl3bAeDZ9UtQr9k
aFX7oVlYj3n33Il2wOZmAeRqEBRSZ/hWaEP+gkazaefhyxSM28pO681sQx6Z2u+hfJv1+qsO3LwZ
TIyzwxG2bZ/ezp7g3aGQc6WJOa/JyI+GiwDGZK07UJUBRq+cWkuY2bXXghwvBlLZOSTIZltE59wR
2ETi6UweM5Etbv82ectzlCcvIO6Qwzg6Pf1FZx4CgESuHwr7E6YGjCa863YhT88wDjllPGwnDFUq
qyHhKXK6NYaq+NgS2Rl1Maanojp2eLH2sYO1w6AfcOjmKNeKHTSmijLLe1nUvDh28x0+95EPcD37
c7vp6uiuG2iTHLKetg1O4a0lm92C9/GG8TtkJJ0mngqCBL0lQnFYpLBoA3OXBJUgQWEqeU9tfvSm
B60K8M/SHqrOug0xisYEbxvacXDlgnbA3cFLqsdr2Ndqfd4Q8HEQuUWiAtgRtA5e3ycb8eOdIIVL
H0QAL2gd7meuas/+tTG8EKUhvq/u1li6cE0aPBbJChShND2ztuhSW93acBuiUNIB/rG/WiNMJGTR
xKp6i1PmD1Q5Z3OZrY3DLJhvESN0SS0fGfzPe5dr5ijqPvZlcpv0g4NBMuE2GkqHOItUpif+M3bx
5kLjIYEI0rck4NfCk3gt8gjqjJvAVsN0cO5UBEVTbJcUL+9J147Y680bnYfGNlheDbygleU19YZw
H4daY7TWSdnddpF4TDrnixHj5GV1/DHdoK/vxthsDxkVumeP9wFd8UYvuYedML/++xv+CEkinuSA
43RFSMgloX+4dIOuQiaG5c42apZdA5hHc/9ZT//bj6g+Q3Ks2pgqGfZHPw7ytiD5OgTTj+14yvmq
q3JgwjpDF1lltrw3XeenLRq/8rRv5oyr/axB7vv79/ytq+SLchFaVPQAC5zrH66TUHOdhLQhjFxC
LNlwEYbIhxcSmuJlZDLg7PEqO9ta/eqabuAL5GM71CB+SfbGGo7lZ3pt8dv1ZlLmICSkj2dQBST9
68rGKo0Qw5yEbGwwtW2Vf+Fj8Q7utK23QD6ioUsSPjq0sejFoRIQeCbcLu9O2Hbft0ZJ3VjkIJye
DqtNLps8NcmSbN0Ng8hp+/eX5/zxYRm2CiAQtOWX2vtf2zDVlkYK4iO3DjpT4jHy52Gu2/2okU5H
Q4JNdZrAJtQps1BbH43SIP2jKPys1r3VGM3JLXIMtu4ZGyf7Zg5srHsy7OfM0YHv2AcP9YyjG0Eh
FrGG84MpnY2WysUnC3OTNwZcO7wK6q45GEMNN1KJfUnLMmDKj3LZI3Mycd0Ov/YGJzmsGhKua/Js
p34H2lyfewOvq7k95PSqeRSRJKe5oR8JnWA2bhqD3II9S/SqtOflTiwFDu4AWz0D/yuc5kiHJ111
pycD/XJZ3DZxQdArsXCfrFD3t61Iv2k5jmOaJrNLqsQPKyLuHKumkgOvEcm+6LTbedTsVW+jV8Il
HY266AETqtcsQP59eT+yJGWUWuUaf0QXFlmQrqTXvLfkb6LHwCa6CKungMAStI28rCW2FiqF6Qte
Yvdp5nUkmjEkj1xfElDhV1PL+Z+/WxWN0bSI93wxX5vJK3yNRD5u3WovBvJVBWIAszsScGRu4JeQ
czZTw0pYGcui1HlkbuDr+t3NW3u3XIPTMm7v4g02mcuK6Eku5Sr8irprIL0DY7RclGps0d335aHu
xLLOK4HfluOcoUGh18O4G8P1x7nP2r1ZkYHXQn4mVPl7B/HGd9XSm2zvsR4pneQSfCXq/MmOke7H
DQnIVVL5i9XgCzBEK0kRfmosUjsrs3xO83GVxwSTjG6sfXJz2b9tGX5NprqCg49BpfkRPKqIS4iX
mCjXvshuQFGukl5rgEyGUxyODzlZc+Bn+OgH9FhpzeqPsTFYi47X06Whjg8iLngpCZqIaTO+oYqI
yBULyAN5gd0NVdxufwwzdr5ZeU2MVLkp5dorjeUg6fuI7HzRF285pqFr7PEiveUE1vzYZAWQTWPf
4FyKkey4ZUm+z2P+CsalM8xDVYhpn7XqnVviaLVtJ3g0J/4CKflWK4MAqXtWrYbYhBE88x3+ftD8
NqKTCnMxpMWUkePxt6J/nuII/g5vbchQtUKVxSGeyfeMm3yMGg0A3VgZ+guBfaaPzdBnDALjNxye
B6BYcW017hK4JX5omaCI5ELvO47lsL/3vPRAYuWtmcTjPu1yfZM2ebYSQdjC8S+MdSVlQH0bfI9S
QXS17F7rpWyhaE20+hhEI3dAfqjl+5ps1RXzia94wWNGO9Q0gDilIvYbnpnVnMbQuQ4WuyVSFbtC
50qrmtuhSitQPXUwJt0LFtJ3+AG/MpFYiN6aCIsT9alJuKzCJk7XahZGB/g+OaO97dCLr8XwasdY
2wtZbSBds4YENJJkcp6myqAqrjw8ljPK2u7Qm9zH1FUI5xHniGxC99bqziYNzZCRGnclRkXNqZru
0q5K7sjBWXudyl2dCTgiZAbfYXKUu2x8adwQowHHvkktA7eBAaMFzKA3ZYxPgxYP18IiGC6BziWJ
O+jcot27nneoZmn4ToOmwXKQMKTx8Jp1kYHRvn4bjak4KkwTIwU8KbGqhVMqjq365vCE+AII2YG6
02HDgbOScfBdcNqx39XNLQjkZY8SQaibV3gue9smlwmI0LQzRhP2IOVurlnRwYBhQfRIvrFxBfbR
eIR+ounQMvpBbsJo2noW6axNoX+rrZjZX68360S357XdWBTyGonzc87/NhBjuJkCKreM3DciWLCg
1ra1wxmH2uV68iTkPgQiJ6cBK6uDAGED/vP4xYXmTkzQvLsx5eZ0xWdzxY+jDJY2WwpoWXkXqLLj
1/uldRxs49Geb12momtMZcNteGYlA+NllNZW6UubdujvO9r9rZe2DCYVFDgm8ZQ4Vny41cgWmB0m
W5ixCay5CGR4Sj2+t/CiYxBPvl7hmJdJKB15nDbbomnJ9LG4bZADZ7iYbxKlPdHc6TqfFhNbddhv
ZYuCQPO087zU0THEvmNVNiWWj7ah7AF2TQmYlmAwvurJWES9jwHASK4HBFO0BEtfbksja7ZhMcVc
RUijI9g5SAqL78a+PswUWNtEpyUmfazH5Yhj0yynOzh2RBBMNnFQykMkSuS1Z6A8vZzYO1fHBDjN
m9dpJtPZENbDOJgvlSnemxwXXwnvNv4BZNrDQrZP9tS7O1KIaQkcuSM1g9DAMMYVFKR8U9TuHXJP
FjbgziZw0gMeX+uRzCYUABni8Yp8uEUr7nSPyPlo6OllAf53o1Huh7TIiZ3hzCRvnZAPPb+rbWCz
WJvyT+oVQ7BefgEt6FoZUFkuLBSO6o+AKzPzvNEWrNEsAsi8uaFUYYJJ0CnFE2Fsj224/Fxq57DM
S77FIAbicGtcWen4yYOIiy3Fr09i6jZr2gA4hJHofajtXTRmtQhxUethh2/imYygzCuqzZim7ipY
yGxNQS/WmuKZJq6zqnqXjWjFmx7qDIasx4R0wW2jklLVBeQbVJxlzu8oxyJZX7f2FKwnwEnAZH55
IgOe9YHTRy8tjOeC6oH8r8yv6pwfvrKu27x/dYow2YJZcCQ17SpxJXFDjn1Y7ID0G52/1oxbJ+S9
2EVJfi0fVVtc6cJpT7HgYCX9b9t7+SFRp2jidAy5BLLRIL/3uoTc1KTeRlxubAwItq7eghS71+QE
mJupOeg0EG70XYDMUHjlD9ZcPvUFhbNArbXRUNevR7N/6SHaHtMzoxrcuvopp3hoHlvFfcU6WBA7
9Sibjg5jqNZVSk299JFYRfjqUEYxkcxHhyGMWT5oOaFUElv2XA7HiSD0tWy0B3sEWMV1HF2HZTAy
w7ChwidoQSM5FEyZhx858Xp4emT6sUhVNF2AfQQMZeRzOSUdGxMEGxHHunVReMYrsfEmcciM0F01
MbJiMPA1CQkTmVCQUbBZTvh/ogperMJPB+6FmvhAH7yMCklrEoMqJsS43rUE9iJx5cs5Ctf9ckd8
z7wNtfocx6m21c1mjyWLhIZC1dXnRHFKwpYJg1z8qnGhYTKNwlW2QG9AbHuRQDrPMNWW6TGf8xFz
bQcHjMZ8GfIHmXJ3t0YCvZ4tTl1lcsu07X4mV3kzBOYPIuaADWLmCDHWXSv3bdhkFShY7dhQvLtp
8WGHeNtAefaE1XDlxN2ha8Iz/cstx/kq1p0I+09U7U7Q+EbUnptadr4R5s46gO2JkuSt62CI9gjd
W8dcfG3UyAzX9ZNQiEUol2OUG8S8w+1aD5MJz8G44seGmq/e/OW4IQeb+r3p6vVAeJBPMkS7rof2
nQRffqooJ36lEBZ4SMzWGy0Ae7IbEDNkUJ5nonHn7C4Mw2YjYu8dj6An3amuu5DbhgDfxReyIzWb
5aTXYt4mM/rFOtN8CnKOcGQ6vYMzteeQqRikUtmJ6bcXMKzy6Gd42dTN9EBzODqbOOKBLrfX/7bz
4XX8vcHh/L37/8D6EMM6DvL/898ugr/5Hq7i6LX5t8PhP3/hH3tD1/0P7oEctdxLtisgJ/y3vaFr
/oe2laJN3fWmbSi4/r/sDYX8j00vjZMR5bmDuxA19X/ZGwrrP/wN8mxg19gXv8T/J3tDJuG/3kkW
nwNgqHB0rKH4N9Wd9S+gombft4WXmwyRz+4yjls3RwChMuP9BSjCrsv+lFUaibqutg6w8UY2Qbjk
TBhRMco7ATJxpZNZNjgznuCxWRBchHtyaqBosHCQv3FSVbW7IzqM1pyvysZpDrg9M5Gdp2OO78NR
5MOGuDLjOvsC5cLs5L7CMBb9ZLSHKIoY0hDZMcss8r/1/lCO860xEWA2iXnBy4SQRyf5Weml/aXK
xQ/Btd2F7nKvO8vPzDWcIxUNpKwq3hAgMR2y3tsXULT3xTS/pXYY75Flr9oR4Xg8ojkmlJ3hmZfe
ekG1d7i8nC7Vb3qkRSRx5fadGUaM5etnT/T2dYU6c9GTbenO0wYpC29l3ukX6l5wLLym2uekP6zd
BvWHNRfPdRCeEYEZUa/fuVZZbtGOGJtwzG9Jysgg32HHlDpTBlpruvtBT669eY53cozFXg9tv4F3
XeitoWKcKIpxEz96pMpmU3xyiYPC8V2PDw5Mx01QxdM6irpktyQFR2MEvC/Gwl45+H/v4UunABwu
bvKRnfjTXKDskWZ0qmTVrW0xI5gz+/AoYv3n2DnVznUnCItMh09TAbyGzKHZDDK2wNnxj6+qkLFj
G9foYpK7qu8HHyMKA7Ci2KVdBBsAcx4EZTqDDJ2MPUt8z2NPbpAP7kH1tP04wWIohbGbZ4Ju6mDG
wdo066tKeaI0FkHcnVnjSDT3tPPNPG9o9F7wOuq35qw9TGVS70ojpLtCyria6fe3pmkleyJ4vJVc
wIDaaU5vtDL7gVHDfGWHC/9ht+8z6eunOoE4FrQoqQ3mZXRaq0GWw2nkfkdXv+xjZHc7vIrkivSW
bUf+yz7QQQ6j1vRz8vTohhAvEF0bHboS4QCU5zcnnXgGimdQoXI8TrFKzNOJ+gvIHYUosaxn7O6o
lwm2JuaFEZLl5n7vcOk7TXDrEC25JlqJfVQu02lERec2U3gV6LLm/skoD7zR2tSkBq9m5A5XQHPz
RsjwxAWUUmhwF4TgLGuKXgMdRF74Bv722zpBGp9UrXFA6Exs9LTcEPHr7iF80yTglWYEwTV+OJgQ
jYkOfJItp6hwb1H14P3fR/iilNYJkt1biHPedogk0yQnya+N7JhjkYsYOgT2D4JpPxY6jvbcNG1n
gxgWTvNjhpiDZcSqm6L5ndygPdbc7as1tyHpM3p/pNGvb+LJ+VFgzb+Lgjm/n6zxuXDf4oQSSnO8
a0Hi83VgUDnbbt/tY9L4GM4YsAmIuMTmzXlaMtI+nJiprJvmr2ELelp2FFb9mBxdk8TeuMM+pJP2
AUDr3nGuJjInfKOc25NdyU0zkEAa2uJUNQTKumF8nmYqOoe1O1m+l1dkNs2DnzYy36Gm20mtHje6
liwciy3i36xnzB7tnfgKk6hqm2cNHVZXwe4N7GHbyuZ6MpmiEYbUXxXtI7VWeI9fAWYBSPJweQk3
NNveHuSk2iwzx6RN6NIuqZM14/AYI4C4wFuWwtcjJf0hsmn+rNiJd0VmNfv6mWCZ+ZS15aM+NNZu
sOtzQZzZXW/BGO+HBHDGza+hVRhX5OiOxyFYbm0CFdBAZvY+KqfXxOh6+KrEeExXgSj7w1hUWHsZ
OG2QDI3/xcLciNxP/FhggEij5NRqve/2bM+HrMxyfgNeAdZYwzHH3tItz0Jzd7aXP8FjTh87+weY
3OzHyCGvTNK0tl7qvaS9HWLrlr0NNHcbO9BrP+Lk36D047dUiZko9BySDJuFsW5CR0feqG8SceTp
w6MG/HSsjBZCDXrPb8v/pe5MduRGtjT9LrXnBeehgaqFT/Q55ghFbAiFpDSSxplGGsmn749Z1V0X
F+heNtAbZSqVCoXcnWbn/KNjvtdTRjES/RIX0LPykHdWdKkC61decqdkJBRcwhFh2TB6FNuiju2H
5CeFVw0xs3B5yhK7wVRvg/DnY9RbBGyQcBR3NDnuxzBFgFWJHRj7rzktX/PuQSwJGq6F8gwbgLiI
iEpr6X6zpD7OtDzM1Ihes+4+pHN6zgxIR2p6uW2QysJE9zfiYOVRrdb5sEV9szTLsQ/Ab4A1wzZA
62S6R+pspq1FdTZupMDktIDXdrUAHuW23vuFj5e49ZEzrz8M9pqsH9I+EuE1OAaiLQ79hPOgnVfg
Zd39sNIRqDSkyQlLpEFefV4Sh1By/epuwzVnnoEHuhhYuea9GpMtxVPzbplUhzyWOrRGmEc7CT9a
ivwuSSo/S+qC9xVmTo14onDNciPaOl4o7o7FB156/0Yn6jk1MLMTV8OkgO9y69N3uKXvXdIAQC9p
BzaEiFpAsfefnoFUj+N/2XsmiFTKy3Lo8undpp5zU43o60gTztk3eUnNxxm31jFwXBJJO0LlDSw5
sjKsS4N4Gpl26W2q0Diu5Umv03gjEKqnSGw7zC6O3mKZERzm0T2pf5eumk8VxN+uL0LnB2qi9wSp
hyiH5GI0pLvk0rzRg2TekuJRW7l/kmvhVoYSsaKI+/b3D0JPTx2ab6x9Y3qe+/lUT56xpXuF8CUz
OlICFz7oLUBPcsy7JiP6BS8n+2ottwF230c8IzhE6+4kjf6z0O0nzv1hwxOnb3//UDrDmjFF4S/i
R51be0IECJ1Zxjtoa8CtlV3gAH7Ypeo29Nk/a7t8Rpxn0/eIZNVG6GRK+WJmB8y1F5NqGUKv/Bgf
gn/whq44tJZzor5EEnJTn1NrnraZl/2YP6KIrIl3Am+7rXT1S2P25PMEhN/VM4YQLLJUijRfYWJT
ff6ycNOVpCLQAyLYuXyz5gx03ieiOAkbzi7a7L7Q8W0mbgMEqUiz8M+su6M+oQjaRVi6lFEci3SK
U9+v+aA6b87cvUXOmu7vor0YZfAygjNC9bz2jbXshlp8tGbPRk9KhKI0qKu8l2Zw3qCwQTae5lsw
ex9212Z3Mhj2EwLMb65xf6PpIXxxDZpdRO4QUNj2P2Q5A93rwXn0JpgiTsH+ILWjqaV1jbMx+GBL
gV+8dUMzxmlL8JIqi4M9Oy2Fc1F2ryUnJdF7/I2k/520nBgZUc/d7DwTpkXDNE58g9p1zNxqEy2N
ty3mdteYFe6n/GArJFcyP6e9RcIb3JtQMFVKYdSG+6cojnyLIP+eKsweS53u69qjulKAp3SDfcpX
r4k5G48yR90VudWNAqOfOR1glIpeIq98XwL3Zvd+PDoeJcs8OM8yAEakH4n1uxTHKsG1wb26oIfM
Rj4Vpdq5cjwtYePv6nIethynd4caRcoSedvz6WKY/M1zZumJXooNb51zRnWjgCqr+WxY4uY3y3Cl
0nu4OjUTGfawN+JQxETfI0fJJewpcGzGreLz9pTaRLI1DsB9lazKPj/TtPGumlCTjvEg9/50Xfcm
nofBbq6lNilaXn9oo+KryMdHQzryTjyZZGjp5tj1RuspS+kLa3SvDpFveKfZ/uzSxf61RqZsO6sl
GlHvDE7x7WjX2Y1bt77kvtzmNipUzJBhfpWWQ17oFBZx1gfoVpBOQq8J+YS8Nbs0+fjGszo9mI2d
xAa81NZSBCyIQM83bRkG+DZvR2+Gy2OuneCIw4ZEjPWnWLjMR5Kim8MYOs2ZA4VYWeO8un/ahNdA
cD4Ap4k3UqZLkkTFiE+VYSuLvpC79tsSmHQrG5TUVuducRYTRdSRJGMQhKNTeZtK9YkE0dxnZrUt
Vf6qK7TrVkf6JwvrjtpUcUC1OBzow+1uGIMOOuQD6dsLel7be86V99VpKGinRM41Fj/qpRectPR/
VXdiIE5lWhS7ooyGI2H5JAkF03SWnftclxGF4WxiG1+vKVOFWPVT5FM6xraZxppRmD8/6T12mf4d
9oo4HUrSznNGlxlCU1IUgvK1mMv6Ys3NzRyaB/SOIcgIQJy2z4vgIU+H4ZFcyY6kwuTGIEc73YJc
xyn1AzPL9wCQd2HjQllOaifiqfYAbPnYYW7b0RxKorUEBaev8BjmyacWTCeTMzNp0Y4xpEw0ZNOy
H6TkKSUGGtCUkRP7qdp4hvfbifrhVsgeH6NFEGlqPdrM0gyE01+uU33QP/SDvk4wTT2/z1BIJK1f
va76GluDUjyb8BD6voHgHQ6t+WEaD7nu64OTmkTW0a17CbkSfb+6YUTo4678TVA8b/aNYc/b0c38
MXbJbxdtesGCfQiW4rnRzpUKDuK6ivlt0p1DtZS7Cpph02S0PIysPgCB7i+zb/m8tOOPlq7l1mAH
oPYy5u9F/lHqGTt3CX9leBW4xJIWaW6lj6XJ/Sod7A420PScvVNamxy4KzwpyvMopr+6rPEOrSOo
sUd3hHfmmjVmtqLcKdak0o6LQEHWB/1T3zQce4b6VjXUCrDas8vObXVqPHaGiSze7a/sVyQbcWgh
BtyqsY7HVf6eSbvZCeOP5/qMCwslZpNbw37Q5H5TXUFQk9mo3bwg9Aomrz4memvx+dzYhmRkH52r
huHa5jr5AcjCjQ7uCa354VmAgkUgLth54OjTbycRp3y2qmPmiYtuU29bkWy78VCc68S7EohSv7Nq
6m20eARkEmFzTOzRP7ijvJFERCmxo15tJw8vtgBXiHgF+bo98Sw458QUEN+o1WsmLOsYJPlwVdEC
CKg7KouHeu9NIN7ZpM6zHTzw2FxrbTxpc0340iE3QWXMuypaVRwB94cpXPOUE/hLd4J7zaoryXIE
KYu23M7+EcUs55Yca0g1JCQo0X9ECjQ86s7kaX7mc6XPjgtpU6/5C/U8k98l3Gk/9vDpWXrJ+lE9
UsG+ywcvW4WuNDY5TcTT07a8xqjHSJZFJIciDdUkicNzicSOLF93r4ec8pV7hr8ebsHQm3HNSKHi
DLAF3DSb6VwdbL2J3P4zQwcYC9vQW+r/Mr7NjuQtet9DV3bPptfmh6VaHtqJ+3qkyZTtwj0GTHkX
s0yby1iU95A0l/WfKWr/T5cr1w+JzSHbIc8rZGd+SYrOWzCqc9STs5q2L41nExXQckHNQZm94hxh
a6TXLEGYF2fVUlBmZ5ANgiVyCMWz9V17O08juOxQdcSU0MuDEhzqYzn9VbTWH2fkgEyBNLDg5OFZ
i1+tTIdTHpo/U9O8UwXYxh7hX9uqrc2jwvJiL2yDhStIs5pQkhY9sXlZ5jyiTrm7bOSlOyLjRDEH
ZkN6nkdZ9CEhShE6pFgbmrzw6NvW2p+342GuYjVMf/WeN761ExVcTiZPnsA00TTkUQ91/pgOvF11
Co4iXA7ilB7PC4nvLeq9SJCw7P9UYPFbh5pNhElVHCHh5DgQO0b+zainz84kJlY03p1iNxL6/HFn
mCPPCNpb3uV0gyuepuIQGAbHkSbXYD/W4Qc6uecpMIHtSWSri2vZ2cQKO4ABLA/JjvJvBn7eCzfU
zq5OmUXQN+6teuQmguTMPPVWdfQoR7n4HNGy73L3JHLqf0LiWxloXvoC8iMy8zhiuSPLIC5MDXyU
jnsi9cjfClM+LEv+QBpFsGlqA6aqF2xJOfKxVMDvdPn8uPBZIqNsWwL88xzQjjf7KAun5Asjo7cX
efVQk1d0sVRnb1g0JPNTte/HPjkwNr4jowviNPdfas3Y25mEbAf6cRyd9lhHwGFwzRuiMR4XT6U3
NQTcq2J8LT7c9D0pEiBCdmJMQzyCILWnqF8IJOLgGkX3ijwCPJ/7eGep9CsoqkPoTs5uSqjJHmv3
t9snX2lN8Sn17ZtaEBMVNVF4KsIdjrBL7vDSduixYHRoYaXAQEEY8VQ2ar/U7yxzfyzBqyRd5owu
GY9+xb2I2Od317J7Gu3dT0aK3usBC62FniPjghDQ/EcZuXHdLv0ZzempLcMMEGBABsvORPQAvaqR
4ZKbWlx0T5OkhbaYNWato/LKMLZ8NPBTQMYRPmxE9sotGBnHK8doeSonEkPYZIHTimRXEdZ4rmzj
4tAxurfYbriXimOU6fxZKcrtrECVxwmMjrnaBh3jIR/kqd3UXsDMVTrF3pYOn9tvbVPKGYTZQYV0
ELJOePW2rTOf1LOhP6uZru5yXL8PzFt8KQg43zgkk8/RVqgrle33jHAi4NEZd+HyaTn2Z4Jua2uv
Qt9yEvcwCfeTaJ6M2k6OgTf8DgbFeJWOp9RLzW1gfJldMB4NZtLt3IOymePNQ0twKFxSdaU8u/6e
AlK843p6mwz3LSnKZ0raASYCmlijQcktSZFRKeIyB+ID6HRpYwxvIhxHPpW2udUFtcF0cN6HrJr3
VXcp6ee8OFHxuIz5Q0fT/H52qrdMcabpnDDIxVjThB0V7cOmHGKr1/iJJ0ZMFcGhBs6K2Q5879FH
4KKQlhXnICWgV5TIn9VE7W8XfY5Zyoow1BTEo/uzF+vasTh6vQ5iW8kJU/nObVT73KJYA2+CfoO5
fLHtxMBQbuSXydE/cNEeWK/mPREHB+VFb2INr26tiXMZ5ICkoK/E4XjCsj514Q9ayZcNbb0vXtc9
4Tl6IpTuocKkyUgwrK/9tSudR6P1+mOU5EeTpyAaBAlc5huSKa7SObnyPpKyLsg9wWglJeYv6b/4
NZBHIfXzGHG7Zqi7fKGePSZ2JiGwuEwH3CMmApagAcnE3j9HZOsNa5MnF9t+aUr9MfOL21FTlcJV
mN6oT442bv3c9KW+l6hc6Rkdz2tkz94NOE+kmxk3uLtrVVDuN2pTopl0vasyJGUjCFY3Duws2IJ9
9FKCRpLl0SX1ewc/em+WW+htRTVUW6OYkzv71C0n5+gcEh66LMW8nTLKZIXzK8CcewVXgnRsc1RM
xdmqujYOo5lW6gaKIM2vcN5Ht0eVpQ1mRB2+F1le7LokeQh7X11riQpDlMjXaeTaNIhiCGjIDiWG
p4GubIBnEMChK/GZ16bep6V5F5a300P1aC1dvbUYRPq8eBtyiZvWBJqdfbxSJZhpFLSv8EIjJrOI
IFwMgLuFpKfEyU5BWpnUNPPUFWSn7jKUU6Vz7rQ8YeMHFaRnYy60TyFZDYlOVKcNnHQmccr3LXzx
AUmFo60eSORAPwnttGtD4rEboB8wSDMgMHpw+XMLsCn+usyaQa9iUIsN1N0xHPRnHS3zRTNLR2ZT
PYWKx6/X+7bNyEQlfqz3sEGRN810TWJAQBixQajjoCAkpj6hnZoy3U2SQRbpgvkzzF0MGZNJ3lVe
8zxQ69T1qG3zEv0ujWBI2sDfqfBw5t7fLxz9hNWJfbWgODMDEhzwPuw7fChEw7nyIK0Re2v/O2Nx
u4YdWgNjPoW9XaLXWhAbIJ5gNCeIq+zQ58+/As7GmbVhHozTlJIxYvnFFtSSE3KUhykrSuTzObvP
qqDOjFPGXdjkaX8th4/ElN+F5eQHKfGZ2E0t8Ggtf1lulfFgunonW/h/8uMQYoquvs1T+Ywiznsn
rwRpxmDugEzqu907aDjqvNtnnhnFkG+MMaBhLznCsF4XhwaAEyfulBPQi70D1uKhqzifcZXg4JME
hyF7fGRuJSh6/qT+Nsbk+DHKzt9bVXlOZzR+oZfTlqkiJpvqAWvPL6PmXSZjA49h/sEsuRn56KAD
rtOjzqN9RowgPhfMA+AMhR9ZOxmS0Jq4UBea7Ii+fbUJLQXJCuQxM4wffKyi8MGsfM0BBweoj93N
epekkQ4Wkwn+BWSDid57Q30HPOfTKOt9b1fX1Id2SP2XYSjBjafsASfmJpzDAQS40gwe3tPQ+1+u
ae+GXFOaoCkumaoTxeisRy0fU7q5LiTL7kkmIB9kxrPSB3+0aZ+hrzSRMGwlQNJRFn6HLRr09QMz
Gu63Vy4/28l4skP1pR0QggHgiUD+Tu+0vqKZT+8WURVm61wLl4sYxc+XG9rnzGqmT+AbqqRZhRvc
Wa8yfSxpOiUe0OnOoV21R0kQ2K6B1Xz2m+QpG/k7wZ14904uHpE2M5Lm5c1hGiJacH0Zp2rce/TB
EjFXq409khHqkKP+bKTVQRYcqYxyJ5gYCpb6Oi4qR9/mKp1uf/8bCOl0Gzr1RVuKOP73LwqbRPdI
9yFqFBXcsZWGu4LZYXQXeq9d75xndRkng8P8Oinx1KVjepC2bu+lXhwMuj88T40XxRZ3wP/qb6w+
p6CuZjnqyb5/FlM/PiNDPNp5vi868aqzQN0qkmpzzz7gA6PkFp+1eQw72DBbjR95bZ1FF7IKOkX+
EFEVvTeCJUQ+iWYRJoH3d14oigpzO460hv8dQTyddDLBPpk8UGIf3bKnWtzV6UNoH53KsB8IcxDX
TKqbwnP/UAZE0eq5uzrC+1YL3QoDGbmB1vsgIaZrXPQhiZx0Z0MoVwsyEAX7OgRkY2pr3EcFzwJo
+R6g5lbX1Z1YYML0qZLzOocDcmwOoBs0xkQ5IjlNs3MqlrdcFwTsGlH+1AtOUNged5zsF7+Ex+JN
AMSAL+KtUN9wgiej8lNO2K+8oCTdm2SxGTyKxC2g2L5EKbXAre/lzBAni+Gl7+UPA5YmXGTBKwMa
nefzr7Zncvcwf8wtulPy/sdsRrmvQ7xfhojthKz+vDHPazlZ3TjmvsVankcdTQX1ABRrBydroAKn
GoSOwQ4ykzoA+gnIAX5fsAxuPKceDqM5PhkjK3TarFrWptr26uI5CB+p78B2M71SfuPElnARROXW
PYyGt9wadOxodzxCqSKOaFJCmnS1PHbDjCy4vLu+9jbWPOd4CIYfiHSfWwIKYli2GxFd+XFwiX6b
G3TTUTGek5+zThIqbRBazGqpdq3AW1ZHzmvgLM2lGU9mmL8IbU04oED//cGiQ0g5RSz0cMBk8KrK
8UV6NJuLoBmgTOAzxcBDGfKaG7qBNbCl3LkFXTsLaeNb5Pb1lcxNkgcCF2IiuzKnJg9TgP7WAT86
kBR3ToxmZ/T1zxGz33PF5jkGxsdYztVxXMyHiUaKreXPLJCBIQC4PDaj4u6A11EcOC0kYwruYuMd
9p/lDck/hs1u1xYEF5XVxQtaTjXANNyImyn34oa1f4O0K9uhyCNrGoikXGvrwwy3ssix0YjqVxZh
bhlBz+Zw2fYpUGhGFCJ4DxtHJopVIY6sYkSnLDkpAbt1rPRC4btl5cixXBYrYKM1bBWEbwgtkj9B
d1WanlrSB2Nz8veBtPrr3z/03dzEskTZKDpcGnUG01W3zpNCl35esv7E+N+Dw7LeFg50ciS+hgaN
sJ21CPKK7ub3X9JJmm8RJGfo4DvxsR6quIGaAILIGDVRMXof88T3YTnyW1mYCAuWffSZ0j30maR7
Y/zMBCiIiuYHSLCDKbpm7yKiZJYhs013GtSjP/d+ScjnGooTShXPkmolNuVNndxmxLKobZO/AiIc
c1Bp4jWkH5tu5JHH+923ap2EzP5QXWqWL79H3Z4s7UCxH7inncFT9UtFRr/REP888vBnlP4pxjAn
vSH8o3Bb2BpPv8sUgf9gzJfnpSqXfaLKgxklzr7O0fW0ciGEOsOTWLqsg23NT+du4KQENZYTgwKh
YCyHVUs5oPJBhDwwgQmGS7r1l+manwO11Uhs2l9RHT0t7kR5ja9edIpvdBrEh9F4yDdcbPlAUcaY
/Oalzfe1JCcHfwJNTryD7hoKkZnI8DoQ8i3/Cey0IwU9AZQ5mdZ7r+n1qKzld9DR6Sp8TaGm5d37
rniRfgBSP9TbuajEHoCeTCBkgXJyHvOqOOou+LHYPyw3+/b1qvZsUgAAeJuN3UX3IIc+gBZIdrLv
46nDRNtww7hjXW6aqoQT7T5C6JAoAxl7SFP9w19gJ+osveYptYzREm2mOfozsM5tqH9/aLP0XQZf
YRCyt1U0fVZpf8gyLBiuceCUXPYwouSd+vtxoGUIiQv5d9dKFbt26WI561vmph+JAXLbkd6xwZNM
PPPCTz0tXCCU5CLU4u0oHvqqwWlQlT+QzYRWoUNgUOE/QsHYwwYgJrLL5Y6VAgSdL9/37s1KUB+a
XXcTLU6OBhCVDeEoa7K7IWUx02bnTBhH2wdUGg10kWH77kdv1IVdkXcKguAOzrhwc5sEWKfitUjT
mFRRaj7MgKaGwDzRKHMpA++jWMIL1fKoxksMdkO3TYxL1i7PtQ5vKyGUuWi6DL8Ea6PIAYvRp+1b
H4kk4hSyTWP4aXd2j2wGFesXSfnEO8S+hX0sc3f4xsnPNdrLJGGYYcLyZd5rU51mctMAr4iqCDSy
1Qad79Tfo+laFH6/X0xA0TE0XnMTmVk9reDKnPM/UuSQD8mxy4M4dwaIuOmWoSOBeUuYt5xfyn4u
yvKmrObauCkD5EPI10+dLrYKXIxke+xlPx0R19wJnb6mc3kiQJj0iYUUDAPfdj1YcH/gnlHOnxwW
GCanVW+TGgm6jeIUZBZdT1bx2WCpaRyS52cSD6ztAL7JlcJj7UBw44jx3pe+0tvmp2NSsRBp8l6J
skV7qlkeAvNWrHxm3ROZ3bNh9yYK08A89mvHAXfiKRr8g0zAv8wKQ00+Pox5+6iD9A0DJegxxIyr
jV3flE+2arDkCXEdi55beXrCtSJXjQsZ3VjZsXovSLTFSeIMpvIlxUgcxqFdPzSDz0ZvqK+sHfO7
Whz3sgxJB7g6dVfDSr4mt+8ufuBc4F2qV6L2g3gW5IMvykLWHg7nyWN6mtpwOPVm9syRDxPU+e9V
HS5nZ6ECIYsSZOPOd+lk9iFT7htHRHtG98tuNPBdk0jNe1LcFqQfW66plbXUwnwdoDbcSbBgZWz+
5ZFijIFXtwWTdavLYsFQDtNBlAyks5i+yYuHZygXa1dSF8u8siOCPMhzbFLJWJE8XtmxQPqy7fvT
5H+QNiiODhHxZ2embavLNDhD0b71fpjFzWjJN5WaX1XP3dD2SObwIiFGCPrsiH38lXCuHamY2VlO
is+8JA9nqCSZEZNFUUA7y92sSM0eo+7uTn/q0nJfrBJWs/GXsxKQV9bk+7spEvYuDIFyPeST+WLe
lJqyO/Gtx9nOn7FHebsks+EzUbENUiNSqB+QPKmYN8v+Dl1M/lgFHiPhVVeVEF9UdQ8de98lILLe
7EAX+hzYq80Otc0ObjUVCfc+dgHcMt3FrEhQHLtrASEBtJidEorvWIyNOCsHQqAtg9Th5uTXnT6a
evFR62WbzsutxzJCjerwqjSz+G5kwRGz2MeWXtdbgMd9SPI4qNWLhfTw0gmWQxpE/srlVB7R+SBz
LEk4mtzGOvhyKa6o2xkMfFWcgVlNzZDtVhiMq4DnzrCs/pyPrgZjw6scrC5gyDo6Qf8iCetsKWqd
pzn7ntLwV+BmJzoAYcmz+sUzx9gV4dYdiTcqCRk/Ciu8takiPMs+oI1gZxIIX0zrpLmQIK3fOh8Y
qblW697fxVjxL6O5fKeG/z4uCNqoy2xqUu7RFaAS8O5TCrA6w3YE2bDtwLwObuWKnZOK09B+aAcB
nwx0u0uC4LmTdfy3OnXKXCqBfVBVKtR+trl1cq3+JlRZnepxLlc/1h+7Wbx93QTF3qddhc/0mBLp
TJhzNhXXQCkOkaaM6ylyHmqzuIUTJSKNDZ/gBXzwHA7UeHCLgsWq+2uWDRtpWp6xXCLAo006XWjV
yQgl9T36rxuzmyg7/G6KOTh6LJAbP1UMhOgZ3rycB86iBEZRZfhDENXl9TCug5yegzzb10WUxZC4
jN5eAvJh5VD8DNZ14ISPfYVLtAEOPtWYhFz4gkLaywv6NHZIv/ldVpCMxkAlFSaxQ6m4QnNH/me+
yv8zWf2v6X/8qpu5y0Sq/iP+U99/ln/6/w+095ZvgS24awDC/1mA/6bUz+6nTH9Wv/9Zhv9Pv/e/
tPjWP8zVyWdZtgkX6a5+Pv2nV//+bwGC+4DcGgCiwCJ14X8r8R3rH2uyGLl1LsE2qPj5RnpgzfTf
/80O/8EvhHj7AweP+fq7/pdF4PE/rVb9v/z8n9voke4jtP9vS5bPt+Xj+2NaAW0M8Ar8S4Iazjzf
gYNH8w7wWMID7aI+Kh6QQddxYC4AhUOj2UMdTX1s0t4mO1N/lp5MIT8BGtho1xdsnEjf8bpRVceO
60FzAeNREKCqBB2WLt5cBs59ZA3MXypAM0T+qfnLz2bnOOTc1ZFreFvXgWm0NGk0rQehvXQ5Q1dD
WNgmK9CSJ4iT4qLm1Kd45pOGecCm3H+fqehJWLQB6lahjRcNa69NDzzQ6ed5omQoaWXzutQJS0jI
AAkhG4472niwP0W4ssoW2VLqmfLgoqo+9G6DyH/k3L86fUU+3CBewnmUp1xQj26MFl8/gGvr2hf6
Rt+nfCVMfbgBJqYtRwNQ0myFFPNK/y82PxQITWKDUAWFPC9Low6SYD3/UEzdIiHQO++3rVrk0YYr
1LSdKYeCWjOs+mOxy4JyRAjwlnBbH34qCOYTQlD/1Sem6qQExlxJjTkSB4k8eDIf/L5IL+nkFj8b
6BqipTFzmoqtQzq8xgEy/GaisGGOEn/vILW59uR4ITkG/StaAKewoxPJrj+xtGPStPgv9N3JE0Yi
d2tKw991o/mn91EkN6tvUnLfpExedXerae8lfIJWhqnQceuqmoqHYGC5yfMj6SyIIWzFh6XJbi5u
9SNqypQ3E+4jtUUU41d6NxUQj9Qcgb4Eq8lYzWsydlRdWKC6CORR5AfpFrwfpjXsQEv66YfoWejY
oihiRiRwwGQgDi5WDtIXzF+jkCaSBz9AUAh7JcsJ0Ckvk02KE/lNGIM4KDMAuTDgiVpXIFYGOJ4R
offzxrMprytGWPkphIgJvBS5ciK7XZ1NN0x8A75lj/QDQv4fOxFZBy+hL7MtIyMmICo51sFcbG1U
vluLqgMilcQQO61qX5nWAAHmYXhSs7GyMVmwVb3h7UkMkhiRMaObpJCRhNF8mRPawCAah2dT+tFF
Tsn4Ga1M6FgM4wk8jzHaXBhiQmnKvQN9fqVwwbt4XgOfbQpwDWVZX2WdKl6IOTnNA/xOZFjRj0B6
wyUwHP+5mxPnYnpJ8DRr8GTEsiLu0ZEdaPwyti46+70HFvoAESG35lT6L0YX2LESuHJHLrZdKh3j
uQn95sg1UAA+1A1hKZH5mOVdT9VLaUBfhS/OSueQUQ9HqNBxFVgzkQYj+ncyamnQJ7CAGgUgWWJq
a6P6dIlHFSb7kv30zVHgzxVV5UfaASlITDTJi/g3zj3w0EfniGJdr/JTqMqrNY4DM6RsRtCcNmFc
ls4jISz1ufQ8eZng7PeQFGiDkA/EtEU6R7xuW0t6byPUy43jungCmOyIm0l+pp2Btk4hoXQJeyqT
98Zd0LfWRXCSSHG31VL1CI9MeBHm2X0byHYHmkSSF3K7wzAZXnvHH0VjEmmYjYUT0/E/ew+qcw5n
1AODVfE5LmbvO5Op/GkvfR4nFZGpOE6mXWVjaNstju2T/BMKLAeKllkQpmQhWYDc0+AdH9gMFaKs
ByKX00O5sBgXoPmkD+Zuv40IDd6acGuWbbxHgebodLJ9gTZl27JRnNy6fIgmU22VQIkNBQbBrQwn
3eJ6DXDOp+9t6/DEmlN1qB2kPyiBfGzE/I50FcXIhYUlHB2auPAusQSifXxdYGS2zDnLU2jNinpE
dAjVZMeLTi5qESzp5bR+DAByQgM9E0dTl6Jgo1fJPCelaj7MrBFHP02jmNokGJLK+ks4uX9FEgG0
y58BUrJ6rubueSnICQmMfkDyFaX1a5nVw+uQF9VZoliLXa1acLhe0YOWgijDIhLjRqgQwawr18Vb
6DcPri5fI5nU7KV9NXOeVHX51JqeOpvoObZ+r/xT2uIRztIRnkTVL/80O/zXzfzPN7EXrLb+/9tN
/C/maIwnTec5PktW7pVFHBS+Xlh5dYtrpjYpGUvsJ7WY8IxDH62xao3K936VBXEUoJyPeieDDix5
5u0RjXbmNKD4LfqIxaN+pAWIZ0WDCcsMu9ugAaEUKlpW6/FIdeHJmOGggGAz83kqhLyX/ao7IJjs
mFcDf6jrG+1e16AUOCGALK1hQWPZAMFCuvbGA+YMnhw1ZFdMEkSh2nlGLehivbiqRPeuEKTlGNzI
nuM0S3Mn+s3JaZU4/WaTJrIyOYh59l+CJcuI9fFbst/gW0tmgmDjApyeu4DROCuKaB9YVeXSuOvR
MlVVmJshjZS1qZUZEV00zmzBkmjHfeXyKM112arVTdx890JlLyobDOz5HOlRtyKCwm5jnRDV1CrL
+5Ei54t2tbG2VTCWIUAwUsxR1tgEvzIDRwV2pRFJwVwUlM0TQLChgRB2rI/GdPc/eTuP5cqRNEu/
StvsUQblEItZ9NWS8lLFBsYIktCAw+GQTz8f0mp6qmpEz2xml2mRGSQvARfnP+c7OU/lM6WhFFdD
Xa4/DceYrhOdfb8IIdBDhov5oewViksD/IF5pWaqtcRMRs8wrwH4+h+qdElr1eVI3jyir7xC5Nhw
FzGeYYCaJ1TA+bEHyY7OrMmWMVIMaAUdqlBeRK4I/NZhE36j2JEljmcJ5i5VBAqn0m++pF+inhrL
y+Uxq5uY/wPZYwxeF+42jorxM5FNfV9kVvgLQ4o+ZREMGdQVi0nSOOKvyoCztVgsT9rgGdvMarKb
9aSq6NxVmuF91EMkbUOoNnWTThRsxyO+0dZ6wGeu4L39tZaVy7JW8nOunWWpy5ZFD3XR+90vCyHG
ZJpAB0E5uiJn/oviZtZMAnUpG2lcpqhbZo6oGQ0lE5FOGsGHBTrzBwFQv3LTHCEf6Xaf+1XgrCMh
wofe88rXgSxGCQKA1uxt+tfeYcjJe5B2VoybABVawzKxUzpkk5Yvr2q6gZcdrPO1kRBUTJFv4oC8
DQTrZu8t22E9TwR2CqHTF+5+TA9w7hfDeg7giazzZRd2bdt6N6eaU1trGUcxdN6Zo+FITkfKfk+v
fPrQw84+5WRBL6lYzhquazChmAlZ4MFtkZGqYnooGcNCfpo8LLB1Dx3FC/a5K1mL08goXgyBTswj
Z9UOlDQLvsWkKKPKRtPcpxHUGPL0LuZNxRQ1wAG4cUFA7dDgkM2mocxxZDFStacqfJyEGDTHZKZX
klnJZq7z4FHUYbSLijTArR2xfvtG82DUSL8D3WxvTuP4bwgo1pfhTf3NH1imYqIAGyuf5A+G+p4f
HyGP3LE9Uuhn5nex4fUfhPscSiFqVnJBMoy3Zyqf1TzJHS56HB5st/Mx8CzyejYjTJOaujXlu3CT
GUNDDzOb5kZBMa4lS2PWGBs7fUrbmBCADU4JWo3GsZUR3aobimVXTVeIE8n04IKxy7mvDBUd8YqN
r2bV9AjiZrjzCqJukB26O9y51e/J1z0wZLv8ZdOm8GsWtroPhMiAvxjpBm0/T/CdJiDu7TxJPjJu
5AC/o16d3c4lwFK77qbP4ujQh7m810NV72yTk7QzE3ghICi2rs30OQRVfohaEDtEaULzEjVV8Ezu
Sf1IIEo3rXDNs+nnYc1EPsF4AaUDGAa0qi9qSmPKkHI0oqyKPrwoqD7SaSSwa8piJWMHQqEtERQC
ZztNIcYsjbGvUJgXeUCnnVnlxZYzsw3EqmwOsg95M9MIoM5AqcoGb1m9UJwEdp2MLQjWVHaTkLuQ
mc3a2kFkoQnVThAR2yFYXnW7gv3YVekOuabaWgaiTN/VjNcwwXoQFvMofVWYMqhIGUjsWO1MJq9I
7Tcn7bNNCdIuXs0ShkBRdu0DH5b8jbuJj6c33gaq8m5jh0nXW9poMo4hD91kEgiQrbfDcqkYEHfc
eto6WGufCOlsy+g4RpG9N22bk8Pccn1A+iTaNYq9pvD8TBzMP4cWBnPDEupqJpZ5b85p9VomnqId
3cjG+9io6oaoUO0Q/0xMdxOUpM8wu8tfI/WFN8uu1StekuZCl5tmlsBkiXjS+F4yCj0EtvRPGkXq
04S99BL35ZKfLCJGLlXQnEuH02cA5IFJWoMFIh6zjcOrz2GP+mPbb5x94VTmpU3T8n1gQLyFIy8B
gBkktnaDnbWHmoGqtTjBEmIMoVNYFNPCTt6VdbmMmBzc/nnJpd0cfOsrrpsFE9dWXsGI0Yc8TpoW
RhcGJBa6waU4niyWWCdHs7Vm8NxiGOUdyQaiY6EqHiPtpN8lFspphY12XKuApBsvRXOLg87AggAK
E8aN9yy8od6NIv6FLoau3A9ugQvDd5ibJenOwUzFrYzyGHvou73PSPvU+YN8qoLyEqA6ViD5R6ZT
R8FVj6C2U+2wuHE5cHEsfDKYKTdVFzrdJhdu+gD4dD52M9HcGRszByDb3HMWHX/5bYIXPRwxUzRY
a+JANGshkhvYSG6RNkO1xggdZmRE+0522Y13mk1iH2F7f9aQbQELWx5wqspj1FClX5gzch69iJIV
uje2pKMHcrRDfktkGJ+SqCX/yVTy7CcmCY+517uxxBIwoau80MyjLgF1zuXajpjJF00kNgyBOIXS
P98QDxa19ckcwNuKvg8fRT7CLE8cIlyYwhh7ZeKOfyPXH+Mv7sKp2s40+C7cRosqmDTFK6wC8i6g
93CX2rgFsUSbyS6rcGusqAoX3OfN4uSDKzz5QGW2lhrdQzl61nOE5XLbDLa4ZEUdnsTk5stsznrV
Kq5XEtcUbrS2f+FLtf6684ANrGKsQO8i5Zlvhlw+mQ69u2Gphjs347UM/Nl9hTri/DEjpMoG48/R
43y/qVLP3roYrJk1leREwddtO8wOP0GVBwyqRfHC0MHfcQ8dwaxQtIaeIE+x5MjiA79D8BUkLYi/
HEbOkb9x3HyHmPk2aUpGrTX1o2CGHLlUPAATDnalA5NsVNUfI6o3stED0FDXRTzi8xrgzZxEhn1+
Ahpx9TXjytqxqxNy8HiSItFbjiEMHkY3HbYdkHbw5fxG8cZ0JDhKSGpczYV340V1Nj661X/KnF64
W/90LaDYAu4oGGjMmX5g/YtAFyqONi4mgz2PyfP87rw3n8Z78zTctY+w06p7o/hPej3chb3xP74i
6FXHsRi6+5YLPYRB5sLu+Ac2x0AKo/R0Gu176jt+F3WbAmfIWblWprNgyWuRxQ+u5Ga3bl1j+LHo
SN9KN8p/MqMIcRYDbQXaJmE61SZAO2qlHT64rO6W3tkwbV7BKxlvXMiQskBnYX2j3nfJ5ablsvo5
zbMLJW6Eg5daOzy50UHao/tU0ulByNfiNge79uzMqfwhxuPdJISuoxDF9FzgDeg3aVb2mgtlM5G8
INoUHFVIN3AG1PTVjR2Drh46at7+zxc4919Akq7l2nDbLMAqf+FB/7ULpqXdJe+bxtgb1ticI629
7dQU6hTPTfYie0l6nraOhciQxtfe9q2PFtYZEYDaj79whWbEW8xpow0rOxvsjQ8B0vB7AlJzXxj1
uEOxu6ROwaQ0s/BIO/ZgudBUZX4hsgnmcara4cFyHQvTAV7NF3ho/inz7Klg3IygCD+mh+ETzdWn
mjswRqX2EvbbRYPM/5IjKQlDmpwt7COcnaXFqYrz6uNfn9P/t5nC8oX+Y6iA1v33L7zwcf7pX7aV
Zgj32H2r6em77Qr932Xx5b/8v/3Df/v+62+5TfL7v/6Xz68yrTZpq1X6R/+T5C8WTf9/Pyn49+or
UZ//9qA+v77b5H/+P/8+J3D/Ro+XD3x5QWpa1Jn8x5zA4084ZmEZdgJaM/6B2WOFf4Ne6tOqA1UN
LLTHy/z3SYFl/w3GTxiGrB3e8mz+vwwK/hUiB+82IEsY0vkQLFMC71+WIaTlRfvO9A7a/NA+J10Q
3PzOmmEmpFo92GPAAXG0EnNTdhWGvHQSPKJOtHMRdreFBiPzDx/h/0IwYUCyLET/uFDxDVG5hC0K
KLfnBH9BSv9hoSKgT7CENX4LsYEcZzAxsvYYlsNXk0eHA9ujVpQyM/pzTlC5xV4AG9gbA0ihsaq4
RVI06axTDqevOsDJakWYFA08w5fY6+1zbjF9B0inLk2YfbGLtH9G0AFbsEUhNiKjw+LTGLNej3ER
bXXrp39IUA7vdjeL6ZBRm3yGdkmlBS8eiV5D5dNq6EbrqCJv/LQdh8jlkIxca9KK2QLHbHwDvgD4
SClmgNS39B19WbkStyIihxAWGCO4Cjs7nQ/tQ1rkNWXJdh79TE3vbkziESuNDefYMaG+V3mW3jek
4xhIBt2OBif9EHsOyOyu8rcTV04m7kZLRljG5T7VWbWpPdN+oTva2GE3cB+lGWh6fywfD7VrhpfB
KGlG7otfrTGbmK7ok/ZjpCBWXlxZQzjiwxbVQ5e68VYOjdz6XWOju0+G/IiFp2+iIbsQphw3tQ8a
I3SxLhXVIN5JIwdvCRZRtu2oPOHudV8SsCm3LM45+Q9Nv5s5LB6MIsAShu1y09RwUufMHD6wENeH
ajbdHf42vY3boPyOPKO7kpOn+BlA69rwezpIRJbv/LJLrjHQnjvqrLGSg6B+CyKUhCTT46JSgVah
jW9PJaY84ZpJn/EuVrQCpZj+OlgfQ6nSwzQjjEOcAzqU5/o9zWK9r1pdrxk/6LUzUnKfyW46cp0L
NmUT41cWYCrDYXkAigDSgWlWW4mRZVdnpkV3lJdsPHokrrHCNM6JO2b8Y9B/Ylj9dMU1hOhXNDZz
ZoYhORG4h3lohgtTObGdYk1mG3jIHYbY7tEtqPoALVYTkV9qHBMQDtlMUgjjif80ClNf/DbMtpgj
xdbA2gAJg7YrXNQeJGqAQWRV57cunHFbt35jnKwhLG+zouYqIPW27TL6Y7uk8Q5eGeNX1C4TbWZO
R6koJCSrW7LRO+1f6Kd1BlezIZkhx1OA7WnLNI/jZx7qtdJGsNXZcnOn+ySPuPHNzi/Ei/K+BirP
2hEFWIfw4WOKrCD2HbKOaP+UwPGVnULF5SEJkaEbrtuO6u/GMWBekGFxJkw8HKSIFdmeKrqfzWI8
KNfKL3g+k58yHsmRFpRyW+EcXSYLIsnsO817zOp7mLoWT1QXkTvhfnWtuBAdiypLzmYu+ck4gXBK
7gsQVTJIcTlqcdBD1/2h1bl5YoEMjr3OjIcWx+EeXgBkvtgrcdCnxMFXGmYg1dCZULSu+1037YNE
N/N2ygw/IfjHUaxbYWo1HlyrI8aYEhCr9plhOezVBKcZe3CD2qeuk7y5iNzz2hZLB5BMlq4dTzRj
8Irpmb+LJORiMs5cvwTCLmm7DhwAOy6tYK9lyC98ZbmJhpkWVpxl+0SWWw/zEZqnVrM+Uwc1PVC2
jiEOTSuWJ1F7xWdQtOIdgTggv6acOxdPwtUea2o8yYQideCxobZi7JSBU5FMfiMwJO1LQ+hPB1zX
3p/cFKRIBJicc0f9XlcJmS+rcddJP1eXaEiDZf5ZHROuR8XGsCPmdapOUyZERQO2uIwGdzwC5unD
iywZt31DVGi7Jx4a93mMQ1gedgEAYgX4SH62PJWfXP6r14AH/NyZ0j2iYhrXIevApiFvud9TgVFp
0+AIvsZ9D3wjNJC3Uoxrum1oTk57I+w2Bec0wFvL8+daYFS5sFQKgzH0a1109mtqB9nHHCXQJbui
cotn3bb1kSUuRc8S5p84Tpa7mpVQUEZSt/mJyxaLuOh192Gkcvzm2Ks2EWraZiZOcITf797l6Wh/
OXbP0Cnh+Iz5xpzIAMroVz7zrZqRVnc9UvsfpmXafZgrGG14rcwHoLzNk1vm1fNUNoiy3TIcZ/8M
KmapHp6aaFTmIQIocZyTGJcsJti3lL+KCnGfwYDvtvNLS/VRRrbC849N1qQbMzF+Kcttqy0u09R7
Yt1MPwaRYZLEzSX+aFK0u7YLW/uo276JAcul2bihOSFdgf9BfyNcineKq0xx7411uzUsI35MBkGe
KrDGF7c1/VutrfIUWq3YMREc9lKjFEgntg8hxpy7Nmz7Tw8jPARYsFqbXOvgQHt5hbblumfLd2E5
w6d6FBNVgBMWZHhDfIq7oDcYENlx1L+A2r8CBbFofs6aCloPwcU7DLKl2EiX+Ox6TnoYaFxd858B
htODyNqJ+uY+OVfD4L/7y/3bSMDAVtxs13E7+3/cchZfGE7xZUIf3M4FcVZQ4rBmLKNmzkBfN3LY
mtmSHs+x61bJTvW5HD9LCa2MmEnWh69WF3k3Bt7lygaJv234vtcMJZ2tjYNMroJ+7j7HMWJntjL7
iUvhuDWrat4l/SjORI2ri+/53QfUD8YuZW999tghNj1OQazrnJCSHqCtNLhrFaV6CUxgK7BIIRMM
BKxLN6My0JiK7ezXJCMCCMaE0bAq11QaUCnGNm2q302XP2reRhpTDjmE+zqPzmXpgShtmfd2l9H5
Pcfuh5rOmpKQUR9BhVL6Km869h4xz6oOoEH7VbNHWiRAmFV00FfrtdN5jxmIhbBNXqoGd4iEjboo
dtMk1vZoM9PGEU4ZaqFudXEdkWYi/NT0iXVE2btJH/zCOfrANzThEX/s7zq3PZpTD1eJLjFrXEqX
qbgHjRujppAcRdBIjgHjQ7IuMEA4waFZVoWx57xJsZptYFqNLujzjN4qtDZ/bbrDe1KN39I+K4CF
jveZOxTXzfLDwnOxxCQTiqf01D7yzEMmAvqgc31QZM+LjB6Z7ke63x07Wjs8LnPLhi3drp5UDEfC
ZGiKys6rmYYvhQIdhFdxXnHpuBUpMcTxwxzGTasfQPBtGTZn5Jet/DPDxpIXjxNedUc8hS4oBFLz
ZmT2Owcl5c2dcryghv+QzNQoU4/y0499AEbNPabSbTb4xvgqPmSrhCoew1mrJqCOnT1j7zkjoJGW
CmJvBGqd/rYRxI8MidFnhro4t8ug1+TEsmm5keLSxLmfuwJ3fzqk18AbrmjDF7yJ9Q2CGoZGpxUH
uykO+A26U6Mia9eCft8FRk6Rk7k0mrblI4W31mYgvrqCZ3i1DMgAucNHpgz/jIspxl4qMRFXdAdd
y84VGKML9ZnoAGW8nZDkeE0B51r9XcKmd+ytEiUZ1ARGbyKPdg17EY94aZT9nkUlvKY2sy9OzOKu
kbiBjDx6kEP7XQ0QjMiXYqSnoM9x5PhFvW5KNgUF6rvHluOv6ebz3zPAxXiIxuYp90MSJllU8x5N
Pm05vowaDjmZS8G9pb3ilo+pLbaUC5i4XARH1lVUFqI4pgFX8Czl66ILSHPny9w/zrWSO69RFc9Z
Q8MuCUb8EamgWbhPIBEnNDj9FjaRPg3zbAsKuw23divt/uKJRDJBhIHCs1HxmeZLSmfsM4Iv0BZH
+8jelIjVDL5GbgYntnbWEFtvRCyGc+U56YEp5bjXjmn/aUWGi98ZDb2dmOVv29qujjPD4LUhtdqC
A2g3gZqIF0amYualAvdNYCCWG2RFWjUd1WHpLKW/qZhNk95lgPioxsDm6VU92yqIKHw2tbdGTeO1
Ayc9s9IFyWUUqU0Cw4cXMQRzu7FEXb/SJz0DbmjUctHgMrjPZdnyXYjmaR483NCjtp07FZk0EJqS
JBgxBbS9InqsjSJ7yByT4iRXlmsvXkh/Q9AfhJjrvUfBFqmmDpUaudD5qF3wdzqkBBILQkAaP/Kv
U1Ikr4oQztpV47grGbfsrCxqiOZxAbwoEednDzoj3JpkuftlygRKmthH0xUTL7wAzVFUZ1CFLyhk
5r6LTOvejk2bXzOns5rGezIbtHeliksQR3B1zQpwFJOnh7PIwvzA6Wz+nZp6fO/MYtoPkujZZCU0
nfuOAddzsANm9DGk1IjEGUdMeTDcDAc6KAic1U9ejA0nZYB8rgJiUd4C64qsACOEl/T+pWRmRsJO
UoHBGSEkihCS5/CwiTQrnhdCPinZi4NmukjKGId3xL517tD2WbzsMt/j9rePIePYwqIyK3Dx7Y6J
k2Gu7Q553q07+wdm1dFWfr11SSlsqnlGzle2MDecCa0Pg0zgMeoygj8eqc0MZNKK9KCbb3FDAJqt
mL7OOiAXH+nsEJH93uNAz158IySdyxPEitpZajokcRO+m0K6e4diwiN4zQzSx9ju6Xbg+AgjiNWj
td7iuY8wgJRV/eoPtok/CSuzobS3s2SvThS6Rjs+xunF6jvxRGiIJdcJII31YKD2ir3mmpQc381Z
Dn9AHVfHlLTDbznZyY4Yo9yKziwvlYGhu8/T9mBPPXbhIWwP7LT+USU5F1qbvlE0veBpYjq1sWhJ
AgSpsyX2EV1GcKsXxIEJUqhXuYxInfHGNCX7MJ205FaajVsr1MNWh7o9lXHeYawM3pHor2Di/0Rd
Fb1TUuDtOsHFm7wF7b9Y2g7eGLSg3YYZY92cbLMRtmyoiTqQYDNx5DfVwS91d4lCaV3TrnLOnkqM
LXaB4jC2cfyaoJEdFErJKTAcKk29IbpYmfReQnAqd1MWsVlEY3IkHKF/O3ZWX3KiPTMAg8rb5MPQ
XiCI+o9FMQOKr0Wxr43WO4TWyO2uJnp4sg2YYKssHse72SmbrbRS8ZKLjBBSr8UbNxvOJF4HGBfl
oKz3dWgMHo48x+iY1pQg+DqNhbLjSsF0f6G9MwVrkQHOHgbq3xmI03XrNOkWeHx9Tvqg+B7wfd75
vpH9wu1p7/N6KeZ2cr6juO5yEhbV6L57fSb3WeqFjwx3gvUoAR8HMGreQkhdPMxG9YdyLMpa+K6j
SxYyIctJXLCsGZ7aJUXnX/Ost29+P4Tb2CZ4OpR2c1d0VrK1zT4GoeB1z4IzLvO3CaspNq09URiO
qqassb5S4vFlGBoDv6XqHWs4mQorIaHZDP22NmA8YDNgouQ07N7KVvYmaTTruae/wyYKr/xY9XYs
yvhbYP6hy2NKH8bek88NTwK7rGwfnDQUsJ/8htqcPvHoKnTUmin/sIr1JQjT/ClKW+eCOUQcnXqR
Q8xwfMWjI++AEaSnUTn+85Ax9uVoE+xECQrFSH0Xp53EkwHcbGdicODUrrGwJUGTPnJLbndo5e3N
mBQNk7GO7/MotK922vaQpUV+pbEVNSOQzFulW+29bClfkMS8XIPNe9sOxruDjeGzSP/iCTBTocVu
ks9xU4/vmZ9En6VvE/kNnbK8h1Y834Y4mA4mOLOHZu7jX8ors2ufZ8fIkuGfKUwZj+H1OUo7lgfH
jxkCEeRkWhT3I9H9bOoW2OMcn8K6Up9dv+xYHvLewQEafdfodHqhaBYCaNPII16ndjeynG4wDPTr
YqDW2HJksjPmNkDmaJDX5GQOzxmNY/zoRXchmQE7u0mLM9Sr4AXoY3O0YE0wn2JKEJncPLoWsrmG
1LEPZaUOshjkzR6L7Cerq/K5NhxxCaLQ2xF99H7huZrvW/zkdBYCElzCawGgEDcxFrMb95VtDuIo
WDkddtrTjDf1ixt68xA5jkGQeKDIOo06657jc7yvuY/bq9rXlE2JAWauE5MUW43olgmRW7/bN9Sa
vlmIi3eDqrxtneTdpnTHnkc44cRK9idLdq2hVX/ldteTKB9U8VY0TEe7tkErakmu3EIh4ODaQZ5T
/luX2WVsK6arkbQONJ2F51HOdKb1losnocsdtoxkJhiNEwFDueE7kjv8LM03v86dK4S3gSi7ZWz4
uSzazo2uW/vLI7xm/OpS+mlm9YOpUyy4CZDJY6iE/dyVdnwqJtu+sQxU99loqX1L2unLVE2zt7MS
sh8pEpqdG0V6PjV883koqYPCFL+8NDX7wacV0FSVRapS4EYF1Wi5OXKE7jC6EP+JW0i8ceW9GUBk
fklbBUeBG/4lmqbh2ZNuEaxNQIRbHF3BgZUQVQeq2VKyp8TbBAzpLoIefLJxZtyxL+o3YFn4BkwM
OJgs4/QJKhdBKVMr8UnBJUm3GDrCxtJO/CizITwC0sQ2K3Ac5BpWCFZNxI++C8KbxVJBrxe+2F/1
lNWcZnt4kRhR0h/XSKDGRXl5Jprb30IKvA+KMDsZfs99rXhqjRUEoOxY9BImlx4HcgId/BjbahtA
GEZ8yuPKgHY42M9tZoKaqkhDBHuaeuocglQ5P3FPk+8BUtQJ7+Ii24fT8IWNXj6GgI8JQ3e08CZm
chvxG3I+yC3QRERrTVhSSu+yxDepjlNBCpTNxHq1bqsyPPgyRCXCHh4uqihFWlgn4EKFSr50eO9Y
cCx/58lx2EQM7TeVE6gjeoY6YDqrF/BFnaymOZeIE1V21UkL15FR/ImZvPmL8SJolmqEcdyV5rnP
B8r1cGxtW4rEzrKVBCidCFdTPClYyABQaG+vTizb00EMNH3PSVRtSi55ryQGPb5Za4QZXdUbXY8K
UzbAzckfeAYYuXjXNHSar6rK5De75fxU+LK6uFp1VB/ykXMyGJrHktLzp7ptsPK78QC8oOmR53SM
w4X7d35C8ghtQuAGm6RmosKWF5cxOd9Me2e7FTnhLUSlnhlMvJ6E7n9n3HgoWjBmi8XDNZ2LldfG
Fxss1eyGxp6/YtI5qe3gJBwgzZaJJRdPvyFl27Xyt1sOyedcmfWl6fv8IcFpdRjsTvwxS3ByGxqk
oHNlCbngmS32TTAv4QAKi+Su0g6BuiRSz6YjMOuKqRpf4Z+aBK3a0pz4ULT5NXu450+xLmA58lvt
jZWq7eK+M31B9R6A129sh8JczWNk4sbIM3A5iSQQve6GSL91ow2uMkopHtjwWDnnmg6iqzTcQK1t
Zxb3vhfZwZYt1sdXAefj2HYMpAH9pDSDUnGlNsob5c1Is+rRoRLpHSmTUAK/ys7cVW5PiVoz2mhY
jZyNHTGI9oaYRuOhcu0dM6kQhEUW2XccpLwnnIo4m6tSFD5/1mXwCmLxUGWNeehMmwumn6Te3siA
fq9gh4dH/LgY7dq8+q0xRD4PfpPsOMN6iCkRnhM64w35JzTHgdurN+L6mUPq5IMOndxhjsiNAM8q
tI5BlT9tHxpfPVUEFAw3AUypYeJDxiLEvKWp4oixCJEngIWAsxsY/zODaCeesZWbfLGVO/TNSdk2
NRCZ1/JcizK3TIAzoYiPjpznPYmE6n7o/PR1qIZ013dO8wi7lMY7bX2UZmPcVUqVr1UauAhOgbny
wzDliZ47d6PChnZPbsakLHokinPJad5dRTpP3u2gGOu9XaYxh17bTM8inES1gjGuT7qWmFoYkrkv
nSzqvShc8bL8jokEJC2aNcZlIhtkXwsIXEHx0dL2TVkqkCq8g4D6aJa7TmnpnYXkdSbjUiDix/01
V1b1OdVt8tlqDaZOSnVmh0qZ2bTmE+scrs8Jhz/Di3564kfl9dHVgCOsH707vMiUljEBsh74SV2+
Q3eSRNg7sUZjNYbtrBK0wN6crB8vzy2SK6zgSFVVCjUfezT+HrsndmggQwJs4/Eaca27BWh/1BpR
n7ve1XA1pfGAs52OoCauohOc0PQVFHD0OHgIp7jBuq+iBD8HTDk6FFzuUqShnGcy7wXWbgzwtGV4
KNlbjkXkov08cH77c9/d5UPcFAS7E8ENc8apgbwUccFzXQ7msBzScWsMtos3AzwgXv2Q+i4h/HeR
Q7ohn9SCEDCDhFALe/mMcpykTxo+PRzTgCkRJk+T4PdsAM0UuZjj1UBd7GH2kDPXRELgjtOnlf3Y
dVysscNyJiiXkS6oH/OxLAZiJUMwWWDTIkHpEhUh4CNDBVBqjRl1PNYJRmpsZ7P92cVlcaXa9aNB
on6hz4zyc/5xw1km/ZJu356icQacMuM824fUOz1KyQkni0X7THuEt3fIhhxqAnQ/Y53b31nnqRfW
WudSwlJ7D1QB+UzFZvisJ1ORLGawnIFIhGrOKZOIb7wcQEkCeD+gZvpbMxvFDb5wD8zEIRRktXHt
7gT0Xm74nKXd4sSIPfvNXSTZKqqWwMDHZPQdAtiPPYAn4K9Y4/cNvtFbRRPA1YeJemU95ITnh4S8
Y8919r1ToEYa2KT3SDJOjiimrLvMHrjSmKpkRiCCdBMVlVHQ+hQiDDF+BQlSJfOVrLx1UvjZbsoo
QWHosKw5c+Q0qlqpRrSqJtbhuEQnVZHK+F+XwJ+H/ki/lSwfbDH7d/TODL+aHvN2XzgNNt9gCB5t
My9hRTXx+GjiGXsS9AM+24Y7ArmJvd8z+KGPvsaHz9kShmug5dfYBXpLVLr4UHOCXNBPaDOqU/NV
9X6/gdA7HFFPCKAEkYtCw3L92pYjbvAGKP9LY5fVw4C2Pq6wyuSvBSkZ3J58TDDHKBFT9byZBoxr
uW0gTEuwWg9cWZlmdg6etl6VElysCrvTzOv0OGeqpBqlaNsTzqf4LqoUw0X6hd8qM7AOda6Lk5zd
+pDj9tpUViuvTUDJXR5HzW3KpH/RfulzBFaNear8tOD0a5WHrkuHiRXKc6gEkj3voK7OVVMSjfIG
D7+lYRW/EqrGUFvLcC9ct3xBeQekpxmgHHO3Gu7QcaZLatkNIogHXLfCO+0bKYGcOexdFMeqyiF4
4E9ooIns4ibODvzMJN9riAss0LhQ8yW7NXaTba4UeumW5zd8ZX0Bsw81fL5lNIU9SWXFe/RbcQgH
G1qeq00TUQ7gt1yuMQg61B/2pMrukHqGQ9gtZUp4IrY+vvtnrhrDPVgA9WRJrEuVO9EIWEO9ebaJ
Cr4loRX8eKMTvYbLd4GW0hXr0qryNzasEZlJOvogbDc6jKkI3zAyTKexmrtzzdRukwO+3IpKJMds
EHQb03K3Ye3JDqwSwyXqIuqf6HCEFhjn9bHHeY6Va/A4c6QczHbEsqZHIxwsmCFZjUYwkX0QqW+v
unli6MB2b1+54uWCo2hCZqCSZEpc255/pZ3LyEcRGjgRZBlpOp4KMBmQGN457qJSCjkeUywwYgNs
gh9Zu4P9FMkG1iFFwGg3UpSMoA2cFMJEE026hvGVDroHgW5JgNOZzLNOsvyntpz+uapUfxz/G3Xn
sWw5kmXXHyLKAAccYsir9X1aTWBPREALh3Tg67luZHczq0mWGc3IQU/SyrIyI0MA8OP77L22mMKr
CpQkdEVsdQea3eGm6bq/LBpHUQxCWT4L7TNSEj05OKgj2CoY3BaJxcWZEJxyHoueZgtH4XhYxbak
jURp61PCJl5bGU/xoiSOs3C8xDiJzqUww6PCixeGFqceZ0OyQOfu+T23U6THPKVbBODGkc0vt6La
6FlZTigFd46EAujIzLg4sfioMVQT7bSRJfiFudlDFAAspWlweijD5FGYqVgOMsJSxx5iLxhU1xIQ
/RHnuH5OVGwSEC1ckhQJkChv1F8izJuVOffZa5BCYsDTE8ZvA1xMQLY5+Ds0kJYybg9pzEgM7COm
7RzJqThfyWzhvHaAvATMP8sgVXyY42J6bMuBMrxJ5KsUPZtNk9m3v7MMFqZfRfJxVvQ+D1RkL4UD
pBjSlL+Bcl5c6cualqpgITFBFwJ6SvCYfEc7+Ju8kcbGh6G9bth6LzieshXybLPFg25sS/Stx3bQ
9cHr5vaYxDa3WgRHPMqZPYnfc+zAH67m4KqjmM6PWsIfpkiCxy7tm6tZ1KQhAkUKlVSr8TyEU9ut
Yxqx37pJhgeZ5wjU/81HbExTkWNMv0VWluomZ2ug8+9ZD3YRXZgRukzpQg9CjkBXjYB3fJ6sF0tM
6t6RsTi5xsC8/P/FTfhfiT3Aa4qJ9F+iB/5705ef34hZ/1tP4X/8AH/5CgPvHziiBV4jW0grkPZ/
dAEG1j8kNmgcgtZ/AhCIAAABd+0AQdHFReL9rQrQ/YfrBJQEgwrhH3BhE/y7s/LfXHv/EkBg/bOJ
z3dAGdim79oUDpKocv90xv7NxFfk3J1se+z3wPc9XgEzVzszSuFvSmn0G6iFJP1jXTFsGe6oD0Nd
+sNyGGv31PMLplyzB1jnjFb7we4QJlRozy8AUm7p39wSmCIAtcOjlBmtmnyOwQTlHr30hAnqmzvG
JlQuk9h6y5jHSc3EtKccGF51TGa97270sIYeX7tLoDtVcgYZTRA1uDQEJCfk997cIm6lZyuZjHPp
hyGMjmpEr52y9tKHSt1NuvJA0McuHHQcjXBxwAUuorYwfigpFQcZj92eubJ7ajWf8uVQpYRlSC4E
dGTc4pC4h8CcA1d7V1j07hLHR/QqtW6eJx2NvzLme3+RtWPxY/ilATLUTgHoFYb9noow/iySEZQ1
1pR14XD3Zawm+rJqcasHayAoUby0wWZST1Hq3zA0e+C0bUDqeMgb9sVEM6Z7HBvGa5B76DqOGq6q
ZeW4GkVobiJ+wzihbpGNTAK6K+uqe3Qag3kfh0eDlkKXuUdXwWbyVPc+CCt5MuJWvCBWhS9qJtvG
uVAGLJDdcXgqiKXtxij27rzYSp/HICMY0blFeWQtScjKL2OoPJ0bnnhEyo2le1UuozjoH+rccM5U
okYQE1nkxFr4dOiAblgUasBSCX+GXAt8Bv4Ybb8wf8dAGOe1ikiKcUExHApyQiff9l03v1X4DjGa
BZkgKNxAestUMN/VLBNXrS7KHpBuPUI3RFZ7bSyoMlhmC651tZu8N5WbYlB0iJKu7NJxXMAFYBSw
UBgT1RLIzt2inEFGLlIzJEpuKb94tOcmcxe5VWlrmxDBotK25ZOOkJF3F5Y9vfUYT7VJ71neO81+
dGrTXNdhTilC7LOQoyZckylijW/mv/MIC/Neta00r76V4sRfq9luAzxLXuw/GVw1Hqckr1Y6GiK0
eVFcG+2CMqxdj1VLWHzGsx72tZ3p9qvw4sG6sleKsJhbtr10bj5IK8TNU2Pl/I1nmZ4uiJPLtkdg
q4x+YD8c0vrE7ZbSgJYCxdDpt/Q0Yp2REVBrbo0bJYmULSLJoMTZz+TJTDw9uEnZkMDGsQIZ0U2b
o+LJ+pUVbA88ZFLoWLpfp8OcrXkC+z2EP2tvzTFHd4HcuM96r4EG3vhHo4CeCUUiWQ8N6gnX5Bua
vA/O3KvJkw6FOjURT/ccBtk3NVDDlmBY8Zp0sryYFbjkuQvaBzm0lIr4gHSZ2KInXLDlJ9qTt0KT
U58jw+Jb3OTXyr4h4PPUGA+yiO1d5efBqVKRu+aDXC6x59mkm8N+g2nzq2nL9iOwo0wtYVSrDybC
GedGO/yYsqHsjKvClZ8QRfODg9+XgxXJPy3mDWXPPKi2aYPcM8KjnSOVejCcgJPNJmD8KfU/Es9u
fkehn/70OAh/N8PcjmDSJwbW1K/zNw7+4MgQWjDQuvUXS0YFUSyOrkIW5evYOMPRrCEoDzIbfocx
pVhWSD0MJoCSCTdla4hhij6fIdyWk7xxfrFpHCKYUXsEWYGpgd6VamirgjRwU51xO0VEdZQBts7O
jGf+g+PCorz44sqoW7eENtdBLOU3cpjem72vDpo2d1pC2I91lpMsXagWh2H29KpqkG4E9/ufoU8J
L+JPREen3fwSTsLBa2ZiB/Mq+V7nlvmsctO6r7momHzj1chH2EsOKpznvWk42Ql1APQ9VP4NQO7y
MSfG1v41mhA/iH7hns2nqCr/nui3bA7J+n/60/+Xo82+JUb+drSZc84dOq88lOAIDnrZRcHBtyvu
f1gpJHxxju2lLgY4EfCk9HMQ20xoec7YRJt3SL2yA/eCf6RUI9i+MTUiCCNed5AzvS4Lr8D+g1Ex
EFvbczNwUTRk7500Q2+anWBpOUb3M+YeVLShYFkVGxZdzs6IRJuU0Qcd8COKQ8BInRgg8FxDTC/w
7udtW+vqMtpjuHW4LRFzypvqiNAR3gWebR7tgrIJP4bPSk0SlBN3TMJ1Te36uhLpsImlbXxhrOzt
tT0RLcfwmexHY2y/axOw71yIhiSgQg+dZ0PdwjzKogyhjUp/V8ZDdXNoSLu1VhWj7bXnO8VaArIj
qhF9ceUPVQEjl3mrMxsW/+BWjenDJj4Dx2yu+pHpGn/qItNmYa2J4bV7qlXgymOjHFwI7l4nsx0i
Ot2FgEdytHrFipw7mItE3ZSQf2k8+a6wIe3hsBj8GtJCrtlktV8oaWJjAlPGuTyEa6+RgMN6i1QN
pebuI6Ry62gaZX9fIG0f8WGaX56bJls7mDPwqc60DZzCexrdEJKustS2FejledkrPFMkE9kpliy7
TPfHIFq7m6e43hu+E6wnUI5Hh7AfTp5bPt1oLqGhxy1/6OHSkta4UZX1G6e5ePX4IzkaWrPu+nNQ
WVhYV+nt9Cpu5xjLJNFvOZSps6pgvQFREY18wOjCKcgJTcd4MAvrd/3nnMxVRElW/uf8NMfs1qI4
MBksK2mF52zqvb3EjWMs/3WyQ96Kpv/pxQHQ57um6Zt43AjJ/+fMG851Faesdfa+oARoFVqQn1dd
Uk1X9jf281h1DozuKskwE1T0j3uR9cbNtnyCEDOtmzi3frjKBumycPKBo6WGM7/JOrCsBl3zqBTW
SOK/wnjaL0ZysfUSXzmiqeiTAsyMb8V7uuf88QpLiWeJUr3xpeUD9hCkJldmXBxpFZ3qZPbPuFiy
u05JkIt8hRs29jY4RgtpU+MjYQZbYsHijPNIV6tlGbThmRwrFqG8S/Y1toRVVRs/XFWTjW4m3gl7
0DupveAQTIBGfMIk2J8rajiCsHsZoQVT+knX86G3gP7xYDibkB0TIBM3W1XODGl1hNSz893GAOnK
QmYg6RuUCX1T0Wx756gV0c6KAjyeVomW1bbC2ecRdSqUOBgocPWML4Wb+BH4IUTZqU0QzPtxoUb6
5+0mA+5aS4wmtPouelC40GJyeUqKpr7zG8t9hkNqrwbbRzGK8L6MFUXckUnCGTzadOePNXHzubuN
wXWBWhDyXyfJtxwzP2iXCQaVD2g+8gTgllREF0biARXCfyp4xXaGSVNw4iAnTtZEr0aC6fygGsya
bTq5dw6T4d2AIepzRM94iXOI4uNogDhV0XRfxar5zU2jvwSgvhKE7zb7cdyQKAkTQRSUPznQgbfc
cXFQ4bSnZCZwBknNRQ3Z3cuR5UD5hYUzP3pTlAyX6fYpGy2RgLExh+Kjlr1lHXQfsEggyhnFKxt7
N/Y2hNvk4N0+rYaO4OBXVuLhRFDEo+jBnQhxwMrIt+2fb7l7+6w7f77wFH3zsTdIVS3a3Mgexj8H
AQ8YhwIVSRwQ2Z/Dwv9zcKhq0s/jn+OkxpHKy0rOjyIAQCKX4nb2uH+Ooczxw/uybuY3WmoxpVZu
v4vTtqM7ycbNb9cKMnOGqWtRFULe9dMYqr32E1+vR2BFLy5BmvMcZQ42S7d/iNIgeOtb23py7So9
9L0zn2cjQ8i2zaZ8lCO+LCTJ6WjxuV/6Krn5uJwcmIk/Dkc+inB53Ez1WNXEDUGLiJVXdoRVahrH
HbZqSvgKIDgypk9sCfYiWEa90vcDtNoNqUrj1uXVinTFBk3ilZn0R2NPCEghd4OYhKxffBoEL47l
VLjBIo9rihUFVlkiJAzBNPpQIEjAgjglQ0qXpA8J5Zifdav0k+Xo8pQygvDhLQVMp7m05E6PJLFW
aTyJpWPmEGslbpP7JJF5sbTlNLD9c9wY+CQ+C2cH63/6MP3GuIwmD/zCKEPJncTs4gcMeurs9B4N
kK6d/qSixvBodq3/Cs26oWqsjlnBEw2MTwJUW7gk6cJ1ogb5iObumeIdva54rLXZPJsNGsumxs1P
EUDVlOTYMn5xSaHy31Qol+/4oTU0lxCNCUwSjdnL1u7Nec22Iv5itS9CXMBe8JHLSn7nmdfOx7Gr
ZXmcWHTUG6P0PDZAc+y/4+YlBTdjyx12ddx7HMWIYTLSxnPZyviuc+nO5iLTPfqDrHN4lhl7Fpty
cbFWt6tyEpi8u1kQR+MSEkw4bfpCmWKvpTuQuWjJrmAGpXSZpNK7Bu/0u4P0DBo6cWHrjHxLihXj
73CGctW/z7Ftf0VGiwvdSfk3KLgek4eSNyrYZLEHs7cNaqoRigj7T+Zix11mddTvQ4NgIENU4n/L
/EbyMkpdrGH7Dg9WY8XXgEBhzI2q1Rwz8dwd2yYNrsiUwUMTi/ICBoyGtqkhdFYK27XXWKzRFUqk
9mRd+B0MaG4X6WdDRhp7JPewVYqdJSVRx6nFBzulK4/H8xYltFsf6bzH3517+aBpNs2oK+KTBte7
MBH0nKRIbKTKoinx6yXk16mPo4mQPxq9Y/qgal1kffhUhl35kakKVZjmUZrtMD1yOxw1f2eRzD2E
VAGB7B1a2/xea9G+9cpuf+vIpAjeAJuhljM31xdLm7f0XK6IBYa9IY1T2/cGffNzpDgz4Y1oqseN
JDxDOwawG/TGQLyj8cdLCXHsmlmK+MU4sGBkCdzG8dIEScyg1Jj2RYG/YDzVdr4HbF4H27kPWNMK
MVXeVVnUw6xmpzS4CAJxPg5T2ex7ZVYXcHd6MQbeBD+9ceANY+flvI9btiaLQBn6jv7UeGvpon0h
qdH9RIgCeLVCjYeFiDCqysRL+MkVfFj0FM15JKhcteIXInAOyNE7zlE6vURjSte9OxsBluAAyPIC
q9bYckvLuMgo3iD6o289DYbnK7hOfffkSLhJKydEKFmYEDuirY057YiH77aGcfQ2V+B6IqdJ6ICZ
c34wSxCT7LqJpytobl+jOjHRB/hI4jfwkJw2ScFma1mjpkP9IEuSbLVypl1pehWElMCt11Mdi2rN
ITOCfMmpW6xxdXzPzWyDSIQJuGaWnaGRlC75+wKr2y7UmcyWY+yYiMROSjeorWunPlhTDx0odKrp
ow4YIsw+LZ41S4JfMht97kxB+SplFr9YjrI+beHlz6NpWPvKcrpt6060SWHs2MxMv799q67KVe3n
ebqha92Nlz4T+9fA832I4r7FZphCXCkiT36DImqBUge1xBPZzIcZM8keFQzXCDY78wJqDNokH3w0
aqJg3C2xcjNypxkhgVosFBfeB48U3ApzBfaMqG37zc0D/4NlSX3NvvS4vZoke/LM0U8QPnpu9XHz
0eQuX3o+s7TF5aY8hGjgr8JlWB58ygK53I6U8fke3XuQU6H50bICrGcQ6BdWDnSptIMHan68S63G
esfPm6aFwrSDj7gnruXihKSnL3EIdhGDOzVWUf2KW2rGSbdgqETLlPF5anzx7DRNcIpKmdDa2I7b
IcuDK5NK9dXpuY8X+TTTaCfiMNk5ABtOvRtNtxs3hSb2WJ7jcnC3IsjpGqv8sl/hRgz+msf/Xyf2
/wtp7MITDpyN/3Ni/+EzxaIB2vfvYf1/+7f+UtU9/x+CSFXgODZwDtsjD/8X1NdFOvdtD2vnDQPh
+A6CdwkwC3avbf7Dol86QDUHLizs2//171hfG0gwCRnkedRwy5T/V1hfkB3sC/52hcLFKCzS4YT2
b/l4j9vUP2sPlVlro8SKtYm0atfJb+UjoIeKQmxdJ9vYT1pehmyN5k1NDA5wXOhOcknHx64q80ew
KMdS1DvLmcSONMIn6Pn5UAj8PkXk1Ot+cH0giGG/RjA4hFMDrZVqmnVUBY+FSKJ7n2K4XuPhJhoX
sYdzA7ISU53JlVYUr/P9/5KeDDFRUl8m5DXpMHeOTqJ25PzxFgxw3hmV512QRucmRnSiaxZqzYzI
kE7+yghcbCWCgre+ZMLGU0EcAG/j0YU5h6SjjlHYbf3CremSQGQI6SS/9VyVoMJFDj5OVNekxzDi
5kiGhk0dS+zN1QPLhn49xcYTOvp8hrX55bfMEaGTEhDzaUOc+rl5Ny4xtcuDI88y8S2oUC61uHYJ
CT5O+6s3j4BSnVJ8WUG9rRr4hyKokEYh7NMNq9GQRV6uOsmdbIxoJcDWFPLZUZdSDB7IQZt5MZH4
/Wgl7QYRE+qiGLAUott1nLIdm+uf1PIfCPB5zJeFdagmfv6+eh/iVn/YhdmQFCoLUoV7PnjydEMy
rFqJ6V3g5WCjSxw+42jNEvPL7IZxnSBc32GgeY8YSTnnVH+kWJmmz7laiTEK9zznDPS2CDc55V/X
2mtR9S2WiPHAf6wu/PQVbEy79g9S1znOdzfausB0D6Qwv2oHS95M1A1QI5c/4jt0yuT2GHwaicsf
M14J+KCVfU6B7dBOVZ4nGfirSYwfwugAMQhqcOizLiniAhh848JI+D3F02RcBsKLVAKW9xIFZz1Z
OzxOxtHrSUGodjvmMRniK9F6QTkMbeawArdZogiSk+ebPW+HkpAb5Co5rXb+aOqlqUaQSbX7Pro4
VMlWs8eUw4lDQD4Xjf2oML2tenrF9xrJi2MJgYA/O05Z1K4N2VaGF/phN9j2WK37Jj0rH53bBmDo
hX3MAz2ASBtuLRH8pZnlvq5JRrQIbdfY1XdmCtKUwSlg5z6U6VHN3ls7YDvN3Dw62SHrHazCyUPB
7UPWxivz6/iSzMUCtlVNA3SydVVBz6v505s3/2SLTxu8dnKoXHVzYGefTJbBFyaZb+UNOHILyLmQ
AMtlNbogjmU9LK3Wcx5aVcqHog+fbZSYk49Ie5rsiVUc89iJINM6ibz4gej2XUzly8mdPgBHXZox
6t+JtdYXOoDriRsw3MJfKZDErq2m+8S2njtm1mfv1iwwY6S3hCDpW07DjqXTnRNSwF3VHRZBPHyo
lPnV9lR+teaI/FoLxnqi2k7rvL8HSlTjfLynuMnaBGaBkpF0sABUd5xy+ZZFc3XMw5rbY2+dRDqx
uTbDG1Jfjvd5l3LbNdYsxYxvbEnVkpsHmBzg5FRqY0wHTTsv03IoT2WrDrKvsztBKcPdn//lt2Ax
6CpUmz9/D0P/cBE57pWSrMx1jpFdbmv+I4Iq6kBQf+reYTb0xKsvumeXZcYy8XPrDCsETFYQGntM
MiX108mt7CdECcHx58/OY1aHZGkbOsDDiHBK9opBTS7BxLb3VVB/9ZGjFpZDgUMxN2As3YhRsNAH
gzf3XteePFn1A5m5aUkJ2cTyh86NoB4Z4lXuHtjPN6WoLn6Mw2vspr2EzPnEd/7Hbo19g89204ZY
GyhUc7Z4k5jPM1zTTkh4M8xr6/LnL7M5W5cK/YHFlrukk1lv8hx1dshce+M3l8Yd6kMzO/zwZp4s
0UYgDmYjA7xLxSATXMuCccZdloqUXvAko53nSzA6jb6vr/2g6WlpsOjE2TrjYpu11nqM8/rWoLzz
PeGTpMPVGcdGvLUBuQMjT7tDY82EzPiQ8TSvGxc9bnY7Oj98ZzrSSIGPKur6LfYM0p9u6N0RROb9
iXp/F5nWArICXbb4/B/x1B6yhKo6szU2RDRodZ8wbYiIFYpNKEl66RonVXn1oh4dv/wiiclAPWO+
KwxYDrhfunvFfwLjFt3vvg4ug2KXDPJ+IqgwvPtd99I42ttrvPpLePPhykZNXwjvZvgoabvFabgL
PExGpUNXW5wRN5si8w10fruJPxlVcavGJdU4U2BvVa70thrAJszqEW6eePJDSJ52Q+NYbgNCcafK
PFaIgKSEGcB9mwQQtBfa1nnusz65y2Mg+oSiFzBG7G/4kaloz04DETwcuXXFRX3KDObkRmI3qdAc
yT9WC7Y69sFS4qQoNd85sK2OjtbFweJb19GZfv7zl752ujNyHsvS4KfIgvQEiHzVtS7AntnCmp+P
vyvnJhb2Xvw1WmqdVFW7V6yrVqw6oM6lSbgfQg2yoHVOGFPhRRc5LcR6yC+Gspfa8QykrF7SsijK
Rx2S2cGePf4wLi9TAoOQ+Ys7YPjyvuA1MJp0PvH8FFtEE97JwsgBv7Q8zxZb+BKNJ0gN45TDOD/b
dr717cDYjahcwPZwF3Yyys+yoJGUvAM3E307Y7U06HoyS8KPJZRa6tHOw43Gh6/9y6V+eJnE0bDH
FQv+uKdQMk2Y4Jt85Q2CUSZVFwKfIE0L4v9y9nOOvoD+NG7LIdI0mYT2M4F3e4jGEidprvnURfCP
6dE72RyQQxy89E5g3FXQjKD+tETJxLGngpUtb+ktXVjOJznNPtVW+SFr5+Ch9bV1VGO7NQpxNGyR
P1OZNR2jmQx82KvsOBnRS5VJ9xBn7UFMUXNEITYWhq+f6myonvL7QTT5WmJeJrzrcsKNXGjH5iWp
8n3nwrn0vrMk7bdxKttNVo8mSzv7Y/LodBhN84vc2S+rqS/84Sr4DZG1jkAeU6W1yYxia05KLoQw
QFMXebROCAYukBj3mYGEEsqJ3laKdx4bVvtDrmFGJg4WkekdLVAfSaEW2zgJKr5V7RMaOAXaoRxf
Rexh/AOYQYwbAIOE7O1E8gsTJMKTNNTen24LadTTBfjQDpOHkliYHr16/MT0oa5RRYEmZ3IpnFsW
Edt9r68uVsp9bLxOpZeRbI/3xH0Yw0hszfa0b5tqWMdU2Nkxcd0xH0oar2qfnzBXf7Q9Iv0+bP7O
BwVSl9Yv8kc3e2H1mtXuLh2MlsxzvmP0zXZ5N25cZ84ObtL+srX74Mfz+NZ630XF6AxKkT40U5u7
DKrs2WhTKm264WOaYRbUIWQe0LmLttFrhxUs78doLJRJHrULGj7NLff/kb14oF87TcozCaEVmNO4
HWeH3NOMkOYm+4Be1JVdJXhhGvY/YMB3zvQL9D0HxO1HLYKaLKoV/TDD3jYcYJU6+yn1iVNblP1Q
dnmT3PkLZUDThnKRZ62lc6eD4kfI0d8SpzJOQWWGJ6zerINmLKqod/hKps1s28VqNqpuHbpJvima
juICBJ5qgrtBxRUZGRKmxEE8a81T2l8525+HIQFyNZt3bT7IwwgPotUO0Ait9WrCaJrY4sLYEi1V
GiQrqh2MlYyD4WBPLo5bEJ/Ledrg7NefrXiPLXs+0ie9khGFZs5cNuvOk/gyY3gp4Knv0W0Jh3bM
yE0eiB3lTcbGwXdi3WY+8onNgsRuSTsG+lM2HBCMiG6AEFkbN35x48fBuWh+FVLpg0e1ecX5dtBW
85TPGsnDH8sVCrA6N0nyUkVEUGM1UxJSuc2RpOMJJYfsTjbAgbCb8JwH6ZPfxyFf6MA8CEq+A/1r
0HF3KgL2z6WyNfISdOTWrm+5b1w1kgR8bjUsGRJzyWLNu/PD+mSW3hPLIWbxOodMr2bCC9p7NrOR
+q1WLUe733Rj91SFMcChuTYOuU93ad/dKtoxUiDJ6o2hS95Sn0122XvDsZODuY68mZ0iITevbx4B
cZL7jmrCHGGMV5aCiTyY5qsZj3RAjnrvTPY5K0lb0FGJW5+LzrZo2/nCTsHYe+Evijeu0icpHRHU
o4tpV9RWeaQQhWwOBeK7IHEe0tvlgMJeyhTzjO0fltaF7RjU7XnUThSVAZk9EeEC0FuxCRxqNUmZ
t49vhY1nKveHGrq6aZ+pi9qFc/s2jlQMzk3xUaUS0o9jFdSBtJesEvoyoAhiI/JppyvN5yZNeMTi
lRla/aNDvyxbbp0zUBkbqYaYkjoimPyG0zZXTzxIiKTUuU7tqfcZkhiIhzNxsyWGGbXvZqzOWerW
WxdUGUMDACIS4vwEPIpC2W0EF8Y0f0y/QwhED33UZOskxfsKppbfY0FNT1Om8qwim+C9JgBqueaD
iGkHLLLHEP/JS845sA6rKTsSDV05tZPc4wDnM+XSL4+wAC+I92UjAOwcMKdOvITcJptwrJe2lQ77
vpfTE+vj5zhvCvrp024xwqVcdTM0b14waARy/BycPlsmfQJ6Ro3O2RgSisv7Jlqxpew2tot8OnfM
bgWL70XXdNkW7SBap90otixuT4XRWwfkxW6bZ1A2IwN6Rk4c6a+nhARgOBvm3nSzzTjnRCnK7LuG
mJKXdxbq5kOJVr0S1KAsVI+3anY9AA1EnFdzyVPSwLOieOUzDQoSsN5EfVrilpzjIa6AXAFqurEs
WJhS9FMcp9CU4K8oGbZIfchGvHVjlO8alPzXFFNTypwHUGc4BArymqwhaORtASlvpB5VZ5uuTe6J
aGjC4dYT9oDsYNDEOLn9b9WnHS8rWRXrhgujN+bUGviUShqJOpMPT+JxC6TakoY6iGVLWolN5PIs
NFh6JS0jCE/tMPYvlSKTNQRHYeQz3UH+d+O3j15b8/Cb33Vn0ERWDIdwMPWGz+J+TC0H3B5PjCZp
vmNd+Nz7FYAeRkgKfUoQK4X7DVaB8cTnVAi55m4HnzBnTAl6GfQ2rXT2ce6Wg8Xmrd2Zg3OJxh88
Tc0uEONDiBufjdSr1VrPioF3m0f+HZI5LjkR7xpMMsdkelAeZS9daiPsOPUzru5yk5MQ6+iuWGDr
sZaEefnhBM4ZRbqZfcx1SMzdlOKvv5HtRdv1Ow9ADEvwXev0YH1GwD9ZRXCPegTKPpF9H8GINCuZ
lWtS5MlbSlJp1LhXIiGIE5STPknX06eSMkAaVJ4T8zaTi77gpkNIduztXappywuCljTwEOxSJuwD
mQ82D1vu1DU4Y0EGjrU/VCV/ghXj7koxvgTDYG/KAks2nyA1w9PqLNaaefVYtBS/8KWFYs0r5Yh6
ayXRtzdNn+OkzDXFY0eDxsFF4YJkDMs7JRV6BSUGd3BjV65oDICLWJsst2JPV3YWIhiYmNponYVh
PxCb9c6kOttFRQnp2jGx22PMZ4+g5MqddMfHjPO1dF3B0oe7SIjUuCDLhARiufG6pOz6Me/aEi4K
NqR+oFfPiswd91H72yCaz+4hKJcZ+81ta1Fw4OiAREDFKlUzGsuGaEE9K33EactEBQSDf7U/JS6l
ILqlgs8DMrgRLa0mg2dYO4Ocd6kCKO8BHxsDLNamk/Xe6U1UTEHTMwh2QqF9dLu0l9vAdRfmUMpH
CGDL2TKRKqPpp/V6tRvlPKxFQapa5HDo2DmxMU7i+C71OZaRJdnKzd41DPA0mlDrlpSZNceEphHY
feiGoZAIhTBtis8wcnsu+lm7mSd5ZXEM8ASOttGLh4pFM+vhnleUzd8ap527sCs72+Qy+5WWWX8Q
/HY9EPi4Q7Srr+Q9jCcLtAc99c84UCpgcwS6HDp/VhkC18ox6HOI++AqRl/uJFLKoquSJ39Ym2YY
/xo88qCuKJ3HOE7njcdOZyJct+bl0Hflq87d+VGQCZ3jZddVPqgp7zc0CCZe0gVdgcFISK7kdUF9
WJdbjDzlIPbgkbhjZOmBOYWqsB7ylSFpxwqMjF1eu3Lo6HqsidFuOBBbXpQUdD6L+HM72bckj4un
OUvfjNaiCYYCri0fmrbK7mHmbRlWqv0MDcwlRLcqOD8JQA9XXeI4AU1N0IOv6aIhyrVhmQhcfkYh
sfQPd8etmZXfWK2ni82oF3kZ5bJRRPH8JChiSBTBim7eJ0os84IetrAnUcUId1fH+qALrD8ObXJr
z3gmTHQ/F8pYZt2NekkUWOwagbEoBs6zT6X4iEuFYGenOy69950HMoHNJB/XyQXwEXdPQPVxYeJH
ZL+nQY4Uj7KvTpbHx6DTFGzDnANjKU2KVmyiqFgiRk1SFnr1lnOd1Jg7PJpFohfuhLmYcpT6nM1y
2QgmnBzgOEGgbqliRT+tT53C+AK5m5roED52KNTadBGQjXncz534BOulNvmsNlPGVAylv9nOMx04
jefv1Ehq00/CTx6RXXRzN/dBum3wPiwTj31kSA/MQpa45Vht3DmNGx97EtX7ZA62etRiF4GkMxt2
bI1w12yNGQBa/38QdWa7bSPtFn0iAizOvBUpapZlyfMNYccJZ7I4D0//LzYOcG6MTqM7cWSy6hv2
Xlu9DqpdeHjzbvjKvIaUXseI8TfG9scouVcZKG9lVYTHzq5fcSpE/qABcAlHnQtL69Zrda9mLYhb
tXmT43VwQaOGlv2vB61SLSljhM5kSAy4jIYtzzVl21auxc7BtbweXkAwiX+GTkeIt9q3Kuxc86Kz
gchI+mOaEddxwXLO+KPnvQkgiD4wsQY08XEwO421VUwRQ/Qzm61e8l/iK8DVCqeVXZv6PAr9sDI5
dXPaO1gJ+ir9bAdiP2qoGhUYUuIC8nmlniv0uqABkVwgvEhb4ug1+6OZop/QCbugRrxEHDhqZHgI
n5GDJiHpoL9WrU7wrJugq1RqyGTVS0b+yJ6S4DfPMU4ThFr7kGyuyZL81sBoaNcwPGjGb/ZjGd1z
xn0KD4jpm+b+7SJxD1nMooJ2Pucq2TCpg//FWTgPLNerMvxe2QADSyM/akXnQ04mzqOg1cE/cA4F
Zouky22aL+ZtZXOZmtS3DZTSdQSZRYY4/Zimw1iPWBXNFaNS5mPtG9IlBJtgOLZKrgVRYue7UTUr
CqPxxErX2WdjdzeMU8j2c0uRSLvLOLVD5xBMSO0oWZYPNULHzXJ/H8P7tXnKuHe+R12HQ9WzRG5V
lYOCna8aus+9dP7140joWlodKUFBMefC2rovTdKQ+zX64EzJYXPdy4jIRDPMYDYsNGxtfqkSEqqV
ZfrL6A5tSNrwZJh/NXOgFzJ75NKy3SUjPEKr50vK0ilK3iD2otPgxd1HClOvKm/AAH0rzLVnYeYn
u0pvCCAKmIaG9Klifvj5X1pMsQQpYONFs8csFXkReTRhaH/S9b71NLytxZNWTR1sj74yuasoOMje
84urBkWGOw9P8eTiIWwVgk5ArVCMw5lBRY3ZvmFev4j+IlY5kOXw/UcT74Omf7Z4b33L/ggjEAma
XiC2GeXkURjv4SKt1kEGlmLC7Q04nIllNu0VqULOYJO1qSykY7rGicaK+zWrtX8uTmvXDvds0ygu
apw1lkF6TS92lR6OrDuizlP04lKKctgP+X1IBSsMMooh2/UhYYVER0YKEpVZB+TRus+qbQaqKqtA
nVXUCLpibIDo+HwLOUSOcg6sIcv8pmCSObFcTxnObwY9nb0iZEYSE6uCV4hvojXRAXnKYoIacoty
gxcPZAfIa4AfiEecHVY1CuuOv/rCk9Cxg5SV/bwoNHTY6isfRyL97ZoUXXphmv5qjDvrsSLRm5gI
w1i/HRyim/KpLIZ7O2r/CjP9hY6LLshKg2SsofSa3c8qklYIUuEBosOxFeOLUjk6OS1wLG2pvKEJ
yQF1+FukZNEBxH51yUDuw99+Lj9Nlhidq/6qCXLmGQWFV0Gp3hgsYj0eMG7jHExZyBZSd+mdocdU
XlLdnKU0vCarH0s4JBtyT44iMZ6hcCEwiqenUmMyOmTEYxrk/g2W+wKo8GJIPoJIugd0lok/rz4j
+IBfrE/uQET3wzJkz7aKU4rUL3Ofi/Qiq2nYLi1zwLyqAzQeqacr7oPWmR53nv8YTfPajDhwgQBj
/klerDkBMpnMHpyaE8IbospgQCNzvBFU4/hkVfu1mR/zyGS8xQdsdHQpdRu+ssxpt0NXjBQWvU9F
N14qyFU5Jc4g62HbNm5gO1dNcV9Ye++nnOBV7NpzeygyZmiJEo0bw51aONvza6Ykz5h+r7XSfsRC
kIaWD2cM8cynsgooj6GvuGa5byqmQcjhtvE6eLFIaMHRm15iVYInp6hwmvpiAktCkH0BUlZezalM
r/KUzrzTpjO/Z2ZTYtMquBoTpLlAgcXFsttdV8O1sg5AeMaTO0TLCRBFtMud7K904vHGK/+HCAAG
HJbxW1riCf0JUSzwnXwVTtWx70x6G6fYiKZ2qSGANSqFbX7G8hfhWLxVpFxolPVtb8bNwUY0dmxU
85fFznurtRDip1K+41EeaTRKVIAUizI1TD+hUsC8hG+1790XKannhKPhVgtTUu0ikxIMtMBxmWjq
V0OHbdC/6ywCcMcxUh4yZ688Z6ZQ6eqR9jfU3c2oOAgxTe3iMsMmEoo8Uye86AkSc5Zp4ALMnlKH
sRuujubS9M4By/8U57+DqOm0I8O6XPCWFtt6ro1Ljsrfb83+L5+DfEKAQDJlYS4npmyjJztis5wK
vROTEUYprZ47+JVHFA5z6x5synz0zDxuqDJb4ry2yIMSXytcgXBXZgRpDKB/jZ703PavhYBUKbXv
UTBPJotPq8LDmIcX9V87S1+UypONZpyfQPeRTPFxCt9MPDws8bcCC5EHL/jLzfttg+5242goe8qu
P5kt+7i0FeR/6T89mE2mWp/OpAgYsCjVE9uvRu1KBmZHCan+WBmqLdpmaJlTzCLmkijWq9KwEW9W
L3Bus0tKwLrmSvQPIuhFRXrqIYr1+p4V94iQKElQr7J/5npqj6Q2xqdIWG8cDhieetZWbnlBp27t
5jXbvOSs3sR9dCQU+p+rvypL/c+YMpVYkGL9Li+C1yczL4yR3qHCEImc+mjKcX536A4FHBHLvpPb
2wQK+Bzm79lWbR3uqJZZILJNvBhbZ3j03y45hCCvdepTIIJ0xCNaURbUaF+SUy3jZhs7aB7t2Mj8
elReDJDy+0GO90Z1omOv1R805QAWQweklpBnLJKxN1LZH9A7aM8qcYMpVsyvfMUZ6f9m5H5Iew3x
IIWq3cMwsnY9FCkaEgIu49y0SLxPiT1jq7hV+YdGyuHehWxp03Z6tAwHz4tifAqVkyRlqeT39B5e
SfVzngYUs0S924FuwgEEBQKlNkStCgfgqlslMPXKSAJLQLUeWe0hbJXLixYaXwbCghMSgDBQ13qr
avMWkqo5+xLoUmHAIjfGowL7bOD5OnWYAk8AXbSTLZadTf77Pkxl/ExiFBTlWAa8bdzz5P96AjrQ
3Wi+XJctJZa13DNb403o5XhK6w7lYOqCClAV6ygII+uxgV/DpGPajAUygHaEZrJbx/a2FR8r5iFS
G/ewkvsvEihIRgLnuCGMgZt5KmB5OgQ2gmrlNEcpvavNEr0NOkIgEn9loujXCD4l1nvmRkSn+had
Hws1hqd5HYsg7kA/NUtoH9xaHzwpxjSAbs8VlixYDDO4ZALd/1CtQ+08N3dqlV26IvO0eeyvqVt1
txEyBcIENsdgTR7lkAPFsidM9y4VSK59mGFFL5JNnq2l3dlkD9VJRzkz9vhqslxjEgoYvD2jY6lf
i/Zj4U0FvL+R7KGvpZr9hBlDXhOZPWsL7FN58yXtcGVK6i3dWTy+lDnCG+xMdaO+lqr5ZwkhB0ZZ
+gZIoWQt2C8eM3nTL1Uy1LmOeR+BvjyV0bw8d0ywSZy1JP6dOfbCRRsCzPh24CzAfmRpRtfUcE8A
vAgvQ/a4Cxccrzqu+Q1l1/gyRvY5tsZfRY3Kvdqz9RKT4R5TU4JXaItmm3SUb9idSrQWZFr4kvre
zwtmyah5UZbPlcOrybo6j1l5I9sNszx64cKSz8Nc+8swRS/TEoyd+6vEOYSPJbJ2kTUZh6XRWIrM
YKbrwlDeUU89tX1p7o1Vh6lXWqDDu0bYimsxYt3JyN/eWbZVBEyjazie80y3WxM+rFBVp279KKtB
0ErSaC9d8QX8DZ1AGwWA4bd1nobYNzOAuvUCJ1qot8Jwo0uNixCslEso66w86W0WvSouajWLPIC2
J+FFU+vrzOMYoLh3PU1lzDUTKomhjmmPNMwTRtH6iI0amGY3WfBfAc5Rv9Vuo5wcOzQPSJfv1Qy9
YyJT24Byc0gGq2W3Y2RBKQyUBFn7Zq9o0nbMqycXZ4Mq7OqtKZ8ZEF9VS+asic5o4JbvJGUv7sIL
kR3ORkhfzLBbOoDQKBQqluQ9tciUaZDPsENmucN7HIzFNN9XSeymihDDKSQAD2YkvJSF3Fq8g5DK
jX3FGNLts/wgyADdLPznpJWvd40FF/ScWTgLXJqNu5WpLxFpI7ux+nJ6kxSUdZVsXHqzO4AIIIta
qYu9Lgm41VzWo/m61u8spEUx6Is5hwySrI1XRZKr2RICPuGXHWot2pkyzAiJnvttXlp8ruSRmG0y
eURuGTx/9AeJTgaQLdL8ENuCto8I6tY0rPOYkzcSY3gFTlef4oK9nw3f6GSp7xO2gnMudZ4Xozb2
wF0wts751ZlASPUAX546MCjw/dMDbxeMchjRWxPPgdpp86FrcnOPf3W4tqHxmvT6IyO3ZSmX5l+2
Hv5Orbyr+vjUEyByjuPsN8cV6NeqdWKjphL+C+09Jarl9N8XoBePyuBmaZEpcJujaPwIkbAfWeEA
DBnDA8V59Eys4l/dtCEyl/FnXBfvAxaC81LN54mh8Vk39C8bgNpHNzP7MyJxiBZWlzDRrCC2kZZw
iQFegxrIstd9YQgtt4S+y12/UESaDa120svm6tD8Ee42nkTKdkKW41OCrSLrLfmcW18SetOG8CAa
y1itjn3MOEeSvVhyOd+GwTlb2qgcarV+kgtD31BFSTS0qY9AP/Q1m9ejaILMYR1sZEuIhr2LfXfC
96x0PEk2QhtmcZWyWdjJXcsFwrmlv9qo2qyo5uiq1ad6FUHrFZJtrX2pLfjKshtadHLvDvsqL595
grDjlpdCUhejsHTeC24qX5eWR1hif0PSDFX3B4rm8gjnTvXypX9zLQ4RNng6dvmsPTmpdTWbKtr3
rulHap49wZPInv77p7LU1KtWsBQwsytr7JFV2mBv9S4PELbZHoSg7jhHY+FztuBBynvon0rfnVmG
LX7cOBhsRm3aaiN+NQg5bCSLYXnWT/robEFux6//fSktJATxFBA7pF/65UOR8fKJJLLe51MYB71w
Vpp65W57N7OfNQAH21qwMvnvl1hl+7MVxr+sa7YCVcfXME0MCGA1brjaSsgLWelpVvMQaCE8AaQM
0A+bl4UQRqaW5SOJl5e8caqHjWEvCs3pBYUr/FsBxR7BZfEku+qfCHcFF/S5GvslyFXEfCnfMWkS
OpmUdrH/u7BvflhmjnEr0b8Gsh12CHTYN5Bfw1F6trU2viQhFz026RuKq3Gj97qXg87Au2cOT27d
PBEvm/txXw73fqluTUMGkNj40D3igD8cZVIZdb4l7exYxqg8SJgMPfREMxG1NfZ4o24w95R1YPA6
emEuhiMK0vBJAaQrZrYXw8Oww/YcO2Bc7Srszqj8G5xAzU9lMVxHsa/s8r6bAt0+6jbXmauk4Va3
Fv1ezuNBqs1PGKlf5HGQprOwVxZxU7GBZwYCGTdILQKNUVXZuxhOIzrjCDcrJhvZde+RVjTnysE1
ltCwMn+LwBFrgmOKWUmtvhGoIJloqM5B6RgEiQblZBYZAuXi5OOrZpfPGGBoF1KtO6ZXcdF+zXPE
dhfprZfhSmWgOtinAnHUwSKtgtyXBL+NicQ2NX6WuNUuLVyGzXvmLThvtqWU3akfoWI4SDljWm0m
8rrdpud6JAGA+wxLac1Ut5rhsNP5n1qORxKhSDmVIIt3gyD3qnPfYb/k50gnqnGZ+9PybOsALxv8
3ZbTV8Ey9mnQhSY6xFxMt1kTf/SSKF+95dJAZ3JWrO6WzGzNM4fVP6pMtlYsw7YYmcVTjEBW7awH
AMsqKHG1bmWvvkehNR9sCx3hWqjM6sAXA7lRO2F7s62OURPoDGiy6XFwCKONuook5toNhN6qAcsL
AqviQnhC4t1qLcXc2qEW+42pYCoxmfsosIdAuBeHjlmtdOzqoTkROsZq3CcTzZA2rrzoT+yFzQ5C
R7kbaM3PcHD/70vkAoxmDqETX/lZTpl2ZxJQHjlS4UN2Q3eN6pNgv3BMNO1d9lfdpAiImiY6jPwv
LQHC2Rxm24HYYQRidlDV7rxl0LWD/DXty7x0/djKzUOzPjQYVtO3Jpo+kBweyj7pqF/sgv0yeQhh
jpojNPOgIfeyqYVzBrlxwNOIs2nM2m3LoukU1walSz6jzxCqjtGbinZqhXMF1DIjejJanzre2LFP
JJBmwDxPT+l3kVLxtJHWwn7GvmPCpfxaKm7LMvlrtiHzjnk4VasEY+iVtemB0YrwIO59de4ZBrNI
OTYKHtNNgkAb39TiePb6LNmkgBGlJQR7ksWNA5c+m5IKvHk6zH+iGEQPxofp2PBqYPfhl//9k6lN
nz2mpO3//6tqiP6WM+amuLDGY6I3N2v4jFbw8mKM+Vavmn2rDIwbljHQl4rla9gmWytKJEKqIUhH
YZNNbgdhm5ZPedyt/G2jePSZRsdvospLzB1D44X6UQAMZ1KRq+dqZf61dfMq3TTcYyMgv2rAS9DY
HzbEsYDF5bkIh/RIDM+1QCu3UTX26sjA2GLkCqdayiAXeKxHPsdLXjoOZ3GTH9K++kEaUSNVFvJJ
4QmXwNt9IK88umHCkxzCrcPiVVAAOERSTyYqLFcjoVoTIbEuke47lVHd05gs3aGp/9lR9J4KpQss
cyooEBP7pss/o75aClrKD84Miv82QUUr33Q8SYiJkoSfhySIhiqmQVuqWJeFWu/UpRG47sF0fbbU
T047qjelyEEJsdA4zy0z5DCBcoszw+BuChgNS8CHyR/NpEKCHfNhmNrO6KPlwqw3wJF4REUWoU3g
96jt+uByy9DMkgbZtJW5zVB6PDvJGAUqKHO/Wys3EsZDX23Exemm/B00MhKUokOapgdsdnVPKwvO
29Ayr4PJEdvJxWNRtx3RFKNWW5pjPSvygF7hEIU6eBwEw/esbiE/C4AzNWC2vsodTiCUvtHyrppF
8Zk7anoowpIKS5G8/Wr5qM3pYtNXey00ivPSkYgmWdkNUBU9Q2O9s8AlZOqoadRKcXTDwVpwikzh
iR3/L2MWE6YyOvRIcMD2kSiuStktARZMb6pDQo3G/OHYUtmmjotrOs6f81gTrwjyjlrCrs0FyMGH
/DnU8/JSRcWftCAnnlom27pt95YA31nqEPxll5xmC/hBA8XtzjwDKFv5Vx16YNBOFu0nYSBCmZfp
LhgnJwwoz8ye+z0afQ74yeJSCG/d5P7U2Zg8u/WfZEC/0nNNBXWtPDfzV9yquO4jq97b7rVrUFbb
DQvgcI3HdDV3eGd0ZvqsMGH3hv33fFNqZIwjcuuRTfGBnyI5R6bzNVmsYhm+erYd5VeADh9oabw0
fNTJWG1b0p28vEXMjo/8LAeBkIA/3wCzfmsymhISN1BLo2SaihrMgbRaVE8J9j9luY6tXNhdK19S
VxO0F5J5bx0pN9Pp80AIqVxwi2bcTQkkGLTjvmkV4XNKA7ExyFsLiKIfAqWI5c1AA1EIRXBx8ZOt
e561kupjP09mjD2mfWnGxXo2mXEfmEBXSLcbyyOF7JtuZs8IttwAu/ZVq56vEXuDCU/uE6rVIigy
p/V1JYvv9pJEW0xX6Y79QYEN/p2xNft3g9EchBQi6Dryxk2nFl4siHokgZPZGts3Z0ZPkEpAOjiV
Y1C3GahoYVs/qML2QIHYoDfNPY5cZzdonwaMcwIUHPNt1o1L51bI4tlMPI1cQNHMBVQ3cXcYsfPi
x6iueEg7nyr+X27ZyyNOYGBoRo3NsBzSfcr5yiXI76C1PRN+BRTYTIM1R0t3AMx7TeIxvSBxzi6x
Y6YXoyr5IGpO0F6J/saKRmi6Hj7IOESBHs+V5yjYxKZo/qxnLbovupHsGsnT/N8vnXnWdxH1mIeJ
gO0Dn/YG6efAeMJx772zy5rceCLIVMoEr8m9sZ0CHBG/sJlGne2h3yyVylzCNDFzzYZwN+m8kBQ4
saZGmYGyngGzAZuK6pq7gvlpsUa4ajEadX1ER0hSGYBEB+BU75AdoEyXYf0Sm9GyiYrphaaAURTq
1J3Wa6xtlgN2E3FvTbt/5PKNGxrHdTraOy6p7EWwKD8kUQLWytLk2eqMf5JdzaNgwxuWw2NUIueO
QrVV0C3oxsglRCLfI07VmRit8p6axLbpg/yuClRojK+6GPGDFrHgncimHTXGKZZ5jk0io9wMQa1b
yD9p2tenJN2Gk75sdYKUNv0qiqpG96/dpUwNosYlZALjXa/fZyHEqednvhWTe1JHljdySnNfFMy/
tKl+KMpAU9skQSutf6t/dqiAf+mO7bVNOQWGLfcdbkWqg1I7oAet8tSmf0ZrP1st4+wiXXxDiPHI
GbDQBrnFXomx6E06qFEt+2L269VjZ53dELWSDeW3Ak7yaVTfUcL/0CpJR3o3cfaJU7kbVMFcq0pv
34mk3DKrzE4OuK+lcY96zVhPcyOgZzWIUBd77j7BOrEls0r1mhEGJYAtKHhh5tulrM9VjIxGb6Zs
t7iiQmTU5kdc1ndFB9Q+97gici4laDILbZRJjEiqvIe6s0qCW/bITKA3ccY2VRSF85HS9HnEc6xD
4oaWumLShB6BhuJbR1r0ruDEpX39Qktfvakqm0jipHYOwORbo/LaKgZPtzEPxqubT7fJsXpPGR3m
U2Zs3kwD5KpaFffM+QNlwX04elSS0DBOp/9+CR8Vy0OGjNFKZO0nazNItSEfDVnd3K/YIaISdb7+
0gw0YE3E+jG24kudNO5LNhK4JlhGcidPF2VB+R5D7GNAaCkosBVyEdh3oRhTytu0JZ8i/AVFA10g
TUhBXsYfuFlk6DT8JpUu7iNTKpl3t6Z1o9ew5WruHIBVtX6EpdBt+8bWfHNJW7j+vX1Fyj14KBec
W8eYcaPDCra7sgULwfObRwpuC4rqiB1dEOGsYV3ZdL6Ss3LqAILTkhjyI9MwONRu23CJLD+M/CPG
WPO+B6njtEl/yAHoekATOkAlJ9a+O0imzTXhVLeNZHxIhDIbOaAfywQml1UiySzJRPO51HttQtcF
zkn4cp0n9nI08KSYBqwDNd+PvX2zig67OilJkGPtP1OLD0MLSaPbmnJqru0ISwat2kdhr5FcCS0B
EzMCnAsKndi+5KZ4BfqaHCC7sz5hptTUbCB1pl0g28Rz4oTWxoHWeECtuLBUQ0veoRNSMZmX4/zd
xrbmaQVYlJJEBdjnBYog+HJFvuSPZaDLSez6pWNTb3Bs7OKaNrs1oA5WansnROjIjY3SRk8fnabS
6KMvrbqKFIiRN55c68K3hxKBEXSebeXocN56B4tobZn49sNd6PRPeVXh70/0e1LTY1AV/Zh1x7LD
JetVb/NPrSuoYm2meu6g4AEDDj1n/4BdNBd7AK/YyQJrcJh1pzoC4J+v67oFrL4evRKlaQdlqEJ5
1hIEyPkrGiw0hKhxkaVWeyWtwxcn73ftrAA5KvK/qkP2QOR0e3DgrHEoVDbptK4psgTIuz0MRCpi
8jTQNLEy3YfAifwYT62HpbnnI9e24ZwvfpJp2nn6coQycRQoMGL6Ydh2inwqoctseMbJzK6JQoxW
alQ5vup8sE854PhD7IgvGcKhUS0wIn2yJoulH2HpmIHLjylJ6T3oK1iQICx+QtWp+H2m8CNfsC+Z
wsegY7y2io7fuY0P7O9AReUUCQtYojNlva8NQ/UVjvxIC9qspSank54isfrKKy2N+G/Qyj2Or8vo
wlLrcCsEOABw18lq5zp2u6KavhFEAe8xE3AIofUN0qqEAMfLS4m0p7h0VpZU+uNwUKfFLLwcQglo
/UXz51JzvRmnzVseC5YKta5+TWJ6ScW6B22p1FJiVfZY3j7C/lZp/fIKUeRflSc8ggx3d4hhkdCb
7i3tCwb78Jhzpy/9jOiwLZ7ZQG1VfAiZ8wwgyDqQNYO2gsXLDTbyPi0VZ99nTFkH0jMde7pbLIQ2
YhCvXMasKklEgLet8tPsFI90h9wbpl716fvnvVZMZ5zgSAusZR+NkMotgjjXDlX6ISbiQCyz3Cjx
tO80I/NkZL4RYnFWBVew2uT3jhkVr+KgbayB91RVopvVmHWgY08pZkQmqMU/p04ACwECSrOSut70
ClC92gGoZR+yTnFxGB1pz7WzDSUefwPvOYRmc09qr2eGCU1TUR81hRCfsrOWM65ewiNC3lHXVubT
mMjltOYbIVArz4sF9JkJ8ltuR/c8GrJva/jXd7H2Xppkv+SZvrHEtE4RFGXT6pnc6gDDAtZT/Ml2
drUSxF+2qk9HC3U7Zmh4f0XzaSoGKgnVii4a4ldgRGwTyzTFtFEaDO9o0p51VkF02RO8nSqW+wgj
eFAWfYIeuCdOSe8Wjw64C+3sEgLEwin54qIS2Vc6RUWpMpwsO3RXZsJK0aGfQvG407pHM6bDzU1s
l4nGeNP0TlzzObsRollSfJMxTkkZFLVI9maf2hsTDo9HHAzJO7K4pEtS/DKG+i5TEFd1yqSrHMYz
GK/FKwCr1KmNE63DcmlZ0Ct70piYezNSdhgsmpai7lonCrez3j5m6TA/mJnXsiYgBtgIfYMlotap
F2jg392gv0WTUfg921OC6jL9yRDyJ000d2W4VBvVbhgO4Ml4yRKbeSQa8VjJqsCN8+EKTbm/WoMI
hqJwL8ilcybKQh2Y6gh0tVijxluYd9tqKAWW9udmrOwThYXhFdyVaKJRpWnO8kKKpHOvETTqRoaO
P5JP9doG4ir9RH5lczRThxUzWmwi9aKzoSPZaqNC+kUtOdTstgmgvWxINHn/7/uy4jX4NlYROkNI
2WMagw62aHvk0NYuXOm0pVOio1UwqW/c0Qx9KASJ5xLEdhwjAF22Ob1OnXtuVO1OzM23kkn8IlX7
Ya12dYmZH12/+luvdtpuseTGmOruAPf1VEohCKRvwPqq3GaDS2yF0d8iYgwv/33Boh76U2+3D+1U
1QLmKyLUXd8QMSHAGT0ToAXdtGbUTa4F7gsxxyRzQW1YBuMyOw5PgNCVa+aUf9RBzifVLh5QLXO8
NsXRNngeJuaa2yHjT8mSCg0smZVD52iXws0ztFkJ2eNSPFk8SJdZdx9qeOpxEhxhph1tJnNFWDlH
pZm054EqT8tdvm/bQUuFPN7GvelPuVjYqCuax0IP6wrIvb2CjNBbM0I2o2G2fjaSfGjONZN9h4Qz
sq2CFQLut5ncSWt8BTitsKVkKWSyNb5geg9aqDdIJR7KlBT3Con4a+yeWelV28otas5Up7owXt/a
aazBmE0rLAm8rjgc1307iTTQhvy2RP1oCudUZ4hyzRoV09K9QuhYcxJpp7POnfaTNnAeoJsMu+tU
gtSqsoozo8xu8TRXgVDc9o1/YRolbI28/GiobraERs7Moft4rzQGG6p1BTJkmD9FXhnPLZAbxmyp
2FbJHAdEZlPeN6HGGgDZQ50pgYZya691pBhxi20NEc9neMbpvp6dW5Hq06kAmPdfBNXZBScRcCCe
KXfgMiVxT1BR81fWLcO7VQYXz+tYGFf1fuj2lDM4RioQiI6lnaP6FhKhttOpcP0YPIJGvuRpNbhZ
apKdhuHdmPL07Ej3R6kJQMMch0vVUqgc5lXWqFbxlhl8zNBrRuNdyN3CI/xcI+tD/xKLfauTTL8a
///7QmS165dsww9V16gBg03qkRSsLZraGuter+8KsnljONYUivh6jfK2VIh7ZYY7yCH4GANNVJzS
fHlR1JrlQkjUiNQ0fEmF++zOAmRigTJtrm37gdvuz8j4czMqU/ucTgVfIE7ghBxfVPvPohcT6G7D
y0g4OkpJcWNbOWZF2RqB2zXOTsBX3GHU2blk0L9VuvJbRmzUiKqIIKuWtFM98LNqic+1VWrbIe9e
5koRJzK0EKWE4fKpD7AKzKzmrmnGu6HxFqN+Rf+3Nd0k+tWslk5TTQUHKchagNKZh9idsCNu0A0I
m+8wXcJHHiIwT7sdW1HjwObss294xKvENd7CrDG3A3XFxDWFVTSWj4TDk3jW69Iqy0nHS+9CtfLw
E+pX1fjrGqZ8kDH4Dgec33BA+gNgQc+vIpY/BdSONHpv4Ces0BhrsyREUEMrKF9wuFk8i0QnFY58
Vmp5no2QuCQHdh3pRp7qFoM3p13GooLAiqVkWsXBO/hqkdr7JStP+FeMrbkoQ9Auwt6GaWHvunI9
alEJ4Saj1Ay7Xj4izRNR9+PqnckpIlb0GzHYsSN/tb78cKy3FjVroFTypy7HxS8NiyuVe2xsyIoW
sj1GvIH7IjyZfez+bUv7lU1DtUMCkiD/cNVTshg3OG0gKGBJlWmFo0+1PkkaItg1s2P8F8qwUYbR
OvUWAq60frI0n8Q3naml3W1NvPVBQs65p5qox9mGkc60zLgEHQjCXdEDu4Hj3Tbjd231OAtyBa9T
8Z0uWndmLnk1nbA6l5jgWnzGBOW4j1TJfFxJzGGH5FkPpy2S+XAfaXzibMd5H2M+gTna4X+0KNyl
PLMvdNChkFnbhTPaG4NFR9vBWSkrHaPDEJsHDBmPzIBlgUuiCA0G4QW5oVON/bpJeoB4xhCoUf1s
SFXbptRX/HWzTzVX2BCH1UvMLPgwtQMtbVRvkQfOF7gvq2sF1Z7xP9bOc7dxLt3St9Lo/2wwB2D6
ACNRVM6yHP4QLleZOW/Gqz8P6+vG9DeNacwAAxQEu4JLlkXuN6z1rKiwNyrCxhEUd5RVzcm2kEFT
u4oNDtxNPz0JoSznCl/Y4dmXWDWqox6vNZJ7CE419mHsT5QpAR5vCbcAe0qxqELjtYmkL5/2ey+s
FZENu07IjBnmTBOnJUEqYXuTBn64CxoL5U6OoDWI1WI7wrToLQpiveEasmWggo4xppw7qcZtvAWA
UQ83ogOYouv1CUNvfuAJbX1ENr2vAE1hLdoxJ1+MRV88A4Kcx1q95D2rlKknTCdj+QaKQdMW05jh
P6XPLc3yw66lCAV7GK2jId85gYa1omrRtuCiYOD/8huz9f+bNXaMvuqiKb7F/5i/8ldRjnUUhOK/
/vwpQRT/+I/dT/H5p09WuYjEeG1/AZX/BfqPf/oH2Hv+m/+3f/iXX7+/ymMsf/39r58/syh3owa0
/pf4EzZM0eEb/59ZY/+zaT6zf/8Hf2DGHPNvsoLY3iZZhtLVMZ2//oMzZjt/o2syVDxsEMNAkEEA
+wdnTLX+5lCRARpDCG3p+py58U/OmP43CGQGf6JYhoEvSvl/Se9QTYf//184Y7ZOWrnD3k9hI2Dp
6DnhoP0r47wIrV4OpUbbKDZhscltYHy043uhVVX16Gh+BPI0uBbngFu2U7cZwSuhQ1MeepnYdI/+
hCJJfg/SGrgrwnzGshqIlQlXuyjPWJyzU1xkLCQQE0S9kT6RYYAFFluRwyabEwk8jM3zpjHeD30+
AhM2ZrRHn+7DADmO4Q8nha3uQobHCAQ/pbVsyOo0wcjQxPSkgYJoWNq5qB5KNWynQqBZ9fPaEyRW
v2aTvm1o06KJGYU97z/LukkPvz+ydB8LoUo66wiyh2Ge6kkapngDWfvX0F+F2TMKHXWJm+6yETkB
OaY5uEZjUVdZLrFJqZtpOFtSv9rbvT5eJli4hs72JO9KecnEt2BJtTTKivKLMLdeORPMEnntoKM0
v4wV4NSYIonpFyMsAsDMPFhNRrCHiZ9O+BvJByOGw6gfsmJ4WkupiuKTpF3Ej0b3Q2Zc5xF2/26p
1rbR8Z/4QVuu4EywsktVi/A3bWknzpdJjMiaxdZiYHrH4BRcO4CDmz+voCjUmDtfqPY7V6r6m6lN
hDkRMOjgcatMxPyYiJKyQY7YhZvQmHLS7kdnCRlgj8ZfIgm3+1Q65zBi4IOhhdSks+QjOBFwX9fR
JCIUTPOiLxASQvw/xqn6SmWYL7twljpMXeEVjXzojWHZ2jFknpGET/a42mCDEsP352I3VCzefQlD
LkP7KezkG7j4umdKKTFHhU8vjVTkUuaN/HxJGO23QyEgAqf+VyJ1b05lXfyoRgKbtJ6lYJrOpkwn
36EHeCIICu0qR3czUaIxgrbTN0hMg3EfS+EvptHMIFiHAz6iObRJLOntaVgq3Yzjpsukw0H2MwH9
WGpypa4Mn5mo9s7oFskqjdG88EAsiWXFqH4OteplAWyvsfoE+s5IEj9/Sn1ldgbBx9qh0/LtKEcs
bNhLdJ6qjWve8KTDEhlr+Q7bqVJ/DMq0NLV6T5DLFjDY6wReC1yil+O2bRje0/4F55CBmpxsA3P0
OuWSEjxPfIB2SedwDzFQqQ9UXZzQW02WcLfp4QrQPR5CYqHwiCXuCLtlSTVLB8/OVsJe1BF6EQQn
trXEiGOLYexTItAhQ7o7MSEGFpQz2amSytU086fP7sbWcRFlL+igf1lm+64SK4YjHNugjsUcJX20
7ajPrlFQbxI06Nw97IuvgIfOEHOiON92AeG9BcmZiybTSQQQcoxDCqysFWNRtv1ul1UOUcqj3CxN
8CR+2AIDDUt9CVkzdXs7lfZJKTsug9OaJBOu1IDJKimqEJ2m2ECPrmr3RnLwGiDsWdRypay7Kd9P
TcYyv3YijHXYh7M4wbeaTwrRaPWLkjc5effiy1EjIL0RBURYwA9sdAVXwwS6PYtYe9HlLmlrs3Uc
gpyVqfxMQM1bWfHZXOfZKWEUyRxPkxbdIhwRpyoBxJ42xkhpUNEYeQgXPfQKS34YWfnasVdQaqBm
OVM4I5FsjDNY+vVBv8qZL9ykmiNgh3zWAKOD41JsS7xDvFGnHS303Q7tSxOymuq4Y3ldeu2Nnsqw
S95V/8M3sxO71TXZqXeBsJIZCcaTWvpMElai4I0gOxM0U+Xxjz4ioxNjy8aKEBsA113nAZeuoR1U
3CGnWHNeVL0mZnHIJkDJobwc84l+EdqEwKtFeIO66OAf4vpsemzqBoO1Hp5ObkJbtjAShjVKgbD9
MSOH0bqFC7VMpKVVs+WzgXGYeXWMuHOZ6KicajXJr3U9VeiGEbKWlb2Blgb8dv4p9xLa/QnhVOI0
gPsrUa0r23WmIThgmJmHhbbbmVENTA5QohFV/s2pzMDNmmF6jBlfQRrnzqwNi7UvVco9M7uecd8I
FgrPLqrvRsPBNK5z1arWqIcjWCbVeNHx62SZGp4z5uyyKpojJTsx8imKemH0UDLjyfEmg0y62swK
L5lV5oWlpegjWUUj3tH3uoivUjwla9uXpB1MYDh/KCfW4VQfGVLae3Jj2g29CAAELqZrNnTSqmQd
wX1fWHuHjmEBYAkmMrgtr0sa7QgCqnQ7RT82hha+KkF7nAXeVzWmkRI+bBXVybIN4Egox2ruS4vI
BsIT9Iq56wClYgsjDgQEtiTF6i20cFyNDA0pbWPIcE68rTpllRjFe8KEeS03oNxQXw5rqWL/38yn
t9EsdLuFsrFNhnL81seZmpEX1xRtPVobpTzW4di4aLAYCmTcd8GNizPwa3VFAsFBnzM2raqVV32m
6Z8wMcZ4FUbQSw0pw++cEY7aj/CrmgjahA5JwG6sXRiBYJRCHtoIhUyexkdYcBAehd3e20K9KaQS
fZDAJ/CADem+yhCjpJNdu4yZxYk5B6DpBGkEt0tazoj9jFl2Z5Zh9RgbZ6fs4n1f5upOZqEEcco3
b7Valm7ZNeKutGtMSEDzpqz/0ScKgEM6hVBNGvRIiDV3cWlj09etCueVSPYxISleJlr9Xsts5rBF
Sj9DNlcxp2xfyfpGDwfjWNYmzA6m1Lj0KmiSWO4THCzKcIwKrpJkzDAzdxxJLlDb9yqT6NU4uq+1
1EtuNEJlYXhJ4t8UObvJUu6WDNvGNyLmnhM4IRDd+VdenhM9DH4QejG4sE8UMjWbLWZu5GNpl3lt
KMuYbvhpynY7npmNvNp1Txc6P0gFHRDj/8It2Y2cSXsyvDxpKjTEItjLRvLPBywhMHyic+kbKkiu
C67tZKNRrS7NMLCvY0PSL14X+XOU0JP0w7SAnqUcYZpq98ppt7VsORtHK8I1IVBYuMKhflpdrLPp
VfVbC8MRwuw7AAqWfJacbs04cTbAX4yTbhmztFN7UFNax7gKBa+A0T4nMDWA+TOCPP2SeelQX2z4
dX88uE0hxj05b+pB7Rr1wI8dkbIUtC6Bb91JzA8Z+Hy/RlyG8MzZ12GmHeDXLcJeO9MdNJ+kom40
uevcfoylrcoSaIVGSHILo67WJpwo7De6dqmaZNcnY8hLkj1DoaksX4BpA27Q1obRK/tYILDEry8w
X4zMOIjagjIFe62L68tk1OIeFaCCDVsvl5YuLc04lre+oT1teQqvvx9Kw/6sJhgSCa9DCl/iDb6Q
tKxtJm4WysNNN4YkH2FoPbZ6lazKRKvONLfbKcnCZzkqn8nAwgJHNHYGXQZsUuNUmdoxPKUlp4cq
BqA8/oszBrsy0vGT6kmyGohBXZjC+oFhhrCJ3CgoNq0jrjhcRor1QObFBq7TK7d0uL1a1hv5hjXT
v47icnRCkjas11KrsLprElQyEjU2Q6dRoIWE9QZqQqhRyGHbloSXQfIMdqxeBvYWYGAzNbcPSjqn
nSMOBtWgaqcp6W6ZqoZ3dggLvcvVC6y1Mz9941bH+lGX9DOaK+tsFt2IiNcRs7IU/nCNRigssWvF
5cpvuk2bOpeKBiULOrbAOUEVRd90S19qoPWmF11E1MXFpmHtM/tnZ2Oy3/VeZnErCbqRVWOdHsIg
1VYZVAevChHbwniZvnRswE4FVqZFZb6L+m7aq6MzMGqEKm5nVXv9fVhXplzdhjhQNinBsetxLLt7
V84hocrEnYAAYAr1irVLoal/PGR1lCEAGUnNyTPOaf52vVWazy4o4BM2FbiqRGr4lvA4956TSb/w
+AdrmTubpycfBVw03QiXJvsvr4VIhSKYa3xsCmlbVNa1R4NjqhGkPDvYROzbYHgupML4OfUScu72
Ux/890JighqzY6EzKdZtIffQxvR2pbK/YdRieuMIQaSVdazBKu7iqKiwxBkLjSXL1dTM8oTsxC2z
VN0lQavufn/0+6GeGaXgOsQsUWOkFD41K0HdB/hhR5Js9lKIXcm1y424Zz3FQP21n2LPjnnPh+B5
2CAW4Qv0O6/TRH/9/ZmSFe+Mye2laYMp6qJIQeVUK7j/+KjhxgCQhERFvAXaQbGHcA3skJXyYew1
FzzXbKt6tyLeGjJxetRweD+6FJqX8jTv9SSeMXeGdYPPEXI0VVJpuhUD6GGB9HKhtyUmkMOLFLPc
NLfDqbxVj+xRP/27ZcmX7KClO/MNPOjNP9tnmFPoiBdhE2/HMljCsrkYV6KDDtrJQCy9KrOtIz7l
8yhdBUAjGSFXhVA00n8GUb4wz9ZRRij/DBtAwc/Gs7JTutcvlY47AKSaa25vtwaX4nxiv7DfRUhk
58VplEzl2ombIzWQACX9ATU7vFNQo2Fm+YWDBP2EWt2zYo6blsEuBG2EcyJ16IVUdWNmQEjGyPEf
PZ3QsbeDX2pPwL3SimYZNiVhIwndxhgGmJfRyF7Hh872kxci+f1CJMC0z2I3+2ufLtvd9qw5S/nR
XMqbWZ6Nb/tLFrv4075PV+J8dY1uDYFIsVhxDnv+WWG0VnNp38dJcTlXE+BshNoQ6cfEYZ2idkcr
schH7mobbYK486m/1U8tOI5v5l2F5uWtjfGYE38DrWFxyrtDFbmEOVeJG70b3xjQ7a/h21If2VZ3
kKthLqKKearn3F+ZB/mSKivQEAK6eQUkroJPcTajk1VaW9NNq55lHoMB4TrLLg63taKsbkmDDDZw
V2gd8lRn4o8XbASwbd4MQ3bfHZs3CZk2zjoEc/ieRdKdIKpF3Xhc1Zpz4lf9TeK4etaO2i14ifmv
0cKdolhaz8yycrMtBkgo1/Q8NQqBpnR7H/KLwrOcAxdhmyyJ2nkRFGw37OfXUC2PBmbUOvVCt4+t
JZKG3toyAnrEHPIoU4TSbvoif3UC6eALvjYGyHBd20SjzMxz62pSQmA4PKd7BZvLgsS9BdCmI1Qc
8TosBr74E3lyeOsVti2RD/S25Nsr5U3N7Vs8Sy4H9SyAweZ0D/obuiTtqxi8+FXBvU7U+gFV4qv9
Hnxor11ylo3XDNJMSbIWzupNcgjw+6/TvXoJpE30gq3wpXipCK/zOp/hdOQB+rEG75fjgPNeWivz
0g473DoLSNQmPvl5VvBSvQxYwmPPZKPab3MCWM2P7oe/CYvTomw/WVZuEhlcpP813zT5WVEq28F+
YK6Zf+pfXbKz7/ML4D+sW/eK4jVKCLVdDMb2YVDWt+kIpAzNyzE/K1iAKx910i3kbo19udOslYVf
lTw5/WYczYN6qV+Tl+k1+SjvuALZr+vn+ZvvX1rzNB51G/BGsaULSVPx8qXFgKLawM63NdTGrhv4
LBqxCZr7nKE68xv5M4kxPDUcLGXXu+NrmuwNDeTMXQVzFV+zM/vLRXkN6h3rFi5RC2HkBwgA51nf
YP9RTsf7yEIl9MgHdNSeT9kWrFkyxIi+EPkkRLyXRbEC+0E3c89kf6NuYlZjC9u2Dht5g4+/PYcr
W99KF1/bjD+ClKESZuapAyMpefVL99LckYBdqofN9Vk+7TtVpAFF4r15S6IX0+/3Qb2VugL1jO3K
wr9kZqXvWXieQLmnW0ne2RXwikyFjAhWj4t0TlvKU5CO+2ab6QiLkVjb3O/zU8KtCJXIw7/XmuG9
RtPFxFDAKMH3tPy7jHOPmvRaaIjYtEc1FtqlTzLKAjKmrux/8DxUPNGC+1fwUFJqCiZbpvXDQNqt
HLtTcRme2aPkS0xGtxMrwOdbVepWjFcS8nP8pt9qJDlAGFivFFbXrMfyb5qbHWblaI26yFj38Dam
pm4RnUbyKgzU8I3Cbp/M6HQtTb9VZaweWA/3QQpSif2dtZvGwDmU7aCuiFgbH0NvioWMoOOi9MAK
bdUkaX0Ygvsc9bMVadDizRrF22hNHoxQw5XzwjwDLaaHTPRfieG/p1Env/nVwwmqz7RAjqeC+1ju
/HjGOMeZuba9gdyxYDToW1VpV97ym3hiF17IQZu5QNJaGWDMF1RgUGZBUi/7t+ZNxSKCoso4y4n8
RIDGHoVLyuiq4gcKwL1d9PrX0Lav2I8Vr8xsB/pOF54cJ4q3carfmeCGuGiHFv+kibg6KbecT9Wd
PJoVxiWaDsVX+/0fH5qIPdF7h0994o5od9p+5ctPeKL1Atg5DNZY5fcm+UHTnHG3YZq50ZXpPBMx
lbVSatkG3o6iyduuHR+dplknFXyiBv6AD5kuneseZTqwTlTVudUf6vnh90eOnd0jzSgwMmLnrxHk
Y/CBHA3DT66XPukWmYNTLzrNjn9f2rB0fICaq5zEvbWaTSUpBxmyamXjGLiJhZJY686ET1yKwT8x
UosXyGCHdV7zPgcdF8NpHtE5p9Tz0dTDygNnb3Yer2W40EajXIcZcZ2qAoMtU5WQE08atx1Lz5Mj
CEoNDspJqTXh9tmnudUb0g7FRi/jF6wOHDGNXW/sWt+PY6HvgCF0o7IoSZe6D3D547r5WNhaRlu4
F9hrNlj0X4eu8AkrpbMzTY7NQc2PDdiO49AGxTEv0xs6snxrKcbIFzImj7HzTHES97QZnQXce/TB
56nLET6mRbR5hbL/S1cOVUEFiYH3QytR4acI+cfvJvDLVeOxL8ABqSErStXTgLdpG0nOdyoZyYUI
Nl652gJiFOTMVFGv4U6Ij6YWZuuC1CIIy7K8YwFeLIxIJiiwqxAeIxaJfFFxt24ZD0xwfXvmSTDE
NH1wtZIpMIdT8GK/Tz+Sj/6luaLSlf1mZcivXLdCgQ2JxSee4Q1qFy+dgv17naeXoqjKS1ANR9NO
/b31wqD4mA7jw5KKfIWxL3HVFhqxw6gowPLKXDFUUEL0tsoMPuu+jK6OofoVDEzjMKQmYtihTW6g
KT+bgGEL4mVxCklTXJDyQKjCMDBeMOgpxvDVVPCJOuXFUPQfON4IplMEV32bvvczgbiEo6aLHU+C
TenA6teatyq69aRb+lDTEmoJJtBUEMBmBCyn442UA0Sx0rtdANYMatDoVorIq9a+VKfcpFbLJCSc
aKAIejPsU8W7ExYtkh0m4ktH0tItlO4mqVJPsuUPzTFjfCgih2w1ekkSiINlcVUTCWNTY8OmHfNz
LVUfjpDWJRvVzbTL24yVLiOrJeE1fUxKTm2qN8OBRtvqL2PbJmvSeDkcAdahkFKcuNzYivMxwoY3
LalZlQ5UoMyq0ISLBpoVUDEbXc2SKFPy4oJbZAbNufU/pIY7h5TMPL+ZRm5kiuDtMrwpQn5NIcQt
nE74q0cMTuJiSQzoHDzOCzOb5QxmW2PvrlbgC99UCL7b2VSe7DS7nVZlj4xsgOdS685lsodoiWrO
K5vkk4qTaE9lU/QzEqodoo32DQp7XPlaG30K5Yil+ktOUZ0Tqo6QKezXg1R3m55MckSr3BYsuyQj
zQ9Z3iVfLMSZeLID6RkHsm8fA6/XdN8bZp8cfPflBBfpoCpRvA5yNoQ605/GsiQaOEZAOjao3GQM
hVlHzEopM4AWFksR0/JBBllQGNfOacJ3/rYHyRP6KbmVrungWIcYoHlF3DzRU/6sTZHTmU/KjlmF
suOtz/OsgVBH8384qKQ9ULqFOzP8aNvgnsoDWqT5dzEFMGogvZcFkDEj+WHakKNyEGVsbyBxfARO
98VFjLFj5IJx8u5HOXQmOTDId8A8eL1cURBim/X8izbdlGwMztI4a6TA87lGDTm9GoIMPUq81xrr
wyZ8b5+L8h2zLCdlBETNlhgmU4HhqFW9NO6xB3An3uAD2Pu4l57O9ENKCJOQ8jFc9SrGTTpGTwRm
wX2EvDKpfjZ2Lq1GXhtmPzTSOmlK06ieY6hNyxCtD9LWGBeRurZSiHQZE91j4NQbyU4h+qaDskY9
9jYNnKuNBtVbBztOYh2zlDgsXcaXE0De4pbX0bHSQ6j6RnUKUL9itGYG7JRO6ZWfXWv0y15RXoM8
QV8Qq2IRoPSq4tQ4aplAgcKokFU0VXEqv5hzr1kOsw1LR6ubYbo4pzkayb68ToVjHJK0DbyS6mKZ
aT87HVtPrTGOL1WWTNiW/d5PH42hEvmAbXWTthWvImydlRMA60J11u/9un9vseZuBhQam0waZ1K9
RRwDoA+ZMeDx90MWkiwbYj2fWCjtLUVMe99J2aBOHduIuMgPluy8hQVDajTjhFdp+mJStWSVRqHi
ZsC3Vooq1gPbNp6FNIE3NA9G3jpXG9vZoxx0l7TJCaRMA1t2SMxdnoYPAvvcNu6MLVvZEmD4JG8r
RGqM6Jyt6F4AWJb3sXkrS5vcwhBMALxGkCWtHj9LBrchGa63Kk9I7JMQdZArSgb6pKmUjvAeysAZ
VobirCTNeYNTqa4StX+UEkvdCLc1iVzSMszGZNFZz9TQETDC4TcLmxKe75AwK5Uvhp0YwVNwF61r
DODz4Pc89QyhEKbkkVUT83AZRN5vB1DTHrhx4pFv61shxXuA+Ev85Lw8GgJWKrjvNBzgkRhL7GaH
gLzuLA6WdZGoAFe5hSVSvSdVzUQh4CTzBI7YxPmbAZOHCSc/1X6wS/xQ2/Wh0JeWQtbvhEfx0KBZ
d7shW+DdU3a9SQEtZpKaHG1ERgrgpBZfEoJKOp6MdL7xQ1R6sNS0xETO49drkuHINibXAoCAGa3b
5lp1WGbivjkKG8vEYENbcr4RfdHoMtB2KtZpcgH9U65rjk/Z5hjUilviDqyK5In2QGkrEiF1qhtE
BTzLV79HOVpYPQIDKvWdj/4o0uJ2r1kdzglAeeCa3526UC8l+i4vcYDfMNnYK4YJO0+ud0li7dLm
Yk5HfKvCQ7HG0ijMyYFox1fo2iN5kFiDrBpIWtx11q5Uh1/NiPHPL6A+v/92XVsz8trB+m53Pm91
Oc14qzdrNS9/cifLthi2qhc1rA6Bhc4yI8FjmzlYfuY4IVaO4W7UWqC8kVJ+hkzjulrv3odWYtdZ
1eRYxM4qVEMd385EJmhctyeIdpDeUsJiOX/Zp1twC3rWFU1aZhs70ZqVVJLm0BLWxW1NeySpAuzL
zi5qL73Qlpgep8SXBGAMYhOS6J6tR1EVYovZBazLSKs45tyGIpMOtCYT3p8QEVugXx/C5x8lE2Xq
7/VtlBnWZURFDdyP/Zw1yfouMOp/ffj9e2liwz/6/SeKMfSbgnOUwwvARg+UrzHEdDSUfFyrLNLX
KIO1V0GOQOco70nuO49CoYI1Kg01lli3Er4E0ab1IWgTaxX18LPYDZh7kxXDnu1Bv+sNLrD5MwAI
v4rUsUhf0Y3dEAvsmeqHhEBg15ZatytaRaXEKLzO7ryaC+nhSISrjhhaFpXlGKffD7qlfkNMazZB
KH8FHaCmsrZZ8Ipxg/yAep8nyp0HjHEnp+KWsZnlJ9acrQBLlBzbH5JCCUw0Od65tNuSiEw/gCgH
z6UlXhnvh/1oIBuo0xO8JZnbMzN6hJb5XaTdJa2KQ5dU4jPIHJWGiXfN2BfxShXIOVkIfSQhN38s
ccpLkrN66zKf6Re2H2bFk0Qyq4p6J0HMk0S4VXIhPNI6gl+SpX1CMMyvWhocrUpkWzP01YPOzd6r
nUw/W2CI6E8t45qo18Lkbcg2TN7kIP/ea0YqCb6yJmwbRgnKU5kp3UWllRsJTdwCTmNRwkmzyj3Y
gaWsjcm2t/xp184Pvz/6X5+qnaJsOmz7hoGPH+0vEMWLnZdeZav20WwngD0URRenl1kBF7W2tfKu
IRgMQWEzpwS8a9rcQOP8RFSgXaRJOykGIbzKsC/lyA2dCtu0hA5ID3Mcq44PeyvH2l3H6W4YzYja
ypzopUxj9RqNUr1FjJ2RelIfqFukXZZLoMvIrN3WjvJijik+BDmsvYHB9bwT/wKZ1w36C04N+lxc
71jMX8sKdScd2wpPNofn8I3qWqzAe7B3tfud00ImTJT+Nceo8Dxk4c3GmeMFBq0/SA4OgcHRF3HP
JYwc216YI0cAAHGHzRTpyZNjIOFiZixYJ+dWZZ/Cegx3yRC+jHFkXvUM40swpvlOEm6Q2jFksGZm
IEQ84UL3opyiwUjIoBxUaWOiWWCUIAFUi13DuEnDa4DSZxnV/k2GKYSyV9vYHcN8ko2CbTQ0p0qA
OMQlfja5JPC+qlA58htL1DcMeOpyYgbZcsph1tKQoB0dRf2plOYPqbZ+mLo8uBLNyBaZyKkl3EGv
/IQrWof8zm+AoPpOSdixQgvGArnOF2LSeV7RuKakaS5AqctlhYb+C36mFmpfvkIwnoXmaxv7We/i
YJDDrr2Rtx1cmnZY/U5BCsj4XZS0BGszUYnNneDGws3+x6eGT8zmxA/GzRPOGLW1jO1o7uzizG0W
00OPywQvUbPPyfAOCuIJCDc1LoGojEtmN8O5bj9FaeV0T0q9qSWgvTmYLs+WSWjIx+oeNFF54oTH
fkqCY0Hl/mpDEN8jN89x9Ibqw9HkVVejCBLGUJ/zwjd2BHKnXjQ609MovLZltIzL3zh3xHbcaOoe
JtrqErTqNi6E2FklIQgTZdoybI2dBSi9XopJvGd5PywjCVQ+0RTRqdKYVWMg0nmle5SbhUOAeysf
xpZ9mACt5ssfqqSxtbWEdWzpZ72iJadskGFETw46LygQyEuaJgPgEopzPvke9fYmBeJxSTsGluaU
f6uRHwIgVI0tR0TzsINS8fLWjlZpZz2G0lJXU+I2gOaJ4mhwmAUjEQ3scDKJqLCOOkfL2OrYCdJG
a4yBwQEOTKJlIsdHX83zvSG1OaNU8xpZWHe7kdQ28h9g1qDWb3YTT0svHiMtpuKMJJoY2qrJtZ0O
V5rEOtlLmsZayohAF70dn4q6B13KTW0wS88Isn49TiP0EdCYSeeQYt/AUjPDTGdpVH7mQQM1nXRE
ViaVF2dzDsaZhGHbS6CQEqHZ0GfJQeMaVr3Fao/PryemcCr0I1befDGQLFRF0bJQGH1a5MR0uTjJ
KdFUPlIjhjQC6E6JkRaqMqX7i2UufptuQZ5bgbTNEwtONwEbocidm2gaUM2+APkI5G8NQovpsVVo
h6DW3iIfsr5IoosYbPBCcvJUfETWCB1J6gvJbWg03eNAgI31mgzC9HQ0RstOnVfEKqZ0oxXewJLz
iyKVA5FS5MXoyWjFFo0f10Z/rjfon0iwXsc1GnhnsJV1FZR8oXqK1gguJaLQtm2raLtJY5MCho2t
GSWkOTHhNkmsoSVCTEGqRG09Uo1hvbgXav8rLI3BKyc18cwy+BG96Y2ubarGwiY7P3C/qVr4waGw
gxvuGgpvnxiMJA2J53Xwgxglx0muto8xBC1QDeUm01uZnZOf342xpYKU6egn5Phoa2r3X+TJF4T3
QZH/hTnFpYhy0fz9r+qcHfzHb29//v2v/675Nf+s+dXAycv4godt9Mzi16BnRSgoTNDOEXQfcDwn
WfyuKok3drpLdpGKoAEly0+TdwyiHYemopLM1X9+VhYBzv/2rGydmYyuYrzna/75WVVFjj9JktiZ
DCd5Xc6HNkuiZ7NDO3ElpIsYmF8jmysZWx2hE25V3+TrYENf2LbKSr+pJ/2onZ17V13fqgD1nZFs
4ZiIeQBz9a9mrd4q4Pk7/5hb6iV7am/tc3yKh7hY/jaAq/vDwDIfVgss1V4Gy8vxenawJVUNftDe
i0hWxf3Bis5kmxke68K7Xo2t6riUc6XucrLv//NLotgIzf+310RBPa6QUQ2S0qBD/vNrgtZABTJo
tNvprF6Hfp8DuS7O/BoKRq5eydLPp+wFnEFGR7mNnGzJyObGSIXEUgUP4sh9LAeDZqE/HBfHJnVj
loZXCHcrclK3Nq+Pa8+LRZo6EmNYNhrRKYrOQcXlcWzoYxDhJMpquqjHKfF4Em9wdXuDKSyj810X
v8AxlL/l8qSQ7fqZQ5hT3Cp3Lf0ATWGBANbC13zcyyxnDtEzAo5z1N6Kz6b/jOFIkw8tu24sZQsm
MIm8lja1PLn2UdWZvi6gjrjZs6MAxb7sA9J1vKOJizitrphBESvBi3xqXw3yq+/5v5fP4tHc7OcU
ud1/s3ce27Fb57Z+ImgAC7lbORdTMXUwyE0SOS2EBeDp7wf5+tiSfeRxOmfcxu3Ikm1xs6pQK/xz
zm9ex9sGseyZIcjJuk/BCPGBN3zgkl6xpfPc3Us05M4s+10LO3wVVbp7xuVhLqBdImOTtO5dun6S
jvB1m7yV6JfxlXKzJw9NEyYZ+iZWKrROvvkhyqePAnrfoIVGaKIp5z4fjVRHK51uxbtEO8XPtEyv
0X2B7rljJd9l5wilNbhwkuF91p7Ew18/PsIx/s3j4yIfWETHyR78+SvFOTrVKgbx+2So1uW0d0YY
C93Ne8+S98JxX1esuK+8LR/jc/OgLu0jc+dbgYqG03/LfSFCW2MCxQu89619DPz4CqZ+t+ePO83Q
2ntzV6DQPVHMItS5RrfL0O9qgGe9cTHFKq0wQSznaDjMlucxJcZ3outwgen1qXqjUmp8N72H7t5A
K4zwfd7z3gHr5+fOauKjg7KYp8fppUZrbFmRUxaJZSvEh9sKbPfpSbCYwC0zYGF0EVH9tNyTMsPr
gqGkv2XlRsGmm0XOc+tc+pt40d4c60qfgrwHwvE+viS3+sXg2TYI6D5aW80didh5uP6hRGUAWrk0
BHtdWxJePQN5XrTIrxb74qOy92UEYmQR8E16cR78J+2o36fP1NeqH/dX9JV9edURuofIHzlyLsg/
J7Pse3DOvvexasdLd+g+dec9R2RRexscykYhHFe30LzBP8hnQXnNBQgSwsG+c9bwNJClvloEaHgE
VKZ0AdifTXUubsUteIhuWrAzWIIGd6sOHsejnchWA3SIlEjBS5de5xdP/PhFPPByDQS9Q/wSWpsy
/9K3ff4mQdp61AXf5zwT9iu0gkXm7aq95xEax8fDYGeRPSltbbwqc6cWDaD6DyglR2K2Cwh35vv8
BsBnWDr32mOQY/cMREk1DPD4DumAAyD2ts7sk31WW28wR0CZhEN6AaS0tYoYB3yl5IaqrXBlB6Oz
bHXrLgaYhUlvKtZUJ4gdI5ofP3QbGsmaZJdDBbF7TAE0t6hl4BeUCkTdx19/icx/DciQjNFdMjy6
gbRpE9P554AMM7/IzcqONwIEm/BrRMZePCNpXAM9xDH0Hn40ssT/b/EUjj/g/twFFh8qvVcuEy37
VT61T0mPjxeTMx+mcU53UrUOQVbdX14Z3yOsUzm76UVMKkTBmu0Hyf2A9FgmCBwzTRN7N62Th5zY
4GKClv8kS6pWYhhRQZBt/sMLnnf/P54OTN3Rof54hkcMSf/T6UAGFMEjWDT71vzBUgUn50ypKlY7
lDR32Dd5sMC7LGC72U66HzYaLZfao8Fu6r+WD/JuvDio1079q63jbeRxm2XlVay89QOdMQv71Nxr
6N+ljkTESDn6D5um+Le/v0E1DMEr17Qs8ccPDE+9KDIvb/dh6y60R/PVLwBlmj89c/RxWae7GsV/
ATlwkz+Xz04kF81zwiUO/CAh+xzSh3fgwA63eiDmTK4HjX4ggPLXb/O/+zXZ1m0iYK7rUD5Exuuf
nyuRN0ZV1nGxJ2xJZQ5GLeccogIbWpLuStnbBwL/NzOwzKMFJ359pDIRBlr8craJmBxDPb0v/eTZ
0qHQ/i5Tc2e16HbCzlKTP1S4LG1GRQ38QizC1uWvf33/X08mpg0q3xGGbQqdh/GPv36YxmB4Jjvb
C8Zmy6avw1VySlMAqgarCCckhOrBO9Ma40Fj7vZ5g6bw+z/9/t8LU9vHuBRPcej8dJ3MMPkWPBzU
wE8uZ8A01+yHKvKbS5SHR6yj9VYnkMbmjL/dnhuqf/+7yk3oqta1XVfFao8ByT4FzQRza/47JCvi
rgMp8KnsjyShR46WIGE8g+jHrCgPSMvNrDGXR3dWnGEzNe+KqUk5q9H6rEtn3JdQqV1pHbNZtybx
hHcKKbvZmbOube/7/EOftW6d42dVkXKbnIKxNQcp7kse3uQYz4TPiZracE5VmWQXSctIbXAPF6NQ
i3DW2SME92xW3vNZgxezGo9fO0G8QaHvZq2+mVV7b9bv6R7dsfbkq3bW9u/NWecnw47o38/qPyEZ
rAAAXkHBbP/6Uxf/shgahmAh9B3WQtu158ziPz+0oWaFLTbfeG9mb3VBUc8M5mCK7zXGD2e9Agp1
6dNVPKb1RWkn0oHfWNJEj5vYJQ5h3Yuszjgv04rN0v5oFLQtJcCaLkmV+hsC0iPujqi7hqhvk1dc
jITRcwBpejlHWv7Di/mXR5izNYdnm6AlaUvT/9M30KmjpqY1PtqLs+uhv0fBsOIUTA/bMjP84BwG
HaRnUe+drtEPlYMEbmYNtiEzKk+Rmd3F3botXnphNevhIu/7GyeKT/ftv05y/2up2j9kbLff5eUj
/27+mLX9fzJ6a+g8bq7Free/j9+uvrMo/uf47T/+pb9FcF33N9P0bUQTz9HN+T//HsF1nd887la+
7xJ/NZnWcn7+ewTX+w1DGUucY/iGpTuCXOzfI7jeb5Yu+Ld0xzQMfqL4H0Vw9T8+hrw6T7jCJ+Xr
mBZXPO9Pd7y4sInT+qLedqSk/B40d+J/MEtOtw1K3NkabhTbPTZM4RYTe/Y6ienAoQwR5zSP49oc
FN97SoxkTUu11ADdJvRMXIoIYMUchN0GSYwIQsrNVl1zU0HyrSq3uRmx5C5D5Vk/MohM7HXmUP7o
a92DkHI4zYIILmacy/fKKQImzGh4bZCdq6w4xXnRsqdCv5UhsDu3vALiG+8jKjIWmHUTylOvfY73
xKiVe/GwdDfG7K5tVvwKztzwZK40VuAaHMOqsBp33zf259RZzYXnAUupMX02tKlE9ao2mhdy88Qj
LM1cT8CMYnyyJH5GksFD6DK0ad4E8euToBcujSEB9JSJlll/LMxi43ndSzjfeT0UDo5M9bjWqbYi
JRcJ+aug9DQkOUDsyFwxqC6vXv6WOM5rV2nm0lBhudibcaCwgy0CLs0rVTGSoVZmofeSV4APISuH
Vzd96vtxT66pgBURfgiXqF9nCrqCOUXUnxRsTstSk9ilpNcd+okC4CxSLOphkmND9BfQQZNFM581
woLxpQquDMdqBCeCWAOrvK9F5pGtap3bg4cGR22O1cXRkQ3X2TTedYjM9tjnivweSA1b+lfPoRPb
iP2OWHXiLeuY2s067A6ZsJjcd4KiV300N55JXo1G03YbFF2z8NzUWeZamp4SfehOVLtcAigd245I
OuCBgZhHq4uFho6/VjEbMr9EPdOm70KZPzP+faJaDuZjaOG99a8AH7/DTPiE95R+FgSxsDE3ezef
4hc4/AdhSufAyWdcdTmDPjyVL5QwPFIrc+9D/X/xFZ8GI2hu6O1TDQieT0QexomS7E5yt+ab1Rwx
bfS7XO93VqcIek1GseP4dKZ/CVZuCwBFUp9wqr3uwUQSuWPucWtVxHYT2tm2ol/0bHUdHhXFsCsa
neMQ9Nk+yADRVvqmHUdKFB2KnH9fpP7/kv4faAqGY1ge4xtWwf9+TV9G0UdLNV74IaM/LO3/+Jf/
trZ7Fmuxbum255mux4rMYV99Ny1TTv038bednasMYsf8v/x9bYehoIvfbwgUCrqQFP5rbTfc31xg
teAVLINDgcuQ8u9gibu/3ZFgUvwNNPF///kPg1Y2DA5E/7hMQafimGQJlm9P+POW8acDE7VscKuS
fsA7aWdLzsuEfsnxYzvB6NZ35Ws9ShOUrlHusddK+odhD3UUjfThURPygRJ2inojI7nZPiMrgmTn
UUTmnaUNS1y91aVT6lA0rXclYFiehqHcVIJxdiKqYJOqH9/xGzhHE0VObgTkoSo+M+DDnKj5OjeZ
uBuYdpgQPE+pMnHYWxRl2MlzZMNvdD6CqfdWYYcNV95FWoLfrsuwneiIfhh+9B9sR4BqXe8mA89Z
m1WDh59+mm1MoxJ5a6oUJz5ofFGbCNti6dy7dk9Le1lP7EzmG5V9ZYwta+DbmVkvVhZmWyNp6C0t
zs5QUy47GqR5Bcn8knFTYXI+Eyg8UdOfPIN8ikerRDwNiybdizGaSE0X/VExnxatjSpYxwtO5E99
Nn5DzaWxY5Zko/ZmNCrbNdlcLhBQFVrd3CreV01mbl1WSfxQWL56dpg4aSkHa0yu8276kSV1tYoG
w1qLXBztE2FP4MvO7zlvOgcGzJNJUf4kpiG2Uq6yIvoWbgd0yZwoFw+JXaued9LutEevqZ8C2PNH
0rvLFB/sSQ8c7CVrgnJXOjnTBYnydTdSfTc1HImlvx1kSbeTKQSluRUYpdLdhqabLLmkkWVKQfhb
mbsWKcr7WPtLzkFk5RkSuBYF6yFRxUXqmJvOz2YfGDeQppaLiLoNsgX+u6QuO07TD13gIOtxlC0r
UHN4hSCC/kCBvDPZ/zAwgpkjN4oXadgnLf5uboGv+JJSEpCZjSIKwdn3fQSlHlie1MHEDnXh77vc
eY3icp9Fvn4Y6IJoDc4R2HiXfMrDnd4UBaFUnIkGkA9wz+6px6j9yffjyfTTPRwoeauZJa7sPC4f
GGbfpYZvHmbCnMP2CZf2veEdhwc0px2N4KMJ7+u4fhrwkQH2f3IYw36KMgaHVNZHvSbjFlgPMkRu
NhNTbFuzS49tk3/WAeR6dtpxDxprWGYWo8R+anOAzCEqopc5eII1tWZiro7ZGN+T0OMhD93ovpmw
jFZFECzMIJx2VHFXB20EE5G5XPiwE6ptUxqI/bzVvSieC1QWNzAWgK7WSO8VtXvlOU12WZH9wm4s
NoZONsxRHiFC2nRUKH86qWj98E8+7xDNL+XKDWBXx56gal5XGFa6XdnMunrQrNoCt1RFN2wHUY16
ysHLdp0Rbnn0FyBAcZ7mDbojwRLodbRiz+DLmKpfHtDWi1P+DOctSyVRe1CMMoIsBacoxgrFYN4M
CE11nesfSPvd6SN/PmzyYk2Z+SsFFMzJ/e7VK6lHc4FDvduCg05g6dtUCwr+BH3AnOg/+sUrdDUm
8FHyZCaNxdx1Sna6G0jkM9yImHUbFga3pD48reUWjtEHgLPj4AwbNQIzcXN8Kp2fg38XhwnOYxIr
DUnZbxet5m4rn2Y/zUyhsyD1jiGZPswZz1OSnAtnH7u4x0G/LMZ25mmFQBh69QwNS+6MmOC44xJk
tvTwFGVEv2Mrq3ZVsM2awIbcqh7yMcg3DZ+c73b4EXHeSm07+PYvTLrhtdOyYw/+4tOlY2d2SRwj
a5h2MyrGrBu6izzOf6GB4abMwocSK+PRG7rHROcIashL5daH1CV0B/ANkSEh7j1YVJFoE23mmVRk
/axfmmr2nm7f8Fu8jRUG4jZyjm5kL7JMkgVCIsTw92VyOF5ELnk7j86gZWiodYmLJpkj+crP3NWE
ed+m0zZRBGwHsLL4Ou8SMvirEpvmJiimQ+Vnv7xOPIAheZd9/yWG9FyfKzv91YUtrJgGnmodverm
XEWItQVrzEr5AFBo87PW5D8RkFizjl6lznDHKLPoDV55At6zM6aG+z8fA3M8QNT4K/GYC1Tp4Lnp
Ob92YDSg2hA599twb4XxoXNCWCZN8NU707caFDYimNYUSvF/LjkaU1PGxKHCLDZCQe8dQ66Ae0Ne
+AK5AKGLFJg3qZ82ghJjZM+pIR5M3vxto8DBQSHFiaM+LUxNBKmw8ndjt/dpmgnSUFvYZcBwRafm
13C8G15Kc+3kExsBJ8uG6JRhdM+a3+5E2pHqpUnSa32FXJgmm7RznugVl4fAA7ij1f7Krf14Vdbh
fUg2BkNb2lJzTTUKEDjrDJ3krEOV2QW9be8rmR4zo0YAsIcvOHwUSDOUr6rSejbgV+KTHMI3CyJR
cmkLkuhcNx6kgnUqycQfuXs8ELwIv7GYH70xMVciMHFZae1BxpZ5oKWNsbOm7qoWAGMIG3Pr+0mz
z0xCwzaW0O3kThmdX/ZKOCXh+fkvRh1YF5OPfwQl3Hg475puzR0o3Ggpe4Ur6mDXGw7J+SI7lkEJ
CbUX9EUWhbeGu5/trIQOnz4jZ1RDgK57G2ycgf+ZNu7mmXyZsUnqBm9H6Vg7RwIsC039MxqN4mmI
vius/gt6xSgXG+iHiWgO3Rpc7TYhgFHu+cEG9To9almhnwqXVPGoVLdjoTKP7mjvGM63G8xc8kgA
+S4NfP8I5fa7nyzIBnP5VocHWy8NVqdxFEiOsA2xevpGPF1cea2NtjuqpvrqEj85sM0tg7i+K6AY
bHAgf0LpHfUpfyz7Jft1enZkSO9ibe+KvlVbPXeWteeki4kSJDaN8EEPwfHyXm/iNnfOMz3gzraz
N3P2edZRttWTuoMlpTyYSD79O2n/COdLu5Jt4X7ZTdyxyUhoOtK2SPUve2MYEzTfefNbpvBlPMOQ
rxmGs1DreU9Km9RhEr7GopKrEetYQOIPGintzHUEaUBZLvXR3Vgz2YN30VItseTT0Y4NFVbbLiiN
NWDLk9ulciVkBYDVH6ejH+mfTTF1W4taqmNLPXbhJrPPhGifL1zwribRN80ruO0B+aNUUDYw1WM0
Ulw3qIm6Cg9IPxv872KNU3zgfu9AcpgWmGU/E107tVl3TzjqgfvxJguptfDcZ5sQSyg/0yFcgRjY
tU73lifOK8ckhLlQRzXEgg/Y3rW+49TQ1/jxnkyjMIm/OO4y7tDPJ1NW+wanxp2wxrXV4ICDsQNq
zJkvq1Zu3CHCc/ij5jXHQUgYe3isJw57tQrQbgPvQdLH9lB1ojkUFh5rHVP9xppbYVItDZ+wcJPr
UDdbNO+Ti7cusILoDrfzG9OqnZsY+b030chVBIjzgvjUuupTvrrwa9YoXN3O12J/6VJUtI764LG3
Y+eODfxg+salVHr/BO/6ojgnnqTUu2vid8QDG5I6bm+xB9Rkl728qy6Dz/ut0TWwSmWh3RF/+Qzr
UUcdyU40ODTnIbQpT6fRgaLs6ctMax9GrLYCH1ff56brrLMBZBAnzBoSkFM/hIgbS9BIwzOTEcjR
+PgPhpbdatU9ZVVPBXgtl6IcH4RjXrCgsj5iyMaN2nx7vN8rQf34qhkJnIcV8+0pkZzbGedoNvjF
13yoarQuoJwaZ8lKs05xD+OnMPybX3gWB7/oXYQVpKSpXUPGfMtpH57v7wRXEmzKUrefBVXG02hx
LBeSKycWgUEP7vRYv6i2ugX+uMVzcTaGKX1Oh1Wmw03Lw6I9elKJZeAOHNvpRmBLwgPk59kldMsP
ZokrNqVvN2nluuvnmgmQk4VeYwfKQ9piiAiAoRWx+oGuXS8Ht3vOgJt7HqBpyQUppS/iEBfYFjAQ
YmaytnEN2NUKaw6GE5kxz8Cl5RgeAYPBpc8ledW0Jr579m0K0Ji2R9uaaSfW+p5E9WAQ5amom7Yb
6ayimEi17437Dqk1aKRFfZkDOWLyLppiGARBsoiMWzFWxUY4/VmPmzNpKXA0oqRplChAa3LYDblO
KDN7bQO0pbCH0se8hAp7+qrq/MFsXWPRlMFrSvzPDZ1TPOZPqTEcMsZgwlSPnPyQPWjB7SOIekHF
wYiTWjooGoC69zYwOR7MSjfPP6pzstSEVrw4c1kHd8zkQYXxvVVjqDPKFOg0fYsLDvCsJVPvbDMr
1VnlVxVzvVM8+Pit3fYJ4YAkAJjAdJPEJRV8lptvPBb3g1M19TWXXFMpc+6X1Atoy6HswjtQCYp3
ByQ/AyB1zJ2j3sYU3STYSorM7c8lKBvXBlRGeehBsmVtCQRzIAid/krX8l09c6loCVJ3KsGtKpof
ynkJSoc+wRc+YluLvRUD5OoB+mL1IMXwSQMHOc2Skiq/DykVonXtBWLYTsZBd0GLfaoFls7MT65J
yreYJ7A/FfhGTVB1J6sfFS0nHajm3BjwW0I5maqw3A1DoLgAOOeMwDaAu6a4luBLjTb/NDHgPndb
t26MM0MKYHADDAOaJ56kY8xxtXfliuehIeA+cKdIy/E5saOPSgDDn0AQ9ZH1GgS5R2Ld3TVGvlV4
IF+TECZ33tId507dWZWyPXnltvVsukSH9hKEebAFxb9tk4w6VR+UewiyPSVABUuMQ7NVq0uadtpS
dKrZFfCbl73idgsvricFCKY27WdWFaEQtk29nh/1UxkaAo4JNNSwguUjcjAGXsR1h8shmAWKk56A
n79F6DJbRuWv+C6dU13kR+Giv6nMSPeNXsp1pjXJQWumGX8rnDXz6WlTRamx0PVK++zC6kAVmPNs
24YL9Nslpy4TdH8B1k0bRqpIpTokXHGbghsVfkdu4IGQR4PEexIwuqgnYpAimsyFYWpQWzML36EO
W/F381/yVoxOTw+21rP0MRkPLRh8XhFsjARSr4rb4azVabioElpQmhQnh9kfk6kCx9sqdU5CqtOU
SZAPi8SpbLpords9pEcl22vrAKQxbErgAVvkGGwhOhXeY0YeY017QbKp3OgjZup5V4R9tlBknV6k
o8Gu53i/TX0TgOCogAYY3HPR1z8qDvC4OMBDmhUhaXsimiy5828Dp4ZZpFKxHkYzPhINX7S6Tchq
iBdwOrhogHq66qR/oAFyWGgFQC5RkpdsneQs2/ggBwKNxDPeHL/YhjwsUZq152my7K02TcVqLAP0
glzWh1jPsr3X20giZnUaDOkubd2jcc+lJsv1t05o+bc4EvrGCohr2i134kSJ7qWbTeSaVtTvWa+w
xk3FXiDArGVJnavK4KqFDQ8nXa/+WuaTTSnRLyOpnXcs6sT2p8bBlOkJvug2KY6pujZRfi16fN7J
SFNR6RoWCCpu+FHGKKTOqZVyxry/qRGkRLgZUkYY3FokgXSWSzu6MmrWlqoCoB8GcxkZSZt14msM
qsFrD2r0DtIKT8kwj/ZaisCIihAQtrRvb+BeQozPxUvvXMOWHuA851AaK0AjNiIQ1yfPOIpSrSmP
zA/MmvLNVHPJNKECE/rycoKJ8UPGfCFPfaI3Rkost6jcVYttZlXosJlzO8CvBgmI44LZwqGP5Tof
CdlFlgQKTzffIm6d5zwdzV0TMxXwIsgDdlJQKsBoBua/RiA6U1vLcp5QzfJHl++0SNZV14+PhDWY
RUxufIy8e4NvNRE3Bnyaz0nSlAXexuwQZBWusZipURPMxUZJ/QAIjQpcTBC7xlPvrRjaY9tRochk
0MuOPF4dIKxnsiShO35AI2iYCaptG7nczsgFTHX6RFTVvlCxTpaYxf8EftVzfJt1OkxOgqznCYu6
WnAMAV7Nz7ULBgmBV58tIwbPZNWPHQjIVLPD+9Gar3DisafDLNaESSUoAKzMZKsap/TiWCCsCahV
x0GGs4Ws+dbmV1T1J5o/HxI3c7aTQ09bEXfXMVbWNgL4MMQFJzfqJnDXR3JZ2TrJB4HUn6Rae+f5
kBaVGe3tXFJvj8C0p5ODA7IE9dLlco4Mu/IUJ+ou0dBD3ADD2OSrRxXQ794awMebmpIet19waLGY
iepA3Hm/VJg/wu77CFIX7EkwfAqiUS1lFrIbjrQ0vXfTvh78XyX52LVe9t9D34B/GYZkLvwDpJd5
W8/c6Ph3qOUU9O4GFi/ZA7Icv06ddmcV5VzK2egrk8rfZYsyYxXqfkzYdoV0obV4ruB83T24KR1U
TcD0IrFiSo/jeJ2zDMwE3fmXj81xVanqkZrqRyDBhyz0u2Wv6R8GF2geSWKKeX4StLIsJzNmfOkE
n6bUvvqu6tYOYyyEtGyLOle08moPcH7aholxCymLIppdFDVbd/pVUWXGZTe2F6rYVJmj78KyvU4R
OliKJ7yERBr19la6brJiyk+LQfOFKtSyk8fGKs4iZ2UIYxM7tc5oG1ZYFcknn1oJqtypB9bzQ/7u
VtqdS1yc0AJp2VbakKsYwKaa2OAgwVgvWSu46DH1cN6acEAGNPQQS0+wLDunXPsOlAzPvzNeiMbn
p2TEEqGXdBFTErGhIuDaWcGRGcwy676i6lflj/HeCadLqv10DkcbJ3WXQ8Lx3RQhxm/3Ja6Vdkwc
IEJmYePK6D4mmiNwDEqGW3V07CwK5mvN0NbN1Btni+AdAe+vOCGTmFStWqTEyvfcces1oU3wiiGc
wbRwBqCEJFu5hRzJmoJjbahjaEhRH+r5L0kV7kXGDRnMYpBzS+2jhKiJVXIXN1aitnFX+C92nVV0
SDg69+LqPUiQGYXbsz174guUmrmWPURH6fdbrzHvYcDxdeVo1jFaURQMLFTl9WuLiUtNQ/rK8CZJ
VsWEbmDnLturIgbSfk9gRyMlbr6efXTVeHAo/wlKiPGGZe24J9FMM47nyBnfA7u+Fpi2Fnq05wh4
wXvzPBnJYz8kA9AKFxaF+hjrbJsM3qtjzYjoDYXod1X1Kw3mQxoB0dE0g43i4YFKi6OPTcMWFEhN
+i87T6gLNqBZBxkf9ITzyIABh5mV9SNkOKpK7pO9x8PBwxsZ7mde0ZVe9ZkDMbTDc5uJvVW6jPrJ
2aB+xyQCy9e0R09xd6P13GkuP0yQKRjWwGBYpenzYtTPD7TK8NEf3SdHpCevrV5DI333zNra6C3u
WN+7RsjHUSXup9B70kxu6cfaUp+t7b3kqnyV0wAbuuAklrK+CPwIHjNo2Z0sVni4JtQeV94KTL2+
oqU6GoI15UxylTg3r0Bdau2RZtTKWHldDzDILK690qhR9Hp5xKAI9U+vjEXnaeqig9TAEMW9NMwa
5NtM0NypPG8/KgmNMRiepD/3CWgLEVrBhfzKq5nZ4gWJDpt82Pwq7dwiBKO+QN3EGy1OP0Dxfjie
kd6/tSan/6Sug0USKodyZiiBjvjABzVbindGExdPFFtQDBrzGURq2qqIL43nExAxWFUPWT2MPEsc
FrSu+oKDYe78VJdrw6Aexc3oM9AyrjJQgyF4meatlN0L1cvvFLbLJYGadGEW31o193k3aEFxyrjS
xb29CBmf7YY2Dpe//1AzqSdqLPr6khFznTxvuEaiZlcbR7BlJgPMAOx3VGpi3SJNEgGNd004CbR8
Zyu1HLqsLjV3QaqWW0Car0lhL9GTSEkzjLVatBMmO7wd40ViSDX7TjvFtozZlPEp6G3vUQD1nPvF
Os+6tR0TX5+o76lS476wI2hocjyhiiRnjHPYwVNjqxo0FruE5mePFNk0OPPA4C26yFX3vmdeMroh
t0OAu4Ip/jMh4OTeHmlWc9OKOlqEUJ86l10tdfS9Nl3GUMxhbUG8rgkPSE6gO4PPm5dMNDYCob4M
LGCzmt2ZcCqaLdSCZIdS+6sFSUrtFFtEljNeZXS/9HFhsvy7hCWrXd0q47XEP76LdP/BcUh6Ea8r
IcR0N0nv9EGBRNrqLSCTsdLp7pPJo1+aXxkQINpBAA/HevesojR6XsEtqZa5gSBRhSnnR9i82yKd
r2w667oTeD9ULjPD4yba9MH0labcimW6NNxyvMmWc10a9+kMbsxopOAllpRcLkDfQpk1IfgxCMvW
+dQeGE41tOwA0ebN21Rk+RjlB3disn3GCYeqMoYr8X+6ng8NkbWFh5tqDWVqWitPbgl/2hk3hqxP
70WvPDIYXNBwcPKVdvWfKcTS7wBNXADovHaeTO+QGZ9rszNO0ici2lfGT1NBS7djgylM0h1aJKut
Y7PigMs7ladOVtmbXuk34C3rUdrWC23wz/iPnDVj92pflaSDRV11xLSQVrkqrlNVnqyQZtKhr07a
AIM0RjxOoBPLjiIlYzo3jX1rnJo+OuajAfPks1cVx6qwPgcxlgc/VtndlJKkC8y7rksujBAJ1/U+
xj6on/ugsfxV49s60IWU+YkhPAb5tb40q/rHK4fvYkZ8GGY0Pfa990LLzXMpkulOO0DOQudpKFMz
61te6ZRDnTyXMz4QPGDgQ86XlFV+Zbf2B71ppHGq7If2GE5KEWCTrlTb0mx/wg4ssE5l15YCbnsV
GwYkWW6CjNVqUgB006HbrACAPDiFG25t1JHFtKxNTKQW2xr92BkCUgfApzYh47foiJrgZgw8AwOz
/E6d3sYk9emBYLAd6HpNSAGnojhkUVe494M22Opj3p2Yh1BMGFZAoju5SQ273nWg84NMZyKezwdk
8dXWPdfTAWzRZENQUrS40hiEpCRtD/IKH/hCVG6AvNV/WxiV/ZgY5aT8fZb47h64K1FHLLiAR6iF
aHateQWL7u90+qMeJq2glbKl6Qbv2pR9Z3zvH83kZc7DL/3GO8R2kG9FWZJDgvZGIlouhhGb2tjP
VQ89xfZD8kIyflxpzLLXtoe/VxO1WDWEmhcm0nSs4bp1fFNtcxxNmFFhjOWtDHa5QV57UuEaO5Y8
2PNIEm7TkeED0lgbPRgp13bbnYBqc0km4eV/djH7jsEYimq3cC0dwqxlq4MaHMNgEfCl9Sv4j046
/YCcIcWdCC67pBUDTA0Q/HincP5raxCg4JytFzO3qQLKf4HSmxiOMq4iFvRCFHg4KeQmRc0v87pI
3cCNndd6XkOrpx3kgLEB2nk5HuPR4rTX6uAsutq9gVv5yqoGd1eMAqI/hiHyUz7p5zRPoQpUz8WU
WOuO/iYswgyNfLPpNvRblQVKHxwgkRZ47obslsB93U6MvvEUbOjiEbigAWOLzP0oNyMgWoz7LqNB
/Bq+N4dDsrzHFwjwa6w/u4mvcMD9ZIjyYtWGQb+CY7HRtFwsNb9Cjvw/7J3ZcuTImaVfRQ8wKMPi
2G7mIgKxR3Dfkjcwkkli3wEHHE/fH7KyNcpSl2Rlc9Nt1jKJkqySySAC4fiXc75TpViXW8JQ3Ra3
o03ZYKAuaw3/BT2iu4qb4nG595HIFUkgRlQb3rtVsslL4UivnEjd17r17sNutMyBRL84lQG21Ntq
wjVLaJC2I8n9w1VLxB1Z13h9n4SXjrdR2mDx4kNgR7wpHfBlf2YoWOvXPz5mOWU/L7o74AVTgXCp
54n7TbdVhq4wssSlkDrBQW1YHHLFcHh6Ml0KFDLO8bQSiyWQBEZJcxK/dz389M4Vd2MrscsPqqXA
/ioI8F1NY1yvJovsTC1RzzaeYW6HEa1+LTnKZ59qKcnLDQPTUyRD75JVL+zmzV0n409VRi4h5T2H
hmJhk+q7MFcOxeS4b+YuvHjyJYH/sTMKG9+tpOBApOifM8k6VmdsjsUHwnUNZiVTaB5wex61SLxZ
BmJRMxUpMvnIXHd8cveRQwK7VnI8W0YdbirG+Cjv2+yidVOykdCGnt0apN3cYH8mgZGCRt82DS2D
gjL1ovn6TTeysCqSTAX9oHX3XWFu+bXfQ6g2F8EQ4FpMEw8L68i4cHgwe/8qF7HGxmOKdrlb3leg
q44+GY9BDjCQQYoLTw8gWycSf6dnaXKqqej9sJvuY2LiA6+C82Tl1aUm9q9r0/6mR97UkGJwYGr4
wrfzQOknexNBgVyPi+936IZACDc8tsDlLzPnC/77kRU+fncFqcYXUHVMZ54uP76IDGKM5zHDU0NI
P8nF9DmyVGJ659arKzzLsJSHkSqpVs7O4hgQhjnfqlB/1LOuCnRw8XiQOeJdeo2mSKxTZ9bvEgsQ
GdCyu2XwuOulwNte5qQhzz1jzwH+8ZT3O30W411XMhBFXN93+hWdQEyNzSnf9EEeZsaZJNE7P4YY
QwIL3vS8HgKjn/ptqFufnivTi+JzgmWdKV+5HCLRGOS9XZ8hy20cw0ggrRSXpKYmJYEGnzWEgh2j
7ikofXk0RGtsylnoN6IamkOhU8YlU7rJ/SL5rDT/STJJPdtRHAVdY0J0nlsYQDnm7j7qD1Pi3xJ4
KHa11VPb2khxm4q15miOxd6VRb+uecBLCEuw+uIdkClwEK3QSSVwEQgvg6dQolUossi70dzuCzWC
GSQMS+BqeKCMtNbaCAqcTT6SbVhlLEFAP7cbC254mqT1LVHLzMSK7phmndhYuOADt42q41ztnMRO
rsfUpPweSKfJ5ZBca8kglxTC51TvkNQtX0grOTS96PaeBVW9dyWzUB1lteQx5zTnzHe7fY6KaRuP
KARiMipFmr/iL27hiMVLjO6MHssh22BlWn21JyDTI8Q0e6WYzfbZAu/wFh1MSh/hTpHDs2eeUHUv
3txEPxCdwgq3ybJjCO5obbc1l9Z9yZFSRaifHvqEjwnZRHMURu+quZiZ/4jiJGPKnsJ3w9y01/xW
btIWe7kXu9fTZIuboejErvOdoM37N+aesGVLKyEaufk0Cx3UCGdwkCXoUDhD6gvO9um6zcqAWWJ6
drwZQqrTzXTwWXtwJo/SxA3p6Yg41XzN3YehAxwEIsezywcbfSIZTnWvb20rmh+rIT05upbtJ+AC
u6RQN/jikn3TVCxpM2iCVtNqVPkA5J1kuLSDKZiH53dxQrXcGZ3cNkW8qRxbbayBErMzmKIVc8Tc
ZDbYYWvzJVcFM65y9gLNDIF3uSy+Zd2FYF6j4onsyxTtSS3SDlHWADpYeiynZl4NKJOj3k2ooSze
PUAR9YaxY77VmzC6cSWCh6SXl9mKQZL43iFKyNLOtXmfyOquMpzimHTzi2rqfAdCKd2ZRf6NyXkZ
+F5Y7kyilC4mA+zeGGF9SJJEWr2GdTrHrBsbHIVGPasrEt3v0Dr2p1aBQ0K9RYepnxuMgJYWDwse
8Mu+7UMgNGTOgilwlh6nbR/QQn+UiQRJJldOVQaRDV6PQzQCs1F/aRTlvWk/W+ic9nFK2nQU98ja
tCfeYfqwGNkSholdMaINKLTwmT7ugoLaPUJWCzL20oRZIG/3QvvQsIxUAEFWjptW+0G0l9ao4uvG
tS8p8E6altnddHdAbLYZWM4uRlKeO+aJK9wgPFGou0DqQk3yDn22h3CLe12+kyjMrJPn50wIi2xY
esa5DARLyDVwtUvZeR3FIQq+1p7Puh7xRHKJwWXRM67bJjLwGJTmHoDg66BBVO/CjCSteb6ki3if
BNzo2skYCBnjtouTY2G4L0LpLnSWvtzUA1hcn8pBI8forJnRTTaXydnxqZISpLfEb5Bgg7ZI3MUq
3VlQrPY1GdVSQgcY3OJJy+IVkccfUF0rUiVXzchzIJ69bm9r8T4lzi8Y7fRB5cSC54qxfhdOFJ3T
m9+nCCfz8ZyzxYKUtDKrbufUqBmKATRHAz52JWVSrVKl7bICqC+KLT5epyrSxKYRxsEYqie/FfRK
30WfZNvGt14nCxoQDcyGE9jdcovHugVUQ6IO9WS6bfF5rbNmstcDYsw4wfPBGxwgTqG8Fcz97YxX
xXQsV217alP/u8Vwe9EXfOojpspIyWc7wdLJGh/0Y9glaySQEmEwMAUtxRk228d5XiASxeQFtu6M
m80guPQq5wFiDtZ89NRVYxDd4VjJgNSPt7OjqKolO5isvBnNDq3Idhyaao+hi+SqHlKuPTw2YYot
oujfq6oI2JlvXbu6ozhz1rVKigs7TCpjghedGqxfFHvnNA3NC/5JFeBV2Oe5z6jEb8h8aZYLP6JJ
sztKSnYTOY0228OFPOnBhWTTgEq5SSWRXqoPDAhukXTurORVylCchpEqP2dFmY041nKYPhTtmNkj
iUbXbzP0Eb57k8OIfWur9M3N0NNYvf08pO2bkYVb3Y3Mq1S14f0ARq2uXRIemR2UTrr34xb3Yq9/
WIvS0kjs5htobDDAmF0iwnxbutFsrtF+5f7eowcIHJtQ4Fh6rMQt4KoZb3BgxNAPZTrtOpvE1y5k
kMIQH/rwREsgWnSS5AAybY+cgvmxxMvT9TNWGtsMfvxfM3QUVkOdEVFYwDuP2a8A/a9pubz7DsT8
4MnvDqM//IPeHs/o3aTbJ9J7tlKonpCCniExLPe6MU5G7d+BwS53TjsWm9BJ8o2lo4etdSoaBug2
To83iyZDh6qh2fLLtokTyl/p/+ddhdj2hAmm3VdpGBL7mZ9NXZZ7hPIrL2zbfa0oquvqKpp9UMTM
B9dD7RxtQyN/s2fjohGy5yJRYLDB46WwH+WMeIwwrVbrvpKqRc1RX0zLOoyJYT6EDOyOCKU57Key
fhwiDT1Y453sno+s6tPiGo7LqlBzvWl0z9srsocPoYXEyHOczeiiqLI93QPbOJ8nE+3rnFfjg4Gd
cR2p0jyockBUI2beGNVop9io+0BjrLK2Qma/GkUcIR0ksPfFVZzqglRSvqCpLHdxI+8T4XIsdN6F
ltc6EXjGtEixOf3rXpU/Tez8xVv4UBX8+4/Owl/+yJ/+RYt15u9JoP89oj9/Wgkh1fwrr8pb+T35
J6eKbizORb7zpwkRqyE0LV+4mEt0bCEYQX43qmBCdAEL6LrjYTe0XBwkP30qlv6b6y82FTicOBjp
zP7uU+EfEQ1KV+zgYDVw4zp/xadi/WqZx4KId8bXSRzlVTB4MBeOyMfbHTtP8EHG/0GH4lLnpWpn
8KxZycxOagCutcNoiOgyUtxQeDtkJ+mZcfTmULvougftK3fHm17T39vC5OHHE+YUmzkMj/rKrMfh
CqufWpsavl9CLbyg6sj/SYwkvrVd3VoLFLcbR4Zswcp7FpuQmaap2doQYAGpya0s6igIm6n6wYZz
mJgT/TcwRDV+kof+14r176xYugHXAovTv7i7g7fv7dvfuMP/dvXGPf63/Zv8zP9ot/35t/y8063f
TDIHdHQTDNVB7/2/O938zWdv5vMzuaN/tdvqeHSXwFv7h0H3H922+m+6ZTJ4E7rpQRqw/lLg7R+9
ttzhuLpIwdV5JWA9/uC1ZbZvThbWvs1IpWaDtm1whTgi3hodj+5J7P7hWv0XBjBr+ft+sX/ptuND
0uCHGpbP5fj1gxUVWl3VdgesCAaFT8ojNrAgn547iIjWXWzgpNSByfOfsoIGjcN2LLOgPyeU04WO
33Z89q1tqwRVKuaBBHZRenFd9R5bL1A4wUEU66hOA60DsxG9OZS8//o3WK78P/8GlskJZPOrOM4f
DGxhnVQ+s3FUqTFMnKw5AF9AZC+2Wno9aeN9ej+a7hb502ZmkewSG+q0ztYDOuVHRKt7K0Gcb+rw
EgcbSPBzGEE+6xfi5wpEdRA6w7+x9VMZ/PNL9rBzA6agAmeK/4eXXKCrZPgEIaoDBLtjqnWQEdLJ
fPJf6UZ92dWY7GIdl0gKCAio5DYnSQUrwbFFLPJtqiBDTg6YcXKK8JOgnGZLIA5zXL7qEAYvnoP6
tt6FvUFgIFz7jaGNrFEFHjK3ZOlLNbvwq6xyfDXDr9HLKArjjawE6QxwlhkTOx12U2qPwqb6JRO+
f7Ude9X3MPiZ9KC7XjfVHDgvhstfo1alyboKxZVfo+ESLL98udXeTRI/bQZQ6qCyN9sB9iNo9TC+
VZ6/qj6jzl4zaAtsTQSCCreQcn3smztuuGAcfOTz65gol3Z6Z2YXjGO2Fo64JHKiCUdDYjF/N3EG
I4fGYIBwNOolHWl+lRHQKUbrWOMaMMWeedMOmOBRs13gac6hMJt7uvJrtKsHeJGr2hY7T1FgSwLu
PWpqfELzq25ZJ73xDsuLKhOx02ObB4LNXkEBIQ2PNsN4omBWfgjynJ7dHKnbciICLVZ1HQKkrghy
VbVoYHq46e0eRLAIh0tBG4bo6fdXWzGFCPnRUo9O7LCIcH1ePis5hmdPSHbV2EIs9r36Ffm1OHOY
x5KWAyXfANydFlTJPju0/sq3581ANo3XvQP3DagdsboxFASKm6r3ceZ6Mj+rGetw9w9kCVsh0uoQ
5BP7g0Rt0tkNfHqBFJBWu0Tn1nxY7Qi6VEpI7fvSncdbf9HmguCzt74N+VpeG807VEQvopGODiU2
M3aI65Ffz2b3M9XTphbLDPtWw8Kvp+Q2JfcszvYacOSaD2RawzVcz/wmMg03Qrz7doGUS14YAq7K
6KNhCVDUi74MKi15vIuGx0uIW+W38pj1o66HxD2t27p47WaSp3PCVESpPXma652TPnwtaqZmk2Ip
hpQgwA9wXagyBpTc3I6+Ue6MzOZKR3x8iJkMafAXiadlu9tizruDMphwTIO0D3YcamCvO85C+YWK
e9HqSm9nx6BxtCIDKDk1XFp+KW8KF4Av6pkU1vZaE4b9aPFn4Pxuqoh8mNict9UU791R3DfEOj7W
3Raeqjw4JKCwtNUc5iCtF4yST1/ik/bcxeErG+QtqiHtknXuh0AKvzjcWKkkRUPj6ORrf+HPsey3
iNZGrRx6V37OeF2z6u5A2xEdpeY8mClHs5epYWs4nRukBuZ45XnpUdmgttyCaYkdat+wr3nYYLPz
MA7Ooyi7i23R3DYxH1V/TNdJZfffJNOkUO+i81A/x7JGRTtY6CJglzNZx6OTNTecPvKiCbbdvVe/
/jj0/1JB9Kdl+j9W6f/3T//Uf89iXndNn9r3z4v5SzJX7Vvxi+d8qZJ+fNvv9Y1v/SYoYJyF/LHY
ynlg/l7I++ZvpkuNQiil+7NS+c9K3sSmvtRE/MvSGeAvELH/pIkYv1EX0JHTHJIw5zp/qZI3INj8
+vTzKK0ohsGV2ZQbwEn+QLWxyFZD+RJCQ0BMgcb+yUyw6/ow5kbB0soZGC+6hlEFsKx9QbDenBwT
jxsc0eUDBwmG5HmTA28F0s3cwS9Zl476gb74le0e3AVyX+bM/IaOw90XrEN9ZNGGCy4uc9Q1pCy0
8PDSU0FuU2TkN5pe6GCefYJiGBluw9iw8P+SGZ2OEZtmaIiHaPhIw/Zc2KRV4IZDPtyyFUCi3Bog
BHlQOXas8U0EbSXJa+O4ya5AdTdazqXI41szE4eM0DdGlvqHk0CFaJNvtbSGlXDHZJ10rbvSkS5P
ndcjAODpVizNO2tDHiopC/14nOAHZudJpK9WOL3MhuxXecdBSUxrg5UEZY1etBufq71hDvch5pzk
Dy8c9zh63ht7YvA/ZOuiAL7h20zkdFkvaw34kSP00jz8dA0IX3p3U6iHTJk46YisDeLFvln1wJ/6
H2r8BaGNwAkLUWgS2xPVjzKzvhs6rybBQ9s05mufYi/oOljALn1RwwGFpAKqiL/2FUZZNB0TVrDm
Ef48GA/3Sdd91mKNjyBpsZ6M8Vp3FFstNV11pcKi12E9Ye5QONa3Mamf/VT/lgoD2nFjM8YbL5Zb
nEbXuYs9gPZdd2uE7p2d9lvnTe/mjbBqa6em6tRUGBN6XSZYBMzzUCljLecCha64DScpd7K9j1VB
Mt0AUV4nqkbkn2QKq00M+V3OLIOnsvmIWLwHlcAz2WrId1X7Qkd9QuWO1ZypnI3gCZH7bePH3+uk
Qc0ItXglQ+NZulPAfHWDFS0NAMt5APimZU+q38pWv45Q/fbs/VCbYSTpdQot1dJezon8aNLp2mPY
y9NOEYMHUxlNgL6qZhYDqvKMNS7CZD+zRDVy5kUsHN3VUnotU3P6nLtwSj9g5mk7KzWvBv4bf1d7
SvnYJO2AjFcfjp7bXRktjm+2BNF60PET1dqjFTP9DeP2q8TAHiB0INKcOLNpuirLztxE1T3TdxC8
3W0uFLTXk+v3L35HjHiULUFGIzdQ1+KpUSvFiDNtoaJavlzVfsts1rzNIu4SYVoPqMGfYv1kKv1c
M7zbWj4VhK/Sm8570eQcmG25t4zkJVlK0xZJIiPiKl4nTXVryAVa75sRa+R6nacqGKk/y7HhVgvr
N0DNl9CPgaGb+L7c6KrKuDUaxJYUjiRYthZj8mUpj7QMeS2m/nXp49+F/1B5EZnhCI7C6VEVX4nK
vo8ifM/R2QNV/Ywr636w5T0iFMoVguV8so1ojgpYk5BeMhPIXOrNbM5LBAxyfmqje0uIEXWy1a06
gX8wn+Clkz2SlvDe0IrijvSPdUayoafZq1ij7sdhFRRF9k0hmAxYeqL/Hp3L+AU+nnnzPDKyFL7B
uHzYS4+AUixVhJwgeMsJImRZSqJXM+1n8enIBO4b6uPSFldkJp31RGEMyFpye+PmgYwxlDd++q2O
7C/qT7iel7Et6/d5C12gge6DzRHufWz4O4bOWhxPoIrKx8Hmyuusfzc+UdI7tLuBPSWP7OnvHMAQ
G6k1F9W45xy9xWroVqOpnsZevM3Zty6zr5UF1DMfkZbmemAb893yqUM61K+aHpqUMo155Zf4TkIr
ftUaeVe4YH1U0iAzmlCbDeQIIq0w4DesEwegeVXzKbRgOqx7Re5kmdyLCJUcHoiyyouj1OVTNuLN
ymuOXt3A8gFEumWBDUZinAlHyU1jF1Iq3+Cb87DaYZswWmSsQKsQr8Li77PFWYEJjsDcjTO2kJnc
8PscuUMA5NtbReIhcnlGad1QHwVwKw0/xarHoB/E8Ws7t2+xMVz50ooxObhXQzJnbNuJpBydJQC8
u0JEjeC4iTGJ2LBMTN4mRZ4CtN70FQ35AT9BhEoi77ZmVT8QiLl1mxDZLAk5vd/cOcyE0XI1Lxi/
Apa6nyPG+R16gKtKMdaPGKFniKSIg6nY6kzWRh+aB1+NzaF2tOtqyG6ZPH/JAUmsFx9HBXoK0p6J
nibhzNJInhW2WYNjziHY0lgPGX4At5aLy90m7tR6dpV76OlF16Q+SZrYmb0mt/in6xCbkzTGBPKD
xRq6rDV6w1tCEEkFGpbA4hx+IO0S4r6ti4g1NMonWAGMG5qCWF9v/FiE7jYrHIch3KY0exw4MyWz
PebxVhH5s9XAE1zXpo1mszzk1WzfVanbXXLDe8IefqPL3LjHdi8JI5QzE0H0gFREJ+lnMLD01l5W
02Pme1v2Mc4GDSmBlyALEAhjuhSSJ7gzEr+kzXhYfrfOGyOaKHZhqQYS3HKNTWvS9oQGZn2I+tPF
8A9CjeYdsEQUdXF4bXkzwqJFqrBm99AU2nyDoJdbLH1ohPqwQsD5SHARtUz4ozKdOKDWLrZxjCxy
6ldZ9GVIjTeHrLWujCZiTpmIWsQW1UqAmXRG+CrjrSPd/CMSs7lIuLfzmA1Hixnn2hOhpEww8nPT
dvn5x/9KZzM59ByoCCcOg5vOz3Aw2q1e9cbWbCjNyp6oUpmTfR0iAAcdllMqMUXIPBbl7AO4FQR3
gJ+OV4SpJ/h88dTXAnosUPbpUA3xKayS6dgQ3mQ3qTKRrR7gVsUBD4/8aXKJZJQjJMumK65scJKq
Sw5GRPiH15jmKZoBjvWj+sa9Nl9VneU+9pp6SDrgzYZJ/ptGlUCLO0xB8zK7Q3Jxex3Gi1ckxwx+
kFnfkIJHIN2Cq7f0+tZZAPblgrIvBVB7seDt55jY7AV43yzo+2GB4FuLIy6Gi98JAPnJD1Q+0oJb
yzy0C0T/xxd7AevLAqdR2pO3gdMKfAHHS9uoU4MX7MSpFLfdLVJ9wVVDAdw8w/Zsd6yV0/jJAYTB
8xxx01B3D3z3tFb2ZYSBUJBzfxzN9kjopdjnMzWimpAySXu8shW6WI+EADV1CNDC8cEqLHtXFOWn
LexkhzgRyUdIxyqxAW1K4e1QOn3Jnl+yNLk1a5KR8Ie1W9HEb/r8iULf3tVCe5UZHiPSLRF3jhOR
dl0p6E3h4KCfQkTVHyxCAWPHeUiM9KGkmIBIQfntlrssb2mQB45HPGDdeqCo1jv3HScWkVBWNu7S
Rg3nwXOHszbk+CURggjnyxmii0R4pxtRgezceW1CbWvNAwgNSEGekXyRFJGtl+RoU497piDZsDEN
dQY3dYpL72YsJLu32qHD1hsGWN2uN/3bBjQpjjdSuxIsdFWfPJFYuMP5AUB6diggakAZggqc1fPF
wDy9wnG58+JqWLOv4qmA15nhSsHya83dDNQZlk8r8PAZJHUM+m3IaGqAQkjK5E53GACgknisq4lM
WPMSIjTe20Z7sGS2LQwjhsaZ7U2UP7vcQE03ELRVzfTxJj0QjszZO4/jlVWH8kSq9x7Q8j4bjIcu
8eM1laNctbKEce1thS2+t8a81X2x100Ax6xzCLCi63FUuALJguiKJ1t6Bc3xMAKKR/ma3csFUGWn
N4of1vrxt7CrEgYaPCD75jmaulfShJH7sKsfWHu03FI62oI8JF4CxMXKwn4OLGSXzOVrUwOhF97W
KPNXYS9dwdQ+IAL3V00b7+fO+nC0Qa6tUntsdExIMj6JlqgYaBdPnLYPLT4F5H0Oz4zCei7RBavS
vdFrQkJS114rlIpjpd03ekF+NVLL0MbxlLe1vimsGyzfEMDC/M7zWCsv8RDUIiX6K9BIhNjZyVnq
BHpVYT9tqMRpjROgiKnDnEw+kCqCh9v8cMLps8/AVCc+tPMB1xqMV5ahWohsRMGCarACF11xVpgG
K5cEoArxa913VpACAqlxC+7n0XlMaMmDvA59GBagI4ETYLyK2T5i2F1rDcl5dfFRFtUu0j1tNTNc
1oxu1cSqXTnjTGOXlBxci21gvpkjY51azoMUOS4rZjBGAkBpwtUo4+KAgRYVOjcsCw1qGSvBp5h9
nzM0v6olSjBuHzJOzqCdcRXZPmv6vFrDBXmpokcyoNNOPVamIrmeK41k7WbE5O3Z9kdsVJ9C8B5m
mbmbCgrEWL4AOmqPJLlHsKyyhOT56qJhhNsQ/7CHK0lmDBetW+HeyBEwmjLweezbFWFN3Ngc4ZZ5
9vPum1PN8ONyWI3I7JcWt4i3jakPqMDyd8ZkiGLFuzC1s7TToxEPW3pm9BSofwwOA4mINzFvJdZk
b8CtlZfpRxctTYE1v8jsRi379sRjpzDpmDSrSSMbjoGtg5w0M9oPtwYmKiVrdFTl5uRRGFcvNjWQ
hEJh1BbzuWq8USaMJaGHB7/D9wAeXRCR06KKdvB2GpQcbq4ejJg6CqhxGuD+BcGc1Z69rQebK0n/
D3WDD0vmnUWWuBcE3vcpIl1G7TUnml7tORg7DN45qkuoKkPYn+jaDjPezsCd7W5FlPnWcuvrNod4
ZzPy95zmoE1LEZsmgecinGw8HIFZYm5KwlUt3q1cDRBlBkyEvpYHkcmOYFDIoWJlHQzzRRIA4Kdx
ckBC/NZwYvjQnSMGp1SnjP7Q52K3p6i03RN9Fi6XJn0sYoUe8KmY7HIbGi3iwMK9SkL5LesmiF4N
isnh02zN24RNzyaqhxvMSNbVQEzriE0QoyUNU5mnOyhk1HitwWnVPfCAop5CYRPyDDTrLtkyhbmK
+T1SonjX2Vj29DCLHD4kf90rv/ex/8hg1QGVGXTQmAKH2WJwIdxVpK5xqiMg540Zvjv1chjbXrMm
p/gg0XSA1Z82PDk+SQM7QNGLNnOJlp4sDtBLKfz/qsNHoKKXKda/zZCZglpv37g54nnOTxbV81r3
Cp2ObQpGHKh+Su6d60Pginz8Dpjj5bEI9XOhbG9tkE4TKJNcL2vW9zURWvsqiq6TObyG9Pmd4QyA
7Ileq/KNF4gRm2Lk91n8dV5HI+k0rwPzMWBJIxu3iZahiJ9iyey0IuoTr6EFu47OMPRxotatRsim
wingjt8iT13PTnbxo3oRDX/l0jhNJbYjz+rI7wWNgt3DfLX7Bu0MPUBgmhjqUkTj9oCqX2nxzpLh
u2yGYpMJ0vZaaw+r4Ce3+i9NZ/9/dBa/DHD/B8GgXV+3nCXL6M/Ht7uKdIfPsk96tSQd/f07fm6m
xW88NGw202CdHfJQWBz+1GBYv6EyF6bLUF43LbEMVX+KMAx7YUSzMTYYArsWo9W/j24NgabDRqEB
XNjgr0PT8Qc46L+ChRr8Rb9uWnllusPggrRTtsX6H0QYpstWws7HcZMCYBKeegjrcTP4w3HKa24/
CcFF6NU287W3jiqyDeN3YjPStTvWL/9w0f6LtfU/7Xx/vBJeCutDWO/LdfpHOUgeAW4A8DtuZoH4
chbRl0RftlKjNv2bZa34EZ/xy4ac7Yenuz6DPHY//7SsHRwbqRUeF4pOUulQq6qVjR5/h3e23ZRN
7u/oggBXpoT/isXRlwtmRpG8gLJ8JroOnbhnfYauE19N1TdjclmSxT3Bf6RqolNG7xyxGrUKsD36
lFS7WHl7Q3UO6x3mjI7mmMcfX+qcHJHQM/bEyTonkDCB0xOXOpSiWaP8djcO1XBAKLIDxGS4JOzq
rxZgVJa1wz7sMmY6fn1ly7HfZakSB0+Qepr0zftcj5+6TeYN8QVXhuHH1wbSrgNcf49cnOK+mCEL
jSqrN3mE1WCAWbIlKvLVgMUA3jDpIAEwhDP7njBGksiSxOmfFA7qEZB2xJyJoWVa3UIKmClJa0Jy
1FDdwvj0buphlWupPFV0rLXo5C0kVpNUCS1HWy6egO/RO6TO95rF36OvzhI3NBA2CEAdQ/qwrOJT
STDlaSqmizvU2p7LS/RLCfwhNHGfRYgDDpGTUNqVrhUwEUMVilQbsammB5NmuHfSEZAdFZYnC/SX
0zxW5Oqcu6q9VRXpIbqD8FyDqidszIc/vkym7R3l8sUZqc/rsNJ3mDwG182uahP+uZr4+cRaxIfJ
bge6BH/cRbKItgU0h7U/4tEGpjKftBGThecKsXHN1CSJWfFYISn34prtLsbXGzD8bq8ltE8Y5sNJ
i6BGNuAj7xxVb8DZkE+NfOOGqEvog51xX8SM6hy5hPQqfTroYTes22yExtARVTaG8WNWtdUuxW3L
Lcomu86Sd4yOB8ZCDLDx9HIArIy8edHc8gwI5sH1EP/2Lktdv9YeprKESpvcjsuEiPqkidtyk2ow
9caCBCsrPNYgtqSevvnDMl9vxC30ykNWL9ElrU0S8ZRjnBz5pMruBGBkweyxilhHC5gTPqGc+Umo
1JBoeaDBwtBbUfOfy5OaBvTkyGLSSUdlOa+8KnovCU42rPQrpJUgwOKpcvT35clHlC5rkwqeRuke
ABA9dTV8mTrsDkT6XMAIW9xIALTNxtpqDj+obJJ3D1mRMX0UJuwabNGr0IUdFaJ8LKHlhPqW9v2R
CNsX0KFkH4G7DDyM1wQ/nInDvvjVeD9J92o2sxs7rr8njPyxgMP0yoAXuPE7DSrcL83fyJCY3iwy
bweH99Apr1Qjg6Qf1pbWvi1X68cPcB0uGaFT2Ifrcg9nSM/2Rps+2IV16yn7o9QISZ9YirfTE53z
lytZjRnWrT2kXwRCssbobppMV6uUapdTuTwvYWGr1k2fZ0+tqxjsBbh6Qq8otoJd7oy3IqHVE/Hb
ULUApgSbjQqom/9l1pSGXGDTIUcQ4ysj350RcnVtCYIyto+T5j3AHKhd9+It95FGQGVts3/C5Uui
1q2yIx+ZeH4eu/JZ056JCTlIa0l7RQWRiyBxw4flCIfp+FF9n2w2Ipl/4x7jY6hDOOxLEfSVemZy
cFgeKWbTEtnaU8tj2NdNJ8PL177YevqFFe3K4n7IfBpBPzxghWHTZZRUbQhWjMF/Eq+VKvCUhg+e
5lyxUX/QG8E2HVIUyAu6M5NfVAN3vJ9EV6MIYt/g0gpgjVSSs8zB+F114WF2ctQRkQLJIxxzN1f9
cDOM24LD98qtw+baYJtXje140RB61ymm8t6+qptPw7ev4YPeZt0BLMNN5HlPctK3Xes/hFjlUmJp
TWxzdQQhGVDJl4FJZZUV3DvtRFpdbtsbYWi3Zfgf5J3JcuRIlmX/pdeNFAWgmBa9sZE0o5HGmfQN
hHR3Yp4VgCq+vo6FZFVFeIZEdNaupXMTKUJx0gyD6tP37j2XfpNLWysnRLsCTCnbI2kkhNBGtMZH
GfIgBppMx6NtC8ajvn0/DiCeDaTadHgLIe0HNUxHLpYa+b1LudwOGmsaV4Rg5bNOJuLXrGJrOdVb
6NZrtyw+DQ0zpD/yfgiwy4RT8a6S6oaPfhA9oTodrdQW+VS9/BbJV87Z5yCWPVKUnr9iUzK3U/9W
mMc5sZ8qweeMXSAhLjHFmf9ZDuN1VU8kffrfLGH9HHX3GdvyiZMWwEzJGdCzi1NYO+cpmM5VQn+r
KLhZ+vJw8Y4fUlHd9yKCpc33qWmETLbi2D5iDiASrFDxVvX8BF3Fy7+vRfj/tdp1XKD1f1HtjvlH
/6F+rXh/+1f/VfHKwEOGadOpCi9yhf+seP3wH7wMCIjFRXnwm6zyPytexArUwR5BnKgZfpM4/FfF
64h/YEV3EXdKx6FWseW/U/H+WmZSWl6Y/dAxIpvSO/hFHImwfvKHUgdbRRwHKIsF4X5kWmdDwE6+
+d2V+ZOS9l8UzhekP/IMyj4YLt5vQs3fKZwHn8VlTmqf5n3XfBJZBic/W8JxVSjoQAk0lb+RfqLA
/mM5L/iLBKLKi+ojcpGA/rGIjiCAh2MR+9vA1vQ/20qU6Xq00goAd+DWmxEowWueQONK3RwL1ZKM
bgJr0rX3tZyya03W0tGmp78t60TcWoi7CpRpRXv66yvzL+eOywe9HHw84hJEIIJfBCMIIAoz6zqA
N2hFJ05gPvMsFTpYz4PmZlamZRQ4T3ofiH64VAea/Z/b+ZCMY/FcN1odYBU1X3/9sX7Tqfz+YPDb
x3JdAUYNVR9Unz9evyDqRJtHxt+OditPai6LZj07Tfrlzyo7zo4VHdy6mI7YgOfnSuWoupIgvEq1
DF4dk1R3Rqesz+21SK174HrNIY7i4hhPIwZF/MPFD0v2BnpR3kGCchrYf3axr7DrPfz1N0Eu9CeP
AgGcGOZcQGz8949fJWSSLNToehdjWXpD4xFKso7sQ2mn8UtD3/Deh18N0Kse+weiDecftT+jAC6r
GuIMiVmP5ZzeCKKnCPGmzYFYg/SX5MOCyrHG2HmViJypOdHnCPW2gpyE3VjbAj1ZkJ2w4CJuTJcz
cFqMfRXTY89+giJ9pdA1WAa9Tj5ETMiAaNIW64iOEGvFLrtGdwFAzw+PhCXvxunoRfdTF74WChNt
3pHZ2hjncez9o5nqAxLKx3wxO2usUMZige68XWNHDNChL47zbTYmT3X2AG29ZCODONrFR1j3PrBd
dacy8TbYgSbpHr9LZBCCkD6aDTN86Yqpb8hNWyXu8sIA+piS3IehYRcE8rOKyx9pOG6IaH6CF30c
2oGxHy7oJoNTgNMfudOuFSRel8J97mb9w5/ZuWfXSzedXdwsS/yg2IVXoAro8aHsQt+ETd4pZ/fk
jiMseaLR0Srbo9sePb9bTlh+eE9TpOpH23fQGRRZq9BvJ9pr1n/95FyW+z+0BHgHsEJ46M1s13Z9
tGF/OIi3QcUYfzDeFvhFddeIot414ORv0NajE0DNdUnchkFThXrLVKgYtiTpzV8+QOhP3cEiJMrG
+kGjq7gKUplwmECOy2i4qki4p8Bp0ma4moBvviVMrN1d0lbmRzTO9uPIuesI/cB6s90iuRGL6fej
xIiEiTLFmiyT8BgWF1jR6Iu/e2EuK84vrz7rkMtGRh60xwLwy9cORTsFl1efaDtz8goYGuvcsST4
8KY/WwYjJllMDsVnudw7WY90LFroTWNGbA/2IsPnchr6L+SW9udf35E/WdRDWiLkgPI/wRn/j5+s
TAA8lt7sbefQ8dZu33ylkOU6Bt+bWSd/szL/yWWgGYRfjgZTaLNz/fGPNanjz6FR3taYIXhL+j7Y
GleUV/+Dr/S7v/LL4oSVLPMHt/e2BeS9n6IZmpthkCjmXA+CvFS12f31H7R/NUVw/bAbYYeghkAu
+Zvl4Hd7MU9o3hJN4W1rbIJHHRbMc3FdglI3i/cSNrKFhDqHhK04lXhzhajPKAX+LgX9zz4Gdixc
ILS5PMn//eXyWrPXdiklv5XEhAxo/8XxFFIlP6rWS+S0oH7HZFP65Nc61fxcqGnzNxfi0tH7/XPu
ofikAPPILnLwVQe/dvx0YoeGBvK2XDzgqSksilOnMHqwnSLqcGeziZgGrf18cu+7YgHHtdhDvIvG
sFZ/s9b8Woxh06SvRgFA8NHFZnPpTv7upixyKbrR5xFLExKDfQVNo27pFuHmcv/mT/36Ev1mwmFX
Z3nEHOOFv7xE6RIDksGVDRXNTw6qZKZQ2Rqp4RCPVxfX299dZ/bYX660L/CUBdR9rKJAm3+90jN5
QFCT5xhnbmfOQyKB38R6frOyZhlWZRYnTBHc7pqllHSHoB+PiVL9hvyheGvTcNpTW5RbRsIXgWo/
XzHhFPBgI9D4UbEc7Zo9YXPpIaMAETkyGyOmbYGfZk1eaPbdITPvNR2qizzAUlt7sSUAh8i8mIke
nbBs+MMkXFUopZyLNAzc9g+uUEqUQ9/+rJQr32PZ+RzlvJ9qEuZ7ZHnzdnZIDyoXH5qCBYQIwgTj
mLBKeGp6wBS5yrytLpH9w/UvbxdP1gfpXuQ22o9HaC8dnySXyyqbyG+guYVuzi3CU1UFwy6zsdCr
tpIFDpg8QnHUoUsFRu00aGRM8NwMaUHOdmFn0yrOFbo8HeT5QZQXFp/r668A54MGoqKjqLtGSLER
I0ncrOPSe8mcptjN0pgbgQlrN4xgFOgX2S9dnrv3U2awPvmxO36H9g0+OXSTNS0V54aCYdzVdoyq
sGiBYWU2UTdR44W3OWqUK3spvbPC9/yjxrx+p4chQTEvCjKml3i4akukuR5Gg8OAN/utBszwWjuD
9nazkuahK4vpDKaZVphOLoYUrCxmg/laPGeK5inSofG5dWgq1hzvnwiha67axipurbZLrhbdWw+k
KGS3kG5TWsaO2NhdRUoTvqjbeLFGuGZabOke2B8WU8BrmHrjqUQ0sylt0pOs1rjf9AhBTJpgALLN
EC4xy/hOVwZwP+2Bw5QHBUVV0Xzvx2Z6ciIVf/m97F5Kmpm6RjhtO8p6RaTUnRYwgI9W407vvdup
75qmsLPDcNxFDP1lDtc5QRhmiZAcPzv4Wc+xdYyT3tvFyeysZjWk75qxVrGSPLanFJ/Wc29KjXZy
KrdtXDtr+lv5DYKQGNFD718JcqOuA1Qla8+lOymjVL+Tlr0c2xFwCOq0hSE3sbcjxw0GniECsn5m
ufGGHHEL5qJCx0vOhSN+1ZKklzlWkoLXhCA06cnaFW4Y3sVDW2xNbLFE2lh+FDC7dVaR0jQ0XrGv
W3e56xuZHAZacCAOPXjDiIWLF07HNZw/z95Gtkp3aQRZGbBhd9toUAORN7Zr+dsfdqr2tenS6dxJ
xOLGq/OdJwdDUEbUIoQ1w3OaCJIqUpOdmUiW9zKoyt3sD/rGSdQbOHvzQGRQet24OgFXU4TbGI7P
rkXQuDKWdr67MxPlOeyYeGfEPmgxqFsHIBoqTK6Mv2sSHxLvMiPTR2IPO7pnMrora0lWIf7xW1fo
y5A6c34UjRXfmzCGBVKCvDhWrLhmGxbdBfWZNLu0wMuDFivfLLKD8ZgWPh51xC9l1ka3Q6onpEEV
KTT96A53qa1bmoplr7wnmsXEo7Uqda60KevbZIyYszgzUtjZXZz1WPjE53CkBQzWkVMhptH7QTgT
74+dMRRPPXUjY9vZNr386Go05aSjjHcFISXXwrGDd4LA+iuk5NkL7OGEVBGWuJVlM8gdHSsjwNJW
u0iH9Lf8Nv0gOwLub0njPe6W+KALJfZZISTG/wa8QkOuxHFxgWsXfSFOwwS6euPTTX4KFZQy37JL
YEtNCJA+cR/8pAiPbV+ao7Gq5EPopqKu1MUha73uTQeIsiOntB8mQtiPFqiIbZE6+V5CLf9GqNXC
E9ob2Hxt9TgsbXRdlbBGB8YJwFym6bVWdfLmqX66LXm03y3DqX3Ew8jZfXIaWmvufIMYhDF/UHJg
sznU9XFZnsKOgLDQ1iz0SLIn02DFE+2+QhEHbZk6gUPQHB8nO7T2EVkWnAtbSsO6mS76LCvs9nOZ
dRd4qfzuEd1zU8i+2Q5Rkd0stqlsVnkadfMonKeAucIGeGl/ZWls3FEH36yqBJ35qWnqQzAIQvqs
ADXQtSHaQMDuK+p3kt9IxhHl8oObhew+sWyC0RiNtlDp0QnUoXgl3cfZokCYXi2MeGuXcepJu3jI
t27Z148+zY1tN6bFW1FlwdfkToLIA5LaTdKSWj6HzF+YZbEXFrl4bhhk3Sp4pM+cE3yAuH7f7iEI
IYkOhqm/lW4UvwR9YD/07rTc2E0bHFBWxiet9fBj8DJRXcAx6dNcL8nZEtL76WoRfWfYVR9IGEPR
VqHUt+MQvpBfo1RKPJ9GbTEv7512zYdLPvh9KGoGrxAA55MGBXVtW5r4mc6btpq7dVPO2scf6lrt
EbzItJe1VF81HRcGDeBepGXKtYOyOd7YSZ2cElX2u1qM4RtHl/gUV5IgM+nM4si7xFRkxtEFgYRU
8B45/d50LtTPGo4l37kNLEhFTf+eu1n9MoV6IG6kaTokNR7y1y2AJe9xHpV7LERG4A40sZ2oAGy0
Ju7JN4st713W+JAXBRkXMk9xmCv01IPIpjOZJdHeqxRjmTSs+KPYYt0t60BHedRZy50uaLBhmND5
gfOYs2OmVh7UlMzXyskIXUEnmF8ngUJq5HqAFYUTwJ+X48wow+GMcYOaleheb+7YwWAvyXouzXqo
re5B66L6LitGZ7U1pl/Kr8aXILZiAtRThnKrcgoLtVFFOl81Uex+9Y3nNvtisPRNgG0RVQkAUAWE
/pGQA8NAIOsPJbMCd5WC/GxWqRwnPgpevIqWCt2QkHiAM3+rDplp6+JBL4IHuidggBjZef5ZdMvw
IQWNeba9ZleDY7kiObgOCJrscg7IjsalUjdXMAy4SV4ckSuRmfnFpmImBpN7WPf4JImnjYsHooj7
b61w2jvhSL6HUvO5Ari6Hdsu73dIueYfWiBpWI2gUL7sgWu4lKPzbZGtTT5BpBEhehVMuVXBxOgh
cVKwl8vknPvKQ2bt96ZDMODK5TpCQrrLI8GGmEkAWtGs8a1aKID5PVkl32rb7V9KFYij2zBg4iUu
s6eGypd5y4QgLqMU/lJO0aITxWS4xJ3cU2VYZMONfUMChHBPqMNIXROWPz45jGa+Grts9pGl+ObU
dg95FYYfBuQnpt4ufcSAorcYavqfpUT0TtJQcO6GovrimIVfpnAc1k2BIdYuk++jtqxvVdKkj+OM
AYkN0ybaD3rSus2t6DlYlHpqrR56hG/pblPEeJtLq2iB3cz6eRYmyzfQAuUuzASLAdJ8iJQ1CRt1
WlylSbjclJCfbu0l6e4bRq4A8wlDfSWU0T+lczC8t+hHX+Wow+/JaC1MjieYwUUbh+Wmm6S1DaWp
sa3kTLXEmGZ305BgeZB0TTQS2sNgBnEmTCM9G4Edx17YKQbfYHVhTYyOtDPFVxtGNclGeY3SmSfr
PrUCOderaTZTskHd3oUrwOOMRbXFK7LG6dy/d7kU9tYVqMdXhKeKaHMZ8z6PCF02uKnwyJre5stU
FcWr3bnTHTc7ep2dkHsoEpSiIa6z/BguwiGwxVyW0DgMeB2QCZxmgKXfRJpU1WGWmKm3qa3yeedl
ErklEHBNDoJbvWpfmRExYNVsUjCX38uqwiVT+jXI07DjqIss36OOC922iLcheZ6w/9NUERrppmJj
LWbsjpNjU16S0NY90BqINYJTUw00GqzI9MsBZD1GwiW2A6JWTHFhjRHaYN2BWVDhcW4nndzw74qX
zMo6TGpTo8LV4nd5s7bi1Gk29AkS3ufOvlLdjK0K8S+FFxndKEysoLW30J7iagNSOyjOtBZiyCaZ
5zOCIEkcZ+H0HMeo5EGGmadSaHVuS7LnZgufwNwFEdwtRQhWzckL0ZsPqLVv4v5h4k7dxHPdmjX2
DFxJYp7cm4qY61eHdPOvFMnPSYEUhN0+2d4p5ZwqOMsnIzFoBDaiIBxkDVKyCvtbL0yAYRVGUxGK
pjlM3iRu+iCuQHIioKEsxEEDm1Cmd1PkAoMS0CBXwdyFn3neE93ksDa9Nr5TZQyQaywtzZQ8VrWE
PZRyQhzIu0KEbgXR89BF3Mw+S56BCZMzO5XZVvhZg0oWxt4mdY33YeUOXHGn2brzgHuQEK4tJUq0
E3bzHnRLuLKk0vvZmzDHZRHyFjxo0U89wpwsOMMexlDBT/MKdN9tUnrgWHtdXhkc7dem6pwtXLsI
rTc36gbocfMcNP50pfIYQjrp8JS/bGtfdSk/gtkG3Cg779N3IPGhYASROzfqqkmz4spkGULnglYW
m47A1ViPZfZQTT1bJ2Uf2mDZL1OFoGphsdTTcorIe/8UsTt/gLVprspumUCEKY26A0t9hWj14Bhi
z8CIkPIuYkCjbc6ngtN0E0ZtdOPkvvWzI3QiQQttk9fCbHcXWKrd1ZUgzp0sN/FdlW1zMINTwZxq
qk867dAl5AJSe4yzxvos84xFXjLUiB7EnE3LceESu6uLm5g1APUUQ/CIk3anMWs5DXa8NK5ewwh6
eeHO485Inx80Ts2Bylf1QzhiGkZDxZkJVFmSZ5dpvgstUJEkXHZE327HBkmDzNO1M9rlGbuk+4YT
hOWrz+IVngBeI3RD23A2dzJpfkyRh/FFhhsBefnaJYrg4lANR1S3QXdIqoiDUk0oJdwN6ghCUJJE
RYgmvW4j8WldQNfmmxsys+cA2W/ZyjBJttW0tjQxEaqsQejPbN0872Ph3tZtXn1VfbjsYoVAiWfe
eVIay958AXMCRFrWbhCTV0/zZp2USYeWHgkCZUYJeTtjz6eiRoS56coAabCTVDgauO1r03bM30P2
9HUXh/0JVuZw1YNeWlURUUaKoIu7urLb3cCiu+oJHH4lUdSDouYxFdomHmFKkx+kxAjlOTuSyfE0
h0G/n22Y0SPTgo0WmoZJYF3OC9XwzNzC59SYdW+T7efHQYvgmPCwbVVkmGiM4YVDEKFwxdUI/xkv
K+worL0EPe45NgNELeN+LUrH3M5u7Hz1SrRQncflwbKS4IWBaTOs+3gZDX7KEtFZIpq10nxZMCe2
/WNBRrWxM99+7eskvINvrJ89q1PfkO8keOjylmRJgMiEVVUN3ya7ZGVy5olTtPYyWVdxpZ7RpgHr
tJLcjvdOtZgrxn7cA9Id2or47Xm6HevAOZZpjOwcGVdHgIl2eCkib7bus9KQG9408aHMiuVRFG1y
toMuONg9n44yxcGshgrPfr6MWFZtVjW7rjFgUBKVyzMWP5sZUYF3NUlS8dBS+xE/6IaHhrCNx6El
wwXGiNURgtCeg16S0WMpw0PvRiOs6Nh1PuvZd36SuJQ8+ktV7QcFoIbByGeYeMtxxqO0nxje3AgT
EXfsBfrcqqrdR1UvdnmqvizL9hM819Icl7xB8J5CehEobra1aNPzUDX+ZSPNJ5IpjfxpPGfZEiQz
Xcs2Yo8KR4XxbfZDdbvErryCg5OeRmPUi59F+X05N+1r7xiOS7NbXOYITWiQAbpGQGuJ473bwMho
I8DZYzIUJz5vwuObiPvc6s0ab4V9pypilyZCnHecRX0MRHmEvV55/pO2bfx9wmOOhsXkvSKi6IvH
I+TEnuM04rCOVcQQRvToASJbCU3XdjeHNXxxjqsDRvGobq9jQiR382iBNMEVDn4iLXZyMd1txtzl
G2Q9F2BRSvMvIJx0U2beZ8N281jRRP6kSYDSHUceqYYfxm+m4Lk0kXPCpjfho1iIfSSgvs4oLbqi
xGSLJnJ+4fAWQaFOiWgZA4JgwPNEjCS/J4QEzO+BQ9v0NoyzNthSGQ0H4xA3afCYTJcVk5VKJhUo
Ht3J/kfGivQ+M906tTGkAvKOSLOX0UjEYcSxaFI6GbZShs64GQY3tXdTjhfeaoTf7UA1guJn5rJp
OVm+IAZlfZWWh6QnVOkTKbTBKTBD/eYlc/LZS2ek4mg6br223M1YVLJZ0QhPeY5Ec6i8zlGrwfHG
65E4iV3UIeQf5DQIjHiJ39wr1Bi0iKdlQT46iTU4a9J8coIyvXUyApjRmdudlUqGO8SZ1bGMg/il
Hg0jVloPdcP21eCmSMbsTECO+oaJbMAM6Rt9NHZr26umGeTOiab8bbwYKjF7yXWsVRuuunFIyShM
m7cOeMtO4qwgzYIAO9ain7lTrnFDQMsqXJLszKBPYErgfVqSlgPpb86zzj0XDW8+iM9WsB13pcF5
h8ASg1ZzmTF3pUeZg+jp2Ixz6x9ZTkqOVpelshoSfJsmHb5ndjUfOXnGt9mUYOzWvUFHlZFVtNxb
lm4wkGpJT3foAlNc++NsPRgmpIyPJooDME22OsAWr75lllle8i6jYeLgz4+bmYCtAf3VBr5pdoh9
9lYWQ1wFkxvvLX8eSyBQYavXnmo0eYK50/3IE55g/OEWTrVahQWhNHOsiXalyO0M2yelRHATcF5+
drQ/9Psc/kxFsLfb8gEW0ndJ0ryPkuhyE70F7wOZRhyHZTUvD0Usi4uoDDeYk/LYhwU5d9ioMcQ5
Js/f5gDGQDm25RN8HL2uMYk+cIzi4Dn1E5CtKoYgOeGmF/sukPW0cWwIYsYynD0Tza5eAPuGJi8n
lJ5j2cAtLZsEcxiH0A1G0ypfc+zOPjww81RIcyjf0tqGVctOCqlgLob4rik0L15Y6SNWbYxwGFkf
GDIs+7rPmm26aKKhK+3cjfYF8KTcYSs8xz57rdO/CFinW9JxvE1B6usOmgqPXxqTWFzQv+TlR/VW
+dHjpHIaWrQEOGaJaFs1kVkFRXeBtBK9CuKJo3vRofesipRFf+yCHY3ycNu0FYvWVFsn6m3rBVUr
MQOqwsw3QYbeg6yQ7pbwgbzc9FnqPS6qKzHyW8MNhimwA1krj4a+7370idbKpfIovBrnoJU9kvuS
Zs6+tzAo5b2qx3Uj3CDfzzUKgZUROYQmVNtjeasvfdxutOSDh0/mbuqVsjb0mi8ACYzDNxZGchaa
pgs/ShExZhyFLD+kdmgONwRfC8zXnWVO0cIwAoPzPIz7OBUdu3BSmhXU5eFMZDpP+FyF6bWdU6oH
nYCrWNK1EZsmAnZLqkIQnImxjW7qyY6vJCXPz9koINROYD2UMy4XsoNs723sA/dckSz0KNtAvCt3
tl4lhFo8rk6/EYtvHahlgqOPnX/N+YHY7nIGxW58clmtwOtfkajiag3JJQZwbMO8FlZ1pfzRfoyI
Gdy0sSjIKVvMY1eTQZpHZbtxlgl/sQvZgwZfufMMEDTo5RTIsSrngyrs5IiVGqub5fhbmcfWmrFT
eTVmcjoCjlHDKupZDKxssLYWGPpbPTkGHFthfRRJ4r+IouqvoOFHd0m//OiZwHkraTn9XSotVKca
YxhiloSUH9MHvF5Oal79Rfbv9WLZXwR6Pi6DmB/qYKD4z7UDOx7J89Su6ox+8QxLQx0L8mLPyZSA
N7Bif7Hpf4n2qIxN+bEsmfeKONL/FLPLA6hNFNyxESNN8VKILiF16VFAntjUuYex1KdpvepN5u0L
5HGvUx/ZeycY9Nap4/eyIXUSOs8w9+2RtPoeJHWu/ZU7dhMgNn7/tRmT4MnVxfQAl5l4ZZmPb0Xj
D2cv8Sm+iIQPuk3ZCN2u3UI6tI8HsS+TtDpXdUICedeRNzDFw66bkfr0GHx3DNrbwzyQdaJHUe4w
m3Io1VM3EWvRzZwMaEQeC9+3ziPvcM2AbBl2FrCulyZDnbuSRMuseYHNpveU2SRFPN67duIcwWew
eFXJsBsEGlQ/SvxPFRVzturTSwMqzy7hoWKuXUZQ5DmYbDB7MylQpKFV7RCuofqYRHpX9wEYgOCy
WJR9wSEPyNIHmS81xPdRvuu50veC9uNG9hF6HfKIgnuvyORX547RK1TW7Gc7C9xeSWf8q4C1fi+7
CDK77QeXM9MlYZKsD2krB3VzbqEFT8K9NSGSYlXOyR+MFcpguxpevXphtlQ4YMAhO23/99KIkFZF
HW8j/BrfcDo4t5So1MwBCQpK+/7/gM/1f6GJ/X/I22W7JPP8Tj2x+VAf/zRy3X5UP//P/7r66M1H
/Qd31z//zT+VrsE/PKK3pcfA0vN9Kfht//R2wd7yXV8IaifkBr/95L8BuyFiB+bydKPDi+rhv5Wu
wT98F2EqylQK3wuV99+xdgX/IkBAjoQINPICVwrO5u5F6fU7eUVhO6wERVrvM+E8t5rO4jxeiVDN
Txj1h31J9ul+Bl/yzbl01UkcrhZ8QJUoPhtZzLcBSjxSGxnd4htQ3bN2bhZwgENRYuwOh2/wRKwb
n/NU6OTqxhSa8XkDYcN5i6PR3k+XHNd+UD4dpORJMNWBlo97P4sadbYNrN4BQzjhj6daD96+x2G6
0UQTlqZ0CJ4IpmtGFkTQ2nO+C2kvrhnDQSERElBm2nBiKH3w/3Q798Oia6iEQbWdoT3y3dzbYfxp
RbrglFZjFR+VAz3RB3zpT3oFP9DsCks6u1rTpOghj2xG1x8+BFEOnWwWwmb6h1HN4kBQGGP/xmR7
l2McByrEG5b7qvoK/tVUnufAru8SQQQLEKdgA+xHH2g9vQyCRAy6AVX/PLTOUzlSEYT0kecA4mJH
MxUl7ngicAqjSu+fYZJmXXfHoJEeqZZ3DqnqrgtwQX1MfdIT/ec760A1h6JBr7h0lPE16Ub8ji9p
YtrCM0GOnVtsRAZbvq1PXuaXZN0VlwLG3xDy5G4ktWGnD5brLXsxUX3PxXaeorcIiAcVHf4dn3AN
N2p3UQveAbXBm+3E13kJWWuebPaOinGF3yFObDkdxw7XvXj1kyjaumr2V4XMQTVIdyfpMcEwK84e
FoKyC0gSweKlreybmXC6XVpEbXRne21ykP34M84nmFc+PgGQHOyEKCwGe0bVn1jfK4uASa+80UaY
nfKgPBVUaklsP2WQD+Lhs3ft16YvymsLCwWnXn4YgIUUpDcN2UBHirzjtd+2TGLqPVR27MM6u3EW
OiAcRsgcHL29M1YQ7PM1mSJXaUC2QzaDvXKyuyTyyaLpwycli3dgejChUmDyMv8xxA5x6SNpB199
f6pTsKReQZO0CiAZ9RdXc1WtXIW4hax3FwzFiGQ2OtihusuD7mPKsvssI6tsyZfDCFkytpmPE5OF
YTnottElesEKGelx52Yuv8VEHUyn1wESHSxqBEAVh6Zler1k3a3l9mY1+OP+kuOSuhaB60JSwI33
Zdu3sHqsje4g1knId2Esv8Ojn3bSQv0h0eq0oXOgjU+WWx6bTazkro/yfBMzJcUxQiW2PM+Zd7YT
vP8iqe9COglrtGDXteZ1mspviBKLA6JtpjP0oVYEIJ1zl3wZafn3EZ2LyQu/yjg7IWOk7aTVtmQt
2XWLzXmi62eGIYx5OlxftiI8qmi/JAjvZ1mlzG7S4dkP6YNYeXa+8Gv2TYr3vBBIezHwEW+ggngX
jCR+5f345HoWnrBFRmA1Jndt4Otve2LZgYzQwCqfQ1u0p1lQU0/jB1Cp5hzP3dH4dnGgNdKfKCV2
Vom6IZ5KKj3jwyKZ5cYbx32XcTjwE6/cj3MacVpPnyVP/bkPx4chFvFNr8ZiU5tG7YbJO8WWqq+S
qc6PYzNe4a6crlDjDcepJy6583DYyd7qDh3cNwBg6gnjK2O/+T0u8/iVJPZ7Y3ePRVW+Vt6ikEVZ
ZjMuwmdSIQ71nOSv7aQIrO9xHka+OM3Apk7ac34mzXnitdhlEuVP2AZPeHdfhjg9O05L0xRyHO8H
tC2HAxl9Wt3uJ48QtNiuAB3J8XaqILlUfJWbcAHE7qCgutD9mKqF9Iu18tydC1dl743IlT2YAQef
uIOya0JIetV0DFnFVj2b3522xbHvzWNUJuNxqM90LgIUTz35vv2cYnrCIx86TGys1D2mOoR/i7Ir
Zf63n9tz4hE3WsxUrKTJcY3IAO0T9g+msYARFma8TlpOB/i6VIF+S6XvfTqyfMrG9M3XhdhPQxqs
09p57G5HvBekrVkdqQvybR6LhzghaVIMIQGK0l0lInpTuf3dFdGxb8kLZKSuGbOMEqMuQLpLfqFI
GVEjd/lU7AW0iBiyLsujQx6L8kasUQH5XGOMGU8XrP+kwBKWtyYR87PI636NbBngUxB+5f43+oA5
LKGatGIjds1/sHceTXJjaXf+KxNaaIcOeBOSNmmQSFOZ5d0GQbJIXNh74c2v14Pu/kbT80kazV6b
ajJINouZSOC95z3nORZIZ9IXaDENfN1ZV3sehXSFEpQ1OYoe+tni5ohdT6MyioYv9avJepg/FVIw
/BABJjYtP8o6eOLYQDIQp4hZNQXjKRu9au4fuDXhzyaPiJ78y2Hzv6M56p1ivSfy7M2xmZwXKBur
2qyeeOLJnUwQ1q9Wl3ykTYK0rNywUENYteD45+C9clehMYNhS3Jz65Xg7CTMRlt983X5Bkvzm1Iu
hE38S5i2ySdfjKm6r3qsVMtwkDLl+h/nBZNB/dQa51GUF294t1P7upb3tUMBg7A2871XOdyiO++X
nRQF5gRW5X+wBiWI0Jz9vKiWx8KMvY2WAIXgDjbzjx4++RzXu0VjxaejJoFvRtSexm45sJBrsgGF
wP9ROtVD6dBIsziAyApYu+3K7xswD28XFi3AjgPeZS72RJnxrjCbt04LDXf6Vo9tt2XfBfWiZaMy
qOFWJxqtvlmMgUer3rmjmaFvcOLMu2bb9IICphqu0xLDPhNZZ28HnSOZDcB6p2cNaQuj/I5Z0q+q
eJt68zlLqweOPSOyRXdIxc+4mRBv6vmUZjz5u1ErD40tb9pYdyAl8SwPLTZS9l4XbS0S8s0Cf2I1
7DlPTtvU8oF0aVcwv9YOjzDVnTZtcAOy/sYOlmsyaBSgOgRVjIL6I3ji4+CRH53SyBomyM1KfGRB
x8eaY05MhW4RLxSznNwuKS5dWg0cwYIHW6nvccaOSCtGZ2c0Ylv54mEOnDjEvcih0+LpK8F4aBcJ
iv/QZ9RBlw34Iga0c0tP6Q0/5L0F+iv0ZAxjDVKzcH7a4NBQ3QkcBAUU5yprn5vez49M1Qu48eGd
+TM7LVZyJ/Je4pHRBeFnq73D1vDQudCfh1IzolhaDoeio8wH70lMT14CZZbcOl8G7ckLyP5rRfOl
TWJGdvIf4VNWfalxlcUIkHn8KwuWtc2KUnXxsxmXJVSlc4TGdUNM81697JvWT/leTNV2lvCee8/e
W3M3fyxshqluvbixGp6Unk0RRAJj2ykNfjO/jgU9mvJVerOciTQ/VqUSoys4tpuxTg2TldMVjGF0
l8VAH0VD8jHYkVU52QidG4uuNxyLQIaUHhW8VVBui8dsJodQPOguepcXsw/5/UvBcM2yP4kaTsLj
yAe27KsUfyENptWidnOlQmtlge0HKJgFl430IdCRVWvvoB7toXwhR7EIpB23CsXcz+e2HrHS5+po
ZUkaVe5yAbie7GyUvB0pXoxpPbXXTfLKiCyOCanwbgkrx5SvEs7bAlLt4gjnlx6UM8uj9FrkcxbJ
eDZ3SZmsrPj+1Fs2JP2c+HG7FOrZ3sBtqO+C9hKryX8WM0xqyp13aY6LTXeLDwp4qe9OeP4XQut2
KrNpsHFd2rxrJ77v9HzHSZ7yUMtGs8JvERHXLc+Q1sRpBsh2RNaKw6mIT6I11UNqP+jNVxNr8jwN
TXEZ1i8ZLB3PYC+RigIDWWKcWk+9l5bf7EcLMn9vWAK37ajvgbh+EL5LP9oUsFiNzQUYWbXTsbUc
MZ75fEyz5cHjcAMVVCzHhOs1nxFlaiO/NytOIrLgNG/hw4Xh11F07uhUF3I73yorKCOBIRp8Zwkz
fuquIzT1MDf5XPfsGtiYSZ1hVOSX2MXOUYCeCeFQWY8UKb2xoXzHkTQ/16LPnnvEVoeY8JBA+8uW
smY4Qukz1i6VhFKVxCwe2Kxl53rtW2k1/Ts++hGDByY+vdO1O+l5OncEP4KrjmsPZh07U0qXFvrB
N+QYptdgmp4bUUU2W6lnHQ3xulQa1zl8BOG3CH3kDUMeuGJXjgH2HJSm/eJrn5Sy3FdObN47Wb+E
6Grco4URsbsoMaBg9GgMOIh6hhqqVc5X4Ur/6AJQK+Wo7kBxgZSg8HU/OkBAZdneC0BMB2kqF/5v
4uHmpiHYHn3rkx3Yo6kdGTXzW58JnpWKInOAbgqjHjOTy5scjbi+Drbd7S1PJmHXMZLmzu+Xn4pk
ni5RPMbF835R6N2qdWrgVgu/I2heOYkE4cIlduzJvDwuExxS0xJb6djjsz0Z5gF1muFG17MQsh16
tCOCAzv7z6kFT8nq1r9LS93fedX8Vgx6cDXqIIKm4IQeFEJYIzfWWesZ88ZW+1QoNNkA+/0dVDxg
vF4OCyOwHoP1SwoU1Erll6kcLNSIxhgKsLgmtI2FrcNrUFjdJTHOWZGLVyM1xC7OU3D5Q1a+DU6C
LS0464NjngM8wFuTkFQ0FSuump0oawy/CL12cR+SBI0P3kkxmP4DzEHQ4PO9VaxbFLYDhynzZmZn
nFmxkVzqVH4jZk7nrDvegXO2njpCiFt0UPeAGmgeqtqwjqywU65u7YnblP6t87gNWpyTPMeK94sJ
NRzuQBZRe/LZUCWEHzzA4mzL4eY2gHxXAyeWH/2j9rR3plnvq6V7VFuJSQTO3IMalQm1n4cBuzxj
lwacqFW9NPs+ySqobwUiPbUkh8Ie8SFUen0eNVgJQ6rMz4Bznpoc7zuhgPWYjqGcJRp4fU3THmSv
oQ5OFIYX7nPpLtNj7b9UxgnVbrpKv5qvMsXZZjGgXsfxARW//Mw0sKBNK+ldM4I3s6BEWNjqJ80G
p4DX6V24yR6j1KXjjk9Hq8eAEcDFDYNUqrtBdV5YTgC2ZDKrOxAJzDfAHSKeEzSdMWe6Vv1At4h2
VFP/Os2tHwa29Hhc0LrZ5YnBB6h5FezZPhLrh146+olHtrsrlewAWCXlI8rOuaKznUcP8rsBg5OY
AXGJccCgzidK3JMdGg4wbb2DznqaPtGxePZgGEJN9vX3bM2XKHf+YQo9olPe+GoyjrCDll2prwac
E5jDXnMhI2dGOtNJ14mdAQ5pP+GyWR8LKor5lqiPSC9QQT3eZyrgErffpaUrecFirPpMAOhd0oos
Vb71SUNFRRcnj6v3U04PDgWav6yVLvoTV6T9brfVFPpyKng2S8SMvGtvnVaES9PNl942avTk1rgp
+Gc7zUzqm1eAowb8XYQY9D9MRxD3qLIDYO7hoFOoMXEbu2D7Bu65FmSUTfLS14jWlZ9/DFVlsAf1
+0OG435rmazLhrpD3yVwc2PBSsVLlf6qkwNT3/hqrb4GzXE1TvhBNBdOuoe1ZkRM8uPBlIpXBENo
Pm5Lr8svq09hi56xTuZPyAbicWEoNF3WDI0h032Ta9aBmzBJXfrIJwxLF120+YFoJq2MdUkApMSZ
6VnZSvgY3aM1K1CIpq12fS+xUs/VdJRBcu0m1DgmmUth5gU4Gu6H/oSy4Nt4napJbNq0zqM21cS9
Bc9dQURLCV8dPLOI2Mekt9ivmaN979KZdrMDC0APaV0YoUvKh/YezbrlQ8Tr5dw3oskuuuXet7Om
7kdkNvaCgRX1o4mBTKblgfEN1jc+5M2YVeo60iDTlYSs/cUM9k7Tx6E/TxkV3RWWndnSXrCXvLgx
uKlat7o9vH/JsDd3kV8GIuqY7DcJIuZZy6wJGWBHBZ+1YdqS5HFz2HE97Hh/traSld+hL2wgdmgI
YDsN/0ocD1Kg3wGZrZWD6qOT+Lfz5qzhid5n+N94wGSrfdK/gKlhf+UUPOgLE6Q0cEt0TBz4afeC
jelYJzQDxHH2Wlf457qyd46N3QZ4sN0pqm3tIFsqNv1MQw1s3ZDu03zvrxZJjuSyWSA2Obbcy/4q
TPNN5JZxSsSZwzMFM3VN485qS19023hs6w8503M6pi5dpLqtnX//0qw/WqRTHrxxaA7WhzE6+Z1A
sUFQlSNPIS4EdipPAk95n6Cb4PAEkKzTL2oiKFoJRGB/IfCoFN8NtFoDxntO/sxq9dCkgDjUWnns
8acin5Dlgj/GUdtzu6hhqzWXZXGarTLgmxzI3mf6lxa4M/hh/a0c+5l/Wao4WvpPxZCepmUybr1V
7nUzWbY+UQ64nLkso9jtaJXvRuY3aws4mfRsa//A/zDf09qUwIfn0Tu3hgx7w5NXa90TP+W2RxbD
pG/WAa0cd8FbbzRbqczk0HR6vW301roAuT7bs0NcQivXthzeQDY+4IK9NrvQQZnvkzDzO/2rw0ld
KtWdZ50bU7YFmYUMjckIL3Jgud9jxJUd5hJsAIV1LOzBPFoAn89k3vldjOvbaaaZOSnbT7Orh9DL
bZryuvE7kYjqIKtpl9eacXDmGcYl3tfNqPv+0VyvmiCr9VdUNAUInb6MRISkU+BZglNNKpJzJHi6
t4DE5bKIbdHWceRXg3eoWuGTxKxDYhSUPqlBElea9b1FnzzeUf3TSGDJZ7T9BpX16LDx2EPFZGL3
TnnfTWFdcMeSbYMcFXTfFwqCsVxV/SWYgdqMVFBcSv8JuNQupo3KNdz4Vg7tcLIDDmJiqGCa23WD
wFIznmDOugyCM3LDyhX/1pyfuO+3HGoNCmZhBoQbHVpt7XLKkPf4SodH4JNo7nVzG71+uFE4QliR
6BCOf465XnrPSnHauWYr7tBOnUvtROOEattncjzMqfXpIA7QWx50T19J7JVRBY75lIopzHVQ9Ilb
LaGZxC65w0OwFL/wPEJ/GLT+4CRTddACZ3q28LgpOcqn2h2fkfOqp1kGJ5a4U6gCbdhNARNzaaon
b8FkCGOKSSNLJpxsE/IAJodPDhB7jHFfZpn1F1aY3gOOGnuHTcrAzsdPZyGDfWf4DpdTLEKMlnUU
K7F8dMt7MI3WHZRQrNTuAfaEePn9izn6e/NclsPykGR5sjdGZe2ABU97GlBgLyQzLWBa311U0Y9w
5TDYTQl8tsnwupM7KI9abY7jXCJ71gGQ92lhupYxqB8TYshS5ODQGaR//1EXOEw/Mom8zL3mdNGf
3Zn+V9rGvUO+9K/BTNKnZiHy5H6HS9FxyEz6e0b0beHw9mFd898KlRgbhu7qjn04e5yRI9BUvQVe
0V7QSdsDzRDPi6bNJ7x02PVr/QbttQ7dNMxIAL6Uy+PMZudKyEfbuJSwo3JDGeJfl4UVpdE7J1/i
Y+HH7TbrywZ2a9jiudk1I23kuEzOXaygHlvyRuG0xu3XpQfDD1jMT/421s1IklI4oQzhNcHmwSfs
MwME9oAL+rtBb9RNz+gNLsazN3j5TfSquXZDgxGTsFoEekoduGAU/nf26zTSbNzZdLeJJ3UA2akb
JsR89va0HKc8GzbaGATvMIE/Ybun4NzGy9LblKDV5duSVoJBxIuqcvnJjjp5sMcY09dqqBuH5FSW
ynqHArxhY2F38Ees/MlCIzz//mUU5C3A0hj7VPnnfGIWTET+1ZXAtRZrvLl+rb1lJGgxUTe/slSd
RG89tZX3gp49XIXsnAhBdz4a0MIH8gJ7xlJuKTa8316rd0M957cAeN7GZsFHV+dKk6/tyJmQCzsN
3G6dvvtJkJ7TEhqbr6r6bAvGJ44XGOV50eUaC8JVfB7shlqFmhuBPmZahI0GCjuGoS1OiNAZM/eM
Ea7fI46sRgJu12oi3tWQ+eSDwBWk0vahn4v4tvTZu+Fk4uJk1PNoFg85vE9bY57LaGJku8YVrjqb
9jKq7r2etjfz04aJc/By/TlOZ/uRYh8AXawKLlqDAx/LCttJXUPGmaa2ONodQeLJ4fkzNOfKSnCL
dQV5RqynhypRIXwgezOU0/zo6lkcJqziMGshOzndCEhOe9XsUotEa+fwOetkRxoyhWoY90eRqdNE
jeA3c76Q9eUhWdXs/x8Wnl/4kkDpjoW8uRPtj1bevpYGUwC1GbSPm1q7w/lSHsd+YAYZjYvfa4+6
rNxjrQxKeWIdaCA7Rddh9lsr6PR1eRC0OHQ0Pz+5et+H8dACJPRBhKZmPofcuK8kPqyHFOux15h0
wIkpeZEjo58PqTHNcV2Ua1FbY5j3JNqKqOhzmh7Ydxzjqt6zEwhzzCYkMuSnWEhVSjkYxzxAJVb6
uONn87aK53mP3odDqxYVczdWiVFUOLVIvJjdzJ3AIm8MUQJrWeZE3uzfCJNrb8PsD1AYTfOKi9I+
ajxIMTwVRTh0wVeApyQvkufGUDvLrtUDrnPtiaPFtEX7ZhdQg3LkmhbYg7lVIG/KpjfoUqqyXTZV
Yic6K4flS2QG9axkm7VOKv5a8wxJr4yKrP8alXNRuT48U8Qwo6/C5cbbR7CwFV1E28tZVk5yJSrM
ExmgVBhrwxDKuefvikd1bgtyEkTs0YsmyZ21XMjysBk65KLD6kaKgWs25qGTZa9z7M8Eypwfvxsf
/j//91/V1ZK4+7/Sf6O0/PZDfCv+dt98+/rZin8Eo+H7WP/wn2aR4Ddd9x32fIEJn8v+BxCwg42E
Y9Hfmb6gb//DLEKvLaiOPyua/2xvs/TfLPpkcZGAWAPi4f5b7W3wyP7CqYAHYVo4REzf9wLf8GEf
/tUmwtAGLtbv/ENDgsXvbLHPseGhF6NU0zlWHYpGsmIZTKrJlgzBGaWXLf/wPPB3UWYLTdSq20ey
Vy79W3i4/BFxP1kNi2NWIzzb8RK2CdB5Yg7whO7qGfsVBKDpSAfCnRiyLGoVD/9SW9d+bnDpS5aM
iw6ZvnWtyByn52Hy3ittFmGpNdyMpy6vf9QsQKjfqKEgev60zX02IfgT2Cv4Q3vyA6GFEpxTyCqi
ukiMNzsP7D8RnHg+TET1iWxZ5SdcfvHVVOO0JVdKRqg2uPkvfdBC5SfhaeNnc2WPPmu2eItVOr/R
mz6Hep/WkXAZAcbG9k4MHMFXTjyR/KeYY2yccR8CtRD4vluTscRw4peU7tN3vBcExVPmnqSgs6eR
9Xa2kvHd6vr+OJt6dWhX50hiFncE0/wbe7ZxT45OEjlCmfIa4ndZ40z7tG+Xe2eaDou5wFrPJmFs
SsudDzFo/WVdOVHltkjagthEX6t8bE9IDs/YDtGUltbnVF7bxsZ04L6ZrowZy1KmkU3RNRBZYtHO
C+cv5Ax/ZpfkMpG/c+ecTpYPfM2gECI1asAHy/jOKUOQI8vwapeZ+b3Ab4FqQAOXFi/YIv3Y8G+B
Xa4yRAzCqU5b+7KMjfnkGgNOWyvWEPLSgTKaNstx3+j5eJaZWd4RgJZRs3jPS6GdSgoUCFe04N03
+ByrU8Oy7IUWAuurbqB8GcZED8NSQMTvYtfbsokCaJdp9XeNU+SG6HOA3tzr70MCqLJ2izoKOLnS
EzWPUY6vEFMvTgJbG5wDdPbnpILHHJP6ptKjVkFoNSSkBiwJmR6Mq9evZL0OErXxg08CItVH6eba
sTfxLA0AGm4piGRv2/gCINgArr5MQZdCxPoqi3zZ0YQzrELvTy81kxfRjRQAGDSfHXNGJCcekjvV
6eVllEvw5Sg7eZkGknsbZSyMaaDjIhJZRC1GORGz8KGQ5aUZE34vq4dK1wUVVtJuSvJnvfrSVHZr
Gw0RrWfooCbFvC7WXK4Lg3WdbjUHZfGvpBEbj6rJJUwQonhxencJtrh+HmsTXAlk6P6l9LLimaqR
7EwRyfhoBQZPIrue90FZJAeibvW7Lz39te8CSlEXCwdmPx/kUor9FPNugRQIriLDvdItXb51aILb
G7PRvdcT6a1aZMnVEZSI8ar7hGoNymUSeqjjgk5ldsDjXZNzqSjguaZtsEvLuV4lmbptIZvL4oG9
99ju/ih+v0mwK7H3aS4/SzG9+453tOg42zSwbVFX83t2UJQ81jRzVSQQS3vykCIIbBQTo5WGeDlm
MN2s9oCh4Eh1VLbtK/dHxfFjk8vhkaZZfEPgqh5N4Wr/gh7kGn+FB/3nm/I/efeI5uDpyzHaWzFr
QKJC9cV2eVF4ryUCohF/dE7enwNZ4PYCF4f5P2Y2oUHUPhaasoGhWOV6sB6b4Z3f3/wyhec9jc3U
wJtR3IBjW+ZRkxmkyJZ52rdy1T0t8l9VB2yYoH95mNxMu41ZEkcrWQsnjA2UdRL1xSNLy/pc0AzR
J4P4SFNhYmMebFyw8ZjTmuI42cEaRXvz/Rn1wRrcr3nQB6glRfUdJG9PD1aXHnRNZzdS1UNkVt3E
brCJj4NQ9i3nDnXROnw0JL7Q3qZhXIAddf7eWkiapcxFuMxqwgEl7lmeNKVNoBab8bMAXEBqvSgJ
bhRpuWMFATauDXIAwGo5cuzpSYYsM5G7RCufOtMxiEC7fUNcpLJ/0WQ6fswZiJ18JEa+7cnOvPaT
ix0xn9Uv+jtRgNPaemBKHZ6Jc5F4wwPwirMewVyTuLAh8NyQLYeTvpTsq6DnhXqTz4/sId2tJ2kA
Jts0dRtjroKHtBvEPU7i/DqMFbKaKIz0IEhQ7JTVL7tJJeoRBVbsdILv6DtG/qOEqkAnjd54cKiV
dbOqAfMEiN1wGoRLsrAN9EdOIvwQ/VqQiW+nM1k898J9nnRzVcz3njOvIHYcqmFsuzV1EogqkD2W
4r4fHeM063V6r9cKRulkJHNkYHc9963BSDBLBLghN9+t9cIvpA+MQsWUwdBnZqmd684phB3PPFVD
qr0HSw40e8xpf93UCau9IWnam4L0gS0A+Apenth32Uq0ZfBBYdb4y2mJPO1EoRc4u017Oo1xIG+O
z+pqmW0bh3ULvcWpjadqUNShTmnMefCPu1XuIn0JyVy+OhyCa53kqRZ5OP7SrTRTIAa8EdWDmQ79
h1C8tvtZl86tVYTYdl6r7G6r602HC15TbPODrpsiXP2ztwVM5n/PyZpg2pgG0CCW3rGQ7W0X+kNX
1lHZkUlP2lwXkD14uPiqgCoULKxmt5WT4m/sKsVwBD7qhOcM6xtFcMFJWx9lM6svmDI5PU3kpXRI
0LGu4ddtieZOEO12RUDpWhDwSSTTr2+DtpAnXXr2vVN63MUwb2HIk5hcWq8y7mLDMiILiQ1KSonu
a3kUpjetaMO+T41ftR109xNujR9ppo23hdjQq9Zn3ZPJd8EM1xfTI3cTjZ5KkqE31whG9tWpsK6I
8n2EdS0ni9USeKSahOgfM6pzX9KtdFJEbK9dPwSrDOo136GpxoelqLHZeYb3nlNUHKbJqLD9Jb6/
z3yT3jVNEbwUmTs8J+BL5nV7Sr/ZWC7Py2BZoedOxPoy6d6DZXLodB/R0zMm0TepIwSQwtWbrepZ
VdLYgveulFUUmK1DWBueXhFMWXvnqorZcBiDSAe+tjcHfw4ZWjDJ5iZh7bVnxb5h2syjdGpcHthu
gtEwobfobfbITARIpzGZRdM6ea7Kz7k2E3H3/ebeK4jQbgE8lfuZjf59mmj6BwHa7Imi0PHEqiw5
CwB68D/pUH6Ie318KWJqNzFKsK2wmrL73kndeS87aAudyqFdQUDn0O9XEeGofq9x1j6bKoDNpHld
sTdnRM3Y0LigLBOloZTmdDfPVX/CGYgimLKJ60aLHb7wRlbtNqfF1rCoIKVDZzhgR8pDB1/6u2xz
+yQzqwi73JrfjBx30aZaUBrHyq/3PoPevh30ZQW4EiysgwYUyswWPg/Q2BlE/fPUGNzHWPcXt76z
k6OY63hnqnWANehLeo+bgLZddpo/Rh4Ib3ELkiPvamq36qDb03uDD8A2HGQ5TwESQHFA9QD0ipmd
jRe3URiSHYYs2jKBBAwT7ubEiR1S2vUwfvoUTz7rce6cusAXhyrrxqNCRz+knRbfSdt3Tpj2pgjM
vfE+M18/LwhAK1g4a7aWoV6cDllrk7pW+QUUBl9jEZSPNnvOB2rBKuYLlvDYTipNPrraYD4zYbRn
qHwiYW1U2JiE0pHseF3xToqiwodb6m71lpV5Gca8vGGqc6Sw5iEoSPA4LvVPRjBcLI+BZDBMPJ+e
ak4mVgU+CtiVp6GI0WX87FwZI3eimpS9jbFLbLD4OQcIq/lxUAtbP54zB4dFeNR7LhprnJsZKSa7
fyI9zUvVALiK8lFMl8mYm9DhV+50vG84aXlluS376ysD7M3E/dJvltmxD0PRc6XUg1VHSROnr0mh
QaL107YqWUWIQW3zdQeJR8S7GopNv9bTar+YFQq+Y9b0ppTWfhbWdNB7N9ulU6G/sr/BwdCbdovK
XsoL6oZ6QBNl2VYQV95OohI2S2ETN4mfmvOz4XpS7jxgsbgZc9k/pThNdglEqyehBh1P4Jh27s7u
Gr86lHrcPQU1D0NdN+ubHPH02fn3uF12SDx2NGIeYILtzVjc1RJsf0upyl0hK/k2+al6KDszC5dS
i7U9tADvzXAmFmX4TAhnLuPdIKlmpfI2eGwcN9j1NMZybM1hbG9ap2kiNtjdbVy8hBh6pd6nmgfw
rJLlnJIdphou15qDL0BAbTFi2x+4MLPXakrWbHRrH7HSZKd0asWFqm5t6ws82H1clPtKa+kyy+B0
Vf1zget5ww56uUupm3gs5JiyeVrsmMDlWnfSij6lBNNJH+3CIytNV4z+mdZYLqaGk/ZACpvzQrkM
P2c8XCzheAIGC9SihVg03QieQyoxxT+19P6FMCU9El0+3gItIwnszgugO6OGoWCT2uNzzsxfQ7o6
w5/qt3hjml865We4Q5t2myddfwAKKO7A+lMYTqIQu73W5E91Ui57fAnZez3QHAH1h144uX6ESYam
rHnNAI6ENqtTbpNFtDJp3TqJj3UblFaBKb9Ov2nOUvabdi7UPhjZiFPiYZtHvOcW3jgtc2naKuBS
ERuoqAVtbLwadBNm57lKW9B+i/ejqwxGDvIo81brUxY6Jp4QnBz61tNbFmKZVGo3jmsMksTzNcit
7pYTmT/1fJM37qX6vnCW+bQQI9wSyOgQRpPhmSaI6t7V4hIbIukVesG8nT9oyz6dHDFtzdQbaD3J
ukg3x/IipGoZq9gtQJ7LwK/UYBnVRlviqtoarj+9dq4TZ8DVdP9Jc5P0JCkGfbE7auaw6/dHfXY5
8zggR14hBBDJBBbxBpu7ZMYAk0Cb97JzPJVFrCH9iIR1vGvVmAYhVGfAsjGHljKI46euLsv7TsvQ
elmvRiTxqer0xGutO05oD13xZKxhQbsZtYvjGfLVFA0WNVajdQiDNPsXjGNzrXf6RywtoFRTtxHM
DMcIUMP+qf4p9nA6MFLEB2zHlIhM9EEBlQmGstuVmLduE2fe7VjCeyL5bhpWC5SQtdd7twzjL+55
PRVDNNS6jd+8MLppZzCSVGPADxCXIK/J5Ve8wXvGQ7vcd10D/YlPVf4IM4G7gyVayz5Scmq7x6zu
ijvDXiEYAHV4i3o0/z/CdLScJT/l/R//rr9hE72XadW1/+O//CfQvIEJ3lkD/gZhFBM48V81N0wK
ZhxTCXagmaTdO3bm/miSAbsWe8qZRySbIhSC/MPBzv2zySGKUTWttAdKf7qPjByVvy9sB9UlJRGL
h13ZP4gUWFAwAr1HoiNPk+DHEsSsRZJxd23AtBxxDfin1AF2TE5jdLQ/GLv/lkh8l/5owDX/6v77
+sd+SDU3KQCb34Ns/+tn//sg4V/+BDVmf/7Fay7vLz/Z/1629tD/bObHn21f/PF/55Vff+f/6y/+
mfT7V/ovPjECev/nPozTN/hWf/uv30r13/52/tYKVJy/SMB//Pk/JWD3NzaDPqqIwfvv03fx97yg
9Rv6owNDWHf5z9rq9ncJ2PnNoBaDHIZv0PvmrUTu/xCCzd9Mz4VnbRu2pRNANP6dwKBt/VVz0EzD
9mwIOf98MdKQnBggn5dDY060OZee8VrbYt3wpcNV2TnmZ+b85NMvnDnY9EMuQuxqzPTT2jebsGvF
5+xcIVNh4dQMfV9Nmc5BW+LE8GOsXZnpl97OMacppB0x22gCRo4FYgPHE877WlKtV5pMJilIoSd3
nWvMdvQOy+gy6zgUXRm9mb85bHnRdYOFbQsRhML3empNg+BYLWzaARSW+5KI1qlMGTqUTI2PYB23
UNi8FGfyOoWla7GWz9n4kK9DWrWOa+OY1MaKN8l/jJNrXdPKZ7TTmc02cCI5ICNTQQNap0C4nTS0
IskyHOIeks/L0k70h5aAXpvSPMyrvDe2+RW5rXjXqg50mkcEZP597sRg2j9nbjqRzqqpHl3ISTuT
mq+B4Yqj7nrWAUt7ShUTI23uifm5zwFBndukjSnx/X0IposDkcAozO5aNTbgRJMNndSgdDrrDG0T
s0CkNGtcNkzY2TprB+vULbMqfyMZUP6IwWztSVGa7zPpg1ciA9x2vKJkJiiCvqMFCAQF004VJ6Hw
fHqzgBuKDjjUCnPStNKb7jontrWdy333vnEc8F9J0NmvYC/GjpOr4TwAlOFg6U/Tiwm3a+uZWnPm
+pXfyCV4BniTptu3SHER/gLzwfKGONklaW8+DsqYrho172zT8sJ60Iqq5NAc1Cp5KVvYuNjKQFNt
F7fl/yMhMcU7wcCBAlmLe8fksG0o6MUbifOCkJOnsY1kL6e2JsjGcz0GDvnwWgEyzHT5rc+mnsiP
gX0Dpcedn6vEqg4s13Ts8IrwZ8fSdD8rUkUbBAoHh7wh+OspQZdiT37MfPTcNv7GXZcdYf8/mTuT
5caVbcl+Ea4hAASaKQkS7EmJ6lITmKTMRN8Fenx9LZ77yspuWVWZvVkNjux0mUqRIBDbt/vyTkJ0
KBJqg+2CZfBJo/3hJp1ubFc09QkaLeg05ERqizMCVMcOM0x+aM6tN6D7SJFqwszBHyjiZCzRiZWs
kgzycNBiBPkTSg0+6EzrsjPUpstElhp/LIpcZu7xsmp8NcVkzSf70XaKfNfM3xAvXNPPMwvDuZsb
HK2nARqAJ4vhwTp2XOtm19qY+f3oLtFXT5PUvZw60k5mjWq+6tBijE3KJYO7y0nU33Fuqr3WJUJ/
nCoj5TfRo5lP00OMbrMTkfrJPe95sIcBRIRaWlb24UT4sC+7Z+VJ1kcP4snbpKXRV9xU/SfnacJ/
CAdPvcXDNlcwC0t4f7/zuiWGYS6xYT5OVbzoYzWKY4im564AeLiB5SFNsXT3enoMU8t8kvCrzrlG
myFsJC1hASEn8zfmX/dP4tE3u9IyfNuM0Ym62anRnyjnYksVKTQ/xKjZ+gRvZE70OCvrsuC53lQg
tK5OJuhCJNv1iV1u2OVNRGTF1M1AdJ25C1NjWC8DCT63p9GgFVMEdj3MWxKIKVMZ/lgF1CqewG5w
THbY95O0i9vyWOcAGf28CWlud3XaZ+m9BcM3mEsNvEjTmxxPE6LUJsw7/Yvoa/RWqN7jatDdC0rd
E2cfeCwO6h0FiHLbMNanmJvK8t0dqZ0juE4ure+B89YaPr9KEMhqXIc4jlxeQMhhLmpJdEPWzXZG
AjZFDG3j1xT+bhrkmw1W/+Qce324s6PJ+mWmkGdRVuUQMOaYPsR16zr3gJBjLZnOw8JpI3PZPVlF
vWxMD+Vy5Ho7tUavXRo5uvdmDp2T1WM5lh6gN7Ofo3uU8n+uyBt71DGlHh5uAq27Mm60oKHgbkeU
GTCWFRbXpV5MAPQGBCOo6wA6TRiMftNp8uw1ypW+aTTmr9maseaSAGkO49Q9TRbKiBUOqAxlKxl2
p94yX3hMT2exGNanDl3kddHrduV4XUb7dGPr73OuivxRmsNbkE70/+SpFGaAn7y8yoSpbWWNgoko
o6Zsw7lb+aXqxjVW0uksDRqkVx5cm21p03zAZmt0norJdE65wkdttxmOZbVoz2E+tR2ZQVlcaOYZ
r108tE8t1Zbwo1rND+Fzv4as+LcCgva4YmxTf3RpJvHFcIYFirSy933fyEuXwdhc6Vkl1zQFYp2s
22gTceNAS+vLS9t2w7vRRil13aN+m5I6+lXPIz4pQl37dCSzohNyCiAt1RcdN7FHAU033M2hKi+x
S/M6hDpmQZ3/tpKtGd2tpqN9Orcq3IiNO+5nL67wzqEW0mWB5vpl8HlTq9IzouvSoP2uVJ+kmOwA
qUXKNmn9UwQKlRuNB0qakSRg4MJi0fuA3p9xb9dN8UMsK9nTCZCdilrD+1DE9bZbmJpbVJsDvL/m
FfylWrdxshyShxHUFI52k4CXAs0NnZc29YYblFZztxSz5nMLSo7V+VETyCa13GM4tzbT0oLewZ7m
nLzFiP491vy3TsT/57PufxyO/6+H5v8fT8S2YGyhj+b/eSqOv1QWf5W//+Ms/L9+5b/Pw67zL0+6
3IV4X0zqgwRLrn/zM1zOwybjoGVyHH2AMP7nadiQ/zJcPpxMiDqVHi6/4r8Ow4b4l8cM6YG7oNv3
geP47xyGDcv838tJaIcFz+G6Or+fJVlv/OeIphc6iy+QXkFSX3gW2xt39Jp301uunNH6i6VFpg+e
fKMqS/5tbW8XtVr9J23ds4R3XbvOSNbPCwN7FuNr5XRfS+2UB0TZyOeO72yTzppXdE8geJeyvLhx
9Im5lZtSCn4g/ZrLLvOLviALZZnLkwR/jQmC1CfOuM+yedGZCb7mAkEYqp0MEit/lrb1t6b/gW3L
pK1UKfc6ZSFY+TBSL0Ck8M3XIBrGU6L1X5XXkuDi5u3XwnP4bYFmct82fO3DVepjUAghhN8oacSP
zsBC3JQmZpMkWZdrxZniCrhe0YznwIl/CyfaNlFf+bXLBtAw6R8orQ3xAaLX8S9N47GUe256VgZZ
5jHyfscRcvSUHLQa11+Drueq4kCiIPOrLnq13A+yPT9ZqKPOots5j1x2mC2baq6LF6MaYhyRQ3Ip
2KiPnTZtENjDj7xvA5Ia01bvhCImlnwOFCZ9g1U7T/Upwsp/pxBgOS9EW1vXzNc2C4Rj0gBmN/P0
iiEMH+OwoxF8zXxSXd1wtJ4w6xpnnMz7aXKtp3/+FVUNhwnKzqrHC8ozjF1CVRViC3uU1J1tFdtY
M8MnMnbmGhV0fM9zjF11FsV7XJARgL8B0icHt9cMgt9mdtiV66p/nTnLn+bFwqWgJYdCi/SDM5P1
tXr5Wg24SaT9gkXnZKX6dKrS9iMCBHafETDhFzSEjEkbAx9svhzvzTR5FiNveliHhU/+kYh3H0fH
5mFobrMn9HeBu6O0AyvBNwxbjZaUXrOvURzC6Li0YZdc5OS9LUJyBLALCxYFGL5INbvJQJsaSK8o
UfhWP6bHdDbpRFVy8Fujsm7/fLFm5PA8o96BcGB2KeOl2ODz+AVTQGwrxRDBCfktE+QGCMB3x0kA
3rfFfCD3X62hgnzVuYP7g7TdCgTTU1g6HBvn/DVXzjnspvmERE/CrpgPPHYeNH/9syMgK/VJXvWu
ZmsAoT/oIJOvwfHFhPTGKkAJ9M0OtbqXpk2wFm1zor2N/D5UwH6vaeZhzKg+sz0eRM6pbTE4DGGO
Y2fQt1RIFaukC8g6UR/riVveA3ABVAI5J+Ok0M0hsYgJmR0XJxH1DmYtlsphV2TLh9WbR2cAFxMT
0Va2faLdw8FRP8lAbx9KZGfsuETEKR0fQMEsOym9yjAryvjwCFEdPVFubVFMO2oVq03e98Wnl1zL
TJBXL/I3Um/WrsEYsE7beX7qZI1hMqpf9WEI2Ornq5iM32vIY94zo2mLsOSxxFhq0j9Tsu5Kr18X
RQkazQD+Aor56lLFbAEDfDGF9dzFfbEX4Qz2Rge7RzzqrsdYDm3jUVxVMGmZVRaAQ96RsqRkr7bV
BRYJ+OI53wjVnmKCjZziZDDrbnlfTPGmo3hKaOrbckZL7bWZBWjYLwe7GIYjZyxy36OoglxYb/WU
jucyyfy2IPBjhR6xioDFHDjrXNf3nVMbd0EmmitNP8bjbG4HK/k9L5F3diSQjLxI9riH1QH770lP
CiqqU0mcpKXObSAEby8PZT+aR7jccRNgtNgMLtfjAFTOF2CHCRLU1iUBGkTcjeVGgzN9Tf9jGkRk
ql45y+5FCy9tEvEpT7iTOmHb7rPCwchOS7vkYHleGgN8RkUK3/jVTsoiLExVYSdslHaqYCSh2Av0
7gv4FQrkw/Ciab11GULySxZkv9wZ1iE1acNgB4It6xIWf0WjfjSl7YfI+EkggNp5S1aKFWFZHXkV
vuqG54Cra3+XjgZf9ppGBJp1zgGLq9r+rYrxa1GwctiXvTyKWzBiAxZu05bYRX2fzM6XXZlTIyoo
9k1BGZbZj2XWVEA0LN76+s73RIL/rEfF6ie7xIWxSw7pvNw6hQ3vOAtVb4a42OHrDupmeG5qd/Ln
bKFLQEXY3Rd5BZFIumdEujTG9lKhfNRa5h16W3slBRWuCFEHkbJuYhIMlxOUHQzKt9RAtBh4sFlh
su/zGw41N/POGfy0swnciQzmbLuwLclo4Sluub7shkLhVB0cVskb18ISbjYOLYxsOcRBli+ChePB
M9UtMRZnF8ZjUCUIGWk4fjqW2kxdM3+kBcXRiGi4wWiJ2umy8zO/5l58J0mBW8hjw5BqbX1aWPav
yUrqvpQtTOxyHggID5JV5jZjP8NPEUZPC9aYZqTrvva6F9EQ6uiNhK6szL72ieYcKylJDGoz8YlN
PmBdblz+2GEigZuYxrie8+QlYzrjcC23ceP+qWoNX07MbaooXFBcMelTT2nervGsdykWcSbfDEko
jL2zl56IIze3YqleLfiy6yk1HDQdEFq4gvJgLKCWPFAOYYe0UVRCbnTQGwdP4NV/G2z7oB5BwTHB
91dIrwC/5IJ4Dw1+yLD6dLHpmU3l44blpjiktz7PwU+yUYrMZu1E6QvxxcbHxY/5ud6AYW99R0q4
SZXH5yA+z3lHOHShZkk6Lx1MQcg5NLZYy6NZBzpjsevgD5FIZT5iQ0NnhWGuQLsy53lSEdN5pdq0
uhk5/wlu1Bov5uJ37gjIGwQmdhQAlMmw7jqWrIqNHbM+2d7lmo+lvsamdBp4qGX9N1uaGq+jN2Fz
lZOvXb20Q2R6tJRbZjMHHGOgQdv6SySHDy9sPzgtgPWCMIlJMNmb2JPWTQR0HEzatxyrU5nhP6IJ
ZyUz8GOk3+mUsF9kpe8mh5MUdPohY+VoPbX8Neqj65eSGW/Ov2vOQpNyDhV8Nr+L049k1e4wXRmr
LM3uorZ3dmsNUJixkZTZo6NFzFs8FbGPCSJQ1N6yv7TttdYkgSYGkyKo/KfU4jtn4G+wR2yTsDk4
JqDtDD8DZt41u34Kxg1UKxopaBLAl7olZIgbn3MjEBLqCk5eAT8E9nG21UL+RlS/NXtgoSvK31Lv
0jUBr/ggBFVyET4IHQlZRzdpZg2BofmQNStB5ZjnLJwPDZWvejcc7PzihMaxzepDGdnwNOvsr8Gr
r+v2ZsT2O5aQZNJHGbztpRvVT3gcsvzvEKO4dqznzSTl2Wt6L73XfHTKA7E0I4qgl05LQHHP7JiI
km9TotvIMom3Kku0LKroK0fbJDNvNqiK02S0yZoNSs33cfDQrKsJt0tlbnpOhssUbgCGvNSmRN2j
7B7P9yYiIfRPtbmm+DUSnhVTs3hpxnoVxdNGdR9iWXaqozEXNkTMGhCAHyh+WtuN0N5TqpqASnNf
nMh8+ufHA/OBdDeB1TWjekcz3R/2wDhSHRQpCzRG2oYv0JQNRnRjPy7RwZnKv5Vrvtpglhh4v110
0XV2cZh6p7cmXj7ZtgajsbwUXFQwi06xKihqWGWavCSp8eQMGr+h8ST79C+8lb3eNx//tNV72hLw
KhJB5Cezeufy7xL4/Jvywb90x3zo7NpW7Ujg2qTBPnxZ0uyvGuavyt1i/S29bycKXyTEtdr2XpIl
2vK0O0V5+q03TBaFIS+itS5FGr6ogk3poP2pHwS04kppyktSth+QRDF+pN+EdL5JPT0nvI/IXHym
iB4fWn4R25Knx0/6aKr3TOMprG0KCiaf7fYftrwBNlPALiSb7ZnH5OP7e4/ee21J1i30iJpjMedY
CP/D4KKJqwBk7XcVtXzeq+ajLJNvgoTAxgEi5ieCWR/1JOBzahvHM54wvvK06m6PH69p8r9d7u5z
RZgJdey79LwXkBfffRw/xdn4rFvVxQgu0ewq2mQK+sXI/REKRiTG+AqFr4koaOkrWX+2hgtTHmV5
mpMnxkLge+07lmSs5SO3koqiBtROnpQIsmt7qsnypjyZdVIhlvqe6KJ7mF6jvUn9nCHAs7BY5LQT
t6tZfYORuIUYkNYRzvqVFzq3rDZQKcEL+w/bv5nonwPMvCl7RNmNmVoOPf4ZHe+2TPrOnsYJQ327
Sak/Cej9+rHaxTq4xniQerpzO5NpI3+P55z9bAoQIiwcHglqEufcAwaRxEFDEcZZJdnF7M1+HVdG
ygSWUDg9do2vxU1LuyTOMvLTQATrsj9WRZoFWYhaLhd33wz9fAAxxP4nTBLIbB0W7iGlLqvQAp5X
dFWw0D3Ru34T3RQGLrgYn5qB6Qb3YjvPyFqEbZpH6Rrz7FJkvxiUR7v9MUncX70upUNt1og9TYp4
Za4tQNGz5mBkeFCM5s7t9qOxenAx9SHlJecT6g2AgGbnGDMddaAiDi7jg9Y/fB+AjHwPZhJEOvgQ
ZkaTmywSdFVtONGzxxQu58wX9FaWmdvcxrbaefWY/zL68pA7Am0LW0MP68e3Z+dtrhOxt0X75EbV
eKo46OqjSujrmMVxiofhNNbDnt1zuKcGg9B2sXWKUV5IeDQ40oUI8IWb20lk4RpLA9yaLBn8cZ6Y
T7xm3PNwupQJcDysNh5Q7KAG1bDp5jS78g/uWARd7sHUKZrhjFgynOkTJDRh9OHeMrhIEz30Dg3p
P48gZWZo+nqa3qRUzhuhNjKzPTbsxK524zjX1z5y36Czq80M7/tQ98k7IQ6+fyjnV7qhv/tO3TPR
9M9IQz9FHDYnGJ3wlSQnRDuLwoNDKaSfLRZVC27dBG7fy3U1Kutses0+jcf07OaZoLhkFOjARDmk
7pr7xO6SXWVH2q4WkN2E3e4JQSTQ1Nj3OKTILu1wskVsP4c6l3VSa76hZTcy7jAAJPCyGkc5S0a5
oSkAA16pZ0HVBMWya9IYBmWr9U8VeQ/gm+0mQy65mKr3MzPTj8nji1aUfyScgsBq0wqHJq33iBfQ
/ioYw+bkJC9IUOkmJYWtetqAvHIOtCrMd21WntWMZqrCrLthq13Z+INPoemtCMAKvFmueCUTr9aa
aX8B+fCLpobI3/YkLTo6NOArdE94+nM/qtMad6e1rugAJR3PMaTuPN+ISJ+ZRHpG4Wbrdoh4GloA
IWNjW+TdK6Blbc33PQtJuUs7D7DT1Oye0NB5C4Se7VkJ/anM2f18/A2oVx+JChmG49Q9BVnOnVz/
SnLtNdeBLGLeq5YrB5SzNkG3HsM4ClgI6JdRRxyaYueDG+ADTU7ktpxIKQ6LvbJSBTbaHEhzhshv
Mr5D6gaO32Zg9KMrgT5wJmwxUJ42GNZ9HRs9reae7S9u7q2qNM5829xSDPUwinTzkyYWngN6tcka
Nj5Qc3ARO0CoddPcRTb9R48Cen152PCHswFy5aVytd0IIwWJQrorWmXEMZqhcSuiKHRGVesm9aod
vZA3dyR+8zD5Do/dd++Oqzad3hJ2GluhdJSTjJ1Jl3YamYTml1RptGnlvA7bLNtGiFfr2aXpqa1t
Qb0vr32iRRmNb+MhZ7Q5x+94zc0gMnDFWXQQjmOdBY4ehCG1WP2CQ593/oji8u4N1sI8BnKmqNlL
uQN1s+zxcUcvla+lVK4P3Yjy5DVgB+i3JXrO0T5EP1/AcO9d1gaSehWQPzNm6W5i+eVGDYh1I3d3
BMkWakTyJKhY+17++WKPwliboQKfX9DFy2K/pdHJZK2sg0OzqEVdF0tLEhgwlW9DNszmoy3jZVcz
dINxTc+e3mY7u2/OjZZSATDghG1SB30rnuODHV1YCNsnGrXWaegOhLLU5zRau0K0gcm6awV2g3Nv
dJ2dlPVu/SOWJPKXPMYGFtcbDTR94LYC72YJUowKplcLVJoPMpJMsF7dWsf5SjXA28SN5N4BgB/n
TUFMuY53S778aJoiwEkBBPQNfTxadKNy8JrfVGfXn1j8S5+LoT+6NGK9KGY6Dzc3K1eea9Qx+sLj
c213DU3BotW2CRUaG5wFjT96tsOhLv/Oe7hLYeZ9YEnCUerO6sCmn3et+d26bUZjWPaGzQjm5VQ9
vSdZPTD7YwooqhzhFkLaPjRsGmAzLjsqo1eJrGmoW/j80FnKPVhYLxZyG8jXqN9LMRwcDHJ53L8I
0X+5nWftOrnYaxXPV5C6w5FyV3FwsvwMnjHdE14GOOGQh3es6kkMygqKtnppcgQ69c6CUu3GdAHE
tpAJlPMS3v+J6A1tUh6atmAOmVGf3AflKTf6lWzY5T42ADsbbm0ZoX60hk3yQ++iZ0e7K+rg0NCh
4SqHMqVQgqacMm3dT4XAhs+GSCaHZo53NDmgNJftiRpXWCAs4vEbDEQZUbPlzE9b1MMONJHGi32b
0Z68KHlqVOJgHZUGMkt7gkGNhD23p1lZju/Y8Fqr57RzaMZJumTtmcl5QPzE/N+u4lZJLIPFl8N1
QXkSy78ReRNTvBYYDAcwK0qPdYHR7ZC3JB8+1HA2Ud45Tend7L5F27+LoiyeAe9HAfD9324E3Lcu
uXQeksuKYaz9avps10/x/DdlBYlnEBekrX53HWeXoRLUMesakMZwAoMBa6uMOyYFYEJ2WpxHHIyg
+6jZrnX5XeqVdeL6Z0tg2gccL9eqyJdTNVLIVEWQheGMYaHmSCQTyiyL1N2VeblcGiiOWd2KPeE7
iCJF2291COO+ruGIiQ2HnMSocUAd8mxrOtEpMaDWLZHZc0bzamb00dp0U4yIMc3NMXOr6PD4J/we
08lwJQdPVUi+hNeBnQPOYbPw44SjYqJLscfsxo7aIu+Mh5VhkNkdFN8ADKgaj0bkhauma3jIl8b3
xFoXgZsWxJ7ExLqIuVsm3CK5knK/pfRu57gg82g0wagKyzoC87h7QC97pxpO9MZgXEBLJ4q6TULm
eZsx4oTb5C+DwHwwxhgj6Jz8RofOLu7SlyvS7R5zHAyyxeOgwf4f0oCI4IfmJL3TzrsDoOy2uVl8
THU70/III7bG57wu9cI+QytCzEqGhjcDVYCVCFQiQwTTtIjAxrK5g+i2a6iK2tiW8SNnXdxqsvo3
O/S2eRebp8ImOlqXgnhgPfgyiW99SX+08CwrUBKDqBoxGGFB45BVIo0Bra9O1N22K1QZSn+b6U8t
8+jojYT1Ba47QhV9fGKJACsc5cyvc0qo3crlBMF+eWeYSC1dnuH8po+dpucC/BVr/fVsgBbnf0n2
BFgHv2B6AGl1Glpoy6aTjGvHnMWGMggIYdJ3x8TYyUUlgePGZ6AS7i6zgOqGwpqxy0T52lo4cdqQ
Kdo6qbYS2feW1hdqqm4GPW7vbJdPBnFGklWUcnrhkbW+2ixlRMpXBJVDx8UwJltCWdC4e3mWYfNu
Reh0rM1uA16WFdgs/eLodIOE9c4SXnatp8m3HUNHPEVwJPACZUqyQpjm78qLvV3Re7tST6Z9U8cb
Jg37SNjQPmbJ9Geiyve5YEGQD8tvYTrWqwXHtYF0JqpqucjygTNYxqvDE3mf5dZWCD6ipdk9lEMt
EAkfE0fmzs7eFq9JHomzWQyY6zm9ZRzOjwpJsIaovo86cz6MLv3YDYYnfNvuY9MvG1gp2EwGzlHs
NzhOZB2dtu2UIbLKG6hD2F4pZ4IBf2ucWtq6lt5eWGF3GkJSPqAh0ORa12eZOW7BhrM2y/ZEAt8j
0N7biBhACZt3p9n17xrEeVDQSXGXAHJrgkiNHtX7roQmR8DLvaVi2giR5kHOAmqTt9G4q3OkYBao
5IWz6dluW57nw3tPPOUDEPvaTnE+da0oXp24W2hche8A7RRB3Pzu6nnazlSe8AOgT1I9DFyB+0FH
P1QRF4eZqmccPd1fUJf5xrLcKLCpbPIJXA07nbP1euSmi83HvBZJzvOyBu+sl/g8VL9m6xDvHZGQ
Lq2dfEMaSm5wMf6pOuqYRuJte7a/ZxYm+2iiwEhgkel6XV/9c8G2GZslx3mGjNn4k/m4G3ONxdFe
Upzmt4OH5zBhvTojqM2xdmSilJfIdtkEV8/zDPlrXJ5YdL4tlfG9NPaxDSpTjduqPrUIkbwIr5Xl
XSdd7OlGXCc2zJTGM7Zz0W/HPmQ1UrvMUQQT6Lhf2/oQdEl1x0lXrtzHbix2f+Y5+TZAE64yGldd
o/mLT9+1GNi8x0EHHODIbbprGfZoVbC03N20gI/XDji4Ks9ZimnJuoHacsoJKsDT5fYb6xxby6mG
cdFrf0oNliJYkv6I8nh3+zBl1vabru64gMXOU+58IFHypcwEfkjfYNq0ePLi9W6t3l6TPBt3Pa4M
NTXabdbUi+OANyOatnWYkfdxhzkfW85JlIe0m9WxgKmyMViGr+oH/m+pm4RNElDCMtGxU/GqO/aR
TM71UcQT0qN4SsR8wzNT8jBwxXeZeW3QeZdeEaNsYm0fsoTwJ8C+PGEkpCnovgfc6utcpTYmpCU/
VrCl3dHor7yPCNEx28dweAPIx2o9qbO152jzUVMjPtAwgdmtrOUMohaqmKuSp6mpmcIsh7KlQurb
go+MU8XmL680wMJSgqaHPcuXXatF/a/eds509Lgn4oT7iJauXVWZX2HFDqQXSXihDWhVmVG3XUZ2
CbQtdAeie94OOv2ms4hT8jNM1063xztx7YPoZgLodV2dgBpsskwVWyQBnIYuRaQlEJFhbtZxM2pH
MuvvBCPexhQwQW1naBI2TWLaXxktF0FX9D63frL+d8lyu7PCYyrzK+zicbtUjNMzsNEiUsVJfx85
Erq2ux0fIcuFG9Qg9GijoglPpbB/WXU/srtXJPaVeed8va0KCqyGTkm/SFJUeqvcabV3yz/nWAf2
6dGdCOyritWLB010G9ts23VDbOOcigt3SIQ/2oJiQe9nog2CgYyKqS63glFjWIKWtprh4WLJvVZU
Uu7gGFskkFZVq4GpXX6QwwI50c2ZcaeuPXwP1gSRrFNXx97bocoDadi/+r6m11Npv3s7/J7NhMy+
VrvrGI5qMiV3AqUpkyRePeCBtGmllAS2d4qk7rY1+QrKMjbLNcZ9SDUJJB8IxQ943dFk6bJ2rf4Z
GiJSo3JgL+vguM1yfGo5Yhp9N60bp6XbuKz40nu3Xmjv5ez+jkNr04CmRYGO441jMpznbhCqDhPl
lFIxQfcFE9efkV3QpnHsn0IRIYs/cWge5SKP5MUPNKV8AxPj1UnSL9y/d9Jv+FVxkeoYmvE2Mvc/
/vCxOftDCGJn9sa7HcIPTB7Ojjgd2c5N6tQVisCYIotsurGxIUg/760C9LSNxWwPfWTHBhUSn5E5
QcVmAANFzDNjoCZvRN890eZAbZxpBehhoGxFfxxQOwPdMp49iBH6Ii5Euv6MKnI3tqjro6Ra0qdZ
+EIKqAs0VAisF4b5gRFtz5ZM3JP2xdX76CkMRzDbbXO3JswO0dKcoQcZVwJwiEdRgLUFOl8UpSdn
NpJTO+mYhIFzRI12MjIM65PZywtcp+wFR+AaSfU1cglN5XP7ptnzF5QPHhOCHbwP3zY/yjwkeope
1h0xdnwK26CCUyrz0MTVs0sdjq9UnW56M9QveYS4aKryKfSa09Q25kpvpH6P3KducZIjlLJmXfXD
fBfphvDidjFlcTctG5isNwREozkZIghaFOhRC0hymBmmxHgxm7u4s9/0CjtCRIzHp32aeNxUsXrw
wg5LXExBF6QJYnTgK9sQAqMhe8fnTewOIWvrIMvSXTgnz4Rdi6tRwTaaG7KIFnG3bcMPfBAV9YuW
K5hQcmagMRtXeWF5vBNt6rP8vmKAp7++NkEHau6fuSDZhq2V1uJJ44K2Ijx3tXvAV62fhjQkI2jr
OHuY96LRsJBwc44v+FauzDFxjiKRN7L/tnNtA54XM2H/2kiCkB5cTqZ8AGYA2CzuQj37yiGZAxUX
13hc6mtdyw1UPeNWGhlLMt0piMA68hNMs0Zhx4pohMe9qWUVQ6u2dmir+HeIFYdvoso9RSj7xUKJ
Dx1WfSXPuHcgMhxMk4gTE0o7rDnlvTLDOrps0fwpthAkHgh09/UpYY3nD73MTpn7+HmydllbtIWE
qZU+ReOgv1A5TUE6ofuu8U7jNMW3bsZZjxv7Pc3h/y3xdVZ1fKXaEbwgbXqVpTs4WHgvsHY/PPlW
e8eVQ8ZY5Y8jL2gM0bOMieo+4wVUDQHz3FwbmlnyOmJUaOt52dtsqzc9ciLsUl3uhofHVFRiAumt
P5HUK8+9y0HO4w6Rz/wp62rCSAuvPjb1XVbW76aAnSYWHXkXP9WBhP4ajXDLZdvwWWY5iH3JCTD3
x5ei/N3zBI+w158ZcqY19jKqoCKjIo+U/dcX3LAUlj4mpa43g6E24vMQ7pIy3Ov4GGLX1Q6qHNqn
xd7lhtTP/3xxmnmdwA0/Pqp+ijQJD7S92FOV8BsX3EKHfWyPxR4f1vzxGFaceGROspNxYzZna7DH
33FematyHy/zcONet8nHND8MWt2sdabjV4NY9CHxFBYNWhi3ytXYSmXea0VYeEc99DHTC+/Ep7dk
GTqCV8jd8gCbt0I/a+HusE+oBTCzqhG+2Y75KweO6rYI69g6nJ893TD8ZgrDFZUaE3nTxrwzqfX7
pCsijnrctlH5lk1pzOMz4DOwBV50qmsjDSBVF1tylL+WHm/WTDnheWLZloLZfBlGF3LbOB08R5Un
t6UOs+05mE7mgJkso9i8m67jTChk8D/G9lYR0j5og7bBIObyoUmZ0vLiWlDWscfxu21Tcc8J9r96
TTZipgt/dOoRu7mMfnDKvOqjk79CiHSYVTmO073z3izZV1ux+EfbJr2C8NwWaXnNWoOaHYxFvkm9
0y7RcQNI6PenJW3GZxxEVtDGNauqqOX3H3EEojtI5LA03oAAzP3Jsv4HdWeyHDmyJdkvwhMYZmx9
HugDZwY3EEaQgRkwM8z4+j7IV91SVdK96E2L9MYlUzIjk3SHA9euqh5tr54k+V6MtnHrEGbWJtfz
iTzEmf+5cZeVGe3J1PxqvXTvWHBcFpfgR9wz/o9xuY3qSJwbGZgkUYPmOkusjLPFCjIEyHNIbAL0
la5xpUQwwV0/ZkfYnJoRwolsfaLZ/k4PA7uG3vrMYWcOrVjjPTiEChDGqCXqokMgPEXFJNjOXXsR
XIOrbKu/U17tygB2nuNXfxgP7y1x2nWWj3qTQPXVFCYiiqFv0SPwhfbHKO4kT5AMRzTg7IRDBSun
YR94ECy4XaZFs8wekvJ30dBnkaFnT/qGEjTuuhh/ddPbxovhjR1vZDKwgPgoZEKLAWB9Ct421uAf
hQjsX42H9teb7dekgvEMUHa6cVGX28Tr0wXll+KcOSc0vP4bc/P/zB79X0zU/z81DxLaI3z3f04V
nr90RZYx/6/dg//+U/+RJQz+5TJxAm+z4EH4tuP8T++07/zLDG2PR6W/vAgX4/J/4ORE8C+HeK1p
/hM89flT/8s+LcS/XN8ieksk1eEvvOD/xj4tFmbcf47zei44OWtxTfM9gxTx3+K8XuMa0udWsnUb
9zBxPXlR/hetGeQikmHuoRhxA/Ce7blAP2316j+9W/+7fC2Vif/9J/DwkxMmDgBVuvxSyz//T+WH
ceLaM4e2btvWNRDVjruMGr1L5KDS54nAF90GxBLy7nMCfX4MWKTsNUdGFm/qVfYUMhhZU23SzP3K
Ste/+KZVbaKmuIyJY12kS7mhr/JygWq4+6Slx8XFobHBTWHtfD/8qf052JSyGAhdvKaAPH7hG3rP
CBo8Ln9BVmgGRmJCvTD9W+JGOIFYeMW6sD7YBCaifXaw1T3Icjz5S4QlBRxaukOAvpl+e6L/mBzh
XOuS0WhZ0c42ruS6ZBB0tXtMXfVkYVXf4Z1BT4rji2fL9WxXAhdAX5z/eREtIGYFEyVS4q/d9Lu+
sb7r4qAxU43276Y4pIUTbN3kK2CXsZFe7W26IG2x22RPnbscMsF26gnbcQVAVeRzuZa1+8a065+I
5+NxC90cnHyP04q8mZYLKxxIX0vbFLb0iY0veA3YWPNy0sQoY9e7AefOKnTg68xG0WzEnBxEI04w
wSJBCHHgBkYjOGArK2JRFJtbwjQudR7E2zCAOqzVV+WgBGEeO4S1PrvrtLAOZrQJSIEDd8ucjXf1
Wkrs3GJBlqe3Gdo39NUHyDFAF2ofwwaPn8ItehrVxR0sxipM9VscSEyAIc82cyIVI8d9Vozumacr
cVdOdwpn3ZoSbqqzrqYHcyNsJ9KMFC+wk4WG4ONwJCf6NeDnAmTHLK3F3QL5Ax0AL4qbxiAjev4l
OghXvtItpgj7EccA+YBkaBhCG1B5A++x2QNxI7zy4OBdX9HGccaEWpy0Fl9WlupV5tjdJkwmmi6V
icvdA+2i3pIuwDBXvEk72OVNvweNzJbU2wdwyFdGH/yFmwUKPFOsByKXrWAujj6+OCyxpGmFbV49
TIMYZLjWamfPMfCrn1h3eOaXNNYk+ajltI74RnmXjJjdd9luRTpFUMF4s+PCe695yCFvbcawTjgl
p/fCdFYsZIAPbIewwabduuQECowuMFR3ZALttVneAlF+TY5V7K2p+yzxmpgOHWqu7Iu1LARuVhZN
PbzKMiJGBivnz5TmrLmm7I2jJPaYbB8Ctsd/LyjRmyTHjuA7doxdI1h6Z1MLky9vNyKzks2QTdXR
x5HDAtvmp6XQmcd19NslqIY8SKwhgPZRpu+Cc8cDy4OQR3UxY/dpqUGIVhQBFRBxGVIsfh9qi1Yl
dOI1KvWsOrwQA7nQ3vluyf5FcL+PUWgO7Ncwf6sSt1aMmGwXrOZpRYBZgd1tzP1vlIxXKxEZLEN6
2wNj28wqxnMtFmtLMYKX5kVZcL99vSv1jNRCjByPH46ikEBX71LZFB2tEaBC49cLIhGXZTQ2h/Cd
ldFao/2fAjN9kHXTPFock6HfULdsldpcZT58PDuo1aErZmYaMz3bedk+SXWxdRpci9QNd6ynADqx
/191YzfsbC8fgdWNb9GAmpi4xZ8Oj8hKi8rfEVxOwXCaGFOcQnMY6n9yn71luJD5214YNLStLGOb
x+7EOlX8IRS9gOfq+mGplk5Ny75GaXgk03KZAOjftR5/hgG/XpUhDviNcjcuf+eEdnbxMkwgfRK9
2ZU3vHhUGFLugE8KtflUKvfZky30He7cgdNMl1FdNVbZpzTaS4m1PcqExZd0yPcJhVCrykPkFilF
9mEsDlnazud5Kp117pMK5SRAW2V967yOBhzDj48l58VNumy8nJagZu3rayvnjniA4sMHN+J3Oj8b
o0exZU8csjQeVbgcbMYQwEsOl44wPvV9X12rMBD0Sl+ywgu3UhrxheNHc+ZccsIN4O+w+7bYbAH3
BVX26MFNgUVWyiPVNc9h04nLiJucXkD/SrDbW7HPq/ja0j2J8TLdYaSWD77Cs+wuLxl3/BK17NHS
u6GJymsPLGUNt8tajS2DNjXmtVvjpRxxcgu/e4vzflgPpqVO5VPPP4GwItKH3o+iV4tLZUX3DDAS
o33GjWQ8uYM+BX6ON0c1FAPkpQN7dPDXUREmm9kFpG5FMnpP6frs6aMK3fqXS6h8QxA+3VoGIHZi
DhoXYUAZVPnJZouuO3J7Bx3MW8M9UoidX6eyKDFJIM3kwmixDzDx09Fp6HphsTR1etaVdy79YD2Z
sv9T0SZgxP2TNkvxHgzqmQJWig6zmfiU7z9yzFvNo23dAt/foQBxptRZuBlfLAjgK9f1WMKmo/+A
WYI0dE7DQ22x94kbbKqWnzWou2W+la6sznVevCYDaKPec9xV1zjtjp73/vzPS1T8mlIu38DtMcd0
SIoRqjVcf+89DirvhX2XqDPnlfuNeEnCdVYTIG7CX74DetPNJuw6cf4yZfpiZv6vhJ6oX5rtOLtL
uu2FgOCZWvriGD9QVVgFpvU1GF3Qc1ZFoBupKqO4bqxc75Bl6WPsAdcRnJWcAeN16TVU4GUO7WR4
vZ3gsy/CzbysJGCYPKNPpXfXW0zIDTETUaTvPipSsKBbSg6tCY9jEVjzuZvGp4r+3POIB4HGOxRa
18es1vc2EXbu8dvSi7qLKNw1a5Fu7yXAZsx2hvnYRTxQsuKh7i5+7oA3r5T3Noa43ena66iMIX4a
qy49OnZNUro7CxbML6Hfio0pMs6QvQIGtrxMtrVI9+nZ7ZLqUuGC3kBoH6TTnMYgf4y0jj7i5cuk
yvg8qeI7WJTqf+TqiV2bPUv3WDmmuuRWpC5N+ZXYYtqCC7d2qaTVQLTuDWMD5zhUd3x4VkkGxpOX
uZ7+VHUdbXXAv48wnW5qhAt+HaPdDG4MhsiLmQPAWNzK+DeKExtLAqphJG9mjiBaOc7GLMppyyJx
XGH9D44oi9Oh6R1nm2iEbDJZ/oqak+IU8omt2B91e5IBpNgtDZIRmWVj4LTcDEbASIyOjv1HBjcV
ombISv44kZk/WlwCV5Xj3i/GVLA9z521adjj0crieWXJ+tHqRXum2dE+DPP0u8jM8FTw3FlpY/A2
Msx/Opp99oH5luVd+WpcNJ0FL5lBuQhROZD8YcStM58UzVXu85TM/UPtzJKZtQrW3VwvKz+zP4yJ
vBLbcl86E9VM5X712o/9ewXWcZcNNTEnocdTnedPVhknm65XCm4DtvNixFrlkOc1g+SVDHR7TvGO
7uG84F4zI/uJ9RzCtcMv51G4i1kzZepvWJS5Ji0Wwvse3K9JF2qH4+IoEvVAijshjZXSLIpWAtZA
j5sqYPa18a2sF4waY2rxURFcP9p21G1JEPaSB6fIc4CEWI1WjTEcAPO59F8EFqa2j8iYh2dyNwb1
4vGN9gpr39oE97K5xuenWeFW7vDb5eJmY2pZpBAERgiv/iWG4VjF/6bIseGcxNIg0PdPTQqu0S9M
uHmy2mF2Trd+R2t6KHNnU+dld44VqUS2VwxHAe8RSxDW5XN2N8gRMgH3lNhYTnsybHWUMj/WhfHS
E6g6jKYp9oG9gP4SnV7agewXvua7dDRahuVCuqris7azq23xmOh6r3miKYr1MQXFZt2DqLepKHN7
1iNZWwIOs2fz9TB8Z4pBzfXz+gzBF0ejeXLmnxwiaJzU83PYR6+DYnJZgAMrpiFMGG5oXNOZSIEz
Z9V5sIjWDFNcnvM6wII9sFilKYO8GVAwx5Qd71icX1D3z07ttMdUxdsybvm0uXq3JQ78dbL0MkWm
r84ZDI1t00b9UofMttjjOhPJ4v7Jhy82qlxGGWVFtR+eE2mgwFlmdM1K7iMRySyK7vwj6T3EgcHh
1FbRP0x3LyubfnqAn6zfRE5RQ92etBL9cWinS90Q/cvmWLzOAUfFAY8FI26rnpIpvYeGdS4LH4Jb
zXGgdyPmxCQSO1OwrXZ04p9t4irbgHJKVuJbNlXZdp7/RI6nn+PO5hgoUXTBcctdn8wGfm66163B
S7ZJ475InVivbWOe+Fy6Y9SFf+wXDfYV4YXLQcXOgSwpQSeaOm6jdZbqxSKTug1NqQ8ATSHXAvK+
l348bAnCMtD1A6J8mtSbqkuwWQw88mPXrTZBkKSPWBh3jpV9gdjtsGHYYh92BfW+hWM++tK70x1i
3zDy5+soYWAv4w4JJg7MTenS4N1nRndrTDs5DFVBHFjZYm2XeKQYw4bnip0JPaXjcMqNguLkekDY
J3Y5cYDo6jx6cPPUv9hzRU1QSZ3Q5Apx5XmM8wbvjM+e7oStALOGofS2LJzh6PvXqKO5m6/ftnKG
imztEjVDpugJ3p4qAstliiCsJIB3t4uPZj4rnCVWsFHEoA+eH57U7NcUs2hOkIU5g/psxXvdzUc9
04tFgVa5Nzmx7XNSxvjcE/04pu/SC5xLw2U2xq31NuAnn0pffSvXf7ZjIi7V3EDYsDTWtOKD4kvj
SAnwG6KHPjZxmq911wUnCjqaNfPxjcgNJbnMdps89n7CsrR+DPUyYZCIwb7cIi65Z+J3n8kU5hQ4
pb/+qTgEd/RpGEFxEiyslxMslLECqLnVOj8sBz5xXjJ6Z6Q5RBxk16TI8804+I/8cEvB7sDkNDw5
dAk9QWbSfuEAx7FXVksMcu41NDkzyJ4s34h3s4uWWFKZpXqhjk4X1ydSCJcoUSFmTIsC2jmLDzK1
KSTyR6y+aN0bxrpqb9FcSDXUmJImpmN8znNiK1W6zYl1rhPXjJc79deIhnfgCf0Q+nFxNgc3u/St
+olAP/bKcB87e3YflQSLYxEtT1U7HKClRceMGwnObfkgjeTF4ph4SYvJ4kPlDlSJ8dWDLVE7frvv
/bQjQ+VFmyHq0nPJf2aH0vRdiaa6k3ukbcpG+MREv1dW2bwSeCZ0Nu4J/6H+drl4i70iX9u1QUDa
CnEnqrh8K4kF5FZt3m2DcxA35uBg9RwW+irGB9PxkClH/6XtkvwktENUDUNQC6K5pvb1DBzhnuKG
OXkWlQxWv6Q4lL+RBt8/6jyxrNYpq6kePWJZ8WSmIU6JkM0h7ltghqOQBJCJRycljkJLfvF/X2XQ
QP40SXbKFGx2ryj4djMY7cHzg5MDx6uG2b14DWzUeOwe3cr/IFDgnCKKAcheJ9ATqJxYklUY1fLq
98gwyrOp34SYU3b/dEUWWbpUZNqnIhlPhTWco4yhGfTqTlMsdoRoSXPjtJT9KGdVcRzCZj2+50Do
YVYnRPomvu9piPs/bb8bOGm7lIbtOOBka/BBsgffZ168K/CKvPRY3SHKz/iF1Cc5LeJ0sSBxJYA1
UGlwd8P0KjzkIJWqd+A3V9ztX6OoUtYSc4UZGfY34u4l3g7cSGMQ5wrEcIp637elDeSY5r/Znrud
GFyK01X/GhgO46obejbWkZYqeU8bO9ZpxUY1mHA0toOkNm7C8GCe55rfwuasnCbI0K1ffHVmnz7o
3pLwJg52IKv9gMVwZ49VwU7fcbcZ/+mtNph7pD9BWAHg5CWFPmJei67FaOxssGRFI5+TxDQuchj+
pFSRvmIrA4prbrDdjDeo68e0z/Qq0RCY3N7wOabGV8eRb1VECFIMHJVKOUB4S2OCztlHENHH7CRX
p4q+hzHCjw1bYOYN3bdek20bE9ELrtiwjaKe2cJqeDgGSXKAy/+HAqXqpto7d13JU+XYNgWESSp/
DLPHcj3nlCHaU0E/7/QVREuHYKOffKG+WwX+QnSYUkM/uCaYVh/iUfzEUH62hRAvbVGEPA4ZpCWP
EUrZgt2IrRafPUUIZhLm97Kx2k0NgWw9KKs5q5GqBoy7xEz76iR7TsOJDKJlk5l92F4MvisMVjUX
NKAuGrtGPYYfkD6xbZkZJDoXnRfWQXEq2rhcuyXONiwBxaY2xmjjEDJa+z6jdZUazp71CM+ydMJD
Uzo3s7PdNbNo8Di5lMXTHiIvGeVT1HVl35i6cWd2+d3j2/wbc8cSz3mwkAJWrUaKE0V+UlFnvfTz
dHRbQ67LyjUuJnWIttOM69qjwrFSDSduB4egFazTIJ9PA7F2QpI8wjv5MnQ0BIDPhsPqZY++eHXM
vnruaY/MC2Z01TGkkI9wD9ZI8yNUJG15JO6hvmZB4iLL2vWWey8L9OeUZqptmcan3qWqwR3+NgEF
iPEQfgcyhX7PxBzS7U0RlNpZpfqJEZIeFuNwYEa/ixTGvdP+I0zVu2bQ4Ql6QbDKydo9ijGc1llK
IVJDzGsXBTV3R0zCq5ZT44Wwrp2xWY39TN/9hMByhbk4xIPE79S1/CQYFpyRIE9q9tB0aVHdEM5C
wQU6ASRB37UZ0hzm9kRBQPjtY8i7Kw8A7CafiOtEaqaGJTFOwurGw1JOeSiz+bkUbnLmTYv3RUU0
NnW98uGflyzhjo177dgKLY4WFqJt2ucbvvmfg57t+9IxiQZsnFMoC8mcn7EzdafEAmwGmaLf9Flu
Xqilz7uq3AukzpVhTgYwjfDDq9hw+LNoHxLO0LtedtRHGkFyTSaJiOl371mnX8jdP8FAnPdo9x0h
OFyH/thunMawrkzK1jUM/XRfRT6ss+VvW40ltjI6Hn0xZlkVmdumm4ubqad3dBFJQ1xzU7FhPw2u
eXTVo4aOeGY0aAlPeX9aPu+ddnp1TKb6BNptEVGt8upGhsl5GSvmbE3HQIrkpPyhOjehHg6BJ2IA
LB07W6+Nrtg1/G3MXeURiLazUa1AqXf9D3tKhls92epUx9WzpXrukiJKIbbEwzNL8mnrxRenE+Ak
eBDcJMhTtoikhZLuK5whZrWJDwfG6Xe2gN4Qel5xa4qu2owgtrcNUYV7zF3L0FV4jSNd8S2Rn0mk
w7s1pcVa04C8z8nRgYEsI72xW9JMen7IsjLgcEfFeTsZ3F0yA1JWUMw3yh6iHUIItEryOLX+o2cs
+7KIL2bViGePXm7SlEF6lPk8Uv0OJyHr+nrHHoEOD7wCm5RHsEuU6gfp/wu2EDtfQmAAekgS0JXM
GG8PLhqM45M8mfKVV9XlfYzEH5IA0x27mV6Y5R80+5XHXkzBOleB+5jzrbWwiW06TK+2yr9KTMIY
DgnCUqZpD+krjZ4c2WrOZ/bCiKlhsS+uBbC6Kz3hjU5UP+/4kLTQ/Wr2cMu7s9oCMxNbG9D2emgr
sGJw61YO1WtW9VlgwNp5ma3XbshXNdWy2Bqxu5q7MtuAN/ySvR1zMKj2cRw+z9HUsWjCQJWDKoR0
ya261CF+at07L7ntfBQq8S+sfta9KWzq44naFTiydFU6qyzDYpd2ZsqJmOgc/n6PiSUerzJXLmfN
Rp1Il0FG447SZ6DY44aLP55RikqzJFOXENJTVVjdq76QR68b3+vA5RwSRubOjNP2pRceXc5ma2xi
375HJMiPw2C1p9IK/iirtc+sMWHr9vJkx2/0hPr3CiSSX/hnx3cbag6r8WVKT43hBRRalQpxTZFh
jPt1rwUBlwC1KeurjIhiyRVdsTci96ifCs9xVgALKF3HzFFWER5B71BKDL+h56id0dfs8GgTIJqF
jmMPgwsFGLqFGZrkg2hv4M0p2PfQ9rRx/IVlzKMNhcU4Us9S72qvNc6xRbVMiUBhBbn5Fip8/1yQ
1wbr5oMkuenk5vyaptE6wF6woWkp4IDqDC8BEHGIQ2vs3/J5FraxJuQW7BItGVL9eR95CkLI3G+l
0XVP+DUOqdD6ZpVFs+2gDo9lQelLQ0awMK2XKc/SMzwOePU5D53Csh6YMMW5bb7lKEzChHepEG27
QrjvIU97/IytZv2zNLqODKS6mFxsPXJXQRy8h8wxWSuGO9bu9yQzvT37V4poHZqWO+TJdb8gH9FS
iu0QG/4pcXadzxIgMEV6pvCEE0mjb2Q+8KJb43XkGrcHmXGDa/NV4bYIhmFzzZgHtryTQH/q9JK3
eXjWEatzsdhxk9rVJ9dUnzEL3X0TwdcUeD5GG1lHGmJgbz5cQVY8xao3PnwRbcsTjZqchhOvfcyd
Fcg9GkDqoD05pSAUl1RXpfDOOZlqt0Q2XIgopl41ib1QSwn2Zm6GLXyQmCAJjKwU9JFzYXLMndtm
Nxh1gEfO/Gh8QYbaNId7YnF5YdHfm9wlLlWOxp2Xw8n2ypFRStZfS76gJ+I76HLesKXHV2saw5XN
4bS2uo+uKpoXpuGeqkIXYTv/Xcyl8xCgcq5zHZjrnEqfPcHeat+6YJKEfJvHU+/bJAjqub0uK9ws
r7gVWn5y8Ptu3lEpRPi1KHcywv7KjA6fw8bXKt1QP4Vd86fExlNqu32ysf2saBbL92EwvDZJ1V2r
nlZc6AX7qOksylIkOBiqi1kmmCaNxKr7tDDTnLnxMp0Febq3MOpPrhWehtjJD4AxO8qX7S2QlfFe
2rW6ldg26bvtErs7I++Ih7F7GzgMX5jMkX952uCzy4xdD8V+S1XyZ80mbhexNk+Zf0gfxOGWpvOV
pNeEGJhN/N2z32zohUNaNwcWW+YqnEK2kdr1NlPWpbtyDq01ZVrGzquI2/gaLbuo++I0dyjo8BHO
vV8ei8JbJy0ZWbSGkAhUvPcN8Qji+yucrOOct5KgYrmzKnFHsXzpXc6Bdt1zgjG9R/ZErOw056hl
pou0fDa485cTWssgKHjAXh/jvR56+iGM4Am5+6XMzHsznRQ9AGsdy4kDBbIfIhMnZ71iJodkF5CS
d0hJlgRvfCcmmamHv+yElnyFHtYyxZrpt/GJLaezaUJoWxj2Pih0mM9mMQBzgSq7ii0Wu3lAgVRY
crsa1y+zxcHLymN5ilPvr4uBkzgD6eogv5BYykBA3lI1n1p6SZfqhHjFpE6+AQ0xybIHq24eKAVC
+0RfVD3M87b49gz6gTo/rCA0pXI1CxbNMv1s+PA5rFPAbNIhhvHwffb4vMmuJbqnYWipPdTpTdrp
n8a2b6M9Lgm5jJISgrlmJTkwJdzOsSquZzH8LXGsrewGFnIX/1h09mIVrX475vAL925P9xzDlxc0
O64tyB/QTVLcBDJ9mfphY4/stu2Us0Q/j59O416sPIJPklukB/zDCF55owoD8oc7vXYx1FHZLvs5
6kbFOJxztIzATNZJMVCnB0t07USXwinpMloSZkPK8UxIxS22OApVKpJ0uPPSgAhlDirbzR/Noav2
CU+pPHLWQdsxMqJkUahxp4PkUM54o6XtM4oFK5cv6Kmycb257Ekj89vE0bnOR1evZD2Bqeo/ciaK
ZmCNk4QEPQPPueBM/fbNaljHTlmvPCIoSWTbF0fdZK8ZGBf/OCQLlvil7+6mtu/Xothqt8Wpgemh
QH5e01mY7PsKhnGTGQRR4nxv5hIFylHtbmIOAJJEJqExmf9XLhAoWDHRuA9VzYk5h5JClzg3ExZ3
nQsIrxEaFnCmgDNQIxQ5U/FowY/lWDCka9r+8t1gmjcvybpL6RLArukn3zCg5LueA/pZ9h5drkMn
fpXzlSjOxZUe2BDnL0flfoXs1l8hS7zgABEfxWIGyEA/52Fd7TJgyCtoLT0bvepQ1sOxLyv/Vng5
UQgTqNYQkIaurLY7t7/pYax3xgT8rafvz7Scv2VctL/m3mcc0teRO+jDFBhEn2jmIE/OTs5ul+KA
NLsJwG87ZZv5Q5v27EDszNiznL0xreSflWBrSGnJZhi78s1vKIagIayHMnTUsq72MhLhZohrCnsj
I+JLVf4plHSvbNAPft3w+KppXk5rCjtUGD6SHNAnmz6ctVcBfQucMbvWfkJGI/BAXJvTBuXPP6vl
ZVSQC5rkaPSZOjVKdfQE+vgsp0I99E4C5ztpuMKwZWgE0WCIrbPIhfMwgKFYAd0edkA02kvR2leg
i92eZJOCIT1l53RS1srKuMTQVdqfOH8gsyy/nUTw1U3H4amrqnFvUYB2tHXDDR//DfaZdx/n9tkk
TX9uc7s5Nrl9V1Pon4eo/2W2Qf0QGIGxuQ5+4x9gsvmXsZjrbXVJGjM+ZtUUYzDxgSYrChCH5i+X
PSk0a1U0isCqp+tLXAKqdginDvX0wwS6jmCLUBBOL1XA5iV3lq51ekY/pfNlme2PUU3YkWnHuHd0
EGNeF29wyIP12JjzGWYYmN1KysfRksGu0AxMxI3nHdmUdM1Wei8tt/wok+Yp7YpfRWMG0OP99hah
fjxHHtk2M/gZcTy/Z8D2qpTMem1hup0TKya4BQtnNroGi/5iN0myV2JTGanREjyhLF6pDwLoO2fR
lUhnv5ZIkcBFK+8QTxmUOIhOBK1Nl6qi4OwnoKaxoK/dVNYnzHfpOs1SnsdF3D1gpar3ZLZ/GJms
XZSy/cT3Tqq0zlNS8DK8/PMy6Tm8GLbL91Bt8BLJM7VN4wnRddUa3z31Pk+str1n6XuQTqM1kklx
WKoUnzxyJwq0uzR9Mj7hi03in1FqLK8Dnh2k+I7FgzLOYyhvDdvho2112YEalnSnAWNhvO0v0JIm
Tn7o5JVWJJscx+c/lTD1LWr95Gh9RPN9R4+sD3FMmwxCFA4SNd3pRwqOfu6/GQuqpQuXdUykrjQ5
b/22bW6x7t8oCm0I3bkQsnwzhH6vcxS8nlwje58ODb2gux5zwfhbmvFiIzbkOZaKuw+9c/kibYdj
+yi1Lj4L312X/kRLFYXRO0Pm06XK8u9xqVlwlbOVVMlezdp0CYcC5gALwdO8IEmaN1V3Jz+wVqqy
N/RxkuyeiuBqLTUo2HkujVtvPGDjyMdYKOFWOmxvSBAYdVofQzg1637hwZujj0m5k8AxSkCf0ojP
YVUn54QiMla/XOGdp9fB9MCZOHlVmfeNKUev4Im/ZTWQfdbZAmdl0j/SUP6YG1l/hkWU2wmZ0qmr
H/sBxB2BohlxMKsf4TdNrFwbj/zeEZW0fSuDObmLtoWHkDHaOb7ejw5lN/2kP9Heyx2fkbEap1xu
q7ksrnlVPndjxLrdjrKjKUKsDaih19kdVpMcfqa0Vb99pzvD63WOTj+0+ymU1xDVkgeK7g6klbee
Bq/jT81lCDx3O/VJwO4SgG8ZzpT8sto+yqVSNhfeOY4CMpGOOHjIC9DOeKlmzGDIMN6eLTuqvl/t
M9SqzYwUsJE4TA6TB/ysSUvmD5Z6wvuIzCG5doH9UxMM2Pdh8V7QfXnpCudkOZ2N58s8NS0mNjpq
A+4EZH8QzX3APzQ5lA1Gt6RPJaq2/8tSVshXkUkT2C6DuDO/eA0lOX3U/ni4W8FJxOVBBDPcjiyX
K+3z+Ucznqyyne+eDe8kBxbKgcOo1saxnLu3INLRCoYLVseEvgDAwxofvvcxTeaVhXW7nezmU8Wg
FLwImLsbh7+9oGKRMGQgYTHhDU9ZCgGYOEq4IeDdrTHp7pYVUkhgAtN9IuUbEBaXH9IgJEkNHw5c
Ai7qWmVWtgauAx44cH+b7CxpEWrfIsu8u1WFh16H69FRb0Bw7kYQ0DvvG0f+jDhXrHlSrV6TybyH
GjafP3f8asuefzLn7QzvJwvz7MnFvSas9sVgL7jyJ7hwAf5ijACTu29VTiMABaPRpN+wrtF3UYcY
UDULjiS/+Wwi98kqx1i5ca02emZx195IkZ5mGX63VfyO5X7VF9NhrJ0v9hbPk+ZbzFfUxgtcmCCI
qMCuXN578Cv3f35AJ+TNrWn4XknnziTwW1Xpmx3HDxZFSVE/bmIR/uoTbpxiIK+tiui9dLAUINWi
P0X73kJOWT5JCEMmaVY+Tr+SJwc4HSm5+/9g7zyWI7fWLf0qHT3HCbgNM+gJEumYTHoyWZwgig7e
bNgNPH1/qHOjQyrp6sSd94RRkkpMMhPY+M1a32p4asyey4O2IcLSp8HdEc/gnrtmYZQKvnDnWCBm
vSF/zByuKJ2QAaVL/54p39XiDg7ispY50CKBzE88uzAxhL8+SKJfeKk83ZH9jXezBQK36kxmgs72
9lgXN0xHQqzAgplrBPdPoBX3NTRycc8gYOgwVncGM4C3Fvb8AXkfES/9GOLK+phhusSyfOaWuqpg
g9ERUvT1KV01YbchKS55EJVq7a+obBLegLz035MGjWhiK2bH7GTCpsWrZMPps0uuOFa37danL0VR
BTtFtjkBe/KRn3Y6jEt+yJS/3KvZIoOurY9tqx8RlzannqA6+JMFbvgo6m8YhQv2tb4KUSpr10jB
7Y2Rsulwh2nYkHXsM8gfQq9qL0tKTQgm4TZrwBl4+QMBfohdCrK588idqTPUDIu7VVud+ESM8Vl5
bc5deU3iqEeYlIsG3RDFdW5DdfEk70ybcaU0k4NGJKrlKa6R6JgszXjeLKHGJQMhHDhSj0aDkQuH
gsvJC0qZusZxD5ZdWlflKsNLS1YmHFaVhN+ReXnGx5UzKynzHp7scO+Uqb/vFB4YJFaSYXOSHInC
BQ+EjLCqGTYXMcJgWUfZ7a8vyqvz235QP9Kyj0JdjJ9D06B2xrm6q4te3ows/OHAWahFpMcU02OB
BFZo7xkPFSSy64rl4jWu8CffFN6R5I7xCujRY6FnL3VP0MEkiavlvBnhpFjHKhuze1v/SPS+2zct
O0EihhDc2uqewfxLmozDOe6a1WS13JbJohAL7/T7BNZHWPpDvNWXaA17qew1J9QNC6r6NjCBIQKx
I9DD+qXzBKdEsuOL24wTzDpa3SGRbN9K9y7yLRId436h6TJS5OtiOiEqSgEEAJUWuHbOlCFI4nQ8
0lppPPejG9+iv+4QszFksir/Lpmi5XoxEkzqklMGfEzoWn13ilzJrRDLGyta2jAfGaMQS4WpGLvS
KSm0/mBBj2azfeeN8aHHUPtpTrRdXp8ifC5SjUhmY6Kvd76rCHVw5spn4g95rdZJt5Diyf+uo2XH
oqk/MMNqjizQUDL1vHm5UWVh5OH919xlHVRq5pGnyRUReeh9k35nCo2+wvXvOXPnU7osdTBq5XzI
eMwZ/RigS0luitrmmRp70E7afD/57bhDKNkjZ1tamMgVRBUtBs3tLvdR7ln3cdrFp6nPieRUrb7V
VOwffERcm6VTxY3wl2PPDn1jZXmvwcyUwzU34rU9WvAMl6w9rmlHwIEYPHhOCvoLHf2eCXq3yxIk
+QZ8mW2dljVYYIz01K8eSmtssqOB8V7FiH2IqagwfS5qpxhkg3DFUAyraIclUB0Y5iLSIIVdJWKG
cYTMpDJRtaG4Th8iDxjFKpQ3E63HsoUUQq5ffv3J6zz/2NQ7hhkd8me6O75U7sFE84potfyid5ao
YkCBDK7e3rAxxNli64caLh+Rmo4TeKyiriwILPyMB+WNzpWaKEqaOXfCqiiHazgWLzn6hSAzSsip
csavr7GANfLSI6v0hYwBGeY5uNZiwElp42HcslhC1EZ0yx3+sfsZf+Y1VpM+jJR4r93oQ2SIWOus
GZmbzaGuarQhTKDXEKn+WPjzz4F+oi2d/LrQshIIb9XtEt2dwrI03qd8fiNlUj97yCzdAu+jYWe3
/rSSsmYr3iZT0p0zgsMo0+pDncqcRTroNkKEUqAWS3pe7iZR2k9GhpBfpVWzVZN+l+U+dVGK7cj3
+NDcmPz48ew5xIYNbdMc8K/6tCSyPxEJ8sqtP2KcOfXrl7qztKtf/4jL5EydE18JYpLRQqA1z+FR
MMPAKtetykCvz+BNe6NrXv0yNf1/t9x/yOCzHNTJf/B/rSl//5Xed/Oz/Po///vy1fX/K/iq4p/F
H/NG/uv/+7dfztf/pTtw4GwT3hEbOv//+eU88S9uAXNVe7i+47l/CBtx/0WME9Wl7grf/JNdjrQR
YesGJDLd9Tzh2ub/yC73F7OaTyqgSeKIwBjoOpjv/mRWc1n4ycJjR2RWGc+/4uza+pNyxMHPmjet
ixCtkDJtzjeabzMurB9Jf9//4S37G8uc0H83zPmebRim7bqebhNOuf73PxjmWHZAj0TxTgpgsewY
u3+7rn6ubG+kzoFi53+MUwSNG0qbwni446nmRsVWrUPLEc04JhbvMFsCXZZnbXtAktCE4B67CSYs
BQdhfQYdsSSh3zPc27kpvkUNgkcs86G3WCLBdjuQUZCEpJcKqdH5OPxnG9B3tdK3wZ5wnLd8qSCL
R9M120a1RbXOy7TQrWocwdQvyO0MPMc9E2+4yPxEtKXE/0229v7Pb5jx57hE1+aYsDFfejbmB5PY
md8chn5HEl02sxQjDO9pGQnBAhWUQ4XvAQzXlX2YtZnJwYQ2pCBYSvMAofDELjYmMJrGN7tA94tD
3xSnSU//Q8DoXw2Y/HDQaUxdNx3CJsVvPxz4WEju2UB1pA9s3Jp561VILszkw5i8J6EhUINEPSJz
Z7jj8iPClHz65zfo90jX9f3hDRKea/mr3e63AB2XKwMBWObtrVocRD5dFHEgwdjqF7vN7yYGjigz
oi1iuPLfQaT/bbzq33wywmIdzMWMD5P75s+XcmsyBlOZ58MeSJCbsSnWOkXmsyL7u5Au+04r+Off
9a9hQR4WVLInfUfn9jV/u3lMmno5oQTei6RkhZjjEqmK4QFf2sc/v9DfvKm+gf3R9fndPPy9f/7V
hLbwTq93qeuBbgdWVGrZN9v609hkn7lV3aUNkCjz9p9f1fibwwEj73puWrYgNPq3lyUzrYakZjM6
KN0Pw7Vu0TldxXPz7BvidWi9c2mRfbw46J8z5/DPL+5yNP/ZTOx7vkkdYdmckba1hqP+8WRCQWgv
rRu7eztxGfMSvwxSBBSTCe2kc6boamJJq5mhW6DnAVatH+YeUHKrX+sd+2uDlir3drFpP2YaGQBJ
ri4jy8FN29Xm/tffR2RVYnJi+cQGqt0T6GJrA5xo1Wa0e5jkO7nPRg9imm/VABI31MFTCCMb/uxI
M+cuHbsuMV0WLTe3jWO/u2VzA4Yo31HaECti5Bs0SyA4nKg+RVZynS5adUDGzxxGaTR9uWEd2fgG
aKjkXtfZ7pqqfK8LnDHRXOA6lcudMpS5nTsTO+XCgnkG41sNcbXJCEkMWSDjAKokPF+QdQ4RNZtk
nUoSY7rtTOQajjBePdWR0W0rbCI1k9F//pysv5i++ZyQG/IwxWD+19sOJr85iTl197GTf2uVxiYS
GQbG1lOpEC+Y450zOD/wgLzZOqx+pGVUeatCDDwJ020fe0/d3JklEwjlGDuMb6E/xS+p/2XG6be0
N60Rp5RbLpGx0SRYqnnoivnbrBVvmgXd2uJWd//8S/3tle/zfLcxTerCsn+7+FrmfZXAnrZfJByt
DI4Vco2N0w63AC5ufOy7wIeD2matYFoi/OdXX7/5n2z0PmZ9Cg8OJA8z/e9XPqTvDvAFszu7lk9u
7d5pqBhl4zy1dfnGlvicNHH3Hw5PzhESjv/ysqZuYKakVkKi/dvJza7X0lxEm3uoW+a2KzsIc+OO
H0Tf6LJ8a/3p0rWs8Mn+aPg82AzPZGoyO53W3dONHmMeiLCF1zNKG2uIz7C5uN6vdc2rgmyWqHRi
Hs2OpweWhmMQg2mA0wTgmFsHlhoVOU2kFqAfSIPJETeah/YiRtcK0dW6otN66juTvpYwMSYrTCQH
Aij6eMCfiDp0kBgKdY91tsp+lDqrWkhM11GjPVmOWBN792zbv8uxWRluQDuzdnwQSuLVZWyH3/6y
SJpZ2bEz8D9Smk7yNj8y7aAhxRJatRsGTgiXKQaGIWKgkmNv191et+DV454nt35f+PXrotXboYGh
ZZcA3hrW4AyFr9eqx3BgyrdRh/wZhSKCQ5S+ph24Hg+Njg0yXMn3wmEYsXjNdcVcPgD0ka1Vzr2c
nMtaybSNQvzCpL+MyfuoaK02TXwxSdtk417eFI3C82j9xGLC8pS8OHJh3uMci+OUH/AXHtXCgsVS
X6NnOegHWd3osaCQaskIGl+zDtuhBgSWTd91OTGWVnSr9KflG07bbEdsXTpiNDIiJuv2tu7GS7nS
TDGebIE/fksPpktXFd9lxFgegM2gqkfSXPqRz5Owqo8lGx59J2bvugCBwxWI5HpdLvIisxIbY+3j
Lbt4GQSXVgEcCQAGf6/4XsbqUsUEWqUzW2z/xvIrphCpuh5Ea4RdBoy6QnITpbO5TSKPIAvOE9PB
zz0MQUzEx9wSbzNQ/G7APL3meAyQPuo8sHl9u+VSKqN+b+rEFsEU+GmwkFwpugkJYf17p9U7DuY0
iCMysLIGddv0BLPoviTvOkQ20zF8hZqd8g1bSEuUA0+Wber03T55NFP+0bnZS9kBsCT94Y7QDj4D
5gNcgPwfPaQvzpJPBsobJixXsWKboS2EQ9UoUpE79AGeHtRqfE6e9O/YsOHEn+pd77G5hNVYh5NP
7mjMrQA5hj0Dm/RAejmSvc65cJCm255/DNXAEPhaQL4JjGwO/by3trqwvxLISwF695JLiPsX3wE7
ly7dT072Ax1hxL1XxgejSg5ghNIIH1LW40+Q9crlUjEPLJL71ivG8IaN1REzlLrupZ7W7DtmE6TA
oDQk6uLkaqy3mtkdQVvJMG0c6wDUEyut7C/gTPAnugtDtbyhPqanHrF7tEa6LUwyivKxUEFrkmMY
z/GnZhGr41O1rIIJM3AaHNWZCk04k0HiJChT1icqJ3iQsywKppIyHCBUBv4tf8RO8N4l6KD6KGIo
oyAODMU+q2zA4BjBN63wvmxgrDAKOWYK477NuJuKkjvHSCv8eZicJNBIll0slqgHuOUFN1LT3CFt
ZacIQDBYFUxZZKUHw7V3MsnBZKRGemBcRd4e9PNylXiqfOeXXPuN1rykTrcuunh9v5F3bGuhlVDh
lVzISTVdcjP9iIbmDlgzv5Re3kExvSYpMIcuWIWkod5GvcAee4wdBsZFBRYI/xdgU6YlKAmnsMFq
Z4Js3si+n8Jk6g+1rl1KAF5hp1KIEAiz+KXNBlzqr2drqY0cQORX8as3J4cbEvLfSZXGazuAM+Nc
f8eTzhU4UTDV4H9biT425mcdhGBi7gGPmJt8x/IRy3Y2XTVT2e9kaxBFtcZHGe2LqlbvJgxV0tEu
luJWrGJyP/AD7EdAYHRQMcdbjWyBmwRnC2uwZuTztptxN+X1t9/i89fS3g260UHq7zQeKn9EKH5X
vLbQtoIIl1pgz9WbM7JeFdgGTZsNsjbmN1wwD1i3DaC8WDL09FB5Hd1QZj5pcXdfNZRr03pKdXyJ
fW5U1E4fjl36K7OCwmY8irr4aFYP7aRgnJtDs/t1kfBgmjgD7Iem0w9RY+8Hfb4dUwS5GK+CZiRF
gKXLPW0SE0nW3tvRsW4EgKjWllvNIHzPZ5bnH8GH31hljX+Gh21EkUXxYx3qVU4AlKNKh6OZt7eO
Q0xCJjZeymk6TD4Uj0yCOnBf/Ka8H7V1uYK0ezKMc2My6p2l0TK1rSX8icHZLmp+BPqKULFBzIRe
F9GYEBN6aeNS1URZjWn5mRfqwfarn7OV/KiyosXRKpFYxLRXJmB5x6x/Vtgugr7HUNpF3VVazw/W
CB7EMkosTe55ccePSeL1iJVxBmBw0XOvC2NnPFbWg6ZyM8w6HpmTKX8aMVp7DSihmqEFs8nyKu68
zkb1LC2CsW2eJTpRKjp2GEieXJZ8mrup5ymk1lgx7veo7s99HTPU199wXGGIXR+xuM3tQMqFD1Au
gLl8N7CK6tCtqmKngR1bxzutImFB1zLOfBQNVQV7zy/y07rCzUePSmc90V0tQk1qcIn1CIz6wdL2
ecsR0Wh4wRYiXXIzJ4iBvZhIHP8U5cW1vdzUOhss6doHw5/HrcJWUjV+ez0DOfh3BQOVf9vESAEX
xS9j1+3VCNHOjhliiHk6EXUKIIi3Ikv5PYT1WEQ6gpkSeLOz1Bg/0wFDj8FmokOAs8TuzmlWdbeK
TsrmWw919EXGCGPn7Du2agqHdZ3rNf1lVNTV2JCMglConO+HvpMAxxVjZtT0N1bCq9pl+djW2rWw
458xw7M7XjFia2FFlo7+zSj3IwpXLi8z9OHbB6OTPjcO+2/RN8ne3GiT19x4jXXBtCjDrB26TcFi
eWKW/TDE5lOfsnTL0xW4j2nIbVYvXL/mlmt1vJfwM49aikZrsVu8Qp56H1u2rkSUgD7BViGKTO6N
tmanmeeXZmR2pVUSwGuCv8uYAWPYWh6aWQQWhtjCmyzPJjy984sYqRl/DddIcEo2HYJXGsOY24xN
/2jat/Rse2/SxEnW1ash8cnGbnNT2JeEkdRVD5eNOTQmQWJu0qljuZnT+y0wRQpDsvjKrlj3opVO
TN6IRD/YJtEJVj9fZaZ3LuIMWWY7opZXPTJpXBlRnRz5pHG3UTdj43B2ljHOTKR1lg4RA8EZRiLt
Eoc5esWZLDrWi8fUQ+oIpLIl69oz98QLIKVQjbWl0kSYWXymGlFnGqkSezKm9o4cLnk7w/ekCLbU
Dcj/bYwYnjtu71dgFdp82k861JbIuFsiWAp8CF8apI1udgM85mWzd3LtipXpXW7Xl6HWj7lHbgO+
dmvb+X6/UemOqmU8xgUgIh/cu20a+HZKJKi2S+jJZFqQ7fr73q7uElAOlK6YIhtxWazl1AjrK0rX
MeG5RukdLKKryfvr7tZoWYXsecpNkvoc4gB6QJe6VZGOxI8u0B6JYR25Rf6jTf10dGce8bHZkrZr
9bdCUixlnOCm5hEIc2L58N3RTYVGRWuHa7hlHYxkMbZgDspZ3ZctYThjcg34Ywy1ykpQc3hPUzE7
myLLOLTyDfHqaoNwCHzW8tJ6vXPGwZNvsDGeE/ShW3M6Y3M4dD1Xow7Qb9ca27If2dv6M540CSA2
Ey8OjTUJf8ZzSndue/P7gnyYgKGqQT1HXIsUqIcm/WtynnrHio5Oat/YZCiIuQyzmmQ90nfQwRf9
KSH6ZNtAlZ38GNJi8l70wMH0zj/5LqCeyqadNtiXWoRI9LF2ZzU5ggadI9SuWdY55kqOheqDjNlc
QOHK5CW3lwQ/yNplDy9WgnrBEp3PDoR/zeW+MIshfEBL0lMUw9oBDTTuhIGnSQ8rKBqAu0qInsYI
+tvM7qcG5iBq9V2KMz1iyYOqyz41/REDDKArq2btlrV3C7ELc0fwCenaTzMZO7TECsYBxlYwLZ+y
BCKy+nxHDsjNynjY9HLra5O4ZlpFzKm9nExZHwseKZTYj55NmGOVRPfumD5N6cmNRsbZ3WMjzYH1
XQaJanibYqy76Jgglg2QWy0GDEb8NHkjm10UxlEKFXvwtC+xhtRr7XWSprCjKnwda5XUA7qQQNOA
tXD1+Anm8CZ7pCHYQiESO7/qWIOmHFp4/eh6IYD2EWGpBNgHnjVV6IaJ0lBLj3onNkPRZKHZDBS3
ZgqWEt0LOc1I/5u0JNYA1CbbvacxVo+24d0LCTpJADWPJdiIwh4CUyJeq9aybALuvIn1Y+rH965v
kMEE/8PChbQfr62xfxWj7WAdX60xMmvppRxSoScUIvH4JZwYhbNGibN0rhmalYy4ORjDNxEWWiN5
xom1m9aW1VfLfdW5Xy3sh6AwXYj5+q6IBNrlNt6TpHue45sBle4mtSe5M+Y4dPtF3xtFvMO08ToP
cOy3dSYAyw2ZjUa9KIPKpAChzowA/gXD16//gDmpYY/vGTuW7w8YXb29kXgzdR1tWEK+Ka0Cf6q1
w5LedjHEG7+Nj2NK/ihtPSa79DuryxyXTH+/4pFc9a4QbwD1p0bP2hO1CBwKjQ7f7ObPpo8oprIB
6yHrVwhrlbuFoxdWnHNplCPQQ9zNB4klfMHg5YFIHbWwkaC9usX6tOuk31p99QoKFzJZcoJ21HLM
Ia6jLq+q8tPwj30z5ZtRJdd61vxYEzatZYQ57WJicJuTdJBhMIF8UQIGsY9/eVXGR5tJvbQYGPHc
oZo0A6Ocv2w1E7WEDCuz3QdpV58se/bWaDwpMhWCuWtfM1d7l8m0Lx3MVzVw5ozRpJ1CC8AEuEE+
Tj5glzz6S3RLzOAOHUtEB8XGt+HnCn1/X6h22LIqhRK2MWhRKGnbQ1Zzu6bNrY22nMPeOSwKqIk8
O3g1AiOhsW/c9M5mQ9RHJPFNFf1RPh8crYzCduI0QELKL6GIGfbJGxoAqabzdwQ1xM+tcZsLYgLW
LAK65R4PncYuyu/LbctsoDcV+iykgGBjpq+unWtqAsAGCVehhXf1ahhY26ZLhN4kxg3QCosGUxEK
a+Kg9S9lY6ITred7l0QmqSWbfmJNIFuI2jZLZ5MkCWkvW0FOZuozb+IxEWPYm2Z5yL3qUHcTCgT9
HtkDF+gs8TWJ2xbPknJ6JBtI3f3sNZPDs5FoZdAfSEG+6yE0bbqEYnCws4u1RChBB+Z84tTXFYxM
UijWudbGtY2fZCOIII9JskWl8RGJ5VATNbwtlfoYkvorQcg3QXlBdvPB7oC0D4O7qW8/pMj2WDGM
1QiAkRlPXzY79mES9OSJQSaQKjLI38h54mjIQm/BZue25btLI+HUCIidqf6S9CY7ENvVNjGpIRef
jpeAwACbcgcLvDt3draHUhVRRGaohFz9tS/9B5SCHiAz0hQw9ISN6UahEApNgFmi6PMmaP0QpJsf
LBuA4JsCWg4s4awqRJDY+q0yiG3okilwHGSsDab+DB2AbjJlSlHHEbd2pQjo5APks5bCJ+JntD+G
lpPJUd1N6qOZHMmRthoHwdyaJl5JSMYdaaI2kTsUeQGzvG3jemcFK8lM+/vM0EToS+0+cfs3/2OO
HnmzoBhMyPSi4WN4IK+LCVLM+d6i+lmwWxYoyfBU1zz7cB8HYiJXrbewWPakahoYwD1APXFr30tx
U1fPetXuevyjm1Irhs0YezxsZYi3nbfE4dwRGp4Unr+vQ5HfWwn8ccu13tIFYTYq1WAZczIUzZ9m
pzubKgfA4KJljLATITolGA2MJBYcZzP04jRUkqzC3AfkHV1LfWwDq4/uR4Q02FLRQVtz+orVjkTO
NiaAS9cvWf0aRbVPR08/xwaJNeZ5NHPCjmS0xbyEMsmrR0rJ6KvoBQ8Gv6Fx7uB7DCjf64e4ts4a
SmIKKMAW8crFa9N601T+k6dqcT3VPLGISDuYW4UrdpMsHk6njlfs0eXNLKX3C0I/cpzWIBGK5lFZ
DQYbdT80hJXBBbhxUn3rq+JJMpy893npQUzaTnfrZs90dFNQEu3tosLCAYKxYDa6aQzuMlDYbYAO
J9nOmdEEHZ5HjrmkYuYbi+wtIhHzmFddqMtozwpLPw2ZbocG5lAyDCC2DXdZQhyANoC0BPZSbMku
Rcgoc44GVUFim0u03rr37eLgVha2DeDSH6YWqxfcsWA4Oea3HpNHes+elVVc1rvMFhAA8oRMu0Xi
eozfSivDnEKzDBZ7uTZV3SE8ZEEcrZkSmQfTYiDRsIiW6FTpOsiEYT5R13tHMOIIa6qfrIIOomq8
ZzmNgaEnw6HQiRPOGcsfJSYToElafMBURtjHuIddiEVXd480EswVYka12TzzAkBpwwnpFTEb7lus
r6JqrXLDvG2skCbaIjTE1Ukhsz5TRbnbWeJs6f2NdpMjBDss+viZTq25gxwZkcJ06zbDDQkPwL/g
xmxwi8jrlEaXRrA82C250pzDq1Mk/eBzZLJZXMhBYVaMhwbZWwZOnbRzPzY/O7Yekz2HeTJiAOLd
yVW5re1u21orv09zN2WNt8S1dLkfLPNcTCdjzZhyIqI3Z29X1/2zGbcEwCuyA4ERlSiNy7WE3rcD
fDnZ4bJ2aRbmRT0sXTEGnq8rJkEuda778KsgWPrxSe8G/Yrr5ttZUirYlq0DcysWBuXAFEbsStgF
IcgqIN9dT3wEYdq1KY4IoR8g8iKIJ546spE+ltDy5Kyz2WitBzyYbwarr0Ns/bR7+ubEj8LKLKOt
XpUjkq6R7ddq5qL304yagJj+NVvybRUZPdbc/Hpy21fT658zXWB9SMuQR8mr8jmQOsVANgJ9Ew59
Lbd2H/N0JTJHELgVVLWWE7iHEtxJHpOBZh1Dyczj8qgqyG9zMzxMCrytGvKLQu63nR3AC0mlHSg1
pQKbNi8EHwgK1Mk5swBkkRGhH7Tsb9zQ8YmR97XD7bBjWQL7LRdfALuenJxqxk0fkhhjsd+kVYgB
ibxCKGB9y0g6eWeZvlMlepOqxe1Z98y+UDPk26HIHiciEVe/P7q3rPqBjPcz0lOsQr1mbN20Osv6
NJq6uZmpCA+VzbCzanF1s7r8Kd3u2TB1e4NQ88gMOt5B2EUO7sx7ocAsEf3MKPRNidtCUm3w3odJ
mRyk3T8v+Jr2aMlwB5i49FCsg0qi4LDFEZjrTMfffqUtN5zBoHXLAovKsef3rjMHYww5o60+3xUI
LGN9QWboKh50KX1swfk7OXQcnvfop9OtXjR3eImGHd5PHBneqB+XdmWrpgS361YHKMkq4dTVyO+1
B8sEcGF50d2QVdU2Lqio2AMPUaeFzC/ukoScEoJGG/T7+kcxq1UrW1zNMoO11zXaDh7bFe49mtK0
vYAoKVy4x7rRftdDtNM7bQhb7z2X+NhiyV0tgTeFkKrebSYmG9J2uc5RwKXk/qA05xhn1zJQ9ULk
viylWkKSrvCXy/LGVPAhvFHtLJ35qi+a14EK4Cgn85Yh/G4iNmjjMt7H17jWoMRZ7OLSUIxGo0ub
WQCuUr4dVM4fGgkaARg3jxTkPVNBgzT3+M4aMXVaRuKfEBPIjbZY7l4RO6TVah2h84hVcVXs45kN
m/9aPPqmH5+4Q5/csXjmwfsubBsnkcUR6Jnr/qB2xDGe2m1S4LgkgId4V0axjIX0c9moZ102CKSI
PTHznOAR06bfoRRsbTUcZKyADpntXmRPtTvZr2sYd4/BPOgicwS/XLyZuvXOqgafco0B1PLjFzDR
j74f37aJQ7Z7NG0zEjmRxSPGhv60N4T9NHVAFlzz2/fH58bVVNBDW16UiAMD6eNWDs43nMA+QBvs
hkZevU12LpgCoNcsWYwmRIbs64IHRhS0rN22dJ4s5zobzu9cMTsVXtgurFrnKGKVmoM9aQB5c4P4
OeCyuAAlaSwktiXFiNijRs8713cj9jXMbFBix7F9NAmHCRPGFGnBmBftw1UhZmYOcPVSy3T3HzZF
8o72FbW9jmBdn16Zzd8MaXolnAi16uSfFzM6piphRuLQofm9XH3q3YddUzUqiKo8BF2Mck12tzAQ
4Bueu7mIiGBefU7ElPP4YWy8yEvEGbj3GCa1GgG1xrxzJAFaxsA4pWpzvOh+tgUi+Ol0ixkqvdPX
QEjc+WDNOkKluK0IoDVHa4MOeBoseNPju4Boh2ehDBmba9uUlTdhP/nZyPH0Ely1N3GI5NJ8yn3m
eeu8/SYGTNf369sqdA1Iq/8JghY0tPPkTOOuSTjHnCS/aMk8HzuDAEfpFEe/vR/ImsdI3yosh7B/
kHTwIB32pTs6u2TiM5wi/KJjaVKKj98VqRcBFAkuU59UIa+qn2140lrVb4CtQXpMwWJ1Xb56cLhq
21ynT3bkpbLExwz4QsbmAPeneokbMEz9VN7yYM63LLHu8pHOMsEbzJCbJ3fjmGoDPOY8ro++jPws
Mjs/sK/lWwA8XlLdGyYthctAi+oPI4+cd5RmbHhWnaw+PvVZVDFXXh66ioEh3qHAwNgHBsACNbpU
9CYMFmOYuevPaLfQwsvE0QKSi58EnPRgIcKySsQLBBps9Z4RtjruOCTILqH1WXcCS9GgEOzehC0+
KaaGjcrHl8iYX9YA+LHElpV5GmtEEJ2Tnf00SgC1SXTBJW1SzYtbzU6uSkLOSyqMUnJKLjWHy5g0
3V4ut7NSx8mAV9666SvJsmijzWCRCDSNqjhCld3ECKiYey75jgUOgaOg22hiFvtn0ddPTb3Sbs3l
OYphCkfaGqhkv6cyUuGos69rahabLp0mF8UdJrO3KRXb2BsuUKI2UwVpZQbbjvvzal60/TCKlRxL
PvbQbnrAsBiv8d9Z5nUiTSJPQerbmf+ZTMPOHdjrC7xQwRIP9LFY+NkMSJQObropNMjC0OiRVlFX
qw4Js6zkq95XYWOh8BQzQ/VKW9O8CR3v5reymN542KJvQM6RZjYLJtOj9yyyzxKIb+ZW0LfEAUXB
bWUtb3J0yEWxyisVMZPBaGvs0+6m9VHL0cbZ21LrTmo1mmcINsDV8LcbQgWYAjzmjiYCrUFcWRYQ
VsUw8WsAuJgjQdVGiYZ/cELrntCFsYiEfDYdVuFfLIS2nf3YwpF7H3cz3LC2phVN5596fNt0+BGg
rmoSO4KWXY9oBIhtFCxuy++Rt+RoVOS+5uhyqea8s8yxC+FXRVKFn4WpU+sERpF8QAlB9dDyrKjQ
pxdCniOeAYzO52089ssOFiTB8hXby0SvnoXO+dkpLBJjVX45ToRPsxqwC1Q2dDD2mX3F02Rhnrth
A8MmrB8+7dYjAoKYoy7PrtSCOyrnT4FeKmJ06diRW2zU4F63GUuaWvLYbqiu8tF4gLgOtZ9H+OCf
1GDeN9muyNjjiZ7Uth77S1kKbG3tW4cXnbvKCPRc8umnEeRxBrL2TT+LoymelHAuLINGksjLhRfl
4p8iSlJTrRYbdeWZ6hTrQ70pzwXWzcPAunQb5ehdUJwEXc8NQmZfGFXVezIyIk9Q/vjZcmFC+DxR
M51JocCHQQcMK4Uo+NAc7fu86xWmzB9zEnVhPXZ3zswIXJAR0OdRuWcLCIaz1TC5ZJAptfGqNG4h
trmPLWOIpEu+G1Kmw9xSm+X/EnYmu5Er25L9l5oTcPbkoCbRt1KEemlCKJUp9q2zcfrXv8Vbk8Ir
4NVEwL3nnEwpxGb7NrNlgib3yH6xJiAnPmHoFRY9nmPOOhrBjAJ+dUAJrhYGKJu1DRVRr5Vwc55B
DNuWehaiOIfe+EjEdJ12FA+A1eETdg+p91YQqgLmw/ZjZk6PFkGro7K+EiSsWgOHEg6kYm9Gebel
RHLV0c6zLoqUew9wP1QMqKsyYPM7MoJX6jWJYmPVcNGs4sZnDs0LJCDq2XSP08GgVZmn5LyXQ32F
A5iTuGv/+VPGPAmoEVo/2VtNNDYDRODV3YM1jIiBLHn6ltd+Qu2jbI1hGxRQGaw5PoIz5kLhCGKx
yIEnI3d9Fr+Ay+xpYh/faFlPL6ZBZqJXSARqb/bductjyDftjxUH3TGI6INw1fSaiwljTcehJ/QP
vlUfgdJfchtmlzGR1BsbE4uMW0EXiO9xhIXT9unu6APAEPhp+aSR2Cv712iXS1PPz3h7/2Hys3kw
NMG2VxPb+uaViJe5o+zve54gZlQTzhMzeQlmBgeokwCKFbbvLCy/9MCrCPrFWwSjtq7F2XIVpLpM
k8KKD4YVktc0Z3wjHVWfItp5JZ22MFezyHvzMPaUM4+uKPrSHd14NL3jW07nYpfG8TYe/MfOtN7g
VhJAIhBJEs/WG52BFQrD1F+lA3UTMXuBPObRELX0z4jWZmra5BU3vG1z/fkMM6u6oZsvD8uR28Tl
ejTkc86Om93rohXop8JCcrBy5xKHWGfAqK6rMXA2E6rtJrTASPYJYDf+XNsnTJRVeDNMoowNV3we
GOnGNPzfioDSnFL+4sz01HUG5CZoqfxhQQ2HCRdZBk14z+vlqbIJVBHypNaG7x2Ud222lIzzjaxG
98gxxt9ieP8ojfip9Op3OooZJSYYkmkxluto9tiHOk3I5H2mq6s9DbG/0JmJDYU+Le1CXlC3xAMr
zzNOE44neQ3vPR5uv1DYuPh8VgGq3mIPnVd+RwhJsP3LENQ3XcRLbEJcsscZ1y68P/SRENdEUwfr
qYQyzfYMR1BJ7ScLt48QMRlO2aW2sr8w7vKzb3/3jtpHfXL3h+pu8+p2CdR3Fc9Jq23GtU/FcumX
aonYppuiidYoBprR05vXozPUm1ZHb7UrQTHi9hVLYRFBhN/SJTo4g8tQyauSjo1nImg3FWz4QW51
SqOFsRHVecDJsg50R7W60oSJAW+go2Oe4QTCivZX6DjZetJ6YPTaw8jhKbG8rXydXOEOsN7UzZru
5RC4qhuO2w6MyWkS6KwNkGDytUX5NbR8mnlcf6dCociodisFeVAt59sgzKcm7l5iSHar1BjPGXvu
yR/PndskhK6W2ZCncbFDwmNGZR8HA58GxqR6blxq7KPKWas25ZqpLAjqjXrW8/Q9D0aJfwUnSdT0
t6bs7qllvw9xuC/p1WbZOHIsHattYJqPmuY02F+wE1zvpljxrNg3UuCzGIKmJQeKC8EaoxQ9AtHF
1naHWfs0JfjMXFiNG+1OAcLLAnJUEy0XwMPqGuxLw1KMEp9jyT7yjHnrrw9oEelWUX/dxE9dSZC9
HA2o3cUniyxUyiU25n7nBUqW2VI23KN00/nsnguv+hfT0MAp9TsKmmtNw4OZMRhYvHJ9QKZFkH72
SXhU7es0zWdfNOjMbrUvBCHzoayxtu3xRzjof/076Ml+HbECMUvjQQvn22fQdrKbSATNEEn/q3ge
Et6ufgb7D/Ve1Lp0NobohJaFYTRJqzkc+kQKipSzdBga/seQLS04B1l3eIlsf0Vr6sSJRx1N4Oyc
GJ2tcZ87Dsb11Oxr3cEHyv3P2fRhScZIwNqw9c61iuNUAFrglfFdZIyPgcBH4XuKPc3dc2bvBKyQ
vSXKObPjRLxaamftdlb8YrU0WAsjvKWIq6sRPuQqsxQXBNYOWmF8bIU7pQEENuFbXo5/jJ5KBj7G
8xjCB60jF0ghbUSY/N8U+iNcX5bzIKS2WTwMp3aOtp7dvhczjY91qN+dovm0SKZie5Xh2uR2ynqG
fEn/ZBraRz5U45I1S8YoWDgU3qLTITu1+HmDadzGUfFK4GWkEFu9mmHKv9epeR1OdzMzzrp32hea
Ec6DCsuHDsKiUxD959Fbt/Yr/h2ATTLnQGshDAKagkaTH7GNPUuoc9Qec7tiSrmkbAtXDmzik6Hf
ZVkuhug1WEZBTdguG+v04s0qxIUGzAI6wDZF3BkaNe0TyjnXqSLcLu1/bSn+KZTLyMTTXNFOXUMP
pXtvxkyYh7Q4MnOVOwjV8VoaGhuDtzgoonpvJJQYdeZwb+vsiQaCa0tem10M2w8PtlTh3zjtfSiI
pzjbw5NRUa4Z1W/srhFujXhd0+h1Mfv2KUrMk0pYseiWQo+EyQYsAG9Wjnl4E/l85o/CHvSaVfV7
0nOyoKhmC83JnTlN4zlqt3ZNBy8n77rrog1GzevAIicuDomaOLYDNRj+NWXoPwxZuiZL9dR68kKp
JR2o1XNNcRJ9E2DzXHCvIXzS1RhG19F12J2hl469qfZxgpIBZ9uIKs3WwTG31fgCg/3TGj32SxCE
QAT41Kh3ewbeGbXAH9Y+ZdeQZO3vgCj/BicX823C4l54fwNQERtcfDwgTBgtmOwPRRJR2SSJ2kvN
YZTlhGR/t6qlpbaqteBxwdFIg2G5QdbuMOdvkaKF0fL8/FD62FNa74Opv3lmAw8/ITxSLLGsAUGn
GtjTUDvc42Cx1IiTR1Yy5blIs3zHw0rsRdYfHJLJT4AV0mffzA5kwMWxwP9+gNFzQm3NtrZh+Sje
BTpawkdW8MOdgFq9JFP7qovQvAQ1CH3VVBNGBtpW7OULfMTyWEcRQREnvAb1EF4zazjVFdHrbNK/
xA5TIE/leBgn60/AGHZmcJvOjkHlaOimvNgnfG1xYMYbg+zai2Kf+ojCdg2z3FlMgluIVLec1+Ku
bWJYVRiJ6GZ33/siJ/te1vqSOLXCsNWk66yo2RjayV0UdJbCuOoCZaBZ6Q2v1nDneCkkb2shsI3O
wyxD1lSO/utF99CJvnqrp1eVylq3y++xCDnZdD8BqP4VjD9MLCNiQZlNeGAiedGJyaI1HyF5w0lY
N4ALMSAftW+Cc5jRSkXeQyl07fXsxAsqpOi39VI8AFxuTStqf4QTdcOo4G8jfg2sWmsqTFiAsiJ3
tim3U1C9hJKnMx/Dp5zrZFvOCk1Q/afkVuKDhz4pbhGHjaXHwD6xnNoYgYKPqDKQ4khb82jOa516
36rEGYQfl1aXxuK9koqrlWX+ozO6Tz3OxLjqH0zxCTmAw7qw/DW8MTTsmucO4NE2Z+MmsByvO075
iAm8GmvB+mqoiy+HQTdNeCFj0CdLH2CerubkUkLs8Ev6YNqias8CXCKZz2cXP8naNaynyYwGvs8o
P5spiRtSB7D1oMHuVRhdeChzoib7xyGNVWfZYNjP0VR7n78rAeS96RTH0yGjK1aa5qVzKyLfo7F3
AzwlljO9TS2Fq6mFUi1iwPrkQzE7eZxmrNLFWDrLR1taK18SO+/yYmtV2txkelA7zyHoIF3w0s6A
Oz3JY74jka6d4dNRuM0s5qeKOhderdg7VSSPHYmkNY097DbLs+kCFbO1PrnLzo345MWkSQJFkd3I
YvAKo2xbuf7SsBaVOx8vy40OOiZE3HmZ4juahnCDVS9seQsM+QxpbgwvgNae04RFpDUcEmCmrFnt
Emaad8jzBEUoUs9ySmDaVfCA5BGWO9Ufk0OptzcdHU07Nx0cNvpdNitj407EUyqruUM15cU7lIfS
oFW9I2C4KrTAAoTaBe3llaQZex7qy3cl3bs88eHZTvDTDAGQLUnAXE+Ko48dBuuYxxYrL+nuIsRr
ipwQLgE8oz0AopwVGx6FIYe4aIZLiBq+cShxjqbG1iv6TTfbJrusfxEK0r5ctEgrHe4hDAEulZrf
YDUSLeOpxDsy34yOUx1Fm/y4SVtek0zv+mFOodFzlEg7hx6LPjxq9NyDtuN6D93kTzdAWdHWqzDz
Jwq/IOm5bPzajLZJ8nVns/LY48mYAcD5kwHvyFyHaJuw2IdEo8cbO7uT91h7mILxJX05k8vyD2ZU
SPwkvyRGzMMPH2PkdHTkOAy4TrkpDNijwrG5xayHyKn2upweDM7GO2AfHMWBm1e0pYMpAZt5ZOGK
Y8hp8v2YigubpEsxQeELpM43XtidMKubR61+EoVg1jY8UySpjtyHPdIiXgY8qddOzkDa6CfLqdM1
oh12PwNlxp1v6Pdbx0nxdE2P9GVDuh6qkxsUN+lrZBtrzLZWzQPOsMHcsoUFql+oHKy32nsufAIV
+peAZBwgK1Y9Vpr9qo5UA1hgBRGILGj1yxMzPQZ8tBm+PtdPd8AV8IjJN1txj1WO/abH5hoGkbjt
LZ/tajx6bzzX99Vg5GtvBjmTEpDkNbqdUnyOSeJ0VM87j74xvgNoVtt6HE9p6z10U/DmJEyBZrv4
cjVWyTJjvHcUNjSO+9uuCZZM95erIZOjpewGAmCsVH7LvJQ7EoTuSjlsMCaJ7UKFBZwWhCNgk/kO
Ljwx0+EQB2zElyhRQqH6zm8KKiu96Leckt9lgp4KTooYrmPwWZi6orjdFHPG1A7W0suYk7U2Hura
+tCY+YMunA8jdg0youhEaPoOxq7s0V3sRYNlHiNzas/4rUl8Js2Ga9q03fmUT8UrKRQ49uzb6aBK
X12bRoc5fjTLRgLfCt9ztEs4oXodVwuH16PpiWSHLTqSqL2CeTLbASGff1DwrZUrsZKH+qOj/JnD
H0Oj51EwiyPpkRhxdAKQ+WT16W0wiZ+Wuf8hRutf6LBusSWmVisujaNt+w9zBEZzrmfSUQZGqo6N
cY/8Obb93TbDiYpHde9z2aBFBvpW4nm9WVn+0+MNPP3nfwV4qNbGoCmw+s9MV2P+HhyXgB/W431m
G1yjjf8xk9Y75YSS7mbRaqgo00wrB3eZDjFB10sTRWxwfFhVEitTD28jC6LkOgDkWA/ADmEBPoKx
hiVMjPsnWXyaYjyZYdHvGsmxRwqhsK558Z4kjnMac7e7Es54TfvsSwZMOyyUqgKP+79K9G/TUIq/
sd8zpkHX5tHfLns1qsxtxIfBxMAL7E/dzRbmXVRchjaGLwNLtTAY+OwmfHVqNo+0M1785UsM+TCF
hHduOpqmBqOwT5J2SeIVCF06ac5p0J+bGu5XFORoM+p5cqjpsjuAKsFY7bFtmpvRTQsUNSjx4LHM
dVVikKuDMlr5y5a0Kwr2LTPDReryUIF+WqZvovLPNSZXGsjq0KmuEl9+0VUs3tCr4BoffZmY66mG
Sl+EabKVZvBP+9mfhRMNb/nBR1O+jfaAUzGONz0Jr01gOnsjRVgFf1V4xUOCg8QNqF8My8VpCrVz
nhOK6JLmq50xIXhwkEGsQ05gspnVgPye471JWVg/6MIckJ2Te0wxAkoR79rA94pXMWpUGrcyGChR
w7KOrTuTDRT1AQbf0AYN82jzUXtWdmZnFO1612qepBtma9oZh+8sqw5m16YP3uy+K2pJnKu/jI/m
K1m3Z5jIu3Bkt+nNFMvO/lvfmHQLNsMNIxV8RueZwkiPfe7S4d42tFo598RKMPQkat+11QGyzzZx
FcRh+4yLxlglMd6HGoLxqlPDWuvyKzDhGc28LdPIfqMyjLSRsKdDXMlyw0ECYV5jarC2nVViiEHv
auZ+j5mNwwMfJo+JTWQ/yAjbF9/xKlQYRG0eC+7DclpIufTWEgQP/ijETEuAei9QI4kx7ZRl43wl
vA2h+9zCkczz59oy+fwZOauBpYKyyicvwGg1cRQOG/sDZOZZzgCHHNyhtuH9KjzLNjdEjsfvAIt3
HbnxcqfFxlVHPtANw7kA1+S0PlaPekrDdTCOzQ38T74GgfUDc5ceNAJG7RFxOw4hc0wI6QbZ6niA
gu6WzSc9nljXRztaRcvcPcwIeRJtG2eJ8dCm0jsiMRfFIMh0YYGStMo20E3ZNAG8Krs3iTH+w6hy
UIO6oXIVtTDoiofGMjG6zA4FGA5SYuHcIVIEmLcwSZYL5LXxThjg3PNcdj8Jt8qGmRdPFs/IKE56
Fjw4xbW+11mAnuIThym55LaFgC3oYj43wyDbChNlXE43fq2PnsQqgjZ+QeB7HrQVHiTEKqW4bDtG
Ag6fyqDf1gzI4H7SVfwzDTyp+06KB3PsUMhnBg7OEPQR1PrxjN1PbVzD+Rgc9d3Cd8LpbJTPGXre
xejZI9bBJ1Ne8E2r1Ce8T+uoIro9Ep7ZFJzhGVcTja4dP+DE/QKMqX9NfOzSRQAFa4wvyCzcRdGE
L7sBVmRV8L4ncWgcKk5m+nKzgNx0OIgQf4vo7zOoFrD6Q84c1KjzPEuuS+8bKHXGvRiYr2SYiOCw
IXEFDjMYEzBL7eIek8bfyABFQU9iH4mZXCNS1gB0sCBdseno93yh7EDx6sSdI1PsZpHPSdYOG+yR
RvTNKW9seYnpbTLSSgL2w9zGEmE01MOdwZSthDsxV7LhbXj50PA6nGAKY3fr4CL40jwHdRJuhiS7
+WnDXtOUIGF0/+yVa0dQw0R5GqNmHVRPue9fRshaa2EO81JAORwsTd+u0iT7tAPFKh0YJNJkyq68
0c4FNHduBI6vPHsMNFDC5Sp0ss1URpKW1sleNdqg8kXXoNGo3mPv0Q5PXuZeTIafVcqh9tXTnri6
hfgHGyw9RdrLtk5hfLocUx4yZleSzRPniG4+OW7HIwriqMcO2Yo6lBN9cOI2PiFjL10TZYRQyLpb
lBHsqbIdr07YEpsfjrTkRmCuZAvjf05ohSK2iqa/FKn1u9J3opOaeeQQ2gg2foniALo5WvdNle+t
kNk8ZKm1yjtZPIjmE6C9vdC829NEECgcivHiplF86XVxzmLYa56A9m3KO2VoLBpKk/mAhrUerDaH
AV45zKAwsovPLhDcLWUHnLtnHu+pUg1HNAKqnS+9mX8qonBHM0rE1qYmEkd2UW/iMc43Amer8iPw
7A6TUVT756XHkZHGyY/5P/a+CW7U9mMuk+LZuJpBbJ4kkWaOnfg0CINiUurC34788iONaHS12Fjp
y/wT6/a3U9jFhfZnVlJWAWqItgeqwMEpTpQ32y01OTRLXkGyEWGKeXvPc8k5hP6fRBbdTs4I8KiH
80l44kxjISZVsv+cHFV4tm2SRIZVjwwdPIbgMoVra2iWykN4wEBVh7VM84d25orIfWMX4yXE2mle
68UnHJWAZq1hJsLmvBk5gk7RpofQmk5JORTnqJeffQ9LRDWsG5BfrkYIAna2iGHJ14nCGZjJrNF8
8MquUl9uO25928LL2ljQViPSdpwGV6xWBV765qa7P0yhrHNnjF+Jhws1c7kO4Cj1vYdbv5k+sFFz
HG6z53asnky46uvGylAYkU9CaHwsB3g1OJxs5vhe97xJW3NyzywL6FJ08R4I53fw6DLr2ok5gXFq
fPDwli7L4TNulE/b944oYfFK8OEl5bxzJMK4FfD9Tj7BVRn/Jl5xIO3DuwzwQSA5UaNxfDaN9wI1
6KGnndcuTVypONBY13rqmHeMLINs/3o5CeHKrP+yGMwNVkxuPsOm9Tuom261zmn5dPBXWqnLbsOk
tm1A2aaMZOllapFpA5srpKiYG7CmFRIfyFLlJvrxQfbhaxIGza7FhDzlpFiMCAte4QMPCCRpnqbl
2rGSW4tDdSSEs8rIcWjXebRc/TkS0Yvt9Ndp7PvUQ+3tvK+kwHwRzv4LDUcUlKknm65f2s7/6CT6
7jo0RZQtuLlgp+Ne/jGdaxgNj1lFcLZainJkM/3Rdg1gsv5asBdGx+4KkGfUjXw2qPV0LfRUNdJo
P3lHkrcfwZyFq26BdWcyegGDOxExXY1DLjcJHsGV4813jjOBO164P49CRHSEdBu3Q1KCtF31ebGk
63kq4U7Hprsp0/nitJG36U2Dch2DlIBteaxXpv4jmCYKjbhqLI33XA2rYepeAhQajRuycSDxmPTc
EH455CS0WBn5qDG4otuh33IW69eGa3B8rbXCEbPFkMj7IkrBKLSsIQwssZQnrSs0oU1secEaCCUJ
rKG+5cmb6jTpzoEgeVNq3AkEM1dG6O5qeuc3HPc3Zvjs1z21TS5irMwprKa84tk/qfI4tw6Xm0kk
rHLvsCUeAtfFCSjYyjWV22whPpgxXSCGF7+Y3dCifTX8DcHJ0sZjYC0mTig0gjMq4J4vB4mf3Ajd
yK6yUTdCDCK83oBxin5fpk+QYi6O4ZvHTmcJA/dgragoSe49uOExhS7QVt6Mv6ynz6CxXEBm9SuI
lPLGKkkEYnlxchZERXlgi3UzpI0rIhmMTRRB0gSY8dsJlvtwP56srGUi8w2GVIpVRzwFViOWqaCg
JGVUzpHJh9jOgWOpXo6hwdlNZuz8XCU6iemQ86b+pZo0Ra/9nZnybeCmifGYQitwmZErpzhwssvX
cqZCLGYrxakwa9irwjro8JxenUmRuxIbh1GVu1AcIAKF+OcQJ4JoUB8c/9ZQfCiziu17m8CJLvPw
CO+Yn0uVp95/btFgT9puCITkOd83TZ3g0GMcj+QPjHHFk4+UGDSDhl0iSvshK+OAmjt1obveSP+1
Mj+yFiQraLMLcMNHS0E+cktkRRyANx+jktMTgk5q/7U1yIIEfrCdHed1UDiI+jEZTtQ+yxvi3W0y
5mndkMvZ9FX/ZAQpbcxil5Z62uorNek8stQtOfG72gkyGjU7UOpdiBCPR9fun6XSLw67uA3GrZ/Q
xpRjtq+jJHUx2ew5puJZyQwvWONuNW9yzDfGC8+zGkUnfrNjmWMDFvjdaSjelANZt546D2H8hg2H
PTYF34MozwmRv7Rqb1k7Hv1W/4T+vLdxjEIay39FUz7ERHn2ElxsKwxykOhl7RCcewTaq+/FjwE7
5cNg0vvedslDhX87SaGTDJHPEMrO6Gx+Iugy+6vR3o16iK45TFNpIQMlrhOwPOcb1p3XX9R48PP+
0YC281r0WbafK2TCNOc/pkaZxKgHs4DnDYMK7k/ICiJ6zCxaIjll7OnfpJmEFHUZTDl8amtF8CE8
abCHB9Apl9AQ3SkoSkq9FMsnpw2vPtpuxLmNU1Mgzq7L6cNvrOe5EOLIGvG7TbrtrMNyGysHnx6u
ZtVP1zEuXsw6IpfnKswCtd1cnKLUJ+W02aK+/c3iiqMnkhv0gj9N7qGEOXQgd63FfbOodDjqRo8C
jZYTuikmdWlxtFk1xiBp81tKhol+imUtCtH/iR91R7E0Tykyi8e2mx7ZE9cvDvAAN6SCIxufROBF
J1+WXJOz3yAtFu457HW9C+wYy1hRb705Kd/MyPoRXXguo7h5dXHo2UE4c5diHmlzl/xWakcvDKfb
IH10q7j8ElBWNkHilsdGldTS5cXybhYnykb0QU3xrbFFesrop77oeT5puP08sqifTqFEr2fyrBdM
viNC/GNoA6efzQ+2DOMh7qlWbYqaTy/kTDLOmkcrjrgFR8lMPwAqJo/CzgG/Beuh2VS/diaOdPGw
4xE8PPExXUw5bMuSeOBgQRo06JteREzIIQWEjt61Pe5Sq4Uoq1eT6MBjJEF84BvG79QxOVAJ1a6m
bHQfZqc7KOhmX9pJjx7gn27wNbk7f76o3j4AQfvBIqHeGj+7t533w05yPoRF8R4jC61jK81PmTTv
iof12Q6NX+X031Xnq6tS0tzF2n3mNI8piZ6yB5WIf77D6aS3auStMbSx7osl8Uzmu8OrcJZmuUl5
XhCPC15m37T2jtfszTZxeJmM6TUsaXsY3eQhnh/UYrExG++R8x9vuYxqyIJN2wMvm0Mx0QTdNwLa
3DIfg+mZsBOWGM2E4YFsYGEvYF5DoU/PQ9Geh3Z0boKrfetXvr8Nep+geFpcxsHN/8+XijMA2rgx
rSzfybf4p346zPnvXla4mwL5m3gtnadL2r7HArMdy7p4tlJ0uAZUeTvM8PRe8jJPbunyhW07tZ3z
xeMaPRDiSrZDFPGeyP3yJewRf4EUpZuOesJzk0sc4lHVX3NJbJeSuZ2aur9W7uWnLn1wjYhYVSv/
JVXfEbphUUMuxyZStaGbcT903aZDrnupnEU1Uvap63JNAASoMlwXWsP6+LvlkgdavbYdGys2MAda
vs21GUSvMsu2hSQxIG1sEGwvMbXRW1CF9n6Sxjv4ozQTnyLscsR0/Ymt7YecZTWx3LF7Ee5GV2JF
Yb4sB5b3E6RqmUTZatVXI7nnAXw9lTvQZfQGg5f5D5PMogmcecEvzl97/leONrXsaRzx2XjdroBD
QXbfHqmky+SRYqm1k4juUiTB3bAlx6oh8fY56wZ2z/Jm4R0DMR4+RUYXXubYel9uaFbX6m2QHrbJ
QMLBruOrC9l5P41Mx0WLcyf69IKYzh1imQWq3DY0G1gPZpFeHR54JbnoITEC6mMFnj5R4LSH0JIE
JRsNQBehpcxtXvFmrwj5QDYoaUQmLe5l8qo0uTxpZj+iQheU8E65bc94poJzaGPGnURzM2tsuUkJ
B9YjdmRjx2SnDSlnqGg4bqhk36FOXgzcmKzAix/Xyp9DDgBVB++vd/KNa5JgZIx+VZFK90bU/oxN
kB9Nfo1wHuUWZIlYVZ6HitkHJ4lqz4w9jDswDu46lbZ7DPKTbRzM6Z6kT8xU84afCFdX5Ltny/Au
AydlkkbfVvIrW/1sdt2N8qZ9Yy4/fMWXRIY7TJBUeqyrsP7yJHbtAFPH60awNBjK2DjiuByONY5p
f8uUFt2cDMMbUNN9W7JES5c+V4EdoJ+p26m8v/FSeZHo95oQyzYQUpLwFOfYwbUtfWIACfuTZnAv
BBuiG+/NsrXRkUp83H1SXFKrYoHzIiGrsUrMHnztHnyfk0NChTRT262NF5TVvMAovusOTaJfnPIp
3uNYt1i76X7CutHegokNNQiCibQibz8g2FHiL7SZF6fhnwgzCw6O+4G4zMhRuVuU798swV+G+WOT
tdZuqCcGMMUPMWZjyLPcWteutZk9Js6WdBrPZHSBpXs+e/QrD9NNAofKyoHv8WftRZzgFuPB35hP
s0ZRaFXAAU+4f57EdhB8K7mGCsJeGGhWugxVMkAMjflDRZ7vZRsfugY9J5oAn3QzJmdXAYgowu8R
uvxBmfGH1OSOpo6Ltm39jxK+eRApsYbx8lOnNp5PfS4KUBSjPwBEwvGXGbNELSakSv34MxakbdgO
f+GNIb0HcCVAUXiymFC2yWHOXfRbx/6tM4sXNBfcTeVXO9kpfkaIEIPJuO1w+CoS/zACblhr9CVG
lg294RxDqvTXkoj8vgdThdhwRaCwD+SfrGHmgrcFfzckauf17Aqdex9xno0o8sligeKc8hZvfE4u
FGGtuh4AnNI41Wk8YCXAhnT2/spSPbs1PKOGQ/Xc0RY8mXRoT/X7ZPKIm/2cSr0k+WZIHBT/GCH4
MTYMf0c5HnZei6cXCaf1OM8YLIo3bc3dTnXlni1ivnNLzhkVFKiVtEZIfy0nmd4qH3uLCIGPNzRC
oSH5x5dyrh6cMLnUMaa6eKkByMJxV6bj2wj81mz45FHcC7qjjrTcO578ijPKFCxoBbiam9uol/9k
hobsMnWTq2RqpX6eeM1AAUXm7GDnB3HdkxIGCWmyNh4H418yZBeI7wu0eLLKX+6ZC+F8gGYVRBfm
j+v/zOH8D/GyLua4ro5///f/WljPoXBYR7ButhySYAv/9/+CYyfkn5omaYM9zddqG4USoBugvdGM
f7jL13OIMoNZCdfeAsCSIr1MvbxVtvcB3eLv4lReewoL9NQ5J5/5Gxv73mpebN+6Uj/UnIgGX/FB
pGtd/6mT6ZNX5VOej9Cxy/ou+n4LDYUhESsDb5awCf6M5hk2p/z/YIxN+/9luPKDBp4loGJblhn8
N9Cv5pkZpKEK9kza8O17cIdNTA5xdjHrYAfAqPcxdtKjaa0kaDY2AqMGAXqjdmEGjFzbnXuNB3lA
KULxXEDIIU8wmz0YB7rqXlfII9RS5IiAmhWjtfF08wdfRdHUgFfYWmXBqY9J2Hbs8828q3gE1We7
9mhZ56bp2ueiwfKhFhqJ9PL7aBefIHQ+jGJ6nAxjuYxYn6AEkoWI3jR/5Aqh9pymREOoXGNFmlCO
EVGkMJhTt8cv7baPTBsnp95bArjiYLtPdLnwlyf2ybBDjNnN8oThgYED9owDkTynkaF79Py/s31g
2rvA1BWYYuKQSxY5P0jf/nPjNC4gRrBFJ3sO3gkuwBvaxd1QHx3ItyBtNp3hHUvfUzS34F+QRf9M
ld0Ro6fP4pPcCigtz07epdc/6Cz/BZzzW7XZTyNIEGbcvnYpDbKk85EO6VXfGpTdomo3HleilRWP
NC3spJd99c0iw5KhahfNcxrpM88gQaGms/+wrFffBAhQvDjhBnYcWZoRYFdrEFJQ431KxTt8PByU
rEJ4rokfJdtmG5Qe043lnBIqpEmgpm+Zufuf77r/wKz/210XOpSwc4K3oN/6/41DW1bS4YJ0YO8G
NPdo5oqGJSecEMGWBJc7YT8PUkb5t5ZdtCekSiyMV3qAL5tEZHsN1PBX+6W16Xy2yEsGNPKNL45A
5JqLX2l2klCZ9072GgSKR3AjTA9eh3fDymprk4AEWjozUZH5E6jqYOuEEqcK/pHb/lbCnre9UZwJ
UeiD6FAoyGsvIan6jXp4/nJeDsqNPnw1vERLFKUBIbxGIuI1AWUTVAs/RidPYoGrRf/F3nksV46k
WfpVxnqPMjg0Fr3h1ZJabmAkg4QGHA7hAJ6+P2QvpjqnrMZmP4vKssqsiGTcC7j/4pzvSDTifl0u
H+yBfL8jW8o1u0AkCiXMockTAFMoTP/9J+z+i9c9dAVpCAF/BTO8oLf/6VxLqyECpajCnWrfyAJ7
FZLg1+40eSzbsoTRjxDegMilOMA2BK1LLJGRxyz7xWRSPDrvuqUJ9ocK+WO+7oYB9F4Sf4cuQ53e
YMNJBgi3mHxhp8cYbdz76fAdp7yhxafbwhAlDt5Wzh5a3VG23SsB2Ahmhf8aWHqvSYZE3x9jEQML
4JoR6pbi/NfdSdGPYcQv1kxRDvy034VE7NZkH2lFdRSkquIu+vn3H9YSOvF3LDKoHC/gYAQXil38
f35YMQEtnvDKcDda9cdkZ98CWSGg2pePsV1KCpbGsMGLj0lHv4EzssYGCQxsdhORCLAm0ej13/9A
/r/gNIehY5nLYS3MUPztB5IZLwczn3DnIwRjeZN+BsVjkUOMcvS60fpYmQb5oAA85yQ4VNGxl+qR
OAnKLAsRH/p5untej8m2v4GcWlnCFEDil+mtTT7yCrDh+khLcsAWKKdjQTWNAvfNht5hGlD7Qff/
yX+yVFOOFcNrGdTHJTL1JuS+W/dtKHjkYUJN5ZNVR6ByGkz9i4GusC4wMPQ6BKh4M1ikQ1zG7kHH
vrqf2+iiSwCensGCXBMjb/ypAsxZEGdf52aML+gETbEIv+OC0qYkGs4udmVVnJeDzm543gYnfY9H
ej9fkHCQTFxKfDPQ5z60dB8TOb/9++/B+Tsd3zfZbbnoDsHUwou0/xa2gC5zhgDPOVXzU67LSZJN
Ad52ZDzW+flZ5g9OU9ynafoNAfYwmdVXFlHRF4QwEHbXrMYFr8zSo7rBA3xjGXQBGQTYdOIB5zhO
e/DQKBdsHSBzD8h27ZxpSTLY2BOdyDA9Dx7lNJEX32WB+9No6vuREcEaruoG/Vuw8tL4tl1eTphN
fBAy+O9z5P9H0zxNkoCZzz8lCIq0pdr57v5HxIzDF/5PD8v/EU3z3HWf6n/dqc8/P23yL37lf4fT
BM4/AqgRJvM/j0rTEqQ+gKnqqDz9f5ihjeSD1xzBdiB4tKpadcl//odt/sMBJcGZze1o+a7NL2pr
0tP+8z8s+x+B43AsMP4FPG96/0/pNH89vv98DQsC04TDGeIhLrbE3x9vJuIhvHt32DWpBx7OKc/L
YKRvXxjM+IToFgSTDfqnd/JfMdn3QxE+Lf+JJnFEeI062D84PckN0rhLR5fQQMSyXh0yKupRzDGR
v/XBqD77MTKLfJ/mzQVWEyBCeF+wINJPI+5RHGCb+7/UF2C9/36CitBxiBciwYeP1gv+HpPCZCUf
RncYdvxbZ+CU7VFLBnADJFM4eNG6tMdbPdjptu3d+6oETI/g/OSakM4R2f8RPgLsv9xuNPUf/ZSI
bQFO5ySaNxZn8mwSsRWbzp1qWgckE+HA+YgLFpFILmNC0BjGdstf8tZo1/yGDm4zMZ16hsO5Q+aN
33jJ/QQf9ORPvMutMvPD4CxHQqnbO6WTnzpqr5xN4jLJwNhELtLjPExPKfpUcqzrcyJZR8LLPrIe
Hh/RJ0+gtXDDxgATxswL9yMk0SOzbXI3ZUV4NqKjvuqiazSTNBT77mdN/hckoeSgVRicOWku7Hf6
99rctxWhdvMAN4oyHgWH/V51xtZgkrGtHL/foYVt1zDr0nvMLDXlrjMjxUh7Fki2tRtTOZ+isssX
0w7oZiisDKjvAN3hqKTxv9XLurlBAixrhV4YGcxgdmz1THB9nlM8yNTeAzBKUaaF5qWwEcfwjTE7
pT7LYozeTukxcsvMo2TSLFEUPbrjjw7V1TPwipdwg9YTljMia+HNE7QNinaJFYXTkR4lslFhB0+B
37LANwd44G3ab+sW5GifmPjZRf7c0Svt3KJ5blMdwpceoO6Muj46wRiT1vrKekIbdIZBPFiEDljV
lvCIdmVVG6tfV7KpDl6Jtn3wzBQb9vxV8wYyBJ+2NEg7ZJonv0dFS6OBi5ikMxORnD3GK8slAjY2
n/wUIzwTSZFrljbVxTD9bhVmAGEydkxu3DfHrHOeK5tIZdOzv/I0jFCcL4bYYEZegXlZtNO6M9OH
EELCQTSBYt9cDMdKW5s0HigkVAxYMdPVE/E2p4nl/im2og8p2cHbDoveEfr8yRvd7IpE7aOApY5M
o7kdu2CHchN7qeKW8pKDhasRUxCFdotgIQ8w04/1DG+vOxgCsiodCjST8t7R8SYzCnQgy4Y3y5+h
hN+l2XCbZzQ6ZA1hecZFoIkQnC36PFBUOfCOvKBS5Pu/cQc0N8B/Lr2muLdBzQQMiPC0Zs4q/DZ8
chjMJHjxa8gFjQvquRtYhrghHS6zoDxa11gc6rx+91LKbgDiB+FxhCHH4glJDbzvjCAH5HKburIv
c+Ey8ZuY5xnUNayDD/Y8nmtPXXFE7D0Xsj5vziq21Y7J9EpFt0iRr1Kpc16Wl9Z6SIT9bYsI4Kpq
0dzPF8Mhbivzd8yY91liYNquF86OE2/sARdGhtQYZBSfYOG1G4TQ6L2uZElkPD/jKtbZ17wMpuNs
QDg9TxuAdpPJznpuT4APIZhnzpqfd+3le6+ia8+zjz5uidIlT0cJ+CrgXuiSSue1M9R7zpoNgRtM
dQvv9I1oj5BrL1kzPxhsEUz2YzXxM8xtoOVEJ6sKXvk+OfysA6otFGTapbarcU4l8VOasiWwhvlY
y9DflqDTYv/sNS+kfb70YDSFt+ivO0hycX40G5WuIDGveWf2tYLvJRcvslIXN4G9aBbepetY/qdU
UYharqiwsYYegDphyPLLtVvJO0Bg+6q9JVPTvoESSHQFaUlDEAFNAwwHrQodnKHbddVzmVkh/zNz
EgyI+oLeYIeeYD051plo4rMi98j1cKILuZpMH/yxEe+mXGz6ijuJ1ehHXsUd4pEPlSYvIgXCH4a/
0xT+GOGMMjOxDzIl8oeoxhVX3ps33yJEegfxGajXepGH2wNmSQRKqEez/mKiJsBLalDZ9vW+r4xr
NvEzlnmBuTwB5m056ZdpvY3KfzPGch9o586P24Xfi07WwyvRz1ON+iW8NQemFtq/1pOVbwZkIBxj
1p9gYCEapK+RUfdYc2CNhBHdnQ3bkiQX29kx9pwfWY6XjE71qk7Yv5fCyOC5JT9zLbDWBys/g2Mt
3PRVJ0h4emN4ZG9jME0x7vu5+y47k3T02n43a/UxNspf1QQ/bNiRsOjheAG+wuAyBA6MPYX5dzAc
PW2htyh6VhYzlx+OaNI0MkiNMzsDYEXldqpITO+z+QEgyzLNdYjpsDRB0C4aqSG75CTHBiA+IVeN
91NFsUsO7yoqwZSpJMefPyPrcRd9/eKjK9Ejm+3WdODlpc13KzNvzQrLA7NdkkMTEGTUJGytXTd8
1PXVTELsaQ4Og6TtduiNOHkH9wgBmERNpTc+VwMHDovhmPwQYEXbNpxuQZwhch3e+UP2lzzMcTUq
AjRbAZLftHOoswBsIhm8TjB0m4rhP7qXNzkqIoJ9dTXYGGd2JL/c9kMU6iJSBmmpYoM9oIUfvQAb
igdDO0i7DaSFQ1K2w9FR7j0aOQB38KBvWolD3uyxf+Bnbc9//SUw/U2am9kOfMDBo6VBR8rPIUpU
PoBhAFolEF0cIbLNGNjtqsH1u+taIp1Uu3Ed9jpYHNttGaDAbRTGyrYFsVkUywMW3jbDPHPpVTAi
gFuBNr6rRlZnyQLYBSSzSv0GOoHi6w1dFNBwFITR4sf0m1XJWVj1bBsUk4TeCSkOHFhPOnwxI0Rm
BYYKx0IottAgLdpJByDZyiIWdDWV5Nnr2bzVjKT32jdeGZ/wXTXFQ9zVn4YB9Cn2iLQmanTyfTZa
/hDdojU7E/+0Z/hKukhv1GezcvqVuygMBWivdTxKscmC0iBOK7qvh9RfJ4ilIL10LaiY4dFl/4vx
bqs7+lCvBkfqkZ2YaEHac7Do7g7I0ORJhvYTqE1rPXdzta4igs5njTHT+CxCbtxZ6n0J653MHeyf
UVReJqNqd6nOH3Kzf7MmnOou/Gi2POW17Ynz09V8R34iFqFcLaHpzrDPRY/aIeyfh0xc4WhCY5W2
vWvGp2Yw1NqzGRZ2sMElQ1U5+JsYg85am8O9Z9dLVC2uc8rbl1QfMrP2r9QWdR9rBI3U30Fu+QcP
YEIess1WqmMsapO0W9ZYRaZjNBTgyG1jO9GkHnQ6iRWJv7y6DQI0WT4rLpk8m75lgAgwBOa5jbW5
bt3yLZD6sSCmjLcBXzWUclAXtLaDy0fujSja7NIod6n5kUFNRnQQH8kS/MLE4MG+9nAiBFyO+Nys
xzBo7gNnuDiNZC5sDPY1judnoUvvrg9h/rtFWB1kYRHQMTnbgkR1hbAd07a8etK+dJG3WKuoacSw
GfwCRCkJnHMEJ6j0sl0JtgF95bgNItfaoYfbDGa/7WcdbjPhf3UJxVPlm+e+bqxbcoYvU5vFZ6cy
rNvQQh2l0YGULX+SdkgAx7iET0GJSxCYHCINqUAGmbVD0zpuGUzqraktaBPBjG+1AJLAkCO7TVQQ
nPJaHMErvMKzxplRobxiVm2Va983MCi75N363QXa9pPNQrzHQczOAemJFQ8PccINI3vFKqYbPYbk
VQLZ1wIJId+ZQoNZi31Co1uRbGM+1fsy880bln/AdgJeHTyQP1Il5FosrJfFb+Sy01sxi7PWKYT+
y1gl42XmB9uXwfCRTkwjbv73PzBMTiCdIReejBbudLydAaHOkwvFcDAo3cYltyFs5hNE0GETZh2L
ISGqfZjPOKqnDU5L94kD0SUUni2CL6P7Jo3UQ2GrBYhSNXv2RMc+CHBGoutqHN95ahM6G7w9a8iv
4ztYwuMg/I/SGUAomo3NXvzBVkVyHTWqJkWSaTE1N3Vg8SJ2+gO0/QMl+qc/+19kbAI3ixX89+CL
2I7QcAdOQyD5o2mhqfF/YuRLN02DgBDcFyrSk9v7wAYLPsQuQ4uY4V6Nwh64hViXgH1nz71XM9zg
cILQ6SA3tgSddE81k3qPBGH4a0T/50k0NWIPosL6+tpJyIBRqJoVLfPKJHIpeW8vkd4b5rgh41sz
QrplqZEZxlulsyXxgmjVYWqfRgBHDrR/c8n3KT2Gc7A2V148bpoKoXuMT6ZI6mSvR4ZLiteg9rPX
2LdxamLSbVT2TWD87Qhil4AFvnBkQ3Qy5VHnyuODcV5do9+FgfnuYj1J0i4EP4AJmbSKdVtNHWJW
cat9nMtxM2asNnR86DTUkcXcpGT6mGmP1R90jx3JoGpjt7ZYDXKor3lvrnEZNJtG1i4zh/Ihy5Ma
eRdMwtboKOF5CRl5VrChw/nXBqC2K/JlsS7sbGuY+VfVvzZZ0p4z/mShaIwD+L1ANqD3/QaGrEVU
h4V1lm+rWE00NSV0k0M69Lc8p1r16cY1ABVYXA5NBdtJAR0Di9QOz0XDgL4qQHlWmUf0YuoFMCLg
8wHWt9coxp272CdBL43Sq5btMwzCpIc5t+arvzMbwtfzoa8Zt0f1MfTeBQoTfZ5tgoPICArWqdb2
3scIsAoC5ppxnHwymdV+cCza5OLDwCNobKZRqGeMTBuvHKBfxPmtMJINTAGsJrJC0Dh4u+xH41/O
qvEUJZKPbWaJ4XWAzmM2ZlUzrP0qgguGXrr3rf3czz+z2T3L0Pk0/emmD75sp/sWCiBh23ePdklt
wd4WwXQdHNOQEUMDp5O+IbsGWbEOZ/vc2M4W1txT1OCvt63u3g31dQgWaFAcqV1soalFTHgP5mKr
Q+a0k6RDkpoRsOrI8i47NEYToEkyD2b0HHl5DRI6PS+aIN2EsHqa3RDU05bgE9brod3tmvCnl0RM
1EU9rmy8d0ypPW9vSkLvYsnCUTYQhwhSc83SZ4UtGMcUq7KrNXVu3n3T2xXbyeqmLf86xLCZxagf
uzDYNzacUA9fa6cpj/E9juwB9+ogbiYAttvK4sAJAH9Vne6PhifDUyNdxKAz/MgBsOkp8zhPysq9
BMESuzEDNhA52TXikFnOvsyhrOXNwlbK4ccMFq+fdajRFaeubcPTP6fTqHYRu1PG8+thmJG1Eb8R
EEIZRgSmNLPYNrp57Q3/GLZLpTVhxVoOsS7q3jqzI1ErkebKEPFLFP42WNxZmRYU7R4K3zSBs9N4
72kwPZKTwm41Ry+gPXiPTBjWA683i2JwGBMrHgfFtK/mk5oGWsT80kt324PRsJ3KWQe9nHlAonUY
VxfHUFudxTR03rgofjZ2TDrpZIw7dwyeYqfoMTiB4U+caJuOKI9z2zLOwn+ET7XkJ9P/0JqcKWtF
aW3Ae7AKqO/iwCPNPiy3ANXUrRlr/wZTerVSI9xTJ0kh1AEx9Bdpx1DTb5DsWa7mLLyntsJUIAuS
5eaZXNHU2/hGe0G1fplENzF5bO5cW9hnbv6A6QO3L6qUDho/hr9KFNEtfCgWCdMDTi9x3wCfy0VU
PyRj+RSE5fdI9XYOFeYc4cxPc2eqreq0eGt8710aVny0rKqGjoaTey7gcVUoh4JJ7E0ezzVhmvOm
yc1DhQgl7ppgRVhMRRq4OiyPOvz+DBzZQitJ0MuGEEJO1RKS1+rmsfX7X6pl4DMQeh8BeYNua9Ta
Fk51dT1sh51/QgP44uqp3U2qhrqJUjX0KTprCwbLPIT3vBrJhhnzfGpFax+azNx6KrioBpw+rvWv
2RijVS6jGDnwDR7k57KF7DZiZUHxDJMgoqgDDBJyi0AorfQvbz3W7caO1jEyUMC511A4+hRM/uNc
5d+JDXOuMRlQ+FX+J8xl+2BZYBl703wG91hvI93SCDTZfHX4w65TBeo6UURDcZl+FknXnYXp7LnT
m0PT46tOQtM4MLa5y9Nouo2d1yLMs+VIoYvQ2KT6Ukz7zAfwV5qqe1N280CJcqfacNwXWTDcuwTZ
3aipxXSOyDWOVb63w+xajFOwiVPUS0WGqi2ogCzRoQdp+ojZiDyvlCDAvgBZakDbNIDKnnL9VGZ3
SYtlEj3cY12Pl6pNSBZMADBhX2OGMhSMVysE4ogp57TA39EDETGc6oc5IlrsMDjh7dKAIvGtT0nH
QbDhX0cl00MsyS3LxnBJBT7nI7JRCcmMAaIpunDjhKa7VVWKRbawXkTiQMenNfUA1TDiS7gN22UT
Dk+L4Dy2f4aEBURweonQAcGT9xQz0oZhJLzLCGF6BImum6JEQSmZovQwUVMflU5YnoPCOdULkd6e
YQiYzPZuxjJ+mRZUdaH4tfCwoy3KEfIfjnU9ZacwbC5D7r+FZBCnjsWf3NvKuLrtYnkCY/QgKATz
xdgVnwe49yOOq1Xf3MVcLK0xbJGZftX+uLgNQg7uZmSiRf4OI3sDSwughGxfNwkeoDpfvI8PargL
el4LfgkVS/lDgXQzuqFBEF56QlfK6Jlcx4WKBey/qLs7aaV4XbzyM0/zJ/po1MkR1UGtLil3e117
JQkZDimEONtm15IrGB87/rFPVkaCYd7dk+Hwzsu5NpiigQrXGMkmTr787HGw48W+dVpQHRTNE3GF
sCVjuM+b0eOchr2wtej3QEKOqVsCMGHeEx5AJCOPH7mQlpXA6PfPfMa3tLQBvwElszUl3KcGqTos
G8bJebLJkq5HIP21RrDtDT6bgOrFKE2U8AKLRXeyWOfaFrl6bthR54n+HaPBn6x3fzylTmPQcQa9
I2BZHMX6rfXM3exGISdQH++kcr609ULO0wFBA2Z4fByT3BrJU1cA+wPFu3E7zuGhdC59TrzpLqTp
z4AHwxck7ll06KydTm3yMrgvh5LGKq5X7LiYxDH5/G3NCZLlgsyoXxwxvKFnfR2khynPshEZ8Lk0
nXnP6faEUmbXob5lZXe3RIZT0Lbg4JF8kx4S0Z3DCQqXWxcJ/p9oDsp1r61FV8TYoxtucgrUvkWU
p2+tNruGhPbuHQnlzTSvUZK+NA3D34C9Fupfq90ABr1xTEb8pI8+5oHznUlBxxOeu06+ZgxmeSbO
vgpPvaV+fJH/wYlbEeolsThGr2TIkGcx3BlE0zRNc+Hq+R188GIZwxNdneUcQF8Nza1LN7fjKWR+
QjLJckTaISlHcBBv3aJmyjkS6YC6hKxeHj7DSClWCo/x5GKI9j9CN7LWpTk/qDyPT5H6yzZMqh3J
c5uxB/5X43G9iXrmwbYr3ghII8jDohh0h3Arat9d05KD2u/UFpTrqR6Ddp/7GoZDbzOUupDnhb4Z
+fm6GdTJ8N/brtcnBe6VIUuzhvE9rwdJCElReh+9pnyB+HNoA/I+ZDceq2Y5JoEph5nRbKbWsA5R
AnbfS1tsD91rahIhFhStSz5fvoErhCUEvCDtylvfQQg2PNzseWCWhGoR1oopv0efhs8px2u7cRLj
ISubQ1vlr3XHaFVMZYnxD+OmYYtj0mLMcIocqHyP5cWVZCRknXcOS0oOy7fQblFmGX3sHKWU5FH1
uXHQLkeG3+bHYOF2j3WBRT0y1xD7nW0NaOGo5/nQwG1jPjWNFxDSa8DJJ9toy3e4CY9T+JRlZrSr
TKCyVTR0W3xNiyvaoFQsiSCyPw0BezkhomLV2wO4P18fObPeINx1UYqJWgJik2b+Y7vkAi2wEfd1
InGXoK6a4CBzPPW1eHEU1B4ESnzDst2P4Zr5B6aRKF3PQnXrKdJ4TUyUEqJP8xOjnessHBu78ciY
wSNfCfnvRx1zy6haf2pmwj6uud4dh5tewMOc9JfV6BvlTV8VPusd+tqjhT5jlSoitqpoLjfacH4A
TsBmWc8T/HE8NOOafIWIE9a3aOHkI8Fj6LQsrujavAWVQ5E15oCzy0JspVyO0yood5XFZAQRV7Pq
J+AFfh6/wBT6HcrxRFvvXSqMdR629Z3IA8IAB35QSQGwBbxGeRGV4yHOi2OAKekuqNNPvyx3vSTL
j6jg8pBYZDB2lrljyYozmvEgZEnFpZQswJTobA31k6ciE2shAuagFbj+sLaEaVSsk6R6i5ZOx0YC
chMp9P6tujJIKnmSwnY9900JCZxjgWJBGJr5Ik/nasARURk9NgynzHYG0ovjjIkPEGewMUcgra2v
zF2jqUvF3CwOgPa2y3t7Z8XrnCiIq47VF8qjGxrK5LbTfzIvD15yfc8Y1dSMqBmsaeJw54OX+mey
imGk2aM4Ng20cTY7NxnFx94dFXgeLe8cM/tNIvFWFZm3oSMTbH2pgEycjx1WhO03zQJ55CHzYwmJ
AP8HF/7EMQWEbw9O49gKOR9qu3KOLVQg7Fbt1faGftsIPPfU+aOfTlcIEzc+C+d3Sm90m1PbPA2D
Ty9VVFzaI9QCJ1J8NlF7KYjzvrT0+aQNk8iY4ijMS3hn4B7201wVj1GNi8KzCXAbEyIEG1TWQ26G
QJqDX6/j5LWClzCV4aGncDwgcLqj4bzL0YdtG2dsdhTkkkkJxK1bi03Pne/TwYASJFREEsASV9BA
jAzXXi+zU1mHcgsx9OhT5TFc6x7yCBFcYWAiYDrYs7V0g+47bQvvNEf4aNMea7KIyBMvBNwOG4lh
HeUDOXjRYklLXlxZW5upnP5U2aJI5Sw/SlprCq4EIXmdPNoNvvGQiwWcg/7BmIrnzcIUtch2gEai
wWUuBXqJ5Z0L2BrGDfF4YF2qeeF/6cTfzLzHq0YvS+BlH4a5hYOqqgAyqYUFi5aC2jCf74NKU9rj
mwAdaG66jCgSwnYnfO9sz+PI2cwaFgyyUdzjgGoKp7LBxRvMUfx6g7QCI6mv1E4MqD8rp3V5opx8
60VLnvnn7PDG9pBP+sC+2HE/sxqq543sKDcT8+qQF7mnFWOaaYcpUB4iwMvyqQBwkRVxd45Cn6Ey
ggRizgA8jNSmVT7ch1nZPWTSL9mFmE8YlTCXgaPYpWiL68QSzxhWbiLH/0Vj6V7HyrgfajjjnTDB
XObhLuI3DPxCw2wYV0MO5awsiL+b5QX+RvY8ArwNbNk/qjSLjgIr42ooGmr53njJEBKSDMr6q+Om
fPOIaMIXkt3jX4KpA9fxwYOAfXJc9xkdPfX4/Br51dkPvKszyj/FaPJa4Tke+rXfR8wu3atLiQA8
2L7nvy9mAsF2CpgLVHi7DUVktUXmsMWHXtd1i4+C9MMwenCb8E5HO2Nw3oxs2mULnHkBJzgONpLe
Dv4kAJCxyOijMiZiK13/EHCyY6oOnrK8fUvTP1EPFzj+jTtd7WgyznCjrsY0vekKs1ZIpF2MToMv
/9Vyw4csxJYzTzmKO5pMW9wHgziqBEpg1SN9gNiIcQAGkjnfJFjgg1m+hWzB6XB+1Zz82hwwEbvc
m2rK3tuWsth/E5m3+4XdC2SJ/zf5UsE6U+avyMaDOeZH35s+Q+kdcsR7XDjBlQboSZvNWYXWYVF8
tnDgRxj1JfBqd0b5pu4s6ZEnQaZ3Xbzb7MgJH9AYNQPuE/5u2KbfTqDv5hyZYIhiYggOVMrTRkfh
1plQcRthJlZxNKsLGT/JXaiYMRlXNlXWF1veC1sI5yWast+pQwcSZtRGRAN0ZErhTnHleE2Nv/ys
004XMTtPND6PIOgvhUWe2EBfDKwh9ggUc+iSK1/dZsKDNjgSYSe8ir+Vzlv64RYL7aYDGsAAN5hP
ZMAfxrT5IpW4eUkM907P727bmKDvJsKbUvQOYHW6wyiqde856aN0RMTWzyIRxULD3DiyuMSprvZx
KL5wx08bFefZlfjLs89s6WyBYyxdv30SnDw3wkkJOpRpu86I1N6Q50KbFy76w9xY531nAtGh0vHi
4DO28MPEwjuOHqv3HAAuzSAzhhGsS1DA7hnRTkC6ytxjArIVNqG1a2LC7hQDSFxy+w4RARB8Fu9T
PcqjlwwlAt0AIJET7wAhzquSt5cA9mJnsUaNmYyslRfM+6JuroQWS5aOVKFygkgckTpgdh+GZX6r
pHTXZtllp3pBVpRptHYYHD4MmfMSa3zDvQK8ifrC6lB5hDI5lH7Lj8X5DTSd+IgB9juPq3lJQx1t
RNwcG5IjDFqKz0asvaQqb/whbHdDjJPKNWZKvZKFj1NqbxvZdKZNwd6t5ORaeb576bwyf3Lt5khu
XLb3ABLH4OvePPnLmBaDXmIiqZmB9KeyZwG0dCk6fktLnEuxm5usUlxs2hwjGXL+qqdPJkYMt+X4
buGPu4GAl5xy02m3hnUOF6XLOKfzXSrNR+4aBDSVYewgrRFkXir/oH3tr3sM57y2egflThx74ua3
kQfa1LC7E+wltW3GdN9UjOpDMQvSjnyDyHnwDLRmLvu/jsNe4XW1JiADURFGOAhjccFmiV5ycc/N
79giqCNE0F0pJqrDaNEL4ktm6kmpgvtsOuPpZZs82f5LELGcTRroOIo3K3dr82PsGIP3w/wzZNN9
N+THnO3Ducdb+tQGWGBS5ec7L2VVlPXY3RIsfkOargeNXaaJva9e8+uVWoo1OCR//WXGbMNs9z6d
gucwKR4o/Jh9BNNeI5Vbsb561vAQECIXR9EH6wlmGiP6tZsVBOA1cb/CxW7hOPBvvRhdv4VBNopG
CiWAJKucYRwepPGdaQL9Br9h6PsatU/YP06Ne7bdap0x53z3FqXE5PwWNK6+pRBgiI9otL0X7dns
BO2DATJp64XJDxes3aNCUI3/CyobmP9AgcLeN3S8B0x5SIeG+k/VwlCXTch7D71tCCRzA4BhfspQ
bT5EyG22s7LF3sXBtwoSBZyvw8YpB3phJFUHFqwX7JXZ0em7t1KS/2ssgkI/kE/SSQpYKGhIHMfI
OBV+Yrs5GJUX43Cn5La64S43ArK6jPRkFcgj+hQgVD1O9i63zs4Q/BisUpUBrGSkEUUZAOUX4RXL
SzRIWd1zvZVf8eijTMZTMTEuO4/F0TUITquALQXJcD/I9kRc35s1jOUKXOqeJyaA1wZhheuKba3r
3OsgPDqUmGxGCEAifnMtkTyvuim21yXJx03qn3BWgCzAWbrhQiA2XLCGQq/mWyyKR7eMl7UvQBK/
vHV7IsySzGfxMB25BGrorckPJpKdtF2WMAmPEDsTkwXOCuYr3NivtqiiG5IU6/UsjXEt2tpBvgOu
AlchptXeS3em2awCRsY0Krm1DQwahwz2iozp2MHm3UJoldyuKt1KzTsk6+FzdLZjI18TaaFgdO1t
YULUnZi4c8XjQFKKnOAcj8HkFhgM+bFXhGncz0XwjevlBXKw1t28Y3uNV0ZzvvD4UQJMiCiUGD4a
kU2bCEn8DVHZoGsqBFwZ9xacI44i1dyDA6QmB8BBrJfzaydMBBEyUh8qIvV6aixdWdcqfRuS8qzE
aWyaR6mneYHtLmScAQKCsZVzcWccia7ZRD09seAJunEM8emb9astP8kcIVC2zLbKLqJV3bQr3wYy
7Q1vmQtf082QUJgEvSYqXltd/C4uGq1kJMlql6J61LbJlqa20Vp26qAn8eia8RvKOLKJ5C+pzdgr
VduCYe7vFUrGG1Fh2U5dbpYUwwq21EcSV95xYuQr7C4NsFtbqt9OS4IKVQw4u7/pJrteCwSdWCad
F926REBYPUkUDILKiaK5sm25KyZzKwp2MapTjKa9DxZyvzaLCcKk/4uo89iNHNmC6BcRYNJzW95K
VTItsyGkboneJDNpv/4dzuZthGlgoJa6yMxrIk6wY4h9/zv2SzZlxHDN/alzwSQ0naHXI5tmRhY0
DPNMSA2Tl74GbNTK7zlhtiETRY3PTq7yWOAaYE5XshnEFq/eGfD8X2MO3xX97qwCWIAx4kpYP0+F
67zXJrPArkaKMV3ImXz258BjKBnOe5kYb9aUvUBR0TbIXAYMCHm9+GtoeGu6fjp6+Utej+/Iay3I
WBzJeP4WjjoHcC82JmKMlEn0YWwpFLvZs8nP9t7Z8mbMhx/5QTdGHFLizmKPr+DvFJPRGGBXIv4I
GRuXvEfgej6qt9KudkSN9tgWp22WsombrH0ZYX/VifrA+7GZ3PmB16NekdMKDsN1UAWyjJEknuk3
lfAo476bxPzNZ/lqEIP90Cn3u2SmekyzmqKVVBn2zjaR7YSWsu7Z5LHDVmmBARb+A4NpunPZh48K
CW7OOtwqScKoIraSGGtRwEREf8Z6R5d6UVhIy2Lxx3oVb+R4N0xYD3EFfu2/PLbuCaYBhjEiWyvQ
WTcfHDL8qhdWGb8M4u3VwDiAwJOVK1tca7Mgz6nWcheMRMjGaITyKL12bvA7JoCygNsbw8S6silu
MyUxumvwBX1g5SfRF5++D1QEo2CuBfjrvGDtNS8aT/uWD/PrEOORtqwXmyTBTcf4f+6zecMrLxYd
w8kmPcw2YHr2uiB6sLH+Dqh5itiL7+McbfKmbVZW3N0z07sVukTYhawhz0C5Nj03ZCofqgbzT2cW
J+WohpcMf5FHp7FUnBHF56XctFn7i60mp3mD5JGg1qPiSA5lR4LBnGHzTGnP0/SO7utrdPtHpzwH
LN7WFjOHlaVLtAZkHKxGjhb2O1toQnh3UGLAvbrG/yDR/lNSZY9ekvwj6xYATNivlJN/BG3wMkB4
2xhT/ijTYTrHjNPSRjC3hIjkVofcFu6e/Qz5CGzf3DG9xL3brSg6J2r8xZpKqkLLWNQzQ7I/A3sT
0Lu0CzCGhJ78CHziDY74N2RCUG0vk0X6FmHQu2FaVNpucSkYY0JD+ZuF3X89TwYQCgVYmfS7LgYd
xZv0Q5hxzKD8MZ56HJiZeRiM9FN6xCdKf9w5DGr7Kb/Vgw+XdCI518ESZOkBiSyD+m1u/4n0uB86
FDvKk4yyVIbXc2D73HfmxSQs0fSrd/A4LU+03VBQgC2NwhSF53jq+/C9z7fwnQMsFO68b8aTDQUu
Mhx7U+Rg4jXZg2S/F6xcrzPZGuugAUY5Dwp3UUTgPevFoML+PklSEFnAgEkoT0oJC3Y9pF1CkpDs
kKlMxsXoEMBFksOkAcm4GyLSbk7M6cf3uJJpZQLpBGfia/2Sd8gE2sZ6KVoo8XoTwPoPNSykPBxP
ZWH7m1ghAo/LtnqMhuxGneusAIHYb45ie8fCvm3adI+WC8WCWZmnVjZPYHGma+DqbVcq9VV1oDoy
D4xawFGzS4N22pWS/WpFHC+PT2OthjLs9oEDd9cPJuL3xpLt/KJr8T3mrjlBbkxBku6TPSnxZPah
9r3kFJOFhYa85EZtc5bfZt2vO3jSyOW4ch3LO0GBRagrNblPdkWWgnL+KLcCRxeO4tluP00zo68P
ORPCFuoTXB6YmD1CyaxJ7l5V+wdPzHtlx5x31WydO8IwzxFAUJs0TSc1rnWdn1KEEBunQY6J0sgh
Y8CPcFjU8YVp1CcSn/mlz2gYXQFe3KyJr7ZI78VcIOVDH1lHXEV0WGWjGVwlwW7oS5w9Y5tdtM/F
kpYFEQkmZcpkOB8teWuXVI3PKhIz0oamf1qS4sGPjoQR8V9x4XpknYDl6qxkAXWD8WHOoQ6J14pn
2gW0jtUvTJVVOtMgq7Q5xLEv7sOAVFx0TYLZuLoI16yPfEAJ+ao1D60Zn+aye7I7DNv4iF68hMlE
HCjUUSVyAjwE6RlG4TUIB1ow/B34cwdmySIPt9F7HjxrqJSLGmJgac2l2W1Cd+JV6BY8eK52XvVc
TVXIDI/qe2aSDcpiU9FnhPb45rY2crYNJeyDH5Uf9kh3Nmv9G9iIeMzfIkpObYcpYPR5WRLu230T
Vld0Q2iUCYIyTMwVqkjOqTjxeLL4SOkxRmT+ZGh27/Sf68AgEYPr4Zob8S/u58sYQCnsYy5A0kSQ
9lnOq3IuPgInH1zWyoWmurIG81txSa1waDykaFFxQ6xU4BNg6X/0EKmIUcboocTJU3PGMqc750EG
PdPJSZgpuq07VJ81nshlYrTVLoaf6E82JqcmAiiYEwfnNlyQot4Ef2MVXIEYHgs9b0aB4ULMX14X
7pq6+TEbxhDN4iGN0nwP8BLEtVuSY9TB2RGU2EEGjARfDSQZsG865jnNC7YDWnhsWZWR4f4sZ25P
WmnM/P18JuxAr1WhGgaG6mcs3WaT9rFDxzKU262OHQ+qMZSpIQEGZm3syDuGVskAJ7RPodv1MHoy
xpdpEmxVEF3bNMI+Zjsbsr2saw/0YMfbNm0lFH0lU/GSvdAdBQeVIs9L2TRubMN8sRpIF7bIkJeI
+MRsk9C2tjE3AC3RwDUueGVhvORDFcPPJToOfb+LqTL3Di68jSSmyXcDs3nL+9neeWPwJk33n7do
LbSbtEd/craEa83XDLTJVjv/fDCYH66YG9b4qJ6bmBKDoJyPAGP5yfIBf3RgU5Hg2Y/j6P8zHRM2
pW7+1kEy3PIg/0mAre4BIiGaNPPh7B6VlOmdGc8+16G4QlYUbGg0AlR/IGq7Fm/ptFQGZ2eE6V0Z
qnoYDGVcEVljjsEyT7RObDZnZrnZVXpxy2sJjVJlett73mnOwwYAsf3Er0tX1jLxr33CfoXQa0/1
7zZjTmXk99E1X4fcZrRkxGwQc04SxBVHlySYqVhI5Yeyil8hUqsp2mUNiU04IpoVZkJt4sBIfBRp
gYRDlLAdbFT0GkcU3AnlIKl6aFgxyBN/SEEW8EiN3g3gDfoXZgCJ65/RYa7dKWUp3KQv8YChRQ7h
W4ygTdfiLxVVubOM8Fkj+F+PDJi4yNOzqFscu2FyHXrtHqqGxrSb+/zup+GBpePTHMefuQRBkhOy
5E94UxIDW1MNFdbL5G8sepwAPksbidOJTQqOD/azTjXzlyfXXoIYFegDD76sH6wSHTrOjXNxh1xV
MfjG/lF4ZMiMBnawdM4AI20cn3bUDqM/rkcwcwRcHOrVKmBOtgZhxvyuLo2dlMHZMtkw1ygEEIBi
fQBEAZlnX8X1mwHMlKTRITpUDH+WEnetjZ8pAuMb477jwEC+Igt9DNIaaRfeZafquL6XLz37Z4Dz
mx6X4Nqhb0KWTZeoUrQ+Xl9yqZAhPgxhs1/cekQ0okl1w+pLDdBShwqxUhyAQ2h0+5rMClA1qHs/
R+KPNjLe9UPxMQiqjYr0Kj4o59Mnm3BsZvJ7Zn9nhOa5ierN1Pov1kTSdF2I2+RRRmkcCjNrHID0
9AQrTdoESMHiO51ABJr1mnCZj2DoEuRyBbML96hLGxBR7vyIrr1irCvYdJXsT4b4yRji4CCFPPUj
usp01zPbZ8pHkgxRejHGHevuO4vfP2q2nGOUqSPE8rSb0a/G02OPw2RFT1fvILVQvgBClF3z4Qme
OMqzH3d0Px1noJzI41cUUQim8B2ak4F4OEGcT4DCEqIAFa/GBgVoMGrZGNZgU1V8DeIpXsECQ3XE
z8DewgDsB5cO7yynpd4gDTRBvAaXtA3zYztJZDsCCGMxVheKZdpJf9FaOv4THcgXuDlYxeWwoYJk
pk61Umv0XbYsNoGIgl2C6hXY94yW/9mE/Ywl5iwm66tzjIdumUMGJzJ7EYOP9qGzSnIT8u6+hE0y
OXx0lXPgrVpPnrMTXF+aC1ABel7xy5O9Ho3OtkaXYjrzedA+mTx/op5IQBijODqMmRFEYR3ItnXn
6u/kRtl1jMzsyoCCmxVzxLpJb7ZaBoZTvXMicDv4FKeN3eHfrCYkqdqMgUWyxKRvmpYhGonjmsDK
VSSPpulkXKXUIiWD5s5702O4ZfO7a7wADlo5HYA49cxa2cYx7KCktp7Qc9orU3FX+FSGabp3ndhE
xJZ+IqZ5CuuOBqzo1uwvKqioZHx6qL/A42yFbud1Zk4LGfCIhoKJf3DHoL1uCevZGgqESB64e10B
MvKr58TQ/3wopsSm3e24LamTJXqx+jMdobkx8EC2WTGWmLsdcnHnCkPBWDdSklXeZFRBxTBsAmV9
w7rLTrX89iMBXTyZ1u3ArFb3PCkd4FWdy0vRNm9WPDy55sKSAupDGN89qNtnn1GhVc5PomY8mbJD
0SAm0Wyh1TWLF7+38d9B9t+o0tyaQyMPLYoRBnVg+OVETrhsjn2mgj06/WQFdBrpvxPrJ0MyEm6F
OR96yeJwksUpLYN4Vwi+ewDfeit784+ag8tQWP80xfDOsBdTWqxe6jZ6S6R1wth3qlrvQlv4puFT
kh68hU58SgfrOWdpnsUNDVnxx6M8saP3JGnUERIDlVWBBsUIoY9NiCzN/oW8qddkSp6SMv4EvMkA
MENuJo0XG6Sb54yEAnTbVIQnxC3hBgUtKyTyhAWryCi2mQUO3OXWfEda9F2QFNYw8eF9V+eqxXoD
9IvVzeLltRaUaO6enLK7hXzaezbj9FPmkmDozf6JNewZE1R+6uwhW88OQxMrIK7Lq5EL+XLKdp00
weBZxriVhnfSiS5uad1sR8/9HPvCP3k+emAGPdwLTUkR3SMsqaaRUC704a4gc0TYxqnU3rARNCab
8VM6yb0hPNgJ5xNh5XcZw/gHVRHZZLAC6iTYqcWTYhABZgKuVzWzrlG2e2CQTCAhC7lF8dpbzuah
juzpuY4e8TkRtaQMuJARSqxJMBI7T11V7ELJhLWce9Qs3FmrBl/VXC8xftM51QOgaeHvQkcQsu7U
C7raeCXrJ1lV1memjCdZWm8Z0ZC7rBgRfHDahh30pJH1lh+sZ+GXW2+ok11aux9pyLxvTFESZgkA
xbx2d76PhpYFCdM6WNk4lTeWm/jHhvAZjLW4XcwluwB0pMyo0pK8f2uWels3A1Jp2mpAq4svIoqu
Di+XbJvulKMF23XJJjAzeZFLNKVl+s+Rmxw70lDW4CIITXWJSzJOEbTYLdfAtC5xmmEBlJcZssBp
SoYjIXeXuoyaRxut5z6ZOdPD5CScON8PKDcWRMxVahluzQmFdJDT6A/MkA61Fy5XQYE5cor2XU62
cQ1JdksAsM3CK9FHx28pTJaTp8ZKYtPdNK5j7YOqrPct+Sh5oSkqme9tkUj+lC8s/c07w+BHXhbj
krCAFVqLozBQyjXwGNlQTX858bLLEJPxqiMCYocWNG1j59vWGND4VYN58iWyzzK2jhWKosPQMohy
gxpy73BD1uH5zoSo02LGbcTzoZG9sU1Le9qlSySmjplNOkJDEdfefCk7vM7Lc4FOsD+NpsFB7Ve/
g57aU5DGV22BLki9xcHtiTP905usFKa84m+oMBnKUT8bnfljuIGz42j/FhHpBDXjdGuURMwjNt7U
yJo2l5hU73vjuOsu7vgQ5MXt4JvHDYzhcELFmyFv5mBjdI9jq8XIifNMxUyAu8Y31ziYT91ImGo8
C8Lk2kfB2OnozcFrnI67zCijvWi9bF06AMDb4SGjawuhIkRUKyn47g9tsTVygURh0RrotFPzWVHo
bNCnMy+hgF+VrsEc4XGKqIOH1PXWlH4B4kjvIeXg3Zqdeve8/pv42Geqf/PQks9LTiiDj3LXI5AF
2s0wjcxb9ChYuYia7KClIQWpo4vp9q+oavQj3/MpdwBN8WOhF+s04CafjL91Ms7y2NCv8T6hDxyY
S4QCaqA0KQ5HyiUjuweuvURhoGCFvTX2EAu/JrP9Z4v53Q6TxyiVNTA0D92CbX8xnkCfLpvkaVGE
JM70Jfg1zzIyWeOia9ky+z34s8GcJUlf3JLftRuDPzMqHp5y6xaEKOQHeXcWcztiQvi0XkOw0xj9
m0M+ebf+YfnQbglz6mYUWSHRsQthC/Kw5zxQuaP8m2jq+9juj01C5J3vvbFb+Ozt7CtDS4ZyHRic
ycrQLkiWnIT16ZLPyNPG0hc8mk8A8xIZNkxPbjZkD8a8U9pjxB7PITRh1WxTyc+RcqXuYsHfOxn+
uYiRxwnAoaIHN5z75mL90vxDcnfD87QQIDZjRvk0sBTpmL+tMT77r1x1/dqZCpRMogEoZqL7z5ZZ
QsPhlrmTc16iDLy5ju8OeW8rzquHkcH7rpAoddxJXuMmD0Dvk9VcBuYndiX5mBUGiUKj8x2zu3el
ugPwO5ZBNV3r3jMwT1ZsjbLsMHrdby2fJ7NhHGFugwjlpef9HeamprQKfrBKk/XodW9mV9xkrj8q
CXAZEeJdDCYvBAqisdkSC2ieIy/8dt3gU06Vj0yJJ5H9esJRTVXHks7Bu68e5LhVzaLMCJwzXufP
0bqR7eM/VAWUJkv5axgX3z6yNHZwZFcY5WvZXTovQTEO8EBF+I6NynlyIptI+Yl7Js9Y1npVZR1q
Gmmf9Move0o2mmOQS2aZxnjNM16C8+Sqh7bj9JeQ/TeS1cl+CBTSs2bWZOhYP7nJdka5/+VGzwFg
6CVkjhFAj+SBzSAi1MD27lAJSSBsevVal+5N1ao8dZ6bXBN2CrTj2XNhd3qFuNg4IE1vl526YpU2
TZCDY/tE7Cz0w24YdyC9F7/J9Nf2hXNWQ/Vbz4N1ixFdwuMDZW5wL6WU5EM+BSj+iq/eyrBeCQLE
Tbjua4rHXYBVijTY/JClzhn/ALRqGrC8IWRgsj5ILDg6Dgbt2Wt8Ps70FvTuTtlo37226be16R0c
3w2Obf6kG5/kmkCQBGF7ezkaJ3MkHKXLloR1dBVM7yJ0Gozc3Fh8BzigQVxZGQPhdJkDvVsFMG3M
bQR2TkQCY1KuQd579zytb3Va0L5aEWrKotl7IbLYyVfuCpTyegAtQMXs31IPT4Ww/WvLxMVPMc5x
M6yCxK7PXlY9Jk6jLuNQ5M+WHD86fMNDbcGa2egshkyT+WoRRBWAaRGksPNZxY4yj7MI/gxjeRc+
Itcxe7N73KL5uJ2K6KnoNDCRyN9VriX2jqUfjaT6DenFdgz4Jss5k/RkgpOw5aEa1DuQfpganXOx
DQRD1ADWFjyOXg+tfhJm3x3bxzGN5wdfV85DPAhz7+P+mnrnwLSSXcaI26jPY7HYO9aEYAw3FN6k
zFBDZMQ04SoK5TlxytfOal7yWJd3OdTbMlb9rQQmuhrn5J/ruLw7CPBAtYYOSkMmVmFCG1Tj5H2A
SIoJwCHhZRLTvhdjfC8wztuCrZJXRpjVlpTbOrWmTWNCMK0SKz+A9EN0VFYP//+ivPg20h7tfdnB
6vZhkiWDqYFxesWZiCQaJXjjhOdtkyiPPn3exczxn11XJE9RaXRnwOXelg0uqKfiEFulIDXYbm7G
nOKzor+PH5FQBG9cuMwae34w+ufxoXQXf5kO220xENDb00KfEsv4YUBn4nbV5TFOq7vR1NOJMIts
Fcr4ri0r+07IlYISf/MkTnbd2/9I+SpSMDilK5pj9BnL/CsDvEkz21w9Hw2f6zrnfBpx09fWT401
etd5KOn4/II7Hi0rEo//mbfRg3dbOzLuQoXmyeE9WLt0vjthyHFdho1/BpE78GnWNpdxN2/TiSow
q6Ovvpgr8O/VLQQcuUyaKhaf2EGlK3aBEyjo3cZwCgfWgewq8h1VASdlpVwceFmzI6yQbgGF5BgV
4prR55NCVwU7MdWCW8X0H8hV2eNg36vR2/vcC/8SzJvtXB6UVzSo2SN1BhWMi8ZOHlh1EDKd+Zjg
upLETMYc67pa6KbJHOGBHdURgR0OM3zzuPqXBWDg+UcL64QpKmuvWyt6ikZ65cGIvH+z/YLEf6M4
Lc6ml3V7u2Np15P8tGsCQ+2KzPquKz9+r12yiZoyMh8zZ/6MDeXvvKKPTpPDocLrusujHCHD0gmG
S7BvjNLbAvOL3IG9VNicJQmYJ+pueZyLxc/CfGTfpCQkG959Hsoj4SdEC6toN+Wc9FaSHOKR/nro
3avkuL4uQ65Nn9d0wzTd+15Z9itRYiW+Qv5IXwKFYi66A8Fn4SaxLXVfF7ImsypHY5i71XQT3BTb
vgrWahq8i6ShSaBG1VkPJavCb5dIdTBZdr5mo/4xp4s3Izjurbk7N1OPW6okA9ty7YPDyQBlo9sg
IYH1Pf2gNLbPnu/9KPFUDUV945M+9TlaKabM+QG1frvLXQsMFi8dR4p1tauIhaX8xwCdSHFFHG0T
Z5um7+2NP1Z67XcpMERKb2xlJhZmFM6s1MpdN4VkDgaLUagy7ybZc2yHWKJ2Trpf8j0SaZw7pR/H
Bgp9OmCtICowunWCDDgPWXri44ybyR4CriXRcT93qrj3ggOkkL1/UqnxUOT2XXUJ76NHaHVlzu9x
x2mJCQJqU0kgZpEBIyx5zaqH//4hOVOY/vkxDR2CsTbp42uaEeTuduO5YW4hKhM2V1BwUk1BdLLU
/NKOeqdD5reZ606HUquvOBn+pNqQTw1D/XUmDkHV2veARfQhUQoOAgqimQXvaz1AgAp4WxiMuO1R
YH08sjXoCONsrZPhV9SWovNBEpf/AsY46RBZNxa33CKDme/Q8DbbJk0deh51iIQjD/WA9qRItVwP
uQN0Ig/2uBmdveUE4swUoI1m97lvdfU4SXFPG2LR++6DXVF4sJFasZ2fIlxH9o78DQTMbrKBFfO3
IQ2OU8X5NEle8t3WOYbTnO0SD5djW84rqAjuk+EjmB88+rrGo+pkZFZZbYNMlyrLq/U2ijAjoGZb
AQR4bVDLbcUAMMdLH6M6eQMDNq7mqbS3EIkukcln1qr6N3BReyXK0oRTxB2ktr3T1MG5HVJ9aRBM
ILJDMYkcPz20ZbHJq1Bus6J6DUqF11/7QMRG3BoqWJcmCH4Fp/9syXy8N7jXNzNa87WQ+rcE5vo5
mvLceFvu+vEy2SfM02rHIJj0m5RcUHhf/uJkSk5zPPxxrQg9hdJgjRSuES/znUs1GcURrcyfVjn+
uxewonFkSxWz/NG3/gwQsN7SVFnnofUWshPkzYLgoFStZ4t7NIdKlcQxadlLsA3YBjNH7PFc0Z2g
MAw0TuH+jiz1GMMdXGWifgtNL9nYrXhC6vKqLBxYrlV95Ob8GgcFYx9jeijsYOOKx1iZkNYrsjI9
tWJKSbyHKv5VXUk97BYdY5HqD4rWa0tcYwBEeNNPZrdntbr2mkmTgJRvR1A/GGA04tbWvtTzofXd
Y4J5fuv3wG/ClErnWIIHXTWCaYKaSyJ9a3KWS++aBDCOdNb/2qo7Vv1wD6Loowtal7mx9Vplw6dt
wKStGBGSp4QowHrPc/cSMxRf2SqtdszxAwc3O7d4DKyBjfmAYK/lgav7O46Qf/xPoJ+xSHO2LDzR
quenNrL06BnfQeUw8sXdACkrpjVE2MK0SDkOCDvdF6SPNbikGC8muf9Se50BWMp9cQil2DryWsqF
gwAeDCHVYzIA+5lME7cQSPkVjkvrOFtgZjDlFhuh63PvM6UIGrGn4MavOJrk7gxMX3VWq1Np2sze
oP4oB83P1D1UZQPfRqKJn4BjtF5/GblLIAXpJUuXpEKV2Refl/dgRJmx6fn7KI/cbtP2wn7o64sZ
JXc3zeY3E+qO3+NbN9Jabxr0wZLMrVU5L8FevCn7rHxJ5srfyMBOvqz4oNWAy6q1CFXwvT/9EpI6
dt294YNjBDSuut5iCDdgpf4vWTQkbn7LIkwfYZBbjJ8XhXXvqKspbJrzGRNr6HcUZJFDalZo0npW
AuLUD+Yb7+RK7xjH5c13WBgofGLB4Cco0El8tm/Y7q1LGo9w95d9I8H127IG/1G3pjiVs0xWrnLH
fcfWlZAmDBFcK97NQkEEPqcgCTjrfuIdxwUdeBumj62n601ljf0+JDVdLjDLAWnYlpAn9BUxyruh
QxtVaybGHLeChSDqpLZFHzdN/QhTDlmGr6W1bjTzC79OCf8BOLbG392t827O92lrZavGrKrdSLTd
FAoEUHi0BikHHITEM4ZV9eKMxpcsHeMUUIvkYRZelBjSx2UXZc158yTQjBpEMEwyCm+Vwbo40UH8
NJKWAZeTINghvptTwToICfWQV9ZFdSYbBM22Lx3GbJvyto6ArVg+EAES9jpEKherQ1t4HzirxYGn
Dz1yqW9UcYvNg+mextAmOsz+ojUW2Q25DPmcWIiCkLSO2gvvQkdEcWSye/IdNlNEJTrMpsTZCDAn
zj32H9UWwUus0Kyjg8zDXaQsKjXpP+Sj9coYQq/aDhphjyMrcxTmILOBLtyYF69GbV/V5bgpysjY
xHMTH/qa/VNxV+291HPzPEb1d5TaSFO7b0jPSV8MkBhxIwlvS2/jPlZ4Yo0+kcfAxLRl9+hoZvAp
fVPPJwafr/SR1amI8H5lJs18855VVvNFLu+G6Ko/ns7ECwX+x1jHoO5qElk0bRMzTBBQkGAPtRMx
4+layUuPfSlnGOEF2j3HCgeFoTBeOwswqyi4MQd1ngN10qq0/pRyYLHoDv29Kc1fy4+41E3xObeS
9e2YYAaU7tYrbXtnuHa+TxYOMmNqgBfuxNxdxOWxzW6zmxz8ER9LluI8Vd4fE9as3Ub0ygFQscp5
awaMCWMJ6kBANmGGYe4SrmDaq4sIo8NgowdIk2TT5njUiAez6bR3wiP618DzkDE/WtzIr5bFOKCq
ZgMc/LrsUV/BKL3GVcstbCy2HgMeCkQwkuRf7Kq+Oa0QBIh5nHuxewhSABR6Gsi1OM+qn3Z5YUMM
lMHN4jwrmFNNbfcxd/62nVhLoEchJDZq3h0ogSuixYgj1C1aOtRzX5g8iaYReCnL9D0cTQ4wA6aW
ZwYkxCDNKqQdXwbaZ3MoN7FAF9dmyBgDX+GKyziSAqYfXXIxVID52cnqrSleZsvlLmq+g5LzS8Cz
oOz1puNUWvcULfOmkZ61daglGDSsZvSvD43X3nxzwq9I1Ho/ud2p6mKXGiXBnOZPz1VNaVES7epm
1F8TL/BpKmjSZaKxy2Qa02jO0DMooFNQNdCAFJBVBr3NnBDhgM3kOdPyPuWufmjbtWxZKKeI0U3n
k9CTHuxkcgvmipgSYtK2qT0icxsQW+bTb184844G7ah9NRzcLL0G/pMoixBClF4FFf6feracxyFN
PzsJh0LilE8tqz6NcYt4UzFIlz05WkYtdiapBsTBu2sid5kNzmxUZrJMdlnpMplixXyq9QKVrSFn
TNApjjKtc+4468GoySdjBLjF2zRx5KD2GK2AKYvVUCkUlIisCrYc1zTKlot9RUY9xTk6au2D5Aqm
wv603fCl8/V0rNNwXheazFncX0eblcNeNC+y6pFnKmSGQUdyAvHs7PuxSO7RC/1YXYAhhI7E6rv2
IUyiX385qVIay7NXV8+9L3p6aaBuRd9ar30XRBsTz9CKnhHjZUdIY9ZIFisRvJqJdt6RYfKMyXxe
2zHm5KbBJOFT+GxsB4ARnoMEUWmMCGFCiUhrYrNRGvLNUPXpqR6jvWUNEGNbJOQtuJZ15LT+yW7m
Lw7o+hJ3fAm8HARwRidUTXTbQTSfYcZE26a2DS7YkVROC0YAow+fVTfjS7to1GORop2QOqkOEwvB
+ygt4x6ZPpGqDuIUdDfkOWixdZDGnYsJS5yoWKYlY2Buw0ZtkYGuPElu0ZiQXi4A3yaS86+89GkC
+0Bgghd++JkJolp6BbwDvys8Su8YldTgddS/mxLOsjMxjGW0jcOALfbsevk2sjxgv+NbOgKrsmjd
VqYMXqq+hNisjw07FdeuHzt5yzUyv8DMn8oJqUwcUUg35rsphnvLeOPBDRlqdKBUVoVZXPKx/Q5q
sDhUkVOTfPMiUwUR/uZJqAaAYgfwDkuXG/IDxynAhTBs1ypx/4QSLoPTyt1s0Ji4mi+4oZEoML9m
i28iX4Q+G6l+h6vmWJKhW07twbbNszSzv2AL8lMsfuiEHBQ0PEqCBM3YsfKVyJihDjlFDBCRdZTb
t9B/Jzzq24V5zLGMlaBM01/by36tNiMmfuIfNTC8h6JHWg4n9z54n1Mbn7EVbAtEQXndpseoFfBQ
21Xhl5cCkgYeuOhkZuWtAtzDpqynNKzYS02Lg5r02lEVpJcGB9x/9EmZfc+PGNZ/rHnEyN2GL/FM
CGimFZUXkLou+xUGmTOYKcH62Oxz3LtVPyO5YnLUdu+VLr/xoX2bdf2vTHhdUu97SMUjqm4ocJxf
lCU6HoONMRo/To7288ERJXEw5anX+haGBm56vlfZs/ywSzz8FhWSTZiyYdNUsL1YSkqgJPH/2DuP
JcuV7Mr+SlmNiWwADkljc3C1FqEzJrDIyHhwaDg08PW9kO+xFNlNctAzmpVlpX4RkffC/eyz99qP
FC78KP3mSQc3iHq+x1J9NqeZqsHfGvvMIaJnmObmeI9NLIFa7ZNHDh/t2jzH0hs3LXf9FYCGuzU9
5rq/jSNhLpDeecEmdxtv1vLXp6jPH0qY0JFH7TZF5KdkpHSYsUTYzZs+sUCUjBfQOJ+4OBNAC8Vd
UajNjjj/cuKXiY0sDe4pa1TrKYbXRg/K+ldvcDdXGQf1G8nky/z/fvfgujz+LfPIHTnYFR1hvXTG
VRqh/YMzs/XaHmsJJdtFWFs86o2LruSw9yZc6Tyz1hXD7o64PcbXSf9U9UjYZ+Rfr9T3nWfM26lg
0w9svmr8DI31mUzt7VfgwL1pkfM2qBS3df9B7uzcDvGwHI34sRbeC8C/y0SE0GQ33frFNS3793Ic
z0mEyVi3rJ1f4KCxTfPUECeiP+kD+vzziNHbnpqvIu6Pjp25wLlEsNQ9So3//Kf/9a//8j8lDP9J
CYPhoHP/+lJ9Dv8cfhX/roTh+FV9pB9/277wxx/5vX3Bdb9BB3V0g/cAJVpULfylfcH65nnC83S8
nKawSIT+pX3BML+5usez23IBATu+TbNA/Xv7gvfNRII3fB9wiOG7puP8+V//5fcP7Vb86hSr/+HH
f2L4ZwOSN/X//rNBo84/9M64vu9Qz6ObmJUcIZx/KOnx21jrARokqNDNmnytPAniNH1wzpKI08Ro
2Z6oAFu4gzvNnCziDwao6N5Ns3XXPE0SPmsknyK7KJbYx2uM+k5MemnEtJSzbwsALq4o4453yhGv
QPg3nl8MrN9nw3idYRzM0q2gBXcNJQCf/kQlrRnliLL1ESxwXHIYhgl9hfpAf7HmevZWG7tiM2bN
PatGC6Qla0XTW8FYmeY72rb2CAez3cN4nrPBCq3u1pR0UevRUTGOLyI9YPc7accyTnnbJ8UpUmFI
WcrZIQiAxA28LvBU9Az/mMdN+zSG4+cgXf3Kld9NrhTD1q8Vh+myBoJtFuRrlbSTpxjuSyaJlE/o
BNhSSw+hcsa2hM20M4X/YNM/uBFhY23LuaPJz9hf1xoSTh6q+4Q4drD1CWxRk5T3SVQvUGHkReJR
OeSdtuPmll2KKumWqV6sEjmkN9ghrPtFUu46NLl12pHO7ozSXvoaVL457k9ntq4fTHrduqzrHjRL
Pwzjq8UNh3V1fnPQnZZ9aeb7oiClHRDX29Q2WJcgVHQqwI3SoEQdoeC2F0D/LncTe1i7Qu17tt7f
e9r80jA1jx1Om03nc6X3i1gczIglrlfIt8xMyNXh67t0Kcp4y0UDlmL4Now2rH/sFMxL+dLXa9CR
er/OAa2dVFxs51vws9m3M/3KBIY45FcFg5U2Ye3IEig4dgFV74Hsj7EFeL2c9zf0NFwMyevM9Cvn
wNUNKbz1XkCqG9cEPxSmR+4xbd6dMz3O19ZcqYyVqdwS+P3ue3g6Ezt7CEXwrNVyIOjUXQfdWlOv
M/Q5yupkr/DXgWuOmk1aaiQ/CJItSGOc7Uo5u0anhxu763KIDXhp2FSWVRpBMylGrIEtiWv5I+lA
tqY5fU3hkGiHUTe2rZrsQ9op+yBs74yxvcLUFk0nlsjjKU14a8B3OU5YVrlOl/H6XDf5APCkrx9q
k9aeuI5Og4kYJWoPnJgIXy2qlrl+kbCB801FrU3yPi2SC9Xn0FOpbcgG3hXYrW5FjFKQYADBSsG/
voHJ4VVENm4YFiZzk/Ylt6ZxL8vgEeqDuuq421ZNIZ0FNL6ftZiLqrgR2+TRgXm0DTEeINTzsnGR
Wan55Rrlq27laOSDrh3wJ1BIzA1p0zQx62+6KxaB7dwiVyZggXXxaKQ13BhCi1jT8bQN7rHTWmPT
w9dchJXFmKvZ5R5XvHEsLD1fVGlTrFkf6WfEj/yQpzDVc7hvDTaRvV+a4mRm+bBp63dPS4Yr3A9M
u8WobbKxwbrkurpkH5qvgcyu0lp/Ul6cs+6SiA1InChz+Zz0reCpxR3iqOPTQOUkZ8bO7uwiEW5G
3oTMtmrhDIP/nONN26SpdxknxANP8QGjJQAGGvJN7eLoMWWqbXUO9Y0Vjw9BGy174Xj7sPGYFxq+
ah3CxaFJknYfFiScnTDeeclKNCYMh8C7Dkpr9jWEra5u5EULIuuaWPGHFQ/mVWt9io7zvGJG5y1V
mvQqwEBM0MrmbGEwjGAcWCcJg3G7rrpzZAz+LiF9NsWVv+pohWM0yDVgeeqU1W78bMqoe+xRU5LS
ehsMO6QCJGuuoKN2dUqBVGK648a2bXEnfhoeNFQtMS8xnTQst17aP0oLJZDGEA4L/GdLGqiN5RTk
BUBIoPJpcmLRRSoNWWOB5RWlAV/J1tWGkjratELKsbyr0dfhhkml5B2VZ8dMlmIVE2ele5AJOMMd
3YAlZ+EYv9Ed/OTOqfCChRNuGBKwOYzmINHI2MdsTccgINqtzPWJNKN2bmT302iH6VbjTvCinn1G
029K8kunef+OEx4Ma0qBb9LNfwPNOFt+J9IgX++1kxMZT6MpwiJoJ8sw6eEw0EcAB/MUxGHyZCSt
cSpTrB9pIcsn7vbgAUJtNc42SldzdFKtxEqlRa2HlQjAUmazh1ywiaYEe27uEKiHIB8wJU2unj5H
tC93v3UD341jzmQf4uI1S5xTbouWphnFgxM/7kJpXXEwPF/Sb+Ls0iHsjrM5iAZIuPN1ucvctWY2
2H15h9HrhvzYmU8FdZB2w53ZVxQHTLOc2cCsWGtDSLjJp/4QN2S1Ju8DL5EnSYCspffWOQB6YKBr
YuflXYJ9Xawgo1ERLIm0p10LyUCUZ5dUnvIBuSnEb84jKsvm0LdB+0Yn+UL0iuiZUJynvYeYkRo/
AZsW2EI8PWzo0S3vFp/tvqxGZ1GVcXKFKbROgA9gcUPqTsb3PDN+RLpLnqWBv59BXFrWmUNjuYG5
2R8/XK9p4KDz5TFQ5R/Hlq1fXCLVxGDTSjf41Ab7B0uwZkVAVjuZnrg3cwKWQO0sWdOoQG13tk+T
UVvnDURKy33hZPNOusYjJe6wa2kaC59ENoREkvEFvnJzSmMKJGmJcTGOds4Bpd4KiJjoM31O51a2
KGKlFqOl72IDSbLjxXsZ02HGe/DzcRl/iQm0a+zl7i722GeKoq6x5RRQSibwjZ7ID9H8za/vtbrT
UHUbLDQK27eKRsmHgua3JbN3D5/GHpkJS7qUabw1hp6OzmZsN9S2kcXIvbXpgYY3Q4zkfo6F0tXc
+tAalDeNDQE+M8NC2LdBviMqCZp+mOY+cDwGHsaBre9EmHoqgIuKBTJnd1zt7Y4EoBY0p6RW7Yk0
TTPLJMgTjj/tOe5hlI4V2b4x9HdyqPT10FCTRB4nPGp8Ovfene6JFpK7CXLA7tFUXUTTNdvBr7qN
WyUQzDyX5YLV7tpalxcQEtjtKLTTMN1HNoiBaW6Ayn0EF9gAe5ozNlDG6yX83EPYk6sNvUlB7fAi
Cq1zunMbi13i3DCs9BytbOia3VAEyHV1iwZYgTns0LZO2lg8T7GD0Upav2nISJupIBzpNwCvBOuh
RUtm+KcPfDtOx1usFe++m7U7aAuCNneG37SDt2YBB1oFMgQ/46qdJ2a3d07ruSrmhiiESgOO3QkI
9i3rALMmCgZcy0LqGubGc65TwtPx2lg7mgMSnyOMdW+PZJLa/ZErSoT81/Ch+sLeWql/YwuXPuu2
jtup7GjV8uoX0wW2NYn0aJgxl2VLZ183xWWFqgS9Ws/ymRgX2HwBZ9p8BgLQ85NhmYioeJrIQZz8
2vlNI92yALOY0dvu2I8TGDW+oNhmDedST0V7CYbspus2vd0+sWaucv5ddCUWM7cRxJNYx5pPNTnZ
p0I5xwSu6QXsCGQKE1ce9LVcIw9Rf2Inbq9S97ZBmbIYjcU2wCp5ZI+dP0mOK4LhdcMm2c+e9LyO
NrqBCdBv3GZnTLAaebLqVwL7wEEVrlI7EuXK5LyhKxeT1gSn4V5z+HVqCB5+/RQgxwRIgE+39vw7
Ql6pCzeHyUNmhZtd7Dsr22QtS9LZWyWjvpdspxZpVptLiSC2mgqqcwm//Mib5EYEg0Ikx3f25URA
EMgvJfZ1P9xCC8tVQbcztAFuELihYQYkXXGbxgN2Qg28SFLvjS4MdgaRlIVryp0zZeaSs5nb1uzz
ZGXuERJsjWfgyg6VwiP/3lVFNNJyvldT+yhS83udBeP213+CieTUK5mtNI3K4p74PjQPfrPUb00K
Gr6sh2pNPSZGI5TTwt6VkHEsRTyCAk8rJB3W6q/KzzdhNtNQXyDFEUo8iP67oavHpBxvHtqD8CS0
qmpVYhMLzGAtDUKCfl4f0om/Hlw3Z0clPrVKw87Ybo2i2VYmqwwwsNkg97FNBQ1mVUJQBgyWIrt3
Qw2VsaC+Ie7y6oFrh3pQkHGWkkXu9q8/pzGQ1trUXlM78jdeJX8LTfU1WPGrn1Ea4qXPvRqpTZHc
y4ilP9lgYvYYHppFKFiCudHKbqWkADyjByXNDpwQ6tmCN/CgK8VX3VDPUcF/FkY4j3tvpXiar/wK
P80o2cINXyNrhmRpcBzLQY24oaPsIU3gLdVh9tz/+kWPzYcdEQCyojLfGhJohqW32Hj7tntROf2b
0ZmmN0mEk/f+5BXQYDwlNi5I1+UQlh7MLa7lBqSUHKwlojEZjrQaIgym1EaZo5XewHW060lG3tJU
sXlRGZo3VmlnC5LYuIB7MC4D9rId3VXYT1qaSPiMV1NexzC2oGRyCkPWmJp6L4GIoUgK46klDgf6
oJSHXz/sM8ghlOMSyph/lRG9okadrf6vHzbsNi8Qc19UYAeP1E3bXmVeLSN6HzLeoykIlhow3mXk
Eka+oHr89Q3GLraNnd5jy+DneP5lB2de8RqzJG9oVNS0gxnfHIKLV7fELQaJ0bAJniRR9xyVg3XT
BjSIqjHqtQMQzELvI1ai/8g9bM+ZO32nXO4edzHAPtDa1yYtoyvDz7HCWrsiUoBp15AH3GmAQJv0
zW5imrLZqBuwRzaghwkZlWvGcfI2buyRfOQeOjqOuPVjt/ZerSIIb5Xt0nGsrIM1X9pHN1PUL7na
0gWkzqRAHFTxtGLtE1dHCcmCQ81hKzp/k4btgsCUvTbbQUFaoZsk74crj0bo6+gFVFby83buNbsU
DqDHWHT+9Y2U7I0DJzppkyJlZBY7Ts5JpyhEvU9UVexHYdQ3gerB85pNYwQWWekl3DQ9t9klUEsq
ZPz06xuF21Yn8bnsDL7gTpxVT5rCwWIrwzz8+iEwhxQaj9Wv+5RSEdvGVcvc0h+Uyt2FqjrrqbHH
lJy1uBJaEk+/vgFJj4WWIdFJD2U2JU8RVUML7I7EqPWCu4GKab1CKuN8DKcrKj/NVJImQpvGQ7YA
rz6f0wMVMGdKi+YuOhGiMkBErZNmbVIkN2W9YLBfcP0cL2ETBuswu+duXxxlZ7g3g1wlZTP59AOL
6RUWnnxhb2pt3XkiC3naGnQWPKZzLsOzU+dziHj1DUX1Zsv4EDLwzTpWCn2L+U8rUn/FYJojDJnb
NsAFqA/DF+iP45SBUkIED3l1EaPUAuxoSZywHMA5wCpucp8YAliFtkH0ZQJZxyU+nYYaRCLsQfoZ
aMd5qEO92PoZN0HXqawN0jhYHkddozG/+DbBQoS09NTkkLxMEx52VbF88sLVMM6TaFkUq0waH2BA
NoAHEKQH+UrPAP7RkOgiYQDA865kc1b24VYMyoNRZXGOMU9EadQufUBUlCFk3QWmtL/6JzM23CTR
2f4TekG/scLPMJ52Wlgni7KW7eKfSPWzXilbSlRy8Slnc6xqYezo6OKa1rjLGOY0JM2GN6f4/j+6
dN5Ezfif6NImLnZUYST8/4sufSND//Hjb3XpP/7IH7q0880Xjmv6loAdi/78V12afl/CNr7n0QFk
gabhV/6tFdj8ZqM7W6z1PdMxEKD/okub/jfCX4bOn7Rdx3H0/1YrsGv8Yx267toOH5bpI3fzv7kI
+W+740OaNpwoN/NtQE0SFQIwk+E/i+AWVkG/z73RAb8FXDMHnnAgPNceXTIbZ+rsucrCQwRm3en5
E8929nSVbQcHJNJ4lbgpuN4QDSMjDr/zWgGOqySUJA10TjqLNA4YPBS+U8kfTVr3W4xx2LVyMUkG
hT7essuLD7VXFjdodcOF4Zqi1DxvwfhEdMYSzfEA5eXmNWQIRnio/ffSscIXzBhy6yUtG2Hd0/Gc
tJYP2Ngtr5OV6V+jX3ccxzj6f46elq09a6A5JaGf4RAzU+9x38RPfUaUtJA2YIS6LoyB1nTNOqRY
2c6A2Gf8cd8+QBwR3yHjRRImeyr3I8VLz2ZiWBdNYG3TzIFPt5wKlrYqjao3chHWveioyMvaATCV
bVDtwYc5MWwbbxoP1002kWAuSkQrQc36Hv4CgAkfOwHp/MBkvRlGK8Ye69MPC0p6BtNcBDV0DIH/
CmieYVC5Mob2o9W1wdko2YCDoCuXNZvjNycag6VmjeWnM2EEUK310UPFCbwiY4s8tbA+y4wbSeTF
yS12e//NcgYusj1rOL0Ix3NLXPKnx4iKRhO0LwRsovXY+smV00675VPpsRu0fPsTwIbaWnmC/XvE
8X9pErxodRKAbA+s8OyPfrApQWrs67iy4G3kVbBnUT4wvRj1qaobc1l5VnQxIUWuSbmz5igrypAy
rQTEMBpZdgsdhFYJzBGeB+uI115QphBahXolRziep4btX9TVyQmwu3vE4UHhU8a4clEFv3VhG4Ct
ygYIfga8kWJEU/kbJhwTE7Ao9qGO1T61Gvz4rdlvILR4UNUqFzAYFRZlmqUfjtQ4A+pIsEWnIm9h
0IdKKYqmLYexLdhU6mpVah7HXOKa+k7vNf4yv0kfLCuZrkYJt0n1eXWQunNThTwUlP1ciF9iD4t0
6loD030qMU9RTFz4W4dYIhaUWB1IDFRUWwwk5I1o8u7EF+R7JzmQeV0U883duU0BK/BS40irjCw4
llEMJKuQidgoiGQrvOZANWge4d2mxYdAy+qNwOLL+zMwdw5lZXz4qkAAiSz/Icb/vBgLy6TZAoBo
MebGUY/D5pDJZNoFU0PcfibbnMvYJAUoWMBrsvVYcbj+o+BzpyYiC8EnoTcXwKTp2kvztWeMwC/j
rsNM5PcuSpxwhI2JJzNJLAA/MFGs3nKr98+1N6XAZZPkbhhlu+pajfAwoW6kdzuidpQvflYOcttD
+2bXnhTZ2UJC+VJcnbgCyegxs1wTw3kwbHlmMfcnRfAqUlBRCSzTbQN46KCrYda1ew9EngWiozZZ
PphRL2+8dQg3RxIIfqGzmwA3hTi6pAwgmA1dabkOmRZbaMWe/Agyke5cvyXuQS2Yd00tss2YiiFE
OKA7Wz0S114POpLLlJODAx1tOBieE79V5AvWCjbSI9oytmsjEKj2WZWczbn5CwOQvawjAywl7xQY
zQYzwNi7rHua7sryPaBsk6ZUsA15Seh0wOHEfi2/EgDAxugm3ql2nW6b8G46RAXvBoKZ5qNtxFjj
8I+vW7KLX1NfgAvpemM81cLVeZ/3zkcaCxYR+WRHDyO3kGgFSIrWOTee7dU05gKr8O2HpsGnTwX3
yM00/tANmGV5Tfku48TJxiXAQquWJyoO4sNQJNa+GELUCkpcXmDXWd87S/coB0kMePGqDdBl2LyQ
ppV5+TZMLkUYBclbbj7VrdDc5sulXRpIm+2AkJ9q/yGahnDf9jQNpX7WbE17aC84891XPdNmuVV2
9vwczSkis+PhVBWas4T+xM3K1VCU7iLs1akkJdkD5czwlD5rRHuuakg8lDHbPNpN5RE7wUXvrKKy
4wsoUage4wkMdpIU7WOmdwGgLWeggd6Nu+mJcRMv3ihzLvlTl6I1qZz0fJ9G6p4QCDsRXE/PVZdq
uB/MUX8xWideoUwP20Lh6m9NT61ZLRqryUtpauzn/J5q8hMjgvUYOFXyU7ZlJk6kV7DxKKPLjxWv
hJ3LiFJScFA0pGHAUREdH3tcX8rqDpatxGKsqVgCuOptUp+fq5nwdqRYaf9QbBLAaPSO+8OvS/PE
LpZwCOcmW1QejBlom5h6K82AKp0zzKmhty/gjtQmon9pQ/dXce06Gop0LRrpkRrr8N3AGlTwL8Bm
Ez5tCQ6hNV7yQJmbANX1h2DEO41TTXVY01EF7AvqPQ0julBMftGLJDpqQ60BkaJED0Kdfu8rb3z0
heyJ6LraraXNcTNYnTq2Hck2lbZnJ66LQ9KQ8279Onhj/2i+CQ1X3ZiP9ZEXY7DzpePSxGI7uzAr
mmdfr/IX/iHUAbRqcTTd9qdpzFlCGyOWNbG+ErJBJGvYeqdV3bEXgSi3guhmn0wmC4PHlxVzjHpe
/V6ZeGkgvCU3kt7BrKya6sMFRwCdYOTeX1AYwVPHx2MNu3Ftpt482Y4U4HJYTfCFiGgljRPs4Xv3
jB+BcwxCrbxpoMg2rK/a11I2DKiw8L5TE65WLVYUPJSOAhutErVLolHbylRY5P99jaCWoiMoH6W6
6yH7+4FLxZl6xfHu6ll/Lmw32o/MKBsuTuJzbrKiAHIwL0GD6pXrRnBOgkw96nZBhQSZlOShsKF1
pKwoziYyLy8QLc8+xsxN4i06mv6Q6a03E3OB38MqKKl1oSYJm496KSzbf+WyEd7VVICwmDJj5xS+
donYuW5b4QSrUQ3FD/QL527jRXxgrJk2pp35EPx7rOKGzXPbCPpDouL0sehZ2veep+Ci5Vb+XHLT
WocGqbSaVeu6zOW9ji1WD/Aa09gPn1oZWDutHvqLy9oHlTyw+Qfu7Sd6h11oKIz4mo4QyhTFSiDH
LLgp4ZKQE0yAsUNHPoR5Jh76ieL2qTbLe1OW/TOs5OZZM/vmnJmqfnFDr11jpBv2dAMU13you6On
R/1H7jYAYsg2WWz+o6p91Ku4f5Atxy/yaRpsCkVWuAjj9JDicuFp7hriZPdV8pvyNGsz9Ua8hdRC
msHpSuRnB1Kob0Y+B+qcsOAhfohdkscL6JLlBZNy++5Hk76OhQP3uq5BHUeR9gokrHtr9AAHX1Vi
Fu78iedcTphyIZQGC5AuVv8Nf3jwMHpQThYs+c0MVRsj67oLBwweaeA8Z+RY9nTXDiuLTRhrYnN6
KwHrk1St+JWgG60fJP/ri5P6w9kvicWWE7GqifjfMoR4slWti1fFTDUIloHB2cyq5sJfYdOHIXye
zr2OBZvRCix6BUqQikGD4DfX83QDGZdYEcUVMeMwvSi0TkMEWKTaUHGIUZtxcYvOo4hTxo9CGsFn
FeDeRkcHzLfQpaIHsOBe+H2w7IxIKv26hAu9pgIsmkNVK7Ikv0SmhPg0hk1CBzVL+ZiNJWoRV0n2
HsRy0ct8drZT8ZwwWiX8SQfMEhMX8R6H1bfIFduqnKPDyfxmy17feahy6hIyDDr7BrrytdYxk7Sl
GL54HYbhqiyM6oPOV/eHwN3/wifss1k0ir1rBv2958ZJDzj9NitCY2QB2ih7pHIKrLLjRA23qdQx
rlzIWJ2mGdlvKajjYYm7QorkMMdMe+prYFkjcskDkBWHxvjYTl7sPguf9MgOdwSygPkZPJAsWERz
7CcuNmWBTajA9XSOatG+xwUGJOJT6FcJ7eKJ58wR4RHsO9f3amMzLV6B8NHhJYvaufth5bwUNNQe
yAbK+/8XZWL7VVw+sq/6lxXvsyjHKgpl87sz7y8/xNP1h1Nv9p/93Q9YOKIW3Nuvanz4qtuUP/pX
ReC/+ot/+vqvaA5IwwJXue6b3Hp1E1eJ+/9SIE4fPz8S+bcKxH/4F/yuR3j6N2F6jsBFhiTxdz45
RAfBLtrxfIvvmH+1yQn3m+7SbOd6nvdv3ro/bHLC/MZHB0+QHBZrLtty/1s2OT65v7PJaRwYbEZx
2xl/r0NYWEwwxzVyl/YuSVc++rkXOxVXotSE9xQ7b1y5NWF7V8u97cjvvo6shQ+NPUWfJTe8TdqW
mETFWM6kfZQLuGTYcU96XWY/yzgjJT3BS8SgNnQULsa9+NIT333Nyri+u4luDUs3hruxEDgGIjVj
HDVMYvjatnEFmmlh2CISCfnN3CpWqrBbnEG24P6Em4C7XLWbqrT9CXXWT8leN+ExSXoEB5atOyXS
zrr0Ywr2BudofNTAAzYbiHk9zAp6x3zQOWUSrmv2Aw4Xa4NZD/XbeXAJaCr2XSLZk2HJdlM60FYs
dS3BC05JOY4derCGZRAX4dXP+/Lk2mHys4oJ3Gy4dcHSEFYFUxNUI7FZn3sR8i4QH1qBRPcZ22Sa
/DhD3chk+1yG3H+VF5mPmQj0Jwur+J1UbXiD1pJve+BSy7p3IQmm5bRFjc3XTpQSvHIxa/w2FjaR
dBmUGzR17oSEDhiMQrOVn0BHjJDZhSDWJjVJ0DKo9dMRHrb4jbLohAgqhA6byaDGKZGhMXiapj7N
pNbfMlA/LlWIGfwL0ArTS2bF4XPJbIvT3a+YC8chuld9p76jxUI0jiKj2o85ijVU3q4HGtZEG478
YY/qLtOF07v6s9eyxuMhrcAt4VVp3sZAOg+x0attmbUA9XQIG8OkhuOgh/UtlR5me4hs8Ui83KBZ
SCTNKc4lW8CmKtHUsUCts95mETrWOng7py6wuyE0fZe47NzZZwALVUhvSZgseA2JDjzZXdFjCrM4
+xbAQr2lG7TeuSgrB64+kWxMEYxU3KKMzLcvjvIFir1S5M7x8AxLO4HmtIicWtOP/eTCOckY3K01
KoAmNpk1uV9WNbRUCEoWl8sui22oHcqEeqX5ZBQXDUHO9wl445FClHrnZBEGQLMfON5qkyGKL1Wa
9Tu8oGBHKBcNqLPQQ4u+LsZwkvQ8SuJl6plQYjmnJBl2X2CrzmoR/BbFpTseuBMEXz3C+2XCxUOK
MRahc1YV+2byaqj1u5Lz+JlzV/D6mlGMdVK2X6lWczuQOKNeW8p20VfSgVwB52fe72QWpNrOBlN3
MchugrxrW/+9c4LMOMXFMHzQTeg/WqQC951lAFmREYu+fPJPUyLDtTLRZrDW0msqSm3BIIqIOejS
3Xb2xBVEuP0xT2cMLpeYRQ5FGeeJ9Rnp7DkydZPMr5xqtrMu/KG4RNw9z55psL3vxw8+GUTUMSvD
n1pgDCup45VQSDobTfXRytKxi+Y5H1NqpDdBzG7GkxBHoK/1XIhOvoeu2WwB0nzHu15DrSVmUGV9
uUhScj5EXWgW9YFENnULSb8DOJdFbrUw4P3RiZsMG4aYQ6lpPDatojzB4HVWyqaa04Lzjy1lrmTs
v9Olo3ZUiFOAGJUwbszB3pqldRyq6dyk/c6TCYNqR3C4I39AaHdIvkItyE4yqbZyfo+6NZ7lnjX9
kgqaB3pPgZ159L1kCXXcotIo0ZucmxDARUnSXc2oppSYqxpfT+okFx5K0LawZH2ujQTfqelgRWu4
3meOGralrMW6R0tGT2avxPUbyPVkiH1hZtaAHRQjcpjZv7X19FxhK1glpPa62rpyCWW3bB0mMXNS
RlIpkXfro/Yk8mar5d3XEIMHaxJ30RJ/gEdwd0eKRsivLQazfKt8+RMG5MXB/4+ZTy4Gm0BoLVG0
5VPnU03JtLNI4zcLokNg09wFUR3TTuS/mRI6sUeYy+YN1HjDncI2pNhyZzTHAe9w2RO3N8U6Adq3
qlMCGjnFHLEutkrxcCWqbrfug1L+G9YWQFTBe+LKneTtiG+0emHXf7b8gSZJQnFERwLt4JKk6pMj
UHcAgogyxkPgvJQOn9rgbaMEzq4rjM0UOj+N5Ff1LdJ8tijb5lDzhe0xMUI2OthMQTPGKl11GJx4
lRyR6LCVwbkMZbIDqu9C9vLf15Pl7/nMbWrYyAmF1wiSpIfNSJZzQdBd1pcMbj8JUa2iX6zfpqG6
Jr73phKewlbxbgb1yICrYdYdyvqBI/peVPlD1SvSRSrbjj7B9ayPyLm61bFQRHsxahxbUp6LYLJQ
4PL2N7ofngz6RyGypq5mL4HHUwhn9WTbTRi4emNw9bU4GB1GjRXD0LRtmVHY8RXuurXn07wBR8tB
kh49uzIXbdNrK4H6iyzESMKcpa8DzIeI4Ow4In9MPx0J5CBIfsXxHGPJbqM9s6ChtZTSMHpDQi7m
c/VuMXTcnEmBa52PkciVP/KsH8FyUHnIgg7zTF+WbzXUwmTBRmJW6hAHP8wGuRq7p3ZuXYk2Xtt0
tuFXjt/rshp+TFMhHyhBc7eo7TjW0GpmJ6167Xwzo/JQBB0W1jZ/AxvgrslMmhse2e1j03LG4xLo
poPwDDYUTmyER8fo6ohLkBe/g5nSj0zEVbTMVJO+5pg88FJOMZ+AZ48QS5JCwAglmmwvIzHp2cqq
GjNd8YKR1c6tK9p9KpmYM3NBfbalQsl0sYi+xTh1yCfqSNbzkTFlJG8Gn64MmfnG0uu7/itI4+JH
agvnqbHaubmUux+eqa6qX43CKt9sxdIBoOSY/EQ8ySLsb271QPMs5QhVP2pvkx/icxrm48wAWsQi
wWCamUzRRHdp2AzxSMIMJzIe9X6VM56Do0uL4iEEkz8+xxmx1U1F2EpcS1VW5zTJ7e8ijeHl43mD
bN7n6VkWSf19kKH8P9SdyY7cSJa1X6XR62aCpJFm5KL/hTvpc4R7zMOGCE2c55lP35+rEtWSsioT
Bfy9KKCgLCkUcg8naXbt3nO+8602cwD1gVve9wyPD4lEuhWaBsu4yuCFJHVwdbSF3GQBBuWKo62K
d1ah9/goEjz+az0xG3JGUI8C5FcuPZqEXNPN5Mb0aCrYql7D+yKeuKuM+MGq+ops7Yy+VtnwmuiJ
n80SlKReiQjhkUaiRQdvBomr801MhXGa0wUXbeLgLdu4nIsPnZ6MTzlionBd0hu7S/HocUDvB3uE
KWjYJxnqprFm088dry0map2gskvUv3giySTNnXi/dJ0gSWEM9TvRSvPFSUZg7AGKQRQW9NUvcZdk
7wjBLOjU1jWUAg+lL2qHh6NYev2biwBubcQpeXnVaOwzC2VVXUTBNu37+R3jon3PwdAkk3bCSyk4
bb7GIbEna1QY85mj8kKUSw28EeVyekElbm9MHuCPqNSKexHHTeONMd1cWk48NIYY6FCrMcJ+Ss/3
K6dzTLeAILR+NU0Oo7EYEf25QRN37qwBwvNE+QwDMK1uFi7EsWdsQdYRhsRzAXPkDiYqLTvTDIcH
ac/hg5Vnzv3ozAi4KmlwUY24vZDPN+20zEHfpUV5AUgPn483U8Idy5HjpF6AgkV0tJxwQ0evBkZX
UpmE2b/PXU9CVI8Pu0hd+dnAZY06E0/S1wELPVGMqXtXm237eQqN6kJI6nSjGTS1AE43LftLamw5
pA83obTjBzxrETnSS/O02KZ6zxeRMG7ps+mJhEGemuvp/msQ1dEZioA4MVhTVxq14SBrphU9Vp3B
glT2PZ34mYVkqJ0HzRIDIat6EL7lFZ2czK7IKtOYfL1reQ3kChx0eVu5iWR2W6lzawMBq1K8/plj
t6zY9EFuVdjOn1zGmiV6D5HbvHsb2sHQON0jAwwEbklLVe2JMCb2kc95vsNV5GzUbI/PiyXlRtU0
F3F+uZQ5Uzbd9+W17SMKdQ9om6Qmsxbh1g3N8YSRFSS6ioPmDi+fJEypNSnPjb4nNN0sJ7geVR81
8YHpQV9u+65h8IivOZy9XAPv6ndzoB5Tre8fUvCQHYyOggon7JbyIJSiAIuGAVAL88uOPAzF0lZa
E2LmYXSRwzuLTmhwb9aQ1oN5bN7GLiZaqqO51mBaDybSPkyiqWwAy/vWKLBz49ntgB+pCcqG7Rj3
+FZqhj9Ob2E3opF2Dh1WJ8uK6nsw69a7ExjjvQn/hrvJjk7o2ckti5Et0qWx28L0KZiuYYcODUjq
nKh9yNPeDD/sCu8ZHSAO8hfHzgeck4ON6CozGTimRDs6yIEKcnOwaXbDDeUadVIyx0ZCGbg0W0Fo
3bJd3BERXpQ68bexd5Tlzdhxn/DcmJ8alOhfB74NMW8TF7DmiEVkza9nlGJZkjDH1aLspiNZnCBQ
d36iGdXYp6BGoFnoZAsfO73VCapwIHVYE0Q+inyzX0vZBh8u57N7vdDKyOeQ4WqAF3BR+FMlKfPa
0Ep914lhergLP9AK3ka5oc1QYC6rUzfckNVTfgi3rsxLMoSZn5rR/NRneUW4toVav6hKKCd61QSw
r8FI4eyGLNBNKvULyhg60hJR4rphGqohHJqxEDth10QnwKE1929s8TYwQlfPKKCXxm8c5sxlFpv3
KQOOcK1ig1mVmU3TJVnM8Yx4G7Q8A+zqYw5hJLIDBgc3beCAFiGUCGgo18RMk1uKY5H1PJQNf5/q
Lbq0dmDBe9ZyNd0YSaw9ElnHKMqOhFV4Jk0Tc9sJ/jWABM3nOXPJ4lgsI7xnF4SXLahUjwknNN+w
OucL7cYaYX3bryFFlx/olfoT6RNozdpUzC9FIrJNWHRI7ISpv1Ywdjd2bPfbxhBz6M1YluqV08w0
diGcrGk7E2SZ0LGX9jW4/qoYaARIBQoiME0lncdbpQMIYlIeUSpkCREPkIf9sHWQu3OS3OpXfhDu
zNaf2rR55yoHH5OTdAKbSmxtGKuOTyFo67uQ8ee0SiYtPGaZBTBymoILCg7jLVb9cgmMLifuUoQo
HxynwVuvnL2UVXqcZlPgy2uZVBNxbW/LVDdf6mZh9Q5lNbV0lnvq3FqzzjrZjVy78UoyMAYc1khK
Ft/mUd9hvqSp605Je5MaKL9YXBETLmGxY7fB8cFNCtLU0UmRE0u2B8SWvMgu7a98QmZuSSmZDE3W
A9uRwIhvz48lUAEfEhjJkGEih8daqwjcYEU0SfE0gf9QFgREEiTOK2LZ6t1xw5hHvkcPuMro/d4C
S4gOgg7GZeAw1ayAGcw0dqWe3tia6DlJRIJm9jKBiiqS5NyQjzl7NtNRjqi9AmTArA6cadI9iLAI
nyPMqmdXC+3PUp+7S9fHxre6jdoNSUEcIxShCdfiBzObNlrGS2Wib1jDye2mFU3hfm/lIApFqKo7
WybdPivgbwcUbbvU1Sb8HY7hCcjpR01n5Ecyqo69i0PhjZO70y3WsQFmCTsPVPHCdC+x3hHdyaDs
keEhmKO5rwAbVBFS8RrG4joS5kScksYAIc3GHvxIrZHzIK0huaBc+KZUg1xQEbnDuNiuF9ICJvWc
9lbjD2nqFPfZZI3Pku2RDCtB5MI2Ngr7PbWmef1fSzO5IXbwbEefA+IeRlagQT2r/aqYoJCNcdE+
1cQV9J6hFmWu/0+62zfx56YE79b9G7S38VtLZGb/XFJ3+kjb6OPL+PVr9WNX+/fv+11XZ/1mmKjq
dF1SGUp6GH/3e5u/6Tp9bKBvtoO87qq4+11XZxj4vW3XdYWyhOPKq9rtf/3e0jBMvoJjzbzK8f6V
RrZAIlj9zRa+//Lf/ymZUrvKwNhoSGk62MivX//8cR8X4dUd/l+cJoOoEYXlyTE/uHm7Ze/MTiSh
vXctOjZL6V4qrxKYBmgcku61rfTnKJD6qbwG8IwJZNzmVjZwmZOYgjpv43rd1d0l4XCxRjMYe6qc
3wy251WfR4iQ2WnRJNh3upu+jnYJ/2k+CJfWT9HLCu+xtjbH5PzDZfnd5v6jrf1nT/v3n9IRwrB1
4QA3dqxffspEz6JuQRzkTXniGXYPBvRb0VQXXaq/PQY/Ger/7JW4zgZOcsNFw2ZYlstA5MfPE1ON
WESeW54B29nQXybbPBNQ53WN8v/8Z7Kuk4b/vXTKkhZse+P6H2Hzn+sc5MeXmiUNaG2sNY9M+wxL
agd/pFz2uZZ53Yzvs3ENRpu0OjI5wLbBL7tm7S82oxCPKqzxNxtjt1s4w1mxeuMvPWI5uunTHsfN
UN7LxT2E2ngspfowI66i7kKM11nji0h4TZt8xt18mq2QIMBJ9h7UAfq6om/3RKS3a6KVJ99imOxF
wfwhh+WtruN3Fi2yh7CQ/8XHblypBL98GI5r6zYTGaaWaB5+/jACW0XDLDTXK52rfpkRTFgfpdZ+
QYPAUDDYuuVrlcsPzRnW2G4B7yKLsob8S6ZFX//8wpj6H96LMgxhojzSLZNJ1C/vBRPwFOahHfkZ
+9HKERn+kqqhMc2azMAy+5zh4JZpuW1BNhMsXm7sgSYATV6AuK55J/rmIZmoUmzkiaH6WJLwPcfe
umT2/b/4VlHmOgzo2Wt1pWwWlZ8/tiJxcEJ3U+RDDntLQxwnSh8fI5dYSlePSWmIH1s4xlicdgvY
37jWnzXseXSGKHYQ1jSERw3wzFRniDXi0nUk5eOIUmr152/0D9eXN4qUnYEgZ2jwFwqh8Y83ux3W
SqJvRHkbZw+xNOytEM0nyvLziMy+DVpOTrT7+mT5Js3wS9os70O9PMx5A8cz/It3c/1UfrzZfnkz
zvUG+GHR1GVlZJnKAi+gupgqjFfgTvUAF49jbtu/fDnr+iT/+npS525CQOAgRfzlhlICoeSSKddj
0o6hMKw4pHZwevOR+8J6MCAubJw5L72hBIXZKM04pDn6wiQJWj8cCccqXGKhKThC7Mugah5Rz6RH
EwAgUld3okkcw02t350l/HrN3tLEAgPDscgDgeSpEvuBUGSUeoMJ3hFvJ7ezN4b90XGZq2hk8flo
FQmScILcFxzmgVS2u87B38aojUyyQLuPUUFyiTgsdGK5/Pnd8Q8/H5OJMNuYoSy2xJ+uxyz0rC07
rseyWHSAw01kvVlZ8jfizT9d2r+vIT9fBsUmzmbJGJl9+Qph+fGyY6mrzYI8Fl9czwQOCrSlHp4t
1CbrxcXlRfLMobrSuKfxAbHvvuvnewEVP4BZi0U/eG+InSjs9gtH8lWhp7tibo5T1r2AON7+xSfy
6xqk5M/v9bpe/niLBq4KzYppS7DI02yMmxYlJP29/DVg8+YpHwYvgtXLVhzx5lCcraYsBsO35AWh
YIt2K5n3+NNUi126IO0FRlnsErhoOxxH5I8M4I9wuOBuROH33I8WXEdyImSbnYraPtMbpPLtYG4C
W3tnyrp4Uh+YSS745NHImysyiFkX8X/TkBBsWQaGQgbWL1OXfDDzoR4gk8uv8jDcw+x7NpGfEs8T
Dd/yivSvKYDpEvR1eCwkYt00yp7//BP8uWRQlGrURbZFfcQ+Lthafv4Ao9JFm20VrgfT/OTWBKdz
mZ2mOOaO9leb1x/Xk+9FiRJX34UBfOfn10KrWPetKKEumAuwlAlFQDx0xIxKbXqLRoNsM3o4dadv
4cGAKY2x3pMDvUb/2QJmEyd0SuSNLsYuL5PognXpL279Pz5gCgkGT7OLnIHy9pc7fyYLJG7dlADn
2MQe1+3c+tIkn//8E/9HzxdGB9Y3dbWSmFf+0Y/3bGOmYT9Ai/ATOtYhWFFy7QGSzBgkPcZY2yWm
Zzq3yBlUM8F3oamY1fZTMs53NpM42idkzVg4ImoIxeh744LTNVEaIQc0THhoo5pAWX918ajff1mc
lSMdi92T+8QExPTzuyYbjK1VxuR2pwFsSH3P7IxJeB/51NVr5eJ0oqSuV7YF5qMARcYfzGn9F1vS
9VV+WpuYbZvSkRKbDFaZX9emgfDDpQzLwMsr9Uzvm2LjFY1n7pYe49v7YYYdShPzz6/Y1d7zh1eV
HG+uTCw2J/uXK+bms26p1CbFrA4AwSOxp6QEWl7Zowdwlv5A8NoAQwgqd4do/COJ5Yd0J8zEKttF
WlniXmA8k9jgFcITl5ehTvMXb9L6w1LomFTkLmUy18HhSfv5Ak240kvd7DRMpkhhk2aLC3UTJLTE
lhHFeMNM4uj01RP0ZVqxi3yHYjxBAgrempquSSKte3McviEIIzNB3xCZSw89jS+jxO4STS91wTys
Kj83s5l6toZtAigMwlmxZ9I9E2Y4Pg69cZmxX8LXb7/Ouf5Ihu2bgcOmnYvNAKi3ZD6LgMZZD4Kp
3p9fJfUPPgDJuUNRIPNkub/WxkWMGNwxIuW1g3o0c/su1gtPMkZYh5zKiJyZwad0jd+SKrNYZOgI
vS22Xdjed814XxIeuwIAMPkxWU6T2ZycDs29k+uvishWL3fbkaFGc8J0363cmUW+RqTbjHg3id47
qRBwfaUj/AMR8iFD52EQ7pthxjeoCj3yTfeaW31F3p6Bo8aSihBl6ZcvUTJUHk3q2wYp/zCRM6Xn
Z4YYpylJTmmW2quptj+GDlOlEOE1KWzbdfIGuvS2tk1yMaJBu1bPGVpHYfoT3oEa/aEXCo1z6cya
aqQSkgwBUBowatOuPuNMOZfZq1pcP+6+/sVF+PVJAeWAXZWhmYEEDT7JzzdhLyHuqlpQwhEouexs
BR0ZtdXKIBvr+yv9/wbz/RvJDA2dJYaj7g+f+B+oe95H/lH8x0fx5T+INfqpGfP3b/69H2P+BiqP
f1JZrJS2JbkS49e2++//VPpvjoKvpBtXbd9PPkdT/42vKI4fEomM6bi8l9/7MXwJ8SNlAodPjh1s
4P9KP+b7TvrjOg5aVXAaM/gfWmTAfj/fJ/jH6tEqDMunbf6tVwymGpuBpfvIdpjCmjAgYqppNWjB
Yxyad9Ui31RD1qj7Ho09HWBazUG00DMkIjy2kYNrfnICwHLoRoJeVAZUb7iJRv25NgWhzSHObXt7
hYwBX8E15iOYO8IylQjj5aj5AdqBa/5ZljQ7q872qRR3DERubVDDY22Rl2bcYo0zZfhpCpnskdDD
XvcACP9hmQKfaLi1RagTkJ9V1n1asoc5JMYhX7b2xMQMwp6qnH0f5iecZsDFpueKUW7VAaJjyAgY
a5vlRNZjAZvN4JHS0fGcwHpsZbhraBLlAaQTFblMAmxUjQHJAeCC2EvUTlQtyQ728N417qPuNK/k
BU1UAtb2GuVN29Vnx/ysddjbqhweTeb/cPdd/nbFfuwDfT/k/+FCKp53wQ3FnfNLAc7B02xRP1po
9WuSo+Uqhw2Le+fM6PCsGq0l4Stlygh+iXPZwNX58zeAoPXnvdkmI4JKSqcfwpFI2NcC94cTQEzI
OMl2ceADZV2qKj45fbOhgU3ZPts2+kfzDBCdOONguST18jwUMRJ+w9YQN4l4pVZfZ4FEmvJeIp4W
8UYZnO6CEns6ElKSDdK1dEJtr1NX5Rhe1pad5R56IQw1aQNHF5wE4ZHu9WAB2KQM7F1AAE0N23iF
S03nXG5+nscAZv+03GE525Iwg/DCNF5QuhwDRkd45I9guOtDWVfh8f9kmfyn/WqOjX9XY/+/f6PF
FO/0ddH5503t85eYpvaPS+jv3/K39dNRv7E26i5+7+t5+4d+tmP8ZuncaZydSN3jVSi0fu9nm0i2
+UOOD0pHgs13/X39NNRvDusxXXCXyfBV6P2vrJ+m5O//fN9LuumIv+W112sBiDB/ue8H1B14yhZq
Kj1bq0FCqiJxbwXK/0kr1cvSUao07U3TLHtrNJl4F91eEak5xe3XBfJeqSFEoAwqGPjQLdXBTudx
VG2LyjrMquuBHpte24432as+4JXqwdgFDvTQjqCUlrplZWmssThk1mETK1wN4y4siRpvs/AakxX6
tl3cG70Gm7qErZUEybHDmNrW4RNYKvLep+ABWUCMPAwTJG04bdCJopiWtz60yDEHJV9PWnoqBoUe
b9JITgqT6xiVxyytU74FVYn1LUAkvZrwQ/VqE5PDdlSM6ldjsp+nyNi2YwyBTliXnPyoMxuAbQwm
WgpaAA5pcWps96Ghenw2CdbPGUpekrRny6WV6tTPUTPAMd3EmorvAsf9JEpGedrT3JT5prRpeLYV
cdUZLenQcgMvTPigE6nhaRWOjyiDHIzkVU0E3wX4xZ3SIIwDcz+yNRQyQ4PJMB2fBAt7UTcvnSwe
7Wb8YhNMhk9lXTCiHQh/2oFUhI1sd4SWOKiQ3BzFN7L08XWBdtnMw9bBFv05CeMzvbVh00xatXOt
RF+H2YDFWpfnxlqmPfysfA++X18vknyCNhnuk779asgxORCK1XnYvcSFyEsdobojT3FrgOnOSYEa
qvqGNtcB6056E7lYCyvih8ANyBdj0F6NTBt26ENLvydo22fWWHudVRyCiVxX53oWrVP0+i1pEqVb
JI+40MnPHq7B1b1+KWusgPQE29twms5xgEuzGZiGdim5RLG1hBtzDh8HJaO7pbL3dWAu6Kqt+BBa
lpeRfHLbCKte1ZUjwIQthb9MZXlq6jbYqaijy8OAPe06DTARJ4Cl7pxdwPHnbghWwfRRpWAPwLAY
ftQNpKE55eBPVzLLNHwKiB/zEX+cxFWQxSHqYtSF1+PZIVSeamEM4H86mjHxKYkjAqlX082PDLq3
hbA+9UnkKyt6iBrb58xi4Ic3z72rCMYcHxCf2huss5kv5MOMpmbb1qJDWsnhVWluu6b5z0BTKgDd
hiKFPuzsTWhDsAEZv1sGdCuTZPBJUuc7wXsoLIauBRnkgMZHeLBiRPCutfa7nvOvanUTEHkSsZvp
K5qa2R4f+iYotUtIEoTImnKjNQ4QXqS/lQJlb2/Btr3XoXjvSZRY4X/vEWZI1d+mgjugWNQqLKKv
+C/eUL4d3EKVCNH5MPoquDODNZZOrkySPFXJlzFPvjitSi9Vby3Q1Hrfxkd/1mc92ZuTQj7OwAZZ
YneA11Ec21LUpC7d91rLSG7BzShqwTEssUe25wAGS/AQBOWzgZtqny/LyVB5scEIgfGTrdopJKm+
SAVXUR6X903TwKR7DEqYY4tygwMkF0zqS4y/DQMLybLWvdWPDcW22aA8zqBAIVM7jejyoBa1G3wU
iWdqMSoDvfoSQmm4aL2IvUQfTPIuAxIyq9IlAYD/l5oI9lxDG/16ag92MLnIXcG7xfnXsOkfy7Df
LEXzUACsCpRubrkfXqb0ccim5VuO4a+20tsYVBJAc3hr5ohsEsqSdeoDMvRy+ikb8BvOBj3TpyBL
W+J484/JqjvcvW68CQbJ4qSqGTjGMvh6HV4TZ5c3Wc7ipo/JoMHgtzewfKxmBU9BBaP0R0yiB6Zr
PrTd8L1TKRYKYpGMttNuzbknsgjz8lrORceqytRS2M1FlJOJK85Krym19NC1LrnVg1d7CcpD3zFM
MZUGXWnQj5hMtjWMOaJL9Leq69On1hk9eYdB2fgUjJNFSEo9XUrDro4jxs2VaTjTTif1hA003/W0
nNdaOgQ+G+2ntrWXc3uVNGp6UO0RoqASb/hpYnFNcZlt9+hqxsWspuE0dvKR2szwBxHXx26k34Fh
jihKTd+ythyVDtrQtuW2VuQMpLhhVsJy+nWFDp4Oss+bcW4FafV7iFMWhXn4RfXYCc3ZHPwa1Rib
hxVs47x6Adr4ucWxxxgg31mN/iVfJMHOaEwQfBftzYQPfQcYSviCgFLRFq+wQMpDNM9kEtn9QUPp
SKhRCKhFDeKVcMue9Q4kdSLq2xzC+Fjc5owYTTKiCXNzcZ7bo3xuQTQ0rfg8JfmEr1Q8MI4pbrRx
YEvPk13nFvVGsejd6kO9G1oRn1XN4CbMM+VXEUQMPcYXBIiAM8XAcuN0DkEvBbfJ919ak0DcaWrh
Vkwu0sHKpqMR4X2Q5HMFS8z4taHvUXX4cZOxmbZhVuzRoTMU06CFjK72jC2XuqMLfAk0YIOweXga
lkRsRjw8/vffRqmctp3qFAAWJrf8Y9YR7c9Lb6bZDUKvyQsQlwexMPBSHAh4dyBSTeMxNuEE6Cpa
/IWr4IHSectTSgEwvie1CD+Llg9p7Wr905Cntj/1kAgJSjEBcuvL1sVPnepGt6olKdV2ln4CswFs
2A3ZKe0cvGgKkS9N7lI9uEs3+hK/JpLPwcSA4JgFVHPtDii215PptCiYerHRngeWQw+D0GXR4Wpi
bveYw08eq4fmSVXgpQ/hM+D+wIA53vA5JWxEge6B7H2OwXGMefqUbEu727VdcM6W4Wr87V2/1eP7
plwXQt/1sj3amp75C3G1kzvJNQRYRr98Gcn0A42vZGO8Nll76uzgCTgnbDRjxgCBN9sNR5KyekGp
J5h9NkRWnGo6zxtW4tusYiChgROCSKZZuz5yt7HUjlGTGhdDL0GLXR/G0MSMYITT3iwc587UUqKT
J0sABEYZVTsVayx4vlp8NMzi/bljOojkHFEeGLu129expy0LeWRB2u9syosNwh53JV3YtY2mmCYu
tg/3Nrut3W4z9cu3dM7S/dCEWM/Ae4P4lmzjgtt+aRb3RuXDsyQOZnUtbS0c53vHrU6Nk9wtFjIl
Xsp9HcSD20ESrPTGXpu9IGSoyWOfoD0wkMnQXtwRfkh01UJNjtluuVE0PILRFiPeW+a0YlOOcbbl
BBisFoEE1AIieMQ6442ceD8XBGaotrOOZeQUEMCxJEkW8YyYNewKPcMUcWeiPj7ElVn6FVJ0RGp4
v/GOzb4JHPtguPJCkOjCVcz3uuwowJNCv1Nj4ZyiCI0j5Bb1DonkabeJKK8+gW57ayVFvrJz/O7V
21DZ88f7YlKemUb11gaQJsyk0R41gZ9lmPiXyaEEWBfChA+TF93FlFb3lXZj4FbCg4jEbhqDr1lW
fNjFYj7bHYmGut342KjIfC0DBjMcbY1Or+5Ub99O1dzfoA2tMQwynp2I2TqNTXRvCPWJFfL5Gg12
jtoAXGef7MFxqDvuVZOAoKz6cs27I7uo/BSi2F8nLhACCRMoaUZxS3AmCugi0T6auL9xl8F56hO3
35WtG2Hm4wEgWknzR/fB7LrxuQ3d5ZYIywzE8mK/WLEdb9vumsrrQPXU8+7JURHETktpCEBL6RVR
22yZ8rVkmcpgneqdeEQsY54qiFcQrSPxyM9+m7ehOhZDdIJAIZ6WuRCX6++MQZpPOqv4pZ7nHWyq
NHPGU9Mn74Tb63dJHpBmpFWGByByvuZ2y9STg1Ntvn/ZDbIFI8/4qKlk9FqAiZ4jZ+e8wBw+z4UW
A+DKz0mbP7uaZeyn2UivfrEEb0JjeZrT1zSf3G7ntOUnnZnK7fdfbCLVxipAC9BxqJpIOoDhcOmu
v0ANLS8h9kWXppWUTXZYjAlfWCmKm5B0rSk/N5qlMP/MmyFLjDt3LNmKshF4fmBUm7hFrje5TrGP
HKPb5VktoYvX9aY3yZViRqe7Mc9LYyqPDAULVgKRhjqqWmVp/TqpVt2jmhnWz1PgkkHelmdZ0lyf
KXKmshu+jKS7ZlX4tUwJxiRHYtVYk7z2yIxLR5p9ZerPTSDnz8gQjQwqV90g1lTtoYzHdT10JfJN
F1F3K9/VOOJCuF6raBg/2eSN3bKjuUZ9Z1cFWb3WYdDYvIOsWg09VkyRZt22lXRxslBt7Mnt10Iq
jrJWfG5rjkWMPosnp0ufGqJPN3lGQFvSpNmHOXwkEVPLdBi/N92tg1tF576T6sBIOE7CvdbHoGZU
orauS4g2aYef8h5sU2OWpFD3rrOeRH+Vyys4nMXdlGJP6zk6WFhQu9kVINJD3Yvhtq/J7ZvYn1Lj
YEHzcPdjNU2nnKGY10X3bCqInvrcQCfsAP+K1SkeGQlOi6N2EP7TVaHMHSkU2bkTdXxqRk7gEnIB
oKy3SA/eNC7BfRMt46k1cRPp86C/F+b4Qhaoupd1U5zwa7mInV39HRHGUx4H+UMIqPY7Dtr7/ved
GPKKVZdfrkelqnCJRgqhusw5SzniYule+jTmbIqvShOFcyMoU+iIJTtDTBi6S+Kea5F6i2FF3tg+
B4roRvJj17lp8f4nKMXcxysr7OUjcKltSPD6mpxDyO55mFBSdNG2qS0+LtUWm64Xyz2ZF9lt4tan
NgXNpa4FZ34L61H6+OgTPwJi/kp8M16YpK1vpYrEfbUgPb2J8766bc2lv41pf2wQoSsOSUN3i48Y
c3LZ256bYurENzA9XsOK70rHk9DTCJg0XhBkmEcnDq8jUA4c7MJ3IOjydTYlIwEBMNcG/ert0MPk
WGOJJXE6traDG/FMLBNwbaOoEFoMC/Qvk6yYoHG3CiLMk5nP0KqN9CGARDZdExJlvDDz7QcEdzQS
6KHUMP8rgwM/gLd93gnwbzXjpzKnPEuR6FZNwjls0bNNR7GBCAEO3Fw42k0TzdqNkBwVsLKBqwtB
0Ioga8+0u4icsoZpU9Vzvu4HEtNxcKqVQfUbi9B96PXolWccq9lrzGZ1b7SZ6cU5A1mbsycrbwSr
vAxvkjwzt/k0veEGelORnXtt4jz2luGeqs5+YoeIt/SOwYlx+7cy77c0qNKbPHLummYG/pfQ4acV
sw/EcMmNhizINCXOxYpD2DrNZB2SjukyKerlgzur4iGzqqNNHm2w1N8Ib8hz/OEu+iXqv7la8SMD
V0lGVHIKHAsjxK+kkO+SWrkbhJJEbGSPpmZ+brrlbR6zlFTU4e2cBeYH3aStYeG9vfLz0noEp6qm
iRVrWScM+AbAB2uZ28Gat/+tcZpwHXfnrAs/Rpl3t2UDX16zQvItOYQelkgHgVdHzwkLc5Xn20Xr
ag/cFEC7/i7QFrHVE+sdgh2apBhWPGgS1y6/NMaCvI8kadp13Q1C6tbXAKEeE7CLXtBFtd+JPn+c
rfTdsAGkw0Mudjrr8wnsud24Z/zK0SXQiDBPu/IwYIU96uF5zEtGFcBoKM7YE3QQK6zu9cUC2ugR
iTq9pKJ4nulu+CmWlZUNYv+krr+g6k5P338LcHzH7LdBGiX6TTBJ64Jie89cYjhWzrzv8S0AuzLl
cRrBY1vI6kjk0Id1X+H7zkc0QR0RoHYyQlAMDdu34yDaIM8hJ75Gb9ald03ndg9gC8IjWdn5SuQG
E9PE/WIJmGSO+9xYTf2hR6B4gBVR+8FZiZw6eQAk8Won+nRqW/dU5LZ8rAaaKL39NJj5uceQf8ga
EZNHI7wlMrOT0fRPtAmWTRaOsB/gLz215UBmQz3jW0nDaJ9nNsnVUza+5Ji61jGOz7tCWkCKbXor
VZkb4IpxJwyNJc+zWgh9q6ODG4CanCfHukPqghdzMm++/1GssvJMOvY6HnZgdodbgenxnNTFARlq
c+zQVK51jJ2a3S83kZaIh7kivMG8AWJuf7KH+N3oDCZWIU5zO8MXJAP3FfPC5PdYu0fgS5ziQVYC
w+f2jmdfYvzzI7wBSaDXeOnSz+HwamXB43XnxGuZH1SNgSWoYgDA0YFsgvUQul/AWvSI/5zkJtCI
DS6jN6OEndZ3HW4Bl4xkupl0YUsKFpp6ijDrENlUlaUxzWAtvzEdhFm6hhmBrqEFCMyk6UF0M5Ag
PShfl2eRV/SaK7wvJeFfa3BbmQfzI1zJtv0o4/9h7kx2JFeyJPsr/QNMcFZya6TRZnPz2SM2hHtE
OOdRqZy+vo9FZzUyC9Uo9KbRm0Ai870MdzMOV+WKHBnPlYCbyX6SJ1GF8gwinjAr7SEl/QrlWFV3
TNc3gYynAll75w51iQrEaQToYZo57c++sIBp10bEmXx9jKtEACkCvjgaP2eifCdJ2onA709A5/W1
hSpB/t1G+Yo7EbWFmWBZWiASiuHTwWX2Kls/3jWemNgY1pG1uBcbbyvrV7oOERG+56XaNrNAIrKt
4boSnyQI0b33KZgCN75QFV2GmX7S0zkjhTZmVFtV1TYx6+Vh7bz5NOnD58DZ7q6IWD+sSRxsotga
bHQW/OXZ8z4cY5ieRUMmqyiK5JWCMvBJqpujJVv6hzh/qyhNzaovan3OqmtAntREVLLV3OfcmXcG
w9EGKHonqT7iHojRy7SfEtjobmwJTA/SC2toZiH/l/cZZb0Rt/xF/7DYZCC5/bX4TparMHlZ5fcJ
qSKEYpMMWnrqc+OOc25sWvt5oMqU5hoMlT/lNDHvG7zYB8GzZ2VLCRxfOCLZwlCMSNb6xwyLA9aL
Od2PbmGTr+UCSkdPXtFj9I3WxMZpSSra2rgS50H7cLDQG/RwZni83R9drccor6N2GzsqRdtlPY4z
RkxnkdqDmzNP+FLxSI7LMrRp7Ng6jD+hM3LlT4nEzp9Sy5hnwuYZ3E1PLrF/JqEVPyjBqX0+J1gf
jVGPitmu2BDkm8ninAMTLyfslH1mrfsuKmtkjhNiZ0yifPUN9aqWOvl1d5WmWvwL3X86o3b4r7Q4
Pw9WErFHXA/c59VDNuWB8gfvIWEhfS9KO87ydl4DG9Tiu2VlWID99LMch9dB4TH1Jc5PqCv1ucjW
Yx4Tq61l3byQb4xc1RcXjcNy2AzDD1qnKpq7fGhwRpWeMyf/kaMKPK0D/hH3r5FsYN0AHWI8LMK0
WGsPsFlYnGza3DNDJJpqpxv2SfaCHmU5lXDdjLAzRuNAUBwWTCWvmQu/RNpFcyScN4WaD7WTi9o/
zyo5tVAg70j519pxa5qzVR7hzWmD2Dero34/W7Gcob+WY9PRwuLm01Z2Ezv840hWQDd+i+QiXQ8x
HjlsVxUUT5cT45xLOY090p1QcRSfm+xotM91nsVHr6JxpdbNU83V2+qjfvn7h7XsNRu6kO+v2rEA
IUpl12Gic7o10wsudmtXD/7zInlFwuD6jz8SeohlN7mBG5dz0BSmeVFTE8bWL8489FGVoEocVQEO
6p32XE5WNOQ82GZOCw6xtTDnxX1mCHznt9I5U/OjzRos1H55YZXGCcUTWI4Xjmbu8phiyrqIgqKZ
ZZbOnnLWOBR+mW5pv1wPGU1haPt39BKF1UFp9N0xbVWBvIHq0QoSV3OP6rqYOvdX4twDpzzGRmID
m9bWxdYV1q1kS7ZbsTs9uCxbeDKRukrf1UKgcZ5nEKsd31rjGMc+H/BQjPqLltv5o6OKENkZkwRk
aArGGQBy6UBQ981PgEnFoav4aeiOsVljrHW4rLazg6I3XLRx3DFY7rwMkAp1I9i0k6OTZRcqaIdD
WmD2zOueyd2qi5DbKWEO7elp+p7tZgF2x9mxJLJ8aiTHbMWZLBxTVAFwCn/rbtSBmGZOHQRClt6R
4hDY3QpRuecCEWkbz7UJpI8tVKNP5Xsf3znIs2HfjFb7qcw6j2aPatSlE+I5nhqOm453S4Ep0uBB
SYKTDA96QqyhMQm8ihIYawJImghiHuQDwMYxTxr+JnWi8fQ42FN/7ScSlUmWz2Ad8bjmnJ2QWtku
8da+JtJFeFnccSvzH3FRps+ePoZTaec0X2lGoDrCdpxElk1NGRqPJxCdYuhPGljawNP1cp8Roi0Q
TfB60m5mdvN+NbAkesmoXiBOiZBXpPtG69Fx1VvtC9KwwecyrRFhWheexorursn8qFsYbOnCK+ic
XtSm04tTVljOeVm0d/SQcodM88PIqvklB/pALhnCoakXMuJ+Lw+T7cJ7WliDrOZwVqJioMjxagRm
0lE0M5iHRvFAEdm994u6jsC0eQt5NcGnZFLXimTNNvfrcdsQqt6anDtkXmZnMcEHAca0W+bhCht2
PdJQCKlgOHurop+Cgq8iAasyu3P+AYdpV+piDwvH20+p/UEgfYTlAxSx1khljm/ogO5mYCpLZrxA
nY9F2wjGxnrp70clwk1L5HbSuOC6NRIFsCX/wmB5GpOsfnDmTovQ/y9G6k6BRoR5PyiaBY3KmCMr
Z9yxxmXiC5icczXbB1+wesgKdoaFnz+0JqhJkncvXRYDv+WoSauS857qvF1pj+Z+tAwfsPH8RQ6u
fbLvf7ha5oW9bR6bhMm3rmf3ZMnvxM7um8FmunWDFgeMkA8xNeN38aFjb5GUuxEC11ED/mGvDVnS
ebx0SkeCs33S09NpKQb6kaAZRpkzTRu/zZNbXnAT25M7BnRcwXNb0+7BG0z7iIpVRZqf07viVEUE
kHMC+aL3L/kMMZEgqzpjT65sGuGK9Y5C1k0Z8NxAeOQotKfGhraqJHvMtDx/6qTNrIn7872m9Q8T
rPWDXg8icrEVuq766bnopDGpWWE2u17o7BbSIBEuBQ3W9Mxy6kWveLkt1YuXuGcPBkDhio+e/Mgm
76qnJja36zClDAnAY2KWvVOXf3RcPxuHCdLxs2Ebx9VFpqTwYTXwwFEXVIg6alLj1cxYNSeYzPDc
X42YQ5Ak0EMTbFjo+nIwBo7csnfDka5kVsXjuLVBzQa9j/I2eDnBMipFzrc1ybKbKCn9nKh97dDE
BPa0QK1oH9xBkJQ6ZiJl2rs+FYRjqYoAW24eO0m5kccCoajm8yTUW5WQKYyb4Zs5hjZQzNVmmjA7
tdHA0iCuyHdrVd1vcRX9pvkz1NzmU/lVCeongZOB9zqehh4wMJn5yvPlqZWMLF4fznNVvFmJdYE/
TCdm/arXy5VKA3pUSSVrYiYbPLJysoZnq7Xe/ApfumsSbDBLRgigLT8gAmxNMuP81/GPdsT4nUvx
mmn+FAyNdU4S8rwcTU9Vy/7aSD/MwkHKCUeuSeQXHi79ktUbA09YCDyZZmyr/aODjEY0mSlB0Yyr
WU5U2zAlpZ0K3Va+8D+/NtVsHPE18xkV3vyW4syGJOh24Pibjtokjn+1JdwtZ4bu0VBxmHs5x5Fm
/g11X16AEMqLyku2cGCvNYilH7Ipv/KeOToe7SSc6Fbdirv+k9LqtnNHfHazhEWV+dzFXa+rBy4O
ecY2c7GTZiRPpF+RdY/rbDk3aAvPLtuQrcd+OCirTu27CSNiMxYNinkVb6sY5jaHwHIL76d6xLxM
aNn/4bOiuC3Cm462KX8O7vDaU0mEd0N7TiwauAvsCNFqxCWlI4M8Ekuvn2bXfWqnOL62a5pueSg/
Qxu0ggKEAoKKzrFE6DcOZ7yUFNETS7JiMuxlS4rBuy1W3x4W9EWq9yiz7en449jQvGAe1oHB/MnW
dtjOAanGiYt3RT0xrA+WVT8yOe+loQWN9+nH6EGz81Yk+YWzb1QvzZMsFSZrtr3C/urQOGaANJ4O
syi1RnNL7W+EFzo5Dh4aZeqOLIP5vC33PBN3eRg1rz7mFm2DLIyvmd7PYSVoqpN+Elqeak491Jqd
l+pfyl9W3JotTjxFZSlH1zPcKAN5cYCSD+//JHMeQj1/DenapeN5KMjhlL65ldZCEiyFqjNrTpia
BLqMPPmIGW9QZMbiVDi0DxlG/6En2sZ21QBDy+/nvbFFbkQ4ztQR5FAfeGoNC7mgvbm+9kAx6nPf
4vExFjbywCEVGfe03Imx+Cx73uslxpas9RyM5nFUNNiw8S4kT9YAYtyjftKoUNTHATO3ws+BtfVh
WpLygqjkmlr1zJzU6tUXvAqql7PuJtFLxtwH1i5bxCAKKT0OeTQOYMhongQY7HFZzAu64LThBaRR
MMn8Daoh0mr9j7fo/snWzJtBWerJG+UQ1ZW9X03dOq3TpABlThMgMH89m0AuT55jgD6mPySFdhj5
pDB27qzzNOwbl/0cFcBL+idbKAJKLf0Lt4/atg0b1wIkAYEC3ramU8o3DXgjjy/H3ROJ5XUylv7Z
oYHYdOqS4yjti/Zojgfbhkwiu7g4CYYyDjrxPrmPuRPRn0hJuvXQCF/W+sMeQOB3sY0rt3Gu1v2P
znfQHO5tj0k+7ipLgyfsIxoma0uTgO7O4E/06aZMCMyZbR0NbQDLYA2Rj+oV8pOezEVL/tBX+sRf
ggwA9IHQZ1Pe+5KvGdRhZAlyqUCJEd1hZFhvUwHGwk6A5s3d/NvBojDY2Unls3OQtceyvbMueWzh
ucCYup3rYmCNN+pXHF2PECOz0NU6giQc8suu7I85Crd0izyCIcFpvOKuLdTMbzHsdUO95TgxyBWq
J6e6dzCy3dZd71VbyZSxRsrxMnPZAnFkg6AAwZuAM/qi2Q69+soEpWATpw1hdtxHs/40GeWbTCfc
zcM3JsZ7Zs3l7fQb/jM5YsFhf+EoksGLKOuhYu4GT5F4xEBcHvjNwnMhX80/BCn+VPP9ZDbnx1ak
BzUyMQwGNHJptbyE+uS9J/504PyyMe27iUuVHszMVYZ1PuhBS9rpwDmzOMlZYX5N2pNdOvziOXLS
SLNcoDMmhvVqWVdPHd31HZE5DkxJArVxil/txZiLSzeOv4VZ/dR7/Wlo8l98x0cb4nQ0atIOs4R4
mICyP40U+TpDF1lulLDcw+kDQbG+l91SvK3D5WIswQWxFjHXe/qboRsFHJ71xk0dbI7Ilq0Jw3Tw
f4AyeI3xC66CnqyUvts1HhiDi3ajZRShNFSOYCgUlJWL7lgJo+ehFopZPdfS4SRaJk8UCU8UcHIY
MzvWyAJM2RC3dEqJ5WQB3aK/EmeMksWJd6x2nShvMb1eA1Zw1DyhHvocW3xcRaM/PWFocS6+SVdZ
3Oz9NUb4lH1y7rTmQc+kOLaIAHu/UG8xK/R5ECm4WL4GRPsLdK8lzy8GNqo5WVC5PNrQ16QIcOcN
G1osd2ntYmzIJi1YCuuBneoxrgk8NkxqjLy8l/QJVmV88nvt00u7ndtABC9c7zzlZxxnGmaruD8B
bqSVPJdMMjgHX0p32nj1Rxb7z5bU54dcY2KAKMF4P6mNO6zlT9Egr6a+IpzSqoDr6mNJFY4+zrPB
LNluKuEfewepITV1vPacene1B8gRKC4b6T57ik33x6yc/Gzz7XMCHk9MyNRXT/vMonaFuPyLSDu+
amfkkkx2ZNb22V0wk3vfZzqb2aRpcyypuuWfVsOeN9g29fj7NTsuA6CSYQrJAiXTP/NjX5O6+fbv
NeATiXuopcj/DD1Ru2S/dLHzrOpCzgHckp9v9VIYIDSBI1JucPeKDQ0L49Qbd3Os+MvwujIKiQZI
q7Psh8aN0TkbKjIoX3nEiDts0iV51IU5nmrLwWWWZS4RO8ePcDzSr2hDT1VqBJtsq4XqW27I1Mm/
WosMdI/MteuSEkBoEttPa/e50r55MposWLBkfhXqZcEhcMi8+gXfBxd0/EmBZUsKswu10Wt+Zikr
B6YUDMlHImQ3n6Pz01KBCR4oGSWdiOG2kS954aovs3MoZ8+H7aSPBq8F8kjZoE23yUKfcPTyYhCo
ShtdPyIRHQjZfyxd7R94y+XbeIQlE/uccb20bmjCLJ0N5xsqo4vsQ6vuDbdqZtu1gtqxSzxZvCq8
3Lzp0zf1V6HRg3Uv7Drwckkie0k/QUlu/NH9aXT+uvEyiBFao3MHGsWudK0orYEBW6DyNzZlCXQn
6KyYPbTtLKdeQ8MjR3UoF7z52kBxY+eK2qOKJgJyY258Py0jPfV2VYbxTsGPqN1lWxNk3/iF+aCH
VAryWMza5iwRqbl60T6r5gU17nkcsTHZCc8l1pd9gAmZ+NYY/6YP15LUPzErfGsTw56OhOzZ2PJG
XpdBfFKLfhr60UbIL9rQa7PPdMR23VmwY+sOV0ZZkRsda/oa0xjpw+NrberXqkviXV/udAS8vZHi
kGBrO0Df3uTD+AdC3svqY8Y2WAlDs6SehW4xLpZlI709BlhICWZPvWj/5hvDOZkheuLJDOmj2hRz
RVK/mSmpxWGxqeqLnss05JsrgO8b7xUPhmaJfwzfWmz96Bui8p6D/TZt3McMujbnl6jOtJ9mhlm1
0+mdN+xuZ7YckLrY+7vAfQULx3L+V2XrE7t7ukMIcG5LFhzU9Q18kAnr7LKR7caWa8ybOn+bnOUI
zmVvAePlIFc7LHRgkVqZOmjD+KpnyiboqD6TDPIbaD3uOAkjji5vODDY+i5swsb/Jq1iEEH4tyQp
uWJYNOQTfZ0IMLCHf3ftI/R2Fd/Tyh5Wyu1iptD55nsoEsCCz5LFTl0jHHufzaSu7Vz6mxAZmvcY
E5c75Oq/iUwa/zk84/pCt+7AeN9zhWn8xeb8S3jGzAw6JURBxY2NKgZD+2Gamp5g8ThsiRNzeOuK
Pyy+eFlQY2qDRW07r9lp0v0jaigkZd3y1UE17GMuSdMI/yWR8V+li/5zOv3+8xFtIEpI2sLnXfDv
H1frOMjoFaw7GCyQFgU2oNamjhva3biZ+r6OUtS+jdvmt4HtQ7G08mMRX2be8qoZ5443urOtp37C
MsAV+f82WnOPOv7vbM3/H00HOM48rpH/c2rm8vk7XT7/x63//P1Hpv+anvnnv/rP9Iz5D+IptisM
3bwXbHvk+/6ZPrT/oRuWzmHWA3Pyr60GpvsPLkK+ZcG70zD+Xoz/ET40KDxwTXI16NN/IVL/N+EZ
53+1KP5ras01oGgYLsx0978MjVETMlMRKyN3LuneYGTdltSAhOxa0ieRTg9AClasgCeiJDfDdqZH
11uSI3drurrGwYqRp8dW3wnHXI4+lnOp1dZVFMmuJD7PiWC2Q2aVJbSXuj1nVdlGCSMYBn2ln6a+
1E/9klpRP04t46fy4crbZVgPkh0N69ntdK+bF8zPrsjEbSrgdqtGfXEXQ70mh2Nmb2X5sQKZekIu
v9PzSrkr1rrZyrhyzsBLynPqmOwFlvJF+fMhjusMv7T0Anp87b3VyZbzX0PzotTjW1U7SEaptAID
Cuw2iz3zGVwlDGCjj1Jq8346v3R/4EWbqvz9knlj/cPXqlNn5xSQULW7B+EcSmG+xeleytnb1474
Za6fhWYjleLyDKixBJbc44uRTPqHhKKNk5LlJ5M4DtO4+F5lUwQUi9vYtCDOLm+inS+UTBJ8njt1
Vq5xa7Udde+YrxfzTSNDTQH0XvedaElq+P6Q7G/NcAbWvuyLZsVkPOnHHprnZo2pHneWHY1sZxCA
PtvvaQwsIyeIk1DH0l0c2RtPM0jkTTHOKoid2j3Qd/0mgdNHtu8hrqMBGAYEYfopC6KDeLEUtoNj
X8fXVJL9KenG2VE1Cy46U7c0U0nEQvnmEuDc4Mv4nmcrDWq8/PemnSZc2yriedtE8MQ/WH9/JF6O
f67ZZJj86qSGh9Em5FKnnPD8IENjzu2LEMRGZd/qobvuIUD2X3wsD1h/7VdjSH7DGIz3GdY9zCDN
SUtaFZUD5herpL2x0sx+kw0JSOD7RWiK9b0G8nWqc8Q2w60vopzbI3GOd8twvWe3ix89L30UzSRO
GgrdYXZJJagsrh/GMsO+mxPDoYoCD7MlCPUT8JT182Sy9bLbuturhAHB5Ghe8/ldOddUOMcGMkEL
S1xTcT7JfEb9btnSclZts3xYrsWonptaGhGD4o/O9tIb1UvQLEwf+cgtmaLvlZCG5QFYTN710Kcd
9bi4nMAMEqoBLlG5S0d3Py/p+roIccY6AKtAUnfgreIpoS/krNlg0vMRS0sqF3PfV0QSWG3oAcyb
/qF1RpBuQLklXZua2nokbo+9rpnHnP3D3s21qHP96jLUhjjkk3OJ6RB7Vh41UuTjyBNYemQVq3FJ
WyvwssJ4QA/f9/X86ehuvHdmEL5Zo2dnm4+Uek70TLMvDoYFOduM132/EsYgwIUdLuFHrGt3bxm1
Gxj3TMBkz4IMhifCvrepOMSacfIahiFqA8hVcJ9fLfx+pUMzQ27UkUMT69UrnaPut1TCtfO0a2gL
3Ch8l4dZ18craUb9OInmJNcx2+cjyvFoqwwmZ7nlI5aHcajUXqtGKh5n4+bCSQr02tLCoXSpsYbv
e10so9mnBtoc7m12L/WFPdgvcJbJIY3v8rDs382JEVtMD1wMdV2c9ZJSNB7OdIZ9lfcFXJuf83S2
7qxgc6/6lazRxHbWNZJlx/l6W1HMUB56t3bPKxMpt4V/c2DBbti49gRbyAdSmf7AR3pGu+mDlFpJ
A3Yt1SPI+ssyYFG5P3aUu8erjZ7RE851i/GsNfNjjKLU2HdrculuG8N8xHS+tSg9Hafmii1oCIRI
L2Sf+Scy98tIk8PqxNiuMoNdbMabwC94muZTZj41LqbHxjLPNFvOQT5hBGDvnl5gjAe2FD8pi7Jv
k0D0pA/u2bBUdhjy1NoLa3ryhkledGKIYdpWSyjUIq6sODdtuzgPfV/y2DJCu8CGr+sEh//+p79/
yDYh/4as/r0kFUaFAqsf1r8HCewo6S3v0rsw1B3TmN7i7inLHZ+4SdsEVjnYezHmFzNJ/WeoDYHv
43EvnfcOCvcWo2IGLw3SFstAHFf3t5axTuScWdNvZ29KznZiBz3EpGBuc4wV5qPlU16XZ6keVfp9
hR0nU0RzzXBMOPnsyno5Gxnrn5JWkpBTahbMlol/Ri1Xaza3Zt8gRUtqMBBt5jjD2Q/GBCMuXsu6
J+ckOt64ZcdCi/Nd2bMGzXg22019bBhHeA+AWY51/UADGKewpHpuPQ0MtXdYhuQgavs0LOOd4usf
Rwce6ZM0GrogX7iFNIC+5RwOPmjptiGx0NUoi355ygxTC6HMw5XJBE8RCo0dmlHiOA0lpalRupis
P+SH1pgL/5bFotB515biXBjNdeScy6w6PDRgJS2TzEbnFCwYZRPkOUbXePnFTsUG2X+W8fQ+FMWr
nnzKJarg1q6YgXoMQvCPjauimx3i4kbvxRhqqrgtvrA2o+bWm0bSKWjP3yO9yVgOWcbFIPsVQkVj
yYxQz0y9YYt9KskZiK0UX6RrP2ij+llw7W0mw24ZfkiuMcqxGGY9vzjdh8yH0JC85OqKDXaxnlss
JdQeoinop3Fiy44URxvLvZCs1v3IbJ0jDz2CtwMiUayTnyUl+9UMyxLFxOq5sFid1h4qo6idt1nT
X5YFtbAAkMATnfwmuamN74mb5szofAVl1LzKgWjhfoj0HOlL6tXTatcp8mt71Y022YkluRsEie9y
+HjJ7ushn8Y3Ik3Ol3BSP8ps86T1xmsy2ruZNqvNnOrDVq9+z3b8YtR8ZeQb0QIy5+RZzdVqiVSi
d9fbUSC31AN1wnqCXM8+ftckWFTqntiZ10BicTou36pHOsXgOrBEA+UU4XnQr+RB2O4Sj1pIq1j+
00hfJWvfFwTNn9nE2vkvQUiPn20TxDGdAGvkKf9xTrtnO325Ix5pkS7ZdiEpjIa6Gfl0IFIhSJkC
1baXZKvsu9VhtGD8l/IdGvOxmCosvLQ0LJ1J8whV0BbIHt2f2kjUNYYLTtYupZ37NL8pZA2ssD07
LQuBF3i015s4yJbywr06wiZa5o2e6JelZatCLfjLWE3zFhoqxjyxr81QKznwt6ILxIIJZRLUDeW0
NDjDWWur/SgaZEJH3POR+LcoKG41XN70nwXEo6zNyg2LpEOj1xQHKPU/nJnSAVXRuxOPSb+Fh7Gl
vSnA1xXWJY2fXv02fQmNUhp/kClpwOLUleuXZZkfHvvGKe1C6Ci/yWzff0hvg33vLb9/ILif5qM0
PumtdXcYtYK6dDw6M40Py46THbCaZycdfpNxIJ1b1W/ZYL+wLuDn/11RrFJSzbQ1aAOINEOdDOJ6
QVzAQk+W74VsStBSaB5SikYftuq4UlVxHEFKBq6BJzi308hPOg8Heail+iEFgOcUc75b55zei2Xf
e/O2nicSOFQmIiE3t6qvzsJenE05YazTAH0xsRvORlnWW+6UD7bHGRdKyMNcUImj27TR1BP6kpbu
XTt9Z0J6pFCx9ltMy95JzYRnqVysQM8yP1UjdTPCYXjjkJCxmKnXD8FyNDCp9oS8D18FhEAuXAY5
mtBdrsrWS4l66BigIQV4Dk4vnK+/+hRhLW7Nn+yLDo7exoRhqtNsM3CwU7ZpD0kQzol492nvn7Xx
7gyoHGvTaYm30/2PzDHjizXNe4hzCNHSQCOKI39cHUaYSlDPWPyZpWXuyuYjHWPvUpL5Iz9Ub4cq
90P0IblZPIMtMS9ZbrrlHTAiJU8UQm5oCsMh6nwXuoXV2NRZN8e0iFXoio4gUJwSBx3tsSdcHgzt
yvzvIbr6H60PDCYZq/qgau9euOTZl7qwdh42fhKLvhENpH/4IIdDVcIVzCAl7ErtIc3ZH9BQsDVo
BYEd29AknXeXSY7Tozkk73TRIcnxt5Nm+CUZnHZNxww3qPGRpMDIj6hw21bUQOnWl1vqz+NMJAsw
Th/6pFnusQqN6FyY1zW/BYbCqRIbafgfOFe4shYHsVobnotxJHEg2cf0E7gvjN+B13kR6h1uRGow
wjJeqs24ett56b78TKHNTbAbtCrDtl7xihV1sJpuH5J/KMXnwLI2IFDKsC29SCutG2nscifn8tUg
13LyrWVrNTUYgKBlWosSl+If5ccjePvWpvemf5OsZupVv6SJP23i5MWiSTlKPRiMnvhNhaB4nWfR
7/LFtoKuWU6pqGDdLZp/RPu0ni+OPl9yMUyv9sw7J7G0zTQRgkEMer+v/45lxkIySdpfwnaPXVE5
7+ww0MhpjWgpeFLJCKyc/oGQDIl5qbFDu7Hxna4KFC2PZX3h1NwOehpYi+NSEacSeoHEziRrHfky
+dWuucOE7cQhsbAxbFYnfVKIToT5Tve0erhSR3O0JjoQVt5udF9x9JpMbtbUUJus1KbdkjXdDlBP
6CHKb3JuavhxaRWtDoMmOcEFY0b+vjRjy250PkwLpmZKdCEP9w5RfQQ57uh61/KZDLC14W0S0clZ
Jxl/smqXQmA+aR0vNlnb8omtsb+nP4ct235JcHlXwEGCWFx4ZXuHEYBN6qb5lpcNUeLxDyWL2h7I
Hy+ohjpRz+O1NFkpGnOpKMJxShW2tUnWt3B+18RASB8Zp1ijh65LQRChnPQGKZG+IUrsFZM6V7a2
q2oMDrSIUaHXT31gu5zVsTKy2PuCok9ImxgXQSv4lh2Z0XvJXj9jBtGcOkiB6vIN59OuM9t8Q352
4lHy9za7X/tjKsPZzxmB+7mL3EoeOgXT2jQcBwE8b3bsIvMgmafvXjUTGgousJU+FyI534n/1x7u
fTIQgEGasbrOJeUAXlH05BIvpq9v7O6VSyAjBSC03cruiNoCnIxvuRe/p/GwPtMpZGwBHf3BE/nt
Oop1kI/zo8s7ovZJgi0xIerWlqw9mZhR37vCPqqmvMq2tW/1cJxzUd7Kju2OIdyvwqfVesmbi2wr
VrOzEUlDvNqZtl56NT3ZbldhJOc3Yo8ztmcnyVeMM93ZwN7iaQLXfbJgNoxJVuqm2R7o8nO3hEHf
FuIq76mPuXAxX1VjlT+Sq6KziUoi8QYyxIPskPNvluZWH9vltOb2d12TblqkbZxHu3wbvb64xSWB
8YZFqZ4A9AAC8Q35iU4lHdOeNRLErsbi0S0d7ULgYvb6HT2y61Z6xGt1nzF1PZesHY5da+BaXo/s
jIAlTWNMfLJ7Bo4SLXnS7wkTSKqJOB30iopOazS2c2XNYQtiia9ksfZtrZW78n6IlwN3rQlj/ZU6
4aAsrHAY4/V3pZJbHAvtQcTet47nFn8uc2ZOApd1F+nv2mCJaYiyDZj9CoI3unrD/tRidhmBnjbW
b7qs8ue11S/GcP9l1AzbGBECq4V67djTXYVrZ5tM95/IBXCWHybjY7HaPYpCFFe8vlg0q8DIU+ei
6z0mGKiDpPp/NZRDA3/ssFEq66DZnDgy0tJB1iwqNBM7DuTMr9h0dysXpdguadOQhzgnaY0oyVwP
ewg/gF+17uprHHErryse69F5K7FYE7z0IabZzlXN1fyoMJRsulycZ2fxTsiYUYI5HaG+4edbqfxW
Vn7JMv0slj65GKX1CEX8atNFfShLtS39eltab5Jt/YlTFsHskWxa3traucsM9vrZcpVTmNhW8qjR
TAHFlUsq70DAdNXWtsULnZqa4B1f2SfdJ7pDnvxcs/6VwjbxPGvmtuEYwKfeMDRSf5yYXRbRzz4/
FOw+M+V0V2EoSjF7ae0xTzH9e2W7r1vYOi5LIPjTPjtSU/+fRJ1Xj6RIGkV/ERIEBOY1vausyjJt
6gVVO2xAYAL36/cwL7vSjDSj2e7qTIj4zL3n5ofWRX8AJW4MMtRuRLONVvudGukjJFBlSxunN37J
HWc7Db6/zCdVYv1FYwPAYyTKumjIkbAju7qEMsNBjk5hhxtxOaqIok+w+p+kqbixGFIU+lz38ouC
d+uOvn8fahNviPZxt1QcWCwfXUC1ZauveqL8L8L5D7hfslGS7vdqbdj0kSW+j4z44jmz7ugjrI2r
3+l35vdZ9bcgLqIzbVbHFG2JDokYo7290BYZTWiN1L2zKVwqFAtWE/QI9RrN3aerL7XSrJyNPM7j
8sfkCG6UfU7MvIuV9Y7a80ei/+ZAomuqACnqWz01R1VXP13l3bs2ghQzuA/kUvggrXex7ruq7OQi
as/siflk/EflKYHe5ZbY7wdEdErS/OZYv0WAezQ8UovfQazdkO4fJwy2xHuH8KR6CuESRwUX0wg0
L0SxRP51vc8qcRIFDKMk5d9w9f4jf/zaWup3RX23GSrvQYhHxsim+ZFa2S8arnCVnUwjV0E/zcxq
PVJlkBIzX96y9PuHoxKFATGk4PRUordVgfwyiTEth+E7Hvcvc0fKQuYiH5FlxKNcQ9NtSZyps/4c
Aao9pmBoBuau+FdNoOOYYGwbLq0YccTo4G6BF85nLx9h55+9ipDvcMl/JZPGcauuqs1/zXVwTxmO
c2TgkCJsIc2zvx3GvbihDUYhgY10zH6tPLwOr4C7FCA8iWxJUsMDGtvZlzSIwJqlOORF86Q7ZCDO
fVCZ+pg879k2c/Is68jet5qmpU01ZqUl3voeWrD1M/Qg+q3z2J1l+2uaCp9QMnY/0oS3Jiaiy2bG
NfLRegPkA8mHNSfRZUrrlzDhP9WKTx70NH9qHd+JmeIkZnZnamglLR9MtNQHE5XryLLNr+MEMSXI
bGcfMuJkiJDXz8YOibBKk1daTusxJ7o6URUzziAW9RlfX7TVGav1ikd5ExfaOTc1VZyUbbyfw3i5
4kHk1BzcXcSac5easkaiyd88vXzxuAeXbnb67dxKNAt8eLzuVM+em12ywYHXEXsuAegRniZR1ig5
0crDPoxP4TDbwA5lReVXNFtRB8tWgv94A9jX7lVaoGcY6yffL6ZboSCGo7fqN6MJ410GqeBjMJ2z
HQMHL0xRvjXtVF6tHi3JVAX/YkqGO6lSL66B0h3lUOQxXhwDkdNEoHbflwjINi3i7K2O3nKChomq
Vud0QArhDYj7kGbO53YO3kNgrZ8T2sxtvTDeagLE9P9ZVPi9GkaveMMtp0TjEQuNmyNE3JiOL31K
hB5J8aQ0aesfN/+d+UNxXvKgOeuaREHYbObQYDG5YLVQtEkJC4ZFzyw7luAald6WG8o9pnXmHKJK
6SsB1XzXqX7JiYa6tIzkh6bvb1OWfepFeM9RJRu+JYN7ZIjuYfXGR/E0LfZ4aqVzxrWAV3L+Z3AP
omc2UMrA5e8xSg4HH9NVWfvDzfFw3zF2yzC5ugMvWW7u/ug1j9AlR9eLBsRwY793/PLJbWAhkPsV
A+ItSB2Pcnp4UoD2DW1Ig83wUhIKibVM7QMcEHsVzG9iTBmiIz/c56y9LkYkTyFxkrfGb18IuJ6Z
ccOk1lBoAffs817i9VTi0cz+fEZDpK+RCmCtAR2yhTwX+h1lXLVv7RkTjASDkk7+Y4QCEIRBd+hy
4JZdB892VLuJP5Rq3OTGtgmHim8zTMkthjcTADWV/WBkDhQsgUKfpl8yrIm3DpwzhmpBPSEY0oU8
YRuoFuGGzKf90pqfpAdzPzCFbcKXsnSLrd0NmEmRfMA4ijLSyCANyFPb+s+ydRwOphpg2zuJzBVG
Kas9QnD5kVYtckdF1zMwRJvltq4WYlWBh2wyL/4AeEYKuNQn4fdEIPO/A41Vh9JoA/t5N2qyFKcx
Ipc9ZnOJ6jNe7bldendyWFBEgVJjed/tEI2711LDd6r8sqvvRUY+BirDhXOWJWD+YpMVe44dk29n
uyhpfbBtLXIsjoEiZ6ucG7kfnYx+006fptL7FFHGL6/sf40ch4cSy6p3Akni9ubSYq9BSYkswiPP
MOnbp7Rj0hmEvSQ1NT8xkR63k2Efhzyg2JJgJU86wgbu9hM/UGZ511VozvHyc0bL9Q5s5Jtbs1oU
lf4y+kea2961iB1qi766YGb4IM2MvB4/Oi/I6Q+2QUSUMGg613rcK9bazzHD3b3X77KhHG9e91lG
v0yL5LKc2cqNgGFD8XDKx1iDnl50clIkPe5qFO2MCRibF7G2b9rWv7iPmj3nNH2vqrmwEfF0tf3h
AVuJsGDjsIsOXccJV7Jzo9CySXfbJCxjSa5wrplfesfQY83GIKZ/letJVUqmiRASacNKgr1IoQRj
1JIrbxt3jWDDdc7ReAQRFW3nqn0B4oQ3o5E2qyb3Z1dLIIkhiQD+rOOXnoSHLRq1QzpO+T6icYA9
wdxlYA5wy5z4uOpcTt0Yvwgq2dMcy13Wh8krYZTDpqGoeVmQ/8tqvJvAq19p/5DdjdlzSTd3i3Li
6+gcL9Adv9yoqsB2h9sR4eHZ5mTx67Z8LiumNSQgH/IW63FpluIobM8wNAC0Q2prcupF7pJjXQqC
x9ArZ4jWNxWghu2wxGAEU7yKuu/Q4ppRbackwds7kzA45RMScorRS9zywYtpAAxChJHfRrBAupo/
9iGfcvPXL9HT/8eumSr/pa/7HCUWVlEfo/WxWpq1hGydCx6kAl/IehAJKmi09eyojLh5L4UTLsCG
gvS5Jzsu9Kb8nibqxW9YMmezz3KadHbD3ZrQCmQjBjrQkqCspEVdZg+baDTdU++Ce9Do6o+oWfsz
mb2MD/N6eWbLlKzSMPA2xB033aKOozEPwx7oqQ8wgrVC8AQhsXSSE5DE9CtZKnSw6r0RKH9AdrNY
dXuPOWR3THLeinBAtO4wTvOzHPFtnPIU37rBce+KGejOCFIr4nhFWxGwd2pz99Y6MWbboE/3cz3q
U8exv1jWD7rg7ge1aoRm795zg5Bhh7DXdsnlzOvu0phe7cK+U2fJFb3OnI9cVgMpzPVVsYPE8RxF
Z8I8xTnLI3JI0JXgk6XLq1gIPcc+HZivL5795AVeuScE892Ts7WBUfXeF3hcwJDujCFOG9eJ2RCN
xTY5ffWb/E9RM7EuQgjvvvltJV121srp9wtUDdQUibvpxmbAWgzAUE+P9XjB34BdCtu6P7ECQDyy
hYm4BDWUoZBxfBH4t7iUP5QI4fIUpAQlkqyG+TPwvA/hDHITmvSzZjDodQYqwvCPqHpzqPynjrBo
hHhKHxqHOFNhY/yAVNiBFh5Y1mRsuvZdIM9je4LBfINrKPEYs+YMk2IP8K+nVABGOdvmGNnuDP9/
OOSRfgJu9w0hPunALeVrKrI/dIHl8b9yMaXkrbV4dpIXKaKdsfVyT1mYlvby4YvqZwisnorX+fAQ
RsS2jyfKqb/jzEJsZdlnXOGP2STY9aEX7N5BzK8cGXuTOF54zpJkPxeETMI5w6aFbmIMRlatv71e
8F74ZGuMi2O+u/pbhevyRxJlIXbjwt7994+9sD7q2SrPoHS8NUeeGsmtEOhYPhsv0X+L8za9NJMO
dhWyWu5+VqZhWCLmwatRzAwJbRhw+qqAlnymU/OvKsdqC0wBkqPvjY+uL4drrFZXErPYdCmSb30f
vJIKF71UESu4xqX60rjCXbqirnNidJ5MhSk5CXq1YgBRlFCR6JkYULgUUiRbay7/xdTBL5ZLiCcw
K7yNSLLJSP0eZM+0dc6mGdinInX+8ClhrLhRXAT9foAJQ5Zpri9W/tT4VnCd/Jpk+VAPbFss+crS
h8+sowJTfX6gx/LODvcwU37vs2nGfUarGU4yxTTl/RtzcUgIqTgB8Og2JWczt3yKjye5Nnp55AJb
I9N9+YYowOXlXfPqvaNsSM2eCg97XI8LeyTIYFVgnmoHbADAm7M1syP0MlMA2I0KUKuLeClWL8yY
/3FlGVySdateta24+AaLnE7kctZO2p2LFVIDZoTYrwpmDeEAOAEKVP8WPSEaAPdhhScSgbNtptr2
tW7nb8YyXwMCjhPthzp0U39wu+W9oWe4INYmJRPPKVSBemst5XTN8/TcpQPAmTqwNq1lo0esS6SC
2H9V9JSkKjmMskRX3Mdqt0TvqUGhW9vLD5cYsFNX8J3JzHlgVb+nrB8u7Zrco7r8oYkreqtwseG1
oGMadlqum1SnPsxjFr+kI2XUSJFx7Lv+OUkb6woIFvkQ+dK5GDakvO+WDJybH4ZPw8wSkxJbQT8A
KjQDIjqXggPWAJjzGfVgBqITqpOc4BemNK3FbKUIfvOnSLayYIJtKrxKC+wUhfKWfZRVnEbSslix
l5d6pCXpndeAEPLRAj6e6uGvbMEY2qOB7rPcEyFdYrFJvZ6H7BhMjbk2Zg2bmEGX9n8dkAQfWUMH
WiXxrp6K+F50jtjO0+G/D7LF2CiaUu5LWc0vbaH9o2rqcnfIXNE9MOdGuzTCseIXPfjaxcbqbajR
21G7H//9Y1sXrOWmUO1aC2WtGAf5RK7aNmHkfFqYC/lhFx9yHFRDXJ2V2wQPXHs5d8nRLofg6jKU
OrdVaS4y0qSYZN/xw1IG4aG7Dhx6u7lcQvyh2WOcR1oFSoOmVsi+ChUcCm/5bFRsI+5BoZKglGKv
tPyKtOwOkGAZKC2c6EhbDDknlrkKMseq4iMxJvgjEmvYpG1mvYbMETCbVbuqycNz0DcjIAKcB0nd
lSTfSEbS6RIDbmDNyWA02g5GNXvJdJENG7M8EVlPcQGvIwcaf+2Q0d6GGiG2cU5Vzu9kV/IYxtYh
Tvqjye3gLuYaU3fMlmWwUAhiRneeiHSgJ4h41GytDz7GEi5SyA/8BsUBWDW+w1CMl8gLGdBLB31E
IPaYnirSmTGXjqN+CUxU3asg+ZXlir6wsxeuD+Pu4XSPWwPa94rlf9qWg4MOo8t6uGLo9FEQP2qt
zd7FZPRMSoHzHOBPbcPH4DNn0EmaHPpa/C3nSd196V2DoANzZYx+KgjWq730y/wwdq/Pih6Epf7N
DO4fJObmMGYTxVFzkD0szhiX1CjApyUshS5jph/h6ECtjlJIIgODH9uXFzXiIgp72vlK4gmL+3y6
Rzw4h4gXgfu+CL8Txnx39sHkEtU+dBrNTWA/E94DZiRkLRzIvSLGE9Kuk74WXvC2Xg6g1+JPj2iH
cWUbKAdNwkj3nwFj2XaBVd5c3LdHB7DvkVXpS1ao6v7/v8VF8qsdTHEqZw4QRh8zr7PB0K74wTwc
SxsVg2h3poTe00HXZHnstJzk3WvS8Y6fKtvS3QumijkldGdhRyV8fjND+6wq14cG0A0vzVDtwyVV
DzVW7+VYfDSZ3VzdYF65l7RX7A2wfsbDi9bsSiKB2FSw4ghTJ33Kcvc09HitFDuwKg7de2Q78715
RghmIG32r5XqGbiUbLiFRdvkQb4ubE5LjM0/SJdpTmQl27tJ0EylIDZ8sOZp9c8V/bNCXXR0Yoh6
i/IPUxm/Up2KocUPwYqLMcdnMteP2Qm/WTxx51Ey4M9on3s3LEGkM4/q8iS8qd2IQO4gCvPmNNPP
ERDXW+Lp7jZX5TNUkppXf2LBG2SCjekO1fgT1vzsliIbGRyLcPcYg8mqmyU1AoB7qY9CQIyChoUb
kg17qP1HxUzIzHunQiM0EGBaksBQx9kPxQRyrAWe5FIyrkmcX+Uk9RMvNdItBhEqAU0Y6qiCAxJB
Opb0IRyvaSo4Y72Hi6wZxLp/kq0eyMTq8ZVCDYfg+jL7Gt1e7jj03z0umZ/dSM2NZIN+Zgxf0Jpd
J5dKI8bnr7viAOiMxWoHBz2fBdHkIvsaijl8pIP7lscrhTcEa257GauFQPCHav4FKG2vNDS/G5l7
N1W4QOtlW+yaWruXtsV3nZRBt49l2+JJHK1T4TIOAPqcvyWAbXufTCQCjdXFU+5LP2bdxxSzNuMp
8R9JSkszFGvCGG6fEYJoySr5qZUYwXKb/Fc4bn9x7JIDYLAr+XLyjtm0NLsBIcomY33RQCJdRPXW
CLa9k8RuF4BUsnwVf0HV2DEqck42JrnN5LFBTaw5R30tXruOom4Op1vvpzyTxW1yi4+IapTl20AO
SvS1SqoWRGnMXEwAsO8lEO0ny/srZuF1h7Knx3bYDEauBSKKC1umJkZuuG3nKthjsfrkyv9lBrlc
87HeJ810FMh4X4myJSChgV7b8GXlL7HpvrcOvPkpkH/RbyOeK7zfnGyXvl7gxfN1NW+zb/5NI9MI
OtmNHnxrV4XVDOGuPKey6R6ptZXA/34NabxPoD8+q3b+RLMLP7MF3ej4NVONjDmtlbCDJmQQPGXA
dVonj8glD0/CR1400pIyN9ah7u32jAYR6t1cfhNqQfQZDsHHUBa8V6Ndf28I3GNWBqgBjBW6jLzn
SCsDfHM6lvmFMi/ZTS60BopOy27aXSptlqsuWxjYdXrvlyZiuSuwkfYHoC/53e/HV2uqqmNbx/4G
NiYm0YwHbHHEp1cyOSltVOZJiKwrLCrq5/wraxMoD9+btMDRm7jDGSAZrICh4OnzvXuz8PvGRNzt
eKRW9dI9sTCg9N5fa52XDjr9W1GUsjlgtYicgYtBPAr4pFsv9F4AwlubYQq/8SSF2zLN3sPFAi8T
szqTTblv6U6AdofDNfPmr4HKo280Av949laq8VcwoDnDX12fvCh99pzlR9OaP3xIfINbFg8Mz/D8
kdP6UVv5I+K5RotI783n6I22z/tT0Z1b1nZ93OnlEQ4PoMeAI2Ay432BdoZbH1692z8X2fwxWdbN
QlMjsO1vpQYE6aoRlSoQ8jYghtr1BkhNYJqH5a0W2l5tWm+Mhn85pvuBEZHvhB0USRMhkIwINWHJ
pkEtIOSSne9CgSABl51Tv9AaTZn91skRres6yRd+fsrjePlpwUyIVwnXmB7GToz3OH0SLWiZwgK6
kmbTIVjCD9Em7nnq2+d0cc7DBLENpM1l0IG9Rd3D1dAxuWSp125HKH6wBDR3+op4GPtVCWxQwWfN
TSVOfiwXfwukfnzAmWPB1CxdsTPB5BzJ2TtICrstJfrvBbkFdHz3byaGN00uK3qs+jf15G5WdIpz
juoiZ/mjq/bS+enTmAXtRdjNP4Sa/cmpuuHSlCE6dBMc695fSPjpcZYlIfiRoc5uuXJnNDyOBRqx
JpesknozO/nyDLc7teaXQitNXIoERm+yk6cScQ7B2BQVHoLOGtnapVGB34yKeOnhE07J+BVmGbqI
dP7d9Gg5xarFFH3vMKqYzpBELdb29vNk9/bDfIM+CmTZTPwSPQkp6CQYv9fHRnpsm9252GtKXhfD
9X5kjOc5uj8zqHKvvMf53qyYjrn1udG4LoEdNdTojnvqaOU3ttutBEkWhwIM3ejYy06s4z2yILOF
cYKXATxn26OfmYDeFuzfVkMNxbzoFqucNzWhDOTJaKlkr91scT8M+UFVDSiiKj8jrH9jJBOf4EY2
N8O4RtcsblPkBx5rKZZv1pM3NZhZw6ZH+6XHpxoJKYik7zBl4GRmQ7Id7XYnl4XclihkTtYEZ40X
ZGfj25vCFChVuezzWh4yUEWM/zpDe82b5bvBz4ypyWEYUrgR6Q6uQ0fIlD3u2nWbXk7/UNpitlXi
OxXT61Kw9eLadK30WwsxmUOYO0XDnEt7cIU5MqMZ8mwdeCe1xHKjLIY4UwIJrgn78mBd29nRR1Wa
93zBG5JKWoya2rEolrfPxZE7p6/gQ87nSrNSYRV7BA2ebFy7N7u8s6atFbdHq2z/Wm5m7SwvOs7a
OdpJ/5DRcqHz27Ze+pg/hV2DgHIt8gKb9NrnusRNCigG7d10S0Dg7JZxUqfa4OVspHx2WhNcVB58
5rXem7QvCVkML61XzvuMDKuj38z5QdZDtXPC2trN3uIcezae2wjn0cWu1ZX0gODCZxMRFGRcQPRL
dpTKvLgA8i9SkUijUn32saHXLfKJKTVXyIrhBnrXHqXCLx/pwKN2Rxbb7lG64U1PEwCzAFUVdu7d
XFmEgJDs4U1/8pQnsbHeKzW+zgIMPHz7z9LOXzm0P3J7eFd6LrbKWlfDwFkzAEFYr7ozjLOfUDuA
pYAY0e+djZvC8d5o5y5WRf+yVABs5+91698gmV2QP/MDxN+7yrwvrgOqbuJJ4FL4Yzdg+6T4hhOf
16rTktM5Sw9ZoC5LhPi84xU5JZgVieFN+lfjp8lJOBgwx7xjDOI1Z6kFTmrNyBiaz8YupwacsrOv
e9A0Q27BSCWpZ2K+OKX86rly6h3so72rltcQSWtX6DcvmB9lyKw7HiBE5fOrFO137RPJNKR6a4aQ
+aJkKJdidh16IHTBlwf57FKk8pdvAOjBvWZSAiADDGNjbUucP0+z4b3EJJqM8BgyNlMbz2s+TdC8
BbmhyhWoQ5g8Rs74xw6qtw6pdB7KY8DkadNZRbWXeNPEFD66okEQdKlIedhJC/1+F+6D1BKUcyG+
GKCC+L4x4MtyfKZ4fSXD5NPz2GTxHBx1EFyXbmaVVpNmNHmvU5oLBryIHCua5UzNp8YPEVEI52Cm
iHC88LuqYL9Y3amz2U+AJ8ZATR5QI1fd3zxsEOCbjbGT7IxdNQOGFxa7NmyZ9aBwQog41wevIzMz
e8kgmW5hXhS7ObbzJ4wY+ZO/VL/D+JyXgnEOaLwatjfvNiLmSn+DfHB2vAUJMoiWePJgOFEAdRW6
e3znW0HLnKX+QVdq20s2a1XxLAzAgsI8gMTahLa5J8WOapOHF9pZ0DIWw3v7iw3M1THVZXTf1Iga
N0sZ105ldEBeCl4SYJCYZnG3a2AkBWQbmHnw10YCW4LXNkDkB/+MyWw5VVSomLpmvMZQ0spzMgN/
WpNHk3Hh9ks5ZOf8XvF/h7JD6TCiMWUmQryCuNULJK65DvlkeAYRAn3rMliF/BWnHrDg/wQYJLVu
xKrs67IP5ARcz5P8nAbnb0CGDssc/ZMGmnsawSQm4PowzsgkmpxvHuHqFo06kAGZoLmN9T70FNzv
FEEFO2YmwVEPcaujPTiME/b11mkuyZSEp3pMXk2hqJdiVlPCtE9wCP9OGt99Nbtng8gJKFh6nJri
J+Jozub5z5CUvwz+ZwzqaYOl/24jVe8pV+bGOhOC8BJXRUuSlHxv4nqXxPgHUWCVFdKyymtQi/uf
dcNjNaJQ2AYpkEtZJQfgkow0pXvs+9UZX+oPVIYM9BRD2G6iA/Oj6stMbcNIMSX6aYz0kcgZMChD
ieDPxaSBiIpyj9NwzH2Cq1Jntww2lvKk4KFlM7mRPTvsrN7VTQkQZEkBiOjlCh2ESsf66yEZ2ta9
cxkrUJOJheKRBOPv7SCbo2PTmhBOaQLCg8MIsI7jX0WtrINn41aIpgpIGyXqStP0fYk7Moq/1R1f
UA+pKTM5zTOGceWn+w4GxEYwLzoCmrImdXWVfwmb+i6SzD+NjQ+/EjlXplZBJkPhAzqMwp1XEW2I
qxFRYNNU/4xLegwzirPbJv2uG5lA1SrdMrOHi6RKUjzq6OxNihWVrJ/yBeHXFMPE4YetBfKCOZ2e
cV/nOFS9hx1kFzteD58C1V9Eo5NFz1jdkIDRoW7qmD6n4RlkTILoGfj0tlKIwabFQo2cMXbtIvuP
l2aPfq5+Fm7wB1Q4YY8fVc2qJBwYu6EV2LgLoVigIzGrQogOLe+zlnzDGJ/8bc9srinbX/6kkPuK
DKw5j3mcQSgWhC6p4VU9oxypqbyDctvzoeqRxBATN0/It/9oqUgzALnPBEi1dr2rYEDAbpIPhlJ8
LXMEhhaxp3TAQLroouh+ogR9OAftrod1BKkcJA9MuxmwMBUB9Fw1IM/h8aE5mreFz59iXjdmamKd
PRRohLxqPjQ2P05CoqZHetqmMJzqBcOXQ8FQrqFSBObLMDytdrkt/Z2LOpW+iK0/Q4Z2M5avtVMN
J6THT1USdjx8K6ihtI8+gatBg4SpxDG/DVe1DOFnxbj8YwL5kQ8IcYFgcINYkdxAYgy2gTecZpBa
23QYaoYpyBBFwkrJilfHm562iNLMhn+FR8b8KFpy9YT+yf3ko3NEhi7alhLVMU9FywMoY+TpOKXo
4qwF+g5wonKW7XYBg86TDGrX3JJy6nd2iJjJKeQGVwHm6mrBcSDFiy2Gb2qQP4O+XbgbpIfaHhIg
9tp9p598AH9Z4PzyvEXvAs34gpXpiw/089qq5MNdPhNe7rGYOdBKbvHZZfIxuNZHJS4ob4mWSIBL
pGl7XFjv7uKCn98E4i8O63YjLQP4hxgKXFhHssuefMqhNYfuUFdsaorwyR4iaBwN3PaW6Lv3RKEP
oKdyUZiri8JJjEA3/OfE0QPar2A3D84Vwt8WvFu3UQSG2233QIwEsqs8desJr7BozJKbHfFmcRBx
/gIODs4ND99+HK5d376ClAtPuh2u9KMciikq/cCyD2Mi831hFc6ueIdqSNtEBdQE/VurE7TVAROY
DMQLYvyWKgNGbZs+6ZaUGNjFrDEVvSiUslsOv+Uy9ajwxmLsdy3K/J3LULK2gy9/jvxnB4S97Gk8
M2woiSN/gm3HKpg4eG2jv44L3aMcvDto6Ef5a7ScP00fYZLizPRD6zeqwfvkygbDI9oQy+3/2OFc
Ul2V70EGAQSt+TXJeCoIuMWgw32yWWTwM59b6k5wf+Ste6DMmAMttfwx96gyhUj58bjmtkVmWAS7
cFRrRlDHTHmfNjx9nqPkp02XnFjTdGqIH1TibLSzPAavOBgS57iUWcDmmo6oxeyNmwe5ftskqOIB
tTp0urlW8mRi53df8V8yFEESSOR6iNRmHsndoXkKdivVzFmXgvhbxcj7YPcS2lZAiE1Df3uGGcxh
v0lKChMTR99EIv+ZqCNXcrynrf7WJfiVsgGHe8ILEQeUWAFWPAOZfqeX+iNqougS93rP3iJGaRH8
IGwQkCfA657Sv8uXl6AnU8eNJvseibFFab0iUEoDv5WEgHHCKroAjpvC/lxzdl7rQMAG5pYk9I1T
qVyS/UAG5BbO3BHXbY3dm1yRIfhqR0U0VRCe7IWeb+khz2c+bjBtsI/MkT5Y/vLVlsPZVsRnCmd9
g0MeShLlzvV7PqNHJNQjuZUJuZ4yYU4GBwG2mGSN6usnOVdmawtcHMLp37qUqaiX8yPQPCCrpL6D
y7AsxtuzS6K9Q9bNx4qtuZTYp1z11mTuxD7dYpjKGCdPe35LXFl8CciiAqpc9i6PKhryU1I1V+xI
n4SN9edG1Hwdmk8FIA4LoaFZMcdk9lrzh5faQBmgxcC+n2Acd+CP8PwXCtdCiid9yfvlXGRMz2aB
Ry9Jxr3lFzDLAmdfAbK7LwU1qkUzOP0xSxQzmaio2iI5ICEHnbXw3SHWNFhm0+G5pHI54BdPd/N6
K/Ftn2dAVyzRHrH9uyVt6Bh3TrY3Rf4jNMSNtrM7nhpW309lBbreX50kNUOmg1uXzpsPQ2ECNndv
Kbs02t2zLmOkCxX9hkaQPFWDOHeAjXkw+gJ7Hap8zB9krBE26jRkizh1/E8KO3wjj0BYy1vZKftN
fWd7M70wziWQRS8cPvlykMQBvZmgXbUacfo3wIhQZ+/g/DGB9YV/AhhG6gRT8A56yA7FMbnbfYKJ
RmT6QGHGjKzbO0gA3g1GkOcknF4cYnFes6owl0IWf0XtFocuRVnQSQdBUsEaH60TrkUAIq+rCMNx
2xMU5OexaruDSpJhL1P1BaxA4NMy5QRUSPgQRaexvRaA0ClPo2nbkFP6TIbYxm1gQ8TQYl6k4X4w
WFyOJmP/zZCYuX5gmlOUzH+svCsuQW5tuyrw3jSEWGwmR8dHnN2u8ZO5QKXiGnved1Kf43BYDlME
/IGVVLHPDflvieec4oyt3GCkOIwd3XDqzzZJYuYWz9h4HIMJHXnodPXakIzpTgF4ZGTiTpGF4gYs
J+Rs98iyvdq2U0jCkcpIBLTnkzIYhOpUiGOK6hu0WyTelGWne/JFO5BjHEQjM7NT7fsYSLy2fwTg
lvdN00g4FhS0KObY34fjnoRHuIdYpJ7y7hWXMMVI0g83yWBjA68MaaWL0KDJlLUbSX0N6UpfMqFy
NgfwiY29azPqVwcbLs4zex/O81dqIq5oZK0N2MaOlJmq88NDWdZvpqcebhf5u7MopokUiFmKH2ox
fmOieNKptzqsoWRoNVU725r1usRJjvbZYvZxabLwxMIGa+m4HgaOYkDG3UFAjDrMGdk6k4DfOpJU
ThDmTSw11N1xBukGrfjMYmaTOk32w1vbZC9ud1aQDW8TRx6BOnZ4XcauZ3xjKs4oVulLwrlWAoQo
g0eW2PRRAkdn5DzTUAYbvQAHxymE5pSLS+s1sbZ3fnJSASzyNMlmbnNtA+DWTAY615HXWpC2Jqd1
yxS+tPSQR9E5/2PuTHbrZtIt+y41Z4JdsAGq7uD0vY56WRNCtmy2QQbJYPv0d9GZKGROCqhJoSaC
/x+wLR+xiW9/e6/9GvXvtoG3OLLh/WWyOSTDt8X7VB8Gq2ciI+BVOWcZds5JMoRvOgwBoaTxXtC5
tUG+wj8hvV+9Ak9okclGpMPexdrjFYNzciDoTiow46w6p84x7E3ETdmfKm1QgG7+8lqFXhu0z1kT
/LJwD6y68OxGTn3qBhRNYmsI8YxuEVpOlFe4XXZ5CdKwHfqaaZHNVZKyKjdw62HMyHbo8xfTIN0s
63zmZUEj4sjKhD3TFTUmPxmW9YJ6Pm7bNn0kEZfvvG4AS9LKrcESkLNVvQ4m1VNWPK1Tnk94eMv3
dogLijftDzNn/WyhS9d4J0mbUL1qJJyzRNFvIE7g1Y/ENvbRNrjD25VjkynLI//LKemOT7N2b8/S
QTc3zT0mtuYoNe9Vf2SjnBhu/zSWBYypp3p2s1+Dzl5am/e6ckxMxCSFy7hfACoApwy1kyyGQDtb
es++yzpxPmI6INCqR4PsdgO0lg1cszJpGDm7RPf3Q22w6BplDDEFXdKsB/eadKmx7lzY/lIMXy7y
M5COZCAU70doQgYZjqaQ21oCpQzb6QWNEAKo1ZLzn/CoOuRVEXCd6WTYzD1M6c2q9UR7NlTMI0S5
6WOYBJuwmvCVxLOxDavepYsyf7aS8JhZnvkUdjg+FYsAjjDi2tnA6cOWKyblJ056osi3dmGNT3kQ
/wrrWzp6wa2nLndth025hcwIKkWY7CS4UffKwB3mkMg5pgg52fJx0esBUWOYWrZsI347NZGm6f15
lWcJ2VYGtbWB6qHKsUDcxG9vYSZ+hpy+abHuabM0X4MeA32zbI8hhdz0Uv9U0nXBkFxuASl+8ohv
roi8i9P6EA+QWZO5QX7rWPJffCHb55FOt9Xc+8WOcWzxJQgkyNmb9hgNqk3RI5C3gVGxbc2K595P
ab0zrCenEAW7dHohS2WVZ02R4IGxwQuc8YUT7EMQ/RYwJY4w3ubb1PTlnrem+udVQong1cHDeLQS
5gfIxg8S0sqmLCFKDHOsWJTKVQBX5HlwiCT37boTvbmtOr8/T5iut5mfsS4K/GEnWijKGp+RDFqD
DmVlnFRES2s36Be65nbe2NZrk+KY0Qtfo5oyIgMz0DpM0vbSxuKFBseLn+b+HbkCHZy4b1IVIB+g
Yu9a/vmdhU0Mh/u4lXBR1j67+0tW9L+jZDtym5zM0Q1Pykk4XyXR1RoqTjNNTyXwUgCfjySWEua9
2GhS4m/Ga6+H+sq4B0Ez1DZLZPUyZG50YqO4sdk8nWySwc7CK8kkBnlr2ZFTC7qSGRRYo2axj4yo
koZhrCBmVgWY7mufElNl2bguSoBQpRMgv2aPnTn6xzHSNnNI0nBKoPKRYyUlmN1MxfSP2g6HL6PZ
cdQnswxw4hTWjDq6F8amyYD0jqUZry3sTbcZURe8/UbTdnp04crl3HInwnp37ji6qyb9GgVj92C2
nPXUMLSrRHfNrpwQsVIie2uSvI+dDvJdnxAD6a1JblzLxacsDA7vZjJfypT2VJjv4JSMiyMIaU6h
/J5G4d47B79gEHM06zkzICVlxHRSSn9YLdLT+VIqXMvYpDZVk33jCeTdLWKNPRUOo5h+14ixSTMi
IlV4aiKftwL+yyPjs4vM4u4hmOyzaGTCZNkHS2t8r8MhWIm8/WwXf01j+siXrL/+/qm6GbdTa7If
VVHL0O59ubr/RAfOlxIQfTU7YZIB4rbuaooLzfqb/OL40VjBU8roPNUEOAQbtDLPiwPxvkMKqxeB
BSoPjEPq1zjKEW5ug4zdUIBGIjNyDZjtFH4ORVCMDmyuFIPlILNRQyfcdnKmY40Dn0ZhCiR0dkwt
iJxW+8FLOT3aLCQeag4g1Aq+R9UW06GNq3KqHzw1fDkCUapGy4kize/HHeBPHrb3qGzwIwNALnDt
/iTvdqTrwTxWfUuhtx2A1S/HdxoFeAi23Qt/sbq1niP3oUqn8zD9YKM/noZieaZRPJsLmT4bCyWK
THi16jv3mPE04D1dgBmiSBcTXk2+zpD7vmjTXWJuVFLSFZtGqC6yuZkNPATT/Ik/j1B+433SGAvh
x+KVgeuy28fNt8Bd7GGTUl3YvCl/BFTgnT1Mf6vBboqtfKzzvnqJw/FlVhAi2BQ3VH20J5UL7zQb
8RvNgPk54VcrqVpSwV0mXxvfOXuuZsflW+e2McKnIZLcIjBDWDd2F99vIBkoUa1Bi59B77TPJQ95
7YbGnRLhN5tlVe4l/aXOObNJtP5Yjg6pBTa3bPW+ZMjBLHBpmmxbknwmEInMXx4zms5GHry3oLc5
jmJu3AgvuzrSHa99l/zOkrg/+gDDOTjWPwfNN4DZVV6npOQIQq8Qt6rgSTiW1UYt0V1POtmOwx3Y
2TglOpUFZNadIj66uKHZC8dXvOzGpULdVBZp4UK01i2TJI+FTNx1Hwm5j5mnL+XA95o77uNEKRvN
vSCVaQADntB/aytruBzq8hm20VIYOBuHmWpiOfZkwCXK6BjGxTaD/3QZMAb3tBQdA5kD45e4pFJc
vMfKVFuQPclPN2giglr6TzhjKe1aLzpGhoUnMcwuXvhtxFTV9Ugf167u/vWF9MJajKM8wfn1zw1S
7sGu7QuPV+ekjYXOWi60KgqKaI2p31O23cYAE4L4V7zY9K5NurUJJf/ib4Q4Rao/z0V6z0OO+B3/
0DJwSgxeKPUK05U/VeY5dxTWxoYhDNYzkCzUoRfS3WWPkqkKnDQBpaZIho2zngOV761fqeW2O5Nq
kg8tTZzrRc7DCWwISf32kDeUcaHM7l0cXRgMymhDboj1WK38I0+EN8JgP1hETQj8cIHpg8CwO3Xr
qbOjFd3S+tEeOWhmFttn/I9qPcnyZ4BFveuG8qEWfra1y7De2gr2HdtysgDqYMFOKihVQlyaiOiP
1nOZVpTDVjQWRxYYwxD1jc/fRyai1IHZh2HQnJmPA85uhmHqfV8Gem16i9UT7c+aga/TqXOiXinD
GlKkmDmxA5HOCfZZ32HabdXeKZcyaLlJ8y2GROqM+pEQ1hKGdlKoxD87bIWH3M6wOMQzj1MTEM9q
aFkGUmCJ58Zy4NLQObYu62E69iwFT2Zyoxjb2Y220698uGY7YYm1q+nvMgoFQMqJzH9+iUvX2tEZ
SWaGxwJV5yAkzJIdlBEstKCAyFMzf2s7Gl9GPR1DfkS3tiQHv3RL1IV3ihT3QQ5+beNhpNvxcUxr
Wz1N0GUuMRi3RzeVI1TMeFvOlDrY7kxcKF54P6H6OStUTh5wYl28G7EgFkQpHocUazqbnf1c8UBZ
k8CJ6B1MvyuSKlSERMZxJli4RmQyr0A2SDF2zavj2+9D51rEYiHeCBLmU23NZ9jL2MvarHzouHqR
xfv+hlaYQVyT9c5vNfzgTuX3v//v76/QZk9p2ZeXSdNuZWagp+VM0Z2FhQhOI5muDBQGzrrt6ADt
YzU4PFqe8NeRpj85cWFjkbMkPqaq8wSTSDi1PutUnyOTRU6sYwvplS0G8840Ft3jzLLJ7sx0BbeU
gEQZFw8k4vOH3I3eB0uhX+q+vYBaulfl1B+IeQ57Zx7Rdah0ZnOvXhPHek24XB77In5tSjGSQ40R
IA992qsbN7b+Mbb+bco/dRrFl7Af70yiOF1hJsc0jWGkm2hMo1P8YmdUksJRf20gnj1xiHGfeEgA
HSftjmS57J0kgKPaBK3syeZX0JUE3WT6VcELh+FNHre0Ldp3miZ5b81vUcvkGsWEP3yheCZLQsZW
/1aEwXvkYM7kk3iaiZetMo9TYtMblMUn0YfbDRnYgkxuwb9MDcU5471JRfhQqWxeg0c4Ipq7579f
xk73a5cx99x6bYjZiujgvGGkBj0VM+uIsaL2xpmKXRdAdJAhJ8aByfQBcoM+KmLiG2o/qd3yxasv
+gsxfhJdnoHBSZB/A5iya+MBL7+PZgAAb6embUF+9pCa+oM1GwNdngOPUussj+1NDVIpacnIMRyU
yUeX9cbZ06D3tbeFDf1IbJpGeOsWhNkL1mb8jbwWSgdgIy9IeksuNCHYZ8x2n550A6ykBZViHgZP
fZUWnjlF+VDqnXLoXl9V7u7ooJtrB3P+HEt23eY3mJmfosEubUSoIZq1z6U9yozKHisA16oXyYut
KxBzgzNykubJA56yaDegbK+wY0MgsMsN2QJnY9c4P0BCq02UND+YtdN7q5kmoe38DPLBPYsezDn3
0AlgarcuO96xPbj9i90dnc4r3rIQoTlzw+Gz0NWPhR4uRmmd/Ej6h370npLCnb4TZLbZ6PSBDG+0
HlOdELWtHfxAIX7czvpEzfXvWapuhFLJI1Ru98DPIUdkKcqNCEYG4CYYN1ZYjWsX28B2tKo9iqL1
k3kJjZN340MjI2pibBBQtJSyxuxdQcHePrqN3dz8kAGhuRBZmScCW8gkb37S0jlfx8R44TjJKQHf
5VPkuIRv2rjdILA2gJoS9WC0gCD9KSivtkGIimaTetdiw9wMVrtXAXRCEY9HzLlMKD0WXU2L19qB
VLPh9WJu3IFmzX7GzOg1xom4EdD3NrpMMQVhee/NJ1I5wE8yXx0mI0gv8JEeAlntNAee7y73f2oB
mAAbqKAWEFdnjxy39b7x6CWrPKV1qXWMO+44iv9GZ8sQRaxuSE81SgIGMbJpHZDsbVQzNGe1nuka
UF+2CwgVvyGpXevcVWXxbGTPTaTTW2tRyRpZ+UQbTrboss1LwStajkBEUmf55/8a5pwyYlW3q0pw
N0rU+VUg6V3RX0NYv0/wSzyCOVX/x3XBULZThdoGe4PlW8iqUrpPyxOb3SepMbhQ05rX/99JODgC
0Jq09xgaA1WpA/apsGcfn1ahfXf0xoc1+tiq8ESlNRWGvIt+UOe2BogWX6bIURz5MG8qP6vOFSkM
6jGSFz5g74F3w0jcqE0Og07TDRgR8j61olWjli8jfWMNHZKXQEOC1WHOxmOWh2CYCUt5W0HPIwwJ
bT3POVLjNGPxtkL9Tiz1WCN4x0Op/3lQk5OkIbm9BwXUvjQQI85P9Vg1pbuZAjHQvcSPpuGa3YYl
jERWghwG6Hw4TxLUpy5ZxslsHHcJzuYdQmVNbD3Geh0O9tZLiYO3ZZnuLX1rcyoLqll2vBG99BTL
5Fc+nGxbUKWkFke1xzWlvdNIlH/DbONhgTTVqUYmzGp+q2U6LifDudtYXh2QCMF81NAoPac19BRn
uJVNyGwTk3DNvXBlN0vrYhvPlwYUn3zSGd4KVRILpXqb/BNu+LEhRGmHLQRFBjCUvjjlsZYwJ/NI
HPPG4IxPRo8fxkeOd9t1fCAXaeKfUI9f8zaon3GEcXCYIr2X3cCA3nunym7g9XgP0+jgDMuMRwCw
yT4mlsxZqxxPnAsOSTRZewX0f8+pAm16GqPzbBRnm0byU42djLoVrzxYA01KdWbKPR4cCBONcex9
sm1l2e1EmcdH4cSvSVHAC0Q+3yjcejNH8YuwxQzshpEtFW68t+qJhwbzvvLqS9FIqvPwME4G22gv
7J7MIN1OsxNe0srPUahKyQ3UHO1sHo9ua2AfmmO666OO3kSh8ksTA3oq8zt4PPkY9vVCmcv9XVcM
X6LvPCoppwBthpuuqY1xm3JJvFiix4xbY5Ov0yImnRD7K/KjpMhSPa4cTSEfHmm8LV68qPCKkixs
K1w1PltK0TbsmylHwLIQrgejBpFSNOaX6q+xlLcke9MJzqvWMR8bsvwr0++GHRxR0WzJOwWnSf52
Jb76IAgnCHVDy0Jq+Bw5G+SYWs2cI17VvjOoqqOTU/vYB91e9cAyW+JiJWQ1SQXqqmYnAMZk8DdD
Tm2JJ8KDVFZxNP0PhBZeoUO4I7LEXlTKo2mnv3J8La1qqIDRSfYs+eQAcWQ3Si5L1fpXKDj3fnE0
Or22jyaAD0XxAaI2yL8psaPTWEc3ur/f0prdC3EJG+cChy6T1+hVJPDKi/ZXl2GCD84Za7uKmZK9
a1Kz3JRD3lyAMLts70M6i2Ef38NGWRAW6nXFcHmIks7ZuFheBEn2o8Lsh3OeLIHhAiTsoybYUlUX
UffQ8BgxycOHJrGDhg7dEPBMSvjfLzVWzQZW20wmcGVICA84FX4oHa1ZUwfbzIqo0BT5dG99fx2E
fny3R6k2CVtf9O90Z9fT8BLF0CipxvnlTHAyiOZD2/TyXSVEQvSJOk+/nUBl5q34qMqhPM21+weT
mrUDyoqvMDDNj5BgFC1qbXt0aKvqtZc9IW89U3XYU3hcVRviqfqQWsUhMiPzPrf6yzN0tPd0I44k
e6adPyI0ljJ/Mdtn7nbr4Nf4UMFPr8ck6j+mzsJXF1sEYJ2+2w6ZSN+pA8JwOh+HNv2AQX6gfQ7e
nKr3RNNw2AXJvCkW82COD4/ceFKzWbf4ea0dGT9l7cTJgi2jp7ceAf4sNGqsFRhywLzGG42/H0gV
NZXQfF2NH3Cg+CkCj4fg3DShsWo79heZYT2bQZSew5B/o4eXqCtqvARmcXYnCJyJExKsScHGaSpP
MpXfnEG+DligGp6sq2qIPloRO9TF5VtzuV8M1g3CyT57s6RjTqREPZpftW0HW5OCyr6uk12XYR3K
I1yIPgCrDWomFb8u3z2gkVciwNj85pTywJTzSFjpuyOiNzOJRhxesrn3wt4Cc9+i/xg7XB9qF1hi
V8DgxabYAEvPGgjC7nNF9+0eFqB/GpcvbpPR1Eob0pruuuIWsqLb0xr1xygnTcEcL++8tS+TF30l
dUaMe+5qOi/d99wCGxYXEYSTtrwOBjtJO4mMbSfRlUJ7ujWd1+x4LT1PJZUhVFryz0imU9Ew4ZOD
uIytfDNUWlAmFe9j6moOEFvQehLjtfUjjWRHhgXqEdzF1HTXBPjVvfIdbsUiosnVMbeysP1tE+T+
Q2wKsUrIqdG44zPIKx2wm/mZdYG+6xaBQPMH5hbmjRWBqK3RR9DUikvY1LSZRgFu07mWp6BzfxSO
Si5AyJ595eB5z/pnQqW/Su4fc3SaK9dV2tT4pk2cJEt2emCbgjJIYKwB64bF2r3NSz3d31+N6fn/
bdvIv5eN/Nf+d3X7kr/b//kfHST/9Z//+f9HJYlLYpVamP9TJUny1Xy1iW6+/r2P5F+/7199JOY/
qBRxiOm7lmMGInT/dx+J/Q8PjVEIShKFZfkWjTxl1ejkf/0P2/4HyB9TBL7rOQ7CByUm/yokscQ/
PEtAAvIc2/YcK3D/bwpJCEYsvT//UUiCM9316TzBlWharr8U4fx7EQ/NeyOuh3HrLbJOM6cwP5cv
g82L9u+XNqOS1/Lc/Vx5+TFX+jEOpLxg7nhNx7g6Gbhw58BdFVESPFlZYW1am7ubhefVFtU2yIbg
Rkc7TVyipeIIoTXop+7OB0CdCKTzFXayHKqpCS+oSsxbIWp3OyAAySz/jlQ+XRGWq8XKFG8TG2sl
kNBPsviPbT0LAKWEShNVn8vAUOfa5GQzBfNPAY/8rGCbrGpv1ScuFvwAg5Tlm+FWF4JOqYRjA8Hl
NwzZ7QPNFttYtLeI7t1TZo7DxenDNyufg6M3WNNdcIqpcKZvgJZUBz+T77PbcKTqupKDcQLelg/5
4MsRMq1LkUmHQLPYNfurA5i9JK+wy3AfHnh5zGSK1QOrAOPct253Ghf4xRJedluLcT98wYLZHphK
y72v73Hn4kGJeNXhF6l94pnGHHjPQ2a2T53xXVhwqgxEL+UQsC1rQImiuyKjhdeFfvLPL7z20i2N
6/0akbqAQZPaO/aIsAxFBcc77i5ZlqJ1QxlY656fqKThPUgg63lpcI68VgBKdqdNMsG7IIXAa65I
BYker19jyeRQQ/HOulbFK33J5JcXtRhr/iuNNB2n0q492bKp1r1vxNfYAUs7q6r+ZGeEa4VedNC5
v22H/Yql0+fR7R+SUIZUJQTljyjrnlCCyo8upsS4wKHv8Dbejexo9gUBjR0JcfXIMQudhTw5/aFF
sOa6Ws6P8aHzhwrv9lScLFP/rtyvgT3JZ+ZC0AosEkRVN4Mz5XhUQhhN0Qd+h8SJhlI8mo5VXUe7
Hzfe4NBqZu7VAConrOcdovvVKTEl6zaIj9UVt1q1FYbwrxV1RIfPgCDilqtaXVw9/fACeNhBJu6C
RfuRv1WC8CjKc9Tl7xHokiZ16oeOS/C4WJoIHwUDVQ7sjTDwqO9BX0QNulYqvHFp1dkAAfwMGsNQ
E+cyuv1IEynI0O46sj/YjROODRun7iUcYvvccm1WzlQezaQlc0kItJ4guU6RP650TXVqPGT1yW8T
xl2s/t7on83lSzNTOAtjsFqXfrLxF2iQKMtwTzk2Z1taNU4UnDwmIJI4Zg8OsKQ22sLSOuS1Ejft
yV91ZEQXLiTumcgCnK2qct8hpuD1mqjykHeUG/mWFGqDBa1dSzTITz8AUuRkBiwhjlJTETHD0lW/
4xcPDSrLJhh9/zjI3NugHjHRIHFeHLCFfZRRXojwGAz+H0LKZzKW1Ra6EgPET2nr7kyoYzp3ZuNs
ha7MJdvsP0T2eBS5OsRzMXw4PDo4kPY8OjKld3lTEEYFtgrR6CXvY0LyniQrQvAAU3Dwk7Ib2L23
Hhb4D8RwToid2Z/rxcZZJiwKC+FZa5Fk3bWHGjSHA/8/H6BMGuRJQxe3AS8LVi/I9o2F5wphxVrZ
M35tHS4bBZ++J6QtlobFhNo3OSttuuOyYioHuBEz+0FyjeADoSGlJlOV04JEGspoV3Qq2Yuh1muj
EsalFfphqraz7vu1lr7YYVqihb1h/VL3zQRu8gFrjHv1qBwYQq6xMm+HtZLJb041V8uwKSEIcKwV
FX2qqv+AjLAnmt6AGEFKnCPzexLtZcYDV1RGcoKWutJTsLaDUJzZth3m2LuzWwKe36X7MI+w4ddP
JvW9+9KTj7Y3XDwHT6mqyGabeGxSOhlHowECCO1X4OH8CzDDGknpAgKiZeKSHgPQ2YU4BNY4nB0M
9NbcvugYcT0VE3VwKW6HdkkmZMesIbRn08QCmQAbyTx+2inUFBu+MtzrYZOq9AUGxN5xMhrHO0Rd
4BXKs2mWET2ekeGHk5Y/LYOlA8ay3z6+Tjt2KIXs5z8THhngBgbGM+1j+ccs0+OOCIFXrAJTPBRt
8atOQRBTCBPTtnXoMeSR037Db/U+Y1r3QlIHTUQrAU+lzz4ZD31BEk8CC1h71KJy9P9uepcPjyA1
5ltrhwWPZ25GY4003ga8mzoibkRSm5t32ftatzpNslMR5FcfD7PbLZdM4v2xSLWdJrtMV8/gNcJQ
Nus0x8IQ44wNJrri88T0+c7JKg2N+CC50a39NHA3BrAFizcDMaClpRknKOu1+U9PLTEKgc0wXv+s
WSXiikhhvvMhJgqGLfPnrY7VRDrSqvltpyIz70PYv4y+91SF6EEj3oesufS0fBLA7mH6EyCIGkWg
KWK+ashIR6zLTe/Rr9sUn2/DQyK2XrpqvjMC7ZyQ9LHICLwGMZOf9TjrGDciFRqxpkc2Lwjg+vLo
SFucp67fIOYWJ68J6MMqRYasK4xdV6XOeupNOICQ+jdqUO5THOXkrty+PWRFsYg77pukT62CIf7m
Ib46bhxS3hSY29ADt42GtuMP/fRra6AiqWbl4gOJYxNQwjUt8itmNRjg1oWVVwfdWJ+Q2gunqh/y
fgQ9klKzZKFfsaLKD7RvL67qZlP5TbpP2Z5vZDHTuekPn0xYyR4QCZ5nGRJ9MFhVbLLM3ldcbnDm
yu4WBQPlzGa+d1kVAURygGqQUAAfwPoobJ4ErrOFaoivbnF053UJ3GXZkUhr3k1cdYc8Z4tNsSnl
mLO+URWU7czxJDtLvXXiPk6qpEan7vdmFFtssQ3uWYBNF+XIn3YfsCBdTDjW2L50wUeFuwnNA5Jw
huV21TfMkcOAUyFd6ijc6mv2WyByyDr0sPtfZie9a5izve6Wc6QwhrspvWbNefGDPQ2uFN3ucsic
sCk0L88RRkgyKM2xJKuYf9Bo8ArQKGA6DbOsJfZxCh/LE1y2aVDdCIX4GM4CffI1zdKZu/ISTz+m
qTIfuTAsbHiqNz4gZjyZ/nCr6A9nlT8GbAgoYEOF5tSKEOCZ9ScINHajAy5tRxrBNnd1eE7ifNGt
IGoWU7At3e4mWjd9GL0hZ9U1ZSeWzkRBMYp5It7U0mkeAkyz9N+lZ5sf+TlktgzLgLr6sdj6Rbg8
ZyhDBVqQbvpAG3ur9739ZKh3Z4wxPttsOoxG3QNEHl6pYtu3bA1Lm7xU61N1x+czYmNKPRB6EQJT
zNaQE5Pwvz2trHOMFf1Cers/hm4FBClLz9K0X4wuoA8sbamtt5CA86bdpq3dPJCpOQBV7J5G2jm5
8uvNlBPz7QmEgA2gQRRz2NofJvUcMdAvBBGbgPTLJDStGxUWq4mlqmvE5mvoLPODjC44Wm5iwNhv
J5PJPdath4zUZ0U0+RybisN+SHWyj8euKjOkQ2TCjTHX3ga6IgwHrMEndzmIZLVJV0Lk4BeKOrSW
ruu4P42a/Vvb7eYmOMjAOM+ypPh2sN4hlGMjVhiK45xuh5T8/zXtyZrP/pitGj6XjR/EkGLN+mky
ZX1oDI9gbnqizXF4GTBv3spRnGcEmMEa2JJ6r39X4CHflLK1cy7s4NcgqXon3UzZq+fcB1Mb2Nk8
GANxql9CICK7MhD5WnTjuz+DJfKqqrqXCrIHlcT1ToUh/JLUvmhQ9g5Xnm9MD53JgYeMzcFMyLXO
xBKD3BrupRBIXTRIrP06vob4op5GffC6TD04CkRCW/1utNM+INIh3L0xLjk38t0nXef+dYo5iTu4
2wFQYVawG0w+4Bc5vKp4eonL56aGiDNNDSZXWeK/Ep1Bt7LKzn6UyQ2jxC4TXFVj3JAFbRjmsopZ
K+lwrmDlenVsMmxhgao6kB5fpTF30OhTO9lffOjgD72xAKBAUBOJGaZknyTOcJR/WPfSO0+OavD9
HqtiZq/ZH/wx3D8zdQcXzLnTQxtU33HyYZr5myajfBTJNEFZH/1tbDvvbOVfbEPb+4zP5ykCyosc
RfSfo7mY92mHhykz8mdtDO+5pB4tiuCaDhm868zXB2VJ2Ll63IcFBgo8rTK3Hker/p15BKRdSTQi
9X8oh6cv1w8mt9w+oBcV29CqL0mIn3XRhFO77G8TCCVs1dQHsFmTh45eDPo1hXtzdDCRzYPTYtcD
bQZz8FZGP+Z3wh/Z3dKTt+kF+UuVQfwICpdmBvMa4l6/l31crgx+jhtuc75dSX2XzF+FHuQVp/+J
rsbigMSQ7wxYxnszIT6sgvAN2LLzWEfZfmLQ3PYdwCErqTlsjSJYJ5b3BWwpefA0x0t3jC7kQAkH
sBR/jKHwrYW7xRnlXOy2tggDVMSQi/xCrgMawnJNdjo8NpS2HDziySlt6seKDcUJ08kmHv3gamfs
IoxSspE1DDKIJWNuMPTQYzuC82561TF5kNwpzviu0AET0vM02d9J3+2NUdH1g9dQLqKi9KCU5Gl1
82Zil7zCi70T0rAyyGf2Ec5TQV/FikcNfVFDHT6MAhO8EwDKVr4ybvSVndlvA7OMaCBPGlYwdg7J
Ugq/OJu9z8khbaEfWMatdlV9KkITsy3gnVVh8iSJX7gs5Y2Bmb71kbkQtzM7Q3xO1sQmz4bfj7Wm
45lvY2QOHfeH1TfWtbSS7q7ksOWdHB8HEZwrlYSXIPE+hF/OJ9522Ec/ulydfNsZvsKAEnBMMAXS
ZPXOv3a8CBNCjan0vYwh+4sEolga9QRbFCNL687NvoT1cxklDbFxpnNSKOU+6+hgi1K3fB5iHvUO
G2zMWAmFykEtDrWlfxMUYUpl2PAEUZVowAvgp/WxNJJ9T1nuqffKS6Jaa9X5OHpCbRw9vt8qUBdL
pHSFN8nFoRVtL2EMrqwpByoCAjmJnWOfyouiNTYKnjG6Xkw+uFVn+b9z5XSoMcPjzGQ5FzBp2wGL
TgXDjQ5MD27VYaJbdQM34F5AZFsbnvVasJvdF6538xydrgjCPueD8u/dIR8ChvM6EKtqorQxMTPG
9WDe+XFwpQjb3BlWZQHKPtVF324ZdBXyxg92RixJnPlQ9s/xYqjl/F4QnLoMZfBjsot0pZL4e/FP
6ZzsLsAszOK9dxw5ZMMdj8/aajeGNMMjdoR9Yo/+UhXPZg5wh7Cn31aApo+djERrjhoR5KhDXo6b
23ayPU2SOBKH9JZyutzM7tLMSi2Nn5mffmwFGH/HN0rE9qbHor5TW6Nzlg6i5jmSJcnwxv0ZjOqx
15t+Vh+15XQbLH5vfd+/kgJB37M3eUPoF3HgjH3tDwCZXZwBuW9nbW84RV4tM5H7qHT+GIl+ECP9
pQEp0r6LwwPixx9SbDNVRKaxkgR0t35cs8MU7h7vGK5Fo72OeR8cImn+rPQIvd/4b47OYzluJIui
X4QImITblvdVNKLbIEiplfAeSABf3yc1C0ZPTIxarAIyn7n3XB9goxUFZPYQQIlXgP3I3M0bfSas
xegS1zpz2AyD318Rth6ZE+afZQ6T0UDaRG5OQ/J4vnQnAqfI2qCHzLO701c3Uqa6a+qad0QSYh1A
tN96EPI2FnK4G8yCFlkOcIIAEPFqRj94zoacYT8L27NvTu5OjDRqCtsL/Wbzn2eKYmVkkbrD6BBb
49Mhp2zF036x1PTSdFVwxm9DLm6AstRRlEB1n/MORw12TkQc6BPGnr2ATXC7QRwpuBIpjeGe0bgP
mBKYs/XLurdkvy2yWbCdDvuN6CpOwiF5Zjr67WR5eekjEzdV2qEsAWNE39+mm5ZXozGj8DUZkgc1
7tkv0vFzCshHCJThrbmcalRqFeIlTbIq/Lp/5SLZ8Ac028DCMDAwIzqJCRLAgH19SPj4oTu8Jr2z
qzvhf8g+frZb4zm2acX7NGoPLfTPjQVLdoysz1Rj6OgFVrbHCbgEfDDsjVCbZ4dmaUFU1mrnJJG5
LutJx6F7rIYMjtmZ/ocCEFtX2zczj1CBDvUE+P2zsxBBjiYOxTBm82dUJKkYEXM9u3Y3ttv/yKR+
oNf3r17KS7T8CSYuWsEht86RDVld/Ht0fUWCmvOZseqoZUBCqC3DVR7n55K4pG0wifrA91Fv0JOE
FFMsmMtZyBdY5x8FHkNk7+kH6uTnBrIoYXUpsUvO3VWiuLVdv6zKwWC21GBi87tiXXFvPysiByXS
aJ6k3WjKeteW1VNRu949CbppA02qMpVA3+U9Yco0oM27CEOCDgyiF5zHlvo+iJsjxTORaD1RrmOc
v6I8B/9sDunB6H5sjx26TrJsizF5RcNNSlDWILVKxN2fffMBy+PQFn1MviTfda+OOV0RbiJSAgG1
7zIPyh0n7rJvAu8c3DHsee+sA7kTJhSYS5Tl7Mi7+NNw3Z3vOBeLpTqvXon9jqkNI+eQ0B5vJZZk
ZfRLeo9jnCLIMcik2GZOhyS+soNNO2vTpONhPqF9ZUFMUJ4nmXxWr3GCaLnMEkKCS3UZgfytMHuV
Bx5vDlWqwFWcG+66b61pp4YQ/XuA/8Byvb8OY7dd3+dfk6yDYzaXtyBCP1tVQXiolhuS7lsr23mb
VeCYGxnVp9rAW4KOU15BMsxgVwDwVv2tqLEQuKH/0bejs/JE9k71jig/N+AZ4O9PzN9+KodtL5gL
OnyukjoYdn9JQiPKCR6ZSgZ8ewpLQAmcKRtQO+KwMBlVrjFBnfx6uYwIbXZjE847oyhOU0ENB17/
nINk3kt4ExTOu8it4ao1MNjmBP+ACqDUjOMLyYHurtFEnHBTMbKD4O5iuhxQuNQJ2s4SFYrqvSPk
WzLbTH+Lj4xDMEMlTVe8WizJMDtuCCllKsOk4o07AU+wBZAbwerzDPpLeguT6ZBo5dxV63SAlpej
o8VkA+4BvkVU9D9tlDpnwx1+0YBXm4hV5TSAm0t3AszKFtPro4UUCHZm3bGU37KTGPbkpgKE4Rkp
pXmaDaylRR+o3ZWDbdrytgXcexwEoeYuZ9Zfz8dpYsiF+IaoI0HBRlDiJQY4v3l8pz8ydmjfoJDM
6IHS8E+B3uVMXehlTIpqkTMsXDpvPRZFs7Fw4aDne6DedqHn4zEZa2xuw4LDv/c4dUMGV2mwQ0my
IC7EszZ4X8Krsp3vEanqHualfmsFIReSdVQx1Geiu0iOHBn+yoNvYolHJWyuhoXYVI8s3FUx9YwV
wFcUxAsSpACKRsfYmN9tiHM/Btbq9XOFOCV/zVRkbTyyLpMl6A4JdRVxUCvI80Sdl8RSWlT5ef22
DDrpOQOBLsihICt0TxKn+xzHJov4hS8nefjhLl/KhCx4+fAHQLw2pQyPRPW3SZZyKzLmFNwnHyaB
ih754LumJUuxl3cHkNlq6ixoFhXsFyPJsDKlXzHK7MPosHKrLJ6ENmBUmLV8ncZoXRq/TsDR5P3J
7PMrrHOH8Wsz0jok1HcpeyPvWRXjDBLtZ5rJVeXw8QM2XmYC4S8jb3lGyQgsy7PPbdzd6OI2FSOv
7iGNzt8mMxYZlNfXxqoY3YuWmiutDpgfAJ641sqP3GMLjBZMFW1t2CrwYA6r/9C+Ri1qVSxKGyfO
nL1mzFpmYG18abyVktAVa8pXS242h85236M6/+yr+q+VGHJnCDT+LrtEjPtwQhQhFctvtk8t0wus
u47EUlYZ0SN8cbr+r54HvCbkWipwlZdEMg9dwKZ7dn9OR/lSOyGKAatrqW0zLgkbyJw5MuMGg4VN
0w/3jruUNFagbQyvKTdOkX82DmhBsHP5HpbZB96G4oSH6LmjIjwoRvOpLMIjb/yzSvrxGqAusZpI
PpYgz3elq2k7wPbWVjdlF9qwU7Pgqa9G7LNVOIh1I9LuLRMssSpyS2TxpuouOnHptxti1bJtXC4B
igy2bD2JffzppGtF9JG9FRN7iBFzW3vuvG2LeEuZSnh6QmbdaJXP0EbEufHHq5EgVWwBCwINwhXk
GR2cEDKhDkCZHww9CBUyQXxjkj0znF9+Nb3JaZYTFmhMcuf0UftuIGVby8hAl1yn/ib2I3jHDJQD
kWFe9brlzGMEG0nvATtonMPkqDt2l/qaJviBJ6HCjZ0RD4vi87+qdBL0t1537fL+uw/pfQsAzv88
aEUQ+3enbZ+WcBq5Kn2f0qW3rg2pK4eoN37N5rXUvpUcX2CMLQpfTfM64fsAq//htaDtKX6Yv2ec
9YSdnnkjzGNnuKxxl2kXTNLbZOSyAWdL8fHlI7JIDGKsfdgS6kVGS8J8E8J6mEFPSji7W6Ph2wuP
uUjzL+wwV8mkI6M126UhW9sCPZ6grgFXAj3KTNTexK/N2hRD9tAdxwE92L8fqEffF88aD27iJvea
bNM1Fwgxznaa3h1a45Y1rEiha2YZlCuqrBNSNC20TesnEcZbHL/kFWfE5hSKzHY34CPoDVZchAIE
DOgMZmXwIXDBk0KQYe0G9tbsVIaFPBVpcLRyaR2IpUzWbHn2arGdez6o5xGW4ppReHFIMgf+N2M9
3kZKhh73Nw2R8RQsVX9EZ32CYYRjltzyPVlYEnxeb12qRr6jJkj+myfaaqa6EJZs+OnM6h91QOrJ
MkwnjmqMoaY17YtlYY5dE6ZXN8XVt6zkWqcQ90IQnpwBkHBIJURYE6SXhDw02yUxvvf+s3vQ/CCW
CeKVNqjg2FuuIquf62Vg1o4EfylNUunz5DaVNhNoz7j0Jb2BgAuY93tUoWrV6obIrsGeu83gX8OW
2sBKu6elspNTb9c/nKLOObBt1JFpSN4A42+c5ozPS+eXKIAStswdAH/uC5/ows7IzfWI+xpYlhFc
kLoPLx7QmCFq72Hg0V6TnbV2eOqu/35EojJW7FHWo4GmKMfJfS+JOnY8c7gqOzMwv44bWTNbkE3K
RzBMZBb5tOuVP300mWccYofA4kp0XJlI6py8uoKTgibEgCqKOpoah4WZHu32IgEHKcUtrAuTR43X
pDYrsRGlJBzUYGrLi70v2A8fBoYkPCvDq9e6J0FrQV8LWAAsO4jm9sfsnJ07t/1L0dfkGwsiQVsU
0UmS27xsTPerxDJ3tCT2B+KIdbnYe0QX4zu24WSbtxZTcvwU5xQl1Bbvp40IO8DxEOfBAR60vXZ4
Ms/C8jV0V3zPhDwbhD07bH2Ib0d+GTm61WaIYfAo2uD4fKKipV3egG/40E5450bf/wQ/9oT9IAeQ
sXz0IEths29D4d8hYGmyA7OXisNn1CnVdDvnduy+aXh9QqyBobzLBIgcUBRLkHJNGY60uKVV1gnY
mZvf8dO/zR3Z2DIDa1DovOzRGNiPWtlFptUD6xlX68QFUnqKtDT2evhfvIz87YQgbsrTo089Jsnn
zgjq9nVitwo9ljrIJkGeAADSud4NEofNkobDOp7/IqyDQk0CzlqyprR1LnihE8KJF+HTSP4wCk57
8SrG+i206BU8osV9IsaFzho3CB2vdPq4hfqxjMkj763vuu+nk0MvuRp78y3Um9upM7ZB5/6ZCDUP
kVH7tfnRTOrHJvQ80unngc5Bn34C7xfh691uJCQdLj2igplyg/R0zm1jRR4sSdREqzfwKNmJAfkg
c93U6et4wbngCGRPCGbPdUK7IqrdR0ui57GH3u0J9iTZXvEABDOCEsA+Cx8p9/wm77lsiIFXBXnw
PsHwC8a0NXyWK2PriUmgzxYR5sw1S81flY3tmCHM2GAOpxY2AAc8gGqoQxU6WJRROHY9snvfGt5Z
cyTgI83nBU2qmSG5pJ06WW79HhRq2Q8S9NOU9kzF8ZpZM96r2ILHZXePxKnnldHlb2g/YoZyr+y7
XvBOPQnokjvZDcAB5hdbBsDXe4afaWJ9WZ3/qsz4LEKQsSQRexbDJm7OZREmsufdYKDNkMVnBCVs
1VcNroWe7m5Rkhm5LRt9uuxMgypvaZZkvYx9DwxFV441y08zLG7FwKllznTzJaXXLKLXzvkNtrsn
GAedaMwpLjvrVwoXJSCWeIfx/CcqPeyLjkukQ2u/YvUY+PyltbKsGlePYPtOzwn3oEDd1abwDYgU
AURF1kBGzBuGKWDfcPDbhRMPOjAu7cnbzQ3PEG7z1zK031LbJhVd1pLlMPYz5WBfSwR2w4IpteRJ
WoV2tdrajnPiZQt3qZzZI2sS0BKK78Q8x7prbtrsChGXOTQL6Lr3yFbqNgxvPkyps1Elg/3Ygpjo
4jPJJsngTA1fvrgD8mtXcaoZGSyX1kaJlhKxdrINCaWkr6w/fNRiaxUnK9Quf2usmUxekMGCel3J
MXsEpgR6iJxlzL3fRoErMUYq5WTmfRi8a+busvG77pDLNsu7a2be5R+i73eWQmd2PUglrZv9CHiW
61pHfRjtfYFxdQi84raEdAPee9QgEwMBNTM+xUI+s/7BIb+bItgMpIfuw0W+zYULjZNVTSMnY2Pi
m3a92N2ImiHnEFbIL9Dv1tAfgJy/khaz9p+B7vCkBKdhhmkRlFSAkptj8o6IMS6VLF5miyyCSAPh
FiysdeCS2lpBU08IeQ/zVu7Qoa9RVTUgQOo98Ml+h0zBJKay3uckUxPDlPK6d2JntdV/KTnK/qJu
faVYL5Ozu3aVzs8ewdC4SqGIsrkvY7vHEoG0h+ZHsRv2EFUFS3IUzVMeCVZsOviNVeCa8CRQXUiE
tvZCNzK2uXlOY8faJCRdgxgh1SipEPUhGBDvMTI/hb8NEeYLeq7rUufiIIGorOPUDfdh8yxsS701
HlYgSVt77diRTpbU5RZhNnlkHSZqJdPteYBlOLAm1T9AgmIx1//kjBsQ5nTafUkGXz+SqjX7t6Sm
+iLuV9OkVHcNHPWMkts52M6A2yh3XibmMA+B+/rhdqyg2Dc1YRpfM9Zbe+DEE8MJx77UTE/Hxbae
J4UoqV0KElEqyq7RcxOE0vIYJt6P7aNBQH1xNfkI10phjEU5s+CGqS37iT5tS2yyTngSt7RZnhJf
XfyWjJQEtz76FlicPhj7hdguPOAe5GCtPAy5frDGrnE1Xnwp7wvd0RrBQ3vJI5bUReE/nMiZSXyL
3Iu7Jyz1hG5q68M92fuKsfvYLsN6hG9wQLBMpqp7dnEg7zr/O6P4O4HzOFRliSxwLXxFchqBykHU
vFsEmxVykMd8GX4XBMD6Jhk5FrFaM9LmA2uh7OYCp+Yo4mkHscThNxTWY4lZ7LI1P7SdaI8hdaZf
Fgm7isLWY1Iu76o8MzIxT3nVjLcoCwqeLLwmAK/UPujSZhcszikcnfDmmIN+Tom1bRGKxMuEUiBV
m8yW5jrOneBshOawmpzA30yYL2D8zc5WWCWTQESQsyRsq5sM6Pmzq7ZuYC+HCVZlaabZMeCuq1zf
Wnlek1zCkMkYb3R0MMzh27PbQ4da8G4NNkuCxbpCPDB3o2vtwSIyqNbMhkwhWSot/9h6IbVxquX1
3XAoPds+8ZS1J/BiZjfVlwz2f+OOD2hC7T3PanPdMTkgyAVrHU0WOUHQaNexkziXcPGfva6rb7UO
Nl98/zLzW/9KmAM5jgmHyPTD9UL0NKM8BDB4o8LkXZJ1dvN4hznpvXxLLizLPERBtQjix+hYn2XZ
WTuWfS9x2s+3Wkh21RF9Q+8U4corcYTxOZytuT/FjVVsKhEGt8yGzjti5Aab1fCaBmSFTPULvDAc
PqG/K0THG+WkJN/lyW5MohIctJ1wGhvWMagUkbJBjDooehJIGzBv++8B8dsn2yuvVVp3r5Vp8sr6
y7uYB04NFI7bwVoYoWlzYVywPJNxPewGqstzg001WLzwMDnhb9M1nV9FuNxDIvB+ko5lYWpuAt/R
AOtUXMGusP7JFak9qpbbSpafMzeZA7A9ZCq+uMUHC+ePzMmqnVkXu7icQYoNANjwj8W6/vnrt8wp
g1g+etLlEPQND5g4zJB8AkCQX0QbEAQAjcgUhX7jb/ArZtiJBnosH0eVAM/dLazms6l4o7hxSSHr
B9g6ECF7ZZjPOCQLhk/+gEMKV+q4rgIGhMkcX0Q6z3u4UGMeequamNGs7El866f5IGix8o5soS5B
eeWIXW0QdIJ/SJXUhypxNo2xHz3rIedmuLQCsl85jdcqHN+USMVa2ZuxyjjcyMjm8DFXY5d/x55j
nu1jPMPxZAOFIAEVKSGr2MWAsZDe2qbu77abgkMYY3Q03xwr38TZIg61SD2i2oozorPyc9sJmb7z
6hL98U3IaPYVENtELjs8VVvZL27qi63dQuEsZtNeE94UPQyTvV1rc5qWliUOPa/vEDkxFcigjlQQ
r9K1M2QrQ35po8K9pEtZ0WLl3T5NJVEo01w9Z/mHlbwZjDxjdivPttn+yBZCM+Y6j0dfrNQSjNvJ
E96WAiLdi1JoZAiWp7IAh9XNMVgEfWvBn6SG6akTUyaFNFFlfRkGn7696oh2QWS2dhABZSq0b+CN
t048zKdWLnsITmrdV7N1RJJEHIk8uRUQAEIkHmYGjZKNmJENd7kM8TNUKdxBdUEGYhig+EvYS+AM
0Ruv279/CrRbhB41JQmnO1vaScJi7AuxZbJ3ZsYefXv1kRYXmE8A+48vAXaUAFtKof0pjKc+wdoV
p1Z7VyLtYomws0gV3YAdb7EE4Haq/fGOgpJWdyqHR2//xNoVE2l/TKKdMrH2zHTaPVNqHw3MBnT3
BcE42mPDyqh+MKGhS9AOnFZ7cXrtyili4xc7dncDSaE9KKw7S4Upm5hdrc+bLjEfoivQQEYW9Y52
/uRYgDrtBYowBY3aHeRon5AkXJHFVVJehe1/YK2H4OdSO6iy2fckI5JKG3wnWn2DS+ddVriRfGxJ
kfYntdqp5GjPkijBgOeZ7Z9S/UOFGTQXab8s+FxvlbY8xTA3ulEgT8e7Zymb0BxMUgqzFE7f9mFp
/5TASJVqR1WovVWldln1yOTcKvvlMIZZFdqJFfzzZGl3FtwWegDt2LKwbiWDCrY2Zi4XU5fS7i5y
BL487ffqSKUngX1LXjqBxUnw0Wlv2ETx7/NHZ5jGBsxjrXaRJdpP5mpnmR1n56LQYCHtOouwn7Ha
TNgfLC+9dqaNrcu8AregiWltisEOJoi2iAQamCUCalk49PC5RbljrkqTv30yzuxLuy3PlZFx2hJs
8gzUPf62JhZpbIJzbHSQTUCVaGfdqD12Jgoh0wCiybl+mLDhoXjHj0dOkPbnddqpl2nPHmMe4sm0
j48jZx00OPuU9vhZ3QuNVvYaYP4b/rkAtR8Q2S5KGCyChvYKpjgpBgP34KJ9hEzNxge9+gsLmfRZ
YDbkAOiOkfYfom0yP/D/AfPX7sRRWX8rsyxPWWR/GIgOghUEi2QjU+iWYWJmO4I18VVPzbbC/Gho
F6Sj/ZDUr8kuwSLpaK8kugrOfeyTsfZRsjpHla+9lQ0my0a7LSXB2qb2X7qmn2ydNsOcrBksinF6
xY5IJGO1tTFwVjFOzoiPCnQissPUCIho1I5PeBsk9Nm4QF3soEaML7TWDlFuWl5bPKO4Oq0H+20b
YAWO0lJ7SxPtMpUpftPsn/U0PI/aiVr7v3MnmsBSzM2VsQLPDKXeylu0QAgr64ylddHeVgYKHP7a
72rhRBDaAau0F5aD7FHVuGNzxKhaGVVim4W7kL702kmba1R8LH8rkR2LMS52fU2IIjDebdB/DEWf
H70uoG4lvN5WsI3nBgwEZhESzeeFhSBIg9CYiO/oORIyg/hwpz5CJH3vQgPZgM6lNb7spf8a66aj
WMPFIqVfrBPnjzAI+AjZxxPrUFbsuLWKJbPnp0F7j5P0LcaK3IxXSzuT2fNBMdNu5TorWR61cftU
W3QmuedBBPXI3Chadcwc9kL9N2GgoMmNCJqbds5rDos7IGacJPJaRd0Av3JkGEs2CQFHgW32r+4C
5kFKMZ55LnvwdNBoXWE3Oyh/SoSDdsx/uQ6LESfz25OJ00ITgtzOo/EIyWEkkImk05EUQA/sAEE6
sBM3iqE7cJrJ2eTJNDJZoFuDC8+i0kMnjZYc/2L+BYuL11ctK2dU8Sb3HnCljsVsICho1xGxUy21
tV2eWGy+uWJ6baYRTfXAkJXYkBKaEIymG2vb1zbKEViMf7I8PGVFij5XAsWySb9ihMi/LjK+kqQ/
TyRiZi12hKJAPtbhjVsTvvKqBhZ87O2L7bI0UJPrwLu3JTQFllZbE0EnIzKk6Xobd2giNDAR0Uk0
NwW2NYK92Y464/E858mH4bt7VV7NqPaQZJsnnJ82lhdA2pPTI8tkeAxqB3s6v7Idbv1Bxb+wwDRz
8pj8cYdX+JTm1VOejkjlDYeN3uy/gHw8VYinIYCpjTG6zqULCEAS5jJv6J7dW41HLBFB/dyIjrkc
wZQ/doeHLhViDx/A2S8ZgRnYmsTa1eJZW7TDPURvVVDFT0M5HbMRvEnexDcf4Y7OGF12gWPJ24S5
voIxRECmz69FGg7o6+UY2DOtxWS+OopzkmsPDI1IkpVFALsaBmPbevEB6WeHoDU3T54jjgWO+5tH
8h3cuOgz6K1VXGzgLLqIYIzq1RnrzUK4wNoHIgMHxuquy9B21zJk4ZLN1g8SI0rNDpT44IyfYRIP
q8aXySmw6q+oC7tNP1Dr5chdMaOoHM5IA8NxfDVpIc8VQ45j5RXfEhc8cwv1if6JiXpdtcQFcnWx
xPxMUG5dgO1CjhEjOzkpn/794Pvnr5W5f0L+s+4EuHrOoyPMBe9WhpcCJ952yqWxSQkJPhBEth5Q
em1pGub3dKk+uQZ2U1FNb67rnkKqsrPKY1pBU5AUUb3UNlqQeLLuESvEDGHrDU28vcLA6FxDmwF5
sCjWx+Sk7wyVnoZcFneDEcSOu/kw96MeM4B/WuJEpy1IIL2NW1FFYLV2t74L+VSImpmSxJqBBNJi
+IpOcgnaaT918jUcTLFhKWu82O5AZNU0tnuFu+HhE2rC5DZC+e/a1cHtMixtelVvL81WZRwQSPo+
rc5VKDl0cGhlztqo7V8mYqsvU8/kLlsIfDFUP1y8BSfQOCWk/KlTjGmPGNv+nufOn3G2vWtuAlll
ulduDNDmJksuBvgGKOgh+yyatnvq6Ls9Zykeds52phh7vPNhdp/fndg74jnzvy2XLZWAZe5RuB0J
fEmei/Kau+Z0z8gYi+Y0OuYZWRtk3MhL2fmMYV3t5jBynzOE6UAYacGdioftOLvTmTwJxCiINVkx
L7d+MZYTkZUvwVDWe88Ki53p5USDJnW4GkUHu5oUVKSJzr5Nkl2FSfUoiUTWJ7CVWK92VPkgUVl7
BWXc7+w8/o89zyMopXfMLZ9sknr54eTkkYd+yEfFSHV0uIwxcNs2tA7Gtmj1UwB35WHEkvYKn8Pn
2+g2rlaWdTUfY+h7KHT81rwEZkgogeceLZxnj38/0NZ9eqR3ceTF06bFVsIkmf+auMo7NEbGHD1d
TqWbxOTNd3fkQfOZnp0RVfjbXmqkEE5H9UXS9zkVqIUqUIhzLp6mmiXzAmYqH4PfxdAbgFjat97H
U0qDdhdO4ePrHydUSSLfJ2n4Rd6b/Z0PPzH5rTDJ8vce9xtqfl4fG8DRx4S8JhbO/GXlWBdN8DGZ
G7MMFtS13Zhfsg6gixtiyWTR7ZYM3a2YkiX2iumWB404aVfS0qb5zZBOtU0K2l8z7wmmBZSZCb5q
Y6LyTVuxrwMqIt9NrjNV89poW8AOFrO64eEOMPsxtxxL/7OwO5yBciDA2fwTDwta0TKhJyiPvcih
eVMy4j/zWTATZZ7cyw7VBVDciCRQ0iOyuN8bCSMt4ROQN3v9HidasZ6yvwTr7O1yzjbUTN225gys
ULM7NNUkcaVb9u7fovGhmRfmXxLp9oZ6jZV8RAoNk6c9NCNmf6NO5WNohXFXhoyvkxshJCQ33eUv
vCLPkgmoC8QpNQ+u4X21pjCwJJL1ZyKgHYL669+UBqHXeI2z5oHKYD6Q6OBRUFr3MJYJ3MV3w+yQ
qYZgQSu3/4yoKduY85u3oCSWo8HiFuNIyFLICWRteZHxGRSMlBes5tifA25ryxbo/DrcMODrIQ+3
KRQF79WJWnliJUfpm7vMvJ0ouAmQUoyw4HH1bLdEuqsIFd8g4mQmyra+jVpzU+AT21VSlFdZwV5M
7OLYFBi8+7adHoni7EFdRtQW+hMijEgUICL0aE1EKjPag9wYlfmxblhJNZkpt3mtyCwFr+kZqF5R
oT3qGgxyQ3pIXYzN2miijyVCctZIF1w+ifJ8ONvRYFFvl/hfou7Nz5I/YK5RbcaC4DpaXYQEuvuA
fhZ33gXojAacgokffOeZwUC3TWH4Qc74OzrqY2iPhhW8EHLHVe7MLzB8wRTF0W8X7a4/MWFhkllv
zIz/nRyHq+qWY56PZwvNtbz3hgBtqNMXVDAjDSFK845qX+1DUte1OoObQFKGDY75KWt+xZpYB0Yp
QDkjItUq0gz5XCz+ymhCE08BiYHXup7D9MVSLDxIYerHkCz0dEKYpB2AhWJS2Xbdk0p34zA9J2H7
kw/ef0Wq3qWPDiFO0NP3gF0rhGiaRhIU98T0mA4EtrUuSQwdAMQRecJ5ZC1/iDfYEwr4N0qJ9EH8
8G6icyOB9GZ24yU0fYvTJ3keoyXbNqpUewXpDPwcL0xFGFYEsZ54cswoFJYC29RefwbmyK9V+Qo1
secTNRjBa09b/WvEf61aA/PYibRqVGdZgqAkgpbNQ3RTBKRv+546SVVpsPJnw8dlsjIl/3cf5T2Y
frKJgF5VR2NutqndbP1kMKCxsKyrJv+Pylz6i3o5GUvuI8jOvC0M23Mp0l+hUCUTbLZCgZGXpx6A
LWB8RtmErG4cn6a09WVxzGzlskNvPlpQUiZE6z5t5HaKUojQJLZWzCIALdLTpXG94YyEA2fvfBJq
6umF2NApxC7lzPFIA5AhTMwMyi/KpyIgNiSrh2tn/RUlHlvURubGKlo4lam8F5n84+nQuTx2f/eV
j34lwAbqFXxHo2AQH6K6U/H8YsrU5XFzXvq2RKDMLWhX5B7QSejYLI+jMqzuVfBatPmbm/CU2fot
GLzkj7IiVGc2QmJGJRPvD1NGplE9QwbOR3A+f8ScvCKjxf4yYbcdphJZbHNnI/cDvMncdM1QEFHL
5mcgYaoTLyiCi2P0j65f5l94rZ6DNjQPWffJ9AOaOKJmcHbZhD4O8ktiWmTBpiZg/vJuwz6NQbYc
HPKg1w5WCuS41juADBzQCw2VLLuHwVB3gz0Xc29gpStbMoEJXOMem+pWa2K4T3W0nQ3GyzZL7ZBO
ZM13C0+IC3UyzUMPfX+WHzN+33UY6fnNOLG9in2isxayjot+P8SS7zJDzcdq5cJgcFuHLpioBJ6h
y8WxZrzFgmrlRuJXkKa/p6bkJSubU6CoeXkn75HR/zai8tXXX19Fzmg3Dd299/4Sw0vU5xQU2wCd
Y+wuzbq0sAwVYAqbuGVoFXGSCXJTase9LhHrStOHltWV5sZvnuTU1a9CedcFXuQSFuRxhoDDok/D
9sxL0zB8Rh0Q7lUbX43C888W07HCIa6rKk5jUaUUbdgCiyy957U8oQR0N6ZVQQW18npLY4Q5pd5F
Do+HawrzgFJubfrsb3FDdFs66a2Rxoj3KYp8VFtWaKyLwd03bSW3rt8jSIQ8UWa4fbHdg9aIxLIh
2+IPkzSWOH8Hsj4KBEu7fgiQhNTec4m7YO0zEFmJ3t91KFG2wuTpqNtiO0v2Xrwn5Q77zqqh7F2x
c0AC01rkkXndalI10nQ7+UC+G8Ofo883pfekZp+YVlIGs6nWwwlQvhPsoCJJUazWzAnKlt1Ywhs+
hIjCoq4/y5ptydwFxB17fNLU1rQ/Pah5Jz7EM6wiLCMbZ+GeZWS4HmzTPWBObNemTYxWRPQz8krE
HGWvKdOEpE0BUR1Ob7wNDWc9a8ds7wauteMibE5e+ZywJ9olbYq+y0x/sfvWIhGsPWCSplVjhR2M
ukQgcvSex7A8IO9hjO9z8zlkV+G8w4Ye/4ldQzAqkw81xb/5KMxNxgEI5Rl5q0wBqDYRE9TaQ/mh
X5q2GH6sSu3J2gxLhMRWOmvZfrQwzoufGskVuTTgIR14KZMdZPtFDROibgcqBFPX3mq3cXgWQ+w9
wZXjliLdNqsGJOeeMVNzkaId9KnL7nsbF81X7w3Og3J1N1euSyXsorvCV1x7NapurOn7oOr2fmiQ
VoDlAynqJR/tT4PR+H6kKF1l4bQJcHvNY3VET/KiPHbE/wLaZgKtAE7UlDtOcMpM8UaOx5dRtzu8
OiOPTvMdxNEvMDLO0bGc78ENHxMxUOtAv+7/Hmf9XEMejtfCbcfd4On6Vs4rdtsdOOR9Siulm1vG
nRjViJFz3/9n7zx6HEfSrf1f7p4NksGgWdyNJMorld7UhshKQ++Cnr/+e5jdg5n5cDFA72cxOciu
ruwqiYp4zTnPoQR9i+L4Q+nJ5zxys+cgjzfJ0+x1l2WSSTFlYy0CbbmOZu5QSeIi9Iy59nAtNkgZ
mTVRX0ODbHjVHTIjCqLnxnp4HQ0XSRcA2mAYLCYzIZFzQn+gHyVm1Sg2SHlD3+t48wnvODKbetMK
7l8rYnPnjaOLxmgutgWKA69v38pgfB0jHBd1FXyZQYfhQrBtCCv+yDX7t1VX1zseE2+DHqKaIkJU
sdo7M+DEacCSBBcCeoBF1dsBRwiJbl/LmMe6rdHwZ2nOqhzvIZwfbHekmt8O2HNr7qF2RFWsupjn
jd8Cgc9d67X++FMTsKUlEmVpXZXHtUJPTdEm+VGZ5PPntHhyUV0YLtE7IeObMONzmGra/WhQ9npI
wNvCHncM78m8V+hGZ5sYFVe3uRYyXq2QxdxKZFgP/P6LqAF913RWiExj2v3cymU0EQajIGNMSDnm
IthhOE3WRikeNbe8oAeitJTk51D5Vix1fm7HMO+ZcdsU+wy5pW+Y6lfjRryvHA85hR4gjuM0Enij
I9CJ4/wzDiKuQUrFPuYwMhr9F0SEnYHuwusEJj9WIT8vhgiCT5rSn3tZS5TDh3zjAYbxQ9dksU2J
VroQMNgWHlJSz6J0kSGPs1prcnw1teGid4QZJHq26WSvXVKL82husPcuta7G8RHVEzIqziWV6K/2
yCXfRSa7Bzr0aj/a+GMCO9S2Px252bfBuc2M6893SIngAVDogmrHCTI2W9DHcgVdHVbmVphLulLb
rrupPgY1qTCawX8zkMPjRKrDn3XeBHfRk3N1YGSLKtNBkSjLrVtXvCkkL66NqrtP5+KW1K1PVNfA
VnLt0EVMVGACcemwksYWTzQlIXdQQMgZwgS3UgPRpVSYyTS/zkpnmaDK00ARuZEh0464ONQuru9Y
8JFoSDbddvKQcDOzgeCUR25G4x81zDp5eaylqsN7TgyslXKHlAgJdUe7Aqb+1AwOJxJXmIYaLJs1
3GPYOXEBObWD9pIzbv1T4qW6foCaifUfsTcQZXQiImUJqNDriQKUW6GTJpquKX3R1eFwgBFAcCcI
xtrdwdaVYd+RAji+phV+E9z2fm/xSW2tO9cbgfkgFqVf1TaNTvfQ0hEUKiRrqWh3CEI+LVk7a+/J
DufXMKIMyQMOqin07rG7XiPYI11XkqeOIm80qbM7sZT9AXtVqOVQd58TkE2py7SAaDrpag+ipm7X
JKWLjHhtZOqeDGyS7UCNC/MpWqPTZowo7vl03LQgXXwTMxI382GqGOajuNs0gCOQWyH2pyjc6qVb
brQkZ8HnOfe1zKyl+R05GBPvlqwEt7CzQ56mv0KjO7J0fi0ravlwAONTymgbajEQ15FoJk5HV/Ig
tOo2HSDm9kzgN0q8kboXsdFa9VPP9FRRkGtu8qmRwqQcPgUBRe3P54u8yhWTjhNgW2wIOHyYsPnL
R0JSNwLrG5+aBF255RJS1p7xsvGceB1vcsvr1ptcpjExlMgJmUmofp9H9keTUlnPQ3urD8s4KeKh
zar48+eGrTVeBTbvUCXkUlePNZyUfv5wKrIXOEMRFVIeYpGDzPzg5T11esXLi46Qdq/gUIS79cmg
BoQAVviq57osGtbVfYkgZrK4zlyehvVYctL0EBlX+Nw1llpr7l1eP7JMiXYyt3bc42jLXe6IpdNU
KUABmK1ouw1BkemgtRCk+y1FcZvGN2VNbsnQ5t85c1YEn6DGgXRzoXk4QVwAdCt2GLk1vVaecwos
66Y2Kc+V45ACwOYIlDyFB7/cz5byhRs/xrLApNC9gqE4BwAZF4TbV+ER/kdQIhNvlod5OB4Tnjb6
hh69KcUVqJbGt/J8q0WAaBBbAY5jjOyXkJIsomNWg812QB8KBvM46qZ+fhrJRyZt9ZLm+btsdSbm
BatMlHnjoydv4l6S98hB6A9h9O54PI1wQhGTYqDayzT1eYg+CmJGViol36DAZ1ZMfJq8QZ66NnuY
LR6rPoYHRaaL/WfLmtJKModx0WcP6U09zk85ZLnVXHM5V8GEqxjmxJq7AlAJgNEA65hIe/j1uB/9
sdOBeI/CvGLF5takI+bD+pLLkuHuQOR9ZMl+r0W9fhPWpGyl87MrTW+j2HJhh6Sd1qvoxKfqz/rD
cXnd0T+SQPStxInTL0V6i/w/WY2Sv6yoMgoJ80Bqxjay1XwYK1xAhEPgDmsibZPpim91p9lNMW/C
ELjPaAxGLoDpQapl/zs523lOepIDHvWB7jZ3C17DpoVj1MObqsV37YYpJArOptj8DaCPDxc2PqZn
hziGd25W3SMGFO8+oMAiVvvj55JicMBb2k0FQ1eHRTFjKQsZgAKP5gwfjevo+7HUqfV15wuh14WP
c7cFNrJKRccoLNZIdxrUBnkfVYRFywQdnTUNKRY7LMFPVawZnCOm6Tc0XevYccdDrBqeuapC92lY
xgMpBzScBlTbEKtQrNcsXbmXVJe7O03Lu1NHpA8keHUNDU4yVFq7Uan44gQTp73Jpe84luUzdvPI
aiDwwR245jNCallM5eG2VYx6BqlYiScYK8fRgb9muobPuje9MekIyVra/ZfNWbRxOz1O1df//s/7
Z85MkYdLxR/tvzI2DazspiOc/4znLOKqU//3b/uTzulZfziWMOECSaB6UhjmP+icnvkHjE3HkzZb
Vs92HflPOqf8w2bWZXo8NKbg0OQ3/UXnNMUfLh4NqeuYOm1PCPvv0DldCRz0X+GcFLMO6ygeK5NO
aQF0/jucU9ZNUWl66u07BrlMNdgfJhZrqaF1qCqwXnd1PqyKkTg1zDa7nhzHdSkSseZvtaHkxOem
OMM83AwNMCI9Hzchq0rMsszGyB7q15kwcOMWL4FWPZpDtzaIxLuJNM6/3Fh8FwM1NPgvv9FIzoCO
m2OFsvjZfXg15szaFHPAvHiY2MGm8TGyPpldzj4CM+gwr94SDOfBfTyKwiXmaGZgJrLFeOoy93yG
gX6fxLOkOyTAOJ99JlfuJungOGhZ9WoEjHtmbnVG0KC+0gl7klmTZIt1aZNYsMWTrLlN3mYBMGV2
2ZPRZL2j7yOds9SfaGivRfzuFJHGTI0RUUXN2RgOXXTZGA8ShnlhXGQV3/WFAfc4VmeahHVUgdgg
ZSjb0I6th567a+qDbKNk8J3aqK9ZxrQkAgLd6TvMvwCyGOROeYhwkhq6UPp9oyK0PL3+bLMJ9LEc
hK/C283q0Q266Jb6gsSuEuSelXOMZTBVbVWP+1rQkAzmWyHCmrUHW+0agwHzFLUd4nokYrOjYEkR
/rWS1y/UkUnOZ/oV49QqDs9Yc04s0hzNe/S0pl6JkPCEecKzrVGq2U6zyPsdRNVEskfQVPy+Ukxo
SdvIPcD6Zkm8QlwRgxD00ltNTp+zq06OYzBqNPNmu5ELxcM1WT84jQDXYLjOVkTNSxZinuyE1zOl
axieWegw9MiYuRCCj5RsBiRJZXD2UpwQaWmog3Ii+5Sn1cUi8gabgxAMt6sHgwzszdTMP8IafLaz
leCBLBZ9FBGdwnwYUdfuS5T9q+FpCCrzZFpmsCu6iPLXQ+/LzR1lBEjHRkIieTzl8MjITGMaanvy
GGZIoODXoQrEKbSd+oyZK5DVWfD3JpBiBeNhtRBZVixyb/CdoOi0m50MuQvCdnFWMlyCcKdhI0m5
aQebG4NJ3qGyhn1I3BgT9LplWOKKU1efOs9Nb3MPYMcwPWtGW+wEMT073rVoO/Gq8IxR7nsdw0VP
JelVdi9ZIlAoD911VlS9wiB1mtpz5WEfc+bFlNxiY0xHoiahh4Z9kRMoGIHQW74NbNSsgHPZczuZ
X06BcWj0q5wY4kUD01ao0gjmBvkcQFJz0BG55HquwwQBt4ukkC64xU+W6WR1BD1Qixg2WRkQfZRF
4+dgue4mikxtlZjjauoNd49AeMPenEAQlHgnQKW12Z8yWHvSbMm3Dx5ZrRwD9JfUeu3etZzTLPdN
k96VxJ5h3CIkQVXBY6tjyBk7QWx4MD5TS6zaoj/bo31TVu1LViBFd3JxSPLi7Kblo546dPieFkCi
iba68VVbkr6czrFUlK297roHrAEGYz529ba8dxEYYvq9xl4yHYse6W7qUuxAkzxVZkQLXkbDg7dE
Z0nvI/jxpIFBviYh8k2WVdV59hLn2UOciErpAtsjQjJppDek90z6yisFKQkmGmHd6Y9oPPojBJj0
kAygw2NBOYXEU08i44SHTmOIRoaYkes2gvgIt4hcaJ+Dm/IOAhCI5jQ+E+D1Tv6vs5UZy0uiPB1Q
SZG8CF7leZU5QUxh3yLeBUN+xJhtHk085gwxyuamnMmrBTvEU+VHqiAoJ4LA4UJVTvW9cnnkUqVy
HBJMMRuN9I/8weDTaCfJBVnhU0rkqeU2pwgzm6PlM55vBuoUyqzRssOScog+CwBst8H0xySVTRrS
peK9jyCtCAwjO0+5bwREtAf8GXgR8FOu6hptcWzXpo9F53siuhMtEUtCZrKdRERuwbb/aGSyrzjD
A2GWjFrQShC8+dHqlJusH4izSMO1quyvir3TwpeYNpCxwdqp8RTCX0K16wpfaJa+FuFkoJSqDiw4
gpcJ3sJBkfa5AVMbvCB5UusI7U4Tiotd/TLyNLhAtaRyBZiHarj4IJKq/Hbxd6v+czJ7597jCPBn
wyj8H7tgogZ5BlKb7bIwIaUvy4rd6JZPTtIavllpzlqZM5aOFkeT5kHiV2F+EnXCKyX4NOsJd4tF
htKDBmgh0OBfhC45q3lrLq18gDXB6LyNNbjBSSNkF5hPypMUKXChufGI+Y1MVhhYK70ll7Sy5j38
Pa71igk1fkG4Ea7BZxSi2mY0WDb9oJtS1DKzfZs1brdOwiXSYG7vhB4ewooECuUg+TMdmBM2o868
dL6yJ8eCp+wtdD5hfyLiYd4C3YbYr/xYOP2Nzm7Wk5UfIV9Hf03fWmCz65tfiTbusYohYyJLx7Oh
v0XpxmbRsYxgiPB1rcg3de13xBtUj3wWIhwqqdb1REMZtyOSpJWqAcaOW3BbYRxzFoZXpRFnhxvB
70EN63V2DSztZXmLpVCnweB9q6xH4sFZL0aJ5UMF+jQhKdPA4Aw/zHqMEyg/tJCUkWwx8CsBZs+J
rzOWByP0TpTLhUnYVovLT03JO4HoUdp8VnAlM8usjLcW4RZCG19DAwimtucpG6EJVR07lrDpR4Yp
I+Dgrr+JhWUR7cCuj/znLz2cTmPTvCrVIp7jdJoRYHH8IGBknyOxzLnijKoXjYKFmMmL1aZS8lYf
21cu9Y82rGuqn+4Qo1W6aQ0t33omE/cAdwwSkebc4mKTRvFdSPGJus9PekQoJrSdMEIDxXwwwr6V
C8S2bhKCKyKwypjORgJdkdAL0mF1N6eIxCGRaBeo4eh1Q/IURrs858WdFZp+1I36JXLa6xw6gKUx
zmZ6/x7oHecaKLWiRChGAw6IrY/22XLR5oW6WLYxrFkNwTa5tRNGfEnZ3YMk7ikao9u5PHWdXqxb
dhyEOJc8IwAeQ15LmXCZOynHcCoYlzMAwfpIuA8jf6pPOnDbdA7stN5QpDnbUva/Yw9KA1lui4N8
Q5jgtpqrR+awzC1mVq+uyzJMO+J+8cuq/21nrbEho4y/Yj1tq5vc1WlWBYgqq75afTruYb49F5VO
Cc1P6FkNGUUB2MhhMKFaGPB1deoMPqmGQXVojDauVHk798a40QUfJTtdmxl6LMglK5T2rKm5cnXk
CZsk/KbcM0ig8yHs5lu5SOFnkd3kDdstZVL42fHw0VbRYxFQaOTafOuYBLKyzT7yyyTdJO416ViN
Mpo37yvjUIhqvHgGy4SaKmhTiiUDONH0XRsXOzkGwzH0+COU2pwfkRJg2LL6ZW3ksvVijpR5BR6H
gUimAWwubTHnMzia2Zzr3xARTgRwM6Ore1jrrkNl02fGQ+lJBMugChOnuaTlLO/T4uBlKW4zwoiu
seFY2yibvtFoMdUQbgjTrzu14bzCVwifOvZ+AxA9GQZFATiKQ56xhnCQNGLfffEIpToSuuPECHjw
a5HSaXr3zNMRNc+kVXpx/UrRPG0ZOj9YATDjLpKg+rLgmk69tcGi7RhafSkQvlCP7vR8YD6ZoBgg
IOTFI+t7AOxowFVbG0QQHmcDrYabFBPjiOBa5PlXZ6EQnHK/MttyHaOPATpDXZyO4Gnbla07g197
2cQjU+Zrhqef/CnIemOsi0lz1UqAgCx4EZbM3jWNu8+WuZhmgF0MqZ3pHgYEQMH3COGquzi4EDmL
Zj9z6m6LCrbcDRRCOguBS55AGqlMksmMskzx3YHPqQ3rZaI36RHX2eystdQlAzMN3u1MnlTbWlgg
4hdWrsGNF2p+EdTxgXCwlTVAfFu8xCC2mRdmeE7XKbATSiHIZUMo+diwhptT690qg4Oy1F3sxW/g
966WaxMemEHaFTnJQ2Qm82k8601xxO4frcZ86jZ6NxELX5CfVx56GCYHkuw+tZ511xiYDyKCrkS5
w4wSWtZYm+/87yVXFdwd7hPaKw4MEd/DFeN88E36i5WhiuKs4Sh3Uhc3f0YxHuT7/85M/sbMhACQ
/xBp8sVUNHuf/i3Q5K9hC7/xr6mJ+YcjdS5/YktMoVs2vzJ8Ne3//o/r/UG+j20jvMQR9+ev/CPT
xP6DaQZBKJ7j2oKZAwOVf0xNJHEnXLgeGF1Q947n/J2piWP9f5EmTE1IwRFSZ2xj8cMs99+nJh2K
NVfmjr0fTe9RZXGCf6wnebZAWD/WGObMFKpp3dbfVd/honbb8HaqDNgymCxJFL6aPSB6q1TzGryg
IhiSlVDoGT1k+zbaClarly6N3cvci19K6JBgIQEQ1HGO4wkpcjM9dnMmb+qZTjhAj8dUGmUlL+UI
UXp4Q9+IiCALnaOWSBszHBCTlJgwkuGS/ODM/SZv28chLcJ7S4/lte9IHrBLVOjeDCAJkFBZwinr
5KiugyJtKsBFRZ1kPrp2VhAuaVunai7slyYoSMps2w2nQ4UzqX7wdDPaO00D1ywBQgxsCYreCItE
c9+B04xXSzfkreGG9m1YsBpipvGMs6E5xaOW7lqkfhd9xiN8FOwYgC+xK9IXt6mNsWTrpKZ+oyOa
B+wSN6ufb2vmqcRaFIg9F1dr242+HY4hFqie4U+5T4Mc0F83WgjvGu/WisRH7PoqK62PsqO5nXDI
3drxtONkSDaEW+ZQr1nT5AN8h2zUvzm3brqOLZyrp2eo6T5Y7hvGAcmh7sjvmIX1W6/s3zKYPyei
lKxUrPDmod5LX7QI8zOmn1eIG/ctDuaDE+kf8YSg2REKxUV9U1cqPAAvAw07mnvufUwuhXs/zGPG
qfnitffBnGwSeHLMSyDCmto+a4Vco2IiNmGMkMoiCV8jTCbuwk2uFDQRqtWjzNHpz0ls3/EvPcVq
isBd1+6NbDvGaQ0kXNLFijQhOrpvvNNkRwxckhQNQShHnhiucJxME+4DL0SoHTrboLl/VcnoPKfR
/CItG/28OxxROS77PfAPmhq/nYWzD0AaOzSbJTW8aAWyIM3WD2BvnlzFL7gfkyBLYdIjtXUWIlLj
QYuotOIQCKI3aqEjRqjacwvKCR9+0RzyFYAym3RfbQZDFcTrwVPZsSzooGNYBKXq50OrUQq1HjOz
FuMsFdNJl8wcetJLKHmNJOk2SYpQYHg3zWURx52kgf5ngRWLA2GKgBm6ObitYQAjjW1cMB8Ek+bS
uR3XbZzn90RDsvVvjb0Zm/OREelfX/75LeL49ICkYc3Ul6ScibJyFdao5KpaVAieQ/3eHAyCYzp8
QsGE4e57jjTrrc5CfW+NHpFp9Z3Z9vKu7xdRcAROchixZceNbp5FkeUH1QVnMdcF+Uji3YiH8IsP
NSnfQv/lpRHNbmUSKdnM2gp8BGiLklBLPZA01JmtP6WqZr3itL/yYBA3teTYoscYHwcy1sAVOc37
qOcwflsIZ0H+0AhCLrRq0EH0RtmNYQGM74HHpF37AkK+xrbuxSuA8v3BonGkD1a/MuzEv7Ta+iBT
Ql07iCaOLZv7JEPtL7kFjmLG5j3KdtrXyr2LyCV9AF/3kWhTs5eO+W0LuxBUrrQmgUYB0DAdehxc
UA5eua0ojg99JfojcA28y6/QTnIwJlkv8Uji9hyr5IuoBHkqC8SJiizfn+8kcMKTXU6LTDewoT85
NebYTJFzsbPJG76tjMlYZQWM1MEz3rreo1itxAuqeQQVRjHtWvrTy6jLz9I28qU1m8GB1czpwB8f
wR5GUDeBRBx/vv/nl59/hi45ZhbnhPuJ/e/tT+uum4oKJxSND+gufIRojkwGPx5B1/0mZlV882P1
ZN5COw/cC4hpAQevK3mKzYYeFKl+bdnbrvCeunjkyHKw8oaG+RjYw9opnWxH2ELjw2nJ99qMIMsq
pu40SRN9SszCaMqHNVGg3c1U4HrxalvsanTfPg212qLV37B+7d+wfIIeyKv3WpSDPzpJdMSKNz52
nn1LCI5+sPrY2gWqPNdFXD/x+cgP+Zh/9q0i1tuFeV2Yw2E0TYTA03hWoQYw4jkv1V0T9c6N53Vf
2pQ7x6IltRHCi8bkR457ZnDTS9+n2Nwwehrd1G7tirQYGfpW1hkr2C2ln7+ZTmw+MY0Xx6gNt2Hm
PEztAGI3F09NGyI9LDmJgdhuhY1Wr4JKsh0zhQilEocAW5zG0h8QuXGozYUt5zUM3At6MeminDR0
fZdwu0UWboTJ6rK1sD6sqYLgWXPpFhUkLtIagyNWXRe1x5mh5bRNkxGw8YLfdTodJx8Iqm52Id7g
pSnIK1u7TLyRdGF9l4aMNpHWgsfkht/BN11h12s2VZQjD/FgytZukF941HCbOfUV7IlxH2fzpm6x
WTac6r5GThU0Yx2v3Z9fpgE039w4D3khH5LKHi9NOYyXqXAwUijgu9BCQfTYuMYdXdeApwBW6FHa
opRsV1Nbt7csEFbMTONNEUzniVXFeo6G/hy45QjrW8cDsxCZedPwW2rTuRuY27DgxwXKcT1N9TcU
OKTKcmlZPUV0Ex3OYOsljo7kVSO05ZDG3H5IW/o4irdeWx9afbb8XrnXoXR72MzI07OTm5lio01y
Ka2q96STj2lTk/M9w6LJGQW1BaGXI4z6FrMSZIviNkRN7NdTg0IGlos3wnkjfRil4dVp9OeoNMhS
SVATS+EVNwbGHBa/+bqt8JQ1BUO4ECjlwdZYWRmEa6xHm8WvIQjrTlMo3AmHSRIECcHoQ7MRpM4e
PSJ1jLpG8VSfTTO784JyDaiVyM8Yj7LZGSgwptDXGJvRNCY7tGDJrhpZ3TNpNbQZoTWBRdNifwsU
5OuJDm5gwb1DyA1NhNEL08vE2rbOZFzYJrxrntdg6sRnbQQ9do0quFQY4wljw1tkT8BLM3Jr9fmd
lZEN8VI0a/oqe9WAMIbdy9w6gTp7mAprOFkJAWXclQhEZv2W3VuxkrgFNkMfHlvd/RnucEEXHbxp
kyhQowc3IKG1TOZa02V+6pvypenNADAqRJEy0hQ9Hwa2wr2ZZDRvWX2TejlXm8IBPBTFEeMy6+KW
U7mzTcNHovxLIhtlNp8y08elVhclb3vFaG8whnM3W2AijOiOvHQ66vSkTKcDaTuSlNkybIgy5qE1
S3CX3rjGaZ1E/NSMkJCdjkwkq2hQM9LYMcgmC947fBaiBrABLQTJw7WM2oXB6rwoGXd3Y+drnno2
h+aGRWEDjZpeu0b1iaTB24rGjk98/N6qEC8n6qVDGUXaUSMLYNNUNTS0mUolmQhXbsS8HrGBr2dA
I5fSTff4NdlOhIOipJ4BbangSWsWgGkfhYgynHUt7L1pNdUOlB6D2sb1OLV98BvDetHv1Etcnqxr
E1O1A/shs74igAwHvZuT23qeKs47rDPem5311yHrQeKa46/KOOW2hLY57ZN0Zl3p9s9VV3SYkfoH
StzBN8yG5SOhJHGBLqYxosi3GuOXlCHDqElkzAZIlIhcin+hSeptnN5FweLG0bA868HZLrUtzItj
NQC+ayK1jzB8rqo5x/5OrEJa4a7w8GzYiKI7xiokSC9ueostGrtZU73VEWC6siHqSMuscz1nz0rq
vssgDOFL8RxZiSIcys/KZHqITfsVhnK7wLjKzX+79b/Rrf/HANKb95Bmvfj8PyQO/L6/mnX5h2na
rBWZbSFIkB4agz+bdU/8IdA+0KxD8HddlCj/lDjYf9CMA+LxbMQRJnPrf23WDY8f5drLAMBBhfG3
mnWx5Iv+S/4ozbplg5ZjMGBLRD6G+PdmndPbKUUzhwd07gLS9MZm470O40x7EZWO6cOsnUO17G/g
gh3mGkhSQgDPGiIMKaG4dnxdm8hTRP1uDCyQs4WOB7Loy1jWRiiK7ptlkZSxUYLKuySpoQg0Rgew
arZHK5F/BDaG05ofKapg8a+Zx4FACkwH5N1PiZz2nm6xycKgiofRbg8S4wUbAW+XUD3DX6zfZ10Z
u2bZilkc0cuWLGBdxuwgO9QhUGjhbArpTSBXcI+wYiOeYatYuTms3kxWcBEuqSEz/SBx9s3IuLc3
OMxxeO0l83u17PFCFnqu7y7bPVAZua/F3Q3ofFZ/la6xClxQWyIY7FW67AjNn3VhumwOrWWHaC3b
xGDZKxYsGMNl05guO0coXmAyQX+uwqDNn6LUhQT1s6Vc9pXzsrm0pw01HKvMmKUmyYbpAW1Mf3RV
CtjJ8Zp9xeC9wPmDFM3TUmzTTnRqZHRhywOrgIZ0NNrqXFRQD8K8ia85Q6XV2IefkVHR4bTDg5Hh
LdXDMTglLGdxFTcb8p2no8NsN+d9xZtq348Fq+wE+EdMMIM1EFYIcAaYi7DpQr5tFW85uDXKF9Yf
tFKPMSvjeNkdwziiHmxfJEvlamzPAW9mqvfPhHkm66rUKbsi91FbkEiWSYeqWFJPcu+wsg5ZXQcN
sHBZdbiOg0eL5XbKkps64hSm56I0U2I2F0VlDXpnbN19gUWijSZQxPDDNlXdfRbLFr1d9umUBSgg
cKr7aHfYtrcZ2PiUYzn1UA2zL7JXXQ5ZUTwDkUmpEICf44SvGdtfESkalD/s9i2W/J5NVZUue3+1
KAAwouenfPnWQh4QMt/1Um1vt/TqaXsGnSaOLgMNdyZyI5c1eaXOvSwxvGru02BElBttz157QH4M
umKT2pSGpRuzAoUBjNQH9LhK7lHQnsoF224AvfHimAxbhTCoObWunW6cCKEO0NzvxK7SB1QTiAjK
bw3G5h62P7bCsLDxDyzpwHr6Xii727QOlp/GeIOFZx/6qbhoMBY2FvR55IjttWx+hXkWbhPNAU1r
R5ZfSvscyeep6klryHV9VWdpDaWquwCPW4J4C+OpDjsGZZWxdUrGVhX7XuLP7CwMX2ey7shVRREe
TASqRHF/JBaDP0+rIy9GehsgCM09XoV49Cx+SHdpFf1JpuzfSaSRYzSyH6PDjLd5anxnzoIXgZ+f
z3W6x0G7pGDS5fezVu3g8yAuBkZWe5GGYNolp3KIznUCzAnw3SisX1mhXUfjm+y8DeRn8yOQARmj
hP7mTcsorbc5BFtMynjltiQEgLqy9Z5MK6MAHG4Bky7FKyDf4BSBRabfCbYFfdWeVE4mS2G0OJu1
30TzNKt0SCZWkOcciNU+zkcWkF4fXBMITYmdvrkVWnuQKlh1hHPXIwS6EBGpN+yoAkXwj9YpqCB9
RG4jTOzGgQTE8vYVcB2xEjOTseliqPojk0hrbNFsrCalWwH1S9oUfvwWKl6ePkCglYdg1td2EuCU
y1Jf5BC2HNvcGc58SjLkpJpZZGsQ2M/gQJLVkE6ejwQfeXEyZYxi3+MxfBmyLj0jwSI8OK5w/uZj
uev02B/c8F5RlWHbb+mcNOAjk+0QM+MCA0KwXCkNNHfx0ZQ6YhNZfzdhztaIJhRy/ngXc0vBaf2d
mlARMiZLu5mIVqUX9gaZKoDDkcFvRLLGnH/BKw18q2TMV7swh5k2qI63qzEAVgRJQOS0yJ2DAYm5
xd5qdeJx+X835SKjWOs2VULESpgMIMeN366l33qyg00S6xVV9niXjvpXmUGfpy8u2cOD114lrnNg
cGUdSIqmvYRay/t/8GCZvU3pLX7l9Gn0pl9zRaSrIcUXFIaEKOOo+iAa2+YRFvpZj0Ysrsbs7fGb
IOhwzYfJtnUYbhPvG4o/DeA4+V0TVWenO3d06hLiRoO12bvCQjGvoR1e0el4u8ZB0/fzZZZpyLFN
w5j2M7kXRlZfPeK6gVdDpHXUwLfLly5zXtJkyW4TjLnA9OkPPYu0LbE78IDM+sADaBx6DTQ4PCjt
fQ5uJCPGDzsA6JZ3VntTOAmpEOb8MJokk8MGC7exkYcbUSttAy0yuovJ9Qa+VL/Ns0g26Til6OeK
aLyQVTxe8pjCABFagVCaiUuLpgimO+i3S9k1JBymrLWJmVRprX0ikkd7laHX1zRt2kKKS0EKjPUF
0gogCJgMRxSbNFZpzRs/BPPWs0T/Wy4hlCO01jpsHwAKIGYnzO2+Ybm8scjaOQZVn5waigpGh+Ra
VMDSvCUUxGWBkKueoYiDBq3u2hvEFWoziQFcR0zjpbwaAZ47ql95pt8z7uke0pQjNM+Sy8/dAiYv
OYUxX0y3cY7kxKSFOd5bZY7ULh93EDBYyRuDSI7YDfwKngyB2FpR6r41pdkxlO7ZQk/kcz4CXMMJ
x36ytdYCuePGM1V1QSfLIxK5jDenzNd1OX57OySMJjNMsGtB1/D01z6b03GXsqpGBKHVO6YCb/bS
RUxGctDiBD16OW4yj9maSizj3smYqFFoJTEyjlJv7GPkDpwEKLQQo9dMw6Eb5PsmSEnqIAFqbbXF
dFeVxAUMdfTCQ3whUh3bZhSLS4bNdfv/2DuP5cqx9Fq/iqLHQglmwynUPTg83vB4Q04QJJOE9x5P
fz9U1b2VmS1VtyY3NFBERUUaMkmeA2Dvvf61vjVIvO1OQEyRRihzAznUmRLak1ipTOUYe2M58sgx
YYZsbfyh2Fkhxn0aAEgl2am7KUKDDtc6OvZsi+nK9KppBl99Grn9cCyNOGVFpGYUgdue6wwltuC3
nLFxFX8V7Q27OPPmLDDe3kV2rGIJEMJoB4pVM19opLp8UWrPCLD5s1mBrlbzon1yhCOf09Lg6T8w
dekNTEG1GQ6XjuoVTAuOfcoc4KoDd88Ra8RUrnF4UrXhbg11GjPKWgQ29kfVGzif585GHm1Fcjlm
E2wOsDRfgf7G9JEkd6rz8pnjiC11JJad7SKvfU6GBrK+BLKCHu+JTPFaX0ESgBMgm1CmUkspngwH
MSnPMeqmGUpIlwxP0D9xJUtAmYAVbIwaR4JvD7iMfGZSZVI+ketEdszb56jecmbGK6OkC62zkX2w
nyxd3MW+7L73esNWvYhwDlnSlA48q9CgiFfs/bCknGVJWeBGfo6rt7oJXxq95aEbHWvMLfPCA69h
etZBM0xQA/6wrjJ8nmBrw4nj0abaJd+CPEZtj50KlKY4Zj2QGxFiy4hbZS4X5cBLbZ/ZzNypBL4w
+56Du17TJCZ4SPSMvbEzuGPBHBAdem8ngWcp+NES4M2KQzli660ymSCHT9LfU0W8CGV0rLgJN5FR
8Pl1204VS+6RBiHZZqEZLd28+AhHB5k6esn80VVG2I+ZzOg0s0bPWTe6z1psaCbc+NGV1vAwpImB
t2B0rNGF6+Bdfv3fs/Y/ddY2FEtTdY2z5389Gr98ctR235IfR+N/fOZvx21L+UXjvK0xZOXfU2WN
Q/Vvx23T/EXVdIg/mkpmCXP0H4kCxf6FMIFq2/IfA/UyrSvvr39RdBIFpK1sTuh4BJmt/7eO2xbZ
hO+P23xXpBwM1TIVTvcaX/PH47YfWn6pBa3LYUDXHpbnG7Sc5jy6C0BiSzqQ9EODVLSsMzxwURDQ
Zyr3pQxuo9WTPSwHGgkwQNLbmVbJ1q0YqWfZIEEFIhY7jSk/UaZAgYZqXsq64GZxHFzjtLS6FTog
c+9prbJgTQru/43ZDdbKb9sKZkCoMvsRQVM955Kw4M71sfYhVw48Zh1QGgtMGLrvfhbSUqYaFicH
zaci5MmxAR9PpBiZntR4LJ9ATXT2JKUVqaYz2JNH1kklfwMKSFuCzHOLIybEiKtwdHRcI8rLc0C1
8srPDQ9yed3XwF8z+Z6Asr2rJcUNuMIpBp8q/hBcWiNstsw786XTiuTSQ0K8yX7FIMhOWiDPmMoU
lsnYdoDzscAhy1clyTGrD1QYLrImfYuFrG01aeDZWbaVTbOYHAX3yilJf2V+2Z1VfsmJP7BAoXRQ
i52JSGVSc8QpkPLbOA3Z/kCNY29Y2Uusjy3G9pLxZhLrzgngTH7kadKhjrgcOLt8YOs/CHxRZZN+
0fmSf1Pcwdh14Lvpw6gGutLMTp3XdZJOG9nopvZQGEs8wP4tK9MKJkbGM7ElhmXIcrKmrRCSj9sX
e1sCwUFpgrTBTE6NCToue8tY3hDdc1YqKYR5PIREoodhIBviOodUS4IdDLCRlZClUMBiCepuZVK1
rBBWKwKKvhC6Yd3mpAscUAQr1S6ya6ZxviEig/WqdnG0GpkdaXBiJCJ3eXNTih67qVNqLZBFRyE3
McDumMO0pCU01zoLAoQgmxZKXXJvB9vfS66SHc2AcDPRw55OsVzP16pX2jdFtss3UQVpiKtO0Uju
xgbDeqNq2hn+4mFX0vlG/FVy15AUcw44VXMAxcL2ijhBgUfE9vHeahmjptQQ2OUs8azHlrYETtxc
OJnEG13yuMLN1v+SG3jALXysZmKbifkqR8Bq6cu07IuZKCj7lS+TS3Z9lzNuEmMQb+2VJ3yPmgnm
8bWu4Zkf4Jy+ZR1Os2lfuf6psyxWfiX0tIUsmuquDU7wXBuKsu7lRH+Wm0K/q3mUrSBXsxh2NK6j
Owl8lk3lUTmZ6c2FSLJ6rWOzXRpt179T72vcIysHdFQ7VvUeyV1GrJ7RXj3xUbsKKlVl5KVe9d40
YbN88wohaDieScgvKeO533jsFRHctHwO9zWH+RTbO/rk4iWXrUctT5jsvTDQLk2sumQHdPXMPdMs
+5KtKr3SkFFoxCAUggOPEGNNSo9Xqi+x0hGKDma5JLcLN9GqXatkwavR+z1zEnx7VGk5Tb0TTZ4D
UlUE8eBICVHrTPwEG8PB+lMnbbMJW0/eIBuSD7cINRNAlxTlEg+Flc3ifKyJ1APpZoZVfKSficoQ
XmsejFWcMSiW++5LC5BNAR2wOWNfwEg8DFoignHIiWNSSSOu0uLGXTlSGi6Q+UGScv+P0c1Wxt2S
aTxrPBsXQ2cp8bHBRAMJr5eMtazE3HeJML9IlwKp8VON80mVMzpQ02GdF+g3tiNp9FMpHYP0jhRX
B9xoCDeSESkaykmNVAMXGsqdVCzLvjRfOjXxaUFwY+7AAsjmxCohMTmocVv2GGxZZcPNKPWh32NW
4boHnhO7X40hJydpAALUch6lJLc2m63KlngGg7OBL4OEG2k+0+Um0KlfVjFFfuHniV7THCsu/JEi
wD2k08JTWpxpkkIHmuWg2uWkhmFAepY8MJZg1D2p8DgQSknCNUJDtil9W8BAz7Mz45cSuS5qipE/
2SMNJRAx0wls7PiLIAW9qh6XzY1GHJX9fZ+/p+QAr8KKgY+n1C1Nuy6wj6zemrlkA5y9tBXaGjSa
pic/ZAq6bRSvBw5YuY0/S2iFgz4lKfioLUWYE5JyDVFdN1Mxq4ix4hOsJT5Nkx69cLSCjScL3fmW
cqc2lFk3qNB5QS01NJYueDIUmV0+1n/3ziHV3Rhh3T28MgmuMlYHNtghu/eio/uqgXkGYmEoV22g
IuxILs5Y14w6xmRVUVDmoDNhhPH7Zlqh/s5tZX76gUXPQG6le1IJ5jApCkgUmMUMglf0mFgmZfO0
ERt0K+hWa3yC+sZ04ukeU12qFDAwkRJoEyz+QAyKjFjdODkk9ZcciqhvcRcb/mvEtQoWooxA2ajB
O8aa4R5lxsDDSGsDQGSqxlnNEyAzVIOZOpVd762ThrdAa64u5B+J5YlOPB4hRuBxerSTez+UV5zL
QBj9zNyL1MLBoPZiKVNzVkwiH6c7zMkgeTSVEV2DpIneSTWWO53D28ruvQzmfVEe46bLmkkTOJw3
tKSj2Rb+Ha1EYVc4c4bX2IYdQd4Cm8tOJ2LZzbB/4CBQM2XYsTvXP8zed44JqnQPAAGvAs64Ylua
vbhkJBVWjl0Hb3FgvMhZqPEgHcEmSVlGp9YsnWNcq+FNd2Wazn3hrTWgWRO17Mp1BnVjYqCzzQcD
a9pT7wzOke2CtY1l+jEaBofsCMBW3pDUrfcs84otW8L46OlqC0YmDUY9C96MyuGzEi+cXyPmuMJ6
0xmytCAGEv9FUuIK+jknQ6rXGntpJkE0dUVQP1dCsV4sm473Uqr7bBUoBnz1XGvFSnORbRh+Ku3a
Nh1SbvSDyVMS1dFcr1x1XoAp33ZFWGuzRLKTtdaF/S0uWywXQVtdMNWXJ8k3rZU22uzSSEYOcppc
2brE3KFkpFpxNYBnUzeYQQOlqUSs8zrnRDQM6cNLfP3VphR6zUvAgLR1BDmYKhuhbTY8y0jDkIKs
f3TVaMxbGjWw+dB9CEMuFzSxmbPCddNtpCvSuyJxHcxxKdNlF1J4RnUi0Ulg9eoCZEryUFKreKh0
1D+xhtSriikM+A87XpcDeXAIvowUGMUUH5JNLhBZKQrnQWMli8RBh7dSnukJbUwz+JHGLgg0n9dO
tfaej/8/9DMqotK0uMpFnj/XodKseKWVVz+3pSU2gWoX23ieG8oj3wILtrAdKObJqy1SkwK01hQC
u045cmCuGr0AHIqu7rNilvWxz1QGC6qcK7vAbKUJRhjp1VYhxZiVYXBL9jaeBDvCADN0cfJuVJZy
KJpAAqKj0s3qOn63ILYowc1h5d4MUMFcmrBqscKjEDJVKdJzw9nhOoRWfQzVNt+p+aA+0RRj7jS1
Hm6SiuZqZK29qKsG1WmwPMwHtb8ku+/OPd9BKS7ZlCHrVRzk7eolh2P+Rj6imCn90O0doswYSkHT
YgOBdN/QUI2xBG5ZY7iCOFrDVxoiZkWDpb6WseZci3ik0chsFmpNotrG9+J0iwBpBzQiYX+dJIrU
4W4CuginLbYXJn1q6xLg+KnvUmvuFIz9ZLunmIo5Dmpg5JivtiGNNxKxshvOOWITdm8/V+0QPaxQ
7veqpimzxJOtFzKGPM31MFFoddP1Lx3f7t2vA2kPWQxrqVPJH51EiDhrSh4VdmwXb27v+ItITZUj
/SJ8QSfutpbidOya8oL8opq+RdgwZw3TvWkgV+IgGxCDaEhTDBIZg2Vfo7wjXgoIdXyySepMUmWO
FEzwypNhWf7KLNUvPyQuQY1RlExCSidWbUijXcu6eyt89G9gOTU9a6nI5kgw2jUCTNLMPCkKbw2a
6cUMev/kiXGwaPEUwTGRtIgiAFYPoVll+xxnD9M7ChCWRaD6aIH0EZ7cNC84WenysImACS2qzNFP
dZs4766Bi8OONXdJBoxeLSW3tqqrEE6JkvJqyFKKEuZJT3BzmmvRJRLUVmNksQxNsGrptCGLwuw1
GQaesxiIH0WoyWdbdcSxVluTYE+g3YpC6ItEU+pnKwXq3SWotT6i1LPqfnIy0uVJmMnutmFumyE0
MZahgC1MDl7u0hcmh5F+wJ5AIiTKCa25TdyccxH56ZMMAYJxRsNaqSKjYaqrk+Be69j+JlzH1oZ5
EqofdUlUtjnSwImhCY+D47qHnk7CaxlaIQqXQ/dQbPRzmRjSos2D6EBNJh3clvLa2qaYKgQjNnre
c+ILqjKErtcj+WrO0O4U7uKpTlJ0L2PYxYasEsJU29B4QWLCCFYy66plw3kmoUr3H08Iwnm5btJh
Glv1Rveo6GKu1koYZTMzHq9ULkMYTNShsbR1y5SmIzYmQvWmHXAPd4ofxXpVnNyhFzrLTLyjJtUS
pWR054zO1nczNpy5MdT+y/9fienfPrp//0izvuCBX5V/+4/x9/hop2/V2w+/mf2q+xzrz6I/fTKC
rf72H3985D/7l//y+c+oR+yUFFSe/1o5OtTf6g/vsyj6740av3/a77KR+otqC13IQtbhWgiNzMLv
spH+iy44Oum6oeg4Mca/+T1SoRjQK1BceM4Dm4Dj9AeIQpF/GQ0dOo4PVeVcbCv/Hdnop0CFMAhs
WCynJrKWzC9/8mjoPCFljtL5TLL0Fwe8SmmR+nPdesQJwGIK87ojIGFus0T7+O6VOvxmBPmXpI4P
AGir8q9/+cke8ndfGiNK9vF28hOXD1b+VWWFDEPYqzNG5IDxPCawXjAs4dq9tzkeuT//atr4z33n
RhGmKpuc6ZHc2DIJVf0pOhI4TWBUmHGhgMXhtM1Go56r7TXVfvFNd1dEhAs70HzzvsweshsECxnA
sqTRSB1FtTVTCm2SllLwxKNInzZG/VBq5cWXHrm3F3T4+YO/s+p5X5k7PWB7WkPrYYMa9+mtV2Xc
49IhbynKol7MT4ONoiXl7M9/RFUeoSE//oy2rViWToxXV7nqfpIA1SIuTaPJqUnHyCYCe8HaoTJx
CeuDqBnupvQIT9zBveYKU2epGnQytr01LXnoKF72MCq9WLXSsxZJ0sKhAAvgmQ7GFTAR2cv3iFxJ
Jkdzz3t1+FSvAZiHkG9xSpBEsvU0sVDT8N3Q6KKjVO6CrZVTb7VqXeZpakw1VmANTOboUNdly1zH
XtKsEjiNC6vPV/xxvHTJ6E9Z39d9aEWXMooYvqoQF6WvVIqmfeMy9iXVzEQ78PyZY8IUs/qFIGYe
af1iBIaV5Ek57s9w11Il7szieGyFFWvnAMOBxaOe4wV5CnJ5kbrqXi+XIv9WKlu1w3AjdZNXijL0
jeKWy5SM/kS4ury0B1gWQZWuG8beKyUjbRADJQzkZqp6THbK0sAgOOKbukS7iUJBr5SsVWvl6h54
4pGM0g3PAS4G3Tv1XgLHK1S+qc1gPeMk8p5oaVnSeh6eB29smmIEV+YRwD2QdqlCs7lbRK+8hMYs
QtiJYlzIXh1O6+IzllBAwkoLp5iMmdzgU5p1urIyxRXIrDsvzM4lgu4sdMmx141FbW2VdWJiWRhh
Yx8ejA+r3ZXtqUsRwRyYBv2gnkGvbkwLWAsRfyMLlIradraUxaWc3BA6E3uaNXZEXU4RrBLDeIWe
ac+k3qVxyFZxTles7QVdV2XR10sbpEKTO6sGw5HP9Ci2cam0hu8SFlH7TdX2Z9kqS2pUCBb96oJU
mjCDP8BuEfs2UgWBQjguEP+pYmRRRFUtY8IZfvDN6jj8xQGDNLmXKmb/jzytxvVTaSZr0srHUC/2
perN5ATVakziUEoaaShWFob6SizpephWrcKmJMJtimvA0YZFHF0V3KBPWcC631KsMo3iMt8plgry
K72YEdf6n9+5ggHBDzeupctifCAK7l3VMNXx7797FtpuquRZ1SuzILS36q/1zSXaMUWpNDn/9j9Q
g3NKmV5Neai3ycjSd3XGe5ZLeSe96NiNiL9pHTUsardtOwqpjER0KxMJb+KK0JrhSrHXmZVD3k3r
DS+YtiTpd2UcRQjYSTZRQcQ106Jkw5X55iWVvovUaJsFN199wbWG7q875ZNnWN9Sp643TaiXz76J
mlTmdb0raNoCSOJHYBVxPSMT7399kX5f5n9fMFj3f9oGfP/bv13SmP9+3Rr8v63Cj5/xtx3I1rRM
v6o//ajFZ/r8Fn+WP3/Q/8BNiCZzUXx3PY0bot+3L+OP8Ne/nP0Qrv33G5DfP+X3DYiF49OyVaGD
rxK/8a5+24BY1i8y3lEOGT9NrVTrF4VBEnsMi5Vk3Lb8YRI1f6EqUpUtzfzVPsqm5f/uv354C9m5
/f777/cA5o9DK6KiQuO7UgmVGkK2hM5u6/sL34HCn7Tk85aRUUNiapUtJqezerTP6U21/H2a6sf0
zX7It+ZComQdEoQaydplQ0ew5jyyJp+69DvSGkQHJW4BO5FfAlne23GxCzPvHncW04RReMzvhAoX
WdHvwveChqpF9tF04ZNPfCm80bf4Vt/sh8pcRH3n6attc2Y0mVcd4fQwYEbqDS5ynFGoJpQXfK0n
T2/DvRvWdPHAOejCqp77GpAOrcyXlR5e80vzLHDLTUa44Ekz+o2VQFXFc7dIZGOlJ8+2BNszNjvv
H+11xl3bH/uAv39Vf97VIc9XvtUryyQCIemU9SlixEeHoCIjiUHSgbeMT+FkJM4UrF0INmfeFVSA
oSBuJJt0hrfpV0PyMezyc3zOru29vOsyB9RvuZpfyAsyOUMU8A/H7y7c/+R6sH81Bf/Zt/7TrjAz
RIwySbdc68vbQFe2pWjDheS3fHOIcSEvMP4RAdm6S2cuCXOpXjRe/+y08UJrVOpH9T0VO93EyO2Y
KIzA4mBsdcvYKPSmz9Uh3so6ndtcYiMKDUrlFefRU5l1uCuioyUgP/vjzk+XgGj4sC0kzXjvKqOa
1lh8Jo6INrnMmY72UQ9dRs8W5eCfIktcm0onRta/S3qSLqQxpUzOZOUVIpilqIQTHXfZSkpl0iJu
vBty76NGeV1RXMHCqUdEv9ykmfUQrHwtUCaVSkACGA26eZwuUKXM51hvNoxo45WudQszZ6dDBUoY
cS7X/ZAmrTh4D7GDz0zLeDe7AMwE4p/TQYwbrHiJXTbZaRFEJq9u+XH09ksqONWao6lhiNgQie7p
5AYHg7d2fIsL3mvrm8H7Xt27e35NzsVZ3snJB4bXLWoS2eYm21QS741UBSSNB8BfgpGvg6tkQnMy
a7AbrHxLOqgy/a8FfC+2N2DODCprxNQBazAPzPqjTWUSWSnXYUU9n+qllEmF/cKr4me5MORTIMxd
bMA0UBMU50Fnqz6k9IIEbu5DlZfmRByzWaoG1/Tol+qOwVj9GrvW2riBAr23FkbC51TWXohAyv1W
epRv8RvVL/pEXkPBeQhAoxsn7JmSG0ClaeiUB+9S63PPoqUCo1TxpNvZJr8CuTpWmvaFA0ep7qKU
j5nfzSMmRT0gibzhHSfheB1fJlfR193Fe7Ef9gcr5cxuq5V3iW/aXuzyjLAUTRxnwRaP4882UQKK
ddg1xwOA2xtmxA8pKO/ljaY0jOiltW4Y0k+wjYbTmLALoDPpXLiO82RvtG2K0giKJw6wCsdr6VHz
MAtUnXX90Tzigo2/ozBVKu0KxVNJp1qtzgb73akdFVynD93GQPDLlVkHbU7Z5s9Cqe/6MLYG4yZn
+NtTHvMhS5OyW1fv3bvynr4yxiJjRkZtQonIlGLwS56cJX7W+M1/s8UHO6pFfpIe7S19MxS0CCGP
SRcLzGEoKEpou+bJxcLvD2qzAAS6J17JTNTxj1o+ktsSOqbDlyQk1xNu6mdR9PvkkF38U3DhHDcj
vlxkL9LeOZrWAgZe5T8RhK9WvCu5ZzdPBrbt7WC86ZjXpm1Sy+sUHLzfOO5CVwjB+vWwbYZtXsjs
cJbqwb1is7yX1/qaHxtYP8wT8jU9cM8QEkfwL+F2FX0J/C+x2M7EleUKpkI2sBEMYubmHVbuJBjA
5QX7+nNMyQEsyjyHEklkctu+MMCmyLNrZ1JWX5MsX+vP5rN1IGbM8nL1X9uQcXmXxwjJKMNO3U4R
lphTA2KvXR5EZfoWX4WIcCgEs4FWXUELgYkRgaFcnBGV1HDFpy10b/oisBY+uVv5UOXSmySwVUi2
/obbHXMVI/dJVtBjG9Vv0lVcZIkVVRz8a3wd7to9PQ5lfzDl7MV/zbmeB4NKvBw27thI6fRnrtFw
tPJTN7EnrLQayg3G/WJYZJFNvvHVfS0/22sOOBaBWq5CiLvUS6TUM5PLexsqie7nBRVIMIo4zxgf
UpycAxndASBwEQXG1O3S12Lmr2Qub7WfHpo2AFMPU1lyPqlX2drUTETqHlgPfe3gAg1KdbZYc9fB
KWY22FvmIiwEDF0Pv3Izxt4nwSa3l5EY3utLd4sv6sM5W2eDIsoADoryWo57geg9Z2MwnuqKuzPu
FggOaoCgvbszbiTYUHSie1GimoqTCn4OeYCopy4osx65mTGtpzQenb6U03VxKvk64iFi7ai6mAUv
+lHdExU4a/qAyT2LcF2+aGoGLC/3Hh1rE36/nDG7In1akzezLF7thrNnfJGOzjkG9Dgpp0kU0cRl
zb232PJu3bpJvmHyJWBPdKK1vvRTdR8vo/HZ0+xB1KeUT/QmSVeoVTNFxOZUkIt7lJ1xUI4KE5Gh
zabtA/RFwtaGAakLtxVskr1zWZHqZePHKzeovpxE/Vb7E7t8t83s0j+Mc6ljLqf8QHZ2yS240QDp
MpvIAlJ+1VeXZnPGRxNtmMWH4OSd1BGP9RTJMa+D2MPjpWYxuPV75eRcImKSGEnIIIonEoThWxmW
lECiADhnda/tssy6aM/iYJ/ia34tr23nPujF43Id1yPlXl+jacJ9Wi39K8Gde/xanEvqOveWdyYy
suzuAx9TnJMiPiqbmnk1xTnRue02M5MfQHxIr4p1DrOLcuwPDRVZRRe8yw/rPByVZ+dS3C1PWtTQ
JGmzXZequNnyqmUAyc+Gv8h0rIkM6d8XEzE3iZREzhqG1ocP38c+SrvWpEC6vFHJOzGTFhTQSTtW
ayXM7gK8OheLSWmxNnV31Sb2VCo8m5d4UYXNXrNLflF7wNzFohfp1oRUkdAuH9hKBdZnkxC6GL3F
Afuy7Bqf831J80N3HbvggV0elFt3Uzt7Toc6rGn96U1btxzPZ4UdvOQqMK/CTOn2ojF6Hx3p1nx2
rLl0wMhvBFN1w0B/YmsTeRhmwWfyqb6jyRCjn+ovyWfwmrzaWbL0g/yoQ1lP9VVyzI5FPgZE8L1s
8kNyiv1oS6Yn2aotcpPCtnxdYRxG+tl4OLwJ/QbLgSW1t8WVLk3nZoKlkvvm0vB4DGRrgFQU0X+u
PnTw8irApG3Gh3egTVi9NmDRSQo78EXzyjvDLSBEYQYPRqJzEl4mudrCY9gLY0gFkxXC2JpDSIDR
1SfTEBl0KsX6uiAN68e4XVUQ4VANSSBJVLHDjMXKXDw8ijlqO5Y/BeW4GmMNfM0C/22Na7mIl3LM
lR8Qp2QCBh+meNcj5BerRXHPtWSZmoo5GyJiNCF4pKym8B5TMMQ6WO7QrikxovwZ8IMPxopZupU0
5TzuTKIBxJxJ48PQaw9arYA+E/IVngg9jXbebnzO7rwtlDbwhJrLLj6xZmi8yVBhx9N9B1+sPzJR
rXnrKeUyd3PooOSl9aRslyD0mCkAK20TU96qYD+wK9lzxymB0o85/bSFOhLl0rOHcrIx8LLNAWBO
MSs8xRhNcNBTZtyKGjgvmlXDEJVCkBxoKFwgqJWkbHwZ/6tTrePc6yh4qu5sbc9OlLsLGnygIwhp
Fo2bBRMvV5GZ4RPi+NqWw1PtMEk8WhYtzo2W7GKh3eTBNqdZVGGnl5+F6c/B3B2CoNvYZemv0jb/
EmSheGvYbEpiovgBsZ0YboVKmUkJaWKLlrSBi0euxgynrqnThOQIqg7g0kwitYG/4mujfzE4uHWy
lkFXL+Th00AAIUtdzAq9P1g9F25MKa1rMmmlffQksA+YPvz2LqBYpJTic1d2KFLkMaZWTjjqWysF
ysqqq3VZItKFrUj/gcyroPD/3fHOYmQgNH2ENEFd+vHQTJlHGyQltdjDXj1iUqyBOIQ20oyfvJEZ
oBVCgBbmWWpf5FN/bB4UVqvBUhzTW9eme1RLdLzoklziE3UCDoW0VZXPM+plses9KUbFqHnfPGj+
Tp8lnFYcwQ7+zX/DwnjRzfearaYkvgmr+UL0WVlKs2zX+t5wNGXCqT3m2u4MmlncNw0kgacCsT/T
EHoQr276LI9LUcia1I2LkzUuU8Gk3ufn6uq9RtfyLk4+6xmD4Ul3cK6m+i3aqgw3lQ+ltueBHe/K
WYzXfBLfgkt964KMhgC7es0ndEHV/hfbbBz8ZfqAJThN0ITZ3phfquE9+YG/YjNQn8zsm3cKD7k/
vDaxNadaUvny4u5gpx/JV6pG39JtR21G44S7TCC4Dhxtompcmha2QMm2cx5rYpUsPQEmEZNGzBIQ
8QOzzz27Nb2K4YgbHpylmRrM1WFRFFo2ACzKTo6EIj1W1fMsHtcFjcHcOEwN273ZvJbDwTmXyWh9
clzsjfpS+BCHaY/pxnMr/fJRjYcjr4udHBwac8LtV+NUkKoyfYpZ5caXsb+3d4fVz/TOYbwv+LPo
tb/bL96VROc6nofT6irzMeVdO9CtN2lYVYtrdo2u1kk7qOB5rcufn+rV/0SP+OGC/WkuEYiIuXmo
K0upw6Bk1Z6zJru2cgmYPNSH9RhukdNusUOFyou6xTG3sNzg3l8ijnDVa13dPQ51CW3BwfUffGfj
rfKT3GAZpizoRUCBtfBg/6A/Ka3kxFXYKUvtHN7CNy2M32s2At1BP8vKxcsuw0f7pQ3JE/BLKC7i
1RuI/2oEX2ayc1IiQLiyB8yCTYLJZiG/c8s9//n3iBb3D75J1MDvRTLJdzA+pYG61P3mYEfqJ5ED
vGSwvCbpq8aBjHBbuoVnDQa6P9rewDn6nZ3Hrb9lB39TyoGxcJ9tKAXiqdQoBHsA+puMt3/53AVj
wXEfL53Qu7C3ifA9qk/U5syUlXwc73rbb/f5LX+DdT1p5vY5h3mtbeRwaX/Yj2o1Nc/DQ3uMf19d
2LiII9VeM9HgecB+TgfLLLSNk6pdwlN8yg7hJuv6AwlIsYlkQ5t2cBG7AvukXi/icFUKLEAoIOLU
BkcHP2288bbaPlG/wvQ5hQ0p1ZNEz19MJvmsgwvdUatJMD7KHHllB/UyBun2pCiHkse5Vr8HJTWi
xTglESXQHpmKzgIJKbgltyQZsW+P+DLcVHtF5eTGLrAIpodgY23y8Wyt5fY5Bpw+ER6W4aFQE6YR
xlrxx0DQpRDZvXhTbu3FHEdbWYFgYnq8oMG2ZTGspfRcjOd8d2vunLN97PxyJWvFLHvrbsqtQmgR
61Ffq66MRLb6KB6MKgJnPiQFDWlh4DBb8IZpX8kxOGZXgQTx55fWr3OFny9/S1d1xdQUhr/mTy0E
iiQ8RQpLZdna7czcexeDfbH6FXxrNQq+o6271OUYuCgmWEJXLbVHDINpZOP1CoaJH9FVdChQVs5B
SnUApmTJt+9//j3qPw41fxUzGWn+8T3+JBGHVYdlR3W1pZ6lawIY/pys7314h/tq1a+5/1UpxjyT
b+GgLbpVkV26Bwha+jND490f5RPxSHmP84MGCkbPPnoeOdkbf2CespPYJuxI2ODSYmQiaSSv8nv7
Xr4X9BtLuNA/QsSPYKYghGDKXLh5ee+3HppXv/w/7J3HcuTImqVfpV8A1wA45Da0FtTkBkamgFbu
0E8/H7LarLOyr92ymfVsaMyqFIwIAP6Lc77zn1+m+Dcvk3G7MYMXPGgJ88b/95s8zXuHXrw2dlUv
X6OT+wj2rWuGTepn614BscdCbWL/JYuu+uoWP9qpg4Uqq6ub508StLRFSho9gzl3D4o2Ittq7Xs2
dxbqqJ20QKyctZz7jn8qSOy/b/J/fUJ/+9H/GDdDVYXoVPZiZ/VUFRDBo8rdZKO5j4/aHN4AzWEU
W3XHJ8qAoHsl731tFV+N/9E85h/px/DlvCP/s++RfukMZ5kOOQcgyiim5Z5za5uYbe5+vNuPaGlr
FJnjcEGZRgg5yF68asYWy/Olc99suUBbtdbu8S17kBer7a/mSR7yeYqkD9G7yLLP/4ePjYsTIKXh
gbn2/6jFyFUfVMUqFZRMsPHfonf10GAWsTBzDc/NVV6Lx5rJEusAGjZYZFui5gRKrNWUD5+FHe2R
1l6dylKoVtcN1q+y1l5NZzu2LbkKX24VH1MZ/fzPP7X5dzHEX5/Y7z/1Hwdy2/uqNIrQ2hUAdc2E
mO6Y6SfyrHfX2RpO+0Ssp14v7B741OgBVWQWf6wOdbBhZL2s7s2zpPdMnrUn41b+w53wS4nxx0OJ
t1P/xQwxEfD+8ZayQ9RwbxMZGNBpllwf5Q/UUiW6b/RbX+WP9IdBbxqwOqFTFfB2WNA+hneNUo5e
Nr9n14reFk3DxmIzHhrGJ7rCd7fkwfWf38Z/t6z420/6x9vIWSo68lbYI3fqB9+sWlG8x4NO7qm1
lh/Nj/jaWQBHNPrP58m0/+Hxbfy7jxGwiqmbuBZs839VL5UP8Wdy9J0JyVc+1Q/2SdGGK9rxmkl1
Ze/7Vq6hlbM1B8qh/UMn8ksd9Ocn9fu//0dhwtXRNkEmrR3O/3qXhv6OEhn80FdzbR7FK2C6d7N4
AOjF+G+FHf1OhfocPVq05DZtRHmeb46c0Ss+5QWs4bN8BL+9q5/L52AchlW+4w56bJlMDq8CV0ft
mSf7q/6BbXMyP1V3FsA1JrDFW9O59Own5r9tDBjfyZq+y3vPhP7dY1Q67hRjU8H4NHuOGKWqeabK
vtqbZ6w+w9Zsnrr2jF+7eQ47dyIkjTkL9+ZcrEvOuBbY2bM+z2//8yX0b95CS9dh7dCy/+US/Ptj
n3TwvmZHL3byzfY+jbLlnGWrspDztDZgbBvM81vFIHe6WWe5Mnum2yWaSLI7g2xbtSTRPZQSgGHF
/EPCjwtO2RHs3beTQ68RnCZrlEvjgoWa9cvSeZyPP/nZjdEtyaFXZ4vMA5e2dsujm2ufXafj17WQ
zAyGtgzv6Rkd3YMgpVca497MdRKlEZgaafo4p4N1z/KH9h46HyXj35ExMJAHdRwYDKdXsjbmSbGb
kBo8PtbNomKMPM7z5IpaJ/pwGDLj5LgVd/N1fOVzeRa3aZ5Gi39oP35VMX+/TGHb+jauSH1+m+0/
blMNQUmA10fsRnTEqCVXxVNragf2HBAIIiRKA940LbauVbA1h/yUWdHPKlu28+j5BevVuPKex0PH
VEV+FGbprHjuwOQlDUxWj+PP3FVQ/gZAYftCptFqKofPEL8L6Wv7VOomBifrNHjxioDrdWqPP2j5
mBoN9U97/EBLnO3lBHyvtlCHgSsMwhU6s1UbsdLB6LR2QHGS+i3uSCcfneHN3Ae7LPuJ8/ko7GFf
xqfawyDTtSbrSpt0tWhTF8mHC1bfM+N1rr8ORNMf2VLva79Z/rp+/78o4x9SynD6OvZvt/r/EmU8
0fVn/3X5/N7+TZjx1x/7b2GG/i+Bk9j1TN+ea4fflKHOv0yD5wGKIMQfvvjdUCz+Zfk6oDcojg6l
4m8RZag5yELnT1mWOwtD9f8rQ7Hx96rOha8tkI3wBdy2zhHzR90ta+G1Ds/udRxWt7J3gVJZO+HW
t3nxa9namoimA56Ui+tUxyrCf4CaY1HWTCxtuCRiOAIw2v72Hv4bfYBJFtzfmmGQ3zwuHXRkvF0w
CHgP/v7AHDRDT3q3ytbKhPUx2MUIqJX+Sw7GN0T09cJV7p3q5l47ybqLbW4ij1Yxwuu4dDWDUKQi
+F7bCeYnryn3QXqoJ2O81SGBLxj7jEWUtgdrBNft5d+NRDePGknmJ1UJDohQz/ZFXNzMhBxsXQuf
ui54j9GwrzvoX0T+IClwhDmuCaX9EoIYNyNGjgmUYuuxCJcKW2RUMKMGtjiyOsxTBde/Zm5sCOfG
c7c4kafC5g2Ui5X1OQGaZOI0q6FO/X0z0cwEWY+1r2jeJRl6W7tmjZqm44NeMYNq+iIHpeGjFqg7
9VRoQDitWLELNFnV+lo8PbhDXp+TWrv66mC4Gz2PvIXf+eSz6uQBkUz7VXWmu8ocDEI+AhdCFsF6
5m1z6XiKX1L5kuJXXhph6D4pf8JsU/SzBIAX70i1jiH7LONgQvyuy1tvIIwpIfhutFnGx669/ll6
4b4XkJNcqGel/lGN/hF4W7sJY5MoTjuzDw3y/sDN1MkP5DqPaMWSdk2ZwaSw14qdcs0X4gPE1iNk
etVbT6FCEKTH2WaMOhyT+UoDgeHhCFyYsauta+q/WDe2eEoPGbqERNDg9bpLunD6oZu5c6vQRWjO
D2O2mVie9RE48ypPI+VbRV5wcNIHv/1uKfOkYu9rMJVPLjYz0gbVW5OCgGhbmwUmhVeatdMGrny0
aO30ZhjptIFzTZ66O6BjOUxlEm50q2fLdq1jg79mmJNxS00sB5Irz7FVM5pu5PdJuuOz5/b+uppp
bulzmSdcgbH1UboBgNeZaIZDvlm505A8hnX5DiC3/BQDcd14q7zWv2d8oJus1zOMM92L7ibuhb1p
tGyaOL3EU9EuVON5W9FjgqtTHAQi8kGNWPihk1Bv1iUTUNCt2rWCdFy5TrJtjE5bFTXT4sHX6k1M
Tgm55sNNy0zyPSqbXFWctm0ba0eR8ySQ2JO2VjkbSVX2pbU3XkB4rEcPXoujHVvVWmtgcThQGBZv
B+LpMjOozzjNg9WvC6qZwnhdpnsRZwdZEGDhpVGysdSIH6Y3tGPcZA91kO5qksxZQpo1fRT5FKn6
63/xYFXbGqPUwuBBtI+c/D2JoAEb4tAi/6a4Ao8Gdg7z/3DRQnafkxW9MNEOFvrgg1hynGo99K48
UlcQxRj08WbAW3aJexUg/g1/BLmZnN0WRccg6kNEE4Dsm22tz8qHQbPWH1zHv0jvpx8hRJ5qBJ11
4VJ1tGcYTYThoVLg3Xb5CTX5lqcxdLBJPINzIWUpHuVeJwBuBchhQJTOjZqg0Ajq5LEWDqzojp1c
ErX3qavV3YJtsyCr5tUzouI5MvIeNQ/x5VMegv7OYkIEEZwBa0fqlDj7dOrHDzcgt8dX+yjs1Bos
qtiSynaELANrmKygjRjhvgHUOTrZwcknn509ECQfUz1z5+ynF6VsNYM3P83Mo6u/egXw08L/hlqA
gPcxg2ndyBF/2lQwFupucYqP1GxyxuQMeLHUtcsUdJ1dE4QVTtPrZBFmmYXWNZbcRSpOSnSrMJ2m
VkFFQT43ygK+mmuc4saSe9E6bOlDceNHW+N3agFNZD4hOeQ1NmF4UX6ERdl04qXZajRBojoMvQkc
Q3+sml7uIcMqPMrd0huvpW6rhV5W01ZEOZO7wTmN+rkrSyQAObdo1BnNenL5knj9zoxIdQDODZDu
LnBWLhPz1tsMEz29Km8Ql1o9ezAMfrevMxTUbP09dV3vkImSCbxd2ueoZZEeMqiU0wWFNwL8lHWm
cNp0g1xjfCCBTS5lE8hlpWUQfV8SXMkbJx5e7KZBqKZQPvw69FQAPIKJD4LtSe5de2KXkYhhafYY
12m7DOJpylWDcnoD82mrGuOuWS/JZOxhoHPnzeLfaOq/hIo2jq3vY7f2l55RA+HV66s2qM/SR22k
iF7ahr21akf/KiZ+FoCIiqsLdVTkuW+W6byAgz673bDGVNCthT6oVd1FN6WqH+AHvXcInEfPSDdB
SDKmDwhqFbW1uxpLzi0s4lsnpIi2I0IGKlMPNjneLI1xPftSdpCFj2IkaJkIcfGyx7ZD84ATn6Gr
a/nreIrKUzp/GRKk2ZNgl0IdxjC8C/Dneu7JsaOO1en8bcOB2ehiPBL20GPvKzmhsgY0EdSNM3I+
yNptHfYbGSp9y2Ktw3VW7nQbY65rP1lR8A0OtNjbWURn2NQfY6eG7eBYciu5B3pfr042b8XpSnJE
dTSKVB6xm9f//WX+pROU9XHja10JRKrF3obd3+jWZSXJP5eiOOJML4ngAmqd6NwbVuS1vM1gTg9e
5sbzqOYbNQQOuVlsrWbZdTMLsGGz4BHrkuZSzfLsGJ12Mwu2bRuMe1y+18lLjp4bsw5JRH7/iZOE
4XoZEzA3y78JxVv66MGxk1k7aPhH/lKivGfSehhK8AMqQsI4S8q7WVyezDLzJPwMh8IhY6JjGjNL
0YNZlJ6jTndmmXpn+D+CtH3u8CEcA9sJj7++Cx2++59fBkOPPa/TzNWvt2tM3fo4iVgw3WR+wjV6
GuYvM3tmFXYfVQ1Lf+R6uQS4ydZ2xx4sc2rrqEd49vHVhKtk7KpDaycESoIwwJ6/cqKKnZ0ozc0w
oBXTAXSum9IlA4zJ5m2IZ3BFsRN4Yx6sNnnRfNkf8M0g/iTxO4rIGiiJIk8jZdwcp1vijSmXsDci
qgs0nrFSe7eJojMbFoQx0NVWzNFDUgDPla2I0Mv782QTSOPUtXuNx3g1Fka096R+8albz0DVjHMj
QJRWvxw6HSsKOdrNTdlEAouagzpXa282How4EEwknvlsSejzhG0ejJkdVMBgGQzPiDKq3QyXB5YP
xyZZdl64jvKaYhVn7NRjc5T9pgu7TTfmd3xW62tuWx1YwH7OQntTGZYaakwA29B7qOnC7/nstvBn
30U1OzDs2YthYMpw3ZBFE3edrag4nZlf7cweDr3OFWri/hHiz3i0fF8jMZPcANCbM2H86M1ukCC9
cDggM5p9Ijjd787sHOHtR6PMFHQ9Sf8DyEWyNyIkjU3RYFGhEPUU62vMKMbsShlmf8owO1X82bPC
WdsurKELNtYUrByuirbThgtkHOI2I4rthNi09RyPdsByvIVfCmJ/dsk41jOP7303u2fIOQIlhLl0
ZbqyXAXu93De4s+em4pAWIsow3VS2CAvsACbcTXHL9cZYm5MO5h3ytnFM2DnKWeNhJgdPjZWn2n2
/EQcww8dwkU9Hl/Iibt3sz8Izs2eQ4Szd7RfmqrXQS/gdAqSCIEKBiMW0/oWGsFeqpqjukeJxKBj
0fOf6RDg3VcGhJ0Cnh3MskXLPQ0K5zRm/RZEDXI/0J/ooHuSoVPiywcTU1T6kZrUib11kMOs9LUW
ymmOEq5xOBU7KQF+j+SkDXgxfMc/9JiBVpasEBBHap/Pdq1sNm6h53cPyJlXbVgjHsFGJsvBJNjB
S5aZMY67ooj3jqfoNWCYH9qWIy7ikhmo0p67KhNbDFI5hLepXBSlpX0AEFqyoTS5m14w7bhHEj+M
BUXxGl9g/q2NoyUV10Hwkz4y8rBJGAKgijen+jBQtNbgoY9OpaHP6jzzwTSDz4CcJyKg2A60bbkX
VlSs2w4GS10HDzPrbQF0v/muVxdl8NcFYR7uSNH45Yzzb0Yvy0OieeUGy4u1MO1gPE4GWpzaRJxn
k4a9KPM8OetKBls/N2gPXbt5dOL8qDceG6lYHprRd3cdRfbCj115z71iFQbQhWjeFg3C7ZUDZ+bC
NwxpS/NOUOKlaE379OtXLs3n3QQyXbOkvsX1T+Ce3YWHfEjwLslEKt2UAeGPAPA1qhgzPkWECZC/
IA72nDMKsTPce6G7DyhWLxVk2bNECNmRQ9qCs8Vml87m5o5UTCrStOV320X/Ala6X7heo7Oq4Dlf
aPEbbfCVO7XB2F/87Kd4Rlj1EY/LjgJFK25Fs6t17qkJ5/SSd1DdZSOpGGwLN7b/hqCW7ZvrP7Md
DNeGA0U3V4m7MnLkqgHn0HrwbKA00nRPeh0EKz7XAUVokF9xKUFxSJptkkEb5pbkWsdXiTgJd4dx
FaLN17KiKgRHvVY6vOypLcXBLcenhujug6uxTGZ4pi3StmWlidr7gPAkOKQHw0rmxtojI9CpDR4R
o4uSNVYQqQ5mqm/jzryPRDodQL4uTHRU8F45As20lkfdrOZDwOmfzE2RC+uzKSXkQNddl/AW7qhF
sF1LI3rreOS0lY030u5fu6mFrDI28sbDpV9ahfnIKe28RRrYC71/b6kSQYuIkau0NhH5Mz6FhWye
R499RyW6ZV9WzGAarvYASkAcGdSp9V7FGRIcN4cgHdsjbCtCYjw9px8jESyw671fDc6xCtYR9fK5
6M2Vy3gJCROdB7kE+RG1Wj3umSq0N0Ol4pYrNe3dMqEahSAhKvZR1LMbuHLOnX1wsGyZpJfgMO+J
EXMiWNUhKMAUOAgl13BZnbcxOIeB70Eicuip42DYVMIkfCM2rL006mEJFY5QqWJodobmHfokq2+M
UaJl2A/GWmnUPq3nrlwXbWON953mayIXt10wE4KhIZTaGhLxxSjot5KBNiEOaTdLCvX5uIF76/HA
QeErcYRicd744HcbLyAkN3Oio8yzpTZ21sEeIQBnWIYPDWxKK6qXwheA0Gvyy1I3Rx6dygPhrT9q
xIJYY5godfJk6wDOBt1ODvEMQqqa2roJnwxGPhWxp33Yek5BLG6SvRArMm7JGP/ipJxuukbxX2LV
r2T2lWea2puwaNCrkW7vy/ZQQ0oHhAnfLHbHqz4HMGbw/nZl9d5ELur7FIqPgXlyEdcMloeqgxxq
eM+mFZb7vuyrqx041TUYRnOV5NTMOk90ZOjNXhaxvsJcw0SorpzLOAT+oueYeMiSEHSlGZJPazSo
6o2OOJFOnLyCaRMPlZSDQ9e2EQxTRv8dNt2x+2CZuorbxqQoJ+2rT3sC0kLQWF7q3bt04rTSUTU7
pYoOMTK4DaSnBREd5YWAl5neUjwxsquIQuvpImqzeCqylxId+Nw65cdLFBX1k1OSuDlW/TofKnfb
4hbfyDEnUpeCYCBx8JYbvAa2eu+xFydbCSKsEPGSw0qrkvCWaP2p1JW5S+E/ryIXwjboEkLsp1p8
2jlWjDD6msAkYcAo++ccLk89dpvATctNn+J0zkUXrDpmC5shDPgwS9taB5EzkvZZOXtjmKw985Ev
d0w/SWEV9z7Q3EWhre02r3eWT/GcyNG7lLHLiMdrX6eaTeuQvxHrV69F3H3TcB9sBnqmW915EHM8
a3iqNBkuOQ3Dd8yv3+pAb5+qRr1ZWfjkUBy9ERIHhttIFSLt+KuqSVPKOhFegkL3Nlk6dJeBZRuu
JvjaXS1xwnAlx9VnK83hrtL8MR/8ehnTbGHM9e8yqTzeVa7eNk6PuSQ2d6iLY1tN3Gnw0i8dz5Z7
rGsrcyKxgSC4cG+qMgNpLYprEvn5LoNsN+bWkunFdAzCXzlt1qp06mwTI9ui3qzSLZAovquCYjtm
O7DOwYOvX5htj+eW5YZbNWTY1PajZ6GJyUnbWUBBWbjE1T1NpvuCI99eWuBZzg58WU/VNoMvt9j0
mo07emx/gC8fb1PezZDaPWIRcZmGaplpAUEBarRWQzZ909NmfGjtNaitqCi1F2ZlYqkcRpyeVD8M
i4CqIlLd3s6HGHs/uXutlaOHSpNvuaM6yqDuRRKpQyITam54xyi/yH5f2Nnog30S7qUJz4l01EMd
Rce8pSMyvbLeAU8KyUpFExBDrVug6FT3slSoIdCU1DExZrFDz/3qD2o3ZpjQEWfLRY4/YmEY+9Yu
Np6oLkENFrPgkOOWrtsDcuJNLKudXjv9dZy/FFNLbgDjHtqPtc/QcBVoKiGdqHnOGus7UM5hNfDH
ofwjPZ4ZVkkLnSu0fmo+530et9W+srPjaBnfJTfnqrPVYRYrmlOz9OA/VwgtYyODliy8bFk5oNB5
EEr3qfTR1ZCV63QAfPQXDWXGsSVVm3DJkaTC4AuVkbmZ8lWXrh1PrrpkLPZ6wkPQidJmlSWInnRm
j6WGqt2iaZ0gHJapwUkZoFJj8CgsNF5j8gJODPeXaVEKIu8Gth0zBaXoJnnAqjpiGy0cIGBpgBK1
H4NlQjArqk81XG2We0sjc7uNbWMEbGzUnT4xPBb7OHIuhgrXjJ/efJvJbVgKrO/9qh+8V633Z8cP
Ye5l3qx7DcGisiu57s19VbbUf4SAOvrnBBfTdK1PYIZbiFAEmUX+WRf6Bb2eRQ+V8XpoA/YEIYJd
H6p63djaKei8n5QtkIQQiToIwxLVbUtiGZSZvWSRCxytfrGdV5u54dKLmOXHlmhXRhLjrZPGp6aX
ePBdcYSvwwxhyrSTV5MAXpMykmF9XWQuGY6DDjMbJOZdk1FzJll8/vB55kmXBKzMA3kOXgA/7XSr
CchehBCoG1Ic0LCgah4HgwPBLHcN1+6DbtSbBNeHVX1Irp3llE/DSqvztXAL+5iF/ZZscBK+NGaW
Hu9SZJcvMP0plY1bbpNWWJNH5TERC3JiH9ZKeSdWJFDQr06GtCwmC2npXmwtsVa+n9YrI1glmbkT
ekuXwkh23br0A2HBp6frDCFRVuCBcC9RMK5FQOhk2iKIrLDUaUZERifkCmUczCnaFXaoVmBQjEUn
QB6BmC03PicbujgirrwA+S76U5p76EIJYXc8+c9hXAVER7XE40GXz5URzvBu98DJ88KABdfTADBi
dIhqV+Gm9Zh4FypCyu4pIAs4mXBiwuiaPhxvIN7FJwb6iy3FwvK30pi+y6IFgjr+rBNvRzigYLeR
Z8dfX4pG0/cjJRBTD+1URkyVhc9ewUbfYUt7zytcdUUcHXxQLVXeKAbXhnUBffCW5uH3guKfctlY
ilhrkNd3B8vK5YmZ5yNwc5RYxhtBPBvqCeiMOTg+I9a//FZOuyBBsg+K7j5/QxxF+y5NvGpZv6nc
yQMv6P+IZW5uHBFWK/pexhU+sjM8uKg24hFOVNCY59xIztqAZaIjavBc9+anpC9ZGUaXr/U+rJ9F
biNQqAxmBl21FxPplRaNQmr08H9xPCxAYjrnsEH2bCfFxu9c8+BDbVULJHjDKg66GA8CaVWkS0LK
JcljMUBsOuTZeCYkLDxWCvUiU7zw+OuXwM2aNn5Lkro5Ol7vU5lX1c53inyN1OLcRBqDAJH7gBaI
DvKtw9jrt6yImP7LOl2XhSOe9JtvAXipgyo+V3x+PEfj9KfpRyUSKoVBUEgCQYZwHRrGsO/j4q73
unqMM3ra6qWYDP27JZaJ5U3LcmoJKWfBuwrjrtgZ0ewF6b3pVAbTTusMVNI/+lZU5yFpdlHu+0vO
V3vVG5Qxkljz5RC5Ln7nYRfrvXWGwrzQNCgbqj32sZLr0acfDYb5WRWj6hz5ZC5eTUqQ1QQEiKfu
Muo780nXIasxUEdAa50JQDJ4KegSWjIpLYCKITajxNnpnh9t6KnLQ0Vm74LtoXbKbR5DWeqcAMmm
VwE7ecW0I39mfjmGAdl/fG8C7Z24ja4d40GwnQyPuJ20xGz2IhX7TBcFnzzTK200gMsQ2LYpIxYS
lebvaEfLp8ZqYbt0qXHKLeDMjdOfnMIx33uzees8PUW3oeKtk6EX6axkWEuZ6pvA1PqtTnoITtnJ
3/gUpiuZ64ssK8VJTsPGjXnQ8FsfdDDKNxUBYY8n7fxWwqurVQVwTM/GZSv5GzjrrSfPpKSLonrh
6JKHU9s/pXn+Zht6vyZvDQos4Qeb2AXtElVU4i5hPeaA4QuIabgpLO8aZhLkKbJ33rukqLc6D/bF
rCsxkpwgBU6jNhViIehg7n6vG2xCMnA3ZeMumsnob2nUPsaJXdJa6zrzGv3UaA2+atsW98R0xw3W
Jm2pAJVA28UsY9gUIZX11sWkDJGD85gpN3mujZrxacHSzZ/34Qly0SRQX5Ex+Mx7CAgwGCenJos3
zR/GlTZ4w6rSJ4yDo8gZSg/QdrErg1626pVV5uY1sZLPgAzWa6ua6CLRVfe1RvRI4F3NxnTPWG70
yo53Yand2pTYvN6PhwMJDwHAfeH/wg6ROxwR9tU/eJMcN0aUaczQQ7FnpLzJ6p68bCQxTPn67p5m
3oUkPCgxw+A/x7hih2ggk8ZoSqgkojuDCTwj6GZgU3Dy+PNtwuBiWLZN0mFhiojN9hK2Tkp/6lJS
CgU5W56MjoCllY+DV2qbLIEU6uXUUo364BGEW6oysQB3jrUHmA2cLXO3o0yLA+Gq+rnOmnJdWHqx
8Caf1D/Nrvba/AMzca1YMtMvRxm2QL2GJ9vQbSscp5MeWnyeKr2YtneD8GIsqrHxzkOk0DBLVe3Y
yGkHT5d4yyL1ajaG+YOBJ7VjDnyvgsOcgZKk22qtlRQm8v/U/65KGBWTW4Urtwrqa1jhGrWmcQ/J
u7849eSdkGcvBzh4r8SWCrDvjHZDvWLSaSPAyoZ0Y4UtGrc6e++ykqQvW27NaiD5YGCPhMYxZEIn
wleWKdQ+QiwnM45PnhYsEjNVD8pnELL2dDKtC2Xrywka4fFX8GbcjSdpWuNJtVLuZOieIz2yD3lX
26CNIQ5MbnCodJ8N2GQS3jh+slRnHChKYE5idqLq47LJxnjBXo+qs08eLVk7O1J8zu6IvY+SVqCM
lhtlTcbaiHHflHpcvLN9H8R67LorxPVhwyT+2U/t/MHzoq3Rxe8U/tVWQITdZDp5pU3Rnd1QTx9G
65wwFZ6Ma9p6L4FRt3ASmA5Ek5nsUr0wLg2rKJDlNnEPsj+2wUAVGQXHgbV35ZsFQ9+huNoly4we
iFpBufpcJeUWPqh2otLmbVLDUfisB3IWCVnXy6M9Z1hBKlxwLoln4rTEpZ1YRGa1G75h5TnZrcNg
KwfBKZuE57HlGseS8MmwmRI2a9Xe74DCTxX1fd237QWSsn0MDX8DkpiH1IjQLx/TetMnfPpW1hZ7
bPfR0lDZDXWgfM2yV1lMhwRA44NJlZdS/oF3CsXGLjgNZMA4y3ZZkCRZlpNG65e7aHK4fEjxulWC
oaavER7QqPwCVXSHEpakPSxMF9FULwzDqjvhqBg+6QcPeVjfpSaozZkfPZQFQkwzbKytFYb2xhD+
Q8+r2uU63vk8rbzdvBAF+QIkAdjVsmY+9RRYpGHptnvl0AYo1eXq1dXi6wTiqMeoHY7fWrNqn2w2
0F4dP9dTA55ripmc9WTXoQ3WQ/wyZZKtu3qCcE9saMX6ZjFGOm6ZaueGVnfrinRj2ngppRfKTUzZ
RlbQtFYk/iH+YUJXWNStcm6hy43bGfZWJ619RVIAx2flwXLGOhjJY84E0ZuIdtJ8i3VkBLHCyrPt
oHKDqLWiWRA1PRxCd9rErfFqDphjAyjiq65FJ1SAali4A9ALijlWpnZZsll77CoQFUn0VMZhvk4d
jpQAVcnOYvK0cBJdO/P6iWxICdrJRB+czdewiyKw3MWF/FW1aIfG3ihR0rjqIcZGlVpwQMXDWCX6
PhOoBEsunGXhOe/JhNKLtKJ6CW+X/Stk4UVX4eQUjQfhmSgTrdsbKmmWhu2FhEmVOLjLZtknw6ZI
dXByaJSWcZFhMjbM/WDUC3QF1sVh7r932SEtygzbuua7e0zF4hoD1l9EmttsDLa5Z2ct7MZbTQ2J
5sIp44uU0/gPGlxyLf/rNxOYC3TLJJ+D1Y5AiEdSI8K+360XkAmalkSoZm0G2YegwMiEhu6gLE7+
IC7ovR5ro3rr8TpCteMqse7TqH1WWbHudR7pp44uQve7B6Nlw0JRtOir6MubrJ3VupdZ8eEGCf1y
kf+ktUPZIet/EKLPivj/Ebj+9QIIaMB+QOmBnnjWif+GD0sDZeYp8QNENJW3GcUXBE5ziIkSG/Tx
JTGS+2Cr9B+0eIYx62b//GehfaPD0/l3bf8PKd6ops7sJxxbhQperALNjDF0BLeBsN+TVK62dt++
a5FCkRzNOFuT0UPpmeGzhkwtZ/TgdGcZm7e2aYo3jQQFxu0LDNLOZtAQAnTaOe9D2APpdMMpSaoP
SOp1d+zNzmH9j3KnpStBTxei/0B7Q5NPQJtW2Cugh8msZEg6Ir5YF2YKykEfu2LVeSj8QB9pSyas
30pg09CFvXNQo2pKrF0f4uGPe9RgnO1RuRaiuynEhaXxiSLmMOhzircoHnMbfEeBT1xAZqHZyPKt
rgkyHvOdb7hPZhL/VH343RrsSyLTEpLOp5OUt1jatzTo7rZdPpud+cPSnGulnCcVTi92rmGlzvew
vslV9rWnaSTsKQx3DYyExaCScyDEtgr1HWFvt2oomIsmz+G9L3qEdvKRbNKbk6Hy6tP/w96ZNLeN
bFn4rzh60TswMA/R0S+iOUqiJGss2d4wKJOFkZjnX98fCEoWbdnPVagFFw87iVICSOZw89xzz/nS
kE+yPH1OWvPWKATlvMzEeewH6gIt7GQa12ZnWqfLZ5arFHNHxXukqZGtdTEI/YTfGgQiT5xg1BVi
j54JM6g0HaZgtmPTEwQ8Lh1zGfozAc+wfiT/h0/8b/jEkkgFKsZyb+iwP1KKOXYUKQVKvXbt+QaZ
1Nd/6ynFltwZ/+qShD5bxyjuiMO91psljSSIvJgCm3xuSCZryEFsVlZHwF5walGapQQW1u83tTcZ
7ThMcE1yTbII9fYvqb2Z1nHBimFS0amrMJPROmTvZNE9XqhsH1EDinGLM8927uWk+lQGYEqe8gWv
MJCpWHxo2D4Tjv854ezYhvxKXilGGBZ/LWrsl0nsXFRIeVEP55nmJ9wjwXQyFV8QTNttMI5xrJb4
MHLoswJxiUPMTOBnq8KsnMhtY5PtDpNbKDwPea13aJpkLXfV2r6zZOJzUy/TZZRRZ55uKVnXx2m9
m0ConQkkxMSV+zGQEd5i+rIo1dijtBeZiJqkjI8GlhePbifFXK+QaAk/x5pAYq5xZq3W3HrGo0jc
zkkeNLvRlpRfzdlj7ghDJRbN+B42BicjMZ5H8hfRVp7TGg6EL2xUW0GNFXeVwAHraHTjiQJ3eDio
e1FuOVYLbQPwWp/5uzNNQFt1lSsYZUZigR2BEC4j+DJYjZwJbXRZaat0mZKoX1AEmyBzhqLWjS19
YQVPpvA+Cjg4yDl5tTPLV8S5Qa5fUOM/tnVz6QgFaYSctzNITFboA01gJbpnLua4krhaFGaJoKjg
ofDkC1TTlOqdJ1KIH1puwYomIxEiYR5SFWdmDGmwRLA9Q8vjzACItKrlSo+uAhvOW92VV7dGxpda
5tEkWvk3Xl2vuAc4YrjrkiTUxgSC1kGgFKJBeSLt5boT3bBvLauFXCh68UQnVJvZsoi6Bw7zWDx2
vKB20vHtz0Vd9ceea7N5l1NAoAoTNojkSQupfZWpM84yV7HjXbfao2N6InbrLtwciqDZO9xw0sS5
M7diJWeT76iyto9JpAtiWQvnrg6TV9VVcZInoAiJi2xsCkcLz4tt2AbncZMF81ymDs3AxJBKmTLl
xIaykh3i15AFVIKAhj+XsaQuQMXnhm3euEZ7gbYd5Rs40XtZ8DHLd+kcBwlxLJZYRDewWDwdAeXI
SZJFWHKKslP5Lsg/pTXgtYJWOhty8YSxxTXOHLIVwGQx3WIR6i61P74TTNTkDzkXvkSto853KJ9i
ZVISeXY5Rh+1gwqsP5ex6fDSYNHWIKCkT/giCF2xciDHGOgXBoJtkcngkXLS/jHIBnaFF0hksOuE
SLTpwlczpk6+6liHgYMPqYRdgiRGRAsaDrqFTi7Xd2Al7/IWvxjTBxPRw2CRa+6jC52n0sylmbUb
v9VNGPy1OBHF5K7U5GpiiU45zi3F4Qt1nox8d6+iFlOyOc1go7tjNzRvoAYtd5l4ibNSAaV8l09a
EkxEcWQ3y+BPjVwITIdy3ATOgkLBL5LEsaTawfXYuVcqMioqCitEu+XlqgigBJoGGqwrKA5Zhryq
76yeyx0SY4aeTbw0Mse+QdxeNG60CPOYSNIhDRQ8uLr+oFqYELtBfm4E8idDQJBOLdXzJpWMMU1l
U6+rhbdidy3rAVn3dqslzjo2pHSeJFg3y5E9qXIHgm1l/RmhwNP6ljLTCQDHDmKT4wDzdBRL4q3R
rLRFFbQPSUU+CxBoAWRaj1OxIfRGqgm+KPWoKUFqFeYXEKKTC4gj0xZuoBbVE1yVHsTK6EICeLiB
5/wBcaeMYDmiLdEgsxKykFLPcEtg1QiiscySZqkE8Zj/VpAkNuBP7/iqvE+s48+Sbflz0EdYAHK1
FfJ7zlV3ZWM9tLV3EyqU87nmEliIlNfKOysRoBnDIEU1J1opF6lmCOfB6tlOwdpTO9bnK0yUUPlC
WpBcPvA7y7BoJuaCBI3yUa8Ar9BctB4bB5yoifXdV4gzYIO5fukLELFdObxLWw25Igc/ZlsnA1no
HmpLAv0vCvXUl4WPqYGPD18NGxAnHtsiNaqG7i2F3xwfsZSa+y6EQFPN7knWVudpoFCz3/mfgj9N
zMJ054mnSZPcZKTaUGnSGl+oFkeawHEeUrejprvXezhZ8Sn6hm94ZccByUiGzizFnhUhGooKNGQI
aukz27Y7jy2/xHeTcBRNJJI6WoYB++rRRgl7IUtoI4ihQBFErt/i7lddwO8/D2tUGVT9MUgxWa2s
GjgteKgZEteyoj9gtOtOIqFaam2bTVaC/Rn1k3yhh2ZwmSJGnOfSpzZFqYF8B5yPskC4mZQ/ElxQ
sDP7IqEoX4Dbc6tjtjJzMjxcirjCftTxz2I0nSn0o2jDBzwuVunW3NlKNyiuqxpZ8KgFAqGDrETR
ZgJgK2sp6VG/auoJSShrKmB5N3FdlOkT9yFxjM85DrJ6u2oucmQHUEM+j+16XuYIHpkrDZ1oIVSx
DY6+iG57W0kBtcKay6bkFBPHXnlzy8gbtoJIf7QQ8xLOWq19clrx/DoWY+pNnNBZtLExFqXI+1gC
ss1dTGExZ3uudtKmEKBcCIZiTgpLvOgWRNGKJ2KGBpAvgWJ66NpFCBHdC6E/qaGw3BcN2nJyrXN0
xXmrNM17l8qPmYDeFSLPsXe+Q8h7LKVsHfE1uR6YbYuiQzLTTL1p0CCZWhEat4qk3heo8bPBA0kj
pLLUXG01DkRjNRFxQE+dTIFryh9JeOfhcQFq6uY3Klgp1U64mXpxBVSi7bABdqY2QcQUJAs/bO1Z
QUb5TnV29yS4ousihGS8a2PkOozdDS6J8UVQX6pu6ELVh9lhlxxLZM/ZzeTY2cRIkE2gsIINQXDS
RYyYJbQk41YbxxlKOqYvwMRHZpWaI3WplMUsiCRzDpmc+qikuhMcDxt3tRRmcQJOIknVzFkVfxY7
76kUVXRMyGROdJMj1V7l2squBUHOlj5oxDx0k2oq+gSEBiwcSiRIKWsNGJEbOYs8JzndSiyrpmHy
jWHyExOjFEZCKr39SMQaTAUZYm9SyNs8w7UsK1GkWlnhuWOJE98k1wvnbGkaWjLxdqyRjRx+IkpL
r/EaYVsN8PtF7xzxYcIbCz7ALImce6UkdQhETzaxMa1p7XjnpRfAwBKaDLt6TcXtFgIZcdmlYH1O
ENWbN6HXTDWRYZIkO9wgpeaBMTAvw1CeADXcZI2dnutxuA2r1XPhSlB+MxhqMlVCNhWemfIEkxUF
OuCslrLkpLV5aYhI40RdLfI2tBeCV0AvJdoR2+RWNkNpaic6LM1aX/u+NnORvDVbYjdq+BZgYKi6
xxgia9odsuuYK66sFcwoxizh51Xr5nc1qi01JmWIc0K78Jq5a1sU96jN2lMLHFm88tE0ETUrJJIP
JvXSIZREs9FrOLJReq5mlYaGbvsHyVcxK3IEYgkGqHSEQBTK2iRNpk0b3SuVP+9waIOII8y8J8tT
mjPfMKMrlJP9iVriKh2AxEcapMxSs85zAT7ICjGzBXNaRnlchy+WIZ9Ivio2hc/CLgEfw1x7GgKN
QfSXp62rbVsvamCT7ZChbbXNLtW/ajCaJkbqmxDnEGo2dspDrdgXuaI8+aVXkWVBWkxO7+1pUhs4
O6x8eC7h6g9RjQKWAfch0sILOdCUmVKoa+RhtulYzz3yjYhHLKwgPKNerjJDNjP4ag2OVGM50560
WpvLu9pB2ddDugbTU9Q+LXXpMMUoZiIngQwSHjXJTIp37aVX6mcrAgCV4pnL3LpMAorgkxiQJarD
CzSN1ampW/FCDm+CFPAgd6dyjEAkAMKuwvXBDcutZubnwiq+x2jkY6kgwaU1GaI4iS5YuHtp7sQz
Wuj0qjxpDP/aIkfGicra1kaik97wEZsTvDtPD1vKaUC+iBKT4CyvtILkI9V+ejCOEfyeJTKia4UQ
76DpQeaTwrsImyeKlixxium1N6XCMDjnpp8boEUlkRTUuHOqlOPNylOfxUqux3al3Sea/7wyIoRr
k3bimOaTSe0MK49yBQdiXmDUMDbLnOClQaG6XuErUW88DkM4zYudyXxWmNA4uvoGW//YOBh7WI9F
DI9aOEvdVUYVFMlSEwoMe5B5EfnU6yAePDbKrEvzCeFCE4p7KYb22trkqDz1VtCkPwLZcGb0+7aR
Z1JICUNbxHjwrOwbyXIvIstpZlkOYc0Qwq2tyLe1mV1j4QiNgO1g4gQm5nF4vJuU1aIFCHNXS8Ji
UkQtbPwu1e9H+bWt2JBR8PSD5mBJ4aMXBV8je0ekQ/I2Va8FAzaXFYafPRl379hLPlK0fiY24azV
hZlf7JYRcgZNKJ/BAN9IKXRwtFqmq1wKJ2VhbvZwxH/Am38D3siiAjSKS9ChpzrkZvajS9GvPu19
DxDN7/5375jzAMKI5mBzW2xfjI5+649e1Pjfb+iAHfUv9DUqQqos7ra2G4VHsFKndHLkerR/pP2j
/KqFYM0TFxs8CWSAKA3NJrED0wOyOIffG9ZIAQMyNYr89hcfH3fcz17+1+/1oxPUj+0cPfl6s3PD
qZtxAP+av313WVK/R+F+8vLfNfHm5XVenvp0mOvYe3fXUR8A0sEb0Kjix+Cpu/rOfjM8fnz233m/
3/mb3+uDznTq9wbAT/sAd3NwMB0dAgr4jweApeOQK8tU/nRX39kn9PKYJymirIOVMlJFmXT20PGg
KJjAi5LZOTL113GXGCPN1Mg7damb7jq58WBY0PvV31wTfj4k5BFJKrSKuvzUmyHRzQdo+zpl1K/d
c1prQgezS7oOLv47i+JPO0Dmi8a2zeyydPvreGpY+ogkgGIw9PoLRY7T6wcecOhAkEXsZUhFSF1+
4M1AMBQ6QFRlJPD6/uHj0+oAhXVr6CDQRrphMd81pX9JciBv+sDkYxEgmhXy5F5eNH8wIvrLWyNT
oCsuEuWXQX789uYI7ZpunTyMgFOcArKMo/jAUaCII16TKMHslkSu41Fg6COSZdCPNaNfCk5uJki6
pOJLKQ7dG2VpRC1+x1w4fOPHHWHKI/KBREviyU0HtoRuJKDjOWxTMEekRDu1pvdHgjGSJE01WDBO
dFMwLFHR5aHdQLxIuCWzwL4bMxvqCJsw3dLRt9pfJ3du6LpB7oLdYaOBGMmSSc+Tq++vo/XRkIgg
DJZP/fQWBAWjkqFvb41wgiMs+O7QyHkKKT7iYxgI3XV6u4LKdzLw5RUJroUCEQOmxf46XgkNY8SB
RJY4PPcfn14noDk3eF9URhwaLU0TD8vd8dHZ0LoQWWepPNXV8GVfHHp+lpWRDkgiI1rZrwMcPo7D
RE3noMqpqf/49NYDxurQ4EBSRwYQkqyq708JDkwMFiLpUwVS2LEOp/lvFuV/NWQmVDRVUCk0D4+G
AHNBlVgsVNbG/XVyW6LEKaYfl3//7bE7V0FNwB/eXxD0ETojMlPhED2dXJiogvsM3Rcla6QSH5vg
Zv1X/d1I6IADUpcEpPs96ITANMmwBsMmEkcExHvQVj9eA7uYUEUBlFzsyb1291QD4wF2AFiXHAG1
w4b/XTxgjhCNtnRFOUyMfus9pe9+f0BShg5+WR+JOnxV+WXPPw4JLHUEp1VCGqWfGocT6en1w+Dx
wGaooFUBKP3e0cBSRhTgMheYcv11cpOiJysPHg/KSEHoWBI7veQ3IdEeRtbJ3YoHlP1UJ8Tg0FBj
YUA6CSD29Zt+2w/dcmmw/oj668enhaJiRT74oACGrJGnUTFBe33LN51gsiogjq0yV041OHql7g8D
DJSRoXbE/i4F/aYD4PsbqmxwWjyEzie3R8o6NbAD90hCA5ztJR3gpf+av9sjrRETQTaADl4/PrGp
wLMNPTOzQcJ1Anxi/e+vo5FAVgU0SZLZI090Krwnpv9XT0mMBFJ0XZb13UXRILGAxZtMVejJbYsE
N4jsK0OHgWSMCIF0Q1e+Q8+skUhGSSa92l8nty8S1aiDc6t6j55R+tRfxyuByXZBdYdGL/RT5OQ6
4QU4GtoRwAXAQhAY9MP2fxwlQcBhEsBp6IwjTmstVKhb63epvw8XcGhi16fSzWCev9kOTWNkIfps
UXzWX39hO/yNo8QrMwuP1WCzJ2652+w96tbP/uCF3vTj5wfKzr7cD17W0R92PK7+3ts9Waz7+V9H
/IM9J+3Nhy8ctf19Dv9+eMEfb310r5e3evnlmbtN1+lXaIz7Wx8e83q9g/71f+HGSdcfbtL1Zps5
b+lVPbXo2wP9738dPe6beOCX7adFuP7qrIP3btHT8QbfIsvWu7dP3hPDhjY7dp11+rbZnlIwtNmz
ddqsw/XbhqU+ITO4ZXf3056W+rTH0FtcrHe74sN/r3fx/3xYrjNn5x71EPhud1wYepflOg0hV/rH
ndSj1IPbZip01oF9O/up2mOfQxu+XPuZs95U22181HoPqw1t/Wq9cZr3p2kPYA29wccNhuNH/XI4
+w1t+KbYFF+dbZo2b7vlcKQY3njorZ+PG97j+EMbvlt7a/SQ1kdk2+548g8M73vX992jBavzjmIX
HPrQv3ayet12/t5C/pjn6/S9RfwQEw59+Kdtln8Yb0N7Hbz0RDc7D6HG0Nav1izmLFj5cVX+AfIf
2vqi8Gg9f/vcrySDwW1HR7PylcMxtF02/vVuHX5Yh5sP1+7X6Jlv9zwL+DE7fo8DoXTw/X4VCHyj
bQ69zZXbRulxONA1DoULNHNo45R7/kLXYeAEm643BGL7r2Nt82Wcrctt4L489KuGxJ7UOfRFrrlD
91V/1zosqS4JMLT1q3XY9dNLQ4dH7xr/Bxa5q61NNLlujmZFz/DqgLWhzz7dBs73nX4gjw1u+nW+
obj98qTfOkeVXn7X13z8nWh7wo61cRk9x5F8z3/7B7auieOs8R3LfrjDN47h0F7a7zNrv3uRl/7Y
99HhDpyRh97hgq3gp+3/A0PoYcvUsr+P8b9hR0Of/3K9oX9e+qHrnHcLIX59m/dOkq9lUT+eL18q
Vt77t+PDc/cXX4PtOv3X/wMAAP//</cx:binary>
              </cx:geoCache>
            </cx:geography>
          </cx:layoutPr>
        </cx:series>
      </cx:plotAreaRegion>
    </cx:plotArea>
    <cx:legend pos="r" align="min"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_xlchart.v5.17</cx:f>
        <cx:nf>_xlchart.v5.16</cx:nf>
      </cx:strDim>
      <cx:numDim type="colorVal">
        <cx:f>_xlchart.v5.19</cx:f>
        <cx:nf>_xlchart.v5.18</cx:nf>
      </cx:numDim>
    </cx:data>
  </cx:chartData>
  <cx:chart>
    <cx:title pos="t" align="ctr" overlay="0">
      <cx:tx>
        <cx:txData>
          <cx:v>Dose 2</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Dose 2</a:t>
          </a:r>
        </a:p>
      </cx:txPr>
    </cx:title>
    <cx:plotArea>
      <cx:plotAreaRegion>
        <cx:series layoutId="regionMap" uniqueId="{07A57E4D-7164-4748-A769-2E163A13319D}">
          <cx:tx>
            <cx:txData>
              <cx:f>_xlchart.v5.18</cx:f>
              <cx:v>Dose 2</cx:v>
            </cx:txData>
          </cx:tx>
          <cx:dataLabels>
            <cx:visibility seriesName="0" categoryName="0" value="1"/>
          </cx:dataLabels>
          <cx:dataId val="0"/>
          <cx:layoutPr>
            <cx:geography cultureLanguage="en-US" cultureRegion="IN" attribution="Powered by Bing">
              <cx:geoCache provider="{E9337A44-BEBE-4D9F-B70C-5C5E7DAFC167}">
                <cx:binary>1H1Zc9tIuuVfcfhhngaq3DPR03UjGiQF7ZJlu+zyC4JlqbBviR2/fj5acg2ZRRBqtu7ElV4cFpXr
yfPtmfzn9/4f35PHtX7Xp0lW/eN7/+v7oK6Lf/zyS/U9eEzX1Ukaftd5lf9Zn3zP01/yP/8Mvz/+
8qDXXZj5vxCE2S/fg7WuH/v3//VP6M1/zK/y7+s6zLMPzaMe7h+rJqmrA5/t/ejd+iENs2VY1Tr8
XuNf33+ua5jlnV4/PFbB+3ePWR3Ww6ehePz1/c6fvn/3i9nh3wZ/l8D86uYB2hJxYhPKBcbo6Qe/
f5fkmf/8sUInXAjKiaL2jx/6c+ibdQrNXzyrH3NaPzzox6qCtf3492/NdxYCn969f/c9b7J6s4s+
bOiv78+zh3D9/l1Y5YunDxb5ZhXnNz+W/cvu/v/XP41fwEYYv9mCyNy1uY/+htC/sod1us7erbOH
dzfh9/wPwOu8SuC/1c9N+8/xwuREAFBEIbYDlE1OFMVEKIqegLJ/jvkE1JGT2w/bwc4MEP8F0Lwt
EAO9fn2eYX4iOReSU7KDm7RPbMGZTQh7wk3+DbcXzmcSqp32JjpvjGK6ydYgbpPXB4jIE25Tqmz+
LAl3cbLFCUaSSvGTXsLA6d+Z2QRUf+/CROv+TXHpZu2vN+Lv507959IPtBUSWClQu39JuS1tZbMT
JhSWUj0rM4NML5nQfmz+X0sDkpurNwXJv6pqnb4qHpQzIA1We/EApUQkt5G933qYnc1+MJ6bGUj8
6+P/aCT268BtM27nL/5dM46cgJEGootxU71QQYUCA++JEvDx05hPZsGzPTU9jf0IPDfbmfH/bONs
EazrOqz8tX5N4xmfECEUsznZazyTE8QwEACBLtne9UXwstns3/zd1gYLFp/+R7NgZ7bg1dw1Dw34
WVoPP3foP1cSGJ8om2BB6F5UwOKSAsQSYc9KAjyebXBeNqX90Gy33VkqrPT3NwUM8AVcrdelC0Un
ktigMNTGhYGfXV9TihNQ3BxLLp+UCXg428C8bEr7gdluawCzOHtTwNw+hFUALvC2yN5Z0b+rOcDD
xxQxRvk+Fa7ApCIKdDyynzAzFMj8dPYD8rPdztR/fX/7tixcJ4TQzytiwU+EtBXHnD5t9i5BFHyM
bCHAW/w55pMWn53GfgyemxkQOG8LguVfMZdl2Pzclv9ciRB0golNGLZ34yySgh+IGOHyWbkYQurF
09kPidHcgGb5tkTVp0fw/vx19orSCssT8O2EhJCkaecioAaEKZ+Ig4w45Yumsh+SraYGHJ/cN6U5
lo9JEL4iQ9SJYJTaSOzX5vIEY84kSLMnvWIETGZnsx+N52YGEsu35YVfr0FtrKug1q9JDfuEgR8C
uvpZU4OS2IqNgHWFkbIZwobyeOFk9sOx09gA5fptSSs3f00w+An43YTaZG9gRLITxIkAgUWeyGFY
VTNz2Y/Fj0YGBu6/3pSIumuyaP3H68ko8DgUI5jxjcW0TQZ+wjA4gYw+O4HG/s/PYz8EP9sZKNw5
bwqF63DM9auGCekJRRKiU1TtwPAjaSUQsdFz8sPQ2i+YyH4c/mpoAHH97U0B4TYR6In69fhAIHto
E4kV/5nG2MFDYsiBSESRMKzaF0xkPxB/NTSAcC/eFBBnaz28qh1L7BNsK3AuDDNWnIBEgsgUe85g
GEbTC+axH4e/Gho4nN2/KRyu1jEEPx66x8fi9UgB8UIihc1stSudNkqaEVsoaWiHF85iPxI7jQ00
rpZvCo2zMP1vSsZS/FSVAip6XyBEyhNCBcGQ2Hj62KTJvzGx/Sj9fWkGVGdvK3F+sU7T5kdlyiX4
HWmoX48+lEKJkLQ535+TlXyTOBfgJO73A59m9r/WafF/3r1gbvvh2tuJgdjF5Zsi1+WjhuT568GE
0QkDKwvDz744L7iHDCkiwCx+ohQYzNvB9/np7EfmZzsDjMu35bBfgL8ebzIiPzflFQKM9ERAVpbY
PyvrdpUPxHo5gEGhousJLsMie9GM9kOy1dRA5eJteeyXa52t63X8mixhJxKS6ISx/YoHgigg6yA+
v7+g4UUz2o/KVlMDlcu35cNfrR/WcfB6RAH9YmOEFQEL7eln12eBui2IMTKwmZ8El+FDzk9nPx4/
2xlgXL0tMK7XD8Hw31DOSEDpU6i04vzZAsO7oKgTopQtKH1WNgYoL5/WfnDM9gZI12/LOLteZ2HR
vKJJRkCKUQZ1P1vFwFvRL5ueKEgzQkDmOdFu1Aq/YD5TsDwvxMTjbdUA/yhqBxn2qvoeQpGgzRHU
C4knKbar76EqhSBQK5IbhtcLJ7MfkJ3GBiif35Y9fP3oQ93venhFZU/AxoJqFEzlszYHHmzTZBMX
gFIhiZ4RM2nykhntx2VrMQYq12/LML5fR+uqBqa8nr6HGl+uGOROQEbt0/cgvMDVJKB8nvS9EZx5
0Yz2o7LV1EDl/m2FKz+t0zB5d7N+aF4PFoiSIQxVpPinv7JLFqnAf5QIZJhRc/2yuewHZLutgcin
t6VSPoZxHL5m4TVYvXD+KWz4PpIoQENCrR1UCu0NkM1PZz8gP9sZYHx8W6rkk96YW6+pSOiJZJBS
gXyvqUEkIxLClM8wGLLqBRPZj8NfDQ0gPt2/qRjXl8eqfuc8Qo1Q8nqCClwTqIHAHEmQRFvqXMkT
W0LOnf1U9gYYL5zMfkB2GhugfHH+/4IyfcXxr4ugSwibrH7cIN265Xj40x/rhsutRtOdOtSd+wA/
ET1/+PU9xuAA/nUvddPFTnBx5xbCX3//CJbFr+9tCYoFgpYAqYSsGBNAsQ7Oza/vBTiZiG7SNgxR
MK0p+KBZruvg1/dUniCpMFQfKQUKi2+K+Kq82XwERcYCwRlQkkgIdtpQGfBzaXd5Mvh59tc+PP//
Xdakd3mY1dWv76Gf4umvNtO0oLQAJoXppv/i+/oergTDH+H/bZOwFVXSy1XNgyRwxnEYvgRE9KC1
/tqGPd3Did3bPezedveRtOKh6zO50lWW+BdVEnHsSKSrb60ee9vJcOfpRY1rGSwOjwgk2DsieCHb
I9rpGKsm9sQq1S2ObkmCymER0M24NOFSnx8eZmrfALLtYSqBRNT5mVgFQ9EypwhH1TjBSHJI3B+z
cWi3f2mXqIjsQawaXLBrYVtS3ddWhoerQdVZ71pyFNpJh7IASXpowIkFKTid2wsqFCpauRmwTWzZ
X+RB4zULVjVBuDo8AKS09gGzyVFuD6DCsUN1Q/lKJUMeffbCgNatg+zY40tNSzUIh1U86T8eHg5v
dmrPyVabI7l1sguZVjGvBr5qfL8tF4ool6a9XrSDnVi/N43oo+XAup44zSCtKxIjRZOF5SuSgmtz
aEunVrz5/dYMEn9I24R3fNUpwhdU538G7XBeojZZdr1/fXiQKdw2PNgaJAeydmqo+WoYKvnV11qu
BooSCJAfswRDPCQqCkVFNV/FNAwfETwvcFVVTDoIbuLnDquz4fTwQJNwGZIitzpelAHnK8v3Asfr
xW+E13LhCztdjDYpnMZv/GUimtYhafc5rtvl4ZGnNtAQGDrpoqIgJV/VuTWOK4115C8LuGLrHzmA
ISpI72M1JJFYCeQnvRPHceovep6G3pEDGLKCRIOV5VVhuVk+SHFX52q0PkqLIX9Gpk5IcWnIhkqh
BnU9BwJJj7ldGNSJY7VBPDhpVOqF1fXBWRCNdGa4CUSkISnsPGZJQwbPzS01pqedxkW76sM0b93D
kE/oiI19tc0ZynJPdYUl3bpuSH2WiTxDqzHDSb8qwrrrZ8gzNYzB/zJvS4/2qXILEo+fYj0Et2VR
67sqyoPb41ZisL+Le4U7xG2XWH24YrgM4ku7U6AsYq7i/khANkBtyZhA+UWsZKFcnbDh3EpHdGv7
WCdgLx4SMlN4m9T3wgHBDgm3kSXpHRT17Hcx5sXqcPdTMBgEb1qZw3UtIdw2ARj6uKtWoFmzxAlx
Uxy5QwbHm5BmQzJEymVVG4erZFC95VRoCMeZPZpahMHx2LZ4afcbCEpN7dMyaCK0ClXR1BexlWTl
cXu1sVG3kZZkoBW2euF6QzpeE3ssb6rBptdDy5PjTEJhsDu1245HjQ/kYzhtltwXXfFBV9qKL2k5
2uiitgJbfgADl4rjjDVh8F0OsGUIAj5uqwEmN+ADrpdZn1h0hukTml4YTO/DoRQ10dLFlk+lk5NG
8GVhN17uVClplRM1TIczg01IY7E5IltsHPzIR2kHZ42nbSFPUdNY3VVCSNsuc1+G+CbmrURXCte4
//0whTbw77GlNlWV20Mmve/JfOw8F7yQAN/kPhur7xUZg2JljToXH+KIJD7IuSSor1BECvJ1YHCB
8sPh4ScEhDAExOAJMH9jy3NTaTXLgCVk0QlZLA/3PmV6CENA8Lbuw5KUtksRLGY1Yq+tV8qPksH1
q6HxvxQW69IzNqqM3/TgwWXXBBy26KuKCeczBJ9aoyFBVBbxIu9C5hbSq+hCjPZj0fddOSOgpk6o
IT8STQUe+ki6jIad6w9dtNIqye4tlY9un3rNjN8ysQxuCJAGa6GiyGeuj8boW6RK685rE39GPE31
bsiOkvpZZFnSdnnSoWjRYJWOThPqoTqOW5sY8PZBr8Jy4KTXyq2HziPnTNaE/FYWlA1nWdgUqUNG
Ufjfi3SsyAwyE5KdG7KDdlkC50gLVygvbZwRqjYKZ4z98rEdQDTOHK+pUQyhMbIxLhsBzkHgJ/FK
1GmwzAqfLANcHGm28Q1oW3JJeDbKorIf3arxa5eEol0mBZenh1k6Bb0hAyCgH1g9KAg3ImG6IDWO
lt6QkyMPliECwIvKFQ6BCqQqMwcF+EvmMz2D8NTUDWpjUWSsT/zRDaU1fujajNBl61tszjyf6t/g
dhA1dUH1MLqWl9rnFqLlKfgD7LitYQajadHyoo6h99ojbMFS0GYDir2ZczklfJlBaZWRUbUScMVx
taRdc0at/jpN/a/Mjj/2ynKtWJzKol+QVJ4fPkoTCpQZJI+QpVHnVQB2Ef2OrNBy/KYfnIQVpeON
frmw62RmqAnaMYPcmceDccRW53YWfwT3Nm5PWR0XmVt3Usxs4QT8m0r8bd7RVrZZFHudS4Hg93ad
RyvM8njGw9jgsEf1s82oW6yuMxB+3Sg6F7OyXAEBv1lxfNUVLHIo875WedI4thfNHLYpaAyW4zpN
PDVGjVtxbjm5pnzpj+QsLpp06eWaOEWfzCxsatsMyoPG9+IY09ot88jDC81JtZBBHwfLw6dsCnqD
9dzzq9gaIf4Eb3wUFzXchnfaNE8u7SzOZrTV1BIM4kPg1mpxE9WnuvG76qOH/di/KposeTxqCZuk
0Db2MQ7b0m9Jv+r9Zlwkw/hJysJ2Ek/6x53dzbWq7RF4ZMVMKa9dlUkAAdqqIU5p281M7xNGDzWI
TouIES9S7arIrN/9PguctrJviyq6qAseHSfdqUHxuBi1ZVXieQmMlMThrZhbwgTEm9vi2xtEufIa
FeB2ZXc2csim9+r4DdqMukXuGLWFl1TQezlWvsOL4c4vxE2j4sYRgkQzMEytwSB1wLjKIf8LMRxG
HnOaqZXHrPHI7TdoHMNzqCr0oXNVqXQ1smBY+Z0IoA7iUGhiQh5tMjPbG9TXEPFKhhimTvQZs/XH
vmapU7HxtC3Yl0qieGaPpgYyqJwGBclyipoVZCrcrkI3UVze8T76I6D0TITpTLR4St0Sg9LVqOsi
D7pm5Yf4lHr9lYrtMyspFyK2znyNVkHLPqQhX5YeO25pxOA48rimQ2DVq74ZwH6IXBUxz6n6cM1i
/FHa/XEWIjHYXlZ2H4GR3qwiYQeOiMLEaTSRM6uYEOfEoLmkkeWHll2vcmaJU98StZONlbwFWZjM
HLYJnhCD633DSMak3bgjhod8HWtM42Qx9oGUy6NOMzHoTsreTpvCb10eD8W9rbk4LVIFWLARO0jb
/DodVOoeHmxqNQbrcegRnfdp4/pelVzYUYWXVRwNq8O9T8Fh0L7RXkH9gTdubdNvldVf9lUaOpmy
ZrZqqn+T+NUQpcNg1W4YWDcgdX+nnv8hLtIPh6c/oZmIQXc7DFOJM1m7kPpMnaDzkdPmwX2r/As7
juhxZxYbZM/iytK2ahpXh/y61Ch3IBh1W4v+y+FVTGwSNpgNmeyuqMBGXxEdrrLK+xgO+AvhKVTZ
HBK+U8IKG4xWYedbYCIMLvNG5NIeUsWxF9fOiPNk5edR6EpP0wXTdX7dh6O/ZI1OZ/ZuAiFs8L31
eRPE0LObgHl4MwxJtkw7m5xZg5KnhUqaGQ9hapzN3m6p4KZMCEq8vHFZGN3Gadw6cKPDpQURjijt
Pw/v5NQgBvE9FZayDXXjdm1ROFiPt2lahI4kxR08tXKcJt5USmyvxM4ECwsrrV2Fo0fR8PACBI68
O7yCqaNm8J3UpNa1DkGatN0NrvxbOraXRdPfH9e9QfeR5XbkBXHjIl3kDsnzldfl35JSHTl9g++s
Y30XUuhfWd1dnHmnXZRfYMJmNMcEvsgget55nl9TvwbVZ31oUdk7jerB08xDSELQbIYSG9rtcQWR
QXeMi0KOFrHAWmwv65Q5fpt/9iRe+mV505ByxkaZgBoZrLcCcDl0DnsVN2DQeeOK0OrUS4PVYagn
9BLa7OEW4VjRDbSHJMcqH9sz3ZFLxmdQmJr45vdbPRcDr0VegPNKcX1eVPlZCubCyJoZcTg1cYPE
YVL3QdPAxEn+ERWQQrYfj9sRg7iJHelijAFXnKs18cqb2JZnx3Vt0LYp27gfOlG7QxXhT+NQEzdq
aLU83PvUgTRYC5XVLEKJXbvYu40D5uZ1cqlI4ULB6QdSkSOPvcFdn9S+VTBkrUAefxgxXlhIrMtq
zBwflU5hJUcdTHhPZ/f4wKkvywSBTcDHrlhAtq9csFZ2M9L5h9L8O3vhuuZu96pqZc14a636U+X2
58FXxhzwiP1vunaG23aVrXJrmXzQn718ORdp288IYhtUDvygZGUw1G5Q+tc1Cr9xv0qc3PL+OHwA
pvo3uNxBHnEYMq9a4aA4CyHHsfSs6D4M1DCD/dQAm99vUVo3DYL0KgygEn6niuwPKNu4VsI+Si1A
mfNu9/CqxoBKZVcrndK7nsR/JCS5riSf6X6/xIAXS3e7x10oKe1x7dodZTci59VZyXoxw779Sgfe
GNztPahYm4AFbq3o2NRO2jR/yDFf2Jn1GYe0OhIAg+K93bAutkGAwDOGXbhAMdQ6LbnSY7Isyrya
s/amcDY4XnQp8yA7Vrs+K9ZW137peP4VecmMuT/RvVlc11KKtKCwVRkLISuyUclWAuY4bcZ6Bo2p
IQx666CVEP3vwaMgwZUe5bco7K69TH0+zLSJo2RW00WpREwGtHKHkl7ryApXIVOhe7jzqbkbNG58
DfWtTQvOFh+WDOlzJdQq6caZOrypuW+G3SYxt7LBp2nlEsLJgmj6ze5xedwBVZtBtzofAhxB4Kmu
XDa0l0FCL/Iuvy3bdIbCEyRTBoUJpDmhYtjSbtx594ESF0mEPuUw/UXplePq8P5PDWIwOeddZrcM
BintkC48uzhTyv9d5OmDlcWnh8f44Qbs0T/KYHJTkCoOcKddgXM3raD4l2MyOCzlD7TDV2Xr2cvM
D84hORMvuiAoliEqPjKrLt3UQ3NOytRRM4jeWRQkLmsAroDcVjW/t5j8VNn0t8OrnOjerJSrO1oF
hcgr17Oo6xN+3RfFOUrnwnf7DR4oMtg9bK2nYhElTLtdHa4k6emi9aoPPtWNQ1R4XXE9I00mKGNW
yIUj8yrdx5VrB8UiZsNNqo6zkuHBot01dJYmCdStaDdIW944WorouhRF73QRgQDhcTgYlOdx1mdx
zmGjhvrOAiGbBOyLVcSfDnc/tT2b32+RvodC2ERA7AEkSludpQOqF1CnSpeHe586RAbnfRJwsGWI
dhOGv3RRdA/V+ytmFTNndGryBtuDvixijYLK5SRk3YrEuV0vfEghxzPz3yC5h+nSYDoLfF81KtHu
2FsfwpR8Ssrirs9yt8+a1XFbZNA4CXkJEQEYovLa61L513nTn9XhXGJtAgGzDC5Rg5eW7aBdTeV3
1Cqw+RWpP2C/C2d00tQIBpOJbBFvQzigTTdUTpngS78sEgdq/s+O2iGz5i3tPavuqwCWwHztwCNU
t16AbgNtPxzXv0HjWrOmYTYgAAL1sh3IZRxkrvLIcWfILHKzOz9potLXbhaHv0G1+X2pi4+i9W+L
ci4vMXFMzaI2SPJrBDa3dhHkAnmcgNteXvUqveq0Ou6YmoVrEHatPdFZpVsJ9UX44mqA1H8Sl1+P
w8BgstezNPaLCFQq7JVjl37n+Fz5i4ZVx8lRYVC5plFpRbldurHdf+778YMm8YfGsj8fXsCEKBIG
jREC5zDjqHSVSkToBFEJTOvz9OPh7jcvA++TRGY1WhTZ0dhGA0y/LD6PMr3TqrwOreoPWlrdCuXi
cyhJs8hKyp0olo0DERvsJGV03Pq4wfI24sJLFS3d0dZkgSt203b+XEnwxOaZtWqNlamc93np+nwM
6sCRtMyLR2W38Uw8a2oAg+JsyJENWfPSHYqqLlyMy7JyPI+Vc0mcqQE2wnFLjQ5x0yideoXLuY/8
ZdzLonEaW3baOXwAJihulqThlCDW2VbhRl73AJHLq17U1aLE0Q3SqDg9PMhmtnvUHTfUtZR9r1CL
CpfG+jMPB+4gUekFfNnUkU7w5mWN7X2qE6jdrGgGga1xzB7bsR8u8EjidTz02VwlxtQqDKb3oRa6
62Gr8iDKnVroZRGT+z7BR5XbEG5QPSF5l1qyKVydqeJsqFB12iV5MKPtJk6SWaTW0pYORdJtgObj
F5R7/hncqSzmsvNT3Rs8piBlORkAYjvzyupUNooyh3u5mPMiJw6qWZIG2dE4z4q2cJXMIreCkKbW
6nOeZWvusyPtSrMYTcYpgTJ1DceI1R9Dv/oQ1OMXW1UzXvzUJhls9r2ho0nil67M7G9Z3mEngC9r
mWHyVOeb32+JijIdpLKatIBbA5b+ZsF7dOdNnLZHHh+DwkVdB5GkPHc9xBcQ0UVLnQixOiwfpqZu
sFcPFtRcJNC5yuva8TN+HmezRWyb4PAe4cMM2pZhD+WZiuRuFA2h9dmXIy5TJ8q1R+8Faqi+tAJP
oEXjSTXcVdKTxXlpE1EsMGu4Om9KEuN4wWyvG1y450O7ZdcNkV73SqTRMoN4NyjKuM6i87TzfH3h
93BBzrXGKOB3tIoh82rD23/tN1TDwxEfbS/n9ZnglVTLsBRoOO16G4crwWmV/d5Lxry7mgkr+gP5
Im4ekkwGEMmL6zK9ERAiwI4OIzlc1rTOulVX6H5YFhrb/N7uUzJAya9X6lOc0aE5gzDs6J91dptm
cDGgEOi8y7zIPs/hlRzvvun7AF+i0kMeBBkaqrIj4TQEWdqzBmZOc9eC3LeTdxmEI4f8OHvLrLiD
isoBzMOkcBMRfWv77NbG/oUnw6+Hj+KEkDfL7VpIIfUJgbnzxgMpk1zI3HZHZS+P694I9/MWCn1w
GhUuJDd6x7Ps2On76AFusM8okan5GxaJRj4VMeQhIbQSRU4OIox21jcR6U/HLWAz7paUieAGdJtJ
BGyCL2mBymMrOYXrgOFZTuv0OFFDDUEWiBA1GRGVKyHNcz7C5X/w/jS7P7yAiQARNQSZTv22bYsW
ZE2vowUU7kaXYPKOq7LX5HygYXnVYHRUnha+pG53s8osrOFSkA2bBbe2HR6Xv+msxM7gNTOLmULb
kG0o1PCYgipyV9cl95f2wPNzAsXBv0N8JD7S7qEGnXEW4tGicGaFn/J+FVhh8Vg0Qf8gLVjSDDE2
4O6R0mbVXZ2WnWcFNcDCkj+hdvqCW9VxN3uIWV5XNJ1uy0Hm4Cnn4lNWpM3XeLTyh5QN3e9DTvM/
jzpaZnldy8uRtg1kV5PSHpVD/VBC9tAS5KqMR1o6bWjxwemBL+vDA05tmkH2rsgSjHofzBWVf2vy
pnPDMDxS45u1doXsvGj0QSnTodYLu8EC9H6HjjOFzEK7DsFlfB5CxCvLk+QiUFl8WccV+u24jTFI
XkWZH3t5DlI8a+RFkFH0DZzcYYbWU9tu0Fr2aTmmFZiisZck502mIsin13MliBvw9jHB4DShSWOH
GwWnUnXBkuIGjLhvNBx+a+p0Lpk3tQKT0hr3TQ/OsWsNGX0M4ELB45g2aT2joye6N6vqOKFZFEQx
eK1CttZ5bGd4gbyu4zN1HhNlb8Qsq4PL0J4nEpW5ULFVx3dhNgxq4cmMFMuuyq1PfpXeWEq25FTU
oE8ulBj0cBFYnOfHnQGz8E7DS1CoicCq7IYyUAsrjSCGmAZZkZwedYTN6jqB6AjOCAgtj+oovYr7
SkGQpC/ruXToFEiGJh9Ro+EqNslceNk1BDOkizoGIR7W2s7hFUwoJ7wZeMtUENWY6ozAAJUffq3q
+CwYmy9wIeP74e6n5m9wPKnTobabMXMLnVWL3qd/jjWfm/tU5wbF/XLEVRXL1G0RO01IfEFINWOh
TfAbG/xOLQv5HbxQ444dFLbCYwpuFpAPIvCvLZ98Pm5vDH7XQaJ9DNfoXJsrCo8etB08DqKzGXpP
AGvW0nUyBLcbsHXDIR+vfIT75Vjb0SemAjJz+qeGMMIJVcSynGU4dcFeu5HteOkJ4gbNXG5hAl6z
gM7vIcMpdA77E1nsjHpBeJYUxZFRBLN+rotFqNqYpi7Lq9Ad2Kg/5RFrzwLZZMc94gRvMe6Si9k9
XP7PUApGchZBKZQ68zD5WA7jcScIGeTVReb7nh3CDrGgu1K1jZagh8jd4fM5Ba/BXbuLh7bDoP0j
GsAlYpszPp4HdcSGZZdYufzz8DBTMBsshgeTPCWoD0JaWFbh9JmtukVsITtfHh5gah1/43JYla0d
pi5Jmvskx8umRvc+9laHu/8hE/bYAsjgMTyPUiukYQE8qZbKss9w1t6VLF2hIF+UeX+ac3Y9UO9P
lJcO3CeeGXf/suBd793DlUVKWTHUUq6qkeIzGtf+aTtYxccs4NlRBIcvSNodIgkz3CBSJW7YeMUp
rsLELVLK3Trk6ihwsFlaV4xWirw0S9x2TL7nZXJJLKj2HbxxJvg/tUsbAb+l35oB3nZqBpg4GP0q
WMBN9OJbKLm+HRM7b49SohDG2R0EnkbyPHgRJ3FHLf/gSXyeB8HHIhpmLKn9DPnxDbjba2AtglQ6
XCmFi9G5Fzm6pMEn2dRzlQz7nW1slteFpMqywNtAQCMP7h4U5cUQ1F+jjuarJLaE42UpmzlRm23/
O1ewWWyXk6jpRw1LwRpfRyEKnSbVcGUPw8tY8NDPnDM5tWMG5W0xyoFXYPLjrsYDfFEx1L46SpCy
Oj9M+qljZXBetZ1XgPkM6wjEsMQxZbdVQfRihIcIjkPdLLYbRAiZhq60lj72+/wiQhjdEFLwuRsb
Py7/7cHCfMkOvkyW9EI0cKzglkMK90lLxOFVEnj7ES6qYN6eBn2RV0vIv6PYjbSn4F5VpIL8C+Zw
+61I/GKRSmbdS79XkOoaoDKwXsnAtpKvRU5wd9oVXVAuGh7132nK2GVbRPXFEAYt3NhrOsce7SAM
HJSGbPwUYLiq9EF7wTjcBggKYm+iIrDGJU2toLqmOdX2ghIvb2cM0wkAzUJAPoqSbK61r3wP0mit
HdtXnYjSs46h6MtRZ0QZoiewItqObRu7dcR/qzy0hPP3IbaG446gMoQOOLNDaokudulYFU5C2Hk5
1l/tcs55mhALZkXg/+XszZrj5Nlo0V9EFUJiumVyd9tuO3ZiJ7mh4gxCIIQACQS//izvc/Pu3l/H
VblLueLGLaRHz7AGyPH0fJ9dh3aFkgH4Q9tkynQDFqPY+9HbTzE428lxTr3239ASEAr9v+MoGVN4
8Cxhh560F5WsW2XFx76ChL/IDChSH9wJV4JQcpFxNGjtETrR7mbUXEAr1EMACraTVqqK1vmjoe21
HXYRg4jPhe0m291E0opnYNbZQ9Jw98O1xPugCXvtERdRyK/TmAd67MrZ0S4qNulM8mdmejcHsYK4
+EEkurJel2hAYCW4XSKo33CB6UhlQ0eAcgNhQPR7EuTJ8uEA60rPgFwiA3mDvk09ye7G7//UyVfA
pEuz0z+6pYWb9LEjSQkM0NlMHzXQ/vfgiVwiBD2nCVoSqrvZlXdoSFNAiyfzjZ/vo8kc6ctAjpVL
/nFTXKIGY1p3yS7jtIAwTmyOqZzDakhSQBEivkj/gw1+ZV+8+yX+N2EI8dmRgEpL4Qar79wgWD7a
QT1KZNgf5G1Xbtj4/ef/yaugpjYKsWGEFsehqSJBeC48/6PC6dqnXwSCRaBhSi1pbqKNJtUkNpG3
kv/5e1y+9uEXx9+PNJEylnVBFnHya5qxIfpg4a999MWZf1csncHeqYt9Z6BMISMn4we92Gvv9OKs
b1ASFDNUZotOBLdTYw7p+Di1/3YbXgIFgaOEencEJU/druMJ/MS2csJ74rKt/r7mV/76S7W8Ooyh
GUu9tHAWYsOJ0nNGPT8spdf8/vsTroWOS6QgFHinOoQMzo1S0+9AjF/BTzxDUuHT5GhVe9GDW5ol
A4vnd68/2qdXIuOlYB6PYu4tgRU3cgtktQy1O5ER0XGmnOQYxCQfBPorUeoSRuhtDiOkfhJQ+qS3
E2X39VLfrXQt4WADtri+w77bM2X/TSmTXGIKXeuPdqZDWqAf5a2VemeuQGsy2Yu/v6wr5+QSUNgA
qjtKplIMwqM7voTVFo7f/u2jL0731jjHe47EThoLJr1VCOUyfPr7h197DxfnewFDYh/4UBe9jl/q
Nc695Wsyf+/Rq6AqeFo2m4v+IzDNtUW6OPE71KrmxWiB7jX3C9Ns9k89qfQj3N2VI3kJKkwB92Zx
F6ZFwoY9yAxpxsobyB+71LuX/X29rnyFS+CgjVSt4pGm4Jzvmes+keGjeecVTCS5hA2yaCcQauPN
Ddk8utz2XdvTH3HkABIBfmI6NVsIVK8HKXNI/e7OTz+tZhrGMgYx1/xo9nViNwYJ+vRPswZyqX/n
vJFAHca8l2uT4cduUb2o2lhqL/+3tXx/j/+5cZUQJkpIExc23b3wlHRqcxVU1MFS//sDriT8lyjD
yXR2X2ptSztAELOrl0dR9+eunn6H/lrZ8SMK55WgeQk0RMoYUk17PEe3DXIs/75rucpm6x16Fn8A
TL/2kIswoOOFzbXBQxa7dpnXk3Owi+O2k9eUzB/cmteecRENWGOhzmJBBmiDvVJqf5z58jWOwt9o
prz9/Z1cO0AXMWDoEvj90dqUS9D0WeJ5ULRxzK/+6dMv4YY82TqfeRRiMCDoZkM38bOMqXn5+6df
CTCXkngMrTZKotGUxp9VJqIamDSTkrxJ2Ec0qCvLc4k3FNNKBsymTVlD9eCLFhMUvSJ/jz/Iud77
nP+jQ3KJNNzDZh2NXSC0PGGD2hnq9H54H4jkoDQ7KJ68NvFH5MFrX+XieIP+TXeahHMpUtJXoa9U
jv7uR/qEV872pfwdXQO6y87M5TjwMiThmVFArdN5/GMJ+Grt9uvv7/zacy4Sd7uOEIyLt7msiXwS
EX/s4+ZW6vGBzdvzOyHog4vl2nMujnfY2cijI97MSsjDhBEyxlBPcvW6LFZ1sYmPwEHX3srFEfd2
3Y+1pNCZApepSMHnyxHkP9Jcu3ZCLk73DupJLZZpLmMdvAnJPkHq4s+g+QdZ45U//hKF1/RNPwya
2TJMmzjzAgbs/l4P5d9f9ZXodwnCk6QD5nJAeTbU1jblNtkNOqy2F321RYGcKjbp4COp+yvv+1IC
r15ozUiLrwLDhp9Q779Hv/DrEoQc3YfkqN1HTIdrX+r95/+5ZHVTx8ZEeI7Xo6k2huvZaWfzrkkO
CaB0/7ZyF0e9axFYkj2YykS7KTPtggtqGpcsMcHj3NcfjLCvbK5LhF4KrQfTh+FULp1dqr5Jgkx4
sbzjG1n/7RRewvS2nkbRPq1TSdALyEBQ+Lmz9q7nzcMaLW9kHD5Sx7v2+i+O+970bB/Q6SrTVI5Z
5+lT3/ktWEL8ITbyjxqXDwr4a+//4ryreItNnNS6FN3SZJqFPGt3rbIpWqZscv4HZ+faybw4+DVj
ciJthMeYsckl7wjmIK39IFP8P+CN/3FvXeL0LNn22k4cnRNgiuMO086NVh0f1hwCwXfrCtZ457nX
kLkj6MznVLCxggDqlJExrEzo/H/bH5eYvpriURao8bIZzZ+IJgJydvqZj+ReQyIwGv+N1U8uMX0Y
WWAwsKVpxbwwSxfv5yDV57+f1SspwKVeXkcCUnd0jKsxsn3OxlVl6RrWh3ru7e2yc/sCxHhw0/V1
U/39iVf2xiWkj0hgHXeo2FV77WSYz4SY4TYiUiUfBIZrD3j/+X9j3JxY1Co6rZImKYd5zKT/jwll
cHH9Q8puNFuAj16C4GYXpkjjufi3ZbkIATCHEXUTj1iWd8mvhIOa1I82/mCnXgmWwcW5h/wOSCTb
wAoHtkCoujs16Uc/ij84kdeW/OK8+yGAYrTvWQF9jsqFwQNT4tPf1+X/wOn+x2H/f3B8UM1qJqoY
hNCT34Fcw1/QrrcnW9fp0zAvX+nafrN6OkfTvt24ZrGHUZnuqYNYUmn7xs/cNgwZkXbJJWWfaBoF
WZt2H+knXomolyhApcnYSjvEGK2o9qscJeaCO9mBUCbjiUFQ5Pnv63DtOe9Xx392tfA6zZK1jqpe
e/MBtN5N/Q4smDsH3u9rc2+Q+XzUfAj+f3WY/7Xq73/Gfx4Xb0GtlnaUZTO7VbmcSCEDXQ4hiFVz
NsmQYJc2I6h7eTNBUYhltNs3VBG+ZnUALKIZ4aoxSB01faUJbzvosY71TA6zFNH4ndIV0EwU+a3p
sm3i67SCUyIouU0b+FWdl7leSXR00H0YgQsMVy2/MJCLhs8DUZPLlgDuSdAr8qFLStveH3W+EDM6
XW27JjEvtnFZYVnH0gGFRi0GL3Nx0p5oR00OPID+EsYszqTcp2/TsLM/sCsAwzveRy++hUJ3X2ct
St09S5UjwwlyZM1Jr5F/v6nUgIq6CYeir097b75RYc3E9zUh2jsp1TJus3iYxAkQrOhmVUzeWL+Z
HoJ5wzSxE8De70nTwbSip1CsHeKtr9DdtTxv3cqr0NtZJpg4yibdvzYgArwqMuWJ45WM1HFIpvD9
iKU0l2J1rqhr2udR6ydZYv1cRqykQSqOEL5abhI1BxVgqUWnw1962u4aMIRyErt7uo5VOIByUC/r
zbbImzFIx8JfJpKLJM5nv8VIcpNPTRTk0/grmG/bYR2zwc05g3gyPOBuoQwLV4QqHZubeZQntz1B
2SZXpAWb5LYfcONCkbrpMmEhaLkOuLkspLu772yXN13gz7mdbTbPbxx3Tj/ht0bzMHfuzXk/Z9L+
gp3DG/XeQPq638fg7BKd6U7l2+pXRmKtIBxmgUnS35flFyrKyD2twfO0TSfoKWXTJI4iwIrpKYu2
L3Oqi2af75LlZeXNGWt+D9LIMXT9m58uIaKDwzbeRBaK/RHslTF7h83nBoANJwfxBJwvFL7qaDi4
FERk5y3zmRjD8oTWw7kJeH0DADaVWdTJ6ch0SLcCexMcZt4iK0UTcjJbioWfdbHtY3rG0vrZilsP
3wHj2WFgP+kWHGflntvWRtm0hqd+knf1xvK4peelkZW/JfdBvXybFv6lbZbfNAolJLN1AcZgBz7u
ClKu17wGG/9szfwY7thy40izBEOyUsnmbdjDH0R5ryxlb/Oe3stY5MO23lrfFY0XfFlpBO3nfst9
v/HLeGy+JhDMASW66AJzlqLDvuiXn97azhmc10omxqK2z33CkT9WXEP3aQnBbd/owRfzS5eSZypo
wfQUZ9ugn+gOIdvU3YfBK4niCl4OpWvDOxXEGCSx9MuyyvvUl08cliRb6+5knJShXuCyMRZe32Hg
cKRRWnmEnGXTayhsz+cZ8kPNPBW88Y+D3x4gaFEKmxxW4m6gVnLLG5WNLbkduXkAUYgXgxhK2/Aj
jBRz0YlvOG7ZLusHzrfX2p8L+OjlO/nW7fFjDF6cF8UZ8HT5hvseYbAB5E3h322angWk5fxkyYh6
YMNwMDtsEjtdAsf5aGevspE+c2wpoVUJ059yhVEFmdO2mKx84GI6WPk7jn4GtHsBTepGiQTkHGSN
XXgK6jmPJvYaiAYVbZPR/qhT8RwkwdHXcLvhKKtginATsKktwFS8C6hfdfATykaBd5pMq7yb17DJ
bJC8baStkmV4pBaMQ73QN0hlo8mWvAVan/d3Lw23nDhRd1sqqgkGBVnvq/U9YnyGEdejWvcDr4Pn
3uEqbTaQEMFNRTofpLxkfvyI2wiaMGtIs4GGuoqsXx/iBk6iaQSuhp57mBHIHZvCFgtq58JFi8i4
gb6c9Rj7tne1eoZlXKozZdxel9YG6rNtMW/KAKWJH02QsOfWuTTJ4lXZZ0XEVozNgNffTTI3AiTx
rf4VbtOUK8iNRDn+rx2el37zHhmx0E0WI9xWb1qP4Fz3/gx2fJN08Y1gtHllPexE8iBMB5gWNDIe
syjE4rykK7xOM5ASoCMuWhb3YNTr2mQJNfYzWxb10qccGreEIaQWO+TUhmxpdF9Gsy9kDsN5Z25X
sW2PNaRxabnVwBOdwiGSPxIMxb8mMbpswzTRM2PGuw/cwPJ6lUihltFxVc3OTl7ZkxTpTLiT7qb3
QvODekCDxxsT3yDjG/AcgO3h66Aa+876Z3mz7OquXkWSb32vjk2ATywCJ311pHK0YdHXUDg9Ru22
pHe6r0n3O/LC2T6RtmfPjqfAoQTSkzQz2tM/Zte4H3UdqJekMz7ChGZHh7npPQT9Nldq3Pq/N6kX
UoyzTu/Bafva9al3a2KYAJZmHkMcscVLbSHnBPxRYLHoiZEhrGpj1VS10qSI5TZ4EUHSftvrZsCx
kbgwn808D0cTE/E87aH/k3MIUMDxqXH0bunT8Q/vZ+qXsISy38AEc79F305FvfKu2KWix8mL2LkT
LvhFg4VpvEc6HDjxt7PAW/zeAbYE2TgznRf4iP6s/dWwx13J9GbGxfTYs2h8gmaHet76cTwwm044
gyxKVG6GCD2+2k3+oR5cctwbTrKF9cmrwEfhlMYT8gY2719m4C7aUxJE8XFsR1HAF+f7RNisys5R
ET0N6SS+vVusBZmPvuhP4wW2mm06B0czw8/hwUJp2BVywUU8bmzA+WKpwsW0MfkQuWEuPbiYfWrW
cP3aJ8R9YbMffx4M6U+YAISVUGq90aYRFRS4g0MaxtsZAXP5ES3eNMOKYm2LzpjkwDj+pm0Dfu3d
EDlP08T7FG4glWxRC0BvjFVE/PC8Lcc1t3yZHFFtMbRbuGAUFKf0bm+WPsyFGeQft4/9Y9jOG7TR
l+ZWrWv8Naa8z72mITlgljRfQ6LwlBE3GCrAJoFbaEehlvU7ajCbQbxLFJxxbtZxnKazSBhx+a4m
hN7NSaqfoBLivBzsufHNuiXxaYbcMfk6pSl7laL2m/sRZsUc9GJ4u70p6FKLAiaIJM4Tn5Pl2DkR
hKVTSHDqzO0wFjk4MLO3cgdLy8v2xenHEPjfOSMudvOWRyGUwirIpGPa2nQ+51msm7X+I7FRVy/z
5S5HDt3J2C623HqNluRRstXYqdQB1Fh6uQKElTYIEI8CkmN93kUdLrE06XMl1NxPOYzuvHnJR+01
NmMsDAIkvIo+ibYNvkvKn0OoBOWGj16NgnOsn+FrtSxZSOsIsW+N+8/OBVwhAUw4H4+8BkJ3j5oQ
CUztCVLG4Wa83EeKLW+popMuLKLgk5p4Le7Wtgvz1O1uqvrN6S2HxbDv/UDCY7d7v+dpcJMmYRy0
OThGit0l8Zra39bCNfF57TwQMFYym/SkgpVMDNAiSCjv+RL0qbgV0nbxp4HBtHfI9GDsfLcuwXaP
GJNsVSBaIstV9F56Gu0aegXcJan/tI7NCiUzLPY3jVZighwxWHxYrRn6BcYB7ZLzjq7o7su+/cHd
eym3xkGS3rB+VEMmoJm1Z74K1KvfIbUoXFPDW7qXbg+LmSFh7H0k8oBnKpGeU2jWbYWqdbjftxP8
th6Xljlbsg2m2GUCs0CHNXfclV2fbHHRrHTqDqqGxm+xDUr8Bg3Ftgfdk3Z8xbvZoB0DP0mbU9H4
Nq9x4JfcH1cIqXF/RoJFgJAEjhbGkx1mnEtUV6D7xnMO6vJAb1lgEnlQIJ7YAvZsOzvD2zF+k7NC
8NFb2wyl0pHXZ4sGib5a12UJT968ovUV+oNhBdQrk/YwT4Mdi3BsXJSJgGANA9bs3z0ooMmsdXtT
l+EemD98pSSFs04YyZ/70IhXHKxwKEYoaz8kM213tJ/XWeWQlOmDbAEJTB2tsbGfJ2sqdQ6Pv7ip
wPUetnswcuYkx6967KfpmNI5SBuovDWbli/wwUToriFT9LZr5v6YhO6vkyDS5DZtIcSHF5OoA0ye
tjiPt9aDAkMX7GdQPnhlQJmdC70kcVK1jZZNsb/LG2TYG8TepNyzUTH0Xe3fUnCEwwyMNfwfDlMJ
cfSgvjSVLtXbWFiXwGQGn7h2FYUdCaCQMw4eOfFxaumvMDQobEKMVr/XvVhRFXTU+9VGI91udNQv
3oEJuDUeYJfgPtUi6nQhZSC6d0n9wM/iPkB441Fb90UQiZE9kLWrz2RYvBOwXvvPVBJIPqygSC8Q
fkhzwAyR30EQP1lPPFlZUI2G1GEGHVX6FfGC91UdRBL6xTJZzsNo4h8b0iKVNXiZTeFIzX6r2Mn9
zIUe7SFmUfB5glFEUgrCYNO1OmmWM66gvc5UOkSu2IgdotxDmlEfmrnnALURGwf5xpf4bZ+6JART
vxljEOvTucsSvMXg0FAPiRYHNXq5a4M2JrcL7bBjnWSdrvaJ4HBifsjSMzW1P1Rq4aMreO0FQ0ko
YJqVpzc/QUGEz0YFMQA63e4I6dBSq0dIMy9dUGcYgaTbuXH+NOcgjLG93ObI7LhNezk/QfV92fNu
9xcOaKYf9BXltCZFDEBXnMWet7+Kbk7rAnepAaKfJeTlfVc+gpgErfXW6zU5oZ8W/XhPNYMMCTkz
2Sz82h4Q4gBebpq01XmadBqQbhaQIAPzKOqyvQ5JfdNtk45v4jkFSmBdsXBZ2G72bZb9bAqzQvqz
MLOCLsZMe0DxI4mk69S1zewXDNePLeKomcwdji41J25BQgQg0oc5Xohb6WucuEblDAUlKtcgrR8H
0/jNSb2LrWZxDeRkPis2/9knW0foY8T6PplqguzTzdiyMmocRGpjDKxyP2YbFN+5St8sNZvKGGq4
/tjVXMXljvMuc9aK+BGuoOZlc+/kcE9a9bp6OvzUbcBBNZ7XmmwkaxijfcJ99H4glB4dlUCWhNIX
Xk2INQnhn9HxkwJAt24H9IDyaBf3sae8OdtgSD/VaA+Z2KmM7Po9DqxRLfYua2v5HqVXu9DwBdaZ
E9oo8AzvuqfWtzOBgbR+vzutNxrfViHejfnheyZoXWZWNna3q5t5IzMH/+n0ANUQNHcd1Dj4OcTF
LJ9SbtfofkX+PX+aJYLncTH7mt7YHnrWxbgG9XZH4V/7CClbPn8etK4xadkwuaeQlUGW97MRrI9u
92VI/DP6TlNdKeYF42nklskEtbo0a5utjibs5yy4kA+EQijg6IBKne6HNTICNHsYq6JcSrdsXKeU
HAlNZ/MQzqOnfgTCJfIuknRGa0s1vWx+6XWahjsL2IgEPWDj+0vtkdZ8kl0fNmdwV1t6hPpQJO/t
FMBou+ysLyOQWTxa/95hFORQ1E6LfVvgAC6QgyaEtaemNZs+aCCHAp6BsbD45ayhFJMt2BnBs0IS
cqJBT8cjpuRLcO9rAf/ufCJehxQPfIm1GPsYSmiwWFl/oy/R49qFE6nRWQ+iPMXlLQL5swv6Yf3E
dALrV54ISZ5DzGf8Pz4IEMEx9BiaAGbCcXzjCSDdbRZ3QyfeFuDUPWRQdOzcms9jzKYj8RZ/f4P4
dWOOtW5M8KD2dSY3MFJ2j/Fg1HHGmGW5Q40QNd/pMkT1qz+F1Lz6bgOEG/HXs1j0lfIdDTW9a+jV
Zk1E9snPRqW8/iGJze5+ebDApADlEAXWaFGnSoQyj1duo1tRq2B766ZY85OhCRgq6PCuKs043lVX
KSl48js0tiafUULXrlqQay+PPvES77M/B0l9GnvZTvepCLu9iJfGV58kxBhQRALTCPOYbI7AOUnu
2x1X6ZpBF1buxbD6uwvzZE5x2SG4e/7R1LPfS0xn/SQasgRp3IJ2ClwEUXRQ9EXZgYdrpA4OCGtW
RE3jdYXyE12/yUivaHRQ5/fjWTdjE6QZvEScBlo0MghrgFVpchsSwZYHonyIy++6SdLPTgdQXEtI
15jPHh0SbLvY9wDIFFHTQt04pDu6pgj/+62Ww+A5tPbCSWKWyLsW/yFk83RvxIS/5R0B2/H7EZbO
+jMy04DrjLWIoSeI7bUGEA31Hgn4hGZolMNtM6Ll5NeBzmF4YrvXtgNApL9Ttp62FJ0WbLwXjYNG
X6Z22ig6ej5ub5rHkg7+K2TENkkLbuIQITGOFgkKju9rdDW9ZeqXm87hNHwL/WldqiDuJMmRys3u
5A3ctEiHuL1LkS+vJqNE9cspkWsihryPegyVV0DxTEETQuzBm7c9vMX8OQ6/+DTV1s+srMnyBG3k
1vT5OkOe5o5547v5Isbs0fbarUi117yvZYsxNd069ISRHjJAUwymYA9jENX0vqE8XR9J0G4t0Erh
3EigfSj03uZsUbrjVYrsJ74ByYwbpChyNm0V9kq0CncVEeh0JEOvwgFd7W5a7xbtUp4hpaai9Fsy
+vhixqQl6G4WO/G9iQFbhGjWZehSow+SSQ/9VToajiRJQ8yjee+LLjPquyzggwg+iXXX8+1iIp+d
ID5hdzQK1IgsQnVpX5g6FPQEQCKdSrQVpl/13tPkhBS1988wf5pN1e2Da3GPQ7P4VOu9GQseANP4
TOaA07etD70kRxrmBQcttGB32hPOg7vIFmzHIA07NEkEadOHkVqKVpvxbFhSSnlBRkIPUDUzXbXj
GEDgHrNtjJ57opsDF+Ey5mHgNxGoeHMn7gc/NC8AXKCurFt0PIq+mceo2jCvrsuerwNOe29RVwJy
xdbMa6N+/1TDHpyUcPNOMLJAB2Ms7VbT9DOoqVYe491vxC+zM/QbOgZOblbjiJpvPqglQTW0YW2e
uhhFwJeYkGh/bsgekoovKJyPsEIDHAN0DA2/E8Voj8yeGcDsfRehmQodCw+3/JT6OZ2Xzbyg6bTb
M3htlBSN8kVdRUwud33i3HykUL6aDwJcyv4Bja7pYRAb70rpQpJWM4f2W4ULzpsLtkCpBcbke+Ln
84xUuMnWQaZrEU+Jv/xSVkddiYnwOywFcxSDEi4Jpz9oRHVthSTGuAxEN6pua4Pgd2hUvJL7ofUS
/8UNXhq/dGGXHtlg0SdFU42XccyBZnEb5eyO4xqp825SIi5aN4SgyLlpb9EfgMvZAcMhT2WQLerV
eRIRJjPL4EWI15N16CMiZrxGK0THX5IVwfErBDBRvGZDnDTQ2UD11BV6o+BcNqlkX6XAHV/W0AN7
slAZQb6RymX9BIx5N7z4sQhfULSgBnGNQS8zrakMzuvY8/oPvIBc/SVJ+fJjEhDWKK3ja39jMWd6
x79junJrXByhL71ECb+rLdLs2y5MkhlpQj2oLy7q0edgQc+DL9HKN82ytNtqFmZSUM/+6JotGQ6C
6K4GDd1v1gNDV/+PpRtFzCN7N9cZqPtuwggFCNUpA7JGPti0me4tfnfNVkk3YDhgS/64qgi9ewlN
uSc+9Ri1LLU9qs3EZx/uYp8CYlf6KVgDjASCcEnQC42msDuBG7uPaLvE9PecNvtNstn0rveT8HuE
YrkKF7dVrEHTDrqfaAsHDVq1Jp0xOiBQJhtDIPVZus53mBxAa2WbuvsEDK0qws8KE+1JoecN9ORV
wrFyp0CwqXaiN2tPU3Qpifs0AF/wzTIaA3ngKfwi8EPnRqYSjWPbf1b1BlYFuK2/GXfNKdAYOel6
/1a7bSlhZaXWLNJp/ZvaRHwXLuoqLx4NCpJ1r7xGBHdRgzZLtuPmve+SlBrMhvqQVpBHWm495tOj
UgFEuLaRwf4ORNecp2n9A6/T+97WaV+jSwMP4lVBXdoFOwAzjSbTn7BRcFgOd6u++Nb0D4Oc3I0f
RyipmoH1rvKCaWlxMXAd5DwZMHFjHBatgDmzrUzj0D8Box0e/WARh0BQfdNEowTFMey/6nFfK7Gm
Y9kKfEzWgt0r0B1mtMUwy+1Hb+uTLkcL2YfyJ+/O/SzNXRoM7aFVFq0WKPeN5TrQsWDIXHhG7A4b
bt2jHLDT7D2EuvPvffAH7tD+JOUWvDfJzE6emelFiWslue0DQtDwamn6q+0jFK7huPkVIX1dwcsl
eo53IR46HUFGMgjioqeuizNm1v00xcSVQsq0hHWegv4mD2lulIrazB8pdHsH46cIr8vWQQchpQxu
G3N7sw09GGkL9s7bzA0IhQLtuBRlWpZCJLEceICmYO2SJxTJ4dem5SItEBKkzNOIkcfQa5IkI8v/
x9mZ9kaOJGn6rxTy87CXt5OLqQGWZFw6QgoppFTqC5FKSbxP5/3r96GqZ6ZS21W5GHShASmlEA93
czN7D6vFj0TBHA7oeaCqm/M899pscjzqiZJpT+4QBxnkofvObdUB/YRefVcMZb4GPwif3XSyDuni
1LcFJnn9psE0MciabgnalOH1k62o1wxpK9/1aMWyKt7zVI+cmg6JM2WnZQwHevw6jKqRVgSorYHF
vVf30UJLqsa9HTeivD9yeDPUUXP0aJ9qnTibuapfGkUi0Vvn0ewLbXC0dUAmfcgys6Cz5ggTUT5a
YzAwo+mqjYV4np25vg5TYLQ4K8SFrsxa5YUk6VchJL/NjGHdRbTgkoxjKRhsjuecn1VJdD3oQvtG
S56is61E9OrkUeq7hjoHHVXHpeJo8tahYnmKzQp7ewWPBwMRTmLkc2Cn2ipuottnegVW/VcZgxAH
by4lqYtpYIGvqCJ+SJXKONaJkzVeG9vDVSjEfIibcgBb4Mg/hYam3KvGKOTWCSuQU2z6G+CcfOz2
9N7WZqtekcrIqr2W5GH7rsjG42Ab1WlMrYRuMCippmNeM9bJtdlBru85C3aWNllQDpPlUlkWuEt0
eXWLVZjmCRlwZaS08HNtmzpWOngts1L8Yq6LS+m0/XaQ01Mk4Q2rNGOoFmrnYCPPvl2W6Hs0DxMU
sxj/7rSxdsqINj4bncGHjNBtevC8neqavV9zvl6lQw7suyiPHX9mk1GpqEyMellIur9WUIf8BCEw
esKw2GrWwsRVlCpe60h7j2sl0LaSM0RYjedq1+Si3eaIYI/9MBY0VWR4oVmT8T6FpXJEGrvmuq09
vsxjp170ZaoC3zvqxs2WeNf2g766svS3s5MOR1u4Oj2dwnRyT63SMrAtVfOoPI1AiqK6mkRlPzYJ
+DbKnHZP+9vdYyLa3trlMh1cxU2o1ZaCZMjt7quY4bBtNIAYLUk8vwnD7bcu/HR/dsrRL6lOfdEz
+cIyXFTnbaTslaGpPVW4GkesGtMEm6t3rervHebUo6LXqm1Mt/4c5bPjNREdXY9AGAKa003V2+hO
56DdqjpoureIWEuONPAapqyoaRVfl5hhWbcc3W29xcP0SVITR3OAHV7c7cy2SLjpYUkR+HpZH5uR
sSGTsvTDROvOfrLUdF52ka3O/VHNzEl5mnJlrrZdag+NBtYaTtFdJbopvDaYnkR9j6g2Gg4D8b7L
AzDBWWUSbEULKlhKCJY0TiNTjIWH3rvE/FlYUfbq1KSXzxjADvOmtRxJ5Iv1mVfkJDAXEnoTu1b0
NDBI2pkAekUhMyXXPINC3yyS8awmlIyQGOy1UnTapTPh8/dgGnSSLuZJmcjwm6G0kv3clHF6shUz
St+Zno4OUbXLlmlbHchU/oOqKZeGp81tNbDCE/xLh65ptN6LI4xeHqBa5PYuhE6yHHRk+OIyxmsi
5fCX0siuQxE66XlRZ7N+E3EfFW+mO1R54mkuu+y9NAejIIsfmeCydYfW1oOpW1SDCRY6k0rGZq6r
FP7AkOV723Gtdl+maZ1hVUgrMvWrhKBe+cyGlst+oJIpTvESjtOuctWxhBegx+FlG8V1/A1P3db8
MUJnrRWa03kV3pUygQfmlWXumJRg8SiUtdjOxI8CFGDq96RScwfVSMWp+0Y1JzA0Os3qVO0lIwBq
unh52D8r+tRl16zVrNkvDAeYYa7XgJEW3VX31a0NfHCLUmc9F8xtiHzDskr1sVFkAf43a3OvYIpQ
Tdl3elgNhwGTjXCzbwTO7HvdbJruoHGQ1w/u1DId9yJXTQpOmfd1eeANMMwl0FJlMipUSVXVvGJg
J4uLKSTJTDyFWqn5auRlIa6sSlOWR5xDtfZar6Yu37AweK0+bFFWv+PyRRlUJqVXkOIwMF7Y6pSa
D1WrEZm8LLJy7U11lzZ5YCdWwz3isXWqeBTaVnuhY8kB+8BmjBddaWd2xTdl4Oh6xjjYLM74qswa
B2tbyf7RUWlNw1+h57lRBKv6VqtwGj5ZRiLrwiPBD2eaBGrZ5deUtI1yWeFPNR+XyM3nKzHVeYM3
ntPXnVxLVqb+GLnaR4/6EpZyU4ZqVhLgB0W/NQFoKuGBeRriEmudud6OBl7027hi1Czxuc7s/rqx
rcrKPfLcRSExycMsOaSys+cfw0Bfl/xcyEk7KzKq+n1sjgKKMnibvWyZPx+F+9ksBW1QAPdFe8Bq
0S3hnVhmdlHFxjSACffd+OA6al7UvuLaalQeCjmSLSbZ7HYXYWIIwzMWC8uQmMqjPgHP1DRDG6cI
DVA+C3CiobGYpaW+kWjDpHXMe3V0x2teHaS7rYxxGze3lkjy6atSzBiPeLHWGVW/pRk10L+oFlvL
nuNY5ik82iFib6ZzGEU35NVynCGaGDY5jpnR/xNQxCp3tjduu0TsVYsOCyUnZIqqhvQS1yneVLSe
eucmd12a6gdodDVgwWKkopVBNLi9OnuA7U6fbkZh9s4ZN5OioCvRmn32WCswmW7ppbTNKW3T0Hmj
aewO91aWGNZDrLFBzvXcZ9qdo1Lgs59jTMlecGgPpwmOZiFpcWGQMTlGoFp251yO9TBFV1mcOfaV
Zi5Jc1LrHv/MvJricZPnMm+A5VU1VP2srHt5OSfOnF4LHfrJKbTqcfo693Wcgv9KE4i7LxwQZdnh
TlBYqhjOS444zF8J3NZVHJuL+upoq15lT6s+EwD84dxC6sgVeF6O3tf7xkgsc6szmHd8ceVopkBT
bmheNmE2QPqoDWmNwwGqSuQShG3VCr2OyU8arVNA6dZvaxlNfptTANPAW+CTXUC8MPvrmaFbZXRT
IjXJrqTV9s5j09J88cypmKtN03fduMGjtCw3ZTarV/Ah1Ls0jyHJuC3EryDRlOm5UDr4RtNI931T
jlRMobJE9waIOwPC5gKs2E3ulIhYQwdW10cQnFKjGIQ7WF6uPZKDSbtsxjO2N7PdyDpvvL5DwHhB
J8zIL2fdoW3TDY1R0VIN9S6w5xFy4aTXCg3xPLIsjgiaY7etjrfO0aXt797WBf2JwTclAyOiGwoo
0RZXOEvaM6PDanVeVJ8BY7byoI/R9FLnrDPbjzt4dkcFnAEuzTLkVQA/agw9RSTUU/q6TnN/YMzW
lVPFC/VFTmHPoOFUhYJiM3rBV13ukdKitF+H3I3UE61OM97mELq+ujlGHDcR8HNFfevWYwB7o4Tr
186kisyK0nXwx1CHAuJVqIVrQqWVaMSvfBrFs2vF2fIAbEfvV86IwMzZHYdzpBn1M5Mzq1s3crkm
qhoxHtNFlM7eQMeXHGGViswfSi5ntxic6LssFY11ldncj0eJLO27uNSU2QuLRap7kxMGfCyR1DNR
Po5PtWKG+XXWhNrXNqfY9KNUKo2X6mGv32gUVvlV08ZmeVuphkh3uFa0UDEKuArH0I2N0G9lUtWv
GRNJaCRPGHvtqybJUF83DTUQWHOd70QXWfatMkEu9a1GjDCbwJaqOqgsJrX4XWEVWMuQwBOEM8u+
N2uhfgPiL1LaM7UdevmY9bjQKciAvL6MtCRorSakwrCX+d50qqbyF2EsmR/S9bO9mVWqHmY3tL6m
wsTwLTYVWp4KygBlaxHM8W1ttOGpFJKOU1xDNhKeLec4yzxZpJa+66upGu8zfD4jj8oTs3uTc1PZ
xgjlxckqnVjZkaCyX5MpDYfNkhjJy7JMU72hqx2qnoW5grov865efhC20tC3Te5403YxXQJMezV9
E2UM5b4OK8n3lbkpvtlzJ7NNaLFvcrWAGgHtWIUKCRoJVzGW/eKrYDHuhmNjEgEDNfp3O2w685q3
llF4pGn8auYaMzzgDkaNn9pWpvtjO8ylT3gLaYgUdP18Cuw2vZhdqxfv09jol70dC86VMgExgYo9
2ydnIBoGjTnqceAAxwyX1mRPUSAr2k2bak7MS5MJUECrWbVwOjZyzbkN1a7gxehZ4/h5uRQjF0wH
/yC03J48QT0lzxw8ehrErZ2bN3ULD8nPyYrAuwt+QYUwI43zIqmk/EIvxmhvVYr64uSV/MZZYGhb
M4er6WMS3mcbo4vqy36C9xtUnTLlPtCNewOBrlC8UVvSt74WVeFlcT27twtUxlfG/1H2CFti3+t3
VgVrVi0cJhHFrmDaQDVIFRodHR/1ziiwKKAxazVwbrVWZThvPuL4dtXr9qyiTCD8bcwlHNZ8vdPM
IElc+cyJk6ZbOsgmxDpb0V/jiYGNUEJHaae7vqMV72Pw5eaXLdNdMDsakTYEUdQr+qYYx6Vlesbc
XuKuM1QHLVLml7Y0SQPmuaEWowRf4htifB5dVFrM0TZqeiECWAppT2IFQM96EeV0o8AVdPxCyeDJ
MV94uHYpmewiaOO0XZ5jkZkn3M/jNzuaaLR5DUK+wtcQcHXfe7BSZ/WVZEzfxMQ19KH9AGONEUBR
ex4yV7UvQhrvwGVLofhtKsUAE8Yx7Hu0n0CQlTHHJcMcG2epp2/KxLnkKW4VytmL7ESGV1Mtm/px
atCHOmTLhjtutIJu8kTRCuoL3t3R6k49i8MYyN4MSYRLDy55jy5zVPuqcTflZNrxN2n1MzqsfmQc
MAOLsqED+WojCG8hox7FoGhBa8TZMAf/him+C3QtnB0M+dzniFggw+oC/krE7O6ma86lwZgga+77
Uzcr6qaIEyBrqVgbpuTAryfVgY+k1LfjXD+rk9NtAWb6OzWz3Uv6usO3MdTd23xUtcxTl4EuTqZm
m6i2tW3T6PMeIlB5WnJccgcJ910Vmuqlimv5qTPT1O2AOeCqKVc9BJWT3XaWr0jIMklaANtXdW8w
haNe+7eVuacZVT+iQq/vh6EYgjjqxWVDZmN4OawJOr00P/JxGumFJ+0j9KqeKUKjZJ6gXeyNoQ4f
zCWKto6qldCBzdkbqFq8rrXodlRmfLEIkg0tqqvHXHWbr5GSTV5jRloNvlbN0HUN+qSVkfn5oCn+
5NBXE1Zs+zLMWjjR0/WCqMajJF6CkIbfrdlP07mBzYnnYxLu/61dnLwOSyPfQ2EzmYQchZHhNW1j
we50UyLL38tcPrRz/0p48kk8apN4F1Up8023jfao+vbuVn9UN7rtmxt9R5LumR6CzF0WDH54qV86
e2R9G/NH7ROSMN7+xXX8hWDqs2+0lRvDBCaSb8LoSXVar4ovB3h8f3+TfyVg1Iyf1TUV0z3cMBFi
qxEYNzaEU0aEVgkcT4YbezGg3Fe4rtrB0Zp+Q5qXeXWJ1njEsrLyBHTkfZdB+aKC+vU1rVqtf/Xg
PwnQmBPBBPUZJaA7trrc5p1jxrcVJzp9V52ay6MhvVh7rOHxEx66SPQ+lIbY9QGBq/4XT+avVE6f
dGrRtHRTorRiS03J7OgktqdrEUL2JoEy9zBLbefw9+/gr17wJ8la28hZmoZhbxeaeuIeG820CLQC
msI+Syrg07//M3+hjPtsUw3I3rjFqFtbAAUdppBWbhqQzf/ZTairqvNPKq26tQaJI6W1HUQBY0Gj
FRAVnqh/NWTgLx7SZ4vqromaoo5C/IvoSXgoZA6hmx4xnP2VX9xfPZ5PMrMO8SdUR9vaOmazQQMK
txpZ9S8W0199+KdQEk5gqxbF/jaCKOA57UCEjGnZ/s/e7PpX//Ts9aw24O3ybPSlsD3R0R6VS3X/
9x/+F4Jw9VOAsFutGFH9s2xiuravskzW5MyesWAFNUD7UveIxulZdVZ9/Ps/+VdP69P+j52IZhlz
obY0jK2vZtPKY6oBuf79p2t/tZQ+7WyRzoY9zJG5LRyXrEC65YpeavzvbSblfjSr0uU7pamV9i6p
03O60AtWZRg9tFUSNvckRPGmnfPXaTBiKHydWOgVfVzd//ox/e/orbr9I8zJ//h3vv5R1XObREC6
P3/5H+eq4L9/X3/nv37m04/s3qrj9+JNfv6hn36Hz/3n3w2+d99/+mJTdkk3n/q3dr57k33efXw+
V7j+5P/vP/729vEp57l++/3L99ciKQOaF23yo/vyz386vP7+hXa6Buzyp5e0/o1//sB6E79/+T/l
6/fie/nb9/L1t2Pyo3r53v52kDlfyn/5SW/fZff7F9f4h0s+59qaQS2pAW58+W18+/gX/R/0zA1b
mAwoExajkb78VlaUSr9/0Yx/8B3dBZIzTaHCPP7ym6z69Z/sfwjLNG3XERpEDH5C+/KfT+Wn9/bf
7/G3si9uUe508vcvH7r1/z7FhGOrmlC5Mo0rUy3n80RUicrHJq1pd06uPObauE+t4gVEhyJECOkl
TkMvDt9kD3rWS21vQnhQlq1d6O7iV+FjqhfnrOhdH9KA7kG08OcECcZgnRac2+FFUqgBkO6dWd+g
0LqErBP/aqesG+7TLTiGqwIFCZ6Y5X7aMcaA3Z+WRdxCEdIJUtyD6OKXzLZOnFiGR2SgGlaSF5ty
CvOkAQa6l9lN+qvr+DkgfDxKrsM0XJ0nSlX1SXmsZ1rtjBg6gCfp90Y77Y1lGnxMJg2goENFsRw3
NGUqF5BaWmvVSunVOG2Qm8atS8f7T4vzn6/6z6/25wDyx+XYjqFqpqXaEN9W77o/xV1pJnqbF3nD
5USYcmji3MfWEVD2Fyf2h8H85+dvO5AcQN9cV//syQJrWnbzzOBWM8letOZbA43Jz5sRSq9pH1AB
B65uHfSBAj0OkewXLrdOi81HV/laMzcHCXKwVCqyLONWy+z9knq51BkjnVinuKTCbmcLQtLTkm5l
txxtuPnZjDTMoaVc5tmmCB1lY7rzNnHtZwTPEvSflQBEQ18QwzmZWuMmSd/JHOVBc+6sskth42qD
3+IT6a9lmIcK7igrxMFL3j/BBdGo92tvbCgndaQ1ToXyt0xeurHDd01PNqPVHQxVPMRpeg+r3AZ+
Tq1AVZZtWw9P63JjVgJsnK47gcYhfz5D2HYC5MgYNSYnJ7Qgo6n6KSoVxzObkhphfU26KCQl+JVc
vupMQvQXmpTeULCEZOZcpTTx/FqvGG1IklcquKbJ7F0WmpeJuQr6+ilfojNScD5Sya6UxT5affru
KoUPMWRHnHz5+zX2kYD//O4JAypKF7whVdN0PqUOYgHAjJKm3jWtu6u6rayJF4DMCQubh4xYyEsq
+xjqOs85jlaqb00HT2n8WITnv7+YD6ehny/GtHCaEVBw9I+I+vOKL1CVQVzA7b2dmQMT0lfS0Gz6
hlAfdUOhOTsq+8Zt0XTP6MMMKRFvGoewh9c8RLATO8eONrJXFT+15GUPNO+PC2ZGZpcfBgibXiyV
tzyOgBzslzqqzxaehmTcegYrZNxF+fRSNcydNGzeYTmh1Hbc54qqxC97C2jStA5oPyWVvgnXAWbv
L+7/ZzfKdcebNvwjZEaq7dricw6t9q45zAyg3PXQflf6EPo0YniRi7MBBc6L4qz2jcFFfz5eLGwh
L5LNRrTWrrERmAgr3UedC2P/vlg1PVWhBnLhLdYI+OhbHLKLMYsu+pxBwGFhHz4ifW+ucy2uhGTD
WRqPQ7buec7uSL5eRsc59444IH47ClOcswyLfDv8RfzRfi7E/rhtnaGcQEFQG83Pcws6HcPhFvhh
NyotJr7gJB4eTVkg63arwwJHdF1zFIUKgzjYZ4qZ67+4hP838iMZMXXgK9vSVOvz8IpeRy+K+DHf
hYPEX6FHg+sm3a8cT362nvnjPgk2LrwEbpKY/vPyLnNmbihNzn12Iz6jenUzPw65F+fxbpincQfM
9IsVpVkfUw8/7SnbdOEmQXUxXeezhVBV0HaL4WnAps3fabi92yvlYoRUQtMYBlUGkhJWyw8oDjub
ZBXytyH5AcxvS3fv0qAORMEiVJLoBcuITb6EO1cS88ooPBdQ+Fy1P1J6QHcF1qo4laUgHEdwzifl
O1rDOIDB5vpZZqK4iGcI9ZaCc0P3NGvttootqDlRCBGiZ2M5+X0FX/uPsG6UzlmxlXmLfcuRPtH7
Mi5na+YSk7F3ArSmp3m6bh32hch2Ovh6vO6PkTwnSxFb5C6KEY3xLVl6o+bPVRbS9Q0rH+YMh/jc
PgFjH8esuavQ2sG/4e/DeSih0ZwVJ3kHFC89+DnvH6fiHAMOKPWTS2vTdiSTTRYo4fqycrE04xTh
yL0JE/d2TPptUVhBV99F5WwHaC3Jv9xc59Ao9upSPOu6fMTeXUK2QF0RdulLsSQvVmqc7IGVr7mc
EK31Dg7zUqjx4lXqjZwvZKvdjeFjaPBsy/QurFMXo80YurhbAuPB+kz5ZTpXH+8koqGmTMsWS4f3
gaRB6uapr6BCWM6F1kFizwZ6mjRdDAjVgD5M6IRFnb98XIG5FFdMIqTn9dyNFKpGFZiS2wddOq8J
wUdMUrrsShXGKa6d752Tbl3QAh+ToCdFKwzvmoPuSSslLhlOaPvanW2F4zFsu0OWJBdf64lnzdxk
KJN4VXpmLPeZyRqQcf21sXvQWuzwfa0tD4MgS43Ec39XTjzIFj57kI88LtWZ/XIsoU6iBQIIqn1r
r4Hlc1MsXxtH80NR14Y3hRoBNDqr8RCMlnpqE+e6KxO4ciJ/SWV45mx+Wd+wyNP32TQOdm1dxkgF
10vMCx5nwZOKuu4O9/y3MI5wd1PLDfKiq6q2DmYqOXscjhZrsnZDQgZgci40mABU46HS5ess7J2r
kQN1obtFib5fV9ESZe9miDQOoJ80KfsKe+7I8LDQjwxjRJbFibuyKlnHiTfq7XZdDVCTS89q7MSP
IyVYpOIPWfyeCe7SSPIrdUnQGFhkCvVj02HfkKy7IVmb14Ou5p5Rh/S3nIvmGIX1V4U5R3T0jdUr
iAeLoAdgc87eF/MNaTeN2HAH8+el743dxxsdi+qtUB5lD7G3dG8qbXICd+IzoGfEsHWsfYVW169V
57AGmQIqGxmCe9E7pINF9p6L0t0hMwZgN7kiSb/WrvKnZIm2uIvpPto4Ao4R3uiqOM7d8s1qjHut
IeFAERRYqRn7rZIdgBVByhi2GoJBe46evsiJZb1Sg8sOb55sjR7zkL0rkXJuxbRbZ/h5s4jei8k6
fbzvDnoQU1+E16hKthHTclKzKVjlIXmLzYoxb6d0jvwpjN4rl88uY7KxNdDNNR8bV1dlDLo+1ts4
W1PgpXhhGCH6h/J7uKikJbCt4V1rqm+5fNtOF9cfUnFSO+tJ4i3OoOoXUTKVB7UDdF/nbNNOD0tq
ekw1fTsUZ9Dn8xQaJ3AxMnC9+lpGxg1gBMt6St/r6nVRoQGRxh9RpUP4NaN3gamHp1ld8BFT5pGN
N6+mJ7ipARGZ8f0C9zFkY1oRYUYQO/5YknP+oo7iWLURgoXkRQOrIhZwzvLG2jVzCMtp28H1slpn
b6ng6Vph79YLrKHdANjG/IgZ333EDau1rmq3PM+L/ahVh7OSjxtkEQG1vAysYT1DUoIE0UuHH0lq
Pj98bOo+4Smju4fWXrCWwS3vtaR+RLALDV4lxEE2I7S9FnMWb2yVW8dRmxxMUTbaGCYIIOB+qKNz
kYfdHqLm7uMhtDK/yBVkSWgW7qGW+i2oAIgN957a4d4M5WOU690hH4pgjo3tMow2JDae8rI4nTcO
2iVOM+7WyuP7KZlw6ZkQFSz0Bl2soXU385PavY8cXhqgdIOR0M26QLqVEr+K8dZQLOFtSK37locP
Fk4RvqpwXGS2dqrGKvKHzv2mQgvy9DjZzBmwU3FdcEhPurUvuuJ5PXGH8GxCuKDReVo4ZggZGfxm
LrJQrRMu8ZWlPWAVg9uNvVtXRz+aJwgBx7BJWZZsz9b6oZjDY8cAO88ZuPkyhQJLe1l6Ha4Uvm2z
Qs6t1pEcT/nemvVLWhYoG/E18KcGyCEd31TTOK0RKFGbZYvA2MvKbAAyn1RfCe0gtrRsYy/1k7Wa
Eq45XL5AWZeT/3GVInvXLaKWnRHqGHWHaoelr9vpO0wK5ojiKo7fa9DUdhcU1EN+YjN0Icy1G8jk
CKsOkwUZ3Zr0oC66V/xhr+o7qOm3feKeHWRWnhDijNHVicRip+O3RITur/Fh4pXDk+WSDWmcGuwl
tTl6T0v5tMbqEgFTvWpaknoLzeawHsB1irdO3l/FUPjLSOqQNUfky+nNqMi7JemfcK2C8/6U9PYx
TezjmsV8pKsZp4teRtsp5DhoJ6qnj7grlWMf6g843qUQpIkGqHvZghBvyx7nRO3UJMReSBU9mI6N
TmKzpoB2JY6T4IMywzrNdCfDQQ/WELaW02sgErZ++jiy1rxs6mhEdOEh6+vLciL9QsX9rqQjWghx
lCpiA5yQyFSqhqoYAFOWnLVE6kprnxAYvnXhw8fZbfMQrTZ9hxf4gnK8ApIXJ00eXHd8Zc75/MfZ
C2td95FmnKvZWmUorl+4I80hIiG0OIDosL9WLbiISKn8sOhZCqZ9nhRWuZlPV7DJe1zdzVOUQY3s
W2fylHq5SbEWqcVTAY8818SlBkWD+Xo35R/1Ovag2rxv9e4+xBrLWiqoUvIpwVmDSofHZK+lC85O
elc/aEX13rvNk7a4APobvMtkgHtxHphhwfVicsGJUbRPuXGf2eqxCIurbozfh6h6RpsYAyw2gnwx
8grhGxlXTVoX99q4GUZCkGo+MmKGEmniwgd5Dd2z9lyVF4tR18zhI3ym3lzA8KWxkSzaJjHPH2kX
lE7KGcU8FY4RkSW/hYsOl1IMf/z2Rzr48edymwUhy5xz2DhpbbjRp6bZyLHf47/Fiph5cybhUsez
ZVoINTSIOdYckm0sHLx6M0AjRNzEbm/dhPdRs5eLgUPxIz9c0NoMTh15BohzsG4DmbZPScnJkMXl
lcKQdrbosauLHx+dlSZaz3R2Tmdzmhip+W3UUPTMfB4kJterpMrlorceWWI9QhUfltHqQyW7zZrV
snvSIQRdj4k8Vj9J6mw/nOWFveYbOnOXfYCjLFD4AR892LeeNbKmxZl1zpz4CXGl41mF1m1U235L
DaYbx1xrt25LbIGu9Di6SQSpxgxfNI6sFwMHRdZC9vKx/9jjL2h3vKbOHsrBPq/9mgqRga4WRygF
gVgT4Jnzc4zIfe36wZkyEmKeZmjb33QjgX8g2ydpGBskfN+EydVk2smlgeTbCtYaZvpqTCniQLd9
1ugZeQ70BcwEUadumaMa4VSHT4e+HuzN4FA44Msu7zs1wQltxOc8nY+mJbZp06Dd05FxgZtd92aX
BWprfge0ex20ovAHEUcBw6ORp9XRgzmuS9ACi5mMeApqPXf9aVFOWT86vIm3SRM11VEHkNm+5YmJ
nxSzM5RcIxA2HNi2LkJfSYUatE73ZLVzwYmuNntFGQ6YsMM4acwrN9XFRumiy6zSLD87TeAZ/cwF
4iaxw1IiBcCgakIN8s5siF0PxzuGgo4PXol39OQeop4hI2anbmFcEtwxdfFk2JMa9Qy1WmYy3YnH
U6UBbc7ej+ru3lAZUShZe3DxAKItI7pS4Qnuxkz7CicNbo2JUodEgfKlMvg/YSRBityYQBJdG8ai
7iNmPI2Z+U1OrA8tvhJD/UY8n1DEbtRR6Xe5SprQMHqbpXA/QFPf1FDPvVKbv3KMov7MAJ9pGflJ
Uj8VbXzZ6pjsqflwp6renBqp9xHrUG6R6ZHqLu2xlv3ZGI2tQODgwRWAX7J+AEq9l4wzokE7wfqY
FhKlgYw9NHzHosq0NVgshpoMO8QhOxAAf2khaNXEPBwsKFWpP4rCYU6rqfqVqLMAJUAW2EtcBUOO
xGRNWntsVBnqdRwQIPsRZn3oEUzFm/MU55808dulDAHr3NtJQgCdxfXgqu/dUOyk2g/EXLyqUXpz
RPSgnpO54MTdvg3VdNOV6iFfdKwRaWKu9swbnp7cRhX9CnUm49eFeegItDnHBH6HNYmRDTfiA7JD
w/40GNXgZap0t2N/UaOugC1ihkHsoOEtO/wrcCzjjy9l7w3hbRJbYTDZ+RnDjbMmbxKtjf1RR8YZ
dV5ZQTAyGNBi1uVtbPABaXWhKNGC70cYQxqzf9Ri3KTR/APmEs4j7eQrWox9iMIVRZPyrcKkEVlU
7vdJet1E04WOX8P/pe7MlttWsnT9RKgDJIYEbklwEqmBkizJvkFItoV5nvH050vu7oht2WHF6eib
c1MVUS6bIJjDWv/6B5Yyna9X6cPaMfJ9klhQnMAc/Lz8Vhn6Q7Jg+iFn7THvxkNi46RClzgW4jzX
zhnLv3NlUyBD69wMIXY0OkzCMV0vlYMDgRv7vGF0T5Q9RTscxfic00tyzF1rY3N0eu+bOM0pl+xg
3pQ46xtG/3SpiNTJPWOClOTitnK4NfCxPGFNkIAx4wek3TayxeqmHJ7SXns1NIixS5V9SzoFGXeA
pb3pHXloRF7khWV3SaOfoJz/jJ5p1B6F0uxQyJHLSCMGDBiK9hVmpgcZTwz+dNGRhqyf+uBKetYM
gqYO1U9flpTVFr/3VPvsY8QfAad0RDHM1g3TNdvTt+MavFHTrmGzBn5nyXccLF5b3bi3E/fbiMsn
bHALbQ/i9TTtb5X3VB8mDDit6Srvhu6maLVNhQ3jWmjES8DJZYHVC01WK95QA7zEVvCI99Jh0nJz
76nq1J05kouQ/qDs9lUbXHtqOHH5ZTUgDGw+cGrCOzCFUOdnJSdWhwIGaSr7g7O/Nzs2E5d56FnZ
GoJpy9xuJacOpRP6AUhQgpcAYKwmLwqRj9IbI26/wrzjBkx+Yp6opP4Kx6m0dh3LbwoVdlVBkkby
8TJBsD145yhDqaryF/XfKZ0BNNbXr8IJ3wqqQHMAXTGw31ojgH5DRdJj8TXQCgloVSsj+Gmgr/Gc
4QVNPbLdWT42NNNpMZwjFywtGrSfUdHKlZnsF8pE9aYwDDu35SRXrFHo7o4B4qtACEj1z8Ld9Ub0
FondUEaPWTfdUIe9D4AjWM/c1Eu27dAKQ/anAEZcGq015JA8od17u0JfFIBGAwLY/IYRrMDDxrkJ
p7HchOFRFzOdMI6lGPaxw4xXr28WdeG/JJTUbki9GmpfaUGuYFxnTDMKw3kcG9Z8nTZYprSpn8f+
2CGnMstgU8IQB2cfrlsn36nX1mnOHjupzuP5SqZG/1Q6LnrjdS3l9eX2L0ocjRhT7lpVk6GApH70
zOui/Rb14ir/Gjommun8FBlatC/qyPjngfMZQaRw7jBe3jZmdsAVgTt6oHxU9UWnroGZYCVIpGfb
7ajC+vBt1IOFeetZq02kBRXfDhrqI5y8m77nOxG8RRmG25PZREziGclqXcxnlwsccv6o177oAKY+
a69ddzI5GilYu8zuu9bkEswH2vRUmMoxBCah5pZbI81em7a/x3Sg9ee8q1e6UT0EZGTpvFNAc22d
18OwDY1pq6vRyThHb/XU3LlxAPxvdVQoWn0v1FwTG6EXcMIXZGzgAvPXSTbH2qF1kY6JNqygMcm+
zH3iY3QDgzkY0yu0Zs66/GpL9oej0A2IsMBf+AT4jtwkczcjP2y4TrAZwQCKIykO8WqWTdmoTXoQ
i/MDqzcNo3wDD5q+PRQSSnvT3jEKew+79qVphm7TFvYNOnFgYMPc/LMRiuw8pO29amuLwfuBS8tV
4prmvgIbRGQOak1LFhKys6I2+YLMcLqAJZdJ2nNccnyOYooPVTw+i3EqEDCbZy8DnrKivUXtKmEk
++S8nfvuPqxeiQYL15cJnOu5O8tNT3hRPFrCVgr+a7OLj4GCwEM1HrscQRFmIbLgyB6al7lktxnV
olibp/7OHrJnoX6LHtnVGtOYRyJhWr/uBw427UB1s9ZCLqEJftNWUizHWoeBparZh2IQG1iaX6De
bto0+0lI8cmzUCI0ONZIjxuhdNDldPF8nGOIthkfxH0ZMLENEcp4ydFz+ZOgOXQ6I100LZsmpjZa
gjheYQxzhaMOUFFSP2IweOq1Ho1e5VD0MGin64jelyR9p5pjHIKMnhkJLFG19UDAnMhEJSO1/bS8
hNXihxXr4VIc9aoFwbVoG3HVrmIFNUBJeras3eRyKGT0BV4wHYZ2e8F7tCJ5q1GHrdQGr2MPsozZ
3MrevsI4iDIzc+7dKd45HhsvsUhOTjZ1OOMKwO17gcgS52hN9lc1SR16ng4L6hu8SIn3QbRcmKkv
NedmiY213ZrXtprUxvl0o575ApTJkLOtL8UAyoJMNDHSW2fXmHW1TaZiXpUO7o8AlFgjAOS1rrXS
ool3yjuBGJBuwDAe+hE7T/WW5FgvuDyisQsRVoya+6iQXvKD6dNbc98aGMYPT2rXFTWzaCZtcP13
NlZ02ILJx65YB914dbmddUEn0/b8uk5u+GWI27XqbbyJ2wRJ6iej1z9NHh14vdJ0QUsQ7Pw6muoF
nqcRLQmB0TxrmAAKKRgXg3IAuaEBoxe0hLZ1jhXW+fexJwM2/vWPMyoICMjsBJ+tfwyVHJJBDmEC
6VwdA12Cj1pZHAlroMHvuheo0BRrvCsxyZvLz3AZwtp6tYe5QvVp4C4doxUFzXEMdhKGvbaXldRm
zi5DqJmHxoEjeN1pNMwX0BoKOSidV73hNr9WjSr2RNpGQSBcSnd9EmzrfHrSkmKTYIULtPJqDeC4
vSpZFPA6X01L8T7G1WFQyxCR0gAFvt5k1vI0NP35AhDAMv0SRM6uqKL3C1YsDfGDqvdZhgjj6h5T
kKI/gKEjiMjZJIrwAn3gpWq7dakPu8aCNVBb09415Y8+0m9za2JQjUR31ccL46i0OuPIUq3dRN8K
pl6uXRwjh5uhhwoPsPIa2LsZGMDvTLUtgLdXtTDwbqUSa3UuoAu0LTG3W0PKZgek6zRLfM3Tv/Xu
D0cdidGgC3Qrj0VLjWiFoC1TxJghYA65iuuaGh2o2SXFrm3S76kB0eLva0Mo/t/HpeEx4BcSYoAO
ueLXhYnOljElT7ILWhZmLYCSS1N/cUy83yoKOYX/Fb7pjDwmh3Gi3zsiPQkbi9t0xGgM0YyqWzHn
40wOkLITFQ0M1xurgDsGyFvBGH9/ZkPxlT48M/4ajsSOwWTxfRzjm65b27FI+x0PZ60mx9oWaa1t
RNUA0Gsav1HNpEJLmjWwaLQNkoLgm273yVP8YUt7uum5cHttbPw+ZsJlwjT6OPX6nVtPA1P9mnNj
7u+CbnKuFgw6Rn02fHMZHjLXRRywKmCrwKQIsCMcnhBcv+sVopmhzJ/qAejbQLba1o7+8Mlj/mHv
e4awpQXpSjeYYf36A5tFp4Nq0+a75uNIs7npldUFEp57i0fx4gW2bPk4tQ1YmRoWJwtOAHaQHYvZ
xs9xEuNuyD7Jx/7DoB4aFI/FNPfC7vv1mXKKXLMrtG7XNqEv38wav8uUId967PPH2qputPz+76/h
j59I/eDg5PkHFp/bVcKGRNhhJ0zGs1UZcqXsySZLvNdYBgLa4bnbZZ/F7f2BPQgTwfZYkp4wIL2J
X79pjTWuObl5t0vvgynXOeG4B/XOfcymJF/L+O0yaO48avMlACSkdywXgPTRfcTQB1stBVOoPiYv
3dQvsVMva303TIz3ZHNqNSoBp4Bb62rGJsjP1ic/lPEH6ogiZmLgwEKHvvHh3hrLXKsRnPR4zobf
SDfPdsY0HhoGBbsLwKBVHBqV261FLI/48LWfxEuJ35kjts2VaUEScj1F9fz1BfaC4iIokPu7sbxB
BwwY1S+nMfWN2TyraY5eDH5JbAbDH52ht86MpnZv8eJPNfsmd+0b1c/hvsOhLtIfcy72gVWcGNwr
s6GXHAU6du2fMY0ueca/HlG2DWnPZr9xDjgfY3JMd6rmUIbtLscOURFeONgZpWmqUxuiebUUXJXq
YRWEZXXiiph47DqaWQUw05hytS0q90xXnhqKOaFFBKTEWvkCsPs+QkeIzW07Dt/ynGYwa2i8Gwu6
B/hz2sTvEebXUFPLl8siUlj30smDGtMIL3k3MX0tzYd8ib5HvbutKszQ8HRknszoKmgoQBSQmykG
6GAxXNKWK6t2I+4p6v86ce7jyHpwUlXowdga3Xwv5umZZI6XlsE8Ni3XikRZDPSPOB2C7nnrusgP
Qno7R1sejZQy+O/b+0Kh/PV9K36wjbzFwVfc+cjS9YxhIhZSr3ZhAFbR9DECK3pDNZIcUeMz9l/e
JEkOlR4hcqWSJzOACV3h3YSSv6De0OAFmyTFnXFWVXQYgMxfOh+Dav+C/AR1hXTUYQXKnJvQIJFk
UI28wJSLvLB40+T5SWTyODsBlVXZeCsN70U1RiOV70lrvfss44f6+1f/IP1RrCdp0xUzOrWhFhGQ
9GGHDB33UzPAMHTULLehPtGfrFoj7oJFoNYXuC/Om26DeR+whKIHpCH1kFc5h7jJ3//+PL/fN9L2
mG4LAZ9bl9YHsnHkoPUPnbDe5ZK3MfIqBcvO6D4tAy7/0offXOqG60k4vGjxP56t0K6CWmSE/yzV
2WUCUZcwpPDj45spIGQa2WKNvRHg91tdBztLbPe9HrpXSYrkOlbvQVPohUlud9rwnPh94gpor8ue
6dFYARWBMSdpd4yYDPICKwwlc7iMWqU/IGHBQKM75dH0qBC/UmFkaqAGq+N0mZ3phTwomisabmzr
1HDZMN/dIJn+BwsAKiMUU1vqtk15/OsCKLoB760lqnZS0jN7ZfgGO54BCJw+dUBiHEmPoYC2muHH
1CYPqs2bictY9XX0jgPYJ7qP3+9aKQ0bkqUpTOt3xnwm+lZWhlHtGmwgV+VsnsqwfrQF5IFCXvcZ
+CNi/08+1Pr9ppISpbgH19Y0dOl+rHNKo3N1DLN28+hKP8PT3KvIWrz8wqjB3myjvzElg0N9xsHV
8xR8ZH0pUKDijPQQ9PK76QrG7P342MIi4bSb8F4Y2LxJ4TBFW55qMgL7AAOp5snKjQIHLDBPe1m+
L8PpAhhVITQpKolv7mJ/F4pNJCpnJ4b82Wunr0DxTC0K5bw3fPLl/8Ay5svbitMrHW7Jj1T2xp6g
RU+cAVg0UF8Anuk/O2rXlQ4sAbG7604Orp4hBiLUoMAnDLV1f0Dl//fNfyFyftyTDkuQ4bfO9fdx
96NGdMcS6/bdZRx66QWtkgGI7gp/wBV1z/pnz4TbpC2vkzwfyPGxNm0W35O8BeCtyFZq2ooj0Zce
nxK363hOBW1joHa+TDgvXBiz+EZ4z9h3QLQZo0+mJbWHqN/GfEElwYBL0sd3KfjiiJUCTGdk8I+I
Md4IfRii8OfQQXSpZ21zocPHEMAjhwrLtLsXOTgHrZKPF4S+UEQsbD1F1t52RMisLxduN4Lcx93Z
tR+yDADS0qPvuKI95yFKj1nPf+ipxG63pnlscEdl5CHu8gQkSiZPqW4xvmy5XnIMuGiamM5bw6Ey
uFnCtDZXixG+Z5GFgy8S1QDH6SGKSP/p93pX7goLt43LyaboQ94cfokWA+JX+o5pEqys9myOjxoK
y3WKw3kycd9glg4rSN08/PEdAm18yD6VY10inn/75U0LtQxMXx2xw6+nUOXi3tXQ6u5M99Bi0Y/H
QHI05TD5NmBhYwK05FbzImzs0ql1LiP5JLbEpp9bsVqabs0dx2ibIkWZ2iCfbu4HHDR84mvSDW/C
kehnenpmUnT9fshOir+6JA3Gk111N5ku4wibCPM4L3Ai1JsvrQ7GxOT3zfLoq5MxZiLfLw9YSqwv
vNLC4x9esOMDfd420WTTGuWMpErGcoHRf/n71vjDPe1yHdKEIQHRhW5/uKeb0DLHjunSrpDAXv00
0la3brhLqgCFhQdWbolj2Hj5ul2kcZ5gJVqGtbXcQGLihAf6EOz//khKP/WhkXYF5sImuhRkTsZH
QY7HON4DrS13OhbFPvX/AZMvwArd3FojBBM71K4R0l5pUY0TA4yGwO7JNcJrZKNZ8AS8Cgtwu342
lpOsaxszLH5lbgVixzRxdaHBTBochB6mox6Z2I/j7egVHvwupCe5HXwLl9LbUb7AXwYl1pMGw/jS
2ReyeUlSbR2X+lp1P3E4vHQlKDGkGnKRVo7j7vsRE1788a8vszkMFATOtAl5JQOj1hI585jp95g4
cNtMnHhL4yiwkWFzzmyumSDuzEi61k7P0Dcr2eSGS9MwRoe2hLdV1w2mmbJfwce/KlKsuTx7ZlEO
8RY226NpwhTUGWx5MZFptQp9yojAgpWixsPORH3ozew6FylKXlknfbB2JIx90p6Zf/oB6Whdg1Qa
aj9HdU//kjANNXOEZIzKXZXCxBhY5opzAo7l+qYBnpq4YbYKVBiVHkTjCkBHVus04ZBSphh89+S9
EQSRqeiGqr+7MJkWRtfrCDOQFfZI68vAbhEUklBA1roaPJR1DnU3656zL+FMHVk4FukN+Ih+sjr/
sDgdylqOWR245yNw0eO3gPlDWO4019qRgQR7nMN5IQpC3ayX0jyDXvT3D/2t35RsCFo2wBKLilqX
H4qpyGjxakoBanXM4HBciH28p5huLNaPOF/ggVBU5q77lpOmlPbU2gA4ELNH4demScKb4gEqHLcO
5DeRztDSxNmV7cvlD7xqOsOM3VWTcWb4/qkk9mMNdHl4m/kR54vS93wQQTu4MyYa3MEdVk4PMnSu
0vpkjy0rkmIWTxXyKFV8m3WLNv7w9xf3q85euny0Ot7QF5mkOIjfKpC0sltYbbg9KR2Qqv1njdrf
YkiyBun5tOu5nE3/vm8kNwXHKZpUZHWGd/kh/7X0ySgoHRwlIoU4BpvMtmg8lRPMXA4wJq1G+pMF
vSGHooDRj6/ro34CaEehM9WbuCDgK8c1Yxs2EInLQ2yPAdFWxIeEM2mPmF6mqyiGfab1tbEzZ8ls
scVQqAWEhuP2HRuZwa8dEkJiwWhKGO05wjEHJSFkHgcqUolOeYUjOEygZXjspNiNjvGtTUPtaOwL
M2HC35WYfvb5W7x0xTazkUWiVlxhG+YoEs656cdeXeBfy2pUxlAv/TJG+9x8mZl3bAeDZ9UtQr9k
aFX7oVlYj3n33Il2wOZmAeRqEBRSZ/hWaEP+gkazaefhyxSM28pO681sQx6Z2u+hfJv1+qsO3LwZ
TIyzwxG2bZ/ezp7g3aGQc6WJOa/JyI+GiwDGZK07UJUBRq+cWkuY2bXXghwvBlLZOSTIZltE59wR
2ETi6UweM5Etbv82ectzlCcvIO6Qwzg6Pf1FZx4CgESuHwr7E6YGjCa863YhT88wDjllPGwnDFUq
qyHhKXK6NYaq+NgS2Rl1Maanojp2eLH2sYO1w6AfcOjmKNeKHTSmijLLe1nUvDh28x0+95EPcD37
c7vp6uiuG2iTHLKetg1O4a0lm92C9/GG8TtkJJ0mngqCBL0lQnFYpLBoA3OXBJUgQWEqeU9tfvSm
B60K8M/SHqrOug0xisYEbxvacXDlgnbA3cFLqsdr2Ndqfd4Q8HEQuUWiAtgRtA5e3ycb8eOdIIVL
H0QAL2gd7meuas/+tTG8EKUhvq/u1li6cE0aPBbJChShND2ztuhSW93acBuiUNIB/rG/WiNMJGTR
xKp6i1PmD1Q5Z3OZrY3DLJhvESN0SS0fGfzPe5dr5ijqPvZlcpv0g4NBMuE2GkqHOItUpif+M3bx
5kLjIYEI0rck4NfCk3gt8gjqjJvAVsN0cO5UBEVTbJcUL+9J147Y680bnYfGNlheDbygleU19YZw
H4daY7TWSdnddpF4TDrnixHj5GV1/DHdoK/vxthsDxkVumeP9wFd8UYvuYedML/++xv+CEkinuSA
43RFSMgloX+4dIOuQiaG5c42apZdA5hHc/9ZT//bj6g+Q3Ks2pgqGfZHPw7ytiD5OgTTj+14yvmq
q3JgwjpDF1lltrw3XeenLRq/8rRv5oyr/axB7vv79/ytq+SLchFaVPQAC5zrH66TUHOdhLQhjFxC
LNlwEYbIhxcSmuJlZDLg7PEqO9ta/eqabuAL5GM71CB+SfbGGo7lZ3pt8dv1ZlLmICSkj2dQBST9
68rGKo0Qw5yEbGwwtW2Vf+Fj8Q7utK23QD6ioUsSPjq0sejFoRIQeCbcLu9O2Hbft0ZJ3VjkIJye
DqtNLps8NcmSbN0Ng8hp+/eX5/zxYRm2CiAQtOWX2vtf2zDVlkYK4iO3DjpT4jHy52Gu2/2okU5H
Q4JNdZrAJtQps1BbH43SIP2jKPys1r3VGM3JLXIMtu4ZGyf7Zg5srHsy7OfM0YHv2AcP9YyjG0Eh
FrGG84MpnY2WysUnC3OTNwZcO7wK6q45GEMNN1KJfUnLMmDKj3LZI3Mycd0Ov/YGJzmsGhKua/Js
p34H2lyfewOvq7k95PSqeRSRJKe5oR8JnWA2bhqD3II9S/SqtOflTiwFDu4AWz0D/yuc5kiHJ111
pycD/XJZ3DZxQdArsXCfrFD3t61Iv2k5jmOaJrNLqsQPKyLuHKumkgOvEcm+6LTbedTsVW+jV8Il
HY266AETqtcsQP59eT+yJGWUWuUaf0QXFlmQrqTXvLfkb6LHwCa6CKungMAStI28rCW2FiqF6Qte
Yvdp5nUkmjEkj1xfElDhV1PL+Z+/WxWN0bSI93wxX5vJK3yNRD5u3WovBvJVBWIAszsScGRu4JeQ
czZTw0pYGcui1HlkbuDr+t3NW3u3XIPTMm7v4g02mcuK6Eku5Sr8irprIL0DY7RclGps0d335aHu
xLLOK4HfluOcoUGh18O4G8P1x7nP2r1ZkYHXQn4mVPl7B/HGd9XSm2zvsR4pneQSfCXq/MmOke7H
DQnIVVL5i9XgCzBEK0kRfmosUjsrs3xO83GVxwSTjG6sfXJz2b9tGX5NprqCg49BpfkRPKqIS4iX
mCjXvshuQFGukl5rgEyGUxyODzlZc+Bn+OgH9FhpzeqPsTFYi47X06Whjg8iLngpCZqIaTO+oYqI
yBULyAN5gd0NVdxufwwzdr5ZeU2MVLkp5dorjeUg6fuI7HzRF285pqFr7PEiveUE1vzYZAWQTWPf
4FyKkey4ZUm+z2P+CsalM8xDVYhpn7XqnVviaLVtJ3g0J/4CKflWK4MAqXtWrYbYhBE88x3+ftD8
NqKTCnMxpMWUkePxt6J/nuII/g5vbchQtUKVxSGeyfeMm3yMGg0A3VgZ+guBfaaPzdBnDALjNxye
B6BYcW017hK4JX5omaCI5ELvO47lsL/3vPRAYuWtmcTjPu1yfZM2ebYSQdjC8S+MdSVlQH0bfI9S
QXS17F7rpWyhaE20+hhEI3dAfqjl+5ps1RXzia94wWNGO9Q0gDilIvYbnpnVnMbQuQ4WuyVSFbtC
50qrmtuhSitQPXUwJt0LFtJ3+AG/MpFYiN6aCIsT9alJuKzCJk7XahZGB/g+OaO97dCLr8XwasdY
2wtZbSBds4YENJJkcp6myqAqrjw8ljPK2u7Qm9zH1FUI5xHniGxC99bqziYNzZCRGnclRkXNqZru
0q5K7sjBWXudyl2dCTgiZAbfYXKUu2x8adwQowHHvkktA7eBAaMFzKA3ZYxPgxYP18IiGC6BziWJ
O+jcot27nneoZmn4ToOmwXKQMKTx8Jp1kYHRvn4bjak4KkwTIwU8KbGqhVMqjq365vCE+AII2YG6
02HDgbOScfBdcNqx39XNLQjkZY8SQaibV3gue9smlwmI0LQzRhP2IOVurlnRwYBhQfRIvrFxBfbR
eIR+ounQMvpBbsJo2noW6axNoX+rrZjZX68360S357XdWBTyGonzc87/NhBjuJkCKreM3DciWLCg
1ra1wxmH2uV68iTkPgQiJ6cBK6uDAGED/vP4xYXmTkzQvLsx5eZ0xWdzxY+jDJY2WwpoWXkXqLLj
1/uldRxs49Geb12momtMZcNteGYlA+NllNZW6UubdujvO9r9rZe2DCYVFDgm8ZQ4Vny41cgWmB0m
W5ixCay5CGR4Sj2+t/CiYxBPvl7hmJdJKB15nDbbomnJ9LG4bZADZ7iYbxKlPdHc6TqfFhNbddhv
ZYuCQPO087zU0THEvmNVNiWWj7ah7AF2TQmYlmAwvurJWES9jwHASK4HBFO0BEtfbksja7ZhMcVc
RUijI9g5SAqL78a+PswUWNtEpyUmfazH5Yhj0yynOzh2RBBMNnFQykMkSuS1Z6A8vZzYO1fHBDjN
m9dpJtPZENbDOJgvlSnemxwXXwnvNv4BZNrDQrZP9tS7O1KIaQkcuSM1g9DAMMYVFKR8U9TuHXJP
FjbgziZw0gMeX+uRzCYUABni8Yp8uEUr7nSPyPlo6OllAf53o1Huh7TIiZ3hzCRvnZAPPb+rbWCz
WJvyT+oVQ7BefgEt6FoZUFkuLBSO6o+AKzPzvNEWrNEsAsi8uaFUYYJJ0CnFE2Fsj224/Fxq57DM
S77FIAbicGtcWen4yYOIiy3Fr09i6jZr2gA4hJHofajtXTRmtQhxUethh2/imYygzCuqzZim7ipY
yGxNQS/WmuKZJq6zqnqXjWjFmx7qDIasx4R0wW2jklLVBeQbVJxlzu8oxyJZX7f2FKwnwEnAZH55
IgOe9YHTRy8tjOeC6oH8r8yv6pwfvrKu27x/dYow2YJZcCQ17SpxJXFDjn1Y7ID0G52/1oxbJ+S9
2EVJfi0fVVtc6cJpT7HgYCX9b9t7+SFRp2jidAy5BLLRIL/3uoTc1KTeRlxubAwItq7eghS71+QE
mJupOeg0EG70XYDMUHjlD9ZcPvUFhbNArbXRUNevR7N/6SHaHtMzoxrcuvopp3hoHlvFfcU6WBA7
9Sibjg5jqNZVSk299JFYRfjqUEYxkcxHhyGMWT5oOaFUElv2XA7HiSD0tWy0B3sEWMV1HF2HZTAy
w7ChwidoQSM5FEyZhx858Xp4emT6sUhVNF2AfQQMZeRzOSUdGxMEGxHHunVReMYrsfEmcciM0F01
MbJiMPA1CQkTmVCQUbBZTvh/ogperMJPB+6FmvhAH7yMCklrEoMqJsS43rUE9iJx5cs5Ctf9ckd8
z7wNtfocx6m21c1mjyWLhIZC1dXnRHFKwpYJg1z8qnGhYTKNwlW2QG9AbHuRQDrPMNWW6TGf8xFz
bQcHjMZ8GfIHmXJ3t0YCvZ4tTl1lcsu07X4mV3kzBOYPIuaADWLmCDHWXSv3bdhkFShY7dhQvLtp
8WGHeNtAefaE1XDlxN2ha8Iz/cstx/kq1p0I+09U7U7Q+EbUnptadr4R5s46gO2JkuSt62CI9gjd
W8dcfG3UyAzX9ZNQiEUol2OUG8S8w+1aD5MJz8G44seGmq/e/OW4IQeb+r3p6vVAeJBPMkS7rof2
nQRffqooJ36lEBZ4SMzWGy0Ae7IbEDNkUJ5nonHn7C4Mw2YjYu8dj6An3amuu5DbhgDfxReyIzWb
5aTXYt4mM/rFOtN8CnKOcGQ6vYMzteeQqRikUtmJ6bcXMKzy6Gd42dTN9EBzODqbOOKBLrfX/7bz
4XX8vcHh/L37/8D6EMM6DvL/898ugr/5Hq7i6LX5t8PhP3/hH3tD1/0P7oEctdxLtisgJ/y3vaFr
/oe2laJN3fWmbSi4/r/sDYX8j00vjZMR5bmDuxA19X/ZGwrrP/wN8mxg19gXv8T/J3tDJuG/3kkW
nwNgqHB0rKH4N9Wd9S+gombft4WXmwyRz+4yjls3RwChMuP9BSjCrsv+lFUaibqutg6w8UY2Qbjk
TBhRMco7ATJxpZNZNjgznuCxWRBchHtyaqBosHCQv3FSVbW7IzqM1pyvysZpDrg9M5Gdp2OO78NR
5MOGuDLjOvsC5cLs5L7CMBb9ZLSHKIoY0hDZMcss8r/1/lCO860xEWA2iXnBy4SQRyf5Weml/aXK
xQ/Btd2F7nKvO8vPzDWcIxUNpKwq3hAgMR2y3tsXULT3xTS/pXYY75Flr9oR4Xg8ojkmlJ3hmZfe
ekG1d7i8nC7Vb3qkRSRx5fadGUaM5etnT/T2dYU6c9GTbenO0wYpC29l3ukX6l5wLLym2uekP6zd
BvWHNRfPdRCeEYEZUa/fuVZZbtGOGJtwzG9Jysgg32HHlDpTBlpruvtBT669eY53cozFXg9tv4F3
XeitoWKcKIpxEz96pMpmU3xyiYPC8V2PDw5Mx01QxdM6irpktyQFR2MEvC/Gwl45+H/v4UunABwu
bvKRnfjTXKDskWZ0qmTVrW0xI5gz+/AoYv3n2DnVznUnCItMh09TAbyGzKHZDDK2wNnxj6+qkLFj
G9foYpK7qu8HHyMKA7Ci2KVdBBsAcx4EZTqDDJ2MPUt8z2NPbpAP7kH1tP04wWIohbGbZ4Ju6mDG
wdo066tKeaI0FkHcnVnjSDT3tPPNPG9o9F7wOuq35qw9TGVS70ojpLtCyria6fe3pmkleyJ4vJVc
wIDaaU5vtDL7gVHDfGWHC/9ht+8z6eunOoE4FrQoqQ3mZXRaq0GWw2nkfkdXv+xjZHc7vIrkivSW
bUf+yz7QQQ6j1vRz8vTohhAvEF0bHboS4QCU5zcnnXgGimdQoXI8TrFKzNOJ+gvIHYUosaxn7O6o
lwm2JuaFEZLl5n7vcOk7TXDrEC25JlqJfVQu02lERec2U3gV6LLm/skoD7zR2tSkBq9m5A5XQHPz
RsjwxAWUUmhwF4TgLGuKXgMdRF74Bv722zpBGp9UrXFA6Exs9LTcEPHr7iF80yTglWYEwTV+OJgQ
jYkOfJItp6hwb1H14P3fR/iilNYJkt1biHPedogk0yQnya+N7JhjkYsYOgT2D4JpPxY6jvbcNG1n
gxgWTvNjhpiDZcSqm6L5ndygPdbc7as1tyHpM3p/pNGvb+LJ+VFgzb+Lgjm/n6zxuXDf4oQSSnO8
a0Hi83VgUDnbbt/tY9L4GM4YsAmIuMTmzXlaMtI+nJiprJvmr2ELelp2FFb9mBxdk8TeuMM+pJP2
AUDr3nGuJjInfKOc25NdyU0zkEAa2uJUNQTKumF8nmYqOoe1O1m+l1dkNs2DnzYy36Gm20mtHje6
liwciy3i36xnzB7tnfgKk6hqm2cNHVZXwe4N7GHbyuZ6MpmiEYbUXxXtI7VWeI9fAWYBSPJweQk3
NNveHuSk2iwzx6RN6NIuqZM14/AYI4C4wFuWwtcjJf0hsmn+rNiJd0VmNfv6mWCZ+ZS15aM+NNZu
sOtzQZzZXW/BGO+HBHDGza+hVRhX5OiOxyFYbm0CFdBAZvY+KqfXxOh6+KrEeExXgSj7w1hUWHsZ
OG2QDI3/xcLciNxP/FhggEij5NRqve/2bM+HrMxyfgNeAdZYwzHH3tItz0Jzd7aXP8FjTh87+weY
3OzHyCGvTNK0tl7qvaS9HWLrlr0NNHcbO9BrP+Lk36D047dUiZko9BySDJuFsW5CR0feqG8SceTp
w6MG/HSsjBZCDXrPb8v/pe5MduRGtjT9LrXnBeehgaqFT/Q55ghFbAiFpDSSxplGGsmn749Z1V0X
F+heNtAbZSqVCoXcnWbn/KNjvtdTRjES/RIX0LPykHdWdKkC61decqdkJBRcwhFh2TB6FNuiju2H
5CeFVw0xs3B5yhK7wVRvg/DnY9RbBGyQcBR3NDnuxzBFgFWJHRj7rzktX/PuQSwJGq6F8gwbgLiI
iEpr6X6zpD7OtDzM1Ihes+4+pHN6zgxIR2p6uW2QysJE9zfiYOVRrdb5sEV9szTLsQ/Ab4A1wzZA
62S6R+pspq1FdTZupMDktIDXdrUAHuW23vuFj5e49ZEzrz8M9pqsH9I+EuE1OAaiLQ79hPOgnVfg
Zd39sNIRqDSkyQlLpEFefV4Sh1By/epuwzVnnoEHuhhYuea9GpMtxVPzbplUhzyWOrRGmEc7CT9a
ivwuSSo/S+qC9xVmTo14onDNciPaOl4o7o7FB156/0Yn6jk1MLMTV8OkgO9y69N3uKXvXdIAQC9p
BzaEiFpAsfefnoFUj+N/2XsmiFTKy3Lo8undpp5zU43o60gTztk3eUnNxxm31jFwXBJJO0LlDSw5
sjKsS4N4Gpl26W2q0Diu5Umv03gjEKqnSGw7zC6O3mKZERzm0T2pf5eumk8VxN+uL0LnB2qi9wSp
hyiH5GI0pLvk0rzRg2TekuJRW7l/kmvhVoYSsaKI+/b3D0JPTx2ab6x9Y3qe+/lUT56xpXuF8CUz
OlICFz7oLUBPcsy7JiP6BS8n+2ottwF230c8IzhE6+4kjf6z0O0nzv1hwxOnb3//UDrDmjFF4S/i
R51be0IECJ1Zxjtoa8CtlV3gAH7Ypeo29Nk/a7t8Rpxn0/eIZNVG6GRK+WJmB8y1F5NqGUKv/Bgf
gn/whq44tJZzor5EEnJTn1NrnraZl/2YP6KIrIl3Am+7rXT1S2P25PMEhN/VM4YQLLJUijRfYWJT
ff6ycNOVpCLQAyLYuXyz5gx03ieiOAkbzi7a7L7Q8W0mbgMEqUiz8M+su6M+oQjaRVi6lFEci3SK
U9+v+aA6b87cvUXOmu7vor0YZfAygjNC9bz2jbXshlp8tGbPRk9KhKI0qKu8l2Zw3qCwQTae5lsw
ex9212Z3Mhj2EwLMb65xf6PpIXxxDZpdRO4QUNj2P2Q5A93rwXn0JpgiTsH+ILWjqaV1jbMx+GBL
gV+8dUMzxmlL8JIqi4M9Oy2Fc1F2ryUnJdF7/I2k/520nBgZUc/d7DwTpkXDNE58g9p1zNxqEy2N
ty3mdteYFe6n/GArJFcyP6e9RcIb3JtQMFVKYdSG+6cojnyLIP+eKsweS53u69qjulKAp3SDfcpX
r4k5G48yR90VudWNAqOfOR1glIpeIq98XwL3Zvd+PDoeJcs8OM8yAEakH4n1uxTHKsG1wb26oIfM
Rj4Vpdq5cjwtYePv6nIethynd4caRcoSedvz6WKY/M1zZumJXooNb51zRnWjgCqr+WxY4uY3y3Cl
0nu4OjUTGfawN+JQxETfI0fJJewpcGzGreLz9pTaRLI1DsB9lazKPj/TtPGumlCTjvEg9/50Xfcm
nofBbq6lNilaXn9oo+KryMdHQzryTjyZZGjp5tj1RuspS+kLa3SvDpFveKfZ/uzSxf61RqZsO6sl
GlHvDE7x7WjX2Y1bt77kvtzmNipUzJBhfpWWQ17oFBZx1gfoVpBOQq8J+YS8Nbs0+fjGszo9mI2d
xAa81NZSBCyIQM83bRkG+DZvR2+Gy2OuneCIw4ZEjPWnWLjMR5Kim8MYOs2ZA4VYWeO8un/ahNdA
cD4Ap4k3UqZLkkTFiE+VYSuLvpC79tsSmHQrG5TUVuducRYTRdSRJGMQhKNTeZtK9YkE0dxnZrUt
Vf6qK7TrVkf6JwvrjtpUcUC1OBzow+1uGIMOOuQD6dsLel7be86V99VpKGinRM41Fj/qpRectPR/
VXdiIE5lWhS7ooyGI2H5JAkF03SWnftclxGF4WxiG1+vKVOFWPVT5FM6xraZxppRmD8/6T12mf4d
9oo4HUrSznNGlxlCU1IUgvK1mMv6Ys3NzRyaB/SOIcgIQJy2z4vgIU+H4ZFcyY6kwuTGIEc73YJc
xyn1AzPL9wCQd2HjQllOaifiqfYAbPnYYW7b0RxKorUEBaev8BjmyacWTCeTMzNp0Y4xpEw0ZNOy
H6TkKSUGGtCUkRP7qdp4hvfbifrhVsgeH6NFEGlqPdrM0gyE01+uU33QP/SDvk4wTT2/z1BIJK1f
va76GluDUjyb8BD6voHgHQ6t+WEaD7nu64OTmkTW0a17CbkSfb+6YUTo4678TVA8b/aNYc/b0c38
MXbJbxdtesGCfQiW4rnRzpUKDuK6ivlt0p1DtZS7Cpph02S0PIysPgCB7i+zb/m8tOOPlq7l1mAH
oPYy5u9F/lHqGTt3CX9leBW4xJIWaW6lj6XJ/Sod7A420PScvVNamxy4KzwpyvMopr+6rPEOrSOo
sUd3hHfmmjVmtqLcKdak0o6LQEHWB/1T3zQce4b6VjXUCrDas8vObXVqPHaGiSze7a/sVyQbcWgh
BtyqsY7HVf6eSbvZCeOP5/qMCwslZpNbw37Q5H5TXUFQk9mo3bwg9Aomrz4memvx+dzYhmRkH52r
huHa5jr5AcjCjQ7uCa354VmAgkUgLth54OjTbycRp3y2qmPmiYtuU29bkWy78VCc68S7EohSv7Nq
6m20eARkEmFzTOzRP7ijvJFERCmxo15tJw8vtgBXiHgF+bo98Sw458QUEN+o1WsmLOsYJPlwVdEC
CKg7KouHeu9NIN7ZpM6zHTzw2FxrbTxpc0340iE3QWXMuypaVRwB94cpXPOUE/hLd4J7zaoryXIE
KYu23M7+EcUs55Yca0g1JCQo0X9ECjQ86s7kaX7mc6XPjgtpU6/5C/U8k98l3Gk/9vDpWXrJ+lE9
UsG+ywcvW4WuNDY5TcTT07a8xqjHSJZFJIciDdUkicNzicSOLF93r4ec8pV7hr8ebsHQm3HNSKHi
DLAF3DSb6VwdbL2J3P4zQwcYC9vQW+r/Mr7NjuQtet9DV3bPptfmh6VaHtqJ+3qkyZTtwj0GTHkX
s0yby1iU95A0l/WfKWr/T5cr1w+JzSHbIc8rZGd+SYrOWzCqc9STs5q2L41nExXQckHNQZm94hxh
a6TXLEGYF2fVUlBmZ5ANgiVyCMWz9V17O08juOxQdcSU0MuDEhzqYzn9VbTWH2fkgEyBNLDg5OFZ
i1+tTIdTHpo/U9O8UwXYxh7hX9uqrc2jwvJiL2yDhStIs5pQkhY9sXlZ5jyiTrm7bOSlOyLjRDEH
ZkN6nkdZ9CEhShE6pFgbmrzw6NvW2p+342GuYjVMf/WeN761ExVcTiZPnsA00TTkUQ91/pgOvF11
Co4iXA7ilB7PC4nvLeq9SJCw7P9UYPFbh5pNhElVHCHh5DgQO0b+zainz84kJlY03p1iNxL6/HFn
mCPPCNpb3uV0gyuepuIQGAbHkSbXYD/W4Qc6uecpMIHtSWSri2vZ2cQKO4ABLA/JjvJvBn7eCzfU
zq5OmUXQN+6teuQmguTMPPVWdfQoR7n4HNGy73L3JHLqf0LiWxloXvoC8iMy8zhiuSPLIC5MDXyU
jnsi9cjfClM+LEv+QBpFsGlqA6aqF2xJOfKxVMDvdPn8uPBZIqNsWwL88xzQjjf7KAun5Asjo7cX
efVQk1d0sVRnb1g0JPNTte/HPjkwNr4jowviNPdfas3Y25mEbAf6cRyd9lhHwGFwzRuiMR4XT6U3
NQTcq2J8LT7c9D0pEiBCdmJMQzyCILWnqF8IJOLgGkX3ijwCPJ/7eGep9CsoqkPoTs5uSqjJHmv3
t9snX2lN8Sn17ZtaEBMVNVF4KsIdjrBL7vDSduixYHRoYaXAQEEY8VQ2ar/U7yxzfyzBqyRd5owu
GY9+xb2I2Od317J7Gu3dT0aK3usBC62FniPjghDQ/EcZuXHdLv0ZzempLcMMEGBABsvORPQAvaqR
4ZKbWlx0T5OkhbaYNWato/LKMLZ8NPBTQMYRPmxE9sotGBnHK8doeSonEkPYZIHTimRXEdZ4rmzj
4tAxurfYbriXimOU6fxZKcrtrECVxwmMjrnaBh3jIR/kqd3UXsDMVTrF3pYOn9tvbVPKGYTZQYV0
ELJOePW2rTOf1LOhP6uZru5yXL8PzFt8KQg43zgkk8/RVqgrle33jHAi4NEZd+HyaTn2Z4Jua2uv
Qt9yEvcwCfeTaJ6M2k6OgTf8DgbFeJWOp9RLzW1gfJldMB4NZtLt3IOymePNQ0twKFxSdaU8u/6e
AlK843p6mwz3LSnKZ0raASYCmlijQcktSZFRKeIyB+ID6HRpYwxvIhxHPpW2udUFtcF0cN6HrJr3
VXcp6ee8OFHxuIz5Q0fT/H52qrdMcabpnDDIxVjThB0V7cOmHGKr1/iJJ0ZMFcGhBs6K2Q5879FH
4KKQlhXnICWgV5TIn9VE7W8XfY5Zyoow1BTEo/uzF+vasTh6vQ5iW8kJU/nObVT73KJYA2+CfoO5
fLHtxMBQbuSXydE/cNEeWK/mPREHB+VFb2INr26tiXMZ5ICkoK/E4XjCsj514Q9ayZcNbb0vXtc9
4Tl6IpTuocKkyUgwrK/9tSudR6P1+mOU5EeTpyAaBAlc5huSKa7SObnyPpKyLsg9wWglJeYv6b/4
NZBHIfXzGHG7Zqi7fKGePSZ2JiGwuEwH3CMmApagAcnE3j9HZOsNa5MnF9t+aUr9MfOL21FTlcJV
mN6oT442bv3c9KW+l6hc6Rkdz2tkz94NOE+kmxk3uLtrVVDuN2pTopl0vasyJGUjCFY3Duws2IJ9
9FKCRpLl0SX1ewc/em+WW+htRTVUW6OYkzv71C0n5+gcEh66LMW8nTLKZIXzK8CcewVXgnRsc1RM
xdmqujYOo5lW6gaKIM2vcN5Ht0eVpQ1mRB2+F1le7LokeQh7X11riQpDlMjXaeTaNIhiCGjIDiWG
p4GubIBnEMChK/GZ16bep6V5F5a300P1aC1dvbUYRPq8eBtyiZvWBJqdfbxSJZhpFLSv8EIjJrOI
IFwMgLuFpKfEyU5BWpnUNPPUFWSn7jKUU6Vz7rQ8YeMHFaRnYy60TyFZDYlOVKcNnHQmccr3LXzx
AUmFo60eSORAPwnttGtD4rEboB8wSDMgMHpw+XMLsCn+usyaQa9iUIsN1N0xHPRnHS3zRTNLR2ZT
PYWKx6/X+7bNyEQlfqz3sEGRN810TWJAQBixQajjoCAkpj6hnZoy3U2SQRbpgvkzzF0MGZNJ3lVe
8zxQ69T1qG3zEv0ujWBI2sDfqfBw5t7fLxz9hNWJfbWgODMDEhzwPuw7fChEw7nyIK0Re2v/O2Nx
u4YdWgNjPoW9XaLXWhAbIJ5gNCeIq+zQ58+/As7GmbVhHozTlJIxYvnFFtSSE3KUhykrSuTzObvP
qqDOjFPGXdjkaX8th4/ElN+F5eQHKfGZ2E0t8Ggtf1lulfFgunonW/h/8uMQYoquvs1T+Ywiznsn
rwRpxmDugEzqu907aDjqvNtnnhnFkG+MMaBhLznCsF4XhwaAEyfulBPQi70D1uKhqzifcZXg4JME
hyF7fGRuJSh6/qT+Nsbk+DHKzt9bVXlOZzR+oZfTlqkiJpvqAWvPL6PmXSZjA49h/sEsuRn56KAD
rtOjzqN9RowgPhfMA+AMhR9ZOxmS0Jq4UBea7Ii+fbUJLQXJCuQxM4wffKyi8MGsfM0BBweoj93N
epekkQ4Wkwn+BWSDid57Q30HPOfTKOt9b1fX1Id2SP2XYSjBjafsASfmJpzDAQS40gwe3tPQ+1+u
ae+GXFOaoCkumaoTxeisRy0fU7q5LiTL7kkmIB9kxrPSB3+0aZ+hrzSRMGwlQNJRFn6HLRr09QMz
Gu63Vy4/28l4skP1pR0QggHgiUD+Tu+0vqKZT+8WURVm61wLl4sYxc+XG9rnzGqmT+AbqqRZhRvc
Wa8yfSxpOiUe0OnOoV21R0kQ2K6B1Xz2m+QpG/k7wZ14904uHpE2M5Lm5c1hGiJacH0Zp2rce/TB
EjFXq409khHqkKP+bKTVQRYcqYxyJ5gYCpb6Oi4qR9/mKp1uf/8bCOl0Gzr1RVuKOP73LwqbRPdI
9yFqFBXcsZWGu4LZYXQXeq9d75xndRkng8P8Oinx1KVjepC2bu+lXhwMuj88T40XxRZ3wP/qb6w+
p6CuZjnqyb5/FlM/PiNDPNp5vi868aqzQN0qkmpzzz7gA6PkFp+1eQw72DBbjR95bZ1FF7IKOkX+
EFEVvTeCJUQ+iWYRJoH3d14oigpzO460hv8dQTyddDLBPpk8UGIf3bKnWtzV6UNoH53KsB8IcxDX
TKqbwnP/UAZE0eq5uzrC+1YL3QoDGbmB1vsgIaZrXPQhiZx0Z0MoVwsyEAX7OgRkY2pr3EcFzwJo
+R6g5lbX1Z1YYML0qZLzOocDcmwOoBs0xkQ5IjlNs3MqlrdcFwTsGlH+1AtOUNged5zsF7+Ex+JN
AMSAL+KtUN9wgiej8lNO2K+8oCTdm2SxGTyKxC2g2L5EKbXAre/lzBAni+Gl7+UPA5YmXGTBKwMa
nefzr7Zncvcwf8wtulPy/sdsRrmvQ7xfhojthKz+vDHPazlZ3TjmvsVankcdTQX1ABRrBydroAKn
GoSOwQ4ykzoA+gnIAX5fsAxuPKceDqM5PhkjK3TarFrWptr26uI5CB+p78B2M71SfuPElnARROXW
PYyGt9wadOxodzxCqSKOaFJCmnS1PHbDjCy4vLu+9jbWPOd4CIYfiHSfWwIKYli2GxFd+XFwiX6b
G3TTUTGek5+zThIqbRBazGqpdq3AW1ZHzmvgLM2lGU9mmL8IbU04oED//cGiQ0g5RSz0cMBk8KrK
8UV6NJuLoBmgTOAzxcBDGfKaG7qBNbCl3LkFXTsLaeNb5Pb1lcxNkgcCF2IiuzKnJg9TgP7WAT86
kBR3ToxmZ/T1zxGz33PF5jkGxsdYztVxXMyHiUaKreXPLJCBIQC4PDaj4u6A11EcOC0kYwruYuMd
9p/lDck/hs1u1xYEF5XVxQtaTjXANNyImyn34oa1f4O0K9uhyCNrGoikXGvrwwy3ssix0YjqVxZh
bhlBz+Zw2fYpUGhGFCJ4DxtHJopVIY6sYkSnLDkpAbt1rPRC4btl5cixXBYrYKM1bBWEbwgtkj9B
d1WanlrSB2Nz8veBtPrr3z/03dzEskTZKDpcGnUG01W3zpNCl35esv7E+N+Dw7LeFg50ciS+hgaN
sJ21CPKK7ub3X9JJmm8RJGfo4DvxsR6quIGaAILIGDVRMXof88T3YTnyW1mYCAuWffSZ0j30maR7
Y/zMBCiIiuYHSLCDKbpm7yKiZJYhs013GtSjP/d+ScjnGooTShXPkmolNuVNndxmxLKobZO/AiIc
c1Bp4jWkH5tu5JHH+923ap2EzP5QXWqWL79H3Z4s7UCxH7inncFT9UtFRr/REP888vBnlP4pxjAn
vSH8o3Bb2BpPv8sUgf9gzJfnpSqXfaLKgxklzr7O0fW0ciGEOsOTWLqsg23NT+du4KQENZYTgwKh
YCyHVUs5oPJBhDwwgQmGS7r1l+manwO11Uhs2l9RHT0t7kR5ja9edIpvdBrEh9F4yDdcbPlAUcaY
/Oalzfe1JCcHfwJNTryD7hoKkZnI8DoQ8i3/Cey0IwU9AZQ5mdZ7r+n1qKzld9DR6Sp8TaGm5d37
rniRfgBSP9TbuajEHoCeTCBkgXJyHvOqOOou+LHYPyw3+/b1qvZsUgAAeJuN3UX3IIc+gBZIdrLv
46nDRNtww7hjXW6aqoQT7T5C6JAoAxl7SFP9w19gJ+osveYptYzREm2mOfozsM5tqH9/aLP0XQZf
YRCyt1U0fVZpf8gyLBiuceCUXPYwouSd+vtxoGUIiQv5d9dKFbt26WI561vmph+JAXLbkd6xwZNM
PPPCTz0tXCCU5CLU4u0oHvqqwWlQlT+QzYRWoUNgUOE/QsHYwwYgJrLL5Y6VAgSdL9/37s1KUB+a
XXcTLU6OBhCVDeEoa7K7IWUx02bnTBhH2wdUGg10kWH77kdv1IVdkXcKguAOzrhwc5sEWKfitUjT
mFRRaj7MgKaGwDzRKHMpA++jWMIL1fKoxksMdkO3TYxL1i7PtQ5vKyGUuWi6DL8Ea6PIAYvRp+1b
H4kk4hSyTWP4aXd2j2wGFesXSfnEO8S+hX0sc3f4xsnPNdrLJGGYYcLyZd5rU51mctMAr4iqCDSy
1Qad79Tfo+laFH6/X0xA0TE0XnMTmVk9reDKnPM/UuSQD8mxy4M4dwaIuOmWoSOBeUuYt5xfyn4u
yvKmrObauCkD5EPI10+dLrYKXIxke+xlPx0R19wJnb6mc3kiQJj0iYUUDAPfdj1YcH/gnlHOnxwW
GCanVW+TGgm6jeIUZBZdT1bx2WCpaRyS52cSD6ztAL7JlcJj7UBw44jx3pe+0tvmp2NSsRBp8l6J
skV7qlkeAvNWrHxm3ROZ3bNh9yYK08A89mvHAXfiKRr8g0zAv8wKQ00+Pox5+6iD9A0DJegxxIyr
jV3flE+2arDkCXEdi55beXrCtSJXjQsZ3VjZsXovSLTFSeIMpvIlxUgcxqFdPzSDz0ZvqK+sHfO7
Whz3sgxJB7g6dVfDSr4mt+8ufuBc4F2qV6L2g3gW5IMvykLWHg7nyWN6mtpwOPVm9syRDxPU+e9V
HS5nZ6ECIYsSZOPOd+lk9iFT7htHRHtG98tuNPBdk0jNe1LcFqQfW66plbXUwnwdoDbcSbBgZWz+
5ZFijIFXtwWTdavLYsFQDtNBlAyks5i+yYuHZygXa1dSF8u8siOCPMhzbFLJWJE8XtmxQPqy7fvT
5H+QNiiODhHxZ2embavLNDhD0b71fpjFzWjJN5WaX1XP3dD2SObwIiFGCPrsiH38lXCuHamY2VlO
is+8JA9nqCSZEZNFUUA7y92sSM0eo+7uTn/q0nJfrBJWs/GXsxKQV9bk+7spEvYuDIFyPeST+WLe
lJqyO/Gtx9nOn7FHebsks+EzUbENUiNSqB+QPKmYN8v+Dl1M/lgFHiPhVVeVEF9UdQ8de98lILLe
7EAX+hzYq80Otc0ObjUVCfc+dgHcMt3FrEhQHLtrASEBtJidEorvWIyNOCsHQqAtg9Th5uTXnT6a
evFR62WbzsutxzJCjerwqjSz+G5kwRGz2MeWXtdbgMd9SPI4qNWLhfTw0gmWQxpE/srlVB7R+SBz
LEk4mtzGOvhyKa6o2xkMfFWcgVlNzZDtVhiMq4DnzrCs/pyPrgZjw6scrC5gyDo6Qf8iCetsKWqd
pzn7ntLwV+BmJzoAYcmz+sUzx9gV4dYdiTcqCRk/Ciu8takiPMs+oI1gZxIIX0zrpLmQIK3fOh8Y
qblW697fxVjxL6O5fKeG/z4uCNqoy2xqUu7RFaAS8O5TCrA6w3YE2bDtwLwObuWKnZOK09B+aAcB
nwx0u0uC4LmTdfy3OnXKXCqBfVBVKtR+trl1cq3+JlRZnepxLlc/1h+7Wbx93QTF3qddhc/0mBLp
TJhzNhXXQCkOkaaM6ylyHmqzuIUTJSKNDZ/gBXzwHA7UeHCLgsWq+2uWDRtpWp6xXCLAo006XWjV
yQgl9T36rxuzmyg7/G6KOTh6LJAbP1UMhOgZ3rycB86iBEZRZfhDENXl9TCug5yegzzb10WUxZC4
jN5eAvJh5VD8DNZ14ISPfYVLtAEOPtWYhFz4gkLaywv6NHZIv/ldVpCMxkAlFSaxQ6m4QnNH/me+
yv8zWf2v6X/8qpu5y0Sq/iP+U99/ln/6/w+095ZvgS24awDC/1mA/6bUz+6nTH9Wv/9Zhv9Pv/e/
tPjWP8zVyWdZtgkX6a5+Pv2nV//+bwGC+4DcGgCiwCJ14X8r8R3rH2uyGLl1LsE2qPj5RnpgzfTf
/80O/8EvhHj7AweP+fq7/pdF4PE/rVb9v/z8n9voke4jtP9vS5bPt+Xj+2NaAW0M8Ar8S4Iazjzf
gYNH8w7wWMID7aI+Kh6QQddxYC4AhUOj2UMdTX1s0t4mO1N/lp5MIT8BGtho1xdsnEjf8bpRVceO
60FzAeNREKCqBB2WLt5cBs59ZA3MXypAM0T+qfnLz2bnOOTc1ZFreFvXgWm0NGk0rQehvXQ5Q1dD
WNgmK9CSJ4iT4qLm1Kd45pOGecCm3H+fqehJWLQB6lahjRcNa69NDzzQ6ed5omQoaWXzutQJS0jI
AAkhG4472niwP0W4ssoW2VLqmfLgoqo+9G6DyH/k3L86fUU+3CBewnmUp1xQj26MFl8/gGvr2hf6
Rt+nfCVMfbgBJqYtRwNQ0myFFPNK/y82PxQITWKDUAWFPC9Low6SYD3/UEzdIiHQO++3rVrk0YYr
1LSdKYeCWjOs+mOxy4JyRAjwlnBbH34qCOYTQlD/1Sem6qQExlxJjTkSB4k8eDIf/L5IL+nkFj8b
6BqipTFzmoqtQzq8xgEy/GaisGGOEn/vILW59uR4ITkG/StaAKewoxPJrj+xtGPStPgv9N3JE0Yi
d2tKw991o/mn91EkN6tvUnLfpExedXerae8lfIJWhqnQceuqmoqHYGC5yfMj6SyIIWzFh6XJbi5u
9SNqypQ3E+4jtUUU41d6NxUQj9Qcgb4Eq8lYzWsydlRdWKC6CORR5AfpFrwfpjXsQEv66YfoWejY
oihiRiRwwGQgDi5WDtIXzF+jkCaSBz9AUAh7JcsJ0Ckvk02KE/lNGIM4KDMAuTDgiVpXIFYGOJ4R
offzxrMprytGWPkphIgJvBS5ciK7XZ1NN0x8A75lj/QDQv4fOxFZBy+hL7MtIyMmICo51sFcbG1U
vluLqgMilcQQO61qX5nWAAHmYXhSs7GyMVmwVb3h7UkMkhiRMaObpJCRhNF8mRPawCAah2dT+tFF
Tsn4Ga1M6FgM4wk8jzHaXBhiQmnKvQN9fqVwwbt4XgOfbQpwDWVZX2WdKl6IOTnNA/xOZFjRj0B6
wyUwHP+5mxPnYnpJ8DRr8GTEsiLu0ZEdaPwyti46+70HFvoAESG35lT6L0YX2LESuHJHLrZdKh3j
uQn95sg1UAA+1A1hKZH5mOVdT9VLaUBfhS/OSueQUQ9HqNBxFVgzkQYj+ncyamnQJ7CAGgUgWWJq
a6P6dIlHFSb7kv30zVHgzxVV5UfaASlITDTJi/g3zj3w0EfniGJdr/JTqMqrNY4DM6RsRtCcNmFc
ls4jISz1ufQ8eZng7PeQFGiDkA/EtEU6R7xuW0t6byPUy43jungCmOyIm0l+pp2Btk4hoXQJeyqT
98Zd0LfWRXCSSHG31VL1CI9MeBHm2X0byHYHmkSSF3K7wzAZXnvHH0VjEmmYjYUT0/E/ew+qcw5n
1AODVfE5LmbvO5Op/GkvfR4nFZGpOE6mXWVjaNstju2T/BMKLAeKllkQpmQhWYDc0+AdH9gMFaKs
ByKX00O5sBgXoPmkD+Zuv40IDd6acGuWbbxHgebodLJ9gTZl27JRnNy6fIgmU22VQIkNBQbBrQwn
3eJ6DXDOp+9t6/DEmlN1qB2kPyiBfGzE/I50FcXIhYUlHB2auPAusQSifXxdYGS2zDnLU2jNinpE
dAjVZMeLTi5qESzp5bR+DAByQgM9E0dTl6Jgo1fJPCelaj7MrBFHP02jmNokGJLK+ks4uX9FEgG0
y58BUrJ6rubueSnICQmMfkDyFaX1a5nVw+uQF9VZoliLXa1acLhe0YOWgijDIhLjRqgQwawr18Vb
6DcPri5fI5nU7KV9NXOeVHX51JqeOpvoObZ+r/xT2uIRztIRnkTVL/80O/zXzfzPN7EXrLb+/9tN
/C/maIwnTec5PktW7pVFHBS+Xlh5dYtrpjYpGUvsJ7WY8IxDH62xao3K936VBXEUoJyPeieDDix5
5u0RjXbmNKD4LfqIxaN+pAWIZ0WDCcsMu9ugAaEUKlpW6/FIdeHJmOGggGAz83kqhLyX/ao7IJjs
mFcDf6jrG+1e16AUOCGALK1hQWPZAMFCuvbGA+YMnhw1ZFdMEkSh2nlGLehivbiqRPeuEKTlGNzI
nuM0S3Mn+s3JaZU4/WaTJrIyOYh59l+CJcuI9fFbst/gW0tmgmDjApyeu4DROCuKaB9YVeXSuOvR
MlVVmJshjZS1qZUZEV00zmzBkmjHfeXyKM112arVTdx890JlLyobDOz5HOlRtyKCwm5jnRDV1CrL
+5Ei54t2tbG2VTCWIUAwUsxR1tgEvzIDRwV2pRFJwVwUlM0TQLChgRB2rI/GdPc/eTuP5cqRNEu/
StvsUQblEItZ9NWS8lLFBsYIktCAw+GQTz8f0mp6qmpEz2xml2mRGSQvARfnP+c7OU/lM6WhFFdD
Xa4/DceYrhOdfb8IIdBDhov5oewViksD/IF5pWaqtcRMRs8wrwH4+h+qdElr1eVI3jyir7xC5Nhw
FzGeYYCaJ1TA+bEHyY7OrMmWMVIMaAUdqlBeRK4I/NZhE36j2JEljmcJ5i5VBAqn0m++pF+inhrL
y+Uxq5uY/wPZYwxeF+42jorxM5FNfV9kVvgLQ4o+ZREMGdQVi0nSOOKvyoCztVgsT9rgGdvMarKb
9aSq6NxVmuF91EMkbUOoNnWTThRsxyO+0dZ6wGeu4L39tZaVy7JW8nOunWWpy5ZFD3XR+90vCyHG
ZJpAB0E5uiJn/oviZtZMAnUpG2lcpqhbZo6oGQ0lE5FOGsGHBTrzBwFQv3LTHCEf6Xaf+1XgrCMh
wofe88rXgSxGCQKA1uxt+tfeYcjJe5B2VoybABVawzKxUzpkk5Yvr2q6gZcdrPO1kRBUTJFv4oC8
DQTrZu8t22E9TwR2CqHTF+5+TA9w7hfDeg7giazzZRd2bdt6N6eaU1trGUcxdN6Zo+FITkfKfk+v
fPrQw84+5WRBL6lYzhquazChmAlZ4MFtkZGqYnooGcNCfpo8LLB1Dx3FC/a5K1mL08goXgyBTswj
Z9UOlDQLvsWkKKPKRtPcpxHUGPL0LuZNxRQ1wAG4cUFA7dDgkM2mocxxZDFStacqfJyEGDTHZKZX
klnJZq7z4FHUYbSLijTArR2xfvtG82DUSL8D3WxvTuP4bwgo1pfhTf3NH1imYqIAGyuf5A+G+p4f
HyGP3LE9Uuhn5nex4fUfhPscSiFqVnJBMoy3Zyqf1TzJHS56HB5st/Mx8CzyejYjTJOaujXlu3CT
GUNDDzOb5kZBMa4lS2PWGBs7fUrbmBCADU4JWo3GsZUR3aobimVXTVeIE8n04IKxy7mvDBUd8YqN
r2bV9AjiZrjzCqJukB26O9y51e/J1z0wZLv8ZdOm8GsWtroPhMiAvxjpBm0/T/CdJiDu7TxJPjJu
5AC/o16d3c4lwFK77qbP4ujQh7m810NV72yTk7QzE3ghICi2rs30OQRVfohaEDtEaULzEjVV8Ezu
Sf1IIEo3rXDNs+nnYc1EPsF4AaUDGAa0qi9qSmPKkHI0oqyKPrwoqD7SaSSwa8piJWMHQqEtERQC
ZztNIcYsjbGvUJgXeUCnnVnlxZYzsw3EqmwOsg95M9MIoM5AqcoGb1m9UJwEdp2MLQjWVHaTkLuQ
mc3a2kFkoQnVThAR2yFYXnW7gv3YVekOuabaWgaiTN/VjNcwwXoQFvMofVWYMqhIGUjsWO1MJq9I
7Tcn7bNNCdIuXs0ShkBRdu0DH5b8jbuJj6c33gaq8m5jh0nXW9poMo4hD91kEgiQrbfDcqkYEHfc
eto6WGufCOlsy+g4RpG9N22bk8Pccn1A+iTaNYq9pvD8TBzMP4cWBnPDEupqJpZ5b85p9VomnqId
3cjG+9io6oaoUO0Q/0xMdxOUpM8wu8tfI/WFN8uu1StekuZCl5tmlsBkiXjS+F4yCj0EtvRPGkXq
04S99BL35ZKfLCJGLlXQnEuH02cA5IFJWoMFIh6zjcOrz2GP+mPbb5x94VTmpU3T8n1gQLyFIy8B
gBkktnaDnbWHmoGqtTjBEmIMoVNYFNPCTt6VdbmMmBzc/nnJpd0cfOsrrpsFE9dWXsGI0Yc8TpoW
RhcGJBa6waU4niyWWCdHs7Vm8NxiGOUdyQaiY6EqHiPtpN8lFspphY12XKuApBsvRXOLg87AggAK
E8aN9yy8od6NIv6FLoau3A9ugQvDd5ibJenOwUzFrYzyGHvou73PSPvU+YN8qoLyEqA6ViD5R6ZT
R8FVj6C2U+2wuHE5cHEsfDKYKTdVFzrdJhdu+gD4dD52M9HcGRszByDb3HMWHX/5bYIXPRwxUzRY
a+JANGshkhvYSG6RNkO1xggdZmRE+0522Y13mk1iH2F7f9aQbQELWx5wqspj1FClX5gzch69iJIV
uje2pKMHcrRDfktkGJ+SqCX/yVTy7CcmCY+517uxxBIwoau80MyjLgF1zuXajpjJF00kNgyBOIXS
P98QDxa19ckcwNuKvg8fRT7CLE8cIlyYwhh7ZeKOfyPXH+Mv7sKp2s40+C7cRosqmDTFK6wC8i6g
93CX2rgFsUSbyS6rcGusqAoX3OfN4uSDKzz5QGW2lhrdQzl61nOE5XLbDLa4ZEUdnsTk5stsznrV
Kq5XEtcUbrS2f+FLtf6684ANrGKsQO8i5Zlvhlw+mQ69u2Gphjs347UM/Nl9hTri/DEjpMoG48/R
43y/qVLP3roYrJk1leREwddtO8wOP0GVBwyqRfHC0MHfcQ8dwaxQtIaeIE+x5MjiA79D8BUkLYi/
HEbOkb9x3HyHmPk2aUpGrTX1o2CGHLlUPAATDnalA5NsVNUfI6o3stED0FDXRTzi8xrgzZxEhn1+
Ahpx9TXjytqxqxNy8HiSItFbjiEMHkY3HbYdkHbw5fxG8cZ0JDhKSGpczYV340V1Nj661X/KnF64
W/90LaDYAu4oGGjMmX5g/YtAFyqONi4mgz2PyfP87rw3n8Z78zTctY+w06p7o/hPej3chb3xP74i
6FXHsRi6+5YLPYRB5sLu+Ac2x0AKo/R0Gu176jt+F3WbAmfIWblWprNgyWuRxQ+u5Ga3bl1j+LHo
SN9KN8p/MqMIcRYDbQXaJmE61SZAO2qlHT64rO6W3tkwbV7BKxlvXMiQskBnYX2j3nfJ5ablsvo5
zbMLJW6Eg5daOzy50UHao/tU0ulByNfiNge79uzMqfwhxuPdJISuoxDF9FzgDeg3aVb2mgtlM5G8
INoUHFVIN3AG1PTVjR2Drh46at7+zxc4919Akq7l2nDbLMAqf+FB/7ULpqXdJe+bxtgb1ticI629
7dQU6hTPTfYie0l6nraOhciQxtfe9q2PFtYZEYDaj79whWbEW8xpow0rOxvsjQ8B0vB7AlJzXxj1
uEOxu6ROwaQ0s/BIO/ZgudBUZX4hsgnmcara4cFyHQvTAV7NF3ho/inz7Klg3IygCD+mh+ETzdWn
mjswRqX2EvbbRYPM/5IjKQlDmpwt7COcnaXFqYrz6uNfn9P/t5nC8oX+Y6iA1v33L7zwcf7pX7aV
Zgj32H2r6em77Qr932Xx5b/8v/3Df/v+62+5TfL7v/6Xz68yrTZpq1X6R/+T5C8WTf9/Pyn49+or
UZ//9qA+v77b5H/+P/8+J3D/Ro+XD3x5QWpa1Jn8x5zA4084ZmEZdgJaM/6B2WOFf4Ne6tOqA1UN
LLTHy/z3SYFl/w3GTxiGrB3e8mz+vwwK/hUiB+82IEsY0vkQLFMC71+WIaTlRfvO9A7a/NA+J10Q
3PzOmmEmpFo92GPAAXG0EnNTdhWGvHQSPKJOtHMRdreFBiPzDx/h/0IwYUCyLET/uFDxDVG5hC0K
KLfnBH9BSv9hoSKgT7CENX4LsYEcZzAxsvYYlsNXk0eHA9ujVpQyM/pzTlC5xV4AG9gbA0ihsaq4
RVI06axTDqevOsDJakWYFA08w5fY6+1zbjF9B0inLk2YfbGLtH9G0AFbsEUhNiKjw+LTGLNej3ER
bXXrp39IUA7vdjeL6ZBRm3yGdkmlBS8eiV5D5dNq6EbrqCJv/LQdh8jlkIxca9KK2QLHbHwDvgD4
SClmgNS39B19WbkStyIihxAWGCO4Cjs7nQ/tQ1rkNWXJdh79TE3vbkziESuNDefYMaG+V3mW3jek
4xhIBt2OBif9EHsOyOyu8rcTV04m7kZLRljG5T7VWbWpPdN+oTva2GE3cB+lGWh6fywfD7VrhpfB
KGlG7otfrTGbmK7ok/ZjpCBWXlxZQzjiwxbVQ5e68VYOjdz6XWOju0+G/IiFp2+iIbsQphw3tQ8a
I3SxLhXVIN5JIwdvCRZRtu2oPOHudV8SsCm3LM45+Q9Nv5s5LB6MIsAShu1y09RwUufMHD6wENeH
ajbdHf42vY3boPyOPKO7kpOn+BlA69rwezpIRJbv/LJLrjHQnjvqrLGSg6B+CyKUhCTT46JSgVah
jW9PJaY84ZpJn/EuVrQCpZj+OlgfQ6nSwzQjjEOcAzqU5/o9zWK9r1pdrxk/6LUzUnKfyW46cp0L
NmUT41cWYCrDYXkAigDSgWlWW4mRZVdnpkV3lJdsPHokrrHCNM6JO2b8Y9B/Ylj9dMU1hOhXNDZz
ZoYhORG4h3lohgtTObGdYk1mG3jIHYbY7tEtqPoALVYTkV9qHBMQDtlMUgjjif80ClNf/DbMtpgj
xdbA2gAJg7YrXNQeJGqAQWRV57cunHFbt35jnKwhLG+zouYqIPW27TL6Y7uk8Q5eGeNX1C4TbWZO
R6koJCSrW7LRO+1f6Kd1BlezIZkhx1OA7WnLNI/jZx7qtdJGsNXZcnOn+ySPuPHNzi/Ei/K+BirP
2hEFWIfw4WOKrCD2HbKOaP+UwPGVnULF5SEJkaEbrtuO6u/GMWBekGFxJkw8HKSIFdmeKrqfzWI8
KNfKL3g+k58yHsmRFpRyW+EcXSYLIsnsO817zOp7mLoWT1QXkTvhfnWtuBAdiypLzmYu+ck4gXBK
7gsQVTJIcTlqcdBD1/2h1bl5YoEMjr3OjIcWx+EeXgBkvtgrcdCnxMFXGmYg1dCZULSu+1037YNE
N/N2ygw/IfjHUaxbYWo1HlyrI8aYEhCr9plhOezVBKcZe3CD2qeuk7y5iNzz2hZLB5BMlq4dTzRj
8Irpmb+LJORiMs5cvwTCLmm7DhwAOy6tYK9lyC98ZbmJhpkWVpxl+0SWWw/zEZqnVrM+Uwc1PVC2
jiEOTSuWJ1F7xWdQtOIdgTggv6acOxdPwtUea2o8yYQideCxobZi7JSBU5FMfiMwJO1LQ+hPB1zX
3p/cFKRIBJicc0f9XlcJmS+rcddJP1eXaEiDZf5ZHROuR8XGsCPmdapOUyZERQO2uIwGdzwC5unD
iywZt31DVGi7Jx4a93mMQ1gedgEAYgX4SH62PJWfXP6r14AH/NyZ0j2iYhrXIevApiFvud9TgVFp
0+AIvsZ9D3wjNJC3Uoxrum1oTk57I+w2Bec0wFvL8+daYFS5sFQKgzH0a1109mtqB9nHHCXQJbui
cotn3bb1kSUuRc8S5p84Tpa7mpVQUEZSt/mJyxaLuOh192Gkcvzm2Ks2EWraZiZOcITf797l6Wh/
OXbP0Cnh+Iz5xpzIAMroVz7zrZqRVnc9UvsfpmXafZgrGG14rcwHoLzNk1vm1fNUNoiy3TIcZ/8M
KmapHp6aaFTmIQIocZyTGJcsJti3lL+KCnGfwYDvtvNLS/VRRrbC849N1qQbMzF+Kcttqy0u09R7
Yt1MPwaRYZLEzSX+aFK0u7YLW/uo276JAcul2bihOSFdgf9BfyNcineKq0xx7411uzUsI35MBkGe
KrDGF7c1/VutrfIUWq3YMREc9lKjFEgntg8hxpy7Nmz7Tw8jPARYsFqbXOvgQHt5hbblumfLd2E5
w6d6FBNVgBMWZHhDfIq7oDcYENlx1L+A2r8CBbFofs6aCloPwcU7DLKl2EiX+Ox6TnoYaFxd858B
htODyNqJ+uY+OVfD4L/7y/3bSMDAVtxs13E7+3/cchZfGE7xZUIf3M4FcVZQ4rBmLKNmzkBfN3LY
mtmSHs+x61bJTvW5HD9LCa2MmEnWh69WF3k3Bt7lygaJv234vtcMJZ2tjYNMroJ+7j7HMWJntjL7
iUvhuDWrat4l/SjORI2ri+/53QfUD8YuZW999tghNj1OQazrnJCSHqCtNLhrFaV6CUxgK7BIIRMM
BKxLN6My0JiK7ezXJCMCCMaE0bAq11QaUCnGNm2q302XP2reRhpTDjmE+zqPzmXpgShtmfd2l9H5
Pcfuh5rOmpKQUR9BhVL6Km869h4xz6oOoEH7VbNHWiRAmFV00FfrtdN5jxmIhbBNXqoGd4iEjboo
dtMk1vZoM9PGEU4ZaqFudXEdkWYi/NT0iXVE2btJH/zCOfrANzThEX/s7zq3PZpTD1eJLjFrXEqX
qbgHjRujppAcRdBIjgHjQ7IuMEA4waFZVoWx57xJsZptYFqNLujzjN4qtDZ/bbrDe1KN39I+K4CF
jveZOxTXzfLDwnOxxCQTiqf01D7yzEMmAvqgc31QZM+LjB6Z7ke63x07Wjs8LnPLhi3drp5UDEfC
ZGiKys6rmYYvhQIdhFdxXnHpuBUpMcTxwxzGTasfQPBtGTZn5Jet/DPDxpIXjxNedUc8hS4oBFLz
ZmT2Owcl5c2dcryghv+QzNQoU4/y0499AEbNPabSbTb4xvgqPmSrhCoew1mrJqCOnT1j7zkjoJGW
CmJvBGqd/rYRxI8MidFnhro4t8ug1+TEsmm5keLSxLmfuwJ3fzqk18AbrmjDF7yJ9Q2CGoZGpxUH
uykO+A26U6Mia9eCft8FRk6Rk7k0mrblI4W31mYgvrqCZ3i1DMgAucNHpgz/jIspxl4qMRFXdAdd
y84VGKML9ZnoAGW8nZDkeE0B51r9XcKmd+ytEiUZ1ARGbyKPdg17EY94aZT9nkUlvKY2sy9OzOKu
kbiBjDx6kEP7XQ0QjMiXYqSnoM9x5PhFvW5KNgUF6rvHluOv6ebz3zPAxXiIxuYp90MSJllU8x5N
Pm05vowaDjmZS8G9pb3ilo+pLbaUC5i4XARH1lVUFqI4pgFX8Czl66ILSHPny9w/zrWSO69RFc9Z
Q8MuCUb8EamgWbhPIBEnNDj9FjaRPg3zbAsKuw23divt/uKJRDJBhIHCs1HxmeZLSmfsM4Iv0BZH
+8jelIjVDL5GbgYntnbWEFtvRCyGc+U56YEp5bjXjmn/aUWGi98ZDb2dmOVv29qujjPD4LUhtdqC
A2g3gZqIF0amYualAvdNYCCWG2RFWjUd1WHpLKW/qZhNk95lgPioxsDm6VU92yqIKHw2tbdGTeO1
Ayc9s9IFyWUUqU0Cw4cXMQRzu7FEXb/SJz0DbmjUctHgMrjPZdnyXYjmaR483NCjtp07FZk0EJqS
JBgxBbS9InqsjSJ7yByT4iRXlmsvXkh/Q9AfhJjrvUfBFqmmDpUaudD5qF3wdzqkBBILQkAaP/Kv
U1Ikr4oQztpV47grGbfsrCxqiOZxAbwoEednDzoj3JpkuftlygRKmthH0xUTL7wAzVFUZ1CFLyhk
5r6LTOvejk2bXzOns5rGezIbtHeliksQR3B1zQpwFJOnh7PIwvzA6Wz+nZp6fO/MYtoPkujZZCU0
nfuOAddzsANm9DGk1IjEGUdMeTDcDAc6KAic1U9ejA0nZYB8rgJiUd4C64qsACOEl/T+pWRmRsJO
UoHBGSEkihCS5/CwiTQrnhdCPinZi4NmukjKGId3xL517tD2WbzsMt/j9rePIePYwqIyK3Dx7Y6J
k2Gu7Q553q07+wdm1dFWfr11SSlsqnlGzle2MDecCa0Pg0zgMeoygj8eqc0MZNKK9KCbb3FDAJqt
mL7OOiAXH+nsEJH93uNAz158IySdyxPEitpZajokcRO+m0K6e4diwiN4zQzSx9ju6Xbg+AgjiNWj
td7iuY8wgJRV/eoPtok/CSuzobS3s2SvThS6Rjs+xunF6jvxRGiIJdcJII31YKD2ir3mmpQc381Z
Dn9AHVfHlLTDbznZyY4Yo9yKziwvlYGhu8/T9mBPPXbhIWwP7LT+USU5F1qbvlE0veBpYjq1sWhJ
AgSpsyX2EV1GcKsXxIEJUqhXuYxInfHGNCX7MJ205FaajVsr1MNWh7o9lXHeYawM3pHor2Di/0Rd
Fb1TUuDtOsHFm7wF7b9Y2g7eGLSg3YYZY92cbLMRtmyoiTqQYDNx5DfVwS91d4lCaV3TrnLOnkqM
LXaB4jC2cfyaoJEdFErJKTAcKk29IbpYmfReQnAqd1MWsVlEY3IkHKF/O3ZWX3KiPTMAg8rb5MPQ
XiCI+o9FMQOKr0Wxr43WO4TWyO2uJnp4sg2YYKssHse72SmbrbRS8ZKLjBBSr8UbNxvOJF4HGBfl
oKz3dWgMHo48x+iY1pQg+DqNhbLjSsF0f6G9MwVrkQHOHgbq3xmI03XrNOkWeHx9Tvqg+B7wfd75
vpH9wu1p7/N6KeZ2cr6juO5yEhbV6L57fSb3WeqFjwx3gvUoAR8HMGreQkhdPMxG9YdyLMpa+K6j
SxYyIctJXLCsGZ7aJUXnX/Ost29+P4Tb2CZ4OpR2c1d0VrK1zT4GoeB1z4IzLvO3CaspNq09URiO
qqassb5S4vFlGBoDv6XqHWs4mQorIaHZDP22NmA8YDNgouQ07N7KVvYmaTTruae/wyYKr/xY9XYs
yvhbYP6hy2NKH8bek88NTwK7rGwfnDQUsJ/8htqcPvHoKnTUmin/sIr1JQjT/ClKW+eCOUQcnXqR
Q8xwfMWjI++AEaSnUTn+85Ax9uVoE+xECQrFSH0Xp53EkwHcbGdicODUrrGwJUGTPnJLbndo5e3N
mBQNk7GO7/MotK922vaQpUV+pbEVNSOQzFulW+29bClfkMS8XIPNe9sOxruDjeGzSP/iCTBTocVu
ks9xU4/vmZ9En6VvE/kNnbK8h1Y834Y4mA4mOLOHZu7jX8ors2ufZ8fIkuGfKUwZj+H1OUo7lgfH
jxkCEeRkWhT3I9H9bOoW2OMcn8K6Up9dv+xYHvLewQEafdfodHqhaBYCaNPII16ndjeynG4wDPTr
YqDW2HJksjPmNkDmaJDX5GQOzxmNY/zoRXchmQE7u0mLM9Sr4AXoY3O0YE0wn2JKEJncPLoWsrmG
1LEPZaUOshjkzR6L7Cerq/K5NhxxCaLQ2xF99H7huZrvW/zkdBYCElzCawGgEDcxFrMb95VtDuIo
WDkddtrTjDf1ixt68xA5jkGQeKDIOo06657jc7yvuY/bq9rXlE2JAWauE5MUW43olgmRW7/bN9Sa
vlmIi3eDqrxtneTdpnTHnkc44cRK9idLdq2hVX/ldteTKB9U8VY0TEe7tkErakmu3EIh4ODaQZ5T
/luX2WVsK6arkbQONJ2F51HOdKb1losnocsdtoxkJhiNEwFDueE7kjv8LM03v86dK4S3gSi7ZWz4
uSzazo2uW/vLI7xm/OpS+mlm9YOpUyy4CZDJY6iE/dyVdnwqJtu+sQxU99loqX1L2unLVE2zt7MS
sh8pEpqdG0V6PjV883koqYPCFL+8NDX7wacV0FSVRapS4EYF1Wi5OXKE7jC6EP+JW0i8ceW9GUBk
fklbBUeBG/4lmqbh2ZNuEaxNQIRbHF3BgZUQVQeq2VKyp8TbBAzpLoIefLJxZtyxL+o3YFn4BkwM
OJgs4/QJKhdBKVMr8UnBJUm3GDrCxtJO/CizITwC0sQ2K3Ac5BpWCFZNxI++C8KbxVJBrxe+2F/1
lNWcZnt4kRhR0h/XSKDGRXl5Jprb30IKvA+KMDsZfs99rXhqjRUEoOxY9BImlx4HcgId/BjbahtA
GEZ8yuPKgHY42M9tZoKaqkhDBHuaeuocglQ5P3FPk+8BUtQJ7+Ii24fT8IWNXj6GgI8JQ3e08CZm
chvxG3I+yC3QRERrTVhSSu+yxDepjlNBCpTNxHq1bqsyPPgyRCXCHh4uqihFWlgn4EKFSr50eO9Y
cCx/58lx2EQM7TeVE6gjeoY6YDqrF/BFnaymOZeIE1V21UkL15FR/ImZvPmL8SJolmqEcdyV5rnP
B8r1cGxtW4rEzrKVBCidCFdTPClYyABQaG+vTizb00EMNH3PSVRtSi55ryQGPb5Za4QZXdUbXY8K
UzbAzckfeAYYuXjXNHSar6rK5De75fxU+LK6uFp1VB/ykXMyGJrHktLzp7ptsPK78QC8oOmR53SM
w4X7d35C8ghtQuAGm6RmosKWF5cxOd9Me2e7FTnhLUSlnhlMvJ6E7n9n3HgoWjBmi8XDNZ2LldfG
Fxss1eyGxp6/YtI5qe3gJBwgzZaJJRdPvyFl27Xyt1sOyedcmfWl6fv8IcFpdRjsTvwxS3ByGxqk
oHNlCbngmS32TTAv4QAKi+Su0g6BuiRSz6YjMOuKqRpf4Z+aBK3a0pz4ULT5NXu450+xLmA58lvt
jZWq7eK+M31B9R6A129sh8JczWNk4sbIM3A5iSQQve6GSL91ow2uMkopHtjwWDnnmg6iqzTcQK1t
Zxb3vhfZwZYt1sdXAefj2HYMpAH9pDSDUnGlNsob5c1Is+rRoRLpHSmTUAK/ys7cVW5PiVoz2mhY
jZyNHTGI9oaYRuOhcu0dM6kQhEUW2XccpLwnnIo4m6tSFD5/1mXwCmLxUGWNeehMmwumn6Te3siA
fq9gh4dH/LgY7dq8+q0xRD4PfpPsOMN6iCkRnhM64w35JzTHgdurN+L6mUPq5IMOndxhjsiNAM8q
tI5BlT9tHxpfPVUEFAw3AUypYeJDxiLEvKWp4oixCJEngIWAsxsY/zODaCeesZWbfLGVO/TNSdk2
NRCZ1/JcizK3TIAzoYiPjpznPYmE6n7o/PR1qIZ013dO8wi7lMY7bX2UZmPcVUqVr1UauAhOgbny
wzDliZ47d6PChnZPbsakLHokinPJad5dRTpP3u2gGOu9XaYxh17bTM8inES1gjGuT7qWmFoYkrkv
nSzqvShc8bL8jokEJC2aNcZlIhtkXwsIXEHx0dL2TVkqkCq8g4D6aJa7TmnpnYXkdSbjUiDix/01
V1b1OdVt8tlqDaZOSnVmh0qZ2bTmE+scrs8Jhz/Di3564kfl9dHVgCOsH707vMiUljEBsh74SV2+
Q3eSRNg7sUZjNYbtrBK0wN6crB8vzy2SK6zgSFVVCjUfezT+HrsndmggQwJs4/Eaca27BWh/1BpR
n7ve1XA1pfGAs52OoCauohOc0PQVFHD0OHgIp7jBuq+iBD8HTDk6FFzuUqShnGcy7wXWbgzwtGV4
KNlbjkXkov08cH77c9/d5UPcFAS7E8ENc8apgbwUccFzXQ7msBzScWsMtos3AzwgXv2Q+i4h/HeR
Q7ohn9SCEDCDhFALe/mMcpykTxo+PRzTgCkRJk+T4PdsAM0UuZjj1UBd7GH2kDPXRELgjtOnlf3Y
dVysscNyJiiXkS6oH/OxLAZiJUMwWWDTIkHpEhUh4CNDBVBqjRl1PNYJRmpsZ7P92cVlcaXa9aNB
on6hz4zyc/5xw1km/ZJu356icQacMuM824fUOz1KyQkni0X7THuEt3fIhhxqAnQ/Y53b31nnqRfW
WudSwlJ7D1QB+UzFZvisJ1ORLGawnIFIhGrOKZOIb7wcQEkCeD+gZvpbMxvFDb5wD8zEIRRktXHt
7gT0Xm74nKXd4sSIPfvNXSTZKqqWwMDHZPQdAtiPPYAn4K9Y4/cNvtFbRRPA1YeJemU95ITnh4S8
Y8919r1ToEYa2KT3SDJOjiimrLvMHrjSmKpkRiCCdBMVlVHQ+hQiDDF+BQlSJfOVrLx1UvjZbsoo
QWHosKw5c+Q0qlqpRrSqJtbhuEQnVZHK+F+XwJ+H/ki/lSwfbDH7d/TODL+aHvN2XzgNNt9gCB5t
My9hRTXx+GjiGXsS9AM+24Y7ArmJvd8z+KGPvsaHz9kShmug5dfYBXpLVLr4UHOCXNBPaDOqU/NV
9X6/gdA7HFFPCKAEkYtCw3L92pYjbvAGKP9LY5fVw4C2Pq6wyuSvBSkZ3J58TDDHKBFT9byZBoxr
uW0gTEuwWg9cWZlmdg6etl6VElysCrvTzOv0OGeqpBqlaNsTzqf4LqoUw0X6hd8qM7AOda6Lk5zd
+pDj9tpUViuvTUDJXR5HzW3KpH/RfulzBFaNear8tOD0a5WHrkuHiRXKc6gEkj3voK7OVVMSjfIG
D7+lYRW/EqrGUFvLcC9ct3xBeQekpxmgHHO3Gu7QcaZLatkNIogHXLfCO+0bKYGcOexdFMeqyiF4
4E9ooIns4ibODvzMJN9riAss0LhQ8yW7NXaTba4UeumW5zd8ZX0Bsw81fL5lNIU9SWXFe/RbcQgH
G1qeq00TUQ7gt1yuMQg61B/2pMrukHqGQ9gtZUp4IrY+vvtnrhrDPVgA9WRJrEuVO9EIWEO9ebaJ
Cr4loRX8eKMTvYbLd4GW0hXr0qryNzasEZlJOvogbDc6jKkI3zAyTKexmrtzzdRukwO+3IpKJMds
EHQb03K3Ye3JDqwSwyXqIuqf6HCEFhjn9bHHeY6Va/A4c6QczHbEsqZHIxwsmCFZjUYwkX0QqW+v
unli6MB2b1+54uWCo2hCZqCSZEpc255/pZ3LyEcRGjgRZBlpOp4KMBmQGN457qJSCjkeUywwYgNs
gh9Zu4P9FMkG1iFFwGg3UpSMoA2cFMJEE026hvGVDroHgW5JgNOZzLNOsvyntpz+uapUfxz/G3Xn
sWw5kmXXHyLKAAccYsir9X1aTWBPREALh3Tg67luZHczq0mWGc3IQU/SyrIyI0MA8OP77L22mMKr
CpQkdEVsdQea3eGm6bq/LBpHUQxCWT4L7TNSEj05OKgj2CoY3BaJxcWZEJxyHoueZgtH4XhYxbak
jURp61PCJl5bGU/xoiSOs3C8xDiJzqUww6PCixeGFqceZ0OyQOfu+T23U6THPKVbBODGkc0vt6La
6FlZTigFd46EAujIzLg4sfioMVQT7bSRJfiFudlDFAAspWlweijD5FGYqVgOMsJSxx5iLxhU1xIQ
/RHnuH5OVGwSEC1ckhQJkChv1F8izJuVOffZa5BCYsDTE8ZvA1xMQLY5+Ds0kJYybg9pzEgM7COm
7RzJqThfyWzhvHaAvATMP8sgVXyY42J6bMuBMrxJ5KsUPZtNk9m3v7MMFqZfRfJxVvQ+D1RkL4UD
pBjSlL+Bcl5c6cualqpgITFBFwJ6SvCYfEc7+Ju8kcbGh6G9bth6LzieshXybLPFg25sS/Stx3bQ
9cHr5vaYxDa3WgRHPMqZPYnfc+zAH67m4KqjmM6PWsIfpkiCxy7tm6tZ1KQhAkUKlVSr8TyEU9ut
Yxqx37pJhgeZ5wjU/81HbExTkWNMv0VWluomZ2ug8+9ZD3YRXZgRukzpQg9CjkBXjYB3fJ6sF0tM
6t6RsTi5xsC8/P/FTfhfiT3Aa4qJ9F+iB/5705ef34hZ/1tP4X/8AH/5CgPvHziiBV4jW0grkPZ/
dAEG1j8kNmgcgtZ/AhCIAAABd+0AQdHFReL9rQrQ/YfrBJQEgwrhH3BhE/y7s/LfXHv/EkBg/bOJ
z3dAGdim79oUDpKocv90xv7NxFfk3J1se+z3wPc9XgEzVzszSuFvSmn0G6iFJP1jXTFsGe6oD0Nd
+sNyGGv31PMLplyzB1jnjFb7we4QJlRozy8AUm7p39wSmCIAtcOjlBmtmnyOwQTlHr30hAnqmzvG
JlQuk9h6y5jHSc3EtKccGF51TGa97270sIYeX7tLoDtVcgYZTRA1uDQEJCfk997cIm6lZyuZjHPp
hyGMjmpEr52y9tKHSt1NuvJA0McuHHQcjXBxwAUuorYwfigpFQcZj92eubJ7ajWf8uVQpYRlSC4E
dGTc4pC4h8CcA1d7V1j07hLHR/QqtW6eJx2NvzLme3+RtWPxY/ilATLUTgHoFYb9noow/iySEZQ1
1pR14XD3Zawm+rJqcasHayAoUby0wWZST1Hq3zA0e+C0bUDqeMgb9sVEM6Z7HBvGa5B76DqOGq6q
ZeW4GkVobiJ+wzihbpGNTAK6K+uqe3Qag3kfh0eDlkKXuUdXwWbyVPc+CCt5MuJWvCBWhS9qJtvG
uVAGLJDdcXgqiKXtxij27rzYSp/HICMY0blFeWQtScjKL2OoPJ0bnnhEyo2le1UuozjoH+rccM5U
okYQE1nkxFr4dOiAblgUasBSCX+GXAt8Bv4Ybb8wf8dAGOe1ikiKcUExHApyQiff9l03v1X4DjGa
BZkgKNxAestUMN/VLBNXrS7KHpBuPUI3RFZ7bSyoMlhmC651tZu8N5WbYlB0iJKu7NJxXMAFYBSw
UBgT1RLIzt2inEFGLlIzJEpuKb94tOcmcxe5VWlrmxDBotK25ZOOkJF3F5Y9vfUYT7VJ71neO81+
dGrTXNdhTilC7LOQoyZckylijW/mv/MIC/Neta00r76V4sRfq9luAzxLXuw/GVw1Hqckr1Y6GiK0
eVFcG+2CMqxdj1VLWHzGsx72tZ3p9qvw4sG6sleKsJhbtr10bj5IK8TNU2Pl/I1nmZ4uiJPLtkdg
q4x+YD8c0vrE7ZbSgJYCxdDpt/Q0Yp2REVBrbo0bJYmULSLJoMTZz+TJTDw9uEnZkMDGsQIZ0U2b
o+LJ+pUVbA88ZFLoWLpfp8OcrXkC+z2EP2tvzTFHd4HcuM96r4EG3vhHo4CeCUUiWQ8N6gnX5Bua
vA/O3KvJkw6FOjURT/ccBtk3NVDDlmBY8Zp0sryYFbjkuQvaBzm0lIr4gHSZ2KInXLDlJ9qTt0KT
U58jw+Jb3OTXyr4h4PPUGA+yiO1d5efBqVKRu+aDXC6x59mkm8N+g2nzq2nL9iOwo0wtYVSrDybC
GedGO/yYsqHsjKvClZ8QRfODg9+XgxXJPy3mDWXPPKi2aYPcM8KjnSOVejCcgJPNJmD8KfU/Es9u
fkehn/70OAh/N8PcjmDSJwbW1K/zNw7+4MgQWjDQuvUXS0YFUSyOrkIW5evYOMPRrCEoDzIbfocx
pVhWSD0MJoCSCTdla4hhij6fIdyWk7xxfrFpHCKYUXsEWYGpgd6VamirgjRwU51xO0VEdZQBts7O
jGf+g+PCorz44sqoW7eENtdBLOU3cpjem72vDpo2d1pC2I91lpMsXagWh2H29KpqkG4E9/ufoU8J
L+JPREen3fwSTsLBa2ZiB/Mq+V7nlvmsctO6r7momHzj1chH2EsOKpznvWk42Ql1APQ9VP4NQO7y
MSfG1v41mhA/iH7hns2nqCr/nui3bA7J+n/60/+Xo82+JUb+drSZc84dOq88lOAIDnrZRcHBtyvu
f1gpJHxxju2lLgY4EfCk9HMQ20xoec7YRJt3SL2yA/eCf6RUI9i+MTUiCCNed5AzvS4Lr8D+g1Ex
EFvbczNwUTRk7500Q2+anWBpOUb3M+YeVLShYFkVGxZdzs6IRJuU0Qcd8COKQ8BInRgg8FxDTC/w
7udtW+vqMtpjuHW4LRFzypvqiNAR3gWebR7tgrIJP4bPSk0SlBN3TMJ1Te36uhLpsImlbXxhrOzt
tT0RLcfwmexHY2y/axOw71yIhiSgQg+dZ0PdwjzKogyhjUp/V8ZDdXNoSLu1VhWj7bXnO8VaArIj
qhF9ceUPVQEjl3mrMxsW/+BWjenDJj4Dx2yu+pHpGn/qItNmYa2J4bV7qlXgymOjHFwI7l4nsx0i
Ot2FgEdytHrFipw7mItE3ZSQf2k8+a6wIe3hsBj8GtJCrtlktV8oaWJjAlPGuTyEa6+RgMN6i1QN
pebuI6Ry62gaZX9fIG0f8WGaX56bJls7mDPwqc60DZzCexrdEJKustS2FejledkrPFMkE9kpliy7
TPfHIFq7m6e43hu+E6wnUI5Hh7AfTp5bPt1oLqGhxy1/6OHSkta4UZX1G6e5ePX4IzkaWrPu+nNQ
WVhYV+nt9Cpu5xjLJNFvOZSps6pgvQFREY18wOjCKcgJTcd4MAvrd/3nnMxVRElW/uf8NMfs1qI4
MBksK2mF52zqvb3EjWMs/3WyQ96Kpv/pxQHQ57um6Zt43AjJ/+fMG851Faesdfa+oARoFVqQn1dd
Uk1X9jf281h1DozuKskwE1T0j3uR9cbNtnyCEDOtmzi3frjKBumycPKBo6WGM7/JOrCsBl3zqBTW
SOK/wnjaL0ZysfUSXzmiqeiTAsyMb8V7uuf88QpLiWeJUr3xpeUD9hCkJldmXBxpFZ3qZPbPuFiy
u05JkIt8hRs29jY4RgtpU+MjYQZbYsHijPNIV6tlGbThmRwrFqG8S/Y1toRVVRs/XFWTjW4m3gl7
0DupveAQTIBGfMIk2J8rajiCsHsZoQVT+knX86G3gP7xYDibkB0TIBM3W1XODGl1hNSz893GAOnK
QmYg6RuUCX1T0Wx756gV0c6KAjyeVomW1bbC2ecRdSqUOBgocPWML4Wb+BH4IUTZqU0QzPtxoUb6
5+0mA+5aS4wmtPouelC40GJyeUqKpr7zG8t9hkNqrwbbRzGK8L6MFUXckUnCGTzadOePNXHzubuN
wXWBWhDyXyfJtxwzP2iXCQaVD2g+8gTgllREF0biARXCfyp4xXaGSVNw4iAnTtZEr0aC6fygGsya
bTq5dw6T4d2AIepzRM94iXOI4uNogDhV0XRfxar5zU2jvwSgvhKE7zb7cdyQKAkTQRSUPznQgbfc
cXFQ4bSnZCZwBknNRQ3Z3cuR5UD5hYUzP3pTlAyX6fYpGy2RgLExh+Kjlr1lHXQfsEggyhnFKxt7
N/Y2hNvk4N0+rYaO4OBXVuLhRFDEo+jBnQhxwMrIt+2fb7l7+6w7f77wFH3zsTdIVS3a3Mgexj8H
AQ8YhwIVSRwQ2Z/Dwv9zcKhq0s/jn+OkxpHKy0rOjyIAQCKX4nb2uH+Ooczxw/uybuY3WmoxpVZu
v4vTtqM7ycbNb9cKMnOGqWtRFULe9dMYqr32E1+vR2BFLy5BmvMcZQ42S7d/iNIgeOtb23py7So9
9L0zn2cjQ8i2zaZ8lCO+LCTJ6WjxuV/6Krn5uJwcmIk/Dkc+inB53Ez1WNXEDUGLiJVXdoRVahrH
HbZqSvgKIDgypk9sCfYiWEa90vcDtNoNqUrj1uXVinTFBk3ilZn0R2NPCEghd4OYhKxffBoEL47l
VLjBIo9rihUFVlkiJAzBNPpQIEjAgjglQ0qXpA8J5Zifdav0k+Xo8pQygvDhLQVMp7m05E6PJLFW
aTyJpWPmEGslbpP7JJF5sbTlNLD9c9wY+CQ+C2cH63/6MP3GuIwmD/zCKEPJncTs4gcMeurs9B4N
kK6d/qSixvBodq3/Cs26oWqsjlnBEw2MTwJUW7gk6cJ1ogb5iObumeIdva54rLXZPJsNGsumxs1P
EUDVlOTYMn5xSaHy31Qol+/4oTU0lxCNCUwSjdnL1u7Nec22Iv5itS9CXMBe8JHLSn7nmdfOx7Gr
ZXmcWHTUG6P0PDZAc+y/4+YlBTdjyx12ddx7HMWIYTLSxnPZyviuc+nO5iLTPfqDrHN4lhl7Fpty
cbFWt6tyEpi8u1kQR+MSEkw4bfpCmWKvpTuQuWjJrmAGpXSZpNK7Bu/0u4P0DBo6cWHrjHxLihXj
73CGctW/z7Ftf0VGiwvdSfk3KLgek4eSNyrYZLEHs7cNaqoRigj7T+Zix11mddTvQ4NgIENU4n/L
/EbyMkpdrGH7Dg9WY8XXgEBhzI2q1Rwz8dwd2yYNrsiUwUMTi/ICBoyGtqkhdFYK27XXWKzRFUqk
9mRd+B0MaG4X6WdDRhp7JPewVYqdJSVRx6nFBzulK4/H8xYltFsf6bzH3517+aBpNs2oK+KTBte7
MBH0nKRIbKTKoinx6yXk16mPo4mQPxq9Y/qgal1kffhUhl35kakKVZjmUZrtMD1yOxw1f2eRzD2E
VAGB7B1a2/xea9G+9cpuf+vIpAjeAJuhljM31xdLm7f0XK6IBYa9IY1T2/cGffNzpDgz4Y1oqseN
JDxDOwawG/TGQLyj8cdLCXHsmlmK+MU4sGBkCdzG8dIEScyg1Jj2RYG/YDzVdr4HbF4H27kPWNMK
MVXeVVnUw6xmpzS4CAJxPg5T2ex7ZVYXcHd6MQbeBD+9ceANY+flvI9btiaLQBn6jv7UeGvpon0h
qdH9RIgCeLVCjYeFiDCqysRL+MkVfFj0FM15JKhcteIXInAOyNE7zlE6vURjSte9OxsBluAAyPIC
q9bYckvLuMgo3iD6o289DYbnK7hOfffkSLhJKydEKFmYEDuirY057YiH77aGcfQ2V+B6IqdJ6ICZ
c34wSxCT7LqJpytobl+jOjHRB/hI4jfwkJw2ScFma1mjpkP9IEuSbLVypl1pehWElMCt11Mdi2rN
ITOCfMmpW6xxdXzPzWyDSIQJuGaWnaGRlC75+wKr2y7UmcyWY+yYiMROSjeorWunPlhTDx0odKrp
ow4YIsw+LZ41S4JfMht97kxB+SplFr9YjrI+beHlz6NpWPvKcrpt6060SWHs2MxMv799q67KVe3n
ebqha92Nlz4T+9fA832I4r7FZphCXCkiT36DImqBUge1xBPZzIcZM8keFQzXCDY78wJqDNokH3w0
aqJg3C2xcjNypxkhgVosFBfeB48U3ApzBfaMqG37zc0D/4NlSX3NvvS4vZoke/LM0U8QPnpu9XHz
0eQuX3o+s7TF5aY8hGjgr8JlWB58ygK53I6U8fke3XuQU6H50bICrGcQ6BdWDnSptIMHan68S63G
esfPm6aFwrSDj7gnruXihKSnL3EIdhGDOzVWUf2KW2rGSbdgqETLlPF5anzx7DRNcIpKmdDa2I7b
IcuDK5NK9dXpuY8X+TTTaCfiMNk5ABtOvRtNtxs3hSb2WJ7jcnC3IsjpGqv8sl/hRgz+msf/Xyf2
/wtp7MITDpyN/3Ni/+EzxaIB2vfvYf1/+7f+UtU9/x+CSFXgODZwDtsjD/8X1NdFOvdtD2vnDQPh
+A6CdwkwC3avbf7Dol86QDUHLizs2//171hfG0gwCRnkedRwy5T/V1hfkB3sC/52hcLFKCzS4YT2
b/l4j9vUP2sPlVlro8SKtYm0atfJb+UjoIeKQmxdJ9vYT1pehmyN5k1NDA5wXOhOcknHx64q80ew
KMdS1DvLmcSONMIn6Pn5UAj8PkXk1Ot+cH0giGG/RjA4hFMDrZVqmnVUBY+FSKJ7n2K4XuPhJhoX
sYdzA7ISU53JlVYUr/P9/5KeDDFRUl8m5DXpMHeOTqJ25PzxFgxw3hmV512QRucmRnSiaxZqzYzI
kE7+yghcbCWCgre+ZMLGU0EcAG/j0YU5h6SjjlHYbf3CremSQGQI6SS/9VyVoMJFDj5OVNekxzDi
5kiGhk0dS+zN1QPLhn49xcYTOvp8hrX55bfMEaGTEhDzaUOc+rl5Ny4xtcuDI88y8S2oUC61uHYJ
CT5O+6s3j4BSnVJ8WUG9rRr4hyKokEYh7NMNq9GQRV6uOsmdbIxoJcDWFPLZUZdSDB7IQZt5MZH4
/Wgl7QYRE+qiGLAUott1nLIdm+uf1PIfCPB5zJeFdagmfv6+eh/iVn/YhdmQFCoLUoV7PnjydEMy
rFqJ6V3g5WCjSxw+42jNEvPL7IZxnSBc32GgeY8YSTnnVH+kWJmmz7laiTEK9zznDPS2CDc55V/X
2mtR9S2WiPHAf6wu/PQVbEy79g9S1znOdzfausB0D6Qwv2oHS95M1A1QI5c/4jt0yuT2GHwaicsf
M14J+KCVfU6B7dBOVZ4nGfirSYwfwugAMQhqcOizLiniAhh848JI+D3F02RcBsKLVAKW9xIFZz1Z
OzxOxtHrSUGodjvmMRniK9F6QTkMbeawArdZogiSk+ebPW+HkpAb5Co5rXb+aOqlqUaQSbX7Pro4
VMlWs8eUw4lDQD4Xjf2oML2tenrF9xrJi2MJgYA/O05Z1K4N2VaGF/phN9j2WK37Jj0rH53bBmDo
hX3MAz2ASBtuLRH8pZnlvq5JRrQIbdfY1XdmCtKUwSlg5z6U6VHN3ls7YDvN3Dw62SHrHazCyUPB
7UPWxivz6/iSzMUCtlVNA3SydVVBz6v505s3/2SLTxu8dnKoXHVzYGefTJbBFyaZb+UNOHILyLmQ
AMtlNbogjmU9LK3Wcx5aVcqHog+fbZSYk49Ie5rsiVUc89iJINM6ibz4gej2XUzly8mdPgBHXZox
6t+JtdYXOoDriRsw3MJfKZDErq2m+8S2njtm1mfv1iwwY6S3hCDpW07DjqXTnRNSwF3VHRZBPHyo
lPnV9lR+teaI/FoLxnqi2k7rvL8HSlTjfLynuMnaBGaBkpF0sABUd5xy+ZZFc3XMw5rbY2+dRDqx
uTbDG1Jfjvd5l3LbNdYsxYxvbEnVkpsHmBzg5FRqY0wHTTsv03IoT2WrDrKvsztBKcPdn//lt2Ax
6CpUmz9/D0P/cBE57pWSrMx1jpFdbmv+I4Iq6kBQf+reYTb0xKsvumeXZcYy8XPrDCsETFYQGntM
MiX108mt7CdECcHx58/OY1aHZGkbOsDDiHBK9opBTS7BxLb3VVB/9ZGjFpZDgUMxN2As3YhRsNAH
gzf3XteePFn1A5m5aUkJ2cTyh86NoB4Z4lXuHtjPN6WoLn6Mw2vspr2EzPnEd/7Hbo19g89204ZY
GyhUc7Z4k5jPM1zTTkh4M8xr6/LnL7M5W5cK/YHFlrukk1lv8hx1dshce+M3l8Yd6kMzO/zwZp4s
0UYgDmYjA7xLxSATXMuCccZdloqUXvAko53nSzA6jb6vr/2g6WlpsOjE2TrjYpu11nqM8/rWoLzz
PeGTpMPVGcdGvLUBuQMjT7tDY82EzPiQ8TSvGxc9bnY7Oj98ZzrSSIGPKur6LfYM0p9u6N0RROb9
iXp/F5nWArICXbb4/B/x1B6yhKo6szU2RDRodZ8wbYiIFYpNKEl66RonVXn1oh4dv/wiiclAPWO+
KwxYDrhfunvFfwLjFt3vvg4ug2KXDPJ+IqgwvPtd99I42ttrvPpLePPhykZNXwjvZvgoabvFabgL
PExGpUNXW5wRN5si8w10fruJPxlVcavGJdU4U2BvVa70thrAJszqEW6eePJDSJ52Q+NYbgNCcafK
PFaIgKSEGcB9mwQQtBfa1nnusz65y2Mg+oSiFzBG7G/4kaloz04DETwcuXXFRX3KDObkRmI3qdAc
yT9WC7Y69sFS4qQoNd85sK2OjtbFweJb19GZfv7zl752ujNyHsvS4KfIgvQEiHzVtS7AntnCmp+P
vyvnJhb2Xvw1WmqdVFW7V6yrVqw6oM6lSbgfQg2yoHVOGFPhRRc5LcR6yC+Gspfa8QykrF7SsijK
Rx2S2cGePf4wLi9TAoOQ+Ys7YPjyvuA1MJp0PvH8FFtEE97JwsgBv7Q8zxZb+BKNJ0gN45TDOD/b
dr717cDYjahcwPZwF3Yyys+yoJGUvAM3E307Y7U06HoyS8KPJZRa6tHOw43Gh6/9y6V+eJnE0bDH
FQv+uKdQMk2Y4Jt85Q2CUSZVFwKfIE0L4v9y9nOOvoD+NG7LIdI0mYT2M4F3e4jGEidprvnURfCP
6dE72RyQQxy89E5g3FXQjKD+tETJxLGngpUtb+ktXVjOJznNPtVW+SFr5+Ch9bV1VGO7NQpxNGyR
P1OZNR2jmQx82KvsOBnRS5VJ9xBn7UFMUXNEITYWhq+f6myonvL7QTT5WmJeJrzrcsKNXGjH5iWp
8n3nwrn0vrMk7bdxKttNVo8mSzv7Y/LodBhN84vc2S+rqS/84Sr4DZG1jkAeU6W1yYxia05KLoQw
QFMXebROCAYukBj3mYGEEsqJ3laKdx4bVvtDrmFGJg4WkekdLVAfSaEW2zgJKr5V7RMaOAXaoRxf
Rexh/AOYQYwbAIOE7O1E8gsTJMKTNNTen24LadTTBfjQDpOHkliYHr16/MT0oa5RRYEmZ3IpnFsW
Edt9r68uVsp9bLxOpZeRbI/3xH0Yw0hszfa0b5tqWMdU2Nkxcd0xH0oar2qfnzBXf7Q9Iv0+bP7O
BwVSl9Yv8kc3e2H1mtXuLh2MlsxzvmP0zXZ5N25cZ84ObtL+srX74Mfz+NZ630XF6AxKkT40U5u7
DKrs2WhTKm264WOaYRbUIWQe0LmLttFrhxUs78doLJRJHrULGj7NLff/kb14oF87TcozCaEVmNO4
HWeH3NOMkOYm+4Be1JVdJXhhGvY/YMB3zvQL9D0HxO1HLYKaLKoV/TDD3jYcYJU6+yn1iVNblP1Q
dnmT3PkLZUDThnKRZ62lc6eD4kfI0d8SpzJOQWWGJ6zerINmLKqod/hKps1s28VqNqpuHbpJvima
juICBJ5qgrtBxRUZGRKmxEE8a81T2l8525+HIQFyNZt3bT7IwwgPotUO0Ait9WrCaJrY4sLYEi1V
GiQrqh2MlYyD4WBPLo5bEJ/Ledrg7NefrXiPLXs+0ie9khGFZs5cNuvOk/gyY3gp4Knv0W0Jh3bM
yE0eiB3lTcbGwXdi3WY+8onNgsRuSTsG+lM2HBCMiG6AEFkbN35x48fBuWh+FVLpg0e1ecX5dtBW
85TPGsnDH8sVCrA6N0nyUkVEUGM1UxJSuc2RpOMJJYfsTjbAgbCb8JwH6ZPfxyFf6MA8CEq+A/1r
0HF3KgL2z6WyNfISdOTWrm+5b1w1kgR8bjUsGRJzyWLNu/PD+mSW3hPLIWbxOodMr2bCC9p7NrOR
+q1WLUe733Rj91SFMcChuTYOuU93ad/dKtoxUiDJ6o2hS95Sn0122XvDsZODuY68mZ0iITevbx4B
cZL7jmrCHGGMV5aCiTyY5qsZj3RAjnrvTPY5K0lb0FGJW5+LzrZo2/nCTsHYe+Evijeu0icpHRHU
o4tpV9RWeaQQhWwOBeK7IHEe0tvlgMJeyhTzjO0fltaF7RjU7XnUThSVAZk9EeEC0FuxCRxqNUmZ
t49vhY1nKveHGrq6aZ+pi9qFc/s2jlQMzk3xUaUS0o9jFdSBtJesEvoyoAhiI/JppyvN5yZNeMTi
lRla/aNDvyxbbp0zUBkbqYaYkjoimPyG0zZXTzxIiKTUuU7tqfcZkhiIhzNxsyWGGbXvZqzOWerW
WxdUGUMDACIS4vwEPIpC2W0EF8Y0f0y/QwhED33UZOskxfsKppbfY0FNT1Om8qwim+C9JgBqueaD
iGkHLLLHEP/JS845sA6rKTsSDV05tZPc4wDnM+XSL4+wAC+I92UjAOwcMKdOvITcJptwrJe2lQ77
vpfTE+vj5zhvCvrp024xwqVcdTM0b14waARy/BycPlsmfQJ6Ro3O2RgSisv7Jlqxpew2tot8OnfM
bgWL70XXdNkW7SBap90otixuT4XRWwfkxW6bZ1A2IwN6Rk4c6a+nhARgOBvm3nSzzTjnRCnK7LuG
mJKXdxbq5kOJVr0S1KAsVI+3anY9AA1EnFdzyVPSwLOieOUzDQoSsN5EfVrilpzjIa6AXAFqurEs
WJhS9FMcp9CU4K8oGbZIfchGvHVjlO8alPzXFFNTypwHUGc4BArymqwhaORtASlvpB5VZ5uuTe6J
aGjC4dYT9oDsYNDEOLn9b9WnHS8rWRXrhgujN+bUGviUShqJOpMPT+JxC6TakoY6iGVLWolN5PIs
NFh6JS0jCE/tMPYvlSKTNQRHYeQz3UH+d+O3j15b8/Cb33Vn0ERWDIdwMPWGz+J+TC0H3B5PjCZp
vmNd+Nz7FYAeRkgKfUoQK4X7DVaB8cTnVAi55m4HnzBnTAl6GfQ2rXT2ce6Wg8Xmrd2Zg3OJxh88
Tc0uEONDiBufjdSr1VrPioF3m0f+HZI5LjkR7xpMMsdkelAeZS9daiPsOPUzru5yk5MQ6+iuWGDr
sZaEefnhBM4ZRbqZfcx1SMzdlOKvv5HtRdv1Ow9ADEvwXev0YH1GwD9ZRXCPegTKPpF9H8GINCuZ
lWtS5MlbSlJp1LhXIiGIE5STPknX06eSMkAaVJ4T8zaTi77gpkNIduztXappywuCljTwEOxSJuwD
mQ82D1vu1DU4Y0EGjrU/VCV/ghXj7koxvgTDYG/KAks2nyA1w9PqLNaaefVYtBS/8KWFYs0r5Yh6
ayXRtzdNn+OkzDXFY0eDxsFF4YJkDMs7JRV6BSUGd3BjV65oDICLWJsst2JPV3YWIhiYmNponYVh
PxCb9c6kOttFRQnp2jGx22PMZ4+g5MqddMfHjPO1dF3B0oe7SIjUuCDLhARiufG6pOz6Me/aEi4K
NqR+oFfPiswd91H72yCaz+4hKJcZ+81ta1Fw4OiAREDFKlUzGsuGaEE9K33EactEBQSDf7U/JS6l
ILqlgs8DMrgRLa0mg2dYO4Ocd6kCKO8BHxsDLNamk/Xe6U1UTEHTMwh2QqF9dLu0l9vAdRfmUMpH
CGDL2TKRKqPpp/V6tRvlPKxFQapa5HDo2DmxMU7i+C71OZaRJdnKzd41DPA0mlDrlpSZNceEphHY
feiGoZAIhTBtis8wcnsu+lm7mSd5ZXEM8ASOttGLh4pFM+vhnleUzd8ap527sCs72+Qy+5WWWX8Q
/HY9EPi4Q7Srr+Q9jCcLtAc99c84UCpgcwS6HDp/VhkC18ox6HOI++AqRl/uJFLKoquSJ39Ym2YY
/xo88qCuKJ3HOE7njcdOZyJct+bl0Hflq87d+VGQCZ3jZddVPqgp7zc0CCZe0gVdgcFISK7kdUF9
WJdbjDzlIPbgkbhjZOmBOYWqsB7ylSFpxwqMjF1eu3Lo6HqsidFuOBBbXpQUdD6L+HM72bckj4un
OUvfjNaiCYYCri0fmrbK7mHmbRlWqv0MDcwlRLcqOD8JQA9XXeI4AU1N0IOv6aIhyrVhmQhcfkYh
sfQPd8etmZXfWK2ni82oF3kZ5bJRRPH8JChiSBTBim7eJ0os84IetrAnUcUId1fH+qALrD8ObXJr
z3gmTHQ/F8pYZt2NekkUWOwagbEoBs6zT6X4iEuFYGenOy69950HMoHNJB/XyQXwEXdPQPVxYeJH
ZL+nQY4Uj7KvTpbHx6DTFGzDnANjKU2KVmyiqFgiRk1SFnr1lnOd1Jg7PJpFohfuhLmYcpT6nM1y
2QgmnBzgOEGgbqliRT+tT53C+AK5m5roED52KNTadBGQjXncz534BOulNvmsNlPGVAylv9nOMx04
jefv1Ehq00/CTx6RXXRzN/dBum3wPiwTj31kSA/MQpa45Vht3DmNGx97EtX7ZA62etRiF4GkMxt2
bI1w12yNGQBa/38QdWa7bSPtFn0iAizOvBUpapZlyfMNYccJZ7I4D0//LzYOcG6MTqM7cWSy6hv2
Xlu9DqpdeHjzbvjKvIaUXseI8TfG9scouVcZKG9lVYTHzq5fcSpE/qABcAlHnQtL69Zrda9mLYhb
tXmT43VwQaOGlv2vB61SLSljhM5kSAy4jIYtzzVl21auxc7BtbweXkAwiX+GTkeIt9q3Kuxc86Kz
gchI+mOaEddxwXLO+KPnvQkgiD4wsQY08XEwO421VUwRQ/Qzm61e8l/iK8DVCqeVXZv6PAr9sDI5
dXPaO1gJ+ir9bAdiP2qoGhUYUuIC8nmlniv0uqABkVwgvEhb4ug1+6OZop/QCbugRrxEHDhqZHgI
n5GDJiHpoL9WrU7wrJugq1RqyGTVS0b+yJ6S4DfPMU4ThFr7kGyuyZL81sBoaNcwPGjGb/ZjGd1z
xn0KD4jpm+b+7SJxD1nMooJ2Pucq2TCpg//FWTgPLNerMvxe2QADSyM/akXnQ04mzqOg1cE/cA4F
Zouky22aL+ZtZXOZmtS3DZTSdQSZRYY4/Zimw1iPWBXNFaNS5mPtG9IlBJtgOLZKrgVRYue7UTUr
CqPxxErX2WdjdzeMU8j2c0uRSLvLOLVD5xBMSO0oWZYPNULHzXJ/H8P7tXnKuHe+R12HQ9WzRG5V
lYOCna8aus+9dP7140joWlodKUFBMefC2rovTdKQ+zX64EzJYXPdy4jIRDPMYDYsNGxtfqkSEqqV
ZfrL6A5tSNrwZJh/NXOgFzJ75NKy3SUjPEKr50vK0ilK3iD2otPgxd1HClOvKm/AAH0rzLVnYeYn
u0pvCCAKmIaG9Klifvj5X1pMsQQpYONFs8csFXkReTRhaH/S9b71NLytxZNWTR1sj74yuasoOMje
84urBkWGOw9P8eTiIWwVgk5ArVCMw5lBRY3ZvmFev4j+IlY5kOXw/UcT74Omf7Z4b33L/ggjEAma
XiC2GeXkURjv4SKt1kEGlmLC7Q04nIllNu0VqULOYJO1qSykY7rGicaK+zWrtX8uTmvXDvds0ygu
apw1lkF6TS92lR6OrDuizlP04lKKctgP+X1IBSsMMooh2/UhYYVER0YKEpVZB+TRus+qbQaqKqtA
nVXUCLpibIDo+HwLOUSOcg6sIcv8pmCSObFcTxnObwY9nb0iZEYSE6uCV4hvojXRAXnKYoIacoty
gxcPZAfIa4AfiEecHVY1CuuOv/rCk9Cxg5SV/bwoNHTY6isfRyL97ZoUXXphmv5qjDvrsSLRm5gI
w1i/HRyim/KpLIZ7O2r/CjP9hY6LLshKg2SsofSa3c8qklYIUuEBosOxFeOLUjk6OS1wLG2pvKEJ
yQF1+FukZNEBxH51yUDuw99+Lj9Nlhidq/6qCXLmGQWFV0Gp3hgsYj0eMG7jHExZyBZSd+mdocdU
XlLdnKU0vCarH0s4JBtyT44iMZ6hcCEwiqenUmMyOmTEYxrk/g2W+wKo8GJIPoJIugd0lok/rz4j
+IBfrE/uQET3wzJkz7aKU4rUL3Ofi/Qiq2nYLi1zwLyqAzQeqacr7oPWmR53nv8YTfPajDhwgQBj
/klerDkBMpnMHpyaE8IbospgQCNzvBFU4/hkVfu1mR/zyGS8xQdsdHQpdRu+ssxpt0NXjBQWvU9F
N14qyFU5Jc4g62HbNm5gO1dNcV9Ye++nnOBV7NpzeygyZmiJEo0bw51aONvza6Ykz5h+r7XSfsRC
kIaWD2cM8cynsgooj6GvuGa5byqmQcjhtvE6eLFIaMHRm15iVYInp6hwmvpiAktCkH0BUlZezalM
r/KUzrzTpjO/Z2ZTYtMquBoTpLlAgcXFsttdV8O1sg5AeMaTO0TLCRBFtMud7K904vHGK/+HCAAG
HJbxW1riCf0JUSzwnXwVTtWx70x6G6fYiKZ2qSGANSqFbX7G8hfhWLxVpFxolPVtb8bNwUY0dmxU
85fFznurtRDip1K+41EeaTRKVIAUizI1TD+hUsC8hG+1790XKannhKPhVgtTUu0ikxIMtMBxmWjq
V0OHbdC/6ywCcMcxUh4yZ688Z6ZQ6eqR9jfU3c2oOAgxTe3iMsMmEoo8Uye86AkSc5Zp4ALMnlKH
sRuujubS9M4By/8U57+DqOm0I8O6XPCWFtt6ro1Ljsrfb83+L5+DfEKAQDJlYS4npmyjJztis5wK
vROTEUYprZ47+JVHFA5z6x5synz0zDxuqDJb4ry2yIMSXytcgXBXZgRpDKB/jZ703PavhYBUKbXv
UTBPJotPq8LDmIcX9V87S1+UypONZpyfQPeRTPFxCt9MPDws8bcCC5EHL/jLzfttg+5242goe8qu
P5kt+7i0FeR/6T89mE2mWp/OpAgYsCjVE9uvRu1KBmZHCan+WBmqLdpmaJlTzCLmkijWq9KwEW9W
L3Bus0tKwLrmSvQPIuhFRXrqIYr1+p4V94iQKElQr7J/5npqj6Q2xqdIWG8cDhieetZWbnlBp27t
5jXbvOSs3sR9dCQU+p+rvypL/c+YMpVYkGL9Li+C1yczL4yR3qHCEImc+mjKcX536A4FHBHLvpPb
2wQK+Bzm79lWbR3uqJZZILJNvBhbZ3j03y45hCCvdepTIIJ0xCNaURbUaF+SUy3jZhs7aB7t2Mj8
elReDJDy+0GO90Z1omOv1R805QAWQweklpBnLJKxN1LZH9A7aM8qcYMpVsyvfMUZ6f9m5H5Iew3x
IIWq3cMwsnY9FCkaEgIu49y0SLxPiT1jq7hV+YdGyuHehWxp03Z6tAwHz4tifAqVkyRlqeT39B5e
SfVzngYUs0S924FuwgEEBQKlNkStCgfgqlslMPXKSAJLQLUeWe0hbJXLixYaXwbCghMSgDBQ13qr
avMWkqo5+xLoUmHAIjfGowL7bOD5OnWYAk8AXbSTLZadTf77Pkxl/ExiFBTlWAa8bdzz5P96AjrQ
3Wi+XJctJZa13DNb403o5XhK6w7lYOqCClAV6ygII+uxgV/DpGPajAUygHaEZrJbx/a2FR8r5iFS
G/ewkvsvEihIRgLnuCGMgZt5KmB5OgQ2gmrlNEcpvavNEr0NOkIgEn9loujXCD4l1nvmRkSn+had
Hws1hqd5HYsg7kA/NUtoH9xaHzwpxjSAbs8VlixYDDO4ZALd/1CtQ+08N3dqlV26IvO0eeyvqVt1
txEyBcIENsdgTR7lkAPFsidM9y4VSK59mGFFL5JNnq2l3dlkD9VJRzkz9vhqslxjEgoYvD2jY6lf
i/Zj4U0FvL+R7KGvpZr9hBlDXhOZPWsL7FN58yXtcGVK6i3dWTy+lDnCG+xMdaO+lqr5ZwkhB0ZZ
+gZIoWQt2C8eM3nTL1Uy1LmOeR+BvjyV0bw8d0ywSZy1JP6dOfbCRRsCzPh24CzAfmRpRtfUcE8A
vAgvQ/a4Cxccrzqu+Q1l1/gyRvY5tsZfRY3Kvdqz9RKT4R5TU4JXaItmm3SUb9idSrQWZFr4kvre
zwtmyah5UZbPlcOrybo6j1l5I9sNszx64cKSz8Nc+8swRS/TEoyd+6vEOYSPJbJ2kTUZh6XRWIrM
YKbrwlDeUU89tX1p7o1Vh6lXWqDDu0bYimsxYt3JyN/eWbZVBEyjazie80y3WxM+rFBVp279KKtB
0ErSaC9d8QX8DZ1AGwWA4bd1nobYNzOAuvUCJ1qot8Jwo0uNixCslEso66w86W0WvSouajWLPIC2
J+FFU+vrzOMYoLh3PU1lzDUTKomhjmmPNMwTRtH6iI0amGY3WfBfAc5Rv9Vuo5wcOzQPSJfv1Qy9
YyJT24Byc0gGq2W3Y2RBKQyUBFn7Zq9o0nbMqycXZ4Mq7OqtKZ8ZEF9VS+asic5o4JbvJGUv7sIL
kR3ORkhfzLBbOoDQKBQqluQ9tciUaZDPsENmucN7HIzFNN9XSeymihDDKSQAD2YkvJSF3Fq8g5DK
jX3FGNLts/wgyADdLPznpJWvd40FF/ScWTgLXJqNu5WpLxFpI7ux+nJ6kxSUdZVsXHqzO4AIIIta
qYu9Lgm41VzWo/m61u8spEUx6Is5hwySrI1XRZKr2RICPuGXHWot2pkyzAiJnvttXlp8ruSRmG0y
eURuGTx/9AeJTgaQLdL8ENuCto8I6tY0rPOYkzcSY3gFTlef4oK9nw3f6GSp7xO2gnMudZ4Xozb2
wF0wts751ZlASPUAX546MCjw/dMDbxeMchjRWxPPgdpp86FrcnOPf3W4tqHxmvT6IyO3ZSmX5l+2
Hv5Orbyr+vjUEyByjuPsN8cV6NeqdWKjphL+C+09Jarl9N8XoBePyuBmaZEpcJujaPwIkbAfWeEA
DBnDA8V59Eys4l/dtCEyl/FnXBfvAxaC81LN54mh8Vk39C8bgNpHNzP7MyJxiBZWlzDRrCC2kZZw
iQFegxrIstd9YQgtt4S+y12/UESaDa120svm6tD8Ee42nkTKdkKW41OCrSLrLfmcW18SetOG8CAa
y1itjn3MOEeSvVhyOd+GwTlb2qgcarV+kgtD31BFSTS0qY9AP/Q1m9ejaILMYR1sZEuIhr2LfXfC
96x0PEk2QhtmcZWyWdjJXcsFwrmlv9qo2qyo5uiq1ad6FUHrFZJtrX2pLfjKshtadHLvDvsqL595
grDjlpdCUhejsHTeC24qX5eWR1hif0PSDFX3B4rm8gjnTvXypX9zLQ4RNng6dvmsPTmpdTWbKtr3
rulHap49wZPInv77p7LU1KtWsBQwsytr7JFV2mBv9S4PELbZHoSg7jhHY+FztuBBynvon0rfnVmG
LX7cOBhsRm3aaiN+NQg5bCSLYXnWT/robEFux6//fSktJATxFBA7pF/65UOR8fKJJLLe51MYB71w
Vpp65W57N7OfNQAH21qwMvnvl1hl+7MVxr+sa7YCVcfXME0MCGA1brjaSsgLWelpVvMQaCE8AaQM
0A+bl4UQRqaW5SOJl5e8caqHjWEvCs3pBYUr/FsBxR7BZfEku+qfCHcFF/S5GvslyFXEfCnfMWkS
OpmUdrH/u7BvflhmjnEr0b8Gsh12CHTYN5Bfw1F6trU2viQhFz026RuKq3Gj97qXg87Au2cOT27d
PBEvm/txXw73fqluTUMGkNj40D3igD8cZVIZdb4l7exYxqg8SJgMPfREMxG1NfZ4o24w95R1YPA6
emEuhiMK0vBJAaQrZrYXw8Oww/YcO2Bc7Srszqj8G5xAzU9lMVxHsa/s8r6bAt0+6jbXmauk4Va3
Fv1ezuNBqs1PGKlf5HGQprOwVxZxU7GBZwYCGTdILQKNUVXZuxhOIzrjCDcrJhvZde+RVjTnysE1
ltCwMn+LwBFrgmOKWUmtvhGoIJloqM5B6RgEiQblZBYZAuXi5OOrZpfPGGBoF1KtO6ZXcdF+zXPE
dhfprZfhSmWgOtinAnHUwSKtgtyXBL+NicQ2NX6WuNUuLVyGzXvmLThvtqWU3akfoWI4SDljWm0m
8rrdpud6JAGA+wxLac1Ut5rhsNP5n1qORxKhSDmVIIt3gyD3qnPfYb/k50gnqnGZ+9PybOsALxv8
3ZbTV8Ey9mnQhSY6xFxMt1kTf/SSKF+95dJAZ3JWrO6WzGzNM4fVP6pMtlYsw7YYmcVTjEBW7awH
AMsqKHG1bmWvvkehNR9sCx3hWqjM6sAXA7lRO2F7s62OURPoDGiy6XFwCKONuook5toNhN6qAcsL
AqviQnhC4t1qLcXc2qEW+42pYCoxmfsosIdAuBeHjlmtdOzqoTkROsZq3CcTzZA2rrzoT+yFzQ5C
R7kbaM3PcHD/70vkAoxmDqETX/lZTpl2ZxJQHjlS4UN2Q3eN6pNgv3BMNO1d9lfdpAiImiY6jPwv
LQHC2Rxm24HYYQRidlDV7rxl0LWD/DXty7x0/djKzUOzPjQYVtO3Jpo+kBweyj7pqF/sgv0yeQhh
jpojNPOgIfeyqYVzBrlxwNOIs2nM2m3LoukU1walSz6jzxCqjtGbinZqhXMF1DIjejJanzre2LFP
JJBmwDxPT+l3kVLxtJHWwn7GvmPCpfxaKm7LMvlrtiHzjnk4VasEY+iVtemB0YrwIO59de4ZBrNI
OTYKHtNNgkAb39TiePb6LNmkgBGlJQR7ksWNA5c+m5IKvHk6zH+iGEQPxofp2PBqYPfhl//9k6lN
nz2mpO3//6tqiP6WM+amuLDGY6I3N2v4jFbw8mKM+Vavmn2rDIwbljHQl4rla9gmWytKJEKqIUhH
YZNNbgdhm5ZPedyt/G2jePSZRsdvospLzB1D44X6UQAMZ1KRq+dqZf61dfMq3TTcYyMgv2rAS9DY
HzbEsYDF5bkIh/RIDM+1QCu3UTX26sjA2GLkCqdayiAXeKxHPsdLXjoOZ3GTH9K++kEaUSNVFvJJ
4QmXwNt9IK88umHCkxzCrcPiVVAAOERSTyYqLFcjoVoTIbEuke47lVHd05gs3aGp/9lR9J4KpQss
cyooEBP7pss/o75aClrKD84Miv82QUUr33Q8SYiJkoSfhySIhiqmQVuqWJeFWu/UpRG47sF0fbbU
T047qjelyEEJsdA4zy0z5DCBcoszw+BuChgNS8CHyR/NpEKCHfNhmNrO6KPlwqw3wJF4REUWoU3g
96jt+uByy9DMkgbZtJW5zVB6PDvJGAUqKHO/Wys3EsZDX23Exemm/B00MhKUokOapgdsdnVPKwvO
29Ayr4PJEdvJxWNRtx3RFKNWW5pjPSvygF7hEIU6eBwEw/esbiE/C4AzNWC2vsodTiCUvtHyrppF
8Zk7anoowpIKS5G8/Wr5qM3pYtNXey00ivPSkYgmWdkNUBU9Q2O9s8AlZOqoadRKcXTDwVpwikzh
iR3/L2MWE6YyOvRIcMD2kSiuStktARZMb6pDQo3G/OHYUtmmjotrOs6f81gTrwjyjlrCrs0FyMGH
/DnU8/JSRcWftCAnnlom27pt95YA31nqEPxll5xmC/hBA8XtzjwDKFv5Vx16YNBOFu0nYSBCmZfp
LhgnJwwoz8ye+z0afQ74yeJSCG/d5P7U2Zg8u/WfZEC/0nNNBXWtPDfzV9yquO4jq97b7rVrUFbb
DQvgcI3HdDV3eGd0ZvqsMGH3hv33fFNqZIwjcuuRTfGBnyI5R6bzNVmsYhm+erYd5VeADh9oabw0
fNTJWG1b0p28vEXMjo/8LAeBkIA/3wCzfmsymhISN1BLo2SaihrMgbRaVE8J9j9luY6tXNhdK19S
VxO0F5J5bx0pN9Pp80AIqVxwi2bcTQkkGLTjvmkV4XNKA7ExyFsLiKIfAqWI5c1AA1EIRXBx8ZOt
e561kupjP09mjD2mfWnGxXo2mXEfmEBXSLcbyyOF7JtuZs8IttwAu/ZVq56vEXuDCU/uE6rVIigy
p/V1JYvv9pJEW0xX6Y79QYEN/p2xNft3g9EchBQi6Dryxk2nFl4siHokgZPZGts3Z0ZPkEpAOjiV
Y1C3GahoYVs/qML2QIHYoDfNPY5cZzdonwaMcwIUHPNt1o1L51bI4tlMPI1cQNHMBVQ3cXcYsfPi
x6iueEg7nyr+X27ZyyNOYGBoRo3NsBzSfcr5yiXI76C1PRN+BRTYTIM1R0t3AMx7TeIxvSBxzi6x
Y6YXoyr5IGpO0F6J/saKRmi6Hj7IOESBHs+V5yjYxKZo/qxnLbovupHsGsnT/N8vnXnWdxH1mIeJ
gO0Dn/YG6efAeMJx772zy5rceCLIVMoEr8m9sZ0CHBG/sJlGne2h3yyVylzCNDFzzYZwN+m8kBQ4
saZGmYGyngGzAZuK6pq7gvlpsUa4ajEadX1ER0hSGYBEB+BU75AdoEyXYf0Sm9GyiYrphaaAURTq
1J3Wa6xtlgN2E3FvTbt/5PKNGxrHdTraOy6p7EWwKD8kUQLWytLk2eqMf5JdzaNgwxuWw2NUIueO
QrVV0C3oxsglRCLfI07VmRit8p6axLbpg/yuClRojK+6GPGDFrHgncimHTXGKZZ5jk0io9wMQa1b
yD9p2tenJN2Gk75sdYKUNv0qiqpG96/dpUwNosYlZALjXa/fZyHEqednvhWTe1JHljdySnNfFMy/
tKl+KMpAU9skQSutf6t/dqiAf+mO7bVNOQWGLfcdbkWqg1I7oAet8tSmf0ZrP1st4+wiXXxDiPHI
GbDQBrnFXomx6E06qFEt+2L269VjZ53dELWSDeW3Ak7yaVTfUcL/0CpJR3o3cfaJU7kbVMFcq0pv
34mk3DKrzE4OuK+lcY96zVhPcyOgZzWIUBd77j7BOrEls0r1mhEGJYAtKHhh5tulrM9VjIxGb6Zs
t7iiQmTU5kdc1ndFB9Q+97gici4laDILbZRJjEiqvIe6s0qCW/bITKA3ccY2VRSF85HS9HnEc6xD
4oaWumLShB6BhuJbR1r0ruDEpX39Qktfvakqm0jipHYOwORbo/LaKgZPtzEPxqubT7fJsXpPGR3m
U2Zs3kwD5KpaFffM+QNlwX04elSS0DBOp/9+CR8Vy0OGjNFKZO0nazNItSEfDVnd3K/YIaISdb7+
0gw0YE3E+jG24kudNO5LNhK4JlhGcidPF2VB+R5D7GNAaCkosBVyEdh3oRhTytu0JZ8i/AVFA10g
TUhBXsYfuFlk6DT8JpUu7iNTKpl3t6Z1o9ew5WruHIBVtX6EpdBt+8bWfHNJW7j+vX1Fyj14KBec
W8eYcaPDCra7sgULwfObRwpuC4rqiB1dEOGsYV3ZdL6Ss3LqAILTkhjyI9MwONRu23CJLD+M/CPG
WPO+B6njtEl/yAHoekATOkAlJ9a+O0imzTXhVLeNZHxIhDIbOaAfywQml1UiySzJRPO51HttQtcF
zkn4cp0n9nI08KSYBqwDNd+PvX2zig67OilJkGPtP1OLD0MLSaPbmnJqru0ISwat2kdhr5FcCS0B
EzMCnAsKndi+5KZ4BfqaHCC7sz5hptTUbCB1pl0g28Rz4oTWxoHWeECtuLBUQ0veoRNSMZmX4/zd
xrbmaQVYlJJEBdjnBYog+HJFvuSPZaDLSez6pWNTb3Bs7OKaNrs1oA5WansnROjIjY3SRk8fnabS
6KMvrbqKFIiRN55c68K3hxKBEXSebeXocN56B4tobZn49sNd6PRPeVXh70/0e1LTY1AV/Zh1x7LD
JetVb/NPrSuoYm2meu6g4AEDDj1n/4BdNBd7AK/YyQJrcJh1pzoC4J+v67oFrL4evRKlaQdlqEJ5
1hIEyPkrGiw0hKhxkaVWeyWtwxcn73ftrAA5KvK/qkP2QOR0e3DgrHEoVDbptK4psgTIuz0MRCpi
8jTQNLEy3YfAifwYT62HpbnnI9e24ZwvfpJp2nn6coQycRQoMGL6Ydh2inwqoctseMbJzK6JQoxW
alQ5vup8sE854PhD7IgvGcKhUS0wIn2yJoulH2HpmIHLjylJ6T3oK1iQICx+QtWp+H2m8CNfsC+Z
wsegY7y2io7fuY0P7O9AReUUCQtYojNlva8NQ/UVjvxIC9qspSank54isfrKKy2N+G/Qyj2Or8vo
wlLrcCsEOABw18lq5zp2u6KavhFEAe8xE3AIofUN0qqEAMfLS4m0p7h0VpZU+uNwUKfFLLwcQglo
/UXz51JzvRmnzVseC5YKta5+TWJ6ScW6B22p1FJiVfZY3j7C/lZp/fIKUeRflSc8ggx3d4hhkdCb
7i3tCwb78Jhzpy/9jOiwLZ7ZQG1VfAiZ8wwgyDqQNYO2gsXLDTbyPi0VZ99nTFkH0jMde7pbLIQ2
YhCvXMasKklEgLet8tPsFI90h9wbpl716fvnvVZMZ5zgSAusZR+NkMotgjjXDlX6ISbiQCyz3Cjx
tO80I/NkZL4RYnFWBVew2uT3jhkVr+KgbayB91RVopvVmHWgY08pZkQmqMU/p04ACwECSrOSut70
ClC92gGoZR+yTnFxGB1pz7WzDSUefwPvOYRmc09qr2eGCU1TUR81hRCfsrOWM65ewiNC3lHXVubT
mMjltOYbIVArz4sF9JkJ8ltuR/c8GrJva/jXd7H2Xppkv+SZvrHEtE4RFGXT6pnc6gDDAtZT/Ml2
drUSxF+2qk9HC3U7Zmh4f0XzaSoGKgnVii4a4ldgRGwTyzTFtFEaDO9o0p51VkF02RO8nSqW+wgj
eFAWfYIeuCdOSe8Wjw64C+3sEgLEwin54qIS2Vc6RUWpMpwsO3RXZsJK0aGfQvG407pHM6bDzU1s
l4nGeNP0TlzzObsRollSfJMxTkkZFLVI9maf2hsTDo9HHAzJO7K4pEtS/DKG+i5TEFd1yqSrHMYz
GK/FKwCr1KmNE63DcmlZ0Ct70piYezNSdhgsmpai7lonCrez3j5m6TA/mJnXsiYgBtgIfYMlotap
F2jg392gv0WTUfg921OC6jL9yRDyJ000d2W4VBvVbhgO4Ml4yRKbeSQa8VjJqsCN8+EKTbm/WoMI
hqJwL8ilcybKQh2Y6gh0tVijxluYd9tqKAWW9udmrOwThYXhFdyVaKJRpWnO8kKKpHOvETTqRoaO
P5JP9doG4ir9RH5lczRThxUzWmwi9aKzoSPZaqNC+kUtOdTstgmgvWxINHn/7/uy4jX4NlYROkNI
2WMagw62aHvk0NYuXOm0pVOio1UwqW/c0Qx9KASJ5xLEdhwjAF22Ob1OnXtuVO1OzM23kkn8IlX7
Ya12dYmZH12/+luvdtpuseTGmOruAPf1VEohCKRvwPqq3GaDS2yF0d8iYgwv/33Boh76U2+3D+1U
1QLmKyLUXd8QMSHAGT0ToAXdtGbUTa4F7gsxxyRzQW1YBuMyOw5PgNCVa+aUf9RBzifVLh5QLXO8
NsXRNngeJuaa2yHjT8mSCg0smZVD52iXws0ztFkJ2eNSPFk8SJdZdx9qeOpxEhxhph1tJnNFWDlH
pZm054EqT8tdvm/bQUuFPN7GvelPuVjYqCuax0IP6wrIvb2CjNBbM0I2o2G2fjaSfGjONZN9h4Qz
sq2CFQLut5ncSWt8BTitsKVkKWSyNb5geg9aqDdIJR7KlBT3Con4a+yeWelV28otas5Up7owXt/a
aazBmE0rLAm8rjgc1307iTTQhvy2RP1oCudUZ4hyzRoV09K9QuhYcxJpp7POnfaTNnAeoJsMu+tU
gtSqsoozo8xu8TRXgVDc9o1/YRolbI28/GiobraERs7Moft4rzQGG6p1BTJkmD9FXhnPLZAbxmyp
2FbJHAdEZlPeN6HGGgDZQ50pgYZya691pBhxi20NEc9neMbpvp6dW5Hq06kAmPdfBNXZBScRcCCe
KXfgMiVxT1BR81fWLcO7VQYXz+tYGFf1fuj2lDM4RioQiI6lnaP6FhKhttOpcP0YPIJGvuRpNbhZ
apKdhuHdmPL07Ej3R6kJQMMch0vVUqgc5lXWqFbxlhl8zNBrRuNdyN3CI/xcI+tD/xKLfauTTL8a
///7QmS165dsww9V16gBg03qkRSsLZraGuter+8KsnljONYUivh6jfK2VIh7ZYY7yCH4GANNVJzS
fHlR1JrlQkjUiNQ0fEmF++zOAmRigTJtrm37gdvuz8j4czMqU/ucTgVfIE7ghBxfVPvPohcT6G7D
y0g4OkpJcWNbOWZF2RqB2zXOTsBX3GHU2blk0L9VuvJbRmzUiKqIIKuWtFM98LNqic+1VWrbIe9e
5koRJzK0EKWE4fKpD7AKzKzmrmnGu6HxFqN+Rf+3Nd0k+tWslk5TTQUHKchagNKZh9idsCNu0A0I
m+8wXcJHHiIwT7sdW1HjwObss294xKvENd7CrDG3A3XFxDWFVTSWj4TDk3jW69Iqy0nHS+9CtfLw
E+pX1fjrGqZ8kDH4Dgec33BA+gNgQc+vIpY/BdSONHpv4Ces0BhrsyREUEMrKF9wuFk8i0QnFY58
Vmp5no2QuCQHdh3pRp7qFoM3p13GooLAiqVkWsXBO/hqkdr7JStP+FeMrbkoQ9Auwt6GaWHvunI9
alEJ4Saj1Ay7Xj4izRNR9+PqnckpIlb0GzHYsSN/tb78cKy3FjVroFTypy7HxS8NiyuVe2xsyIoW
sj1GvIH7IjyZfez+bUv7lU1DtUMCkiD/cNVTshg3OG0gKGBJlWmFo0+1PkkaItg1s2P8F8qwUYbR
OvUWAq60frI0n8Q3naml3W1NvPVBQs65p5qox9mGkc60zLgEHQjCXdEDu4Hj3Tbjd231OAtyBa9T
8Z0uWndmLnk1nbA6l5jgWnzGBOW4j1TJfFxJzGGH5FkPpy2S+XAfaXzibMd5H2M+gTna4X+0KNyl
PLMvdNChkFnbhTPaG4NFR9vBWSkrHaPDEJsHDBmPzIBlgUuiCA0G4QW5oVON/bpJeoB4xhCoUf1s
SFXbptRX/HWzTzVX2BCH1UvMLPgwtQMtbVRvkQfOF7gvq2sF1Z7xP9bOc7dxLt3St9Lo/2wwB2D6
ACNRVM6yHP4QLleZOW/Gqz8P6+vG9DeNacwAAxQEu4JLlkXuN6z1rKiwNyrCxhEUd5RVzcm2kEFT
u4oNDtxNPz0JoSznCl/Y4dmXWDWqox6vNZJ7CE419mHsT5QpAR5vCbcAe0qxqELjtYmkL5/2ey+s
FZENu07IjBnmTBOnJUEqYXuTBn64CxoL5U6OoDWI1WI7wrToLQpiveEasmWggo4xppw7qcZtvAWA
UQ83ogOYouv1CUNvfuAJbX1ENr2vAE1hLdoxJ1+MRV88A4Kcx1q95D2rlKknTCdj+QaKQdMW05jh
P6XPLc3yw66lCAV7GK2jId85gYa1omrRtuCiYOD/8huz9f+bNXaMvuqiKb7F/5i/8ldRjnUUhOK/
/vwpQRT/+I/dT/H5p09WuYjEeG1/AZX/BfqPf/oH2Hv+m/+3f/iXX7+/ymMsf/39r58/syh3owa0
/pf4EzZM0eEb/59ZY/+zaT6zf/8Hf2DGHPNvsoLY3iZZhtLVMZ2//oMzZjt/o2syVDxsEMNAkEEA
+wdnTLX+5lCRARpDCG3p+py58U/OmP43CGQGf6JYhoEvSvl/Se9QTYf//184Y7ZOWrnD3k9hI2Dp
6DnhoP0r47wIrV4OpUbbKDZhscltYHy043uhVVX16Gh+BPI0uBbngFu2U7cZwSuhQ1MeepnYdI/+
hCJJfg/SGrgrwnzGshqIlQlXuyjPWJyzU1xkLCQQE0S9kT6RYYAFFluRwyabEwk8jM3zpjHeD30+
AhM2ZrRHn+7DADmO4Q8nha3uQobHCAQ/pbVsyOo0wcjQxPSkgYJoWNq5qB5KNWynQqBZ9fPaEyRW
v2aTvm1o06KJGYU97z/LukkPvz+ydB8LoUo66wiyh2Ge6kkapngDWfvX0F+F2TMKHXWJm+6yETkB
OaY5uEZjUVdZLrFJqZtpOFtSv9rbvT5eJli4hs72JO9KecnEt2BJtTTKivKLMLdeORPMEnntoKM0
v4wV4NSYIonpFyMsAsDMPFhNRrCHiZ9O+BvJByOGw6gfsmJ4WkupiuKTpF3Ej0b3Q2Zc5xF2/26p
1rbR8Z/4QVuu4EywsktVi/A3bWknzpdJjMiaxdZiYHrH4BRcO4CDmz+voCjUmDtfqPY7V6r6m6lN
hDkRMOjgcatMxPyYiJKyQY7YhZvQmHLS7kdnCRlgj8ZfIgm3+1Q65zBi4IOhhdSks+QjOBFwX9fR
JCIUTPOiLxASQvw/xqn6SmWYL7twljpMXeEVjXzojWHZ2jFknpGET/a42mCDEsP352I3VCzefQlD
LkP7KezkG7j4umdKKTFHhU8vjVTkUuaN/HxJGO23QyEgAqf+VyJ1b05lXfyoRgKbtJ6lYJrOpkwn
36EHeCIICu0qR3czUaIxgrbTN0hMg3EfS+EvptHMIFiHAz6iObRJLOntaVgq3Yzjpsukw0H2MwH9
WGpypa4Mn5mo9s7oFskqjdG88EAsiWXFqH4OteplAWyvsfoE+s5IEj9/Sn1ldgbBx9qh0/LtKEcs
bNhLdJ6qjWve8KTDEhlr+Q7bqVJ/DMq0NLV6T5DLFjDY6wReC1yil+O2bRje0/4F55CBmpxsA3P0
OuWSEjxPfIB2SedwDzFQqQ9UXZzQW02WcLfp4QrQPR5CYqHwiCXuCLtlSTVLB8/OVsJe1BF6EQQn
trXEiGOLYexTItAhQ7o7MSEGFpQz2amSytU086fP7sbWcRFlL+igf1lm+64SK4YjHNugjsUcJX20
7ajPrlFQbxI06Nw97IuvgIfOEHOiON92AeG9BcmZiybTSQQQcoxDCqysFWNRtv1ul1UOUcqj3CxN
8CR+2AIDDUt9CVkzdXs7lfZJKTsug9OaJBOu1IDJKimqEJ2m2ECPrmr3RnLwGiDsWdRypay7Kd9P
TcYyv3YijHXYh7M4wbeaTwrRaPWLkjc5effiy1EjIL0RBURYwA9sdAVXwwS6PYtYe9HlLmlrs3Uc
gpyVqfxMQM1bWfHZXOfZKWEUyRxPkxbdIhwRpyoBxJ42xkhpUNEYeQgXPfQKS34YWfnasVdQaqBm
OVM4I5FsjDNY+vVBv8qZL9ykmiNgh3zWAKOD41JsS7xDvFGnHS303Q7tSxOymuq4Y3ldeu2Nnsqw
S95V/8M3sxO71TXZqXeBsJIZCcaTWvpMElai4I0gOxM0U+Xxjz4ioxNjy8aKEBsA113nAZeuoR1U
3CGnWHNeVL0mZnHIJkDJobwc84l+EdqEwKtFeIO66OAf4vpsemzqBoO1Hp5ObkJbtjAShjVKgbD9
MSOH0bqFC7VMpKVVs+WzgXGYeXWMuHOZ6KicajXJr3U9VeiGEbKWlb2Blgb8dv4p9xLa/QnhVOI0
gPsrUa0r23WmIThgmJmHhbbbmVENTA5QohFV/s2pzMDNmmF6jBlfQRrnzqwNi7UvVco9M7uecd8I
FgrPLqrvRsPBNK5z1arWqIcjWCbVeNHx62SZGp4z5uyyKpojJTsx8imKemH0UDLjyfEmg0y62swK
L5lV5oWlpegjWUUj3tH3uoivUjwla9uXpB1MYDh/KCfW4VQfGVLae3Jj2g29CAAELqZrNnTSqmQd
wX1fWHuHjmEBYAkmMrgtr0sa7QgCqnQ7RT82hha+KkF7nAXeVzWmkRI+bBXVybIN4Egox2ruS4vI
BsIT9Iq56wClYgsjDgQEtiTF6i20cFyNDA0pbWPIcE68rTpllRjFe8KEeS03oNxQXw5rqWL/38yn
t9EsdLuFsrFNhnL81seZmpEX1xRtPVobpTzW4di4aLAYCmTcd8GNizPwa3VFAsFBnzM2raqVV32m
6Z8wMcZ4FUbQSw0pw++cEY7aj/CrmgjahA5JwG6sXRiBYJRCHtoIhUyexkdYcBAehd3e20K9KaQS
fZDAJ/CADem+yhCjpJNdu4yZxYk5B6DpBGkEt0tazoj9jFl2Z5Zh9RgbZ6fs4n1f5upOZqEEcco3
b7Valm7ZNeKutGtMSEDzpqz/0ScKgEM6hVBNGvRIiDV3cWlj09etCueVSPYxISleJlr9Xsts5rBF
Sj9DNlcxp2xfyfpGDwfjWNYmzA6m1Lj0KmiSWO4THCzKcIwKrpJkzDAzdxxJLlDb9yqT6NU4uq+1
1EtuNEJlYXhJ4t8UObvJUu6WDNvGNyLmnhM4IRDd+VdenhM9DH4QejG4sE8UMjWbLWZu5GNpl3lt
KMuYbvhpynY7npmNvNp1Txc6P0gFHRDj/8It2Y2cSXsyvDxpKjTEItjLRvLPBywhMHyic+kbKkiu
C67tZKNRrS7NMLCvY0PSL14X+XOU0JP0w7SAnqUcYZpq98ppt7VsORtHK8I1IVBYuMKhflpdrLPp
VfVbC8MRwuw7AAqWfJacbs04cTbAX4yTbhmztFN7UFNax7gKBa+A0T4nMDWA+TOCPP2SeelQX2z4
dX88uE0hxj05b+pB7Rr1wI8dkbIUtC6Bb91JzA8Z+Hy/RlyG8MzZ12GmHeDXLcJeO9MdNJ+kom40
uevcfoylrcoSaIVGSHILo67WJpwo7De6dqmaZNcnY8hLkj1DoaksX4BpA27Q1obRK/tYILDEry8w
X4zMOIjagjIFe62L68tk1OIeFaCCDVsvl5YuLc04lre+oT1teQqvvx9Kw/6sJhgSCa9DCl/iDb6Q
tKxtJm4WysNNN4YkH2FoPbZ6lazKRKvONLfbKcnCZzkqn8nAwgJHNHYGXQZsUuNUmdoxPKUlp4cq
BqA8/oszBrsy0vGT6kmyGohBXZjC+oFhhrCJ3CgoNq0jrjhcRor1QObFBq7TK7d0uL1a1hv5hjXT
v47icnRCkjas11KrsLprElQyEjU2Q6dRoIWE9QZqQqhRyGHbloSXQfIMdqxeBvYWYGAzNbcPSjqn
nSMOBtWgaqcp6W6ZqoZ3dggLvcvVC6y1Mz9941bH+lGX9DOaK+tsFt2IiNcRs7IU/nCNRigssWvF
5cpvuk2bOpeKBiULOrbAOUEVRd90S19qoPWmF11E1MXFpmHtM/tnZ2Oy3/VeZnErCbqRVWOdHsIg
1VYZVAevChHbwniZvnRswE4FVqZFZb6L+m7aq6MzMGqEKm5nVXv9fVhXplzdhjhQNinBsetxLLt7
V84hocrEnYAAYAr1irVLoal/PGR1lCEAGUnNyTPOaf52vVWazy4o4BM2FbiqRGr4lvA4956TSb/w
+AdrmTubpycfBVw03QiXJvsvr4VIhSKYa3xsCmlbVNa1R4NjqhGkPDvYROzbYHgupML4OfUScu72
Ux/890JighqzY6EzKdZtIffQxvR2pbK/YdRieuMIQaSVdazBKu7iqKiwxBkLjSXL1dTM8oTsxC2z
VN0lQavufn/0+6GeGaXgOsQsUWOkFD41K0HdB/hhR5Js9lKIXcm1y424Zz3FQP21n2LPjnnPh+B5
2CAW4Qv0O6/TRH/9/ZmSFe+Mye2laYMp6qJIQeVUK7j/+KjhxgCQhERFvAXaQbGHcA3skJXyYew1
FzzXbKt6tyLeGjJxetRweD+6FJqX8jTv9SSeMXeGdYPPEXI0VVJpuhUD6GGB9HKhtyUmkMOLFLPc
NLfDqbxVj+xRP/27ZcmX7KClO/MNPOjNP9tnmFPoiBdhE2/HMljCsrkYV6KDDtrJQCy9KrOtIz7l
8yhdBUAjGSFXhVA00n8GUb4wz9ZRRij/DBtAwc/Gs7JTutcvlY47AKSaa25vtwaX4nxiv7DfRUhk
58VplEzl2ombIzWQACX9ATU7vFNQo2Fm+YWDBP2EWt2zYo6blsEuBG2EcyJ16IVUdWNmQEjGyPEf
PZ3QsbeDX2pPwL3SimYZNiVhIwndxhgGmJfRyF7Hh872kxci+f1CJMC0z2I3+2ufLtvd9qw5S/nR
XMqbWZ6Nb/tLFrv4075PV+J8dY1uDYFIsVhxDnv+WWG0VnNp38dJcTlXE+BshNoQ6cfEYZ2idkcr
schH7mobbYK486m/1U8tOI5v5l2F5uWtjfGYE38DrWFxyrtDFbmEOVeJG70b3xjQ7a/h21If2VZ3
kKthLqKKearn3F+ZB/mSKivQEAK6eQUkroJPcTajk1VaW9NNq55lHoMB4TrLLg63taKsbkmDDDZw
V2gd8lRn4o8XbASwbd4MQ3bfHZs3CZk2zjoEc/ieRdKdIKpF3Xhc1Zpz4lf9TeK4etaO2i14ifmv
0cKdolhaz8yycrMtBkgo1/Q8NQqBpnR7H/KLwrOcAxdhmyyJ2nkRFGw37OfXUC2PBmbUOvVCt4+t
JZKG3toyAnrEHPIoU4TSbvoif3UC6eALvjYGyHBd20SjzMxz62pSQmA4PKd7BZvLgsS9BdCmI1Qc
8TosBr74E3lyeOsVti2RD/S25Nsr5U3N7Vs8Sy4H9SyAweZ0D/obuiTtqxi8+FXBvU7U+gFV4qv9
Hnxor11ylo3XDNJMSbIWzupNcgjw+6/TvXoJpE30gq3wpXipCK/zOp/hdOQB+rEG75fjgPNeWivz
0g473DoLSNQmPvl5VvBSvQxYwmPPZKPab3MCWM2P7oe/CYvTomw/WVZuEhlcpP813zT5WVEq28F+
YK6Zf+pfXbKz7/ML4D+sW/eK4jVKCLVdDMb2YVDWt+kIpAzNyzE/K1iAKx910i3kbo19udOslYVf
lTw5/WYczYN6qV+Tl+k1+SjvuALZr+vn+ZvvX1rzNB51G/BGsaULSVPx8qXFgKLawM63NdTGrhv4
LBqxCZr7nKE68xv5M4kxPDUcLGXXu+NrmuwNDeTMXQVzFV+zM/vLRXkN6h3rFi5RC2HkBwgA51nf
YP9RTsf7yEIl9MgHdNSeT9kWrFkyxIi+EPkkRLyXRbEC+0E3c89kf6NuYlZjC9u2Dht5g4+/PYcr
W99KF1/bjD+ClKESZuapAyMpefVL99LckYBdqofN9Vk+7TtVpAFF4r15S6IX0+/3Qb2VugL1jO3K
wr9kZqXvWXieQLmnW0ne2RXwikyFjAhWj4t0TlvKU5CO+2ab6QiLkVjb3O/zU8KtCJXIw7/XmuG9
RtPFxFDAKMH3tPy7jHOPmvRaaIjYtEc1FtqlTzLKAjKmrux/8DxUPNGC+1fwUFJqCiZbpvXDQNqt
HLtTcRme2aPkS0xGtxMrwOdbVepWjFcS8nP8pt9qJDlAGFivFFbXrMfyb5qbHWblaI26yFj38Dam
pm4RnUbyKgzU8I3Cbp/M6HQtTb9VZaweWA/3QQpSif2dtZvGwDmU7aCuiFgbH0NvioWMoOOi9MAK
bdUkaX0Ygvsc9bMVadDizRrF22hNHoxQw5XzwjwDLaaHTPRfieG/p1Env/nVwwmqz7RAjqeC+1ju
/HjGOMeZuba9gdyxYDToW1VpV97ym3hiF17IQZu5QNJaGWDMF1RgUGZBUi/7t+ZNxSKCoso4y4n8
RIDGHoVLyuiq4gcKwL1d9PrX0Lav2I8Vr8xsB/pOF54cJ4q3carfmeCGuGiHFv+kibg6KbecT9Wd
PJoVxiWaDsVX+/0fH5qIPdF7h0994o5od9p+5ctPeKL1Atg5DNZY5fcm+UHTnHG3YZq50ZXpPBMx
lbVSatkG3o6iyduuHR+dplknFXyiBv6AD5kuneseZTqwTlTVudUf6vnh90eOnd0jzSgwMmLnrxHk
Y/CBHA3DT66XPukWmYNTLzrNjn9f2rB0fICaq5zEvbWaTSUpBxmyamXjGLiJhZJY686ET1yKwT8x
UosXyGCHdV7zPgcdF8NpHtE5p9Tz0dTDygNnb3Yer2W40EajXIcZcZ2qAoMtU5WQE08atx1Lz5Mj
CEoNDspJqTXh9tmnudUb0g7FRi/jF6wOHDGNXW/sWt+PY6HvgCF0o7IoSZe6D3D547r5WNhaRlu4
F9hrNlj0X4eu8AkrpbMzTY7NQc2PDdiO49AGxTEv0xs6snxrKcbIFzImj7HzTHES97QZnQXce/TB
56nLET6mRbR5hbL/S1cOVUEFiYH3QytR4acI+cfvJvDLVeOxL8ABqSErStXTgLdpG0nOdyoZyYUI
Nl652gJiFOTMVFGv4U6Ij6YWZuuC1CIIy7K8YwFeLIxIJiiwqxAeIxaJfFFxt24ZD0xwfXvmSTDE
NH1wtZIpMIdT8GK/Tz+Sj/6luaLSlf1mZcivXLdCgQ2JxSee4Q1qFy+dgv17naeXoqjKS1ANR9NO
/b31wqD4mA7jw5KKfIWxL3HVFhqxw6gowPLKXDFUUEL0tsoMPuu+jK6OofoVDEzjMKQmYtihTW6g
KT+bgGEL4mVxCklTXJDyQKjCMDBeMOgpxvDVVPCJOuXFUPQfON4IplMEV32bvvczgbiEo6aLHU+C
TenA6teatyq69aRb+lDTEmoJJtBUEMBmBCyn442UA0Sx0rtdANYMatDoVorIq9a+VKfcpFbLJCSc
aKAIejPsU8W7ExYtkh0m4ktH0tItlO4mqVJPsuUPzTFjfCgih2w1ekkSiINlcVUTCWNTY8OmHfNz
LVUfjpDWJRvVzbTL24yVLiOrJeE1fUxKTm2qN8OBRtvqL2PbJmvSeDkcAdahkFKcuNzYivMxwoY3
LalZlQ5UoMyq0ISLBpoVUDEbXc2SKFPy4oJbZAbNufU/pIY7h5TMPL+ZRm5kiuDtMrwpQn5NIcQt
nE74q0cMTuJiSQzoHDzOCzOb5QxmW2PvrlbgC99UCL7b2VSe7DS7nVZlj4xsgOdS685lsodoiWrO
K5vkk4qTaE9lU/QzEqodoo32DQp7XPlaG30K5Yil+ktOUZ0Tqo6QKezXg1R3m55MckSr3BYsuyQj
zQ9Z3iVfLMSZeLID6RkHsm8fA6/XdN8bZp8cfPflBBfpoCpRvA5yNoQ605/GsiQaOEZAOjao3GQM
hVlHzEopM4AWFksR0/JBBllQGNfOacJ3/rYHyRP6KbmVrungWIcYoHlF3DzRU/6sTZHTmU/KjlmF
suOtz/OsgVBH8384qKQ9ULqFOzP8aNvgnsoDWqT5dzEFMGogvZcFkDEj+WHakKNyEGVsbyBxfARO
98VFjLFj5IJx8u5HOXQmOTDId8A8eL1cURBim/X8izbdlGwMztI4a6TA87lGDTm9GoIMPUq81xrr
wyZ8b5+L8h2zLCdlBETNlhgmU4HhqFW9NO6xB3An3uAD2Pu4l57O9ENKCJOQ8jFc9SrGTTpGTwRm
wX2EvDKpfjZ2Lq1GXhtmPzTSOmlK06ieY6hNyxCtD9LWGBeRurZSiHQZE91j4NQbyU4h+qaDskY9
9jYNnKuNBtVbBztOYh2zlDgsXcaXE0De4pbX0bHSQ6j6RnUKUL9itGYG7JRO6ZWfXWv0y15RXoM8
QV8Qq2IRoPSq4tQ4aplAgcKokFU0VXEqv5hzr1kOsw1LR6ubYbo4pzkayb68ToVjHJK0DbyS6mKZ
aT87HVtPrTGOL1WWTNiW/d5PH42hEvmAbXWTthWvImydlRMA60J11u/9un9vseZuBhQam0waZ1K9
RRwDoA+ZMeDx90MWkiwbYj2fWCjtLUVMe99J2aBOHduIuMgPluy8hQVDajTjhFdp+mJStWSVRqHi
ZsC3Vooq1gPbNp6FNIE3NA9G3jpXG9vZoxx0l7TJCaRMA1t2SMxdnoYPAvvcNu6MLVvZEmD4JG8r
RGqM6Jyt6F4AWJb3sXkrS5vcwhBMALxGkCWtHj9LBrchGa63Kk9I7JMQdZArSgb6pKmUjvAeysAZ
VobirCTNeYNTqa4StX+UEkvdCLc1iVzSMszGZNFZz9TQETDC4TcLmxKe75AwK5Uvhp0YwVNwF61r
DODz4Pc89QyhEKbkkVUT83AZRN5vB1DTHrhx4pFv61shxXuA+Ev85Lw8GgJWKrjvNBzgkRhL7GaH
gLzuLA6WdZGoAFe5hSVSvSdVzUQh4CTzBI7YxPmbAZOHCSc/1X6wS/xQ2/Wh0JeWQtbvhEfx0KBZ
d7shW+DdU3a9SQEtZpKaHG1ERgrgpBZfEoJKOp6MdL7xQ1R6sNS0xETO49drkuHINibXAoCAGa3b
5lp1WGbivjkKG8vEYENbcr4RfdHoMtB2KtZpcgH9U65rjk/Z5hjUilviDqyK5In2QGkrEiF1qhtE
BTzLV79HOVpYPQIDKvWdj/4o0uJ2r1kdzglAeeCa3526UC8l+i4vcYDfMNnYK4YJO0+ud0li7dLm
Yk5HfKvCQ7HG0ijMyYFox1fo2iN5kFiDrBpIWtx11q5Uh1/NiPHPL6A+v/92XVsz8trB+m53Pm91
Oc14qzdrNS9/cifLthi2qhc1rA6Bhc4yI8FjmzlYfuY4IVaO4W7UWqC8kVJ+hkzjulrv3odWYtdZ
1eRYxM4qVEMd385EJmhctyeIdpDeUsJiOX/Zp1twC3rWFU1aZhs70ZqVVJLm0BLWxW1NeySpAuzL
zi5qL73Qlpgep8SXBGAMYhOS6J6tR1EVYovZBazLSKs45tyGIpMOtCYT3p8QEVugXx/C5x8lE2Xq
7/VtlBnWZURFDdyP/Zw1yfouMOp/ffj9e2liwz/6/SeKMfSbgnOUwwvARg+UrzHEdDSUfFyrLNLX
KIO1V0GOQOco70nuO49CoYI1Kg01lli3Er4E0ab1IWgTaxX18LPYDZh7kxXDnu1Bv+sNLrD5MwAI
v4rUsUhf0Y3dEAvsmeqHhEBg15ZatytaRaXEKLzO7ryaC+nhSISrjhhaFpXlGKffD7qlfkNMazZB
KH8FHaCmsrZZ8Ipxg/yAep8nyp0HjHEnp+KWsZnlJ9acrQBLlBzbH5JCCUw0Od65tNuSiEw/gCgH
z6UlXhnvh/1oIBuo0xO8JZnbMzN6hJb5XaTdJa2KQ5dU4jPIHJWGiXfN2BfxShXIOVkIfSQhN38s
ccpLkrN66zKf6Re2H2bFk0Qyq4p6J0HMk0S4VXIhPNI6gl+SpX1CMMyvWhocrUpkWzP01YPOzd6r
nUw/W2CI6E8t45qo18Lkbcg2TN7kIP/ea0YqCb6yJmwbRgnKU5kp3UWllRsJTdwCTmNRwkmzyj3Y
gaWsjcm2t/xp184Pvz/6X5+qnaJsOmz7hoGPH+0vEMWLnZdeZav20WwngD0URRenl1kBF7W2tfKu
IRgMQWEzpwS8a9rcQOP8RFSgXaRJOykGIbzKsC/lyA2dCtu0hA5ID3Mcq44PeyvH2l3H6W4YzYja
ypzopUxj9RqNUr1FjJ2RelIfqFukXZZLoMvIrN3WjvJijik+BDmsvYHB9bwT/wKZ1w36C04N+lxc
71jMX8sKdScd2wpPNofn8I3qWqzAe7B3tfud00ImTJT+Nceo8Dxk4c3GmeMFBq0/SA4OgcHRF3HP
JYwc216YI0cAAHGHzRTpyZNjIOFiZixYJ+dWZZ/Cegx3yRC+jHFkXvUM40swpvlOEm6Q2jFksGZm
IEQ84UL3opyiwUjIoBxUaWOiWWCUIAFUi13DuEnDa4DSZxnV/k2GKYSyV9vYHcN8ko2CbTQ0p0qA
OMQlfja5JPC+qlA58htL1DcMeOpyYgbZcsph1tKQoB0dRf2plOYPqbZ+mLo8uBLNyBaZyKkl3EGv
/IQrWof8zm+AoPpOSdixQgvGArnOF2LSeV7RuKakaS5AqctlhYb+C36mFmpfvkIwnoXmaxv7We/i
YJDDrr2Rtx1cmnZY/U5BCsj4XZS0BGszUYnNneDGws3+x6eGT8zmxA/GzRPOGLW1jO1o7uzizG0W
00OPywQvUbPPyfAOCuIJCDc1LoGojEtmN8O5bj9FaeV0T0q9qSWgvTmYLs+WSWjIx+oeNFF54oTH
fkqCY0Hl/mpDEN8jN89x9Ibqw9HkVVejCBLGUJ/zwjd2BHKnXjQ609MovLZltIzL3zh3xHbcaOoe
JtrqErTqNi6E2FklIQgTZdoybI2dBSi9XopJvGd5PywjCVQ+0RTRqdKYVWMg0nmle5SbhUOAeysf
xpZ9mACt5ssfqqSxtbWEdWzpZ72iJadskGFETw46LygQyEuaJgPgEopzPvke9fYmBeJxSTsGluaU
f6uRHwIgVI0tR0TzsINS8fLWjlZpZz2G0lJXU+I2gOaJ4mhwmAUjEQ3scDKJqLCOOkfL2OrYCdJG
a4yBwQEOTKJlIsdHX83zvSG1OaNU8xpZWHe7kdQ28h9g1qDWb3YTT0svHiMtpuKMJJoY2qrJtZ0O
V5rEOtlLmsZayohAF70dn4q6B13KTW0wS88Isn49TiP0EdCYSeeQYt/AUjPDTGdpVH7mQQM1nXRE
ViaVF2dzDsaZhGHbS6CQEqHZ0GfJQeMaVr3Fao/PryemcCr0I1befDGQLFRF0bJQGH1a5MR0uTjJ
KdFUPlIjhjQC6E6JkRaqMqX7i2UufptuQZ5bgbTNEwtONwEbocidm2gaUM2+APkI5G8NQovpsVVo
h6DW3iIfsr5IoosYbPBCcvJUfETWCB1J6gvJbWg03eNAgI31mgzC9HQ0RstOnVfEKqZ0oxXewJLz
iyKVA5FS5MXoyWjFFo0f10Z/rjfon0iwXsc1GnhnsJV1FZR8oXqK1gguJaLQtm2raLtJY5MCho2t
GSWkOTHhNkmsoSVCTEGqRG09Uo1hvbgXav8rLI3BKyc18cwy+BG96Y2ubarGwiY7P3C/qVr4waGw
gxvuGgpvnxiMJA2J53Xwgxglx0muto8xBC1QDeUm01uZnZOf342xpYKU6egn5Phoa2r3X+TJF4T3
QZH/hTnFpYhy0fz9r+qcHfzHb29//v2v/675Nf+s+dXAycv4godt9Mzi16BnRSgoTNDOEXQfcDwn
WfyuKok3drpLdpGKoAEly0+TdwyiHYemopLM1X9+VhYBzv/2rGydmYyuYrzna/75WVVFjj9JktiZ
DCd5Xc6HNkuiZ7NDO3ElpIsYmF8jmysZWx2hE25V3+TrYENf2LbKSr+pJ/2onZ17V13fqgD1nZFs
4ZiIeQBz9a9mrd4q4Pk7/5hb6iV7am/tc3yKh7hY/jaAq/vDwDIfVgss1V4Gy8vxenawJVUNftDe
i0hWxf3Bis5kmxke68K7Xo2t6riUc6XucrLv//NLotgIzf+310RBPa6QUQ2S0qBD/vNrgtZABTJo
tNvprF6Hfp8DuS7O/BoKRq5eydLPp+wFnEFGR7mNnGzJyObGSIXEUgUP4sh9LAeDZqE/HBfHJnVj
loZXCHcrclK3Nq+Pa8+LRZo6EmNYNhrRKYrOQcXlcWzoYxDhJMpquqjHKfF4Em9wdXuDKSyj810X
v8AxlL/l8qSQ7fqZQ5hT3Cp3Lf0ATWGBANbC13zcyyxnDtEzAo5z1N6Kz6b/jOFIkw8tu24sZQsm
MIm8lja1PLn2UdWZvi6gjrjZs6MAxb7sA9J1vKOJizitrphBESvBi3xqXw3yq+/5v5fP4tHc7OcU
ud1/s3ce27Fb57Z+ImgAC7lbORdTMXUwyE0SOS2EBeDp7wf5+tiSfeRxOmfcxu3Ikm1xs6pQK/xz
zm9ex9sGseyZIcjJuk/BCPGBN3zgkl6xpfPc3Us05M4s+10LO3wVVbp7xuVhLqBdImOTtO5dun6S
jvB1m7yV6JfxlXKzJw9NEyYZ+iZWKrROvvkhyqePAnrfoIVGaKIp5z4fjVRHK51uxbtEO8XPtEyv
0X2B7rljJd9l5wilNbhwkuF91p7Ew18/PsIx/s3j4yIfWETHyR78+SvFOTrVKgbx+2So1uW0d0YY
C93Ne8+S98JxX1esuK+8LR/jc/OgLu0jc+dbgYqG03/LfSFCW2MCxQu89619DPz4CqZ+t+ePO83Q
2ntzV6DQPVHMItS5RrfL0O9qgGe9cTHFKq0wQSznaDjMlucxJcZ3outwgen1qXqjUmp8N72H7t5A
K4zwfd7z3gHr5+fOauKjg7KYp8fppUZrbFmRUxaJZSvEh9sKbPfpSbCYwC0zYGF0EVH9tNyTMsPr
gqGkv2XlRsGmm0XOc+tc+pt40d4c60qfgrwHwvE+viS3+sXg2TYI6D5aW80didh5uP6hRGUAWrk0
BHtdWxJePQN5XrTIrxb74qOy92UEYmQR8E16cR78J+2o36fP1NeqH/dX9JV9edURuofIHzlyLsg/
J7Pse3DOvvexasdLd+g+dec9R2RRexscykYhHFe30LzBP8hnQXnNBQgSwsG+c9bwNJClvloEaHgE
VKZ0AdifTXUubsUteIhuWrAzWIIGd6sOHsejnchWA3SIlEjBS5de5xdP/PhFPPByDQS9Q/wSWpsy
/9K3ff4mQdp61AXf5zwT9iu0gkXm7aq95xEax8fDYGeRPSltbbwqc6cWDaD6DyglR2K2Cwh35vv8
BsBnWDr32mOQY/cMREk1DPD4DumAAyD2ts7sk31WW28wR0CZhEN6AaS0tYoYB3yl5IaqrXBlB6Oz
bHXrLgaYhUlvKtZUJ4gdI5ofP3QbGsmaZJdDBbF7TAE0t6hl4BeUCkTdx19/icx/DciQjNFdMjy6
gbRpE9P554AMM7/IzcqONwIEm/BrRMZePCNpXAM9xDH0Hn40ssT/b/EUjj/g/twFFh8qvVcuEy37
VT61T0mPjxeTMx+mcU53UrUOQVbdX14Z3yOsUzm76UVMKkTBmu0Hyf2A9FgmCBwzTRN7N62Th5zY
4GKClv8kS6pWYhhRQZBt/sMLnnf/P54OTN3Rof54hkcMSf/T6UAGFMEjWDT71vzBUgUn50ypKlY7
lDR32Dd5sMC7LGC72U66HzYaLZfao8Fu6r+WD/JuvDio1079q63jbeRxm2XlVay89QOdMQv71Nxr
6N+ljkTESDn6D5um+Le/v0E1DMEr17Qs8ccPDE+9KDIvb/dh6y60R/PVLwBlmj89c/RxWae7GsV/
ATlwkz+Xz04kF81zwiUO/CAh+xzSh3fgwA63eiDmTK4HjX4ggPLXb/O/+zXZ1m0iYK7rUD5Exuuf
nyuRN0ZV1nGxJ2xJZQ5GLeccogIbWpLuStnbBwL/NzOwzKMFJ359pDIRBlr8craJmBxDPb0v/eTZ
0qHQ/i5Tc2e16HbCzlKTP1S4LG1GRQ38QizC1uWvf33/X08mpg0q3xGGbQqdh/GPv36YxmB4Jjvb
C8Zmy6avw1VySlMAqgarCCckhOrBO9Ma40Fj7vZ5g6bw+z/9/t8LU9vHuBRPcej8dJ3MMPkWPBzU
wE8uZ8A01+yHKvKbS5SHR6yj9VYnkMbmjL/dnhuqf/+7yk3oqta1XVfFao8ByT4FzQRza/47JCvi
rgMp8KnsjyShR46WIGE8g+jHrCgPSMvNrDGXR3dWnGEzNe+KqUk5q9H6rEtn3JdQqV1pHbNZtybx
hHcKKbvZmbOube/7/EOftW6d42dVkXKbnIKxNQcp7kse3uQYz4TPiZracE5VmWQXSctIbXAPF6NQ
i3DW2SME92xW3vNZgxezGo9fO0G8QaHvZq2+mVV7b9bv6R7dsfbkq3bW9u/NWecnw47o38/qPyEZ
rAAAXkHBbP/6Uxf/shgahmAh9B3WQtu158ziPz+0oWaFLTbfeG9mb3VBUc8M5mCK7zXGD2e9Agp1
6dNVPKb1RWkn0oHfWNJEj5vYJQ5h3Yuszjgv04rN0v5oFLQtJcCaLkmV+hsC0iPujqi7hqhvk1dc
jITRcwBpejlHWv7Di/mXR5izNYdnm6AlaUvT/9M30KmjpqY1PtqLs+uhv0fBsOIUTA/bMjP84BwG
HaRnUe+drtEPlYMEbmYNtiEzKk+Rmd3F3botXnphNevhIu/7GyeKT/ftv05y/2up2j9kbLff5eUj
/27+mLX9fzJ6a+g8bq7Free/j9+uvrMo/uf47T/+pb9FcF33N9P0bUQTz9HN+T//HsF1nd887la+
7xJ/NZnWcn7+ewTX+w1DGUucY/iGpTuCXOzfI7jeb5Yu+Ld0xzQMfqL4H0Vw9T8+hrw6T7jCJ+Xr
mBZXPO9Pd7y4sInT+qLedqSk/B40d+J/MEtOtw1K3NkabhTbPTZM4RYTe/Y6ienAoQwR5zSP49oc
FN97SoxkTUu11ADdJvRMXIoIYMUchN0GSYwIQsrNVl1zU0HyrSq3uRmx5C5D5Vk/MohM7HXmUP7o
a92DkHI4zYIILmacy/fKKQImzGh4bZCdq6w4xXnRsqdCv5UhsDu3vALiG+8jKjIWmHUTylOvfY73
xKiVe/GwdDfG7K5tVvwKztzwZK40VuAaHMOqsBp33zf259RZzYXnAUupMX02tKlE9ao2mhdy88Qj
LM1cT8CMYnyyJH5GksFD6DK0ad4E8euToBcujSEB9JSJlll/LMxi43ndSzjfeT0UDo5M9bjWqbYi
JRcJ+aug9DQkOUDsyFwxqC6vXv6WOM5rV2nm0lBhudibcaCwgy0CLs0rVTGSoVZmofeSV4APISuH
Vzd96vtxT66pgBURfgiXqF9nCrqCOUXUnxRsTstSk9ilpNcd+okC4CxSLOphkmND9BfQQZNFM581
woLxpQquDMdqBCeCWAOrvK9F5pGtap3bg4cGR22O1cXRkQ3X2TTedYjM9tjnivweSA1b+lfPoRPb
iP2OWHXiLeuY2s067A6ZsJjcd4KiV300N55JXo1G03YbFF2z8NzUWeZamp4SfehOVLtcAigd245I
OuCBgZhHq4uFho6/VjEbMr9EPdOm70KZPzP+faJaDuZjaOG99a8AH7/DTPiE95R+FgSxsDE3ezef
4hc4/AdhSufAyWdcdTmDPjyVL5QwPFIrc+9D/X/xFZ8GI2hu6O1TDQieT0QexomS7E5yt+ab1Rwx
bfS7XO93VqcIek1GseP4dKZ/CVZuCwBFUp9wqr3uwUQSuWPucWtVxHYT2tm2ol/0bHUdHhXFsCsa
neMQ9Nk+yADRVvqmHUdKFB2KnH9fpP7/kv4faAqGY1ge4xtWwf9+TV9G0UdLNV74IaM/LO3/+Jf/
trZ7Fmuxbum255mux4rMYV99Ny1TTv038bednasMYsf8v/x9bYehoIvfbwgUCrqQFP5rbTfc31xg
teAVLINDgcuQ8u9gibu/3ZFgUvwNNPF///kPg1Y2DA5E/7hMQafimGQJlm9P+POW8acDE7VscKuS
fsA7aWdLzsuEfsnxYzvB6NZ35Ws9ShOUrlHusddK+odhD3UUjfThURPygRJ2inojI7nZPiMrgmTn
UUTmnaUNS1y91aVT6lA0rXclYFiehqHcVIJxdiKqYJOqH9/xGzhHE0VObgTkoSo+M+DDnKj5OjeZ
uBuYdpgQPE+pMnHYWxRl2MlzZMNvdD6CqfdWYYcNV95FWoLfrsuwneiIfhh+9B9sR4BqXe8mA89Z
m1WDh59+mm1MoxJ5a6oUJz5ofFGbCNti6dy7dk9Le1lP7EzmG5V9ZYwta+DbmVkvVhZmWyNp6C0t
zs5QUy47GqR5Bcn8knFTYXI+Eyg8UdOfPIN8ikerRDwNiybdizGaSE0X/VExnxatjSpYxwtO5E99
Nn5DzaWxY5Zko/ZmNCrbNdlcLhBQFVrd3CreV01mbl1WSfxQWL56dpg4aSkHa0yu8276kSV1tYoG
w1qLXBztE2FP4MvO7zlvOgcGzJNJUf4kpiG2Uq6yIvoWbgd0yZwoFw+JXaued9LutEevqZ8C2PNH
0rvLFB/sSQ8c7CVrgnJXOjnTBYnydTdSfTc1HImlvx1kSbeTKQSluRUYpdLdhqabLLmkkWVKQfhb
mbsWKcr7WPtLzkFk5RkSuBYF6yFRxUXqmJvOz2YfGDeQppaLiLoNsgX+u6QuO07TD13gIOtxlC0r
UHN4hSCC/kCBvDPZ/zAwgpkjN4oXadgnLf5uboGv+JJSEpCZjSIKwdn3fQSlHlie1MHEDnXh77vc
eY3icp9Fvn4Y6IJoDc4R2HiXfMrDnd4UBaFUnIkGkA9wz+6px6j9yffjyfTTPRwoeauZJa7sPC4f
GGbfpYZvHmbCnMP2CZf2veEdhwc0px2N4KMJ7+u4fhrwkQH2f3IYw36KMgaHVNZHvSbjFlgPMkRu
NhNTbFuzS49tk3/WAeR6dtpxDxprWGYWo8R+anOAzCEqopc5eII1tWZiro7ZGN+T0OMhD93ovpmw
jFZFECzMIJx2VHFXB20EE5G5XPiwE6ptUxqI/bzVvSieC1QWNzAWgK7WSO8VtXvlOU12WZH9wm4s
NoZONsxRHiFC2nRUKH86qWj98E8+7xDNL+XKDWBXx56gal5XGFa6XdnMunrQrNoCt1RFN2wHUY16
ysHLdp0Rbnn0FyBAcZ7mDbojwRLodbRiz+DLmKpfHtDWi1P+DOctSyVRe1CMMoIsBacoxgrFYN4M
CE11nesfSPvd6SN/PmzyYk2Z+SsFFMzJ/e7VK6lHc4FDvduCg05g6dtUCwr+BH3AnOg/+sUrdDUm
8FHyZCaNxdx1Sna6G0jkM9yImHUbFga3pD48reUWjtEHgLPj4AwbNQIzcXN8Kp2fg38XhwnOYxIr
DUnZbxet5m4rn2Y/zUyhsyD1jiGZPswZz1OSnAtnH7u4x0G/LMZ25mmFQBh69QwNS+6MmOC44xJk
tvTwFGVEv2Mrq3ZVsM2awIbcqh7yMcg3DZ+c73b4EXHeSm07+PYvTLrhtdOyYw/+4tOlY2d2SRwj
a5h2MyrGrBu6izzOf6GB4abMwocSK+PRG7rHROcIashL5daH1CV0B/ANkSEh7j1YVJFoE23mmVRk
/axfmmr2nm7f8Fu8jRUG4jZyjm5kL7JMkgVCIsTw92VyOF5ELnk7j86gZWiodYmLJpkj+crP3NWE
ed+m0zZRBGwHsLL4Ou8SMvirEpvmJiimQ+Vnv7xOPIAheZd9/yWG9FyfKzv91YUtrJgGnmodverm
XEWItQVrzEr5AFBo87PW5D8RkFizjl6lznDHKLPoDV55At6zM6aG+z8fA3M8QNT4K/GYC1Tp4Lnp
Ob92YDSg2hA599twb4XxoXNCWCZN8NU707caFDYimNYUSvF/LjkaU1PGxKHCLDZCQe8dQ66Ae0Ne
+AK5AKGLFJg3qZ82ghJjZM+pIR5M3vxto8DBQSHFiaM+LUxNBKmw8ndjt/dpmgnSUFvYZcBwRafm
13C8G15Kc+3kExsBJ8uG6JRhdM+a3+5E2pHqpUnSa32FXJgmm7RznugVl4fAA7ij1f7Krf14Vdbh
fUg2BkNb2lJzTTUKEDjrDJ3krEOV2QW9be8rmR4zo0YAsIcvOHwUSDOUr6rSejbgV+KTHMI3CyJR
cmkLkuhcNx6kgnUqycQfuXs8ELwIv7GYH70xMVciMHFZae1BxpZ5oKWNsbOm7qoWAGMIG3Pr+0mz
z0xCwzaW0O3kThmdX/ZKOCXh+fkvRh1YF5OPfwQl3Hg475puzR0o3Ggpe4Ur6mDXGw7J+SI7lkEJ
CbUX9EUWhbeGu5/trIQOnz4jZ1RDgK57G2ycgf+ZNu7mmXyZsUnqBm9H6Vg7RwIsC039MxqN4mmI
vius/gt6xSgXG+iHiWgO3Rpc7TYhgFHu+cEG9To9almhnwqXVPGoVLdjoTKP7mjvGM63G8xc8kgA
+S4NfP8I5fa7nyzIBnP5VocHWy8NVqdxFEiOsA2xevpGPF1cea2NtjuqpvrqEj85sM0tg7i+K6AY
bHAgf0LpHfUpfyz7Jft1enZkSO9ibe+KvlVbPXeWteeki4kSJDaN8EEPwfHyXm/iNnfOMz3gzraz
N3P2edZRttWTuoMlpTyYSD79O2n/COdLu5Jt4X7ZTdyxyUhoOtK2SPUve2MYEzTfefNbpvBlPMOQ
rxmGs1DreU9Km9RhEr7GopKrEetYQOIPGintzHUEaUBZLvXR3Vgz2YN30VItseTT0Y4NFVbbLiiN
NWDLk9ulciVkBYDVH6ejH+mfTTF1W4taqmNLPXbhJrPPhGifL1zwribRN80ruO0B+aNUUDYw1WM0
Ulw3qIm6Cg9IPxv872KNU3zgfu9AcpgWmGU/E107tVl3TzjqgfvxJguptfDcZ5sQSyg/0yFcgRjY
tU73lifOK8ckhLlQRzXEgg/Y3rW+49TQ1/jxnkyjMIm/OO4y7tDPJ1NW+wanxp2wxrXV4ICDsQNq
zJkvq1Zu3CHCc/ij5jXHQUgYe3isJw57tQrQbgPvQdLH9lB1ojkUFh5rHVP9xppbYVItDZ+wcJPr
UDdbNO+Ti7cusILoDrfzG9OqnZsY+b030chVBIjzgvjUuupTvrrwa9YoXN3O12J/6VJUtI764LG3
Y+eODfxg+salVHr/BO/6ojgnnqTUu2vid8QDG5I6bm+xB9Rkl728qy6Dz/ut0TWwSmWh3RF/+Qzr
UUcdyU40ODTnIbQpT6fRgaLs6ctMax9GrLYCH1ff56brrLMBZBAnzBoSkFM/hIgbS9BIwzOTEcjR
+PgPhpbdatU9ZVVPBXgtl6IcH4RjXrCgsj5iyMaN2nx7vN8rQf34qhkJnIcV8+0pkZzbGedoNvjF
13yoarQuoJwaZ8lKs05xD+OnMPybX3gWB7/oXYQVpKSpXUPGfMtpH57v7wRXEmzKUrefBVXG02hx
LBeSKycWgUEP7vRYv6i2ugX+uMVzcTaGKX1Oh1Wmw03Lw6I9elKJZeAOHNvpRmBLwgPk59kldMsP
ZokrNqVvN2nluuvnmgmQk4VeYwfKQ9piiAiAoRWx+oGuXS8Ht3vOgJt7HqBpyQUppS/iEBfYFjAQ
YmaytnEN2NUKaw6GE5kxz8Cl5RgeAYPBpc8ledW0Jr579m0K0Ji2R9uaaSfW+p5E9WAQ5amom7Yb
6ayimEi17437Dqk1aKRFfZkDOWLyLppiGARBsoiMWzFWxUY4/VmPmzNpKXA0oqRplChAa3LYDblO
KDN7bQO0pbCH0se8hAp7+qrq/MFsXWPRlMFrSvzPDZ1TPOZPqTEcMsZgwlSPnPyQPWjB7SOIekHF
wYiTWjooGoC69zYwOR7MSjfPP6pzstSEVrw4c1kHd8zkQYXxvVVjqDPKFOg0fYsLDvCsJVPvbDMr
1VnlVxVzvVM8+Pit3fYJ4YAkAJjAdJPEJRV8lptvPBb3g1M19TWXXFMpc+6X1Atoy6HswjtQCYp3
ByQ/AyB1zJ2j3sYU3STYSorM7c8lKBvXBlRGeehBsmVtCQRzIAid/krX8l09c6loCVJ3KsGtKpof
ynkJSoc+wRc+YluLvRUD5OoB+mL1IMXwSQMHOc2Skiq/DykVonXtBWLYTsZBd0GLfaoFls7MT65J
yreYJ7A/FfhGTVB1J6sfFS0nHajm3BjwW0I5maqw3A1DoLgAOOeMwDaAu6a4luBLjTb/NDHgPndb
t26MM0MKYHADDAOaJ56kY8xxtXfliuehIeA+cKdIy/E5saOPSgDDn0AQ9ZH1GgS5R2Ld3TVGvlV4
IF+TECZ33tId507dWZWyPXnltvVsukSH9hKEebAFxb9tk4w6VR+UewiyPSVABUuMQ7NVq0uadtpS
dKrZFfCbl73idgsvricFCKY27WdWFaEQtk29nh/1UxkaAo4JNNSwguUjcjAGXsR1h8shmAWKk56A
n79F6DJbRuWv+C6dU13kR+Giv6nMSPeNXsp1pjXJQWumGX8rnDXz6WlTRamx0PVK++zC6kAVmPNs
24YL9Nslpy4TdH8B1k0bRqpIpTokXHGbghsVfkdu4IGQR4PEexIwuqgnYpAimsyFYWpQWzML36EO
W/F381/yVoxOTw+21rP0MRkPLRh8XhFsjARSr4rb4azVabioElpQmhQnh9kfk6kCx9sqdU5CqtOU
SZAPi8SpbLpords9pEcl22vrAKQxbErgAVvkGGwhOhXeY0YeY017QbKp3OgjZup5V4R9tlBknV6k
o8Gu53i/TX0TgOCogAYY3HPR1z8qDvC4OMBDmhUhaXsimiy5828Dp4ZZpFKxHkYzPhINX7S6Tchq
iBdwOrhogHq66qR/oAFyWGgFQC5RkpdsneQs2/ggBwKNxDPeHL/YhjwsUZq152my7K02TcVqLAP0
glzWh1jPsr3X20giZnUaDOkubd2jcc+lJsv1t05o+bc4EvrGCohr2i134kSJ7qWbTeSaVtTvWa+w
xk3FXiDArGVJnavK4KqFDQ8nXa/+WuaTTSnRLyOpnXcs6sT2p8bBlOkJvug2KY6pujZRfi16fN7J
SFNR6RoWCCpu+FHGKKTOqZVyxry/qRGkRLgZUkYY3FokgXSWSzu6MmrWlqoCoB8GcxkZSZt14msM
qsFrD2r0DtIKT8kwj/ZaisCIihAQtrRvb+BeQozPxUvvXMOWHuA851AaK0AjNiIQ1yfPOIpSrSmP
zA/MmvLNVHPJNKECE/rycoKJ8UPGfCFPfaI3Rkost6jcVYttZlXosJlzO8CvBgmI44LZwqGP5Tof
CdlFlgQKTzffIm6d5zwdzV0TMxXwIsgDdlJQKsBoBua/RiA6U1vLcp5QzfJHl++0SNZV14+PhDWY
RUxufIy8e4NvNRE3Bnyaz0nSlAXexuwQZBWusZipURPMxUZJ/QAIjQpcTBC7xlPvrRjaY9tRochk
0MuOPF4dIKxnsiShO35AI2iYCaptG7nczsgFTHX6RFTVvlCxTpaYxf8EftVzfJt1OkxOgqznCYu6
WnAMAV7Nz7ULBgmBV58tIwbPZNWPHQjIVLPD+9Gar3DisafDLNaESSUoAKzMZKsap/TiWCCsCahV
x0GGs4Ws+dbmV1T1J5o/HxI3c7aTQ09bEXfXMVbWNgL4MMQFJzfqJnDXR3JZ2TrJB4HUn6Rae+f5
kBaVGe3tXFJvj8C0p5ODA7IE9dLlco4Mu/IUJ+ou0dBD3ADD2OSrRxXQ794awMebmpIet19waLGY
iepA3Hm/VJg/wu77CFIX7EkwfAqiUS1lFrIbjrQ0vXfTvh78XyX52LVe9t9D34B/GYZkLvwDpJd5
W8/c6Ph3qOUU9O4GFi/ZA7Icv06ddmcV5VzK2egrk8rfZYsyYxXqfkzYdoV0obV4ruB83T24KR1U
TcD0IrFiSo/jeJ2zDMwE3fmXj81xVanqkZrqRyDBhyz0u2Wv6R8GF2geSWKKeX4StLIsJzNmfOkE
n6bUvvqu6tYOYyyEtGyLOle08moPcH7aholxCymLIppdFDVbd/pVUWXGZTe2F6rYVJmj78KyvU4R
OliKJ7yERBr19la6brJiyk+LQfOFKtSyk8fGKs4iZ2UIYxM7tc5oG1ZYFcknn1oJqtypB9bzQ/7u
VtqdS1yc0AJp2VbakKsYwKaa2OAgwVgvWSu46DH1cN6acEAGNPQQS0+wLDunXPsOlAzPvzNeiMbn
p2TEEqGXdBFTErGhIuDaWcGRGcwy676i6lflj/HeCadLqv10DkcbJ3WXQ8Lx3RQhxm/3Ja6Vdkwc
IEJmYePK6D4mmiNwDEqGW3V07CwK5mvN0NbN1Btni+AdAe+vOCGTmFStWqTEyvfcces1oU3wiiGc
wbRwBqCEJFu5hRzJmoJjbahjaEhRH+r5L0kV7kXGDRnMYpBzS+2jhKiJVXIXN1aitnFX+C92nVV0
SDg69+LqPUiQGYXbsz174guUmrmWPURH6fdbrzHvYcDxdeVo1jFaURQMLFTl9WuLiUtNQ/rK8CZJ
VsWEbmDnLturIgbSfk9gRyMlbr6efXTVeHAo/wlKiPGGZe24J9FMM47nyBnfA7u+Fpi2Fnq05wh4
wXvzPBnJYz8kA9AKFxaF+hjrbJsM3qtjzYjoDYXod1X1Kw3mQxoB0dE0g43i4YFKi6OPTcMWFEhN
+i87T6gLNqBZBxkf9ITzyIABh5mV9SNkOKpK7pO9x8PBwxsZ7mde0ZVe9ZkDMbTDc5uJvVW6jPrJ
2aB+xyQCy9e0R09xd6P13GkuP0yQKRjWwGBYpenzYtTPD7TK8NEf3SdHpCevrV5DI333zNra6C3u
WN+7RsjHUSXup9B70kxu6cfaUp+t7b3kqnyV0wAbuuAklrK+CPwIHjNo2Z0sVni4JtQeV94KTL2+
oqU6GoI15UxylTg3r0Bdau2RZtTKWHldDzDILK690qhR9Hp5xKAI9U+vjEXnaeqig9TAEMW9NMwa
5NtM0NypPG8/KgmNMRiepD/3CWgLEVrBhfzKq5nZ4gWJDpt82Pwq7dwiBKO+QN3EGy1OP0Dxfjie
kd6/tSan/6Sug0USKodyZiiBjvjABzVbindGExdPFFtQDBrzGURq2qqIL43nExAxWFUPWT2MPEsc
FrSu+oKDYe78VJdrw6Aexc3oM9AyrjJQgyF4meatlN0L1cvvFLbLJYGadGEW31o193k3aEFxyrjS
xb29CBmf7YY2Dpe//1AzqSdqLPr6khFznTxvuEaiZlcbR7BlJgPMAOx3VGpi3SJNEgGNd004CbR8
Zyu1HLqsLjV3QaqWW0Car0lhL9GTSEkzjLVatBMmO7wd40ViSDX7TjvFtozZlPEp6G3vUQD1nPvF
Os+6tR0TX5+o76lS476wI2hocjyhiiRnjHPYwVNjqxo0FruE5mePFNk0OPPA4C26yFX3vmdeMroh
t0OAu4Ip/jMh4OTeHmlWc9OKOlqEUJ86l10tdfS9Nl3GUMxhbUG8rgkPSE6gO4PPm5dMNDYCob4M
LGCzmt2ZcCqaLdSCZIdS+6sFSUrtFFtEljNeZXS/9HFhsvy7hCWrXd0q47XEP76LdP/BcUh6Ea8r
IcR0N0nv9EGBRNrqLSCTsdLp7pPJo1+aXxkQINpBAA/HevesojR6XsEtqZa5gSBRhSnnR9i82yKd
r2w667oTeD9ULjPD4yba9MH0labcimW6NNxyvMmWc10a9+kMbsxopOAllpRcLkDfQpk1IfgxCMvW
+dQeGE41tOwA0ebN21Rk+RjlB3disn3GCYeqMoYr8X+6ng8NkbWFh5tqDWVqWitPbgl/2hk3hqxP
70WvPDIYXNBwcPKVdvWfKcTS7wBNXADovHaeTO+QGZ9rszNO0ici2lfGT1NBS7djgylM0h1aJKut
Y7PigMs7ladOVtmbXuk34C3rUdrWC23wz/iPnDVj92pflaSDRV11xLSQVrkqrlNVnqyQZtKhr07a
AIM0RjxOoBPLjiIlYzo3jX1rnJo+OuajAfPks1cVx6qwPgcxlgc/VtndlJKkC8y7rksujBAJ1/U+
xj6on/ugsfxV49s60IWU+YkhPAb5tb40q/rHK4fvYkZ8GGY0Pfa990LLzXMpkulOO0DOQudpKFMz
61te6ZRDnTyXMz4QPGDgQ86XlFV+Zbf2B71ppHGq7If2GE5KEWCTrlTb0mx/wg4ssE5l15YCbnsV
GwYkWW6CjNVqUgB006HbrACAPDiFG25t1JHFtKxNTKQW2xr92BkCUgfApzYh47foiJrgZgw8AwOz
/E6d3sYk9emBYLAd6HpNSAGnojhkUVe494M22Opj3p2Yh1BMGFZAoju5SQ273nWg84NMZyKezwdk
8dXWPdfTAWzRZENQUrS40hiEpCRtD/IKH/hCVG6AvNV/WxiV/ZgY5aT8fZb47h64K1FHLLiAR6iF
aHateQWL7u90+qMeJq2glbKl6Qbv2pR9Z3zvH83kZc7DL/3GO8R2kG9FWZJDgvZGIlouhhGb2tjP
VQ89xfZD8kIyflxpzLLXtoe/VxO1WDWEmhcm0nSs4bp1fFNtcxxNmFFhjOWtDHa5QV57UuEaO5Y8
2PNIEm7TkeED0lgbPRgp13bbnYBqc0km4eV/djH7jsEYimq3cC0dwqxlq4MaHMNgEfCl9Sv4j046
/YCcIcWdCC67pBUDTA0Q/HincP5raxCg4JytFzO3qQLKf4HSmxiOMq4iFvRCFHg4KeQmRc0v87pI
3cCNndd6XkOrpx3kgLEB2nk5HuPR4rTX6uAsutq9gVv5yqoGd1eMAqI/hiHyUz7p5zRPoQpUz8WU
WOuO/iYswgyNfLPpNvRblQVKHxwgkRZ47obslsB93U6MvvEUbOjiEbigAWOLzP0oNyMgWoz7LqNB
/Bq+N4dDsrzHFwjwa6w/u4mvcMD9ZIjyYtWGQb+CY7HRtFwsNb9Cjvw/7J3ZcuTImaVfRQ8wKMPi
2G7mIgKxR3Dfkjcwkkli3wEHHE/fH7KyNcpSl2Rlc9Nt1jKJkqySySAC4fiXc75TpViXW8JQ3Ra3
o03ZYKAuaw3/BT2iu4qb4nG595HIFUkgRlQb3rtVsslL4UivnEjd17r17sNutMyBRL84lQG21Ntq
wjVLaJC2I8n9w1VLxB1Z13h9n4SXjrdR2mDx4kNgR7wpHfBlf2YoWOvXPz5mOWU/L7o74AVTgXCp
54n7TbdVhq4wssSlkDrBQW1YHHLFcHh6Ml0KFDLO8bQSiyWQBEZJcxK/dz389M4Vd2MrscsPqqXA
/ioI8F1NY1yvJovsTC1RzzaeYW6HEa1+LTnKZ59qKcnLDQPTUyRD75JVL+zmzV0n409VRi4h5T2H
hmJhk+q7MFcOxeS4b+YuvHjyJYH/sTMKG9+tpOBApOifM8k6VmdsjsUHwnUNZiVTaB5wex61SLxZ
BmJRMxUpMvnIXHd8cveRQwK7VnI8W0YdbirG+Cjv2+yidVOykdCGnt0apN3cYH8mgZGCRt82DS2D
gjL1ovn6TTeysCqSTAX9oHX3XWFu+bXfQ6g2F8EQ4FpMEw8L68i4cHgwe/8qF7HGxmOKdrlb3leg
q44+GY9BDjCQQYoLTw8gWycSf6dnaXKqqej9sJvuY2LiA6+C82Tl1aUm9q9r0/6mR97UkGJwYGr4
wrfzQOknexNBgVyPi+936IZACDc8tsDlLzPnC/77kRU+fncFqcYXUHVMZ54uP76IDGKM5zHDU0NI
P8nF9DmyVGJ659arKzzLsJSHkSqpVs7O4hgQhjnfqlB/1LOuCnRw8XiQOeJdeo2mSKxTZ9bvEgsQ
GdCyu2XwuOulwNte5qQhzz1jzwH+8ZT3O30W411XMhBFXN93+hWdQEyNzSnf9EEeZsaZJNE7P4YY
QwIL3vS8HgKjn/ptqFufnivTi+JzgmWdKV+5HCLRGOS9XZ8hy20cw0ggrRSXpKYmJYEGnzWEgh2j
7ikofXk0RGtsylnoN6IamkOhU8YlU7rJ/SL5rDT/STJJPdtRHAVdY0J0nlsYQDnm7j7qD1Pi3xJ4
KHa11VPb2khxm4q15miOxd6VRb+uecBLCEuw+uIdkClwEK3QSSVwEQgvg6dQolUossi70dzuCzWC
GSQMS+BqeKCMtNbaCAqcTT6SbVhlLEFAP7cbC254mqT1LVHLzMSK7phmndhYuOADt42q41ztnMRO
rsfUpPweSKfJ5ZBca8kglxTC51TvkNQtX0grOTS96PaeBVW9dyWzUB1lteQx5zTnzHe7fY6KaRuP
KARiMipFmr/iL27hiMVLjO6MHssh22BlWn21JyDTI8Q0e6WYzfbZAu/wFh1MSh/hTpHDs2eeUHUv
3txEPxCdwgq3ybJjCO5obbc1l9Z9yZFSRaifHvqEjwnZRHMURu+quZiZ/4jiJGPKnsJ3w9y01/xW
btIWe7kXu9fTZIuboejErvOdoM37N+aesGVLKyEaufk0Cx3UCGdwkCXoUDhD6gvO9um6zcqAWWJ6
drwZQqrTzXTwWXtwJo/SxA3p6Yg41XzN3YehAxwEIsezywcbfSIZTnWvb20rmh+rIT05upbtJ+AC
u6RQN/jikn3TVCxpM2iCVtNqVPkA5J1kuLSDKZiH53dxQrXcGZ3cNkW8qRxbbayBErMzmKIVc8Tc
ZDbYYWvzJVcFM65y9gLNDIF3uSy+Zd2FYF6j4onsyxTtSS3SDlHWADpYeiynZl4NKJOj3k2ooSze
PUAR9YaxY77VmzC6cSWCh6SXl9mKQZL43iFKyNLOtXmfyOquMpzimHTzi2rqfAdCKd2ZRf6NyXkZ
+F5Y7kyilC4mA+zeGGF9SJJEWr2GdTrHrBsbHIVGPasrEt3v0Dr2p1aBQ0K9RYepnxuMgJYWDwse
8Mu+7UMgNGTOgilwlh6nbR/QQn+UiQRJJldOVQaRDV6PQzQCs1F/aRTlvWk/W+ic9nFK2nQU98ja
tCfeYfqwGNkSholdMaINKLTwmT7ugoLaPUJWCzL20oRZIG/3QvvQsIxUAEFWjptW+0G0l9ao4uvG
tS8p8E6altnddHdAbLYZWM4uRlKeO+aJK9wgPFGou0DqQk3yDn22h3CLe12+kyjMrJPn50wIi2xY
esa5DARLyDVwtUvZeR3FIQq+1p7Puh7xRHKJwWXRM67bJjLwGJTmHoDg66BBVO/CjCSteb6ki3if
BNzo2skYCBnjtouTY2G4L0LpLnSWvtzUA1hcn8pBI8forJnRTTaXydnxqZISpLfEb5Bgg7ZI3MUq
3VlQrPY1GdVSQgcY3OJJy+IVkccfUF0rUiVXzchzIJ69bm9r8T4lzi8Y7fRB5cSC54qxfhdOFJ3T
m9+nCCfz8ZyzxYKUtDKrbufUqBmKATRHAz52JWVSrVKl7bICqC+KLT5epyrSxKYRxsEYqie/FfRK
30WfZNvGt14nCxoQDcyGE9jdcovHugVUQ6IO9WS6bfF5rbNmstcDYsw4wfPBGxwgTqG8Fcz97YxX
xXQsV217alP/u8Vwe9EXfOojpspIyWc7wdLJGh/0Y9glaySQEmEwMAUtxRk228d5XiASxeQFtu6M
m80guPQq5wFiDtZ89NRVYxDd4VjJgNSPt7OjqKolO5isvBnNDq3Idhyaao+hi+SqHlKuPTw2YYot
oujfq6oI2JlvXbu6ozhz1rVKigs7TCpjghedGqxfFHvnNA3NC/5JFeBV2Oe5z6jEb8h8aZYLP6JJ
sztKSnYTOY0228OFPOnBhWTTgEq5SSWRXqoPDAhukXTurORVylCchpEqP2dFmY041nKYPhTtmNkj
iUbXbzP0Eb57k8OIfWur9M3N0NNYvf08pO2bkYVb3Y3Mq1S14f0ARq2uXRIemR2UTrr34xb3Yq9/
WIvS0kjs5htobDDAmF0iwnxbutFsrtF+5f7eowcIHJtQ4Fh6rMQt4KoZb3BgxNAPZTrtOpvE1y5k
kMIQH/rwREsgWnSS5AAybY+cgvmxxMvT9TNWGtsMfvxfM3QUVkOdEVFYwDuP2a8A/a9pubz7DsT8
4MnvDqM//IPeHs/o3aTbJ9J7tlKonpCCniExLPe6MU5G7d+BwS53TjsWm9BJ8o2lo4etdSoaBug2
To83iyZDh6qh2fLLtokTyl/p/+ddhdj2hAmm3VdpGBL7mZ9NXZZ7hPIrL2zbfa0oquvqKpp9UMTM
B9dD7RxtQyN/s2fjohGy5yJRYLDB46WwH+WMeIwwrVbrvpKqRc1RX0zLOoyJYT6EDOyOCKU57Key
fhwiDT1Y453sno+s6tPiGo7LqlBzvWl0z9srsocPoYXEyHOczeiiqLI93QPbOJ8nE+3rnFfjg4Gd
cR2p0jyockBUI2beGNVop9io+0BjrLK2Qma/GkUcIR0ksPfFVZzqglRSvqCpLHdxI+8T4XIsdN6F
ltc6EXjGtEixOf3rXpU/Tez8xVv4UBX8+4/Owl/+yJ/+RYt15u9JoP89oj9/Wgkh1fwrr8pb+T35
J6eKbizORb7zpwkRqyE0LV+4mEt0bCEYQX43qmBCdAEL6LrjYTe0XBwkP30qlv6b6y82FTicOBjp
zP7uU+EfEQ1KV+zgYDVw4zp/xadi/WqZx4KId8bXSRzlVTB4MBeOyMfbHTtP8EHG/0GH4lLnpWpn
8KxZycxOagCutcNoiOgyUtxQeDtkJ+mZcfTmULvougftK3fHm17T39vC5OHHE+YUmzkMj/rKrMfh
CqufWpsavl9CLbyg6sj/SYwkvrVd3VoLFLcbR4Zswcp7FpuQmaap2doQYAGpya0s6igIm6n6wYZz
mJgT/TcwRDV+kof+14r176xYugHXAovTv7i7g7fv7dvfuMP/dvXGPf63/Zv8zP9ot/35t/y8063f
TDIHdHQTDNVB7/2/O938zWdv5vMzuaN/tdvqeHSXwFv7h0H3H922+m+6ZTJ4E7rpQRqw/lLg7R+9
ttzhuLpIwdV5JWA9/uC1ZbZvThbWvs1IpWaDtm1whTgi3hodj+5J7P7hWv0XBjBr+ft+sX/ptuND
0uCHGpbP5fj1gxUVWl3VdgesCAaFT8ojNrAgn547iIjWXWzgpNSByfOfsoIGjcN2LLOgPyeU04WO
33Z89q1tqwRVKuaBBHZRenFd9R5bL1A4wUEU66hOA60DsxG9OZS8//o3WK78P/8GlskJZPOrOM4f
DGxhnVQ+s3FUqTFMnKw5AF9AZC+2Wno9aeN9ej+a7hb502ZmkewSG+q0ztYDOuVHRKt7K0Gcb+rw
EgcbSPBzGEE+6xfi5wpEdRA6w7+x9VMZ/PNL9rBzA6agAmeK/4eXXKCrZPgEIaoDBLtjqnWQEdLJ
fPJf6UZ92dWY7GIdl0gKCAio5DYnSQUrwbFFLPJtqiBDTg6YcXKK8JOgnGZLIA5zXL7qEAYvnoP6
tt6FvUFgIFz7jaGNrFEFHjK3ZOlLNbvwq6xyfDXDr9HLKArjjawE6QxwlhkTOx12U2qPwqb6JRO+
f7Ude9X3MPiZ9KC7XjfVHDgvhstfo1alyboKxZVfo+ESLL98udXeTRI/bQZQ6qCyN9sB9iNo9TC+
VZ6/qj6jzl4zaAtsTQSCCreQcn3smztuuGAcfOTz65gol3Z6Z2YXjGO2Fo64JHKiCUdDYjF/N3EG
I4fGYIBwNOolHWl+lRHQKUbrWOMaMMWeedMOmOBRs13gac6hMJt7uvJrtKsHeJGr2hY7T1FgSwLu
PWpqfELzq25ZJ73xDsuLKhOx02ObB4LNXkEBIQ2PNsN4omBWfgjynJ7dHKnbciICLVZ1HQKkrghy
VbVoYHq46e0eRLAIh0tBG4bo6fdXWzGFCPnRUo9O7LCIcH1ePis5hmdPSHbV2EIs9r36Ffm1OHOY
x5KWAyXfANydFlTJPju0/sq3581ANo3XvQP3DagdsboxFASKm6r3ceZ6Mj+rGetw9w9kCVsh0uoQ
5BP7g0Rt0tkNfHqBFJBWu0Tn1nxY7Qi6VEpI7fvSncdbf9HmguCzt74N+VpeG807VEQvopGODiU2
M3aI65Ffz2b3M9XTphbLDPtWw8Kvp+Q2JfcszvYacOSaD2RawzVcz/wmMg03Qrz7doGUS14YAq7K
6KNhCVDUi74MKi15vIuGx0uIW+W38pj1o66HxD2t27p47WaSp3PCVESpPXma652TPnwtaqZmk2Ip
hpQgwA9wXagyBpTc3I6+Ue6MzOZKR3x8iJkMafAXiadlu9tizruDMphwTIO0D3YcamCvO85C+YWK
e9HqSm9nx6BxtCIDKDk1XFp+KW8KF4Av6pkU1vZaE4b9aPFn4Pxuqoh8mNict9UU791R3DfEOj7W
3Raeqjw4JKCwtNUc5iCtF4yST1/ik/bcxeErG+QtqiHtknXuh0AKvzjcWKkkRUPj6ORrf+HPsey3
iNZGrRx6V37OeF2z6u5A2xEdpeY8mClHs5epYWs4nRukBuZ45XnpUdmgttyCaYkdat+wr3nYYLPz
MA7Ooyi7i23R3DYxH1V/TNdJZfffJNOkUO+i81A/x7JGRTtY6CJglzNZx6OTNTecPvKiCbbdvVe/
/jj0/1JB9Kdl+j9W6f/3T//Uf89iXndNn9r3z4v5SzJX7Vvxi+d8qZJ+fNvv9Y1v/SYoYJyF/LHY
ynlg/l7I++ZvpkuNQiil+7NS+c9K3sSmvtRE/MvSGeAvELH/pIkYv1EX0JHTHJIw5zp/qZI3INj8
+vTzKK0ohsGV2ZQbwEn+QLWxyFZD+RJCQ0BMgcb+yUyw6/ow5kbB0soZGC+6hlEFsKx9QbDenBwT
jxsc0eUDBwmG5HmTA28F0s3cwS9Zl476gb74le0e3AVyX+bM/IaOw90XrEN9ZNGGCy4uc9Q1pCy0
8PDSU0FuU2TkN5pe6GCefYJiGBluw9iw8P+SGZ2OEZtmaIiHaPhIw/Zc2KRV4IZDPtyyFUCi3Bog
BHlQOXas8U0EbSXJa+O4ya5AdTdazqXI41szE4eM0DdGlvqHk0CFaJNvtbSGlXDHZJ10rbvSkS5P
ndcjAODpVizNO2tDHiopC/14nOAHZudJpK9WOL3MhuxXecdBSUxrg5UEZY1etBufq71hDvch5pzk
Dy8c9zh63ht7YvA/ZOuiAL7h20zkdFkvaw34kSP00jz8dA0IX3p3U6iHTJk46YisDeLFvln1wJ/6
H2r8BaGNwAkLUWgS2xPVjzKzvhs6rybBQ9s05mufYi/oOljALn1RwwGFpAKqiL/2FUZZNB0TVrDm
Ef48GA/3Sdd91mKNjyBpsZ6M8Vp3FFstNV11pcKi12E9Ye5QONa3Mamf/VT/lgoD2nFjM8YbL5Zb
nEbXuYs9gPZdd2uE7p2d9lvnTe/mjbBqa6em6tRUGBN6XSZYBMzzUCljLecCha64DScpd7K9j1VB
Mt0AUV4nqkbkn2QKq00M+V3OLIOnsvmIWLwHlcAz2WrId1X7Qkd9QuWO1ZypnI3gCZH7bePH3+uk
Qc0ItXglQ+NZulPAfHWDFS0NAMt5APimZU+q38pWv45Q/fbs/VCbYSTpdQot1dJezon8aNLp2mPY
y9NOEYMHUxlNgL6qZhYDqvKMNS7CZD+zRDVy5kUsHN3VUnotU3P6nLtwSj9g5mk7KzWvBv4bf1d7
SvnYJO2AjFcfjp7bXRktjm+2BNF60PET1dqjFTP9DeP2q8TAHiB0INKcOLNpuirLztxE1T3TdxC8
3W0uFLTXk+v3L35HjHiULUFGIzdQ1+KpUSvFiDNtoaJavlzVfsts1rzNIu4SYVoPqMGfYv1kKv1c
M7zbWj4VhK/Sm8570eQcmG25t4zkJVlK0xZJIiPiKl4nTXVryAVa75sRa+R6nacqGKk/y7HhVgvr
N0DNl9CPgaGb+L7c6KrKuDUaxJYUjiRYthZj8mUpj7QMeS2m/nXp49+F/1B5EZnhCI7C6VEVX4nK
vo8ifM/R2QNV/Ywr636w5T0iFMoVguV8so1ojgpYk5BeMhPIXOrNbM5LBAxyfmqje0uIEXWy1a06
gX8wn+Clkz2SlvDe0IrijvSPdUayoafZq1ij7sdhFRRF9k0hmAxYeqL/Hp3L+AU+nnnzPDKyFL7B
uHzYS4+AUixVhJwgeMsJImRZSqJXM+1n8enIBO4b6uPSFldkJp31RGEMyFpye+PmgYwxlDd++q2O
7C/qT7iel7Et6/d5C12gge6DzRHufWz4O4bOWhxPoIrKx8Hmyuusfzc+UdI7tLuBPSWP7OnvHMAQ
G6k1F9W45xy9xWroVqOpnsZevM3Zty6zr5UF1DMfkZbmemAb893yqUM61K+aHpqUMo155Zf4TkIr
ftUaeVe4YH1U0iAzmlCbDeQIIq0w4DesEwegeVXzKbRgOqx7Re5kmdyLCJUcHoiyyouj1OVTNuLN
ymuOXt3A8gFEumWBDUZinAlHyU1jF1Iq3+Cb87DaYZswWmSsQKsQr8Li77PFWYEJjsDcjTO2kJnc
8PscuUMA5NtbReIhcnlGad1QHwVwKw0/xarHoB/E8Ws7t2+xMVz50ooxObhXQzJnbNuJpBydJQC8
u0JEjeC4iTGJ2LBMTN4mRZ4CtN70FQ35AT9BhEoi77ZmVT8QiLl1mxDZLAk5vd/cOcyE0XI1Lxi/
Apa6nyPG+R16gKtKMdaPGKFniKSIg6nY6kzWRh+aB1+NzaF2tOtqyG6ZPH/JAUmsFx9HBXoK0p6J
nibhzNJInhW2WYNjziHY0lgPGX4At5aLy90m7tR6dpV76OlF16Q+SZrYmb0mt/in6xCbkzTGBPKD
xRq6rDV6w1tCEEkFGpbA4hx+IO0S4r6ti4g1NMonWAGMG5qCWF9v/FiE7jYrHIch3KY0exw4MyWz
PebxVhH5s9XAE1zXpo1mszzk1WzfVanbXXLDe8IefqPL3LjHdi8JI5QzE0H0gFREJ+lnMLD01l5W
02Pme1v2Mc4GDSmBlyALEAhjuhSSJ7gzEr+kzXhYfrfOGyOaKHZhqQYS3HKNTWvS9oQGZn2I+tPF
8A9CjeYdsEQUdXF4bXkzwqJFqrBm99AU2nyDoJdbLH1ohPqwQsD5SHARtUz4ozKdOKDWLrZxjCxy
6ldZ9GVIjTeHrLWujCZiTpmIWsQW1UqAmXRG+CrjrSPd/CMSs7lIuLfzmA1Hixnn2hOhpEww8nPT
dvn5x/9KZzM59ByoCCcOg5vOz3Aw2q1e9cbWbCjNyp6oUpmTfR0iAAcdllMqMUXIPBbl7AO4FQR3
gJ+OV4SpJ/h88dTXAnosUPbpUA3xKayS6dgQ3mQ3qTKRrR7gVsUBD4/8aXKJZJQjJMumK65scJKq
Sw5GRPiH15jmKZoBjvWj+sa9Nl9VneU+9pp6SDrgzYZJ/ptGlUCLO0xB8zK7Q3Jxex3Gi1ckxwx+
kFnfkIJHIN2Cq7f0+tZZAPblgrIvBVB7seDt55jY7AV43yzo+2GB4FuLIy6Gi98JAPnJD1Q+0oJb
yzy0C0T/xxd7AevLAqdR2pO3gdMKfAHHS9uoU4MX7MSpFLfdLVJ9wVVDAdw8w/Zsd6yV0/jJAYTB
8xxx01B3D3z3tFb2ZYSBUJBzfxzN9kjopdjnMzWimpAySXu8shW6WI+EADV1CNDC8cEqLHtXFOWn
LexkhzgRyUdIxyqxAW1K4e1QOn3Jnl+yNLk1a5KR8Ie1W9HEb/r8iULf3tVCe5UZHiPSLRF3jhOR
dl0p6E3h4KCfQkTVHyxCAWPHeUiM9KGkmIBIQfntlrssb2mQB45HPGDdeqCo1jv3HScWkVBWNu7S
Rg3nwXOHszbk+CURggjnyxmii0R4pxtRgezceW1CbWvNAwgNSEGekXyRFJGtl+RoU497piDZsDEN
dQY3dYpL72YsJLu32qHD1hsGWN2uN/3bBjQpjjdSuxIsdFWfPJFYuMP5AUB6diggakAZggqc1fPF
wDy9wnG58+JqWLOv4qmA15nhSsHya83dDNQZlk8r8PAZJHUM+m3IaGqAQkjK5E53GACgknisq4lM
WPMSIjTe20Z7sGS2LQwjhsaZ7U2UP7vcQE03ELRVzfTxJj0QjszZO4/jlVWH8kSq9x7Q8j4bjIcu
8eM1laNctbKEce1thS2+t8a81X2x100Ax6xzCLCi63FUuALJguiKJ1t6Bc3xMAKKR/ma3csFUGWn
N4of1vrxt7CrEgYaPCD75jmaulfShJH7sKsfWHu03FI62oI8JF4CxMXKwn4OLGSXzOVrUwOhF97W
KPNXYS9dwdQ+IAL3V00b7+fO+nC0Qa6tUntsdExIMj6JlqgYaBdPnLYPLT4F5H0Oz4zCei7RBavS
vdFrQkJS114rlIpjpd03ekF+NVLL0MbxlLe1vimsGyzfEMDC/M7zWCsv8RDUIiX6K9BIhNjZyVnq
BHpVYT9tqMRpjROgiKnDnEw+kCqCh9v8cMLps8/AVCc+tPMB1xqMV5ahWohsRMGCarACF11xVpgG
K5cEoArxa913VpACAqlxC+7n0XlMaMmDvA59GBagI4ETYLyK2T5i2F1rDcl5dfFRFtUu0j1tNTNc
1oxu1cSqXTnjTGOXlBxci21gvpkjY51azoMUOS4rZjBGAkBpwtUo4+KAgRYVOjcsCw1qGSvBp5h9
nzM0v6olSjBuHzJOzqCdcRXZPmv6vFrDBXmpokcyoNNOPVamIrmeK41k7WbE5O3Z9kdsVJ9C8B5m
mbmbCgrEWL4AOmqPJLlHsKyyhOT56qJhhNsQ/7CHK0lmDBetW+HeyBEwmjLweezbFWFN3Ngc4ZZ5
9vPum1PN8ONyWI3I7JcWt4i3jakPqMDyd8ZkiGLFuzC1s7TToxEPW3pm9BSofwwOA4mINzFvJdZk
b8CtlZfpRxctTYE1v8jsRi379sRjpzDpmDSrSSMbjoGtg5w0M9oPtwYmKiVrdFTl5uRRGFcvNjWQ
hEJh1BbzuWq8USaMJaGHB7/D9wAeXRCR06KKdvB2GpQcbq4ejJg6CqhxGuD+BcGc1Z69rQebK0n/
D3WDD0vmnUWWuBcE3vcpIl1G7TUnml7tORg7DN45qkuoKkPYn+jaDjPezsCd7W5FlPnWcuvrNod4
ZzPy95zmoE1LEZsmgecinGw8HIFZYm5KwlUt3q1cDRBlBkyEvpYHkcmOYFDIoWJlHQzzRRIA4Kdx
ckBC/NZwYvjQnSMGp1SnjP7Q52K3p6i03RN9Fi6XJn0sYoUe8KmY7HIbGi3iwMK9SkL5LesmiF4N
isnh02zN24RNzyaqhxvMSNbVQEzriE0QoyUNU5mnOyhk1HitwWnVPfCAop5CYRPyDDTrLtkyhbmK
+T1SonjX2Vj29DCLHD4kf90rv/ex/8hg1QGVGXTQmAKH2WJwIdxVpK5xqiMg540Zvjv1chjbXrMm
p/gg0XSA1Z82PDk+SQM7QNGLNnOJlp4sDtBLKfz/qsNHoKKXKda/zZCZglpv37g54nnOTxbV81r3
Cp2ObQpGHKh+Su6d60Pginz8Dpjj5bEI9XOhbG9tkE4TKJNcL2vW9zURWvsqiq6TObyG9Pmd4QyA
7Ileq/KNF4gRm2Lk91n8dV5HI+k0rwPzMWBJIxu3iZahiJ9iyey0IuoTr6EFu47OMPRxotatRsim
wingjt8iT13PTnbxo3oRDX/l0jhNJbYjz+rI7wWNgt3DfLX7Bu0MPUBgmhjqUkTj9oCqX2nxzpLh
u2yGYpMJ0vZaaw+r4Ce3+i9NZ/9/dBa/DHD/B8GgXV+3nCXL6M/Ht7uKdIfPsk96tSQd/f07fm6m
xW88NGw202CdHfJQWBz+1GBYv6EyF6bLUF43LbEMVX+KMAx7YUSzMTYYArsWo9W/j24NgabDRqEB
XNjgr0PT8Qc46L+ChRr8Rb9uWnllusPggrRTtsX6H0QYpstWws7HcZMCYBKeegjrcTP4w3HKa24/
CcFF6NU287W3jiqyDeN3YjPStTvWL/9w0f6LtfU/7Xx/vBJeCutDWO/LdfpHOUgeAW4A8DtuZoH4
chbRl0RftlKjNv2bZa34EZ/xy4ac7Yenuz6DPHY//7SsHRwbqRUeF4pOUulQq6qVjR5/h3e23ZRN
7u/oggBXpoT/isXRlwtmRpG8gLJ8JroOnbhnfYauE19N1TdjclmSxT3Bf6RqolNG7xyxGrUKsD36
lFS7WHl7Q3UO6x3mjI7mmMcfX+qcHJHQM/bEyTonkDCB0xOXOpSiWaP8djcO1XBAKLIDxGS4JOzq
rxZgVJa1wz7sMmY6fn1ly7HfZakSB0+Qepr0zftcj5+6TeYN8QVXhuHH1wbSrgNcf49cnOK+mCEL
jSqrN3mE1WCAWbIlKvLVgMUA3jDpIAEwhDP7njBGksiSxOmfFA7qEZB2xJyJoWVa3UIKmClJa0Jy
1FDdwvj0buphlWupPFV0rLXo5C0kVpNUCS1HWy6egO/RO6TO95rF36OvzhI3NBA2CEAdQ/qwrOJT
STDlaSqmizvU2p7LS/RLCfwhNHGfRYgDDpGTUNqVrhUwEUMVilQbsammB5NmuHfSEZAdFZYnC/SX
0zxW5Oqcu6q9VRXpIbqD8FyDqidszIc/vkym7R3l8sUZqc/rsNJ3mDwG182uahP+uZr4+cRaxIfJ
bge6BH/cRbKItgU0h7U/4tEGpjKftBGThecKsXHN1CSJWfFYISn34prtLsbXGzD8bq8ltE8Y5sNJ
i6BGNuAj7xxVb8DZkE+NfOOGqEvog51xX8SM6hy5hPQqfTroYTes22yExtARVTaG8WNWtdUuxW3L
Lcomu86Sd4yOB8ZCDLDx9HIArIy8edHc8gwI5sH1EP/2Lktdv9YeprKESpvcjsuEiPqkidtyk2ow
9caCBCsrPNYgtqSevvnDMl9vxC30ykNWL9ElrU0S8ZRjnBz5pMruBGBkweyxilhHC5gTPqGc+Umo
1JBoeaDBwtBbUfOfy5OaBvTkyGLSSUdlOa+8KnovCU42rPQrpJUgwOKpcvT35clHlC5rkwqeRuke
ABA9dTV8mTrsDkT6XMAIW9xIALTNxtpqDj+obJJ3D1mRMX0UJuwabNGr0IUdFaJ8LKHlhPqW9v2R
CNsX0KFkH4G7DDyM1wQ/nInDvvjVeD9J92o2sxs7rr8njPyxgMP0yoAXuPE7DSrcL83fyJCY3iwy
bweH99Apr1Qjg6Qf1pbWvi1X68cPcB0uGaFT2Ifrcg9nSM/2Rps+2IV16yn7o9QISZ9YirfTE53z
lytZjRnWrT2kXwRCssbobppMV6uUapdTuTwvYWGr1k2fZ0+tqxjsBbh6Qq8otoJd7oy3IqHVE/Hb
ULUApgSbjQqom/9l1pSGXGDTIUcQ4ysj350RcnVtCYIyto+T5j3AHKhd9+It95FGQGVts3/C5Uui
1q2yIx+ZeH4eu/JZ056JCTlIa0l7RQWRiyBxw4flCIfp+FF9n2w2Ipl/4x7jY6hDOOxLEfSVemZy
cFgeKWbTEtnaU8tj2NdNJ8PL177YevqFFe3K4n7IfBpBPzxghWHTZZRUbQhWjMF/Eq+VKvCUhg+e
5lyxUX/QG8E2HVIUyAu6M5NfVAN3vJ9EV6MIYt/g0gpgjVSSs8zB+F114WF2ctQRkQLJIxxzN1f9
cDOM24LD98qtw+baYJtXje140RB61ymm8t6+qptPw7ev4YPeZt0BLMNN5HlPctK3Xes/hFjlUmJp
TWxzdQQhGVDJl4FJZZUV3DvtRFpdbtsbYWi3Zfgf5J3JcuRIlmX/pdeNFAWgmBa9sZE0o5HGmfQN
hHR3Yp4VgCq+vo6FZFVFeIZEdNaupXMTKUJx0gyD6tP37j2XfpNLWysnRLsCTCnbI2kkhNBGtMZH
GfIgBppMx6NtC8ajvn0/DiCeDaTadHgLIe0HNUxHLpYa+b1LudwOGmsaV4Rg5bNOJuLXrGJrOdVb
6NZrtyw+DQ0zpD/yfgiwy4RT8a6S6oaPfhA9oTodrdQW+VS9/BbJV87Z5yCWPVKUnr9iUzK3U/9W
mMc5sZ8qweeMXSAhLjHFmf9ZDuN1VU8kffrfLGH9HHX3GdvyiZMWwEzJGdCzi1NYO+cpmM5VQn+r
KLhZ+vJw8Y4fUlHd9yKCpc33qWmETLbi2D5iDiASrFDxVvX8BF3Fy7+vRfj/tdp1XKD1f1HtjvlH
/6F+rXh/+1f/VfHKwEOGadOpCi9yhf+seP3wH7wMCIjFRXnwm6zyPytexArUwR5BnKgZfpM4/FfF
64h/YEV3EXdKx6FWseW/U/H+WmZSWl6Y/dAxIpvSO/hFHImwfvKHUgdbRRwHKIsF4X5kWmdDwE6+
+d2V+ZOS9l8UzhekP/IMyj4YLt5vQs3fKZwHn8VlTmqf5n3XfBJZBic/W8JxVSjoQAk0lb+RfqLA
/mM5L/iLBKLKi+ojcpGA/rGIjiCAh2MR+9vA1vQ/20qU6Xq00goAd+DWmxEowWueQONK3RwL1ZKM
bgJr0rX3tZyya03W0tGmp78t60TcWoi7CpRpRXv66yvzL+eOywe9HHw84hJEIIJfBCMIIAoz6zqA
N2hFJ05gPvMsFTpYz4PmZlamZRQ4T3ofiH64VAea/Z/b+ZCMY/FcN1odYBU1X3/9sX7Tqfz+YPDb
x3JdAUYNVR9Unz9evyDqRJtHxt+OditPai6LZj07Tfrlzyo7zo4VHdy6mI7YgOfnSuWoupIgvEq1
DF4dk1R3Rqesz+21SK174HrNIY7i4hhPIwZF/MPFD0v2BnpR3kGCchrYf3axr7DrPfz1N0Eu9CeP
AgGcGOZcQGz8949fJWSSLNToehdjWXpD4xFKso7sQ2mn8UtD3/Deh18N0Kse+weiDecftT+jAC6r
GuIMiVmP5ZzeCKKnCPGmzYFYg/SX5MOCyrHG2HmViJypOdHnCPW2gpyE3VjbAj1ZkJ2w4CJuTJcz
cFqMfRXTY89+giJ9pdA1WAa9Tj5ETMiAaNIW64iOEGvFLrtGdwFAzw+PhCXvxunoRfdTF74WChNt
3pHZ2hjncez9o5nqAxLKx3wxO2usUMZige68XWNHDNChL47zbTYmT3X2AG29ZCODONrFR1j3PrBd
dacy8TbYgSbpHr9LZBCCkD6aDTN86Yqpb8hNWyXu8sIA+piS3IehYRcE8rOKyx9pOG6IaH6CF30c
2oGxHy7oJoNTgNMfudOuFSRel8J97mb9w5/ZuWfXSzedXdwsS/yg2IVXoAro8aHsQt+ETd4pZ/fk
jiMseaLR0Srbo9sePb9bTlh+eE9TpOpH23fQGRRZq9BvJ9pr1n/95FyW+z+0BHgHsEJ46M1s13Z9
tGF/OIi3QcUYfzDeFvhFddeIot414ORv0NajE0DNdUnchkFThXrLVKgYtiTpzV8+QOhP3cEiJMrG
+kGjq7gKUplwmECOy2i4qki4p8Bp0ma4moBvviVMrN1d0lbmRzTO9uPIuesI/cB6s90iuRGL6fej
xIiEiTLFmiyT8BgWF1jR6Iu/e2EuK84vrz7rkMtGRh60xwLwy9cORTsFl1efaDtz8goYGuvcsST4
8KY/WwYjJllMDsVnudw7WY90LFroTWNGbA/2IsPnchr6L+SW9udf35E/WdRDWiLkgPI/wRn/j5+s
TAA8lt7sbefQ8dZu33ylkOU6Bt+bWSd/szL/yWWgGYRfjgZTaLNz/fGPNanjz6FR3taYIXhL+j7Y
GleUV/+Dr/S7v/LL4oSVLPMHt/e2BeS9n6IZmpthkCjmXA+CvFS12f31H7R/NUVw/bAbYYeghkAu
+Zvl4Hd7MU9o3hJN4W1rbIJHHRbMc3FdglI3i/cSNrKFhDqHhK04lXhzhajPKAX+LgX9zz4Gdixc
ILS5PMn//eXyWrPXdiklv5XEhAxo/8XxFFIlP6rWS+S0oH7HZFP65Nc61fxcqGnzNxfi0tH7/XPu
ofikAPPILnLwVQe/dvx0YoeGBvK2XDzgqSksilOnMHqwnSLqcGeziZgGrf18cu+7YgHHtdhDvIvG
sFZ/s9b8Woxh06SvRgFA8NHFZnPpTv7upixyKbrR5xFLExKDfQVNo27pFuHmcv/mT/36Ev1mwmFX
Z3nEHOOFv7xE6RIDksGVDRXNTw6qZKZQ2Rqp4RCPVxfX299dZ/bYX660L/CUBdR9rKJAm3+90jN5
QFCT5xhnbmfOQyKB38R6frOyZhlWZRYnTBHc7pqllHSHoB+PiVL9hvyheGvTcNpTW5RbRsIXgWo/
XzHhFPBgI9D4UbEc7Zo9YXPpIaMAETkyGyOmbYGfZk1eaPbdITPvNR2qizzAUlt7sSUAh8i8mIke
nbBs+MMkXFUopZyLNAzc9g+uUEqUQ9/+rJQr32PZ+RzlvJ9qEuZ7ZHnzdnZIDyoXH5qCBYQIwgTj
mLBKeGp6wBS5yrytLpH9w/UvbxdP1gfpXuQ22o9HaC8dnySXyyqbyG+guYVuzi3CU1UFwy6zsdCr
tpIFDpg8QnHUoUsFRu00aGRM8NwMaUHOdmFn0yrOFbo8HeT5QZQXFp/r668A54MGoqKjqLtGSLER
I0ncrOPSe8mcptjN0pgbgQlrN4xgFOgX2S9dnrv3U2awPvmxO36H9g0+OXSTNS0V54aCYdzVdoyq
sGiBYWU2UTdR44W3OWqUK3spvbPC9/yjxrx+p4chQTEvCjKml3i4akukuR5Gg8OAN/utBszwWjuD
9nazkuahK4vpDKaZVphOLoYUrCxmg/laPGeK5inSofG5dWgq1hzvnwiha67axipurbZLrhbdWw+k
KGS3kG5TWsaO2NhdRUoTvqjbeLFGuGZabOke2B8WU8BrmHrjqUQ0sylt0pOs1rjf9AhBTJpgALLN
EC4xy/hOVwZwP+2Bw5QHBUVV0Xzvx2Z6ciIVf/m97F5Kmpm6RjhtO8p6RaTUnRYwgI9W407vvdup
75qmsLPDcNxFDP1lDtc5QRhmiZAcPzv4Wc+xdYyT3tvFyeysZjWk75qxVrGSPLanFJ/Wc29KjXZy
KrdtXDtr+lv5DYKQGNFD718JcqOuA1Qla8+lOymjVL+Tlr0c2xFwCOq0hSE3sbcjxw0GniECsn5m
ufGGHHEL5qJCx0vOhSN+1ZKklzlWkoLXhCA06cnaFW4Y3sVDW2xNbLFE2lh+FDC7dVaR0jQ0XrGv
W3e56xuZHAZacCAOPXjDiIWLF07HNZw/z95Gtkp3aQRZGbBhd9toUAORN7Zr+dsfdqr2tenS6dxJ
xOLGq/OdJwdDUEbUIoQ1w3OaCJIqUpOdmUiW9zKoyt3sD/rGSdQbOHvzQGRQet24OgFXU4TbGI7P
rkXQuDKWdr67MxPlOeyYeGfEPmgxqFsHIBoqTK6Mv2sSHxLvMiPTR2IPO7pnMrora0lWIf7xW1fo
y5A6c34UjRXfmzCGBVKCvDhWrLhmGxbdBfWZNLu0wMuDFivfLLKD8ZgWPh51xC9l1ka3Q6onpEEV
KTT96A53qa1bmoplr7wnmsXEo7Uqda60KevbZIyYszgzUtjZXZz1WPjE53CkBQzWkVMhptH7QTgT
74+dMRRPPXUjY9vZNr386Go05aSjjHcFISXXwrGDd4LA+iuk5NkL7OGEVBGWuJVlM8gdHSsjwNJW
u0iH9Lf8Nv0gOwLub0njPe6W+KALJfZZISTG/wa8QkOuxHFxgWsXfSFOwwS6euPTTX4KFZQy37JL
YEtNCJA+cR/8pAiPbV+ao7Gq5EPopqKu1MUha73uTQeIsiOntB8mQtiPFqiIbZE6+V5CLf9GqNXC
E9ob2Hxt9TgsbXRdlbBGB8YJwFym6bVWdfLmqX66LXm03y3DqX3Ew8jZfXIaWmvufIMYhDF/UHJg
sznU9XFZnsKOgLDQ1iz0SLIn02DFE+2+QhEHbZk6gUPQHB8nO7T2EVkWnAtbSsO6mS76LCvs9nOZ
dRd4qfzuEd1zU8i+2Q5Rkd0stqlsVnkadfMonKeAucIGeGl/ZWls3FEH36yqBJ35qWnqQzAIQvqs
ADXQtSHaQMDuK+p3kt9IxhHl8oObhew+sWyC0RiNtlDp0QnUoXgl3cfZokCYXi2MeGuXcepJu3jI
t27Z148+zY1tN6bFW1FlwdfkToLIA5LaTdKSWj6HzF+YZbEXFrl4bhhk3Sp4pM+cE3yAuH7f7iEI
IYkOhqm/lW4UvwR9YD/07rTc2E0bHFBWxiet9fBj8DJRXcAx6dNcL8nZEtL76WoRfWfYVR9IGEPR
VqHUt+MQvpBfo1RKPJ9GbTEv7512zYdLPvh9KGoGrxAA55MGBXVtW5r4mc6btpq7dVPO2scf6lrt
EbzItJe1VF81HRcGDeBepGXKtYOyOd7YSZ2cElX2u1qM4RtHl/gUV5IgM+nM4si7xFRkxtEFgYRU
8B45/d50LtTPGo4l37kNLEhFTf+eu1n9MoV6IG6kaTokNR7y1y2AJe9xHpV7LERG4A40sZ2oAGy0
Ju7JN4st713W+JAXBRkXMk9xmCv01IPIpjOZJdHeqxRjmTSs+KPYYt0t60BHedRZy50uaLBhmND5
gfOYs2OmVh7UlMzXyskIXUEnmF8ngUJq5HqAFYUTwJ+X48wow+GMcYOaleheb+7YwWAvyXouzXqo
re5B66L6LitGZ7U1pl/Kr8aXILZiAtRThnKrcgoLtVFFOl81Uex+9Y3nNvtisPRNgG0RVQkAUAWE
/pGQA8NAIOsPJbMCd5WC/GxWqRwnPgpevIqWCt2QkHiAM3+rDplp6+JBL4IHuidggBjZef5ZdMvw
IQWNeba9ZleDY7kiObgOCJrscg7IjsalUjdXMAy4SV4ckSuRmfnFpmImBpN7WPf4JImnjYsHooj7
b61w2jvhSL6HUvO5Ari6Hdsu73dIueYfWiBpWI2gUL7sgWu4lKPzbZGtTT5BpBEhehVMuVXBxOgh
cVKwl8vknPvKQ2bt96ZDMODK5TpCQrrLI8GGmEkAWtGs8a1aKID5PVkl32rb7V9KFYij2zBg4iUu
s6eGypd5y4QgLqMU/lJO0aITxWS4xJ3cU2VYZMONfUMChHBPqMNIXROWPz45jGa+Grts9pGl+ObU
dg95FYYfBuQnpt4ufcSAorcYavqfpUT0TtJQcO6GovrimIVfpnAc1k2BIdYuk++jtqxvVdKkj+OM
AYkN0ybaD3rSus2t6DlYlHpqrR56hG/pblPEeJtLq2iB3cz6eRYmyzfQAuUuzASLAdJ8iJQ1CRt1
WlylSbjclJCfbu0l6e4bRq4A8wlDfSWU0T+lczC8t+hHX+Wow+/JaC1MjieYwUUbh+Wmm6S1DaWp
sa3kTLXEmGZ305BgeZB0TTQS2sNgBnEmTCM9G4Edx17YKQbfYHVhTYyOtDPFVxtGNclGeY3SmSfr
PrUCOderaTZTskHd3oUrwOOMRbXFK7LG6dy/d7kU9tYVqMdXhKeKaHMZ8z6PCF02uKnwyJre5stU
FcWr3bnTHTc7ep2dkHsoEpSiIa6z/BguwiGwxVyW0DgMeB2QCZxmgKXfRJpU1WGWmKm3qa3yeedl
ErklEHBNDoJbvWpfmRExYNVsUjCX38uqwiVT+jXI07DjqIss36OOC922iLcheZ6w/9NUERrppmJj
LWbsjpNjU16S0NY90BqINYJTUw00GqzI9MsBZD1GwiW2A6JWTHFhjRHaYN2BWVDhcW4nndzw74qX
zMo6TGpTo8LV4nd5s7bi1Gk29AkS3ufOvlLdjK0K8S+FFxndKEysoLW30J7iagNSOyjOtBZiyCaZ
5zOCIEkcZ+H0HMeo5EGGmadSaHVuS7LnZgufwNwFEdwtRQhWzckL0ZsPqLVv4v5h4k7dxHPdmjX2
DFxJYp7cm4qY61eHdPOvFMnPSYEUhN0+2d4p5ZwqOMsnIzFoBDaiIBxkDVKyCvtbL0yAYRVGUxGK
pjlM3iRu+iCuQHIioKEsxEEDm1Cmd1PkAoMS0CBXwdyFn3neE93ksDa9Nr5TZQyQaywtzZQ8VrWE
PZRyQhzIu0KEbgXR89BF3Mw+S56BCZMzO5XZVvhZg0oWxt4mdY33YeUOXHGn2brzgHuQEK4tJUq0
E3bzHnRLuLKk0vvZmzDHZRHyFjxo0U89wpwsOMMexlDBT/MKdN9tUnrgWHtdXhkc7dem6pwtXLsI
rTc36gbocfMcNP50pfIYQjrp8JS/bGtfdSk/gtkG3Cg779N3IPGhYASROzfqqkmz4spkGULnglYW
m47A1ViPZfZQTT1bJ2Uf2mDZL1OFoGphsdTTcorIe/8UsTt/gLVprspumUCEKY26A0t9hWj14Bhi
z8CIkPIuYkCjbc6ngtN0E0ZtdOPkvvWzI3QiQQttk9fCbHcXWKrd1ZUgzp0sN/FdlW1zMINTwZxq
qk867dAl5AJSe4yzxvos84xFXjLUiB7EnE3LceESu6uLm5g1APUUQ/CIk3anMWs5DXa8NK5ewwh6
eeHO485Inx80Ts2Bylf1QzhiGkZDxZkJVFmSZ5dpvgstUJEkXHZE327HBkmDzNO1M9rlGbuk+4YT
hOWrz+IVngBeI3RD23A2dzJpfkyRh/FFhhsBefnaJYrg4lANR1S3QXdIqoiDUk0oJdwN6ghCUJJE
RYgmvW4j8WldQNfmmxsys+cA2W/ZyjBJttW0tjQxEaqsQejPbN0872Ph3tZtXn1VfbjsYoVAiWfe
eVIay958AXMCRFrWbhCTV0/zZp2USYeWHgkCZUYJeTtjz6eiRoS56coAabCTVDgauO1r03bM30P2
9HUXh/0JVuZw1YNeWlURUUaKoIu7urLb3cCiu+oJHH4lUdSDouYxFdomHmFKkx+kxAjlOTuSyfE0
h0G/n22Y0SPTgo0WmoZJYF3OC9XwzNzC59SYdW+T7efHQYvgmPCwbVVkmGiM4YVDEKFwxdUI/xkv
K+worL0EPe45NgNELeN+LUrH3M5u7Hz1SrRQncflwbKS4IWBaTOs+3gZDX7KEtFZIpq10nxZMCe2
/WNBRrWxM99+7eskvINvrJ89q1PfkO8keOjylmRJgMiEVVUN3ya7ZGVy5olTtPYyWVdxpZ7RpgHr
tJLcjvdOtZgrxn7cA9Id2or47Xm6HevAOZZpjOwcGVdHgIl2eCkib7bus9KQG9408aHMiuVRFG1y
toMuONg9n44yxcGshgrPfr6MWFZtVjW7rjFgUBKVyzMWP5sZUYF3NUlS8dBS+xE/6IaHhrCNx6El
wwXGiNURgtCeg16S0WMpw0PvRiOs6Nh1PuvZd36SuJQ8+ktV7QcFoIbByGeYeMtxxqO0nxje3AgT
EXfsBfrcqqrdR1UvdnmqvizL9hM819Icl7xB8J5CehEobra1aNPzUDX+ZSPNJ5IpjfxpPGfZEiQz
Xcs2Yo8KR4XxbfZDdbvErryCg5OeRmPUi59F+X05N+1r7xiOS7NbXOYITWiQAbpGQGuJ473bwMho
I8DZYzIUJz5vwuObiPvc6s0ab4V9pypilyZCnHecRX0MRHmEvV55/pO2bfx9wmOOhsXkvSKi6IvH
I+TEnuM04rCOVcQQRvToASJbCU3XdjeHNXxxjqsDRvGobq9jQiR382iBNMEVDn4iLXZyMd1txtzl
G2Q9F2BRSvMvIJx0U2beZ8N281jRRP6kSYDSHUceqYYfxm+m4Lk0kXPCpjfho1iIfSSgvs4oLbqi
xGSLJnJ+4fAWQaFOiWgZA4JgwPNEjCS/J4QEzO+BQ9v0NoyzNthSGQ0H4xA3afCYTJcVk5VKJhUo
Ht3J/kfGivQ+M906tTGkAvKOSLOX0UjEYcSxaFI6GbZShs64GQY3tXdTjhfeaoTf7UA1guJn5rJp
OVm+IAZlfZWWh6QnVOkTKbTBKTBD/eYlc/LZS2ek4mg6br223M1YVLJZ0QhPeY5Ec6i8zlGrwfHG
65E4iV3UIeQf5DQIjHiJ39wr1Bi0iKdlQT46iTU4a9J8coIyvXUyApjRmdudlUqGO8SZ1bGMg/il
Hg0jVloPdcP21eCmSMbsTECO+oaJbMAM6Rt9NHZr26umGeTOiab8bbwYKjF7yXWsVRuuunFIyShM
m7cOeMtO4qwgzYIAO9ain7lTrnFDQMsqXJLszKBPYErgfVqSlgPpb86zzj0XDW8+iM9WsB13pcF5
h8ASg1ZzmTF3pUeZg+jp2Ixz6x9ZTkqOVpelshoSfJsmHb5ndjUfOXnGt9mUYOzWvUFHlZFVtNxb
lm4wkGpJT3foAlNc++NsPRgmpIyPJooDME22OsAWr75lllle8i6jYeLgz4+bmYCtAf3VBr5pdoh9
9lYWQ1wFkxvvLX8eSyBQYavXnmo0eYK50/3IE55g/OEWTrVahQWhNHOsiXalyO0M2yelRHATcF5+
drQ/9Psc/kxFsLfb8gEW0ndJ0ryPkuhyE70F7wOZRhyHZTUvD0Usi4uoDDeYk/LYhwU5d9ioMcQ5
Js/f5gDGQDm25RN8HL2uMYk+cIzi4Dn1E5CtKoYgOeGmF/sukPW0cWwIYsYynD0Tza5eAPuGJi8n
lJ5j2cAtLZsEcxiH0A1G0ypfc+zOPjww81RIcyjf0tqGVctOCqlgLob4rik0L15Y6SNWbYxwGFkf
GDIs+7rPmm26aKKhK+3cjfYF8KTcYSs8xz57rdO/CFinW9JxvE1B6usOmgqPXxqTWFzQv+TlR/VW
+dHjpHIaWrQEOGaJaFs1kVkFRXeBtBK9CuKJo3vRofesipRFf+yCHY3ycNu0FYvWVFsn6m3rBVUr
MQOqwsw3QYbeg6yQ7pbwgbzc9FnqPS6qKzHyW8MNhimwA1krj4a+7370idbKpfIovBrnoJU9kvuS
Zs6+tzAo5b2qx3Uj3CDfzzUKgZUROYQmVNtjeasvfdxutOSDh0/mbuqVsjb0mi8ACYzDNxZGchaa
pgs/ShExZhyFLD+kdmgONwRfC8zXnWVO0cIwAoPzPIz7OBUdu3BSmhXU5eFMZDpP+FyF6bWdU6oH
nYCrWNK1EZsmAnZLqkIQnImxjW7qyY6vJCXPz9koINROYD2UMy4XsoNs723sA/dckSz0KNtAvCt3
tl4lhFo8rk6/EYtvHahlgqOPnX/N+YHY7nIGxW58clmtwOtfkajiag3JJQZwbMO8FlZ1pfzRfoyI
Gdy0sSjIKVvMY1eTQZpHZbtxlgl/sQvZgwZfufMMEDTo5RTIsSrngyrs5IiVGqub5fhbmcfWmrFT
eTVmcjoCjlHDKupZDKxssLYWGPpbPTkGHFthfRRJ4r+IouqvoOFHd0m//OiZwHkraTn9XSotVKca
YxhiloSUH9MHvF5Oal79Rfbv9WLZXwR6Pi6DmB/qYKD4z7UDOx7J89Su6ox+8QxLQx0L8mLPyZSA
N7Bif7Hpf4n2qIxN+bEsmfeKONL/FLPLA6hNFNyxESNN8VKILiF16VFAntjUuYex1KdpvepN5u0L
5HGvUx/ZeycY9Nap4/eyIXUSOs8w9+2RtPoeJHWu/ZU7dhMgNn7/tRmT4MnVxfQAl5l4ZZmPb0Xj
D2cv8Sm+iIQPuk3ZCN2u3UI6tI8HsS+TtDpXdUICedeRNzDFw66bkfr0GHx3DNrbwzyQdaJHUe4w
m3Io1VM3EWvRzZwMaEQeC9+3ziPvcM2AbBl2FrCulyZDnbuSRMuseYHNpveU2SRFPN67duIcwWew
eFXJsBsEGlQ/SvxPFRVzturTSwMqzy7hoWKuXUZQ5DmYbDB7MylQpKFV7RCuofqYRHpX9wEYgOCy
WJR9wSEPyNIHmS81xPdRvuu50veC9uNG9hF6HfKIgnuvyORX547RK1TW7Gc7C9xeSWf8q4C1fi+7
CDK77QeXM9MlYZKsD2krB3VzbqEFT8K9NSGSYlXOyR+MFcpguxpevXphtlQ4YMAhO23/99KIkFZF
HW8j/BrfcDo4t5So1MwBCQpK+/7/gM/1f6GJ/X/I22W7JPP8Tj2x+VAf/zRy3X5UP//P/7r66M1H
/Qd31z//zT+VrsE/PKK3pcfA0vN9Kfht//R2wd7yXV8IaifkBr/95L8BuyFiB+bydKPDi+rhv5Wu
wT98F2EqylQK3wuV99+xdgX/IkBAjoQINPICVwrO5u5F6fU7eUVhO6wERVrvM+E8t5rO4jxeiVDN
Txj1h31J9ul+Bl/yzbl01UkcrhZ8QJUoPhtZzLcBSjxSGxnd4htQ3bN2bhZwgENRYuwOh2/wRKwb
n/NU6OTqxhSa8XkDYcN5i6PR3k+XHNd+UD4dpORJMNWBlo97P4sadbYNrN4BQzjhj6daD96+x2G6
0UQTlqZ0CJ4IpmtGFkTQ2nO+C2kvrhnDQSERElBm2nBiKH3w/3Q798Oia6iEQbWdoT3y3dzbYfxp
RbrglFZjFR+VAz3RB3zpT3oFP9DsCks6u1rTpOghj2xG1x8+BFEOnWwWwmb6h1HN4kBQGGP/xmR7
l2McByrEG5b7qvoK/tVUnufAru8SQQQLEKdgA+xHH2g9vQyCRAy6AVX/PLTOUzlSEYT0kecA4mJH
MxUl7ngicAqjSu+fYZJmXXfHoJEeqZZ3DqnqrgtwQX1MfdIT/ec760A1h6JBr7h0lPE16Ub8ji9p
YtrCM0GOnVtsRAZbvq1PXuaXZN0VlwLG3xDy5G4ktWGnD5brLXsxUX3PxXaeorcIiAcVHf4dn3AN
N2p3UQveAbXBm+3E13kJWWuebPaOinGF3yFObDkdxw7XvXj1kyjaumr2V4XMQTVIdyfpMcEwK84e
FoKyC0gSweKlreybmXC6XVpEbXRne21ykP34M84nmFc+PgGQHOyEKCwGe0bVn1jfK4uASa+80UaY
nfKgPBVUaklsP2WQD+Lhs3ft16YvymsLCwWnXn4YgIUUpDcN2UBHirzjtd+2TGLqPVR27MM6u3EW
OiAcRsgcHL29M1YQ7PM1mSJXaUC2QzaDvXKyuyTyyaLpwycli3dgejChUmDyMv8xxA5x6SNpB199
f6pTsKReQZO0CiAZ9RdXc1WtXIW4hax3FwzFiGQ2OtihusuD7mPKsvssI6tsyZfDCFkytpmPE5OF
YTnottElesEKGelx52Yuv8VEHUyn1wESHSxqBEAVh6Zler1k3a3l9mY1+OP+kuOSuhaB60JSwI33
Zdu3sHqsje4g1knId2Esv8Ojn3bSQv0h0eq0oXOgjU+WWx6bTazkro/yfBMzJcUxQiW2PM+Zd7YT
vP8iqe9COglrtGDXteZ1mspviBKLA6JtpjP0oVYEIJ1zl3wZafn3EZ2LyQu/yjg7IWOk7aTVtmQt
2XWLzXmi62eGIYx5OlxftiI8qmi/JAjvZ1mlzG7S4dkP6YNYeXa+8Gv2TYr3vBBIezHwEW+ggngX
jCR+5f345HoWnrBFRmA1Jndt4Otve2LZgYzQwCqfQ1u0p1lQU0/jB1Cp5hzP3dH4dnGgNdKfKCV2
Vom6IZ5KKj3jwyKZ5cYbx32XcTjwE6/cj3MacVpPnyVP/bkPx4chFvFNr8ZiU5tG7YbJO8WWqq+S
qc6PYzNe4a6crlDjDcepJy6583DYyd7qDh3cNwBg6gnjK2O/+T0u8/iVJPZ7Y3ePRVW+Vt6ikEVZ
ZjMuwmdSIQ71nOSv7aQIrO9xHka+OM3Apk7ac34mzXnitdhlEuVP2AZPeHdfhjg9O05L0xRyHO8H
tC2HAxl9Wt3uJ48QtNiuAB3J8XaqILlUfJWbcAHE7qCgutD9mKqF9Iu18tydC1dl743IlT2YAQef
uIOya0JIetV0DFnFVj2b3522xbHvzWNUJuNxqM90LgIUTz35vv2cYnrCIx86TGys1D2mOoR/i7Ir
Zf63n9tz4hE3WsxUrKTJcY3IAO0T9g+msYARFma8TlpOB/i6VIF+S6XvfTqyfMrG9M3XhdhPQxqs
09p57G5HvBekrVkdqQvybR6LhzghaVIMIQGK0l0lInpTuf3dFdGxb8kLZKSuGbOMEqMuQLpLfqFI
GVEjd/lU7AW0iBiyLsujQx6L8kasUQH5XGOMGU8XrP+kwBKWtyYR87PI636NbBngUxB+5f43+oA5
LKGatGIjds1/sHceTXJjaXf+KxNaaIcOeBOSNmmQSFOZ5d0GQbJIXNh74c2v14Pu/kbT80kazV6b
ajJINouZSOC95z3nORZIZ9IXaDENfN1ZV3sehXSFEpQ1OYoe+tni5ohdT6MyioYv9avJepg/FVIw
/BABJjYtP8o6eOLYQDIQp4hZNQXjKRu9au4fuDXhzyaPiJ78y2Hzv6M56p1ivSfy7M2xmZwXKBur
2qyeeOLJnUwQ1q9Wl3ykTYK0rNywUENYteD45+C9clehMYNhS3Jz65Xg7CTMRlt983X5Bkvzm1Iu
hE38S5i2ySdfjKm6r3qsVMtwkDLl+h/nBZNB/dQa51GUF294t1P7upb3tUMBg7A2871XOdyiO++X
nRQF5gRW5X+wBiWI0Jz9vKiWx8KMvY2WAIXgDjbzjx4++RzXu0VjxaejJoFvRtSexm45sJBrsgGF
wP9ROtVD6dBIsziAyApYu+3K7xswD28XFi3AjgPeZS72RJnxrjCbt04LDXf6Vo9tt2XfBfWiZaMy
qOFWJxqtvlmMgUer3rmjmaFvcOLMu2bb9IICphqu0xLDPhNZZ28HnSOZDcB6p2cNaQuj/I5Z0q+q
eJt68zlLqweOPSOyRXdIxc+4mRBv6vmUZjz5u1ErD40tb9pYdyAl8SwPLTZS9l4XbS0S8s0Cf2I1
7DlPTtvU8oF0aVcwv9YOjzDVnTZtcAOy/sYOlmsyaBSgOgRVjIL6I3ji4+CRH53SyBomyM1KfGRB
x8eaY05MhW4RLxSznNwuKS5dWg0cwYIHW6nvccaOSCtGZ2c0Ylv54mEOnDjEvcih0+LpK8F4aBcJ
iv/QZ9RBlw34Iga0c0tP6Q0/5L0F+iv0ZAxjDVKzcH7a4NBQ3QkcBAUU5yprn5vez49M1Qu48eGd
+TM7LVZyJ/Je4pHRBeFnq73D1vDQudCfh1IzolhaDoeio8wH70lMT14CZZbcOl8G7ckLyP5rRfOl
TWJGdvIf4VNWfalxlcUIkHn8KwuWtc2KUnXxsxmXJVSlc4TGdUNM81697JvWT/leTNV2lvCee8/e
W3M3fyxshqluvbixGp6Unk0RRAJj2ykNfjO/jgU9mvJVerOciTQ/VqUSoys4tpuxTg2TldMVjGF0
l8VAH0VD8jHYkVU52QidG4uuNxyLQIaUHhW8VVBui8dsJodQPOguepcXsw/5/UvBcM2yP4kaTsLj
yAe27KsUfyENptWidnOlQmtlge0HKJgFl430IdCRVWvvoB7toXwhR7EIpB23CsXcz+e2HrHS5+po
ZUkaVe5yAbie7GyUvB0pXoxpPbXXTfLKiCyOCanwbgkrx5SvEs7bAlLt4gjnlx6UM8uj9FrkcxbJ
eDZ3SZmsrPj+1Fs2JP2c+HG7FOrZ3sBtqO+C9hKryX8WM0xqyp13aY6LTXeLDwp4qe9OeP4XQut2
KrNpsHFd2rxrJ77v9HzHSZ7yUMtGs8JvERHXLc+Q1sRpBsh2RNaKw6mIT6I11UNqP+jNVxNr8jwN
TXEZ1i8ZLB3PYC+RigIDWWKcWk+9l5bf7EcLMn9vWAK37ajvgbh+EL5LP9oUsFiNzQUYWbXTsbUc
MZ75fEyz5cHjcAMVVCzHhOs1nxFlaiO/NytOIrLgNG/hw4Xh11F07uhUF3I73yorKCOBIRp8Zwkz
fuquIzT1MDf5XPfsGtiYSZ1hVOSX2MXOUYCeCeFQWY8UKb2xoXzHkTQ/16LPnnvEVoeY8JBA+8uW
smY4Qukz1i6VhFKVxCwe2Kxl53rtW2k1/Ts++hGDByY+vdO1O+l5OncEP4KrjmsPZh07U0qXFvrB
N+QYptdgmp4bUUU2W6lnHQ3xulQa1zl8BOG3CH3kDUMeuGJXjgH2HJSm/eJrn5Sy3FdObN47Wb+E
6Grco4URsbsoMaBg9GgMOIh6hhqqVc5X4Ur/6AJQK+Wo7kBxgZSg8HU/OkBAZdneC0BMB2kqF/5v
4uHmpiHYHn3rkx3Yo6kdGTXzW58JnpWKInOAbgqjHjOTy5scjbi+Drbd7S1PJmHXMZLmzu+Xn4pk
ni5RPMbF835R6N2qdWrgVgu/I2heOYkE4cIlduzJvDwuExxS0xJb6djjsz0Z5gF1muFG17MQsh16
tCOCAzv7z6kFT8nq1r9LS93fedX8Vgx6cDXqIIKm4IQeFEJYIzfWWesZ88ZW+1QoNNkA+/0dVDxg
vF4OCyOwHoP1SwoU1Erll6kcLNSIxhgKsLgmtI2FrcNrUFjdJTHOWZGLVyM1xC7OU3D5Q1a+DU6C
LS0464NjngM8wFuTkFQ0FSuump0oawy/CL12cR+SBI0P3kkxmP4DzEHQ4PO9VaxbFLYDhynzZmZn
nFmxkVzqVH4jZk7nrDvegXO2njpCiFt0UPeAGmgeqtqwjqywU65u7YnblP6t87gNWpyTPMeK94sJ
NRzuQBZRe/LZUCWEHzzA4mzL4eY2gHxXAyeWH/2j9rR3plnvq6V7VFuJSQTO3IMalQm1n4cBuzxj
lwacqFW9NPs+ySqobwUiPbUkh8Ie8SFUen0eNVgJQ6rMz4Bznpoc7zuhgPWYjqGcJRp4fU3THmSv
oQ5OFIYX7nPpLtNj7b9UxgnVbrpKv5qvMsXZZjGgXsfxARW//Mw0sKBNK+ldM4I3s6BEWNjqJ80G
p4DX6V24yR6j1KXjjk9Hq8eAEcDFDYNUqrtBdV5YTgC2ZDKrOxAJzDfAHSKeEzSdMWe6Vv1At4h2
VFP/Os2tHwa29Hhc0LrZ5YnBB6h5FezZPhLrh146+olHtrsrlewAWCXlI8rOuaKznUcP8rsBg5OY
AXGJccCgzidK3JMdGg4wbb2DznqaPtGxePZgGEJN9vX3bM2XKHf+YQo9olPe+GoyjrCDll2prwac
E5jDXnMhI2dGOtNJ14mdAQ5pP+GyWR8LKor5lqiPSC9QQT3eZyrgErffpaUrecFirPpMAOhd0oos
Vb71SUNFRRcnj6v3U04PDgWav6yVLvoTV6T9brfVFPpyKng2S8SMvGtvnVaES9PNl942avTk1rgp
+Gc7zUzqm1eAowb8XYQY9D9MRxD3qLIDYO7hoFOoMXEbu2D7Bu65FmSUTfLS14jWlZ9/DFVlsAf1
+0OG435rmazLhrpD3yVwc2PBSsVLlf6qkwNT3/hqrb4GzXE1TvhBNBdOuoe1ZkRM8uPBlIpXBENo
Pm5Lr8svq09hi56xTuZPyAbicWEoNF3WDI0h032Ta9aBmzBJXfrIJwxLF120+YFoJq2MdUkApMSZ
6VnZSvgY3aM1K1CIpq12fS+xUs/VdJRBcu0m1DgmmUth5gU4Gu6H/oSy4Nt4napJbNq0zqM21cS9
Bc9dQURLCV8dPLOI2Mekt9ivmaN979KZdrMDC0APaV0YoUvKh/YezbrlQ8Tr5dw3oskuuuXet7Om
7kdkNvaCgRX1o4mBTKblgfEN1jc+5M2YVeo60iDTlYSs/cUM9k7Tx6E/TxkV3RWWndnSXrCXvLgx
uKlat7o9vH/JsDd3kV8GIuqY7DcJIuZZy6wJGWBHBZ+1YdqS5HFz2HE97Hh/traSld+hL2wgdmgI
YDsN/0ocD1Kg3wGZrZWD6qOT+Lfz5qzhid5n+N94wGSrfdK/gKlhf+UUPOgLE6Q0cEt0TBz4afeC
jelYJzQDxHH2Wlf457qyd46N3QZ4sN0pqm3tIFsqNv1MQw1s3ZDu03zvrxZJjuSyWSA2Obbcy/4q
TPNN5JZxSsSZwzMFM3VN485qS19023hs6w8503M6pi5dpLqtnX//0qw/WqRTHrxxaA7WhzE6+Z1A
sUFQlSNPIS4EdipPAk95n6Cb4PAEkKzTL2oiKFoJRGB/IfCoFN8NtFoDxntO/sxq9dCkgDjUWnns
8acin5Dlgj/GUdtzu6hhqzWXZXGarTLgmxzI3mf6lxa4M/hh/a0c+5l/Wao4WvpPxZCepmUybr1V
7nUzWbY+UQ64nLkso9jtaJXvRuY3aws4mfRsa//A/zDf09qUwIfn0Tu3hgx7w5NXa90TP+W2RxbD
pG/WAa0cd8FbbzRbqczk0HR6vW301roAuT7bs0NcQivXthzeQDY+4IK9NrvQQZnvkzDzO/2rw0ld
KtWdZ50bU7YFmYUMjckIL3Jgud9jxJUd5hJsAIV1LOzBPFoAn89k3vldjOvbaaaZOSnbT7Orh9DL
bZryuvE7kYjqIKtpl9eacXDmGcYl3tfNqPv+0VyvmiCr9VdUNAUInb6MRISkU+BZglNNKpJzJHi6
t4DE5bKIbdHWceRXg3eoWuGTxKxDYhSUPqlBElea9b1FnzzeUf3TSGDJZ7T9BpX16LDx2EPFZGL3
TnnfTWFdcMeSbYMcFXTfFwqCsVxV/SWYgdqMVFBcSv8JuNQupo3KNdz4Vg7tcLIDDmJiqGCa23WD
wFIznmDOugyCM3LDyhX/1pyfuO+3HGoNCmZhBoQbHVpt7XLKkPf4SodH4JNo7nVzG71+uFE4QliR
6BCOf465XnrPSnHauWYr7tBOnUvtROOEattncjzMqfXpIA7QWx50T19J7JVRBY75lIopzHVQ9Ilb
LaGZxC65w0OwFL/wPEJ/GLT+4CRTddACZ3q28LgpOcqn2h2fkfOqp1kGJ5a4U6gCbdhNARNzaaon
b8FkCGOKSSNLJpxsE/IAJodPDhB7jHFfZpn1F1aY3gOOGnuHTcrAzsdPZyGDfWf4DpdTLEKMlnUU
K7F8dMt7MI3WHZRQrNTuAfaEePn9izn6e/NclsPykGR5sjdGZe2ABU97GlBgLyQzLWBa311U0Y9w
5TDYTQl8tsnwupM7KI9abY7jXCJ71gGQ92lhupYxqB8TYshS5ODQGaR//1EXOEw/Mom8zL3mdNGf
3Zn+V9rGvUO+9K/BTNKnZiHy5H6HS9FxyEz6e0b0beHw9mFd898KlRgbhu7qjn04e5yRI9BUvQVe
0V7QSdsDzRDPi6bNJ7x02PVr/QbttQ7dNMxIAL6Uy+PMZudKyEfbuJSwo3JDGeJfl4UVpdE7J1/i
Y+HH7TbrywZ2a9jiudk1I23kuEzOXaygHlvyRuG0xu3XpQfDD1jMT/421s1IklI4oQzhNcHmwSfs
MwME9oAL+rtBb9RNz+gNLsazN3j5TfSquXZDgxGTsFoEekoduGAU/nf26zTSbNzZdLeJJ3UA2akb
JsR89va0HKc8GzbaGATvMIE/Ybun4NzGy9LblKDV5duSVoJBxIuqcvnJjjp5sMcY09dqqBuH5FSW
ynqHArxhY2F38Ees/MlCIzz//mUU5C3A0hj7VPnnfGIWTET+1ZXAtRZrvLl+rb1lJGgxUTe/slSd
RG89tZX3gp49XIXsnAhBdz4a0MIH8gJ7xlJuKTa8316rd0M957cAeN7GZsFHV+dKk6/tyJmQCzsN
3G6dvvtJkJ7TEhqbr6r6bAvGJ44XGOV50eUaC8JVfB7shlqFmhuBPmZahI0GCjuGoS1OiNAZM/eM
Ea7fI46sRgJu12oi3tWQ+eSDwBWk0vahn4v4tvTZu+Fk4uJk1PNoFg85vE9bY57LaGJku8YVrjqb
9jKq7r2etjfz04aJc/By/TlOZ/uRYh8AXawKLlqDAx/LCttJXUPGmaa2ONodQeLJ4fkzNOfKSnCL
dQV5RqynhypRIXwgezOU0/zo6lkcJqziMGshOzndCEhOe9XsUotEa+fwOetkRxoyhWoY90eRqdNE
jeA3c76Q9eUhWdXs/x8Wnl/4kkDpjoW8uRPtj1bevpYGUwC1GbSPm1q7w/lSHsd+YAYZjYvfa4+6
rNxjrQxKeWIdaCA7Rddh9lsr6PR1eRC0OHQ0Pz+5et+H8dACJPRBhKZmPofcuK8kPqyHFOux15h0
wIkpeZEjo58PqTHNcV2Ua1FbY5j3JNqKqOhzmh7Ydxzjqt6zEwhzzCYkMuSnWEhVSjkYxzxAJVb6
uONn87aK53mP3odDqxYVczdWiVFUOLVIvJjdzJ3AIm8MUQJrWeZE3uzfCJNrb8PsD1AYTfOKi9I+
ajxIMTwVRTh0wVeApyQvkufGUDvLrtUDrnPtiaPFtEX7ZhdQg3LkmhbYg7lVIG/KpjfoUqqyXTZV
Yic6K4flS2QG9axkm7VOKv5a8wxJr4yKrP8alXNRuT48U8Qwo6/C5cbbR7CwFV1E28tZVk5yJSrM
ExmgVBhrwxDKuefvikd1bgtyEkTs0YsmyZ21XMjysBk65KLD6kaKgWs25qGTZa9z7M8Eypwfvxsf
/j//91/V1ZK4+7/Sf6O0/PZDfCv+dt98+/rZin8Eo+H7WP/wn2aR4Ddd9x32fIEJn8v+BxCwg42E
Y9Hfmb6gb//DLEKvLaiOPyua/2xvs/TfLPpkcZGAWAPi4f5b7W3wyP7CqYAHYVo4REzf9wLf8GEf
/tUmwtAGLtbv/ENDgsXvbLHPseGhF6NU0zlWHYpGsmIZTKrJlgzBGaWXLf/wPPB3UWYLTdSq20ey
Vy79W3i4/BFxP1kNi2NWIzzb8RK2CdB5Yg7whO7qGfsVBKDpSAfCnRiyLGoVD/9SW9d+bnDpS5aM
iw6ZvnWtyByn52Hy3ittFmGpNdyMpy6vf9QsQKjfqKEgev60zX02IfgT2Cv4Q3vyA6GFEpxTyCqi
ukiMNzsP7D8RnHg+TET1iWxZ5SdcfvHVVOO0JVdKRqg2uPkvfdBC5SfhaeNnc2WPPmu2eItVOr/R
mz6Hep/WkXAZAcbG9k4MHMFXTjyR/KeYY2yccR8CtRD4vluTscRw4peU7tN3vBcExVPmnqSgs6eR
9Xa2kvHd6vr+OJt6dWhX50hiFncE0/wbe7ZxT45OEjlCmfIa4ndZ40z7tG+Xe2eaDou5wFrPJmFs
SsudDzFo/WVdOVHltkjagthEX6t8bE9IDs/YDtGUltbnVF7bxsZ04L6ZrowZy1KmkU3RNRBZYtHO
C+cv5Ax/ZpfkMpG/c+ecTpYPfM2gECI1asAHy/jOKUOQI8vwapeZ+b3Ab4FqQAOXFi/YIv3Y8G+B
Xa4yRAzCqU5b+7KMjfnkGgNOWyvWEPLSgTKaNstx3+j5eJaZWd4RgJZRs3jPS6GdSgoUCFe04N03
+ByrU8Oy7IUWAuurbqB8GcZED8NSQMTvYtfbsokCaJdp9XeNU+SG6HOA3tzr70MCqLJ2izoKOLnS
EzWPUY6vEFMvTgJbG5wDdPbnpILHHJP6ptKjVkFoNSSkBiwJmR6Mq9evZL0OErXxg08CItVH6eba
sTfxLA0AGm4piGRv2/gCINgArr5MQZdCxPoqi3zZ0YQzrELvTy81kxfRjRQAGDSfHXNGJCcekjvV
6eVllEvw5Sg7eZkGknsbZSyMaaDjIhJZRC1GORGz8KGQ5aUZE34vq4dK1wUVVtJuSvJnvfrSVHZr
Gw0RrWfooCbFvC7WXK4Lg3WdbjUHZfGvpBEbj6rJJUwQonhxencJtrh+HmsTXAlk6P6l9LLimaqR
7EwRyfhoBQZPIrue90FZJAeibvW7Lz39te8CSlEXCwdmPx/kUor9FPNugRQIriLDvdItXb51aILb
G7PRvdcT6a1aZMnVEZSI8ar7hGoNymUSeqjjgk5ldsDjXZNzqSjguaZtsEvLuV4lmbptIZvL4oG9
99ju/ih+v0mwK7H3aS4/SzG9+453tOg42zSwbVFX83t2UJQ81jRzVSQQS3vykCIIbBQTo5WGeDlm
MN2s9oCh4Eh1VLbtK/dHxfFjk8vhkaZZfEPgqh5N4Wr/gh7kGn+FB/3nm/I/efeI5uDpyzHaWzFr
QKJC9cV2eVF4ryUCohF/dE7enwNZ4PYCF4f5P2Y2oUHUPhaasoGhWOV6sB6b4Z3f3/wyhec9jc3U
wJtR3IBjW+ZRkxmkyJZ52rdy1T0t8l9VB2yYoH95mNxMu41ZEkcrWQsnjA2UdRL1xSNLy/pc0AzR
J4P4SFNhYmMebFyw8ZjTmuI42cEaRXvz/Rn1wRrcr3nQB6glRfUdJG9PD1aXHnRNZzdS1UNkVt3E
brCJj4NQ9i3nDnXROnw0JL7Q3qZhXIAddf7eWkiapcxFuMxqwgEl7lmeNKVNoBab8bMAXEBqvSgJ
bhRpuWMFATauDXIAwGo5cuzpSYYsM5G7RCufOtMxiEC7fUNcpLJ/0WQ6fswZiJ18JEa+7cnOvPaT
ix0xn9Uv+jtRgNPaemBKHZ6Jc5F4wwPwirMewVyTuLAh8NyQLYeTvpTsq6DnhXqTz4/sId2tJ2kA
Jts0dRtjroKHtBvEPU7i/DqMFbKaKIz0IEhQ7JTVL7tJJeoRBVbsdILv6DtG/qOEqkAnjd54cKiV
dbOqAfMEiN1wGoRLsrAN9EdOIvwQ/VqQiW+nM1k898J9nnRzVcz3njOvIHYcqmFsuzV1EogqkD2W
4r4fHeM063V6r9cKRulkJHNkYHc9963BSDBLBLghN9+t9cIvpA+MQsWUwdBnZqmd684phB3PPFVD
qr0HSw40e8xpf93UCau9IWnam4L0gS0A+Apenth32Uq0ZfBBYdb4y2mJPO1EoRc4u017Oo1xIG+O
z+pqmW0bh3ULvcWpjadqUNShTmnMefCPu1XuIn0JyVy+OhyCa53kqRZ5OP7SrTRTIAa8EdWDmQ79
h1C8tvtZl86tVYTYdl6r7G6r602HC15TbPODrpsiXP2ztwVM5n/PyZpg2pgG0CCW3rGQ7W0X+kNX
1lHZkUlP2lwXkD14uPiqgCoULKxmt5WT4m/sKsVwBD7qhOcM6xtFcMFJWx9lM6svmDI5PU3kpXRI
0LGu4ddtieZOEO12RUDpWhDwSSTTr2+DtpAnXXr2vVN63MUwb2HIk5hcWq8y7mLDMiILiQ1KSonu
a3kUpjetaMO+T41ftR109xNujR9ppo23hdjQq9Zn3ZPJd8EM1xfTI3cTjZ5KkqE31whG9tWpsK6I
8n2EdS0ni9USeKSahOgfM6pzX9KtdFJEbK9dPwSrDOo136GpxoelqLHZeYb3nlNUHKbJqLD9Jb6/
z3yT3jVNEbwUmTs8J+BL5nV7Sr/ZWC7Py2BZoedOxPoy6d6DZXLodB/R0zMm0TepIwSQwtWbrepZ
VdLYgveulFUUmK1DWBueXhFMWXvnqorZcBiDSAe+tjcHfw4ZWjDJ5iZh7bVnxb5h2syjdGpcHthu
gtEwobfobfbITARIpzGZRdM6ea7Kz7k2E3H3/ebeK4jQbgE8lfuZjf59mmj6BwHa7Imi0PHEqiw5
CwB68D/pUH6Ie318KWJqNzFKsK2wmrL73kndeS87aAudyqFdQUDn0O9XEeGofq9x1j6bKoDNpHld
sTdnRM3Y0LigLBOloZTmdDfPVX/CGYgimLKJ60aLHb7wRlbtNqfF1rCoIKVDZzhgR8pDB1/6u2xz
+yQzqwi73JrfjBx30aZaUBrHyq/3PoPevh30ZQW4EiysgwYUyswWPg/Q2BlE/fPUGNzHWPcXt76z
k6OY63hnqnWANehLeo+bgLZddpo/Rh4Ib3ELkiPvamq36qDb03uDD8A2HGQ5TwESQHFA9QD0ipmd
jRe3URiSHYYs2jKBBAwT7ubEiR1S2vUwfvoUTz7rce6cusAXhyrrxqNCRz+knRbfSdt3Tpj2pgjM
vfE+M18/LwhAK1g4a7aWoV6cDllrk7pW+QUUBl9jEZSPNnvOB2rBKuYLlvDYTipNPrraYD4zYbRn
qHwiYW1U2JiE0pHseF3xToqiwodb6m71lpV5Gca8vGGqc6Sw5iEoSPA4LvVPRjBcLI+BZDBMPJ+e
ak4mVgU+CtiVp6GI0WX87FwZI3eimpS9jbFLbLD4OQcIq/lxUAtbP54zB4dFeNR7LhprnJsZKSa7
fyI9zUvVALiK8lFMl8mYm9DhV+50vG84aXlluS376ysD7M3E/dJvltmxD0PRc6XUg1VHSROnr0mh
QaL107YqWUWIQW3zdQeJR8S7GopNv9bTar+YFQq+Y9b0ppTWfhbWdNB7N9ulU6G/sr/BwdCbdovK
XsoL6oZ6QBNl2VYQV95OohI2S2ETN4mfmvOz4XpS7jxgsbgZc9k/pThNdglEqyehBh1P4Jh27s7u
Gr86lHrcPQU1D0NdN+ubHPH02fn3uF12SDx2NGIeYILtzVjc1RJsf0upyl0hK/k2+al6KDszC5dS
i7U9tADvzXAmFmX4TAhnLuPdIKlmpfI2eGwcN9j1NMZybM1hbG9ap2kiNtjdbVy8hBh6pd6nmgfw
rJLlnJIdphou15qDL0BAbTFi2x+4MLPXakrWbHRrH7HSZKd0asWFqm5t6ws82H1clPtKa+kyy+B0
Vf1zget5ww56uUupm3gs5JiyeVrsmMDlWnfSij6lBNNJH+3CIytNV4z+mdZYLqaGk/ZACpvzQrkM
P2c8XCzheAIGC9SihVg03QieQyoxxT+19P6FMCU9El0+3gItIwnszgugO6OGoWCT2uNzzsxfQ7o6
w5/qt3hjml865We4Q5t2myddfwAKKO7A+lMYTqIQu73W5E91Ui57fAnZez3QHAH1h144uX6ESYam
rHnNAI6ENqtTbpNFtDJp3TqJj3UblFaBKb9Ov2nOUvabdi7UPhjZiFPiYZtHvOcW3jgtc2naKuBS
ERuoqAVtbLwadBNm57lKW9B+i/ejqwxGDvIo81brUxY6Jp4QnBz61tNbFmKZVGo3jmsMksTzNcit
7pYTmT/1fJM37qX6vnCW+bQQI9wSyOgQRpPhmSaI6t7V4hIbIukVesG8nT9oyz6dHDFtzdQbaD3J
ukg3x/IipGoZq9gtQJ7LwK/UYBnVRlviqtoarj+9dq4TZ8DVdP9Jc5P0JCkGfbE7auaw6/dHfXY5
8zggR14hBBDJBBbxBpu7ZMYAk0Cb97JzPJVFrCH9iIR1vGvVmAYhVGfAsjGHljKI46euLsv7TsvQ
elmvRiTxqer0xGutO05oD13xZKxhQbsZtYvjGfLVFA0WNVajdQiDNPsXjGNzrXf6RywtoFRTtxHM
DMcIUMP+qf4p9nA6MFLEB2zHlIhM9EEBlQmGstuVmLduE2fe7VjCeyL5bhpWC5SQtdd7twzjL+55
PRVDNNS6jd+8MLppZzCSVGPADxCXIK/J5Ve8wXvGQ7vcd10D/YlPVf4IM4G7gyVayz5Scmq7x6zu
ijvDXiEYAHV4i3o0/z/CdLScJT/l/R//rr9hE72XadW1/+O//CfQvIEJ3lkD/gZhFBM48V81N0wK
ZhxTCXagmaTdO3bm/miSAbsWe8qZRySbIhSC/MPBzv2zySGKUTWttAdKf7qPjByVvy9sB9UlJRGL
h13ZP4gUWFAwAr1HoiNPk+DHEsSsRZJxd23AtBxxDfin1AF2TE5jdLQ/GLv/lkh8l/5owDX/6v77
+sd+SDU3KQCb34Ns/+tn//sg4V/+BDVmf/7Fay7vLz/Z/1629tD/bObHn21f/PF/55Vff+f/6y/+
mfT7V/ovPjECev/nPozTN/hWf/uv30r13/52/tYKVJy/SMB//Pk/JWD3NzaDPqqIwfvv03fx97yg
9Rv6owNDWHf5z9rq9ncJ2PnNoBaDHIZv0PvmrUTu/xCCzd9Mz4VnbRu2pRNANP6dwKBt/VVz0EzD
9mwIOf98MdKQnBggn5dDY060OZee8VrbYt3wpcNV2TnmZ+b85NMvnDnY9EMuQuxqzPTT2jebsGvF
5+xcIVNh4dQMfV9Nmc5BW+LE8GOsXZnpl97OMacppB0x22gCRo4FYgPHE877WlKtV5pMJilIoSd3
nWvMdvQOy+gy6zgUXRm9mb85bHnRdYOFbQsRhML3empNg+BYLWzaARSW+5KI1qlMGTqUTI2PYB23
UNi8FGfyOoWla7GWz9n4kK9DWrWOa+OY1MaKN8l/jJNrXdPKZ7TTmc02cCI5ICNTQQNap0C4nTS0
IskyHOIeks/L0k70h5aAXpvSPMyrvDe2+RW5rXjXqg50mkcEZP597sRg2j9nbjqRzqqpHl3ISTuT
mq+B4Yqj7nrWAUt7ShUTI23uifm5zwFBndukjSnx/X0IposDkcAozO5aNTbgRJMNndSgdDrrDG0T
s0CkNGtcNkzY2TprB+vULbMqfyMZUP6IwWztSVGa7zPpg1ciA9x2vKJkJiiCvqMFCAQF004VJ6Hw
fHqzgBuKDjjUCnPStNKb7jontrWdy333vnEc8F9J0NmvYC/GjpOr4TwAlOFg6U/Tiwm3a+uZWnPm
+pXfyCV4BniTptu3SHER/gLzwfKGONklaW8+DsqYrho172zT8sJ60Iqq5NAc1Cp5KVvYuNjKQFNt
F7fl/yMhMcU7wcCBAlmLe8fksG0o6MUbifOCkJOnsY1kL6e2JsjGcz0GDvnwWgEyzHT5rc+mnsiP
gX0Dpcedn6vEqg4s13Ts8IrwZ8fSdD8rUkUbBAoHh7wh+OspQZdiT37MfPTcNv7GXZcdYf8/mTuT
5caVbcl+Ea4hAASaKQkS7EmJ6lITmKTMRN8Fenx9LZ77yspuWVWZvVkNjux0mUqRIBDbt/vyTkJ0
KBJqg+2CZfBJo/3hJp1ubFc09QkaLeg05ERqizMCVMcOM0x+aM6tN6D7SJFqwszBHyjiZCzRiZWs
kgzycNBiBPkTSg0+6EzrsjPUpstElhp/LIpcZu7xsmp8NcVkzSf70XaKfNfM3xAvXNPPMwvDuZsb
HK2nARqAJ4vhwTp2XOtm19qY+f3oLtFXT5PUvZw60k5mjWq+6tBijE3KJYO7y0nU33Fuqr3WJUJ/
nCoj5TfRo5lP00OMbrMTkfrJPe95sIcBRIRaWlb24UT4sC+7Z+VJ1kcP4snbpKXRV9xU/SfnacJ/
CAdPvcXDNlcwC0t4f7/zuiWGYS6xYT5OVbzoYzWKY4im564AeLiB5SFNsXT3enoMU8t8kvCrzrlG
myFsJC1hASEn8zfmX/dP4tE3u9IyfNuM0Ym62anRnyjnYksVKTQ/xKjZ+gRvZE70OCvrsuC53lQg
tK5OJuhCJNv1iV1u2OVNRGTF1M1AdJ25C1NjWC8DCT63p9GgFVMEdj3MWxKIKVMZ/lgF1CqewG5w
THbY95O0i9vyWOcAGf28CWlud3XaZ+m9BcM3mEsNvEjTmxxPE6LUJsw7/Yvoa/RWqN7jatDdC0rd
E2cfeCwO6h0FiHLbMNanmJvK8t0dqZ0juE4ure+B89YaPr9KEMhqXIc4jlxeQMhhLmpJdEPWzXZG
AjZFDG3j1xT+bhrkmw1W/+Qce324s6PJ+mWmkGdRVuUQMOaYPsR16zr3gJBjLZnOw8JpI3PZPVlF
vWxMD+Vy5Ho7tUavXRo5uvdmDp2T1WM5lh6gN7Ofo3uU8n+uyBt71DGlHh5uAq27Mm60oKHgbkeU
GTCWFRbXpV5MAPQGBCOo6wA6TRiMftNp8uw1ypW+aTTmr9maseaSAGkO49Q9TRbKiBUOqAxlKxl2
p94yX3hMT2exGNanDl3kddHrduV4XUb7dGPr73OuivxRmsNbkE70/+SpFGaAn7y8yoSpbWWNgoko
o6Zsw7lb+aXqxjVW0uksDRqkVx5cm21p03zAZmt0norJdE65wkdttxmOZbVoz2E+tR2ZQVlcaOYZ
r108tE8t1Zbwo1rND+Fzv4as+LcCgva4YmxTf3RpJvHFcIYFirSy933fyEuXwdhc6Vkl1zQFYp2s
22gTceNAS+vLS9t2w7vRRil13aN+m5I6+lXPIz4pQl37dCSzohNyCiAt1RcdN7FHAU033M2hKi+x
S/M6hDpmQZ3/tpKtGd2tpqN9Orcq3IiNO+5nL67wzqEW0mWB5vpl8HlTq9IzouvSoP2uVJ+kmOwA
qUXKNmn9UwQKlRuNB0qakSRg4MJi0fuA3p9xb9dN8UMsK9nTCZCdilrD+1DE9bZbmJpbVJsDvL/m
FfylWrdxshyShxHUFI52k4CXAs0NnZc29YYblFZztxSz5nMLSo7V+VETyCa13GM4tzbT0oLewZ7m
nLzFiP491vy3TsT/57PufxyO/6+H5v8fT8S2YGyhj+b/eSqOv1QWf5W//+Ms/L9+5b/Pw67zL0+6
3IV4X0zqgwRLrn/zM1zOwybjoGVyHH2AMP7nadiQ/zJcPpxMiDqVHi6/4r8Ow4b4l8cM6YG7oNv3
geP47xyGDcv838tJaIcFz+G6Or+fJVlv/OeIphc6iy+QXkFSX3gW2xt39Jp301uunNH6i6VFpg+e
fKMqS/5tbW8XtVr9J23ds4R3XbvOSNbPCwN7FuNr5XRfS+2UB0TZyOeO72yTzppXdE8geJeyvLhx
9Im5lZtSCn4g/ZrLLvOLviALZZnLkwR/jQmC1CfOuM+yedGZCb7mAkEYqp0MEit/lrb1t6b/gW3L
pK1UKfc6ZSFY+TBSL0Ck8M3XIBrGU6L1X5XXkuDi5u3XwnP4bYFmct82fO3DVepjUAghhN8oacSP
zsBC3JQmZpMkWZdrxZniCrhe0YznwIl/CyfaNlFf+bXLBtAw6R8orQ3xAaLX8S9N47GUe256VgZZ
5jHyfscRcvSUHLQa11+Drueq4kCiIPOrLnq13A+yPT9ZqKPOots5j1x2mC2baq6LF6MaYhyRQ3Ip
2KiPnTZtENjDj7xvA5Ia01bvhCImlnwOFCZ9g1U7T/Upwsp/pxBgOS9EW1vXzNc2C4Rj0gBmN/P0
iiEMH+OwoxF8zXxSXd1wtJ4w6xpnnMz7aXKtp3/+FVUNhwnKzqrHC8ozjF1CVRViC3uU1J1tFdtY
M8MnMnbmGhV0fM9zjF11FsV7XJARgL8B0icHt9cMgt9mdtiV66p/nTnLn+bFwqWgJYdCi/SDM5P1
tXr5Wg24SaT9gkXnZKX6dKrS9iMCBHafETDhFzSEjEkbAx9svhzvzTR5FiNveliHhU/+kYh3H0fH
5mFobrMn9HeBu6O0AyvBNwxbjZaUXrOvURzC6Li0YZdc5OS9LUJyBLALCxYFGL5INbvJQJsaSK8o
UfhWP6bHdDbpRFVy8Fujsm7/fLFm5PA8o96BcGB2KeOl2ODz+AVTQGwrxRDBCfktE+QGCMB3x0kA
3rfFfCD3X62hgnzVuYP7g7TdCgTTU1g6HBvn/DVXzjnspvmERE/CrpgPPHYeNH/9syMgK/VJXvWu
ZmsAoT/oIJOvwfHFhPTGKkAJ9M0OtbqXpk2wFm1zor2N/D5UwH6vaeZhzKg+sz0eRM6pbTE4DGGO
Y2fQt1RIFaukC8g6UR/riVveA3ABVAI5J+Ok0M0hsYgJmR0XJxH1DmYtlsphV2TLh9WbR2cAFxMT
0Va2faLdw8FRP8lAbx9KZGfsuETEKR0fQMEsOym9yjAryvjwCFEdPVFubVFMO2oVq03e98Wnl1zL
TJBXL/I3Um/WrsEYsE7beX7qZI1hMqpf9WEI2Ornq5iM32vIY94zo2mLsOSxxFhq0j9Tsu5Kr18X
RQkazQD+Aor56lLFbAEDfDGF9dzFfbEX4Qz2Rge7RzzqrsdYDm3jUVxVMGmZVRaAQ96RsqRkr7bV
BRYJ+OI53wjVnmKCjZziZDDrbnlfTPGmo3hKaOrbckZL7bWZBWjYLwe7GIYjZyxy36OoglxYb/WU
jucyyfy2IPBjhR6xioDFHDjrXNf3nVMbd0EmmitNP8bjbG4HK/k9L5F3diSQjLxI9riH1QH770lP
CiqqU0mcpKXObSAEby8PZT+aR7jccRNgtNgMLtfjAFTOF2CHCRLU1iUBGkTcjeVGgzN9Tf9jGkRk
ql45y+5FCy9tEvEpT7iTOmHb7rPCwchOS7vkYHleGgN8RkUK3/jVTsoiLExVYSdslHaqYCSh2Av0
7gv4FQrkw/Ciab11GULySxZkv9wZ1iE1acNgB4It6xIWf0WjfjSl7YfI+EkggNp5S1aKFWFZHXkV
vuqG54Cra3+XjgZf9ppGBJp1zgGLq9r+rYrxa1GwctiXvTyKWzBiAxZu05bYRX2fzM6XXZlTIyoo
9k1BGZbZj2XWVEA0LN76+s73RIL/rEfF6ie7xIWxSw7pvNw6hQ3vOAtVb4a42OHrDupmeG5qd/Ln
bKFLQEXY3Rd5BZFIumdEujTG9lKhfNRa5h16W3slBRWuCFEHkbJuYhIMlxOUHQzKt9RAtBh4sFlh
su/zGw41N/POGfy0swnciQzmbLuwLclo4Sluub7shkLhVB0cVskb18ISbjYOLYxsOcRBli+ChePB
M9UtMRZnF8ZjUCUIGWk4fjqW2kxdM3+kBcXRiGi4wWiJ2umy8zO/5l58J0mBW8hjw5BqbX1aWPav
yUrqvpQtTOxyHggID5JV5jZjP8NPEUZPC9aYZqTrvva6F9EQ6uiNhK6szL72ieYcKylJDGoz8YlN
PmBdblz+2GEigZuYxrie8+QlYzrjcC23ceP+qWoNX07MbaooXFBcMelTT2nervGsdykWcSbfDEko
jL2zl56IIze3YqleLfiy6yk1HDQdEFq4gvJgLKCWPFAOYYe0UVRCbnTQGwdP4NV/G2z7oB5BwTHB
91dIrwC/5IJ4Dw1+yLD6dLHpmU3l44blpjiktz7PwU+yUYrMZu1E6QvxxcbHxY/5ud6AYW99R0q4
SZXH5yA+z3lHOHShZkk6Lx1MQcg5NLZYy6NZBzpjsevgD5FIZT5iQ0NnhWGuQLsy53lSEdN5pdq0
uhk5/wlu1Bov5uJ37gjIGwQmdhQAlMmw7jqWrIqNHbM+2d7lmo+lvsamdBp4qGX9N1uaGq+jN2Fz
lZOvXb20Q2R6tJRbZjMHHGOgQdv6SySHDy9sPzgtgPWCMIlJMNmb2JPWTQR0HEzatxyrU5nhP6IJ
ZyUz8GOk3+mUsF9kpe8mh5MUdPohY+VoPbX8Neqj65eSGW/Ov2vOQpNyDhV8Nr+L049k1e4wXRmr
LM3uorZ3dmsNUJixkZTZo6NFzFs8FbGPCSJQ1N6yv7TttdYkgSYGkyKo/KfU4jtn4G+wR2yTsDk4
JqDtDD8DZt41u34Kxg1UKxopaBLAl7olZIgbn3MjEBLqCk5eAT8E9nG21UL+RlS/NXtgoSvK31Lv
0jUBr/ggBFVyET4IHQlZRzdpZg2BofmQNStB5ZjnLJwPDZWvejcc7PzihMaxzepDGdnwNOvsr8Gr
r+v2ZsT2O5aQZNJHGbztpRvVT3gcsvzvEKO4dqznzSTl2Wt6L73XfHTKA7E0I4qgl05LQHHP7JiI
km9TotvIMom3Kku0LKroK0fbJDNvNqiK02S0yZoNSs33cfDQrKsJt0tlbnpOhssUbgCGvNSmRN2j
7B7P9yYiIfRPtbmm+DUSnhVTs3hpxnoVxdNGdR9iWXaqozEXNkTMGhCAHyh+WtuN0N5TqpqASnNf
nMh8+ufHA/OBdDeB1TWjekcz3R/2wDhSHRQpCzRG2oYv0JQNRnRjPy7RwZnKv5Vrvtpglhh4v110
0XV2cZh6p7cmXj7ZtgajsbwUXFQwi06xKihqWGWavCSp8eQMGr+h8ST79C+8lb3eNx//tNV72hLw
KhJB5Cezeufy7xL4/Jvywb90x3zo7NpW7Ujg2qTBPnxZ0uyvGuavyt1i/S29bycKXyTEtdr2XpIl
2vK0O0V5+q03TBaFIS+itS5FGr6ogk3poP2pHwS04kppyktSth+QRDF+pN+EdL5JPT0nvI/IXHym
iB4fWn4R25Knx0/6aKr3TOMprG0KCiaf7fYftrwBNlPALiSb7ZnH5OP7e4/ee21J1i30iJpjMedY
CP/D4KKJqwBk7XcVtXzeq+ajLJNvgoTAxgEi5ieCWR/1JOBzahvHM54wvvK06m6PH69p8r9d7u5z
RZgJdey79LwXkBfffRw/xdn4rFvVxQgu0ewq2mQK+sXI/REKRiTG+AqFr4koaOkrWX+2hgtTHmV5
mpMnxkLge+07lmSs5SO3koqiBtROnpQIsmt7qsnypjyZdVIhlvqe6KJ7mF6jvUn9nCHAs7BY5LQT
t6tZfYORuIUYkNYRzvqVFzq3rDZQKcEL+w/bv5nonwPMvCl7RNmNmVoOPf4ZHe+2TPrOnsYJQ327
Sak/Cej9+rHaxTq4xniQerpzO5NpI3+P55z9bAoQIiwcHglqEufcAwaRxEFDEcZZJdnF7M1+HVdG
ygSWUDg9do2vxU1LuyTOMvLTQATrsj9WRZoFWYhaLhd33wz9fAAxxP4nTBLIbB0W7iGlLqvQAp5X
dFWw0D3Ru34T3RQGLrgYn5qB6Qb3YjvPyFqEbZpH6Rrz7FJkvxiUR7v9MUncX70upUNt1og9TYp4
Za4tQNGz5mBkeFCM5s7t9qOxenAx9SHlJecT6g2AgGbnGDMddaAiDi7jg9Y/fB+AjHwPZhJEOvgQ
ZkaTmywSdFVtONGzxxQu58wX9FaWmdvcxrbaefWY/zL68pA7Am0LW0MP68e3Z+dtrhOxt0X75EbV
eKo46OqjSujrmMVxiofhNNbDnt1zuKcGg9B2sXWKUV5IeDQ40oUI8IWb20lk4RpLA9yaLBn8cZ6Y
T7xm3PNwupQJcDysNh5Q7KAG1bDp5jS78g/uWARd7sHUKZrhjFgynOkTJDRh9OHeMrhIEz30Dg3p
P48gZWZo+nqa3qRUzhuhNjKzPTbsxK524zjX1z5y36Czq80M7/tQ98k7IQ6+fyjnV7qhv/tO3TPR
9M9IQz9FHDYnGJ3wlSQnRDuLwoNDKaSfLRZVC27dBG7fy3U1Kutses0+jcf07OaZoLhkFOjARDmk
7pr7xO6SXWVH2q4WkN2E3e4JQSTQ1Nj3OKTILu1wskVsP4c6l3VSa76hZTcy7jAAJPCyGkc5S0a5
oSkAA16pZ0HVBMWya9IYBmWr9U8VeQ/gm+0mQy65mKr3MzPTj8nji1aUfyScgsBq0wqHJq33iBfQ
/ioYw+bkJC9IUOkmJYWtetqAvHIOtCrMd21WntWMZqrCrLthq13Z+INPoemtCMAKvFmueCUTr9aa
aX8B+fCLpobI3/YkLTo6NOArdE94+nM/qtMad6e1rugAJR3PMaTuPN+ISJ+ZRHpG4Wbrdoh4GloA
IWNjW+TdK6Blbc33PQtJuUs7D7DT1Oye0NB5C4Se7VkJ/anM2f18/A2oVx+JChmG49Q9BVnOnVz/
SnLtNdeBLGLeq5YrB5SzNkG3HsM4ClgI6JdRRxyaYueDG+ADTU7ktpxIKQ6LvbJSBTbaHEhzhshv
Mr5D6gaO32Zg9KMrgT5wJmwxUJ42GNZ9HRs9reae7S9u7q2qNM5829xSDPUwinTzkyYWngN6tcka
Nj5Qc3ARO0CoddPcRTb9R48Cen152PCHswFy5aVytd0IIwWJQrorWmXEMZqhcSuiKHRGVesm9aod
vZA3dyR+8zD5Do/dd++Oqzad3hJ2GluhdJSTjJ1Jl3YamYTml1RptGnlvA7bLNtGiFfr2aXpqa1t
Qb0vr32iRRmNb+MhZ7Q5x+94zc0gMnDFWXQQjmOdBY4ehCG1WP2CQ593/oji8u4N1sI8BnKmqNlL
uQN1s+zxcUcvla+lVK4P3Yjy5DVgB+i3JXrO0T5EP1/AcO9d1gaSehWQPzNm6W5i+eVGDYh1I3d3
BMkWakTyJKhY+17++WKPwliboQKfX9DFy2K/pdHJZK2sg0OzqEVdF0tLEhgwlW9DNszmoy3jZVcz
dINxTc+e3mY7u2/OjZZSATDghG1SB30rnuODHV1YCNsnGrXWaegOhLLU5zRau0K0gcm6awV2g3Nv
dJ2dlPVu/SOWJPKXPMYGFtcbDTR94LYC72YJUowKplcLVJoPMpJMsF7dWsf5SjXA28SN5N4BgB/n
TUFMuY53S778aJoiwEkBBPQNfTxadKNy8JrfVGfXn1j8S5+LoT+6NGK9KGY6Dzc3K1eea9Qx+sLj
c213DU3BotW2CRUaG5wFjT96tsOhLv/Oe7hLYeZ9YEnCUerO6sCmn3et+d26bUZjWPaGzQjm5VQ9
vSdZPTD7YwooqhzhFkLaPjRsGmAzLjsqo1eJrGmoW/j80FnKPVhYLxZyG8jXqN9LMRwcDHJ53L8I
0X+5nWftOrnYaxXPV5C6w5FyV3FwsvwMnjHdE14GOOGQh3es6kkMygqKtnppcgQ69c6CUu3GdAHE
tpAJlPMS3v+J6A1tUh6atmAOmVGf3AflKTf6lWzY5T42ADsbbm0ZoX60hk3yQ++iZ0e7K+rg0NCh
4SqHMqVQgqacMm3dT4XAhs+GSCaHZo53NDmgNJftiRpXWCAs4vEbDEQZUbPlzE9b1MMONJHGi32b
0Z68KHlqVOJgHZUGMkt7gkGNhD23p1lZju/Y8Fqr57RzaMZJumTtmcl5QPzE/N+u4lZJLIPFl8N1
QXkSy78ReRNTvBYYDAcwK0qPdYHR7ZC3JB8+1HA2Ud45Tend7L5F27+LoiyeAe9HAfD9324E3Lcu
uXQeksuKYaz9avps10/x/DdlBYlnEBekrX53HWeXoRLUMesakMZwAoMBa6uMOyYFYEJ2WpxHHIyg
+6jZrnX5XeqVdeL6Z0tg2gccL9eqyJdTNVLIVEWQheGMYaHmSCQTyiyL1N2VeblcGiiOWd2KPeE7
iCJF2291COO+ruGIiQ2HnMSocUAd8mxrOtEpMaDWLZHZc0bzamb00dp0U4yIMc3NMXOr6PD4J/we
08lwJQdPVUi+hNeBnQPOYbPw44SjYqJLscfsxo7aIu+Mh5VhkNkdFN8ADKgaj0bkhauma3jIl8b3
xFoXgZsWxJ7ExLqIuVsm3CK5knK/pfRu57gg82g0wagKyzoC87h7QC97pxpO9MZgXEBLJ4q6TULm
eZsx4oTb5C+DwHwwxhgj6Jz8RofOLu7SlyvS7R5zHAyyxeOgwf4f0oCI4IfmJL3TzrsDoOy2uVl8
THU70/III7bG57wu9cI+QytCzEqGhjcDVYCVCFQiQwTTtIjAxrK5g+i2a6iK2tiW8SNnXdxqsvo3
O/S2eRebp8ImOlqXgnhgPfgyiW99SX+08CwrUBKDqBoxGGFB45BVIo0Bra9O1N22K1QZSn+b6U8t
8+jojYT1Ba47QhV9fGKJACsc5cyvc0qo3crlBMF+eWeYSC1dnuH8po+dpucC/BVr/fVsgBbnf0n2
BFgHv2B6AGl1Glpoy6aTjGvHnMWGMggIYdJ3x8TYyUUlgePGZ6AS7i6zgOqGwpqxy0T52lo4cdqQ
Kdo6qbYS2feW1hdqqm4GPW7vbJdPBnFGklWUcnrhkbW+2ixlRMpXBJVDx8UwJltCWdC4e3mWYfNu
Reh0rM1uA16WFdgs/eLodIOE9c4SXnatp8m3HUNHPEVwJPACZUqyQpjm78qLvV3Re7tST6Z9U8cb
Jg37SNjQPmbJ9Geiyve5YEGQD8tvYTrWqwXHtYF0JqpqucjygTNYxqvDE3mf5dZWCD6ipdk9lEMt
EAkfE0fmzs7eFq9JHomzWQyY6zm9ZRzOjwpJsIaovo86cz6MLv3YDYYnfNvuY9MvG1gp2EwGzlHs
NzhOZB2dtu2UIbLKG6hD2F4pZ4IBf2ucWtq6lt5eWGF3GkJSPqAh0ORa12eZOW7BhrM2y/ZEAt8j
0N7biBhACZt3p9n17xrEeVDQSXGXAHJrgkiNHtX7roQmR8DLvaVi2giR5kHOAmqTt9G4q3OkYBao
5IWz6dluW57nw3tPPOUDEPvaTnE+da0oXp24W2hche8A7RRB3Pzu6nnazlSe8AOgT1I9DFyB+0FH
P1QRF4eZqmccPd1fUJf5xrLcKLCpbPIJXA07nbP1euSmi83HvBZJzvOyBu+sl/g8VL9m6xDvHZGQ
Lq2dfEMaSm5wMf6pOuqYRuJte7a/ZxYm+2iiwEhgkel6XV/9c8G2GZslx3mGjNn4k/m4G3ONxdFe
Upzmt4OH5zBhvTojqM2xdmSilJfIdtkEV8/zDPlrXJ5YdL4tlfG9NPaxDSpTjduqPrUIkbwIr5Xl
XSdd7OlGXCc2zJTGM7Zz0W/HPmQ1UrvMUQQT6Lhf2/oQdEl1x0lXrtzHbix2f+Y5+TZAE64yGldd
o/mLT9+1GNi8x0EHHODIbbprGfZoVbC03N20gI/XDji4Ks9ZimnJuoHacsoJKsDT5fYb6xxby6mG
cdFrf0oNliJYkv6I8nh3+zBl1vabru64gMXOU+58IFHypcwEfkjfYNq0ePLi9W6t3l6TPBt3Pa4M
NTXabdbUi+OANyOatnWYkfdxhzkfW85JlIe0m9WxgKmyMViGr+oH/m+pm4RNElDCMtGxU/GqO/aR
TM71UcQT0qN4SsR8wzNT8jBwxXeZeW3QeZdeEaNsYm0fsoTwJ8C+PGEkpCnovgfc6utcpTYmpCU/
VrCl3dHor7yPCNEx28dweAPIx2o9qbO152jzUVMjPtAwgdmtrOUMohaqmKuSp6mpmcIsh7KlQurb
go+MU8XmL680wMJSgqaHPcuXXatF/a/eds509Lgn4oT7iJauXVWZX2HFDqQXSXihDWhVmVG3XUZ2
CbQtdAeie94OOv2ms4hT8jNM1063xztx7YPoZgLodV2dgBpsskwVWyQBnIYuRaQlEJFhbtZxM2pH
MuvvBCPexhQwQW1naBI2TWLaXxktF0FX9D63frL+d8lyu7PCYyrzK+zicbtUjNMzsNEiUsVJfx85
Erq2ux0fIcuFG9Qg9GijoglPpbB/WXU/srtXJPaVeed8va0KCqyGTkm/SFJUeqvcabV3yz/nWAf2
6dGdCOyritWLB010G9ts23VDbOOcigt3SIQ/2oJiQe9nog2CgYyKqS63glFjWIKWtprh4WLJvVZU
Uu7gGFskkFZVq4GpXX6QwwI50c2ZcaeuPXwP1gSRrFNXx97bocoDadi/+r6m11Npv3s7/J7NhMy+
VrvrGI5qMiV3AqUpkyRePeCBtGmllAS2d4qk7rY1+QrKMjbLNcZ9SDUJJB8IxQ943dFk6bJ2rf4Z
GiJSo3JgL+vguM1yfGo5Yhp9N60bp6XbuKz40nu3Xmjv5ez+jkNr04CmRYGO441jMpznbhCqDhPl
lFIxQfcFE9efkV3QpnHsn0IRIYs/cWge5SKP5MUPNKV8AxPj1UnSL9y/d9Jv+FVxkeoYmvE2Mvc/
/vCxOftDCGJn9sa7HcIPTB7Ojjgd2c5N6tQVisCYIotsurGxIUg/760C9LSNxWwPfWTHBhUSn5E5
QcVmAANFzDNjoCZvRN890eZAbZxpBehhoGxFfxxQOwPdMp49iBH6Ii5Euv6MKnI3tqjro6Ra0qdZ
+EIKqAs0VAisF4b5gRFtz5ZM3JP2xdX76CkMRzDbbXO3JswO0dKcoQcZVwJwiEdRgLUFOl8UpSdn
NpJTO+mYhIFzRI12MjIM65PZywtcp+wFR+AaSfU1cglN5XP7ptnzF5QPHhOCHbwP3zY/yjwkeope
1h0xdnwK26CCUyrz0MTVs0sdjq9UnW56M9QveYS4aKryKfSa09Q25kpvpH6P3KducZIjlLJmXfXD
fBfphvDidjFlcTctG5isNwREozkZIghaFOhRC0hymBmmxHgxm7u4s9/0CjtCRIzHp32aeNxUsXrw
wg5LXExBF6QJYnTgK9sQAqMhe8fnTewOIWvrIMvSXTgnz4Rdi6tRwTaaG7KIFnG3bcMPfBAV9YuW
K5hQcmagMRtXeWF5vBNt6rP8vmKAp7++NkEHau6fuSDZhq2V1uJJ44K2Ijx3tXvAV62fhjQkI2jr
OHuY96LRsJBwc44v+FauzDFxjiKRN7L/tnNtA54XM2H/2kiCkB5cTqZ8AGYA2CzuQj37yiGZAxUX
13hc6mtdyw1UPeNWGhlLMt0piMA68hNMs0Zhx4pohMe9qWUVQ6u2dmir+HeIFYdvoso9RSj7xUKJ
Dx1WfSXPuHcgMhxMk4gTE0o7rDnlvTLDOrps0fwpthAkHgh09/UpYY3nD73MTpn7+HmydllbtIWE
qZU+ReOgv1A5TUE6ofuu8U7jNMW3bsZZjxv7Pc3h/y3xdVZ1fKXaEbwgbXqVpTs4WHgvsHY/PPlW
e8eVQ8ZY5Y8jL2gM0bOMieo+4wVUDQHz3FwbmlnyOmJUaOt52dtsqzc9ciLsUl3uhofHVFRiAumt
P5HUK8+9y0HO4w6Rz/wp62rCSAuvPjb1XVbW76aAnSYWHXkXP9WBhP4ajXDLZdvwWWY5iH3JCTD3
x5ei/N3zBI+w158ZcqY19jKqoCKjIo+U/dcX3LAUlj4mpa43g6E24vMQ7pIy3Ov4GGLX1Q6qHNqn
xd7lhtTP/3xxmnmdwA0/Pqp+ijQJD7S92FOV8BsX3EKHfWyPxR4f1vzxGFaceGROspNxYzZna7DH
33FematyHy/zcONet8nHND8MWt2sdabjV4NY9CHxFBYNWhi3ytXYSmXea0VYeEc99DHTC+/Ep7dk
GTqCV8jd8gCbt0I/a+HusE+oBTCzqhG+2Y75KweO6rYI69g6nJ893TD8ZgrDFZUaE3nTxrwzqfX7
pCsijnrctlH5lk1pzOMz4DOwBV50qmsjDSBVF1tylL+WHm/WTDnheWLZloLZfBlGF3LbOB08R5Un
t6UOs+05mE7mgJkso9i8m67jTChk8D/G9lYR0j5og7bBIObyoUmZ0vLiWlDWscfxu21Tcc8J9r96
TTZipgt/dOoRu7mMfnDKvOqjk79CiHSYVTmO073z3izZV1ux+EfbJr2C8NwWaXnNWoOaHYxFvkm9
0y7RcQNI6PenJW3GZxxEVtDGNauqqOX3H3EEojtI5LA03oAAzP3Jsv4HdWeyHDmyJdkvwhMYZmx9
HugDZwY3EEaQgRkwM8z4+j7IV91SVdK96E2L9MYlUzIjk3SHA9euqh5tr54k+V6MtnHrEGbWJtfz
iTzEmf+5cZeVGe3J1PxqvXTvWHBcFpfgR9wz/o9xuY3qSJwbGZgkUYPmOkusjLPFCjIEyHNIbAL0
la5xpUQwwV0/ZkfYnJoRwolsfaLZ/k4PA7uG3vrMYWcOrVjjPTiEChDGqCXqokMgPEXFJNjOXXsR
XIOrbKu/U17tygB2nuNXfxgP7y1x2nWWj3qTQPXVFCYiiqFv0SPwhfbHKO4kT5AMRzTg7IRDBSun
YR94ECy4XaZFs8wekvJ30dBnkaFnT/qGEjTuuhh/ddPbxovhjR1vZDKwgPgoZEKLAWB9Ct421uAf
hQjsX42H9teb7dekgvEMUHa6cVGX28Tr0wXll+KcOSc0vP4bc/P/zB79X0zU/z81DxLaI3z3f04V
nr90RZYx/6/dg//+U/+RJQz+5TJxAm+z4EH4tuP8T++07/zLDG2PR6W/vAgX4/J/4ORE8C+HeK1p
/hM89flT/8s+LcS/XN8ieksk1eEvvOD/xj4tFmbcf47zei44OWtxTfM9gxTx3+K8XuMa0udWsnUb
9zBxPXlR/hetGeQikmHuoRhxA/Ce7blAP2316j+9W/+7fC2Vif/9J/DwkxMmDgBVuvxSyz//T+WH
ceLaM4e2btvWNRDVjruMGr1L5KDS54nAF90GxBLy7nMCfX4MWKTsNUdGFm/qVfYUMhhZU23SzP3K
Ste/+KZVbaKmuIyJY12kS7mhr/JygWq4+6Slx8XFobHBTWHtfD/8qf052JSyGAhdvKaAPH7hG3rP
CBo8Ln9BVmgGRmJCvTD9W+JGOIFYeMW6sD7YBCaifXaw1T3Icjz5S4QlBRxaukOAvpl+e6L/mBzh
XOuS0WhZ0c42ruS6ZBB0tXtMXfVkYVXf4Z1BT4rji2fL9WxXAhdAX5z/eREtIGYFEyVS4q/d9Lu+
sb7r4qAxU43276Y4pIUTbN3kK2CXsZFe7W26IG2x22RPnbscMsF26gnbcQVAVeRzuZa1+8a065+I
5+NxC90cnHyP04q8mZYLKxxIX0vbFLb0iY0veA3YWPNy0sQoY9e7AefOKnTg68xG0WzEnBxEI04w
wSJBCHHgBkYjOGArK2JRFJtbwjQudR7E2zCAOqzVV+WgBGEeO4S1PrvrtLAOZrQJSIEDd8ucjXf1
Wkrs3GJBlqe3Gdo39NUHyDFAF2ofwwaPn8ItehrVxR0sxipM9VscSEyAIc82cyIVI8d9Vozumacr
cVdOdwpn3ZoSbqqzrqYHcyNsJ9KMFC+wk4WG4ONwJCf6NeDnAmTHLK3F3QL5Ax0AL4qbxiAjev4l
OghXvtItpgj7EccA+YBkaBhCG1B5A++x2QNxI7zy4OBdX9HGccaEWpy0Fl9WlupV5tjdJkwmmi6V
icvdA+2i3pIuwDBXvEk72OVNvweNzJbU2wdwyFdGH/yFmwUKPFOsByKXrWAujj6+OCyxpGmFbV49
TIMYZLjWamfPMfCrn1h3eOaXNNYk+ajltI74RnmXjJjdd9luRTpFUMF4s+PCe695yCFvbcawTjgl
p/fCdFYsZIAPbIewwabduuQECowuMFR3ZALttVneAlF+TY5V7K2p+yzxmpgOHWqu7Iu1LARuVhZN
PbzKMiJGBivnz5TmrLmm7I2jJPaYbB8Ctsd/LyjRmyTHjuA7doxdI1h6Z1MLky9vNyKzks2QTdXR
x5HDAtvmp6XQmcd19NslqIY8SKwhgPZRpu+Cc8cDy4OQR3UxY/dpqUGIVhQBFRBxGVIsfh9qi1Yl
dOI1KvWsOrwQA7nQ3vluyf5FcL+PUWgO7Ncwf6sSt1aMmGwXrOZpRYBZgd1tzP1vlIxXKxEZLEN6
2wNj28wqxnMtFmtLMYKX5kVZcL99vSv1jNRCjByPH46ikEBX71LZFB2tEaBC49cLIhGXZTQ2h/Cd
ldFao/2fAjN9kHXTPFock6HfULdsldpcZT58PDuo1aErZmYaMz3bedk+SXWxdRpci9QNd6ynADqx
/191YzfsbC8fgdWNb9GAmpi4xZ8Oj8hKi8rfEVxOwXCaGFOcQnMY6n9yn71luJD5214YNLStLGOb
x+7EOlX8IRS9gOfq+mGplk5Ny75GaXgk03KZAOjftR5/hgG/XpUhDviNcjcuf+eEdnbxMkwgfRK9
2ZU3vHhUGFLugE8KtflUKvfZky30He7cgdNMl1FdNVbZpzTaS4m1PcqExZd0yPcJhVCrykPkFilF
9mEsDlnazud5Kp117pMK5SRAW2V967yOBhzDj48l58VNumy8nJagZu3rayvnjniA4sMHN+J3Oj8b
o0exZU8csjQeVbgcbMYQwEsOl44wPvV9X12rMBD0Sl+ywgu3UhrxheNHc+ZccsIN4O+w+7bYbAH3
BVX26MFNgUVWyiPVNc9h04nLiJucXkD/SrDbW7HPq/ja0j2J8TLdYaSWD77Cs+wuLxl3/BK17NHS
u6GJymsPLGUNt8tajS2DNjXmtVvjpRxxcgu/e4vzflgPpqVO5VPPP4GwItKH3o+iV4tLZUX3DDAS
o33GjWQ8uYM+BX6ON0c1FAPkpQN7dPDXUREmm9kFpG5FMnpP6frs6aMK3fqXS6h8QxA+3VoGIHZi
DhoXYUAZVPnJZouuO3J7Bx3MW8M9UoidX6eyKDFJIM3kwmixDzDx09Fp6HphsTR1etaVdy79YD2Z
sv9T0SZgxP2TNkvxHgzqmQJWig6zmfiU7z9yzFvNo23dAt/foQBxptRZuBlfLAjgK9f1WMKmo/+A
WYI0dE7DQ22x94kbbKqWnzWou2W+la6sznVevCYDaKPec9xV1zjtjp73/vzPS1T8mlIu38DtMcd0
SIoRqjVcf+89DirvhX2XqDPnlfuNeEnCdVYTIG7CX74DetPNJuw6cf4yZfpiZv6vhJ6oX5rtOLtL
uu2FgOCZWvriGD9QVVgFpvU1GF3Qc1ZFoBupKqO4bqxc75Bl6WPsAdcRnJWcAeN16TVU4GUO7WR4
vZ3gsy/CzbysJGCYPKNPpXfXW0zIDTETUaTvPipSsKBbSg6tCY9jEVjzuZvGp4r+3POIB4HGOxRa
18es1vc2EXbu8dvSi7qLKNw1a5Fu7yXAZsx2hvnYRTxQsuKh7i5+7oA3r5T3Noa43ena66iMIX4a
qy49OnZNUro7CxbML6Hfio0pMs6QvQIGtrxMtrVI9+nZ7ZLqUuGC3kBoH6TTnMYgf4y0jj7i5cuk
yvg8qeI7WJTqf+TqiV2bPUv3WDmmuuRWpC5N+ZXYYtqCC7d2qaTVQLTuDWMD5zhUd3x4VkkGxpOX
uZ7+VHUdbXXAv48wnW5qhAt+HaPdDG4MhsiLmQPAWNzK+DeKExtLAqphJG9mjiBaOc7GLMppyyJx
XGH9D44oi9Oh6R1nm2iEbDJZ/oqak+IU8omt2B91e5IBpNgtDZIRmWVj4LTcDEbASIyOjv1HBjcV
ombISv44kZk/WlwCV5Xj3i/GVLA9z521adjj0crieWXJ+tHqRXum2dE+DPP0u8jM8FTw3FlpY/A2
Msx/Opp99oH5luVd+WpcNJ0FL5lBuQhROZD8YcStM58UzVXu85TM/UPtzJKZtQrW3VwvKz+zP4yJ
vBLbcl86E9VM5X712o/9ewXWcZcNNTEnocdTnedPVhknm65XCm4DtvNixFrlkOc1g+SVDHR7TvGO
7uG84F4zI/uJ9RzCtcMv51G4i1kzZepvWJS5Ji0Wwvse3K9JF2qH4+IoEvVAijshjZXSLIpWAtZA
j5sqYPa18a2sF4waY2rxURFcP9p21G1JEPaSB6fIc4CEWI1WjTEcAPO59F8EFqa2j8iYh2dyNwb1
4vGN9gpr39oE97K5xuenWeFW7vDb5eJmY2pZpBAERgiv/iWG4VjF/6bIseGcxNIg0PdPTQqu0S9M
uHmy2mF2Trd+R2t6KHNnU+dld44VqUS2VwxHAe8RSxDW5XN2N8gRMgH3lNhYTnsybHWUMj/WhfHS
E6g6jKYp9oG9gP4SnV7agewXvua7dDRahuVCuqris7azq23xmOh6r3miKYr1MQXFZt2DqLepKHN7
1iNZWwIOs2fz9TB8Z4pBzfXz+gzBF0ejeXLmnxwiaJzU83PYR6+DYnJZgAMrpiFMGG5oXNOZSIEz
Z9V5sIjWDFNcnvM6wII9sFilKYO8GVAwx5Qd71icX1D3z07ttMdUxdsybvm0uXq3JQ78dbL0MkWm
r84ZDI1t00b9UofMttjjOhPJ4v7Jhy82qlxGGWVFtR+eE2mgwFlmdM1K7iMRySyK7vwj6T3EgcHh
1FbRP0x3LyubfnqAn6zfRE5RQ92etBL9cWinS90Q/cvmWLzOAUfFAY8FI26rnpIpvYeGdS4LH4Jb
zXGgdyPmxCQSO1OwrXZ04p9t4irbgHJKVuJbNlXZdp7/RI6nn+PO5hgoUXTBcctdn8wGfm66163B
S7ZJ475InVivbWOe+Fy6Y9SFf+wXDfYV4YXLQcXOgSwpQSeaOm6jdZbqxSKTug1NqQ8ATSHXAvK+
l348bAnCMtD1A6J8mtSbqkuwWQw88mPXrTZBkKSPWBh3jpV9gdjtsGHYYh92BfW+hWM++tK70x1i
3zDy5+soYWAv4w4JJg7MTenS4N1nRndrTDs5DFVBHFjZYm2XeKQYw4bnip0JPaXjcMqNguLkekDY
J3Y5cYDo6jx6cPPUv9hzRU1QSZ3Q5Apx5XmM8wbvjM+e7oStALOGofS2LJzh6PvXqKO5m6/ftnKG
imztEjVDpugJ3p4qAstliiCsJIB3t4uPZj4rnCVWsFHEoA+eH57U7NcUs2hOkIU5g/psxXvdzUc9
04tFgVa5Nzmx7XNSxvjcE/04pu/SC5xLw2U2xq31NuAnn0pffSvXf7ZjIi7V3EDYsDTWtOKD4kvj
SAnwG6KHPjZxmq911wUnCjqaNfPxjcgNJbnMdps89n7CsrR+DPUyYZCIwb7cIi65Z+J3n8kU5hQ4
pb/+qTgEd/RpGEFxEiyslxMslLECqLnVOj8sBz5xXjJ6Z6Q5RBxk16TI8804+I/8cEvB7sDkNDw5
dAk9QWbSfuEAx7FXVksMcu41NDkzyJ4s34h3s4uWWFKZpXqhjk4X1ydSCJcoUSFmTIsC2jmLDzK1
KSTyR6y+aN0bxrpqb9FcSDXUmJImpmN8znNiK1W6zYl1rhPXjJc79deIhnfgCf0Q+nFxNgc3u/St
+olAP/bKcB87e3YflQSLYxEtT1U7HKClRceMGwnObfkgjeTF4ph4SYvJ4kPlDlSJ8dWDLVE7frvv
/bQjQ+VFmyHq0nPJf2aH0vRdiaa6k3ukbcpG+MREv1dW2bwSeCZ0Nu4J/6H+drl4i70iX9u1QUDa
CnEnqrh8K4kF5FZt3m2DcxA35uBg9RwW+irGB9PxkClH/6XtkvwktENUDUNQC6K5pvb1DBzhnuKG
OXkWlQxWv6Q4lL+RBt8/6jyxrNYpq6kePWJZ8WSmIU6JkM0h7ltghqOQBJCJRycljkJLfvF/X2XQ
QP40SXbKFGx2ryj4djMY7cHzg5MDx6uG2b14DWzUeOwe3cr/IFDgnCKKAcheJ9ATqJxYklUY1fLq
98gwyrOp34SYU3b/dEUWWbpUZNqnIhlPhTWco4yhGfTqTlMsdoRoSXPjtJT9KGdVcRzCZj2+50Do
YVYnRPomvu9piPs/bb8bOGm7lIbtOOBka/BBsgffZ168K/CKvPRY3SHKz/iF1Cc5LeJ0sSBxJYA1
UGlwd8P0KjzkIJWqd+A3V9ztX6OoUtYSc4UZGfY34u4l3g7cSGMQ5wrEcIp637elDeSY5r/Znrud
GFyK01X/GhgO46obejbWkZYqeU8bO9ZpxUY1mHA0toOkNm7C8GCe55rfwuasnCbI0K1ffHVmnz7o
3pLwJg52IKv9gMVwZ49VwU7fcbcZ/+mtNph7pD9BWAHg5CWFPmJei67FaOxssGRFI5+TxDQuchj+
pFSRvmIrA4prbrDdjDeo68e0z/Qq0RCY3N7wOabGV8eRb1VECFIMHJVKOUB4S2OCztlHENHH7CRX
p4q+hzHCjw1bYOYN3bdek20bE9ELrtiwjaKe2cJqeDgGSXKAy/+HAqXqpto7d13JU+XYNgWESSp/
DLPHcj3nlCHaU0E/7/QVREuHYKOffKG+WwX+QnSYUkM/uCaYVh/iUfzEUH62hRAvbVGEPA4ZpCWP
EUrZgt2IrRafPUUIZhLm97Kx2k0NgWw9KKs5q5GqBoy7xEz76iR7TsOJDKJlk5l92F4MvisMVjUX
NKAuGrtGPYYfkD6xbZkZJDoXnRfWQXEq2rhcuyXONiwBxaY2xmjjEDJa+z6jdZUazp71CM+ydMJD
Uzo3s7PdNbNo8Di5lMXTHiIvGeVT1HVl35i6cWd2+d3j2/wbc8cSz3mwkAJWrUaKE0V+UlFnvfTz
dHRbQ67LyjUuJnWIttOM69qjwrFSDSduB4egFazTIJ9PA7F2QpI8wjv5MnQ0BIDPhsPqZY++eHXM
vnruaY/MC2Z01TGkkI9wD9ZI8yNUJG15JO6hvmZB4iLL2vWWey8L9OeUZqptmcan3qWqwR3+NgEF
iPEQfgcyhX7PxBzS7U0RlNpZpfqJEZIeFuNwYEa/ixTGvdP+I0zVu2bQ4Ql6QbDKydo9ijGc1llK
IVJDzGsXBTV3R0zCq5ZT44Wwrp2xWY39TN/9hMByhbk4xIPE79S1/CQYFpyRIE9q9tB0aVHdEM5C
wQU6ASRB37UZ0hzm9kRBQPjtY8i7Kw8A7CafiOtEaqaGJTFOwurGw1JOeSiz+bkUbnLmTYv3RUU0
NnW98uGflyzhjo177dgKLY4WFqJt2ucbvvmfg57t+9IxiQZsnFMoC8mcn7EzdafEAmwGmaLf9Flu
Xqilz7uq3AukzpVhTgYwjfDDq9hw+LNoHxLO0LtedtRHGkFyTSaJiOl371mnX8jdP8FAnPdo9x0h
OFyH/thunMawrkzK1jUM/XRfRT6ss+VvW40ltjI6Hn0xZlkVmdumm4ubqad3dBFJQ1xzU7FhPw2u
eXTVo4aOeGY0aAlPeX9aPu+ddnp1TKb6BNptEVGt8upGhsl5GSvmbE3HQIrkpPyhOjehHg6BJ2IA
LB07W6+Nrtg1/G3MXeURiLazUa1AqXf9D3tKhls92epUx9WzpXrukiJKIbbEwzNL8mnrxRenE+Ak
eBDcJMhTtoikhZLuK5whZrWJDwfG6Xe2gN4Qel5xa4qu2owgtrcNUYV7zF3L0FV4jSNd8S2Rn0mk
w7s1pcVa04C8z8nRgYEsI72xW9JMen7IsjLgcEfFeTsZ3F0yA1JWUMw3yh6iHUIItEryOLX+o2cs
+7KIL2bViGePXm7SlEF6lPk8Uv0OJyHr+nrHHoEOD7wCm5RHsEuU6gfp/wu2EDtfQmAAekgS0JXM
GG8PLhqM45M8mfKVV9XlfYzEH5IA0x27mV6Y5R80+5XHXkzBOleB+5jzrbWwiW06TK+2yr9KTMIY
DgnCUqZpD+krjZ4c2WrOZ/bCiKlhsS+uBbC6Kz3hjU5UP+/4kLTQ/Wr2cMu7s9oCMxNbG9D2emgr
sGJw61YO1WtW9VlgwNp5ma3XbshXNdWy2Bqxu5q7MtuAN/ySvR1zMKj2cRw+z9HUsWjCQJWDKoR0
ya261CF+at07L7ntfBQq8S+sfta9KWzq44naFTiydFU6qyzDYpd2ZsqJmOgc/n6PiSUerzJXLmfN
Rp1Il0FG447SZ6DY44aLP55RikqzJFOXENJTVVjdq76QR68b3+vA5RwSRubOjNP2pRceXc5ma2xi
375HJMiPw2C1p9IK/iirtc+sMWHr9vJkx2/0hPr3CiSSX/hnx3cbag6r8WVKT43hBRRalQpxTZFh
jPt1rwUBlwC1KeurjIhiyRVdsTci96ifCs9xVgALKF3HzFFWER5B71BKDL+h56id0dfs8GgTIJqF
jmMPgwsFGLqFGZrkg2hv4M0p2PfQ9rRx/IVlzKMNhcU4Us9S72qvNc6xRbVMiUBhBbn5Fip8/1yQ
1wbr5oMkuenk5vyaptE6wF6woWkp4IDqDC8BEHGIQ2vs3/J5FraxJuQW7BItGVL9eR95CkLI3G+l
0XVP+DUOqdD6ZpVFs+2gDo9lQelLQ0awMK2XKc/SMzwOePU5D53Csh6YMMW5bb7lKEzChHepEG27
QrjvIU97/IytZv2zNLqODKS6mFxsPXJXQRy8h8wxWSuGO9bu9yQzvT37V4poHZqWO+TJdb8gH9FS
iu0QG/4pcXadzxIgMEV6pvCEE0mjb2Q+8KJb43XkGrcHmXGDa/NV4bYIhmFzzZgHtryTQH/q9JK3
eXjWEatzsdhxk9rVJ9dUnzEL3X0TwdcUeD5GG1lHGmJgbz5cQVY8xao3PnwRbcsTjZqchhOvfcyd
Fcg9GkDqoD05pSAUl1RXpfDOOZlqt0Q2XIgopl41ib1QSwn2Zm6GLXyQmCAJjKwU9JFzYXLMndtm
Nxh1gEfO/Gh8QYbaNId7YnF5YdHfm9wlLlWOxp2Xw8n2ypFRStZfS76gJ+I76HLesKXHV2saw5XN
4bS2uo+uKpoXpuGeqkIXYTv/Xcyl8xCgcq5zHZjrnEqfPcHeat+6YJKEfJvHU+/bJAjqub0uK9ws
r7gVWn5y8Ptu3lEpRPi1KHcywv7KjA6fw8bXKt1QP4Vd86fExlNqu32ysf2saBbL92EwvDZJ1V2r
nlZc6AX7qOksylIkOBiqi1kmmCaNxKr7tDDTnLnxMp0Febq3MOpPrhWehtjJD4AxO8qX7S2QlfFe
2rW6ldg26bvtErs7I++Ih7F7GzgMX5jMkX952uCzy4xdD8V+S1XyZ80mbhexNk+Zf0gfxOGWpvOV
pNeEGJhN/N2z32zohUNaNwcWW+YqnEK2kdr1NlPWpbtyDq01ZVrGzquI2/gaLbuo++I0dyjo8BHO
vV8ei8JbJy0ZWbSGkAhUvPcN8Qji+yucrOOct5KgYrmzKnFHsXzpXc6Bdt1zgjG9R/ZErOw056hl
pou0fDa485cTWssgKHjAXh/jvR56+iGM4Am5+6XMzHsznRQ9AGsdy4kDBbIfIhMnZ71iJodkF5CS
d0hJlgRvfCcmmamHv+yElnyFHtYyxZrpt/GJLaezaUJoWxj2Pih0mM9mMQBzgSq7ii0Wu3lAgVRY
crsa1y+zxcHLymN5ilPvr4uBkzgD6eogv5BYykBA3lI1n1p6SZfqhHjFpE6+AQ0xybIHq24eKAVC
+0RfVD3M87b49gz6gTo/rCA0pXI1CxbNMv1s+PA5rFPAbNIhhvHwffb4vMmuJbqnYWipPdTpTdrp
n8a2b6M9Lgm5jJISgrlmJTkwJdzOsSquZzH8LXGsrewGFnIX/1h09mIVrX475vAL925P9xzDlxc0
O64tyB/QTVLcBDJ9mfphY4/stu2Us0Q/j59O416sPIJPklukB/zDCF55owoD8oc7vXYx1FHZLvs5
6kbFOJxztIzATNZJMVCnB0t07USXwinpMloSZkPK8UxIxS22OApVKpJ0uPPSgAhlDirbzR/Noav2
CU+pPHLWQdsxMqJkUahxp4PkUM54o6XtM4oFK5cv6Kmycb257Ekj89vE0bnOR1evZD2Bqeo/ciaK
ZmCNk4QEPQPPueBM/fbNaljHTlmvPCIoSWTbF0fdZK8ZGBf/OCQLlvil7+6mtu/Xothqt8Wpgemh
QH5e01mY7PsKhnGTGQRR4nxv5hIFylHtbmIOAJJEJqExmf9XLhAoWDHRuA9VzYk5h5JClzg3ExZ3
nQsIrxEaFnCmgDNQIxQ5U/FowY/lWDCka9r+8t1gmjcvybpL6RLArukn3zCg5LueA/pZ9h5drkMn
fpXzlSjOxZUe2BDnL0flfoXs1l8hS7zgABEfxWIGyEA/52Fd7TJgyCtoLT0bvepQ1sOxLyv/Vng5
UQgTqNYQkIaurLY7t7/pYax3xgT8rafvz7Scv2VctL/m3mcc0teRO+jDFBhEn2jmIE/OTs5ul+KA
NLsJwG87ZZv5Q5v27EDszNiznL0xreSflWBrSGnJZhi78s1vKIagIayHMnTUsq72MhLhZohrCnsj
I+JLVf4plHSvbNAPft3w+KppXk5rCjtUGD6SHNAnmz6ctVcBfQucMbvWfkJGI/BAXJvTBuXPP6vl
ZVSQC5rkaPSZOjVKdfQE+vgsp0I99E4C5ztpuMKwZWgE0WCIrbPIhfMwgKFYAd0edkA02kvR2leg
i92eZJOCIT1l53RS1srKuMTQVdqfOH8gsyy/nUTw1U3H4amrqnFvUYB2tHXDDR//DfaZdx/n9tkk
TX9uc7s5Nrl9V1Pon4eo/2W2Qf0QGIGxuQ5+4x9gsvmXsZjrbXVJGjM+ZtUUYzDxgSYrChCH5i+X
PSk0a1U0isCqp+tLXAKqdginDvX0wwS6jmCLUBBOL1XA5iV3lq51ekY/pfNlme2PUU3YkWnHuHd0
EGNeF29wyIP12JjzGWYYmN1KysfRksGu0AxMxI3nHdmUdM1Wei8tt/wok+Yp7YpfRWMG0OP99hah
fjxHHtk2M/gZcTy/Z8D2qpTMem1hup0TKya4BQtnNroGi/5iN0myV2JTGanREjyhLF6pDwLoO2fR
lUhnv5ZIkcBFK+8QTxmUOIhOBK1Nl6qi4OwnoKaxoK/dVNYnzHfpOs1SnsdF3D1gpar3ZLZ/GJms
XZSy/cT3Tqq0zlNS8DK8/PMy6Tm8GLbL91Bt8BLJM7VN4wnRddUa3z31Pk+str1n6XuQTqM1kklx
WKoUnzxyJwq0uzR9Mj7hi03in1FqLK8Dnh2k+I7FgzLOYyhvDdvho2112YEalnSnAWNhvO0v0JIm
Tn7o5JVWJJscx+c/lTD1LWr95Gh9RPN9R4+sD3FMmwxCFA4SNd3pRwqOfu6/GQuqpQuXdUykrjQ5
b/22bW6x7t8oCm0I3bkQsnwzhH6vcxS8nlwje58ODb2gux5zwfhbmvFiIzbkOZaKuw+9c/kibYdj
+yi1Lj4L312X/kRLFYXRO0Pm06XK8u9xqVlwlbOVVMlezdp0CYcC5gALwdO8IEmaN1V3Jz+wVqqy
N/RxkuyeiuBqLTUo2HkujVtvPGDjyMdYKOFWOmxvSBAYdVofQzg1637hwZujj0m5k8AxSkCf0ojP
YVUn54QiMla/XOGdp9fB9MCZOHlVmfeNKUev4Im/ZTWQfdbZAmdl0j/SUP6YG1l/hkWU2wmZ0qmr
H/sBxB2BohlxMKsf4TdNrFwbj/zeEZW0fSuDObmLtoWHkDHaOb7ejw5lN/2kP9Heyx2fkbEap1xu
q7ksrnlVPndjxLrdjrKjKUKsDaih19kdVpMcfqa0Vb99pzvD63WOTj+0+ymU1xDVkgeK7g6klbee
Bq/jT81lCDx3O/VJwO4SgG8ZzpT8sto+yqVSNhfeOY4CMpGOOHjIC9DOeKlmzGDIMN6eLTuqvl/t
M9SqzYwUsJE4TA6TB/ysSUvmD5Z6wvuIzCG5doH9UxMM2Pdh8V7QfXnpCudkOZ2N58s8NS0mNjpq
A+4EZH8QzX3APzQ5lA1Gt6RPJaq2/8tSVshXkUkT2C6DuDO/eA0lOX3U/ni4W8FJxOVBBDPcjiyX
K+3z+Ucznqyyne+eDe8kBxbKgcOo1saxnLu3INLRCoYLVseEvgDAwxofvvcxTeaVhXW7nezmU8Wg
FLwImLsbh7+9oGKRMGQgYTHhDU9ZCgGYOEq4IeDdrTHp7pYVUkhgAtN9IuUbEBaXH9IgJEkNHw5c
Ai7qWmVWtgauAx44cH+b7CxpEWrfIsu8u1WFh16H69FRb0Bw7kYQ0DvvG0f+jDhXrHlSrV6TybyH
GjafP3f8asuefzLn7QzvJwvz7MnFvSas9sVgL7jyJ7hwAf5ijACTu29VTiMABaPRpN+wrtF3UYcY
UDULjiS/+Wwi98kqx1i5ca02emZx195IkZ5mGX63VfyO5X7VF9NhrJ0v9hbPk+ZbzFfUxgtcmCCI
qMCuXN578Cv3f35AJ+TNrWn4XknnziTwW1Xpmx3HDxZFSVE/bmIR/uoTbpxiIK+tiui9dLAUINWi
P0X73kJOWT5JCEMmaVY+Tr+SJwc4HSm5+/9g7zyWI7fWLf0qHT3HCbgNM+gJEumYTHoyWZwgig7e
bNgNPH1/qHOjQyrp6sSd94RRkkpMMhPY+M1a32p4asyey4O2IcLSp8HdEc/gnrtmYZQKvnDnWCBm
vSF/zByuKJ2QAaVL/54p39XiDg7ispY50CKBzE88uzAxhL8+SKJfeKk83ZH9jXezBQK36kxmgs72
9lgXN0xHQqzAgplrBPdPoBX3NTRycc8gYOgwVncGM4C3Fvb8AXkfES/9GOLK+phhusSyfOaWuqpg
g9ERUvT1KV01YbchKS55EJVq7a+obBLegLz035MGjWhiK2bH7GTCpsWrZMPps0uuOFa37danL0VR
BTtFtjkBe/KRn3Y6jEt+yJS/3KvZIoOurY9tqx8RlzannqA6+JMFbvgo6m8YhQv2tb4KUSpr10jB
7Y2Rsulwh2nYkHXsM8gfQq9qL0tKTQgm4TZrwBl4+QMBfohdCrK588idqTPUDIu7VVud+ESM8Vl5
bc5deU3iqEeYlIsG3RDFdW5DdfEk70ybcaU0k4NGJKrlKa6R6JgszXjeLKHGJQMhHDhSj0aDkQuH
gsvJC0qZusZxD5ZdWlflKsNLS1YmHFaVhN+ReXnGx5UzKynzHp7scO+Uqb/vFB4YJFaSYXOSHInC
BQ+EjLCqGTYXMcJgWUfZ7a8vyqvz235QP9Kyj0JdjJ9D06B2xrm6q4te3ows/OHAWahFpMcU02OB
BFZo7xkPFSSy64rl4jWu8CffFN6R5I7xCujRY6FnL3VP0MEkiavlvBnhpFjHKhuze1v/SPS+2zct
O0EihhDc2uqewfxLmozDOe6a1WS13JbJohAL7/T7BNZHWPpDvNWXaA17qew1J9QNC6r6NjCBIQKx
I9DD+qXzBKdEsuOL24wTzDpa3SGRbN9K9y7yLRId436h6TJS5OtiOiEqSgEEAJUWuHbOlCFI4nQ8
0lppPPejG9+iv+4QszFksir/Lpmi5XoxEkzqklMGfEzoWn13ilzJrRDLGyta2jAfGaMQS4WpGLvS
KSm0/mBBj2azfeeN8aHHUPtpTrRdXp8ifC5SjUhmY6Kvd76rCHVw5spn4g95rdZJt5Diyf+uo2XH
oqk/MMNqjizQUDL1vHm5UWVh5OH919xlHVRq5pGnyRUReeh9k35nCo2+wvXvOXPnU7osdTBq5XzI
eMwZ/RigS0luitrmmRp70E7afD/57bhDKNkjZ1tamMgVRBUtBs3tLvdR7ln3cdrFp6nPieRUrb7V
VOwffERcm6VTxY3wl2PPDn1jZXmvwcyUwzU34rU9WvAMl6w9rmlHwIEYPHhOCvoLHf2eCXq3yxIk
+QZ8mW2dljVYYIz01K8eSmtssqOB8V7FiH2IqagwfS5qpxhkg3DFUAyraIclUB0Y5iLSIIVdJWKG
cYTMpDJRtaG4Th8iDxjFKpQ3E63HsoUUQq5ffv3J6zz/2NQ7hhkd8me6O75U7sFE84potfyid5ao
YkCBDK7e3rAxxNli64caLh+Rmo4TeKyiriwILPyMB+WNzpWaKEqaOXfCqiiHazgWLzn6hSAzSsip
csavr7GANfLSI6v0hYwBGeY5uNZiwElp42HcslhC1EZ0yx3+sfsZf+Y1VpM+jJR4r93oQ2SIWOus
GZmbzaGuarQhTKDXEKn+WPjzz4F+oi2d/LrQshIIb9XtEt2dwrI03qd8fiNlUj97yCzdAu+jYWe3
/rSSsmYr3iZT0p0zgsMo0+pDncqcRTroNkKEUqAWS3pe7iZR2k9GhpBfpVWzVZN+l+U+dVGK7cj3
+NDcmPz48ew5xIYNbdMc8K/6tCSyPxEJ8sqtP2KcOfXrl7qztKtf/4jL5EydE18JYpLRQqA1z+FR
MMPAKtetykCvz+BNe6NrXv0yNf1/t9x/yOCzHNTJf/B/rSl//5Xed/Oz/Po///vy1fX/K/iq4p/F
H/NG/uv/+7dfztf/pTtw4GwT3hEbOv//+eU88S9uAXNVe7i+47l/CBtx/0WME9Wl7grf/JNdjrQR
YesGJDLd9Tzh2ub/yC73F7OaTyqgSeKIwBjoOpjv/mRWc1n4ycJjR2RWGc+/4uza+pNyxMHPmjet
ixCtkDJtzjeabzMurB9Jf9//4S37G8uc0H83zPmebRim7bqebhNOuf73PxjmWHZAj0TxTgpgsewY
u3+7rn6ubG+kzoFi53+MUwSNG0qbwni446nmRsVWrUPLEc04JhbvMFsCXZZnbXtAktCE4B67CSYs
BQdhfQYdsSSh3zPc27kpvkUNgkcs86G3WCLBdjuQUZCEpJcKqdH5OPxnG9B3tdK3wZ5wnLd8qSCL
R9M120a1RbXOy7TQrWocwdQvyO0MPMc9E2+4yPxEtKXE/0229v7Pb5jx57hE1+aYsDFfejbmB5PY
md8chn5HEl02sxQjDO9pGQnBAhWUQ4XvAQzXlX2YtZnJwYQ2pCBYSvMAofDELjYmMJrGN7tA94tD
3xSnSU//Q8DoXw2Y/HDQaUxdNx3CJsVvPxz4WEju2UB1pA9s3Jp561VILszkw5i8J6EhUINEPSJz
Z7jj8iPClHz65zfo90jX9f3hDRKea/mr3e63AB2XKwMBWObtrVocRD5dFHEgwdjqF7vN7yYGjigz
oi1iuPLfQaT/bbzq33wywmIdzMWMD5P75s+XcmsyBlOZ58MeSJCbsSnWOkXmsyL7u5Au+04r+Off
9a9hQR4WVLInfUfn9jV/u3lMmno5oQTei6RkhZjjEqmK4QFf2sc/v9DfvKm+gf3R9fndPPy9f/7V
hLbwTq93qeuBbgdWVGrZN9v609hkn7lV3aUNkCjz9p9f1fibwwEj73puWrYgNPq3lyUzrYakZjM6
KN0Pw7Vu0TldxXPz7BvidWi9c2mRfbw46J8z5/DPL+5yNP/ZTOx7vkkdYdmckba1hqP+8WRCQWgv
rRu7eztxGfMSvwxSBBSTCe2kc6boamJJq5mhW6DnAVatH+YeUHKrX+sd+2uDlir3drFpP2YaGQBJ
ri4jy8FN29Xm/tffR2RVYnJi+cQGqt0T6GJrA5xo1Wa0e5jkO7nPRg9imm/VABI31MFTCCMb/uxI
M+cuHbsuMV0WLTe3jWO/u2VzA4Yo31HaECti5Bs0SyA4nKg+RVZynS5adUDGzxxGaTR9uWEd2fgG
aKjkXtfZ7pqqfK8LnDHRXOA6lcudMpS5nTsTO+XCgnkG41sNcbXJCEkMWSDjAKokPF+QdQ4RNZtk
nUoSY7rtTOQajjBePdWR0W0rbCI1k9F//pysv5i++ZyQG/IwxWD+19sOJr85iTl197GTf2uVxiYS
GQbG1lOpEC+Y450zOD/wgLzZOqx+pGVUeatCDDwJ020fe0/d3JklEwjlGDuMb6E/xS+p/2XG6be0
N60Rp5RbLpGx0SRYqnnoivnbrBVvmgXd2uJWd//8S/3tle/zfLcxTerCsn+7+FrmfZXAnrZfJByt
DI4Vco2N0w63AC5ufOy7wIeD2matYFoi/OdXX7/5n2z0PmZ9Cg8OJA8z/e9XPqTvDvAFszu7lk9u
7d5pqBhl4zy1dfnGlvicNHH3Hw5PzhESjv/ysqZuYKakVkKi/dvJza7X0lxEm3uoW+a2KzsIc+OO
H0Tf6LJ8a/3p0rWs8Mn+aPg82AzPZGoyO53W3dONHmMeiLCF1zNKG2uIz7C5uN6vdc2rgmyWqHRi
Hs2OpweWhmMQg2mA0wTgmFsHlhoVOU2kFqAfSIPJETeah/YiRtcK0dW6otN66juTvpYwMSYrTCQH
Aij6eMCfiDp0kBgKdY91tsp+lDqrWkhM11GjPVmOWBN792zbv8uxWRluQDuzdnwQSuLVZWyH3/6y
SJpZ2bEz8D9Smk7yNj8y7aAhxRJatRsGTgiXKQaGIWKgkmNv191et+DV454nt35f+PXrotXboYGh
ZZcA3hrW4AyFr9eqx3BgyrdRh/wZhSKCQ5S+ph24Hg+Njg0yXMn3wmEYsXjNdcVcPgD0ka1Vzr2c
nMtaybSNQvzCpL+MyfuoaK02TXwxSdtk417eFI3C82j9xGLC8pS8OHJh3uMci+OUH/AXHtXCgsVS
X6NnOegHWd3osaCQaskIGl+zDtuhBgSWTd91OTGWVnSr9KflG07bbEdsXTpiNDIiJuv2tu7GS7nS
TDGebIE/fksPpktXFd9lxFgegM2gqkfSXPqRz5Owqo8lGx59J2bvugCBwxWI5HpdLvIisxIbY+3j
Lbt4GQSXVgEcCQAGf6/4XsbqUsUEWqUzW2z/xvIrphCpuh5Ea4RdBoy6QnITpbO5TSKPIAvOE9PB
zz0MQUzEx9wSbzNQ/G7APL3meAyQPuo8sHl9u+VSKqN+b+rEFsEU+GmwkFwpugkJYf17p9U7DuY0
iCMysLIGddv0BLPoviTvOkQ20zF8hZqd8g1bSEuUA0+Wber03T55NFP+0bnZS9kBsCT94Y7QDj4D
5gNcgPwfPaQvzpJPBsobJixXsWKboS2EQ9UoUpE79AGeHtRqfE6e9O/YsOHEn+pd77G5hNVYh5NP
7mjMrQA5hj0Dm/RAejmSvc65cJCm255/DNXAEPhaQL4JjGwO/by3trqwvxLISwF695JLiPsX3wE7
ly7dT072Ax1hxL1XxgejSg5ghNIIH1LW40+Q9crlUjEPLJL71ivG8IaN1REzlLrupZ7W7DtmE6TA
oDQk6uLkaqy3mtkdQVvJMG0c6wDUEyut7C/gTPAnugtDtbyhPqanHrF7tEa6LUwyivKxUEFrkmMY
z/GnZhGr41O1rIIJM3AaHNWZCk04k0HiJChT1icqJ3iQsywKppIyHCBUBv4tf8RO8N4l6KD6KGIo
oyAODMU+q2zA4BjBN63wvmxgrDAKOWYK477NuJuKkjvHSCv8eZicJNBIll0slqgHuOUFN1LT3CFt
ZacIQDBYFUxZZKUHw7V3MsnBZKRGemBcRd4e9PNylXiqfOeXXPuN1rykTrcuunh9v5F3bGuhlVDh
lVzISTVdcjP9iIbmDlgzv5Re3kExvSYpMIcuWIWkod5GvcAee4wdBsZFBRYI/xdgU6YlKAmnsMFq
Z4Js3si+n8Jk6g+1rl1KAF5hp1KIEAiz+KXNBlzqr2drqY0cQORX8as3J4cbEvLfSZXGazuAM+Nc
f8eTzhU4UTDV4H9biT425mcdhGBi7gGPmJt8x/IRy3Y2XTVT2e9kaxBFtcZHGe2LqlbvJgxV0tEu
luJWrGJyP/AD7EdAYHRQMcdbjWyBmwRnC2uwZuTztptxN+X1t9/i89fS3g260UHq7zQeKn9EKH5X
vLbQtoIIl1pgz9WbM7JeFdgGTZsNsjbmN1wwD1i3DaC8WDL09FB5Hd1QZj5pcXdfNZRr03pKdXyJ
fW5U1E4fjl36K7OCwmY8irr4aFYP7aRgnJtDs/t1kfBgmjgD7Iem0w9RY+8Hfb4dUwS5GK+CZiRF
gKXLPW0SE0nW3tvRsW4EgKjWllvNIHzPZ5bnH8GH31hljX+Gh21EkUXxYx3qVU4AlKNKh6OZt7eO
Q0xCJjZeymk6TD4Uj0yCOnBf/Ka8H7V1uYK0ezKMc2My6p2l0TK1rSX8icHZLmp+BPqKULFBzIRe
F9GYEBN6aeNS1URZjWn5mRfqwfarn7OV/KiyosXRKpFYxLRXJmB5x6x/Vtgugr7HUNpF3VVazw/W
CB7EMkosTe55ccePSeL1iJVxBmBw0XOvC2NnPFbWg6ZyM8w6HpmTKX8aMVp7DSihmqEFs8nyKu68
zkb1LC2CsW2eJTpRKjp2GEieXJZ8mrup5ymk1lgx7veo7s99HTPU199wXGGIXR+xuM3tQMqFD1Au
gLl8N7CK6tCtqmKngR1bxzutImFB1zLOfBQNVQV7zy/y07rCzUePSmc90V0tQk1qcIn1CIz6wdL2
ecsR0Wh4wRYiXXIzJ4iBvZhIHP8U5cW1vdzUOhss6doHw5/HrcJWUjV+ez0DOfh3BQOVf9vESAEX
xS9j1+3VCNHOjhliiHk6EXUKIIi3Ikv5PYT1WEQ6gpkSeLOz1Bg/0wFDj8FmokOAs8TuzmlWdbeK
TsrmWw919EXGCGPn7Du2agqHdZ3rNf1lVNTV2JCMglConO+HvpMAxxVjZtT0N1bCq9pl+djW2rWw
458xw7M7XjFia2FFlo7+zSj3IwpXLi8z9OHbB6OTPjcO+2/RN8ne3GiT19x4jXXBtCjDrB26TcFi
eWKW/TDE5lOfsnTL0xW4j2nIbVYvXL/mlmt1vJfwM49aikZrsVu8Qp56H1u2rkSUgD7BViGKTO6N
tmanmeeXZmR2pVUSwGuCv8uYAWPYWh6aWQQWhtjCmyzPJjy984sYqRl/DddIcEo2HYJXGsOY24xN
/2jat/Rse2/SxEnW1ash8cnGbnNT2JeEkdRVD5eNOTQmQWJu0qljuZnT+y0wRQpDsvjKrlj3opVO
TN6IRD/YJtEJVj9fZaZ3LuIMWWY7opZXPTJpXBlRnRz5pHG3UTdj43B2ljHOTKR1lg4RA8EZRiLt
Eoc5esWZLDrWi8fUQ+oIpLIl69oz98QLIKVQjbWl0kSYWXymGlFnGqkSezKm9o4cLnk7w/ekCLbU
Dcj/bYwYnjtu71dgFdp82k861JbIuFsiWAp8CF8apI1udgM85mWzd3LtipXpXW7Xl6HWj7lHbgO+
dmvb+X6/UemOqmU8xgUgIh/cu20a+HZKJKi2S+jJZFqQ7fr73q7uElAOlK6YIhtxWazl1AjrK0rX
MeG5RukdLKKryfvr7tZoWYXsecpNkvoc4gB6QJe6VZGOxI8u0B6JYR25Rf6jTf10dGce8bHZkrZr
9bdCUixlnOCm5hEIc2L58N3RTYVGRWuHa7hlHYxkMbZgDspZ3ZctYThjcg34Ywy1ykpQc3hPUzE7
myLLOLTyDfHqaoNwCHzW8tJ6vXPGwZNvsDGeE/ShW3M6Y3M4dD1Xow7Qb9ca27If2dv6M540CSA2
Ey8OjTUJf8ZzSndue/P7gnyYgKGqQT1HXIsUqIcm/WtynnrHio5Oat/YZCiIuQyzmmQ90nfQwRf9
KSH6ZNtAlZ38GNJi8l70wMH0zj/5LqCeyqadNtiXWoRI9LF2ZzU5ggadI9SuWdY55kqOheqDjNlc
QOHK5CW3lwQ/yNplDy9WgnrBEp3PDoR/zeW+MIshfEBL0lMUw9oBDTTuhIGnSQ8rKBqAu0qInsYI
+tvM7qcG5iBq9V2KMz1iyYOqyz41/REDDKArq2btlrV3C7ELc0fwCenaTzMZO7TECsYBxlYwLZ+y
BCKy+nxHDsjNynjY9HLra5O4ZlpFzKm9nExZHwseKZTYj55NmGOVRPfumD5N6cmNRsbZ3WMjzYH1
XQaJanibYqy76Jgglg2QWy0GDEb8NHkjm10UxlEKFXvwtC+xhtRr7XWSprCjKnwda5XUA7qQQNOA
tXD1+Anm8CZ7pCHYQiESO7/qWIOmHFp4/eh6IYD2EWGpBNgHnjVV6IaJ0lBLj3onNkPRZKHZDBS3
ZgqWEt0LOc1I/5u0JNYA1CbbvacxVo+24d0LCTpJADWPJdiIwh4CUyJeq9aybALuvIn1Y+rH965v
kMEE/8PChbQfr62xfxWj7WAdX60xMmvppRxSoScUIvH4JZwYhbNGibN0rhmalYy4ORjDNxEWWiN5
xom1m9aW1VfLfdW5Xy3sh6AwXYj5+q6IBNrlNt6TpHue45sBle4mtSe5M+Y4dPtF3xtFvMO08ToP
cOy3dSYAyw2ZjUa9KIPKpAChzowA/gXD16//gDmpYY/vGTuW7w8YXb29kXgzdR1tWEK+Ka0Cf6q1
w5LedjHEG7+Nj2NK/ihtPSa79DuryxyXTH+/4pFc9a4QbwD1p0bP2hO1CBwKjQ7f7ObPpo8oprIB
6yHrVwhrlbuFoxdWnHNplCPQQ9zNB4klfMHg5YFIHbWwkaC9usX6tOuk31p99QoKFzJZcoJ21HLM
Ia6jLq+q8tPwj30z5ZtRJdd61vxYEzatZYQ57WJicJuTdJBhMIF8UQIGsY9/eVXGR5tJvbQYGPHc
oZo0A6Ocv2w1E7WEDCuz3QdpV58se/bWaDwpMhWCuWtfM1d7l8m0Lx3MVzVw5ozRpJ1CC8AEuEE+
Tj5glzz6S3RLzOAOHUtEB8XGt+HnCn1/X6h22LIqhRK2MWhRKGnbQ1Zzu6bNrY22nMPeOSwKqIk8
O3g1AiOhsW/c9M5mQ9RHJPFNFf1RPh8crYzCduI0QELKL6GIGfbJGxoAqabzdwQ1xM+tcZsLYgLW
LAK65R4PncYuyu/LbctsoDcV+iykgGBjpq+unWtqAsAGCVehhXf1ahhY26ZLhN4kxg3QCosGUxEK
a+Kg9S9lY6ITred7l0QmqSWbfmJNIFuI2jZLZ5MkCWkvW0FOZuozb+IxEWPYm2Z5yL3qUHcTCgT9
HtkDF+gs8TWJ2xbPknJ6JBtI3f3sNZPDs5FoZdAfSEG+6yE0bbqEYnCws4u1RChBB+Z84tTXFYxM
UijWudbGtY2fZCOIII9JskWl8RGJ5VATNbwtlfoYkvorQcg3QXlBdvPB7oC0D4O7qW8/pMj2WDGM
1QiAkRlPXzY79mES9OSJQSaQKjLI38h54mjIQm/BZue25btLI+HUCIidqf6S9CY7ENvVNjGpIRef
jpeAwACbcgcLvDt3draHUhVRRGaohFz9tS/9B5SCHiAz0hQw9ISN6UahEApNgFmi6PMmaP0QpJsf
LBuA4JsCWg4s4awqRJDY+q0yiG3okilwHGSsDab+DB2AbjJlSlHHEbd2pQjo5APks5bCJ+JntD+G
lpPJUd1N6qOZHMmRthoHwdyaJl5JSMYdaaI2kTsUeQGzvG3jemcFK8lM+/vM0EToS+0+cfs3/2OO
HnmzoBhMyPSi4WN4IK+LCVLM+d6i+lmwWxYoyfBU1zz7cB8HYiJXrbewWPakahoYwD1APXFr30tx
U1fPetXuevyjm1Irhs0YezxsZYi3nbfE4dwRGp4Unr+vQ5HfWwn8ccu13tIFYTYq1WAZczIUzZ9m
pzubKgfA4KJljLATITolGA2MJBYcZzP04jRUkqzC3AfkHV1LfWwDq4/uR4Q02FLRQVtz+orVjkTO
NiaAS9cvWf0aRbVPR08/xwaJNeZ5NHPCjmS0xbyEMsmrR0rJ6KvoBQ8Gv6Fx7uB7DCjf64e4ts4a
SmIKKMAW8crFa9N601T+k6dqcT3VPLGISDuYW4UrdpMsHk6njlfs0eXNLKX3C0I/cpzWIBGK5lFZ
DQYbdT80hJXBBbhxUn3rq+JJMpy893npQUzaTnfrZs90dFNQEu3tosLCAYKxYDa6aQzuMlDYbYAO
J9nOmdEEHZ5HjrmkYuYbi+wtIhHzmFddqMtozwpLPw2ZbocG5lAyDCC2DXdZQhyANoC0BPZSbMku
Rcgoc44GVUFim0u03rr37eLgVha2DeDSH6YWqxfcsWA4Oea3HpNHes+elVVc1rvMFhAA8oRMu0Xi
eozfSivDnEKzDBZ7uTZV3SE8ZEEcrZkSmQfTYiDRsIiW6FTpOsiEYT5R13tHMOIIa6qfrIIOomq8
ZzmNgaEnw6HQiRPOGcsfJSYToElafMBURtjHuIddiEVXd480EswVYka12TzzAkBpwwnpFTEb7lus
r6JqrXLDvG2skCbaIjTE1Ukhsz5TRbnbWeJs6f2NdpMjBDss+viZTq25gxwZkcJ06zbDDQkPwL/g
xmxwi8jrlEaXRrA82C250pzDq1Mk/eBzZLJZXMhBYVaMhwbZWwZOnbRzPzY/O7Yekz2HeTJiAOLd
yVW5re1u21orv09zN2WNt8S1dLkfLPNcTCdjzZhyIqI3Z29X1/2zGbcEwCuyA4ERlSiNy7WE3rcD
fDnZ4bJ2aRbmRT0sXTEGnq8rJkEuda778KsgWPrxSe8G/Yrr5ttZUirYlq0DcysWBuXAFEbsStgF
IcgqIN9dT3wEYdq1KY4IoR8g8iKIJ546spE+ltDy5Kyz2WitBzyYbwarr0Ns/bR7+ubEj8LKLKOt
XpUjkq6R7ddq5qL304yagJj+NVvybRUZPdbc/Hpy21fT658zXWB9SMuQR8mr8jmQOsVANgJ9Ew59
Lbd2H/N0JTJHELgVVLWWE7iHEtxJHpOBZh1Dyczj8qgqyG9zMzxMCrytGvKLQu63nR3AC0mlHSg1
pQKbNi8EHwgK1Mk5swBkkRGhH7Tsb9zQ8YmR97XD7bBjWQL7LRdfALuenJxqxk0fkhhjsd+kVYgB
ibxCKGB9y0g6eWeZvlMlepOqxe1Z98y+UDPk26HIHiciEVe/P7q3rPqBjPcz0lOsQr1mbN20Osv6
NJq6uZmpCA+VzbCzanF1s7r8Kd3u2TB1e4NQ88gMOt5B2EUO7sx7ocAsEf3MKPRNidtCUm3w3odJ
mRyk3T8v+Jr2aMlwB5i49FCsg0qi4LDFEZjrTMfffqUtN5zBoHXLAovKsef3rjMHYww5o60+3xUI
LGN9QWboKh50KX1swfk7OXQcnvfop9OtXjR3eImGHd5PHBneqB+XdmWrpgS361YHKMkq4dTVyO+1
B8sEcGF50d2QVdU2Lqio2AMPUaeFzC/ukoScEoJGG/T7+kcxq1UrW1zNMoO11zXaDh7bFe49mtK0
vYAoKVy4x7rRftdDtNM7bQhb7z2X+NhiyV0tgTeFkKrebSYmG9J2uc5RwKXk/qA05xhn1zJQ9ULk
viylWkKSrvCXy/LGVPAhvFHtLJ35qi+a14EK4Cgn85Yh/G4iNmjjMt7H17jWoMRZ7OLSUIxGo0ub
WQCuUr4dVM4fGgkaARg3jxTkPVNBgzT3+M4aMXVaRuKfEBPIjbZY7l4RO6TVah2h84hVcVXs45kN
m/9aPPqmH5+4Q5/csXjmwfsubBsnkcUR6Jnr/qB2xDGe2m1S4LgkgId4V0axjIX0c9moZ102CKSI
PTHznOAR06bfoRRsbTUcZKyADpntXmRPtTvZr2sYd4/BPOgicwS/XLyZuvXOqgafco0B1PLjFzDR
j74f37aJQ7Z7NG0zEjmRxSPGhv60N4T9NHVAFlzz2/fH58bVVNBDW16UiAMD6eNWDs43nMA+QBvs
hkZevU12LpgCoNcsWYwmRIbs64IHRhS0rN22dJ4s5zobzu9cMTsVXtgurFrnKGKVmoM9aQB5c4P4
OeCyuAAlaSwktiXFiNijRs8713cj9jXMbFBix7F9NAmHCRPGFGnBmBftw1UhZmYOcPVSy3T3HzZF
8o72FbW9jmBdn16Zzd8MaXolnAi16uSfFzM6piphRuLQofm9XH3q3YddUzUqiKo8BF2Mck12tzAQ
4Bueu7mIiGBefU7ElPP4YWy8yEvEGbj3GCa1GgG1xrxzJAFaxsA4pWpzvOh+tgUi+Ol0ixkqvdPX
QEjc+WDNOkKluK0IoDVHa4MOeBoseNPju4Boh2ehDBmba9uUlTdhP/nZyPH0Ely1N3GI5NJ8yn3m
eeu8/SYGTNf369sqdA1Iq/8JghY0tPPkTOOuSTjHnCS/aMk8HzuDAEfpFEe/vR/ImsdI3yosh7B/
kHTwIB32pTs6u2TiM5wi/KJjaVKKj98VqRcBFAkuU59UIa+qn2140lrVb4CtQXpMwWJ1Xb56cLhq
21ynT3bkpbLExwz4QsbmAPeneokbMEz9VN7yYM63LLHu8pHOMsEbzJCbJ3fjmGoDPOY8ro++jPws
Mjs/sK/lWwA8XlLdGyYthctAi+oPI4+cd5RmbHhWnaw+PvVZVDFXXh66ioEh3qHAwNgHBsACNbpU
9CYMFmOYuevPaLfQwsvE0QKSi58EnPRgIcKySsQLBBps9Z4RtjruOCTILqH1WXcCS9GgEOzehC0+
KaaGjcrHl8iYX9YA+LHElpV5GmtEEJ2Tnf00SgC1SXTBJW1SzYtbzU6uSkLOSyqMUnJKLjWHy5g0
3V4ut7NSx8mAV9666SvJsmijzWCRCDSNqjhCld3ECKiYey75jgUOgaOg22hiFvtn0ddPTb3Sbs3l
OYphCkfaGqhkv6cyUuGos69rahabLp0mF8UdJrO3KRXb2BsuUKI2UwVpZQbbjvvzal60/TCKlRxL
PvbQbnrAsBiv8d9Z5nUiTSJPQerbmf+ZTMPOHdjrC7xQwRIP9LFY+NkMSJQObropNMjC0OiRVlFX
qw4Js6zkq95XYWOh8BQzQ/VKW9O8CR3v5reymN542KJvQM6RZjYLJtOj9yyyzxKIb+ZW0LfEAUXB
bWUtb3J0yEWxyisVMZPBaGvs0+6m9VHL0cbZ21LrTmo1mmcINsDV8LcbQgWYAjzmjiYCrUFcWRYQ
VsUw8WsAuJgjQdVGiYZ/cELrntCFsYiEfDYdVuFfLIS2nf3YwpF7H3cz3LC2phVN5596fNt0+BGg
rmoSO4KWXY9oBIhtFCxuy++Rt+RoVOS+5uhyqea8s8yxC+FXRVKFn4WpU+sERpF8QAlB9dDyrKjQ
pxdCniOeAYzO52089ssOFiTB8hXby0SvnoXO+dkpLBJjVX45ToRPsxqwC1Q2dDD2mX3F02Rhnrth
A8MmrB8+7dYjAoKYoy7PrtSCOyrnT4FeKmJ06diRW2zU4F63GUuaWvLYbqiu8tF4gLgOtZ9H+OCf
1GDeN9muyNjjiZ7Uth77S1kKbG3tW4cXnbvKCPRc8umnEeRxBrL2TT+LoymelHAuLINGksjLhRfl
4p8iSlJTrRYbdeWZ6hTrQ70pzwXWzcPAunQb5ehdUJwEXc8NQmZfGFXVezIyIk9Q/vjZcmFC+DxR
M51JocCHQQcMK4Uo+NAc7fu86xWmzB9zEnVhPXZ3zswIXJAR0OdRuWcLCIaz1TC5ZJAptfGqNG4h
trmPLWOIpEu+G1Kmw9xSm+X/EnYmu5Er25L9l5oTcPbkoCbRt1KEemlCKJUp9q2zcfrXv8Vbk8Ir
4NVEwL3nnEwpxGb7NrNlgib3yH6xJiAnPmHoFRY9nmPOOhrBjAJ+dUAJrhYGKJu1DRVRr5Vwc55B
DNuWehaiOIfe+EjEdJ12FA+A1eETdg+p91YQqgLmw/ZjZk6PFkGro7K+EiSsWgOHEg6kYm9Gebel
RHLV0c6zLoqUew9wP1QMqKsyYPM7MoJX6jWJYmPVcNGs4sZnDs0LJCDq2XSP08GgVZmn5LyXQ32F
A5iTuGv/+VPGPAmoEVo/2VtNNDYDRODV3YM1jIiBLHn6ltd+Qu2jbI1hGxRQGaw5PoIz5kLhCGKx
yIEnI3d9Fr+Ay+xpYh/faFlPL6ZBZqJXSARqb/bductjyDftjxUH3TGI6INw1fSaiwljTcehJ/QP
vlUfgdJfchtmlzGR1BsbE4uMW0EXiO9xhIXT9unu6APAEPhp+aSR2Cv712iXS1PPz3h7/2Hys3kw
NMG2VxPb+uaViJe5o+zve54gZlQTzhMzeQlmBgeokwCKFbbvLCy/9MCrCPrFWwSjtq7F2XIVpLpM
k8KKD4YVktc0Z3wjHVWfItp5JZ22MFezyHvzMPaUM4+uKPrSHd14NL3jW07nYpfG8TYe/MfOtN7g
VhJAIhBJEs/WG52BFQrD1F+lA3UTMXuBPObRELX0z4jWZmra5BU3vG1z/fkMM6u6oZsvD8uR28Tl
ejTkc86Om93rohXop8JCcrBy5xKHWGfAqK6rMXA2E6rtJrTASPYJYDf+XNsnTJRVeDNMoowNV3we
GOnGNPzfioDSnFL+4sz01HUG5CZoqfxhQQ2HCRdZBk14z+vlqbIJVBHypNaG7x2Ud222lIzzjaxG
98gxxt9ieP8ojfip9Op3OooZJSYYkmkxluto9tiHOk3I5H2mq6s9DbG/0JmJDYU+Le1CXlC3xAMr
zzNOE44neQ3vPR5uv1DYuPh8VgGq3mIPnVd+RwhJsP3LENQ3XcRLbEJcsscZ1y68P/SRENdEUwfr
qYQyzfYMR1BJ7ScLt48QMRlO2aW2sr8w7vKzb3/3jtpHfXL3h+pu8+p2CdR3Fc9Jq23GtU/FcumX
aonYppuiidYoBprR05vXozPUm1ZHb7UrQTHi9hVLYRFBhN/SJTo4g8tQyauSjo1nImg3FWz4QW51
SqOFsRHVecDJsg50R7W60oSJAW+go2Oe4QTCivZX6DjZetJ6YPTaw8jhKbG8rXydXOEOsN7UzZru
5RC4qhuO2w6MyWkS6KwNkGDytUX5NbR8mnlcf6dCociodisFeVAt59sgzKcm7l5iSHar1BjPGXvu
yR/PndskhK6W2ZCncbFDwmNGZR8HA58GxqR6blxq7KPKWas25ZqpLAjqjXrW8/Q9D0aJfwUnSdT0
t6bs7qllvw9xuC/p1WbZOHIsHattYJqPmuY02F+wE1zvpljxrNg3UuCzGIKmJQeKC8EaoxQ9AtHF
1naHWfs0JfjMXFiNG+1OAcLLAnJUEy0XwMPqGuxLw1KMEp9jyT7yjHnrrw9oEelWUX/dxE9dSZC9
HA2o3cUniyxUyiU25n7nBUqW2VI23KN00/nsnguv+hfT0MAp9TsKmmtNw4OZMRhYvHJ9QKZFkH72
SXhU7es0zWdfNOjMbrUvBCHzoayxtu3xRzjof/076Ml+HbECMUvjQQvn22fQdrKbSATNEEn/q3ge
Et6ufgb7D/Ve1Lp0NobohJaFYTRJqzkc+kQKipSzdBga/seQLS04B1l3eIlsf0Vr6sSJRx1N4Oyc
GJ2tcZ87Dsb11Oxr3cEHyv3P2fRhScZIwNqw9c61iuNUAFrglfFdZIyPgcBH4XuKPc3dc2bvBKyQ
vSXKObPjRLxaamftdlb8YrU0WAsjvKWIq6sRPuQqsxQXBNYOWmF8bIU7pQEENuFbXo5/jJ5KBj7G
8xjCB60jF0ghbUSY/N8U+iNcX5bzIKS2WTwMp3aOtp7dvhczjY91qN+dovm0SKZie5Xh2uR2ynqG
fEn/ZBraRz5U45I1S8YoWDgU3qLTITu1+HmDadzGUfFK4GWkEFu9mmHKv9epeR1OdzMzzrp32hea
Ec6DCsuHDsKiUxD959Fbt/Yr/h2ATTLnQGshDAKagkaTH7GNPUuoc9Qec7tiSrmkbAtXDmzik6Hf
ZVkuhug1WEZBTdguG+v04s0qxIUGzAI6wDZF3BkaNe0TyjnXqSLcLu1/bSn+KZTLyMTTXNFOXUMP
pXtvxkyYh7Q4MnOVOwjV8VoaGhuDtzgoonpvJJQYdeZwb+vsiQaCa0tem10M2w8PtlTh3zjtfSiI
pzjbw5NRUa4Z1W/srhFujXhd0+h1Mfv2KUrMk0pYseiWQo+EyQYsAG9Wjnl4E/l85o/CHvSaVfV7
0nOyoKhmC83JnTlN4zlqt3ZNBy8n77rrog1GzevAIicuDomaOLYDNRj+NWXoPwxZuiZL9dR68kKp
JR2o1XNNcRJ9E2DzXHCvIXzS1RhG19F12J2hl469qfZxgpIBZ9uIKs3WwTG31fgCg/3TGj32SxCE
QAT41Kh3ewbeGbXAH9Y+ZdeQZO3vgCj/BicX823C4l54fwNQERtcfDwgTBgtmOwPRRJR2SSJ2kvN
YZTlhGR/t6qlpbaqteBxwdFIg2G5QdbuMOdvkaKF0fL8/FD62FNa74Opv3lmAw8/ITxSLLGsAUGn
GtjTUDvc42Cx1IiTR1Yy5blIs3zHw0rsRdYfHJLJT4AV0mffzA5kwMWxwP9+gNFzQm3NtrZh+Sje
BTpawkdW8MOdgFq9JFP7qovQvAQ1CH3VVBNGBtpW7OULfMTyWEcRQREnvAb1EF4zazjVFdHrbNK/
xA5TIE/leBgn60/AGHZmcJvOjkHlaOimvNgnfG1xYMYbg+zai2Kf+ojCdg2z3FlMgluIVLec1+Ku
bWJYVRiJ6GZ33/siJ/te1vqSOLXCsNWk66yo2RjayV0UdJbCuOoCZaBZ6Q2v1nDneCkkb2shsI3O
wyxD1lSO/utF99CJvnqrp1eVylq3y++xCDnZdD8BqP4VjD9MLCNiQZlNeGAiedGJyaI1HyF5w0lY
N4ALMSAftW+Cc5jRSkXeQyl07fXsxAsqpOi39VI8AFxuTStqf4QTdcOo4G8jfg2sWmsqTFiAsiJ3
tim3U1C9hJKnMx/Dp5zrZFvOCk1Q/afkVuKDhz4pbhGHjaXHwD6xnNoYgYKPqDKQ4khb82jOa516
36rEGYQfl1aXxuK9koqrlWX+ozO6Tz3OxLjqH0zxCTmAw7qw/DW8MTTsmucO4NE2Z+MmsByvO075
iAm8GmvB+mqoiy+HQTdNeCFj0CdLH2CerubkUkLs8Ev6YNqias8CXCKZz2cXP8naNaynyYwGvs8o
P5spiRtSB7D1oMHuVRhdeChzoib7xyGNVWfZYNjP0VR7n78rAeS96RTH0yGjK1aa5qVzKyLfo7F3
AzwlljO9TS2Fq6mFUi1iwPrkQzE7eZxmrNLFWDrLR1taK18SO+/yYmtV2txkelA7zyHoIF3w0s6A
Oz3JY74jka6d4dNRuM0s5qeKOhderdg7VSSPHYmkNY097DbLs+kCFbO1PrnLzo345MWkSQJFkd3I
YvAKo2xbuf7SsBaVOx8vy40OOiZE3HmZ4juahnCDVS9seQsM+QxpbgwvgNae04RFpDUcEmCmrFnt
Emaad8jzBEUoUs9ySmDaVfCA5BGWO9Ufk0OptzcdHU07Nx0cNvpdNitj407EUyqruUM15cU7lIfS
oFW9I2C4KrTAAoTaBe3llaQZex7qy3cl3bs88eHZTvDTDAGQLUnAXE+Ko48dBuuYxxYrL+nuIsRr
ipwQLgE8oz0AopwVGx6FIYe4aIZLiBq+cShxjqbG1iv6TTfbJrusfxEK0r5ctEgrHe4hDAEulZrf
YDUSLeOpxDsy34yOUx1Fm/y4SVtek0zv+mFOodFzlEg7hx6LPjxq9NyDtuN6D93kTzdAWdHWqzDz
Jwq/IOm5bPzajLZJ8nVns/LY48mYAcD5kwHvyFyHaJuw2IdEo8cbO7uT91h7mILxJX05k8vyD2ZU
SPwkvyRGzMMPH2PkdHTkOAy4TrkpDNijwrG5xayHyKn2upweDM7GO2AfHMWBm1e0pYMpAZt5ZOGK
Y8hp8v2YigubpEsxQeELpM43XtidMKubR61+EoVg1jY8UySpjtyHPdIiXgY8qddOzkDa6CfLqdM1
oh12PwNlxp1v6Pdbx0nxdE2P9GVDuh6qkxsUN+lrZBtrzLZWzQPOsMHcsoUFql+oHKy32nsufAIV
+peAZBwgK1Y9Vpr9qo5UA1hgBRGILGj1yxMzPQZ8tBm+PtdPd8AV8IjJN1txj1WO/abH5hoGkbjt
LZ/tajx6bzzX99Vg5GtvBjmTEpDkNbqdUnyOSeJ0VM87j74xvgNoVtt6HE9p6z10U/DmJEyBZrv4
cjVWyTJjvHcUNjSO+9uuCZZM95erIZOjpewGAmCsVH7LvJQ7EoTuSjlsMCaJ7UKFBZwWhCNgk/kO
Ljwx0+EQB2zElyhRQqH6zm8KKiu96Leckt9lgp4KTooYrmPwWZi6orjdFHPG1A7W0suYk7U2Hura
+tCY+YMunA8jdg0youhEaPoOxq7s0V3sRYNlHiNzas/4rUl8Js2Ga9q03fmUT8UrKRQ49uzb6aBK
X12bRoc5fjTLRgLfCt9ztEs4oXodVwuH16PpiWSHLTqSqL2CeTLbASGff1DwrZUrsZKH+qOj/JnD
H0Oj51EwiyPpkRhxdAKQ+WT16W0wiZ+Wuf8hRutf6LBusSWmVisujaNt+w9zBEZzrmfSUQZGqo6N
cY/8Obb93TbDiYpHde9z2aBFBvpW4nm9WVn+0+MNPP3nfwV4qNbGoCmw+s9MV2P+HhyXgB/W431m
G1yjjf8xk9Y75YSS7mbRaqgo00wrB3eZDjFB10sTRWxwfFhVEitTD28jC6LkOgDkWA/ADmEBPoKx
hiVMjPsnWXyaYjyZYdHvGsmxRwqhsK558Z4kjnMac7e7Es54TfvsSwZMOyyUqgKP+79K9G/TUIq/
sd8zpkHX5tHfLns1qsxtxIfBxMAL7E/dzRbmXVRchjaGLwNLtTAY+OwmfHVqNo+0M1785UsM+TCF
hHduOpqmBqOwT5J2SeIVCF06ac5p0J+bGu5XFORoM+p5cqjpsjuAKsFY7bFtmpvRTQsUNSjx4LHM
dVVikKuDMlr5y5a0Kwr2LTPDReryUIF+WqZvovLPNSZXGsjq0KmuEl9+0VUs3tCr4BoffZmY66mG
Sl+EabKVZvBP+9mfhRMNb/nBR1O+jfaAUzGONz0Jr01gOnsjRVgFf1V4xUOCg8QNqF8My8VpCrVz
nhOK6JLmq50xIXhwkEGsQ05gspnVgPye471JWVg/6MIckJ2Te0wxAkoR79rA94pXMWpUGrcyGChR
w7KOrTuTDRT1AQbf0AYN82jzUXtWdmZnFO1612qepBtma9oZh+8sqw5m16YP3uy+K2pJnKu/jI/m
K1m3Z5jIu3Bkt+nNFMvO/lvfmHQLNsMNIxV8RueZwkiPfe7S4d42tFo598RKMPQkat+11QGyzzZx
FcRh+4yLxlglMd6HGoLxqlPDWuvyKzDhGc28LdPIfqMyjLSRsKdDXMlyw0ECYV5jarC2nVViiEHv
auZ+j5mNwwMfJo+JTWQ/yAjbF9/xKlQYRG0eC+7DclpIufTWEgQP/ijETEuAei9QI4kx7ZRl43wl
vA2h+9zCkczz59oy+fwZOauBpYKyyicvwGg1cRQOG/sDZOZZzgCHHNyhtuH9KjzLNjdEjsfvAIt3
HbnxcqfFxlVHPtANw7kA1+S0PlaPekrDdTCOzQ38T74GgfUDc5ceNAJG7RFxOw4hc0wI6QbZ6niA
gu6WzSc9nljXRztaRcvcPcwIeRJtG2eJ8dCm0jsiMRfFIMh0YYGStMo20E3ZNAG8Krs3iTH+w6hy
UIO6oXIVtTDoiofGMjG6zA4FGA5SYuHcIVIEmLcwSZYL5LXxThjg3PNcdj8Jt8qGmRdPFs/IKE56
Fjw4xbW+11mAnuIThym55LaFgC3oYj43wyDbChNlXE43fq2PnsQqgjZ+QeB7HrQVHiTEKqW4bDtG
Ag6fyqDf1gzI4H7SVfwzDTyp+06KB3PsUMhnBg7OEPQR1PrxjN1PbVzD+Rgc9d3Cd8LpbJTPGXre
xejZI9bBJ1Ne8E2r1Ce8T+uoIro9Ep7ZFJzhGVcTja4dP+DE/QKMqX9NfOzSRQAFa4wvyCzcRdGE
L7sBVmRV8L4ncWgcKk5m+nKzgNx0OIgQf4vo7zOoFrD6Q84c1KjzPEuuS+8bKHXGvRiYr2SYiOCw
IXEFDjMYEzBL7eIek8bfyABFQU9iH4mZXCNS1gB0sCBdseno93yh7EDx6sSdI1PsZpHPSdYOG+yR
RvTNKW9seYnpbTLSSgL2w9zGEmE01MOdwZSthDsxV7LhbXj50PA6nGAKY3fr4CL40jwHdRJuhiS7
+WnDXtOUIGF0/+yVa0dQw0R5GqNmHVRPue9fRshaa2EO81JAORwsTd+u0iT7tAPFKh0YJNJkyq68
0c4FNHduBI6vPHsMNFDC5Sp0ss1URpKW1sleNdqg8kXXoNGo3mPv0Q5PXuZeTIafVcqh9tXTnri6
hfgHGyw9RdrLtk5hfLocUx4yZleSzRPniG4+OW7HIwriqMcO2Yo6lBN9cOI2PiFjL10TZYRQyLpb
lBHsqbIdr07YEpsfjrTkRmCuZAvjf05ohSK2iqa/FKn1u9J3opOaeeQQ2gg2foniALo5WvdNle+t
kNk8ZKm1yjtZPIjmE6C9vdC829NEECgcivHiplF86XVxzmLYa56A9m3KO2VoLBpKk/mAhrUerDaH
AV45zKAwsovPLhDcLWUHnLtnHu+pUg1HNAKqnS+9mX8qonBHM0rE1qYmEkd2UW/iMc43Amer8iPw
7A6TUVT756XHkZHGyY/5P/a+CW7U9mMuk+LZuJpBbJ4kkWaOnfg0CINiUurC34788iONaHS12Fjp
y/wT6/a3U9jFhfZnVlJWAWqItgeqwMEpTpQ32y01OTRLXkGyEWGKeXvPc8k5hP6fRBbdTs4I8KiH
80l44kxjISZVsv+cHFV4tm2SRIZVjwwdPIbgMoVra2iWykN4wEBVh7VM84d25orIfWMX4yXE2mle
68UnHJWAZq1hJsLmvBk5gk7RpofQmk5JORTnqJeffQ9LRDWsG5BfrkYIAna2iGHJ14nCGZjJrNF8
8MquUl9uO25928LL2ljQViPSdpwGV6xWBV765qa7P0yhrHNnjF+Jhws1c7kO4Cj1vYdbv5k+sFFz
HG6z53asnky46uvGylAYkU9CaHwsB3g1OJxs5vhe97xJW3NyzywL6FJ08R4I53fw6DLr2ok5gXFq
fPDwli7L4TNulE/b944oYfFK8OEl5bxzJMK4FfD9Tj7BVRn/Jl5xIO3DuwzwQSA5UaNxfDaN9wI1
6KGnndcuTVypONBY13rqmHeMLINs/3o5CeHKrP+yGMwNVkxuPsOm9Tuom261zmn5dPBXWqnLbsOk
tm1A2aaMZOllapFpA5srpKiYG7CmFRIfyFLlJvrxQfbhaxIGza7FhDzlpFiMCAte4QMPCCRpnqbl
2rGSW4tDdSSEs8rIcWjXebRc/TkS0Yvt9Ndp7PvUQ+3tvK+kwHwRzv4LDUcUlKknm65f2s7/6CT6
7jo0RZQtuLlgp+Ne/jGdaxgNj1lFcLZainJkM/3Rdg1gsv5asBdGx+4KkGfUjXw2qPV0LfRUNdJo
P3lHkrcfwZyFq26BdWcyegGDOxExXY1DLjcJHsGV4813jjOBO164P49CRHSEdBu3Q1KCtF31ebGk
63kq4U7Hprsp0/nitJG36U2Dch2DlIBteaxXpv4jmCYKjbhqLI33XA2rYepeAhQajRuycSDxmPTc
EH455CS0WBn5qDG4otuh33IW69eGa3B8rbXCEbPFkMj7IkrBKLSsIQwssZQnrSs0oU1secEaCCUJ
rKG+5cmb6jTpzoEgeVNq3AkEM1dG6O5qeuc3HPc3Zvjs1z21TS5irMwprKa84tk/qfI4tw6Xm0kk
rHLvsCUeAtfFCSjYyjWV22whPpgxXSCGF7+Y3dCifTX8DcHJ0sZjYC0mTig0gjMq4J4vB4mf3Ajd
yK6yUTdCDCK83oBxin5fpk+QYi6O4ZvHTmcJA/dgragoSe49uOExhS7QVt6Mv6ynz6CxXEBm9SuI
lPLGKkkEYnlxchZERXlgi3UzpI0rIhmMTRRB0gSY8dsJlvtwP56srGUi8w2GVIpVRzwFViOWqaCg
JGVUzpHJh9jOgWOpXo6hwdlNZuz8XCU6iemQ86b+pZo0Ra/9nZnybeCmifGYQitwmZErpzhwssvX
cqZCLGYrxakwa9irwjro8JxenUmRuxIbh1GVu1AcIAKF+OcQJ4JoUB8c/9ZQfCiziu17m8CJLvPw
CO+Yn0uVp95/btFgT9puCITkOd83TZ3g0GMcj+QPjHHFk4+UGDSDhl0iSvshK+OAmjt1obveSP+1
Mj+yFiQraLMLcMNHS0E+cktkRRyANx+jktMTgk5q/7U1yIIEfrCdHed1UDiI+jEZTtQ+yxvi3W0y
5mndkMvZ9FX/ZAQpbcxil5Z62uorNek8stQtOfG72gkyGjU7UOpdiBCPR9fun6XSLw67uA3GrZ/Q
xpRjtq+jJHUx2ew5puJZyQwvWONuNW9yzDfGC8+zGkUnfrNjmWMDFvjdaSjelANZt546D2H8hg2H
PTYF34MozwmRv7Rqb1k7Hv1W/4T+vLdxjEIay39FUz7ERHn2ElxsKwxykOhl7RCcewTaq+/FjwE7
5cNg0vvedslDhX87SaGTDJHPEMrO6Gx+Iugy+6vR3o16iK45TFNpIQMlrhOwPOcb1p3XX9R48PP+
0YC281r0WbafK2TCNOc/pkaZxKgHs4DnDYMK7k/ICiJ6zCxaIjll7OnfpJmEFHUZTDl8amtF8CE8
abCHB9Apl9AQ3SkoSkq9FMsnpw2vPtpuxLmNU1Mgzq7L6cNvrOe5EOLIGvG7TbrtrMNyGysHnx6u
ZtVP1zEuXsw6IpfnKswCtd1cnKLUJ+W02aK+/c3iiqMnkhv0gj9N7qGEOXQgd63FfbOodDjqRo8C
jZYTuikmdWlxtFk1xiBp81tKhol+imUtCtH/iR91R7E0Tykyi8e2mx7ZE9cvDvAAN6SCIxufROBF
J1+WXJOz3yAtFu457HW9C+wYy1hRb705Kd/MyPoRXXguo7h5dXHo2UE4c5diHmlzl/xWakcvDKfb
IH10q7j8ElBWNkHilsdGldTS5cXybhYnykb0QU3xrbFFesrop77oeT5puP08sqifTqFEr2fyrBdM
viNC/GNoA6efzQ+2DOMh7qlWbYqaTy/kTDLOmkcrjrgFR8lMPwAqJo/CzgG/Beuh2VS/diaOdPGw
4xE8PPExXUw5bMuSeOBgQRo06JteREzIIQWEjt61Pe5Sq4Uoq1eT6MBjJEF84BvG79QxOVAJ1a6m
bHQfZqc7KOhmX9pJjx7gn27wNbk7f76o3j4AQfvBIqHeGj+7t533w05yPoRF8R4jC61jK81PmTTv
iof12Q6NX+X031Xnq6tS0tzF2n3mNI8piZ6yB5WIf77D6aS3auStMbSx7osl8Uzmu8OrcJZmuUl5
XhCPC15m37T2jtfszTZxeJmM6TUsaXsY3eQhnh/UYrExG++R8x9vuYxqyIJN2wMvm0Mx0QTdNwLa
3DIfg+mZsBOWGM2E4YFsYGEvYF5DoU/PQ9Geh3Z0boKrfetXvr8Nep+geFpcxsHN/8+XijMA2rgx
rSzfybf4p346zPnvXla4mwL5m3gtnadL2r7HArMdy7p4tlJ0uAZUeTvM8PRe8jJPbunyhW07tZ3z
xeMaPRDiSrZDFPGeyP3yJewRf4EUpZuOesJzk0sc4lHVX3NJbJeSuZ2aur9W7uWnLn1wjYhYVSv/
JVXfEbphUUMuxyZStaGbcT903aZDrnupnEU1Uvap63JNAASoMlwXWsP6+LvlkgdavbYdGys2MAda
vs21GUSvMsu2hSQxIG1sEGwvMbXRW1CF9n6Sxjv4ozQTnyLscsR0/Ymt7YecZTWx3LF7Ee5GV2JF
Yb4sB5b3E6RqmUTZatVXI7nnAXw9lTvQZfQGg5f5D5PMogmcecEvzl97/leONrXsaRzx2XjdroBD
QXbfHqmky+SRYqm1k4juUiTB3bAlx6oh8fY56wZ2z/Jm4R0DMR4+RUYXXubYel9uaFbX6m2QHrbJ
QMLBruOrC9l5P41Mx0WLcyf69IKYzh1imQWq3DY0G1gPZpFeHR54JbnoITEC6mMFnj5R4LSH0JIE
JRsNQBehpcxtXvFmrwj5QDYoaUQmLe5l8qo0uTxpZj+iQheU8E65bc94poJzaGPGnURzM2tsuUkJ
B9YjdmRjx2SnDSlnqGg4bqhk36FOXgzcmKzAix/Xyp9DDgBVB++vd/KNa5JgZIx+VZFK90bU/oxN
kB9Nfo1wHuUWZIlYVZ6HitkHJ4lqz4w9jDswDu46lbZ7DPKTbRzM6Z6kT8xU84afCFdX5Ltny/Au
AydlkkbfVvIrW/1sdt2N8qZ9Yy4/fMWXRIY7TJBUeqyrsP7yJHbtAFPH60awNBjK2DjiuByONY5p
f8uUFt2cDMMbUNN9W7JES5c+V4EdoJ+p26m8v/FSeZHo95oQyzYQUpLwFOfYwbUtfWIACfuTZnAv
BBuiG+/NsrXRkUp83H1SXFKrYoHzIiGrsUrMHnztHnyfk0NChTRT262NF5TVvMAovusOTaJfnPIp
3uNYt1i76X7CutHegokNNQiCibQibz8g2FHiL7SZF6fhnwgzCw6O+4G4zMhRuVuU798swV+G+WOT
tdZuqCcGMMUPMWZjyLPcWteutZk9Js6WdBrPZHSBpXs+e/QrD9NNAofKyoHv8WftRZzgFuPB35hP
s0ZRaFXAAU+4f57EdhB8K7mGCsJeGGhWugxVMkAMjflDRZ7vZRsfugY9J5oAn3QzJmdXAYgowu8R
uvxBmfGH1OSOpo6Ltm39jxK+eRApsYbx8lOnNp5PfS4KUBSjPwBEwvGXGbNELSakSv34MxakbdgO
f+GNIb0HcCVAUXiymFC2yWHOXfRbx/6tM4sXNBfcTeVXO9kpfkaIEIPJuO1w+CoS/zACblhr9CVG
lg294RxDqvTXkoj8vgdThdhwRaCwD+SfrGHmgrcFfzckauf17Aqdex9xno0o8sligeKc8hZvfE4u
FGGtuh4AnNI41Wk8YCXAhnT2/spSPbs1PKOGQ/Xc0RY8mXRoT/X7ZPKIm/2cSr0k+WZIHBT/GCH4
MTYMf0c5HnZei6cXCaf1OM8YLIo3bc3dTnXlni1ivnNLzhkVFKiVtEZIfy0nmd4qH3uLCIGPNzRC
oSH5x5dyrh6cMLnUMaa6eKkByMJxV6bj2wj81mz45FHcC7qjjrTcO578ijPKFCxoBbiam9uol/9k
hobsMnWTq2RqpX6eeM1AAUXm7GDnB3HdkxIGCWmyNh4H418yZBeI7wu0eLLKX+6ZC+F8gGYVRBfm
j+v/zOH8D/GyLua4ro5///f/WljPoXBYR7ButhySYAv/9/+CYyfkn5omaYM9zddqG4USoBugvdGM
f7jL13OIMoNZCdfeAsCSIr1MvbxVtvcB3eLv4lReewoL9NQ5J5/5Gxv73mpebN+6Uj/UnIgGX/FB
pGtd/6mT6ZNX5VOej9Cxy/ou+n4LDYUhESsDb5awCf6M5hk2p/z/YIxN+/9luPKDBp4loGJblhn8
N9Cv5pkZpKEK9kza8O17cIdNTA5xdjHrYAfAqPcxdtKjaa0kaDY2AqMGAXqjdmEGjFzbnXuNB3lA
KULxXEDIIU8wmz0YB7rqXlfII9RS5IiAmhWjtfF08wdfRdHUgFfYWmXBqY9J2Hbs8828q3gE1We7
9mhZ56bp2ueiwfKhFhqJ9PL7aBefIHQ+jGJ6nAxjuYxYn6AEkoWI3jR/5Aqh9pymREOoXGNFmlCO
EVGkMJhTt8cv7baPTBsnp95bArjiYLtPdLnwlyf2ybBDjNnN8oThgYED9owDkTynkaF79Py/s31g
2rvA1BWYYuKQSxY5P0jf/nPjNC4gRrBFJ3sO3gkuwBvaxd1QHx3ItyBtNp3hHUvfUzS34F+QRf9M
ld0Ro6fP4pPcCigtz07epdc/6Cz/BZzzW7XZTyNIEGbcvnYpDbKk85EO6VXfGpTdomo3HleilRWP
NC3spJd99c0iw5KhahfNcxrpM88gQaGms/+wrFffBAhQvDjhBnYcWZoRYFdrEFJQ431KxTt8PByU
rEJ4rokfJdtmG5Qe043lnBIqpEmgpm+Zufuf77r/wKz/210XOpSwc4K3oN/6/41DW1bS4YJ0YO8G
NPdo5oqGJSecEMGWBJc7YT8PUkb5t5ZdtCekSiyMV3qAL5tEZHsN1PBX+6W16Xy2yEsGNPKNL45A
5JqLX2l2klCZ9072GgSKR3AjTA9eh3fDymprk4AEWjozUZH5E6jqYOuEEqcK/pHb/lbCnre9UZwJ
UeiD6FAoyGsvIan6jXp4/nJeDsqNPnw1vERLFKUBIbxGIuI1AWUTVAs/RidPYoGrRf/F3nksV46k
WfpVxnqPMjg0Fr3h1ZJabmAkg4QGHA7hAJ6+P2QvpjqnrMZmP4vKssqsiGTcC7j/4pzvSDTifl0u
H+yBfL8jW8o1u0AkCiXMockTAFMoTP/9J+z+i9c9dAVpCAF/BTO8oLf/6VxLqyECpajCnWrfyAJ7
FZLg1+40eSzbsoTRjxDegMilOMA2BK1LLJGRxyz7xWRSPDrvuqUJ9ocK+WO+7oYB9F4Sf4cuQ53e
YMNJBgi3mHxhp8cYbdz76fAdp7yhxafbwhAlDt5Wzh5a3VG23SsB2Ahmhf8aWHqvSYZE3x9jEQML
4JoR6pbi/NfdSdGPYcQv1kxRDvy034VE7NZkH2lFdRSkquIu+vn3H9YSOvF3LDKoHC/gYAQXil38
f35YMQEtnvDKcDda9cdkZ98CWSGg2pePsV1KCpbGsMGLj0lHv4EzssYGCQxsdhORCLAm0ej13/9A
/r/gNIehY5nLYS3MUPztB5IZLwczn3DnIwRjeZN+BsVjkUOMcvS60fpYmQb5oAA85yQ4VNGxl+qR
OAnKLAsRH/p5untej8m2v4GcWlnCFEDil+mtTT7yCrDh+khLcsAWKKdjQTWNAvfNht5hGlD7Qff/
yX+yVFOOFcNrGdTHJTL1JuS+W/dtKHjkYUJN5ZNVR6ByGkz9i4GusC4wMPQ6BKh4M1ikQ1zG7kHH
vrqf2+iiSwCensGCXBMjb/ypAsxZEGdf52aML+gETbEIv+OC0qYkGs4udmVVnJeDzm543gYnfY9H
ej9fkHCQTFxKfDPQ5z60dB8TOb/9++/B+Tsd3zfZbbnoDsHUwou0/xa2gC5zhgDPOVXzU67LSZJN
Ad52ZDzW+flZ5g9OU9ynafoNAfYwmdVXFlHRF4QwEHbXrMYFr8zSo7rBA3xjGXQBGQTYdOIB5zhO
e/DQKBdsHSBzD8h27ZxpSTLY2BOdyDA9Dx7lNJEX32WB+9No6vuREcEaruoG/Vuw8tL4tl1eTphN
fBAy+O9z5P9H0zxNkoCZzz8lCIq0pdr57v5HxIzDF/5PD8v/EU3z3HWf6n/dqc8/P23yL37lf4fT
BM4/AqgRJvM/j0rTEqQ+gKnqqDz9f5ihjeSD1xzBdiB4tKpadcl//odt/sMBJcGZze1o+a7NL2pr
0tP+8z8s+x+B43AsMP4FPG96/0/pNH89vv98DQsC04TDGeIhLrbE3x9vJuIhvHt32DWpBx7OKc/L
YKRvXxjM+IToFgSTDfqnd/JfMdn3QxE+Lf+JJnFEeI062D84PckN0rhLR5fQQMSyXh0yKupRzDGR
v/XBqD77MTKLfJ/mzQVWEyBCeF+wINJPI+5RHGCb+7/UF2C9/36CitBxiBciwYeP1gv+HpPCZCUf
RncYdvxbZ+CU7VFLBnADJFM4eNG6tMdbPdjptu3d+6oETI/g/OSakM4R2f8RPgLsv9xuNPUf/ZSI
bQFO5ySaNxZn8mwSsRWbzp1qWgckE+HA+YgLFpFILmNC0BjGdstf8tZo1/yGDm4zMZ16hsO5Q+aN
33jJ/QQf9ORPvMutMvPD4CxHQqnbO6WTnzpqr5xN4jLJwNhELtLjPExPKfpUcqzrcyJZR8LLPrIe
Hh/RJ0+gtXDDxgATxswL9yMk0SOzbXI3ZUV4NqKjvuqiazSTNBT77mdN/hckoeSgVRicOWku7Hf6
99rctxWhdvMAN4oyHgWH/V51xtZgkrGtHL/foYVt1zDr0nvMLDXlrjMjxUh7Fki2tRtTOZ+isssX
0w7oZiisDKjvAN3hqKTxv9XLurlBAixrhV4YGcxgdmz1THB9nlM8yNTeAzBKUaaF5qWwEcfwjTE7
pT7LYozeTukxcsvMo2TSLFEUPbrjjw7V1TPwipdwg9YTljMia+HNE7QNinaJFYXTkR4lslFhB0+B
37LANwd44G3ab+sW5GifmPjZRf7c0Svt3KJ5blMdwpceoO6Muj46wRiT1vrKekIbdIZBPFiEDljV
lvCIdmVVG6tfV7KpDl6Jtn3wzBQb9vxV8wYyBJ+2NEg7ZJonv0dFS6OBi5ikMxORnD3GK8slAjY2
n/wUIzwTSZFrljbVxTD9bhVmAGEydkxu3DfHrHOeK5tIZdOzv/I0jFCcL4bYYEZegXlZtNO6M9OH
EELCQTSBYt9cDMdKW5s0HigkVAxYMdPVE/E2p4nl/im2og8p2cHbDoveEfr8yRvd7IpE7aOApY5M
o7kdu2CHchN7qeKW8pKDhasRUxCFdotgIQ8w04/1DG+vOxgCsiodCjST8t7R8SYzCnQgy4Y3y5+h
hN+l2XCbZzQ6ZA1hecZFoIkQnC36PFBUOfCOvKBS5Pu/cQc0N8B/Lr2muLdBzQQMiPC0Zs4q/DZ8
chjMJHjxa8gFjQvquRtYhrghHS6zoDxa11gc6rx+91LKbgDiB+FxhCHH4glJDbzvjCAH5HKburIv
c+Ey8ZuY5xnUNayDD/Y8nmtPXXFE7D0Xsj5vziq21Y7J9EpFt0iRr1Kpc16Wl9Z6SIT9bYsI4Kpq
0dzPF8Mhbivzd8yY91liYNquF86OE2/sARdGhtQYZBSfYOG1G4TQ6L2uZElkPD/jKtbZ17wMpuNs
QDg9TxuAdpPJznpuT4APIZhnzpqfd+3le6+ia8+zjz5uidIlT0cJ+CrgXuiSSue1M9R7zpoNgRtM
dQvv9I1oj5BrL1kzPxhsEUz2YzXxM8xtoOVEJ6sKXvk+OfysA6otFGTapbarcU4l8VOasiWwhvlY
y9DflqDTYv/sNS+kfb70YDSFt+ivO0hycX40G5WuIDGveWf2tYLvJRcvslIXN4G9aBbepetY/qdU
UYharqiwsYYegDphyPLLtVvJO0Bg+6q9JVPTvoESSHQFaUlDEAFNAwwHrQodnKHbddVzmVkh/zNz
EgyI+oLeYIeeYD051plo4rMi98j1cKILuZpMH/yxEe+mXGz6ijuJ1ehHXsUd4pEPlSYvIgXCH4a/
0xT+GOGMMjOxDzIl8oeoxhVX3ps33yJEegfxGajXepGH2wNmSQRKqEez/mKiJsBLalDZ9vW+r4xr
NvEzlnmBuTwB5m056ZdpvY3KfzPGch9o586P24Xfi07WwyvRz1ON+iW8NQemFtq/1pOVbwZkIBxj
1p9gYCEapK+RUfdYc2CNhBHdnQ3bkiQX29kx9pwfWY6XjE71qk7Yv5fCyOC5JT9zLbDWBys/g2Mt
3PRVJ0h4emN4ZG9jME0x7vu5+y47k3T02n43a/UxNspf1QQ/bNiRsOjheAG+wuAyBA6MPYX5dzAc
PW2htyh6VhYzlx+OaNI0MkiNMzsDYEXldqpITO+z+QEgyzLNdYjpsDRB0C4aqSG75CTHBiA+IVeN
91NFsUsO7yoqwZSpJMefPyPrcRd9/eKjK9Ejm+3WdODlpc13KzNvzQrLA7NdkkMTEGTUJGytXTd8
1PXVTELsaQ4Og6TtduiNOHkH9wgBmERNpTc+VwMHDovhmPwQYEXbNpxuQZwhch3e+UP2lzzMcTUq
AjRbAZLftHOoswBsIhm8TjB0m4rhP7qXNzkqIoJ9dTXYGGd2JL/c9kMU6iJSBmmpYoM9oIUfvQAb
igdDO0i7DaSFQ1K2w9FR7j0aOQB38KBvWolD3uyxf+Bnbc9//SUw/U2am9kOfMDBo6VBR8rPIUpU
PoBhAFolEF0cIbLNGNjtqsH1u+taIp1Uu3Ed9jpYHNttGaDAbRTGyrYFsVkUywMW3jbDPHPpVTAi
gFuBNr6rRlZnyQLYBSSzSv0GOoHi6w1dFNBwFITR4sf0m1XJWVj1bBsUk4TeCSkOHFhPOnwxI0Rm
BYYKx0IottAgLdpJByDZyiIWdDWV5Nnr2bzVjKT32jdeGZ/wXTXFQ9zVn4YB9Cn2iLQmanTyfTZa
/hDdojU7E/+0Z/hKukhv1GezcvqVuygMBWivdTxKscmC0iBOK7qvh9RfJ4ilIL10LaiY4dFl/4vx
bqs7+lCvBkfqkZ2YaEHac7Do7g7I0ORJhvYTqE1rPXdzta4igs5njTHT+CxCbtxZ6n0J653MHeyf
UVReJqNqd6nOH3Kzf7MmnOou/Gi2POW17Ynz09V8R34iFqFcLaHpzrDPRY/aIeyfh0xc4WhCY5W2
vWvGp2Yw1NqzGRZ2sMElQ1U5+JsYg85am8O9Z9dLVC2uc8rbl1QfMrP2r9QWdR9rBI3U30Fu+QcP
YEIess1WqmMsapO0W9ZYRaZjNBTgyG1jO9GkHnQ6iRWJv7y6DQI0WT4rLpk8m75lgAgwBOa5jbW5
bt3yLZD6sSCmjLcBXzWUclAXtLaDy0fujSja7NIod6n5kUFNRnQQH8kS/MLE4MG+9nAiBFyO+Nys
xzBo7gNnuDiNZC5sDPY1judnoUvvrg9h/rtFWB1kYRHQMTnbgkR1hbAd07a8etK+dJG3WKuoacSw
GfwCRCkJnHMEJ6j0sl0JtgF95bgNItfaoYfbDGa/7WcdbjPhf3UJxVPlm+e+bqxbcoYvU5vFZ6cy
rNvQQh2l0YGULX+SdkgAx7iET0GJSxCYHCINqUAGmbVD0zpuGUzqraktaBPBjG+1AJLAkCO7TVQQ
nPJaHMErvMKzxplRobxiVm2Va983MCi75N363QXa9pPNQrzHQczOAemJFQ8PccINI3vFKqYbPYbk
VQLZ1wIJId+ZQoNZi31Co1uRbGM+1fsy880bln/AdgJeHTyQP1Il5FosrJfFb+Sy01sxi7PWKYT+
y1gl42XmB9uXwfCRTkwjbv73PzBMTiCdIReejBbudLydAaHOkwvFcDAo3cYltyFs5hNE0GETZh2L
ISGqfZjPOKqnDU5L94kD0SUUni2CL6P7Jo3UQ2GrBYhSNXv2RMc+CHBGoutqHN95ahM6G7w9a8iv
4ztYwuMg/I/SGUAomo3NXvzBVkVyHTWqJkWSaTE1N3Vg8SJ2+gO0/QMl+qc/+19kbAI3ixX89+CL
2I7QcAdOQyD5o2mhqfF/YuRLN02DgBDcFyrSk9v7wAYLPsQuQ4uY4V6Nwh64hViXgH1nz71XM9zg
cILQ6SA3tgSddE81k3qPBGH4a0T/50k0NWIPosL6+tpJyIBRqJoVLfPKJHIpeW8vkd4b5rgh41sz
QrplqZEZxlulsyXxgmjVYWqfRgBHDrR/c8n3KT2Gc7A2V148bpoKoXuMT6ZI6mSvR4ZLiteg9rPX
2LdxamLSbVT2TWD87Qhil4AFvnBkQ3Qy5VHnyuODcV5do9+FgfnuYj1J0i4EP4AJmbSKdVtNHWJW
cat9nMtxM2asNnR86DTUkcXcpGT6mGmP1R90jx3JoGpjt7ZYDXKor3lvrnEZNJtG1i4zh/Ihy5Ma
eRdMwtboKOF5CRl5VrChw/nXBqC2K/JlsS7sbGuY+VfVvzZZ0p4z/mShaIwD+L1ANqD3/QaGrEVU
h4V1lm+rWE00NSV0k0M69Lc8p1r16cY1ABVYXA5NBdtJAR0Di9QOz0XDgL4qQHlWmUf0YuoFMCLg
8wHWt9coxp272CdBL43Sq5btMwzCpIc5t+arvzMbwtfzoa8Zt0f1MfTeBQoTfZ5tgoPICArWqdb2
3scIsAoC5ppxnHwymdV+cCza5OLDwCNobKZRqGeMTBuvHKBfxPmtMJINTAGsJrJC0Dh4u+xH41/O
qvEUJZKPbWaJ4XWAzmM2ZlUzrP0qgguGXrr3rf3czz+z2T3L0Pk0/emmD75sp/sWCiBh23ePdklt
wd4WwXQdHNOQEUMDp5O+IbsGWbEOZ/vc2M4W1txT1OCvt63u3g31dQgWaFAcqV1soalFTHgP5mKr
Q+a0k6RDkpoRsOrI8i47NEYToEkyD2b0HHl5DRI6PS+aIN2EsHqa3RDU05bgE9brod3tmvCnl0RM
1EU9rmy8d0ypPW9vSkLvYsnCUTYQhwhSc83SZ4UtGMcUq7KrNXVu3n3T2xXbyeqmLf86xLCZxagf
uzDYNzacUA9fa6cpj/E9juwB9+ogbiYAttvK4sAJAH9Vne6PhifDUyNdxKAz/MgBsOkp8zhPysq9
BMESuzEDNhA52TXikFnOvsyhrOXNwlbK4ccMFq+fdajRFaeubcPTP6fTqHYRu1PG8+thmJG1Eb8R
EEIZRgSmNLPYNrp57Q3/GLZLpTVhxVoOsS7q3jqzI1ErkebKEPFLFP42WNxZmRYU7R4K3zSBs9N4
72kwPZKTwm41Ry+gPXiPTBjWA683i2JwGBMrHgfFtK/mk5oGWsT80kt324PRsJ3KWQe9nHlAonUY
VxfHUFudxTR03rgofjZ2TDrpZIw7dwyeYqfoMTiB4U+caJuOKI9z2zLOwn+ET7XkJ9P/0JqcKWtF
aW3Ae7AKqO/iwCPNPiy3ANXUrRlr/wZTerVSI9xTJ0kh1AEx9Bdpx1DTb5DsWa7mLLyntsJUIAuS
5eaZXNHU2/hGe0G1fplENzF5bO5cW9hnbv6A6QO3L6qUDho/hr9KFNEtfCgWCdMDTi9x3wCfy0VU
PyRj+RSE5fdI9XYOFeYc4cxPc2eqreq0eGt8710aVny0rKqGjoaTey7gcVUoh4JJ7E0ezzVhmvOm
yc1DhQgl7ppgRVhMRRq4OiyPOvz+DBzZQitJ0MuGEEJO1RKS1+rmsfX7X6pl4DMQeh8BeYNua9Ta
Fk51dT1sh51/QgP44uqp3U2qhrqJUjX0KTprCwbLPIT3vBrJhhnzfGpFax+azNx6KrioBpw+rvWv
2RijVS6jGDnwDR7k57KF7DZiZUHxDJMgoqgDDBJyi0AorfQvbz3W7caO1jEyUMC511A4+hRM/uNc
5d+JDXOuMRlQ+FX+J8xl+2BZYBl703wG91hvI93SCDTZfHX4w65TBeo6UURDcZl+FknXnYXp7LnT
m0PT46tOQtM4MLa5y9Nouo2d1yLMs+VIoYvQ2KT6Ukz7zAfwV5qqe1N280CJcqfacNwXWTDcuwTZ
3aipxXSOyDWOVb63w+xajFOwiVPUS0WGqi2ogCzRoQdp+ojZiDyvlCDAvgBZakDbNIDKnnL9VGZ3
SYtlEj3cY12Pl6pNSBZMADBhX2OGMhSMVysE4ogp57TA39EDETGc6oc5IlrsMDjh7dKAIvGtT0nH
QbDhX0cl00MsyS3LxnBJBT7nI7JRCcmMAaIpunDjhKa7VVWKRbawXkTiQMenNfUA1TDiS7gN22UT
Dk+L4Dy2f4aEBURweonQAcGT9xQz0oZhJLzLCGF6BImum6JEQSmZovQwUVMflU5YnoPCOdULkd6e
YQiYzPZuxjJ+mRZUdaH4tfCwoy3KEfIfjnU9ZacwbC5D7r+FZBCnjsWf3NvKuLrtYnkCY/QgKATz
xdgVnwe49yOOq1Xf3MVcLK0xbJGZftX+uLgNQg7uZmSiRf4OI3sDSwughGxfNwkeoDpfvI8PargL
el4LfgkVS/lDgXQzuqFBEF56QlfK6Jlcx4WKBey/qLs7aaV4XbzyM0/zJ/po1MkR1UGtLil3e117
JQkZDimEONtm15IrGB87/rFPVkaCYd7dk+Hwzsu5NpiigQrXGMkmTr787HGw48W+dVpQHRTNE3GF
sCVjuM+b0eOchr2wtej3QEKOqVsCMGHeEx5AJCOPH7mQlpXA6PfPfMa3tLQBvwElszUl3KcGqTos
G8bJebLJkq5HIP21RrDtDT6bgOrFKE2U8AKLRXeyWOfaFrl6bthR54n+HaPBn6x3fzylTmPQcQa9
I2BZHMX6rfXM3exGISdQH++kcr609ULO0wFBA2Z4fByT3BrJU1cA+wPFu3E7zuGhdC59TrzpLqTp
z4AHwxck7ll06KydTm3yMrgvh5LGKq5X7LiYxDH5/G3NCZLlgsyoXxwxvKFnfR2khynPshEZ8Lk0
nXnP6faEUmbXob5lZXe3RIZT0Lbg4JF8kx4S0Z3DCQqXWxcJ/p9oDsp1r61FV8TYoxtucgrUvkWU
p2+tNruGhPbuHQnlzTSvUZK+NA3D34C9Fupfq90ABr1xTEb8pI8+5oHznUlBxxOeu06+ZgxmeSbO
vgpPvaV+fJH/wYlbEeolsThGr2TIkGcx3BlE0zRNc+Hq+R188GIZwxNdneUcQF8Nza1LN7fjKWR+
QjLJckTaISlHcBBv3aJmyjkS6YC6hKxeHj7DSClWCo/x5GKI9j9CN7LWpTk/qDyPT5H6yzZMqh3J
c5uxB/5X43G9iXrmwbYr3ghII8jDohh0h3Arat9d05KD2u/UFpTrqR6Ddp/7GoZDbzOUupDnhb4Z
+fm6GdTJ8N/brtcnBe6VIUuzhvE9rwdJCElReh+9pnyB+HNoA/I+ZDceq2Y5JoEph5nRbKbWsA5R
AnbfS1tsD91rahIhFhStSz5fvoErhCUEvCDtylvfQQg2PNzseWCWhGoR1oopv0efhs8px2u7cRLj
ISubQ1vlr3XHaFVMZYnxD+OmYYtj0mLMcIocqHyP5cWVZCRknXcOS0oOy7fQblFmGX3sHKWU5FH1
uXHQLkeG3+bHYOF2j3WBRT0y1xD7nW0NaOGo5/nQwG1jPjWNFxDSa8DJJ9toy3e4CY9T+JRlZrSr
TKCyVTR0W3xNiyvaoFQsiSCyPw0BezkhomLV2wO4P18fObPeINx1UYqJWgJik2b+Y7vkAi2wEfd1
InGXoK6a4CBzPPW1eHEU1B4ESnzDst2P4Zr5B6aRKF3PQnXrKdJ4TUyUEqJP8xOjnessHBu78ciY
wSNfCfnvRx1zy6haf2pmwj6uud4dh5tewMOc9JfV6BvlTV8VPusd+tqjhT5jlSoitqpoLjfacH4A
TsBmWc8T/HE8NOOafIWIE9a3aOHkI8Fj6LQsrujavAWVQ5E15oCzy0JspVyO0yood5XFZAQRV7Pq
J+AFfh6/wBT6HcrxRFvvXSqMdR629Z3IA8IAB35QSQGwBbxGeRGV4yHOi2OAKekuqNNPvyx3vSTL
j6jg8pBYZDB2lrljyYozmvEgZEnFpZQswJTobA31k6ciE2shAuagFbj+sLaEaVSsk6R6i5ZOx0YC
chMp9P6tujJIKnmSwnY9900JCZxjgWJBGJr5Ik/nasARURk9NgynzHYG0ovjjIkPEGewMUcgra2v
zF2jqUvF3CwOgPa2y3t7Z8XrnCiIq47VF8qjGxrK5LbTfzIvD15yfc8Y1dSMqBmsaeJw54OX+mey
imGk2aM4Ng20cTY7NxnFx94dFXgeLe8cM/tNIvFWFZm3oSMTbH2pgEycjx1WhO03zQJ55CHzYwmJ
AP8HF/7EMQWEbw9O49gKOR9qu3KOLVQg7Fbt1faGftsIPPfU+aOfTlcIEzc+C+d3Sm90m1PbPA2D
Ty9VVFzaI9QCJ1J8NlF7KYjzvrT0+aQNk8iY4ijMS3hn4B7201wVj1GNi8KzCXAbEyIEG1TWQ26G
QJqDX6/j5LWClzCV4aGncDwgcLqj4bzL0YdtG2dsdhTkkkkJxK1bi03Pne/TwYASJFREEsASV9BA
jAzXXi+zU1mHcgsx9OhT5TFc6x7yCBFcYWAiYDrYs7V0g+47bQvvNEf4aNMea7KIyBMvBNwOG4lh
HeUDOXjRYklLXlxZW5upnP5U2aJI5Sw/SlprCq4EIXmdPNoNvvGQiwWcg/7BmIrnzcIUtch2gEai
wWUuBXqJ5Z0L2BrGDfF4YF2qeeF/6cTfzLzHq0YvS+BlH4a5hYOqqgAyqYUFi5aC2jCf74NKU9rj
mwAdaG66jCgSwnYnfO9sz+PI2cwaFgyyUdzjgGoKp7LBxRvMUfx6g7QCI6mv1E4MqD8rp3V5opx8
60VLnvnn7PDG9pBP+sC+2HE/sxqq543sKDcT8+qQF7mnFWOaaYcpUB4iwMvyqQBwkRVxd45Cn6Ey
ggRizgA8jNSmVT7ch1nZPWTSL9mFmE8YlTCXgaPYpWiL68QSzxhWbiLH/0Vj6V7HyrgfajjjnTDB
XObhLuI3DPxCw2wYV0MO5awsiL+b5QX+RvY8ArwNbNk/qjSLjgIr42ooGmr53njJEBKSDMr6q+Om
fPOIaMIXkt3jX4KpA9fxwYOAfXJc9xkdPfX4/Br51dkPvKszyj/FaPJa4Tke+rXfR8wu3atLiQA8
2L7nvy9mAsF2CpgLVHi7DUVktUXmsMWHXtd1i4+C9MMwenCb8E5HO2Nw3oxs2mULnHkBJzgONpLe
Dv4kAJCxyOijMiZiK13/EHCyY6oOnrK8fUvTP1EPFzj+jTtd7WgyznCjrsY0vekKs1ZIpF2MToMv
/9Vyw4csxJYzTzmKO5pMW9wHgziqBEpg1SN9gNiIcQAGkjnfJFjgg1m+hWzB6XB+1Zz82hwwEbvc
m2rK3tuWsth/E5m3+4XdC2SJ/zf5UsE6U+avyMaDOeZH35s+Q+kdcsR7XDjBlQboSZvNWYXWYVF8
tnDgRxj1JfBqd0b5pu4s6ZEnQaZ3Xbzb7MgJH9AYNQPuE/5u2KbfTqDv5hyZYIhiYggOVMrTRkfh
1plQcRthJlZxNKsLGT/JXaiYMRlXNlXWF1veC1sI5yWast+pQwcSZtRGRAN0ZErhTnHleE2Nv/ys
004XMTtPND6PIOgvhUWe2EBfDKwh9ggUc+iSK1/dZsKDNjgSYSe8ir+Vzlv64RYL7aYDGsAAN5hP
ZMAfxrT5IpW4eUkM907P727bmKDvJsKbUvQOYHW6wyiqde856aN0RMTWzyIRxULD3DiyuMSprvZx
KL5wx08bFefZlfjLs89s6WyBYyxdv30SnDw3wkkJOpRpu86I1N6Q50KbFy76w9xY531nAtGh0vHi
4DO28MPEwjuOHqv3HAAuzSAzhhGsS1DA7hnRTkC6ytxjArIVNqG1a2LC7hQDSFxy+w4RARB8Fu9T
PcqjlwwlAt0AIJET7wAhzquSt5cA9mJnsUaNmYyslRfM+6JuroQWS5aOVKFygkgckTpgdh+GZX6r
pHTXZtllp3pBVpRptHYYHD4MmfMSa3zDvQK8ifrC6lB5hDI5lH7Lj8X5DTSd+IgB9juPq3lJQx1t
RNwcG5IjDFqKz0asvaQqb/whbHdDjJPKNWZKvZKFj1NqbxvZdKZNwd6t5ORaeb576bwyf3Lt5khu
XLb3ABLH4OvePPnLmBaDXmIiqZmB9KeyZwG0dCk6fktLnEuxm5usUlxs2hwjGXL+qqdPJkYMt+X4
buGPu4GAl5xy02m3hnUOF6XLOKfzXSrNR+4aBDSVYewgrRFkXir/oH3tr3sM57y2egflThx74ua3
kQfa1LC7E+wltW3GdN9UjOpDMQvSjnyDyHnwDLRmLvu/jsNe4XW1JiADURFGOAhjccFmiV5ycc/N
79giqCNE0F0pJqrDaNEL4ktm6kmpgvtsOuPpZZs82f5LELGcTRroOIo3K3dr82PsGIP3w/wzZNN9
N+THnO3Ducdb+tQGWGBS5ec7L2VVlPXY3RIsfkOargeNXaaJva9e8+uVWoo1OCR//WXGbMNs9z6d
gucwKR4o/Jh9BNNeI5Vbsb561vAQECIXR9EH6wlmGiP6tZsVBOA1cb/CxW7hOPBvvRhdv4VBNopG
CiWAJKucYRwepPGdaQL9Br9h6PsatU/YP06Ne7bdap0x53z3FqXE5PwWNK6+pRBgiI9otL0X7dns
BO2DATJp64XJDxes3aNCUI3/CyobmP9AgcLeN3S8B0x5SIeG+k/VwlCXTch7D71tCCRzA4BhfspQ
bT5EyG22s7LF3sXBtwoSBZyvw8YpB3phJFUHFqwX7JXZ0em7t1KS/2ssgkI/kE/SSQpYKGhIHMfI
OBV+Yrs5GJUX43Cn5La64S43ArK6jPRkFcgj+hQgVD1O9i63zs4Q/BisUpUBrGSkEUUZAOUX4RXL
SzRIWd1zvZVf8eijTMZTMTEuO4/F0TUITquALQXJcD/I9kRc35s1jOUKXOqeJyaA1wZhheuKba3r
3OsgPDqUmGxGCEAifnMtkTyvuim21yXJx03qn3BWgCzAWbrhQiA2XLCGQq/mWyyKR7eMl7UvQBK/
vHV7IsySzGfxMB25BGrorckPJpKdtF2WMAmPEDsTkwXOCuYr3NivtqiiG5IU6/UsjXEt2tpBvgOu
AlchptXeS3em2awCRsY0Krm1DQwahwz2iozp2MHm3UJoldyuKt1KzTsk6+FzdLZjI18TaaFgdO1t
YULUnZi4c8XjQFKKnOAcj8HkFhgM+bFXhGncz0XwjevlBXKw1t28Y3uNV0ZzvvD4UQJMiCiUGD4a
kU2bCEn8DVHZoGsqBFwZ9xacI44i1dyDA6QmB8BBrJfzaydMBBEyUh8qIvV6aixdWdcqfRuS8qzE
aWyaR6mneYHtLmScAQKCsZVzcWccia7ZRD09seAJunEM8emb9astP8kcIVC2zLbKLqJV3bQr3wYy
7Q1vmQtf082QUJgEvSYqXltd/C4uGq1kJMlql6J61LbJlqa20Vp26qAn8eia8RvKOLKJ5C+pzdgr
VduCYe7vFUrGG1Fh2U5dbpYUwwq21EcSV95xYuQr7C4NsFtbqt9OS4IKVQw4u7/pJrteCwSdWCad
F926REBYPUkUDILKiaK5sm25KyZzKwp2MapTjKa9DxZyvzaLCcKk/4uo89iNHNmC6BcRYNJzW95K
VTItsyGkboneJDNpv/4dzuZthGlgoJa6yMxrIk6wY4h9/zv2SzZlxHDN/alzwSQ0naHXI5tmRhY0
DPNMSA2Tl74GbNTK7zlhtiETRY3PTq7yWOAaYE5XshnEFq/eGfD8X2MO3xX97qwCWIAx4kpYP0+F
67zXJrPArkaKMV3ImXz258BjKBnOe5kYb9aUvUBR0TbIXAYMCHm9+GtoeGu6fjp6+Utej+/Iay3I
WBzJeP4WjjoHcC82JmKMlEn0YWwpFLvZs8nP9t7Z8mbMhx/5QTdGHFLizmKPr+DvFJPRGGBXIv4I
GRuXvEfgej6qt9KudkSN9tgWp22WsombrH0ZYX/VifrA+7GZ3PmB16NekdMKDsN1UAWyjJEknuk3
lfAo476bxPzNZ/lqEIP90Cn3u2SmekyzmqKVVBn2zjaR7YSWsu7Z5LHDVmmBARb+A4NpunPZh48K
CW7OOtwqScKoIraSGGtRwEREf8Z6R5d6UVhIy2Lxx3oVb+R4N0xYD3EFfu2/PLbuCaYBhjEiWyvQ
WTcfHDL8qhdWGb8M4u3VwDiAwJOVK1tca7Mgz6nWcheMRMjGaITyKL12bvA7JoCygNsbw8S6silu
MyUxumvwBX1g5SfRF5++D1QEo2CuBfjrvGDtNS8aT/uWD/PrEOORtqwXmyTBTcf4f+6zecMrLxYd
w8kmPcw2YHr2uiB6sLH+Dqh5itiL7+McbfKmbVZW3N0z07sVukTYhawhz0C5Nj03ZCofqgbzT2cW
J+WohpcMf5FHp7FUnBHF56XctFn7i60mp3mD5JGg1qPiSA5lR4LBnGHzTGnP0/SO7utrdPtHpzwH
LN7WFjOHlaVLtAZkHKxGjhb2O1toQnh3UGLAvbrG/yDR/lNSZY9ekvwj6xYATNivlJN/BG3wMkB4
2xhT/ijTYTrHjNPSRjC3hIjkVofcFu6e/Qz5CGzf3DG9xL3brSg6J2r8xZpKqkLLWNQzQ7I/A3sT
0Lu0CzCGhJ78CHziDY74N2RCUG0vk0X6FmHQu2FaVNpucSkYY0JD+ZuF3X89TwYQCgVYmfS7LgYd
xZv0Q5hxzKD8MZ56HJiZeRiM9FN6xCdKf9w5DGr7Kb/Vgw+XdCI518ESZOkBiSyD+m1u/4n0uB86
FDvKk4yyVIbXc2D73HfmxSQs0fSrd/A4LU+03VBQgC2NwhSF53jq+/C9z7fwnQMsFO68b8aTDQUu
Mhx7U+Rg4jXZg2S/F6xcrzPZGuugAUY5Dwp3UUTgPevFoML+PklSEFnAgEkoT0oJC3Y9pF1CkpDs
kKlMxsXoEMBFksOkAcm4GyLSbk7M6cf3uJJpZQLpBGfia/2Sd8gE2sZ6KVoo8XoTwPoPNSykPBxP
ZWH7m1ghAo/LtnqMhuxGneusAIHYb45ie8fCvm3adI+WC8WCWZmnVjZPYHGma+DqbVcq9VV1oDoy
D4xawFGzS4N22pWS/WpFHC+PT2OthjLs9oEDd9cPJuL3xpLt/KJr8T3mrjlBbkxBku6TPSnxZPah
9r3kFJOFhYa85EZtc5bfZt2vO3jSyOW4ch3LO0GBRagrNblPdkWWgnL+KLcCRxeO4tluP00zo68P
ORPCFuoTXB6YmD1CyaxJ7l5V+wdPzHtlx5x31WydO8IwzxFAUJs0TSc1rnWdn1KEEBunQY6J0sgh
Y8CPcFjU8YVp1CcSn/mlz2gYXQFe3KyJr7ZI78VcIOVDH1lHXEV0WGWjGVwlwW7oS5w9Y5tdtM/F
kpYFEQkmZcpkOB8teWuXVI3PKhIz0oamf1qS4sGPjoQR8V9x4XpknYDl6qxkAXWD8WHOoQ6J14pn
2gW0jtUvTJVVOtMgq7Q5xLEv7sOAVFx0TYLZuLoI16yPfEAJ+ao1D60Zn+aye7I7DNv4iF68hMlE
HCjUUSVyAjwE6RlG4TUIB1ow/B34cwdmySIPt9F7HjxrqJSLGmJgac2l2W1Cd+JV6BY8eK52XvVc
TVXIDI/qe2aSDcpiU9FnhPb45rY2crYNJeyDH5Uf9kh3Nmv9G9iIeMzfIkpObYcpYPR5WRLu230T
Vld0Q2iUCYIyTMwVqkjOqTjxeLL4SOkxRmT+ZGh27/Sf68AgEYPr4Zob8S/u58sYQCnsYy5A0kSQ
9lnOq3IuPgInH1zWyoWmurIG81txSa1waDykaFFxQ6xU4BNg6X/0EKmIUcboocTJU3PGMqc750EG
PdPJSZgpuq07VJ81nshlYrTVLoaf6E82JqcmAiiYEwfnNlyQot4Ef2MVXIEYHgs9b0aB4ULMX14X
7pq6+TEbxhDN4iGN0nwP8BLEtVuSY9TB2RGU2EEGjARfDSQZsG865jnNC7YDWnhsWZWR4f4sZ25P
WmnM/P18JuxAr1WhGgaG6mcs3WaT9rFDxzKU262OHQ+qMZSpIQEGZm3syDuGVskAJ7RPodv1MHoy
xpdpEmxVEF3bNMI+Zjsbsr2saw/0YMfbNm0lFH0lU/GSvdAdBQeVIs9L2TRubMN8sRpIF7bIkJeI
+MRsk9C2tjE3AC3RwDUueGVhvORDFcPPJToOfb+LqTL3Di68jSSmyXcDs3nL+9neeWPwJk33n7do
LbSbtEd/craEa83XDLTJVjv/fDCYH66YG9b4qJ6bmBKDoJyPAGP5yfIBf3RgU5Hg2Y/j6P8zHRM2
pW7+1kEy3PIg/0mAre4BIiGaNPPh7B6VlOmdGc8+16G4QlYUbGg0AlR/IGq7Fm/ptFQGZ2eE6V0Z
qnoYDGVcEVljjsEyT7RObDZnZrnZVXpxy2sJjVJlett73mnOwwYAsf3Er0tX1jLxr33CfoXQa0/1
7zZjTmXk99E1X4fcZrRkxGwQc04SxBVHlySYqVhI5Yeyil8hUqsp2mUNiU04IpoVZkJt4sBIfBRp
gYRDlLAdbFT0GkcU3AnlIKl6aFgxyBN/SEEW8EiN3g3gDfoXZgCJ65/RYa7dKWUp3KQv8YChRQ7h
W4ygTdfiLxVVubOM8Fkj+F+PDJi4yNOzqFscu2FyHXrtHqqGxrSb+/zup+GBpePTHMefuQRBkhOy
5E94UxIDW1MNFdbL5G8sepwAPksbidOJTQqOD/azTjXzlyfXXoIYFegDD76sH6wSHTrOjXNxh1xV
MfjG/lF4ZMiMBnawdM4AI20cn3bUDqM/rkcwcwRcHOrVKmBOtgZhxvyuLo2dlMHZMtkw1ygEEIBi
fQBEAZlnX8X1mwHMlKTRITpUDH+WEnetjZ8pAuMb477jwEC+Igt9DNIaaRfeZafquL6XLz37Z4Dz
mx6X4Nqhb0KWTZeoUrQ+Xl9yqZAhPgxhs1/cekQ0okl1w+pLDdBShwqxUhyAQ2h0+5rMClA1qHs/
R+KPNjLe9UPxMQiqjYr0Kj4o59Mnm3BsZvJ7Zn9nhOa5ierN1Pov1kTSdF2I2+RRRmkcCjNrHID0
9AQrTdoESMHiO51ABJr1mnCZj2DoEuRyBbML96hLGxBR7vyIrr1irCvYdJXsT4b4yRji4CCFPPUj
usp01zPbZ8pHkgxRejHGHevuO4vfP2q2nGOUqSPE8rSb0a/G02OPw2RFT1fvILVQvgBClF3z4Qme
OMqzH3d0Px1noJzI41cUUQim8B2ak4F4OEGcT4DCEqIAFa/GBgVoMGrZGNZgU1V8DeIpXsECQ3XE
z8DewgDsB5cO7yynpd4gDTRBvAaXtA3zYztJZDsCCGMxVheKZdpJf9FaOv4THcgXuDlYxeWwoYJk
pk61Umv0XbYsNoGIgl2C6hXY94yW/9mE/Ywl5iwm66tzjIdumUMGJzJ7EYOP9qGzSnIT8u6+hE0y
OXx0lXPgrVpPnrMTXF+aC1ABel7xy5O9Ho3OtkaXYjrzedA+mTx/op5IQBijODqMmRFEYR3ItnXn
6u/kRtl1jMzsyoCCmxVzxLpJb7ZaBoZTvXMicDv4FKeN3eHfrCYkqdqMgUWyxKRvmpYhGonjmsDK
VSSPpulkXKXUIiWD5s5702O4ZfO7a7wADlo5HYA49cxa2cYx7KCktp7Qc9orU3FX+FSGabp3ndhE
xJZ+IqZ5CuuOBqzo1uwvKqioZHx6qL/A42yFbud1Zk4LGfCIhoKJf3DHoL1uCevZGgqESB64e10B
MvKr58TQ/3wopsSm3e24LamTJXqx+jMdobkx8EC2WTGWmLsdcnHnCkPBWDdSklXeZFRBxTBsAmV9
w7rLTrX89iMBXTyZ1u3ArFb3PCkd4FWdy0vRNm9WPDy55sKSAupDGN89qNtnn1GhVc5PomY8mbJD
0SAm0Wyh1TWLF7+38d9B9t+o0tyaQyMPLYoRBnVg+OVETrhsjn2mgj06/WQFdBrpvxPrJ0MyEm6F
OR96yeJwksUpLYN4Vwi+ewDfeit784+ag8tQWP80xfDOsBdTWqxe6jZ6S6R1wth3qlrvQlv4puFT
kh68hU58SgfrOWdpnsUNDVnxx6M8saP3JGnUERIDlVWBBsUIoY9NiCzN/oW8qddkSp6SMv4EvMkA
MENuJo0XG6Sb54yEAnTbVIQnxC3hBgUtKyTyhAWryCi2mQUO3OXWfEda9F2QFNYw8eF9V+eqxXoD
9IvVzeLltRaUaO6enLK7hXzaezbj9FPmkmDozf6JNewZE1R+6uwhW88OQxMrIK7Lq5EL+XLKdp00
weBZxriVhnfSiS5uad1sR8/9HPvCP3k+emAGPdwLTUkR3SMsqaaRUC704a4gc0TYxqnU3rARNCab
8VM6yb0hPNgJ5xNh5XcZw/gHVRHZZLAC6iTYqcWTYhABZgKuVzWzrlG2e2CQTCAhC7lF8dpbzuah
juzpuY4e8TkRtaQMuJARSqxJMBI7T11V7ELJhLWce9Qs3FmrBl/VXC8xftM51QOgaeHvQkcQsu7U
C7raeCXrJ1lV1memjCdZWm8Z0ZC7rBgRfHDahh30pJH1lh+sZ+GXW2+ok11aux9pyLxvTFESZgkA
xbx2d76PhpYFCdM6WNk4lTeWm/jHhvAZjLW4XcwluwB0pMyo0pK8f2uWels3A1Jp2mpAq4svIoqu
Di+XbJvulKMF23XJJjAzeZFLNKVl+s+Rmxw70lDW4CIITXWJSzJOEbTYLdfAtC5xmmEBlJcZssBp
SoYjIXeXuoyaRxut5z6ZOdPD5CScON8PKDcWRMxVahluzQmFdJDT6A/MkA61Fy5XQYE5cor2XU62
cQ1JdksAsM3CK9FHx28pTJaTp8ZKYtPdNK5j7YOqrPct+Sh5oSkqme9tkUj+lC8s/c07w+BHXhbj
krCAFVqLozBQyjXwGNlQTX858bLLEJPxqiMCYocWNG1j59vWGND4VYN58iWyzzK2jhWKosPQMohy
gxpy73BD1uH5zoSo02LGbcTzoZG9sU1Le9qlSySmjplNOkJDEdfefCk7vM7Lc4FOsD+NpsFB7Ve/
g57aU5DGV22BLki9xcHtiTP905usFKa84m+oMBnKUT8bnfljuIGz42j/FhHpBDXjdGuURMwjNt7U
yJo2l5hU73vjuOsu7vgQ5MXt4JvHDYzhcELFmyFv5mBjdI9jq8XIifNMxUyAu8Y31ziYT91ImGo8
C8Lk2kfB2OnozcFrnI67zCijvWi9bF06AMDb4SGjawuhIkRUKyn47g9tsTVygURh0RrotFPzWVHo
bNCnMy+hgF+VrsEc4XGKqIOH1PXWlH4B4kjvIeXg3Zqdeve8/pv42Geqf/PQks9LTiiDj3LXI5AF
2s0wjcxb9ChYuYia7KClIQWpo4vp9q+oavQj3/MpdwBN8WOhF+s04CafjL91Ms7y2NCv8T6hDxyY
S4QCaqA0KQ5HyiUjuweuvURhoGCFvTX2EAu/JrP9Z4v53Q6TxyiVNTA0D92CbX8xnkCfLpvkaVGE
JM70Jfg1zzIyWeOia9ky+z34s8GcJUlf3JLftRuDPzMqHp5y6xaEKOQHeXcWcztiQvi0XkOw0xj9
m0M+ebf+YfnQbglz6mYUWSHRsQthC/Kw5zxQuaP8m2jq+9juj01C5J3vvbFb+Ozt7CtDS4ZyHRic
ycrQLkiWnIT16ZLPyNPG0hc8mk8A8xIZNkxPbjZkD8a8U9pjxB7PITRh1WxTyc+RcqXuYsHfOxn+
uYiRxwnAoaIHN5z75mL90vxDcnfD87QQIDZjRvk0sBTpmL+tMT77r1x1/dqZCpRMogEoZqL7z5ZZ
QsPhlrmTc16iDLy5ju8OeW8rzquHkcH7rpAoddxJXuMmD0Dvk9VcBuYndiX5mBUGiUKj8x2zu3el
ugPwO5ZBNV3r3jMwT1ZsjbLsMHrdby2fJ7NhHGFugwjlpef9HeamprQKfrBKk/XodW9mV9xkrj8q
CXAZEeJdDCYvBAqisdkSC2ieIy/8dt3gU06Vj0yJJ5H9esJRTVXHks7Bu68e5LhVzaLMCJwzXufP
0bqR7eM/VAWUJkv5axgX3z6yNHZwZFcY5WvZXTovQTEO8EBF+I6NynlyIptI+Yl7Js9Y1npVZR1q
Gmmf9Move0o2mmOQS2aZxnjNM16C8+Sqh7bj9JeQ/TeS1cl+CBTSs2bWZOhYP7nJdka5/+VGzwFg
6CVkjhFAj+SBzSAi1MD27lAJSSBsevVal+5N1ao8dZ6bXBN2CrTj2XNhd3qFuNg4IE1vl526YpU2
TZCDY/tE7Cz0w24YdyC9F7/J9Nf2hXNWQ/Vbz4N1ixFdwuMDZW5wL6WU5EM+BSj+iq/eyrBeCQLE
Tbjua4rHXYBVijTY/JClzhn/ALRqGrC8IWRgsj5ILDg6Dgbt2Wt8Ps70FvTuTtlo37226be16R0c
3w2Obf6kG5/kmkCQBGF7ezkaJ3MkHKXLloR1dBVM7yJ0Gozc3Fh8BzigQVxZGQPhdJkDvVsFMG3M
bQR2TkQCY1KuQd579zytb3Va0L5aEWrKotl7IbLYyVfuCpTyegAtQMXs31IPT4Ww/WvLxMVPMc5x
M6yCxK7PXlY9Jk6jLuNQ5M+WHD86fMNDbcGa2egshkyT+WoRRBWAaRGksPNZxY4yj7MI/gxjeRc+
Itcxe7N73KL5uJ2K6KnoNDCRyN9VriX2jqUfjaT6DenFdgz4Jss5k/RkgpOw5aEa1DuQfpganXOx
DQRD1ADWFjyOXg+tfhJm3x3bxzGN5wdfV85DPAhz7+P+mnrnwLSSXcaI26jPY7HYO9aEYAw3FN6k
zFBDZMQ04SoK5TlxytfOal7yWJd3OdTbMlb9rQQmuhrn5J/ruLw7CPBAtYYOSkMmVmFCG1Tj5H2A
SIoJwCHhZRLTvhdjfC8wztuCrZJXRpjVlpTbOrWmTWNCMK0SKz+A9EN0VFYP//+ivPg20h7tfdnB
6vZhkiWDqYFxesWZiCQaJXjjhOdtkyiPPn3exczxn11XJE9RaXRnwOXelg0uqKfiEFulIDXYbm7G
nOKzor+PH5FQBG9cuMwae34w+ufxoXQXf5kO220xENDb00KfEsv4YUBn4nbV5TFOq7vR1NOJMIts
Fcr4ri0r+07IlYISf/MkTnbd2/9I+SpSMDilK5pj9BnL/CsDvEkz21w9Hw2f6zrnfBpx09fWT401
etd5KOn4/II7Hi0rEo//mbfRg3dbOzLuQoXmyeE9WLt0vjthyHFdho1/BpE78GnWNpdxN2/TiSow
q6Ovvpgr8O/VLQQcuUyaKhaf2EGlK3aBEyjo3cZwCgfWgewq8h1VASdlpVwceFmzI6yQbgGF5BgV
4prR55NCVwU7MdWCW8X0H8hV2eNg36vR2/vcC/8SzJvtXB6UVzSo2SN1BhWMi8ZOHlh1EDKd+Zjg
upLETMYc67pa6KbJHOGBHdURgR0OM3zzuPqXBWDg+UcL64QpKmuvWyt6ikZ65cGIvH+z/YLEf6M4
Lc6ml3V7u2Np15P8tGsCQ+2KzPquKz9+r12yiZoyMh8zZ/6MDeXvvKKPTpPDocLrusujHCHD0gmG
S7BvjNLbAvOL3IG9VNicJQmYJ+pueZyLxc/CfGTfpCQkG959Hsoj4SdEC6toN+Wc9FaSHOKR/nro
3avkuL4uQ65Nn9d0wzTd+15Z9itRYiW+Qv5IXwKFYi66A8Fn4SaxLXVfF7ImsypHY5i71XQT3BTb
vgrWahq8i6ShSaBG1VkPJavCb5dIdTBZdr5mo/4xp4s3Izjurbk7N1OPW6okA9ty7YPDyQBlo9sg
IYH1Pf2gNLbPnu/9KPFUDUV945M+9TlaKabM+QG1frvLXQsMFi8dR4p1tauIhaX8xwCdSHFFHG0T
Z5um7+2NP1Z67XcpMERKb2xlJhZmFM6s1MpdN4VkDgaLUagy7ybZc2yHWKJ2Trpf8j0SaZw7pR/H
Bgp9OmCtICowunWCDDgPWXri44ybyR4CriXRcT93qrj3ggOkkL1/UqnxUOT2XXUJ76NHaHVlzu9x
x2mJCQJqU0kgZpEBIyx5zaqH//4hOVOY/vkxDR2CsTbp42uaEeTuduO5YW4hKhM2V1BwUk1BdLLU
/NKOeqdD5reZ606HUquvOBn+pNqQTw1D/XUmDkHV2veARfQhUQoOAgqimQXvaz1AgAp4WxiMuO1R
YH08sjXoCONsrZPhV9SWovNBEpf/AsY46RBZNxa33CKDme/Q8DbbJk0deh51iIQjD/WA9qRItVwP
uQN0Ig/2uBmdveUE4swUoI1m97lvdfU4SXFPG2LR++6DXVF4sJFasZ2fIlxH9o78DQTMbrKBFfO3
IQ2OU8X5NEle8t3WOYbTnO0SD5djW84rqAjuk+EjmB88+rrGo+pkZFZZbYNMlyrLq/U2ijAjoGZb
AQR4bVDLbcUAMMdLH6M6eQMDNq7mqbS3EIkukcln1qr6N3BReyXK0oRTxB2ktr3T1MG5HVJ9aRBM
ILJDMYkcPz20ZbHJq1Bus6J6DUqF11/7QMRG3BoqWJcmCH4Fp/9syXy8N7jXNzNa87WQ+rcE5vo5
mvLceFvu+vEy2SfM02rHIJj0m5RcUHhf/uJkSk5zPPxxrQg9hdJgjRSuES/znUs1GcURrcyfVjn+
uxewonFkSxWz/NG3/gwQsN7SVFnnofUWshPkzYLgoFStZ4t7NIdKlcQxadlLsA3YBjNH7PFc0Z2g
MAw0TuH+jiz1GMMdXGWifgtNL9nYrXhC6vKqLBxYrlV95Ob8GgcFYx9jeijsYOOKx1iZkNYrsjI9
tWJKSbyHKv5VXUk97BYdY5HqD4rWa0tcYwBEeNNPZrdntbr2mkmTgJRvR1A/GGA04tbWvtTzofXd
Y4J5fuv3wG/ClErnWIIHXTWCaYKaSyJ9a3KWS++aBDCOdNb/2qo7Vv1wD6Loowtal7mx9Vplw6dt
wKStGBGSp4QowHrPc/cSMxRf2SqtdszxAwc3O7d4DKyBjfmAYK/lgav7O46Qf/xPoJ+xSHO2LDzR
quenNrL06BnfQeUw8sXdACkrpjVE2MK0SDkOCDvdF6SPNbikGC8muf9Se50BWMp9cQil2DryWsqF
gwAeDCHVYzIA+5lME7cQSPkVjkvrOFtgZjDlFhuh63PvM6UIGrGn4MavOJrk7gxMX3VWq1Np2sze
oP4oB83P1D1UZQPfRqKJn4BjtF5/GblLIAXpJUuXpEKV2Refl/dgRJmx6fn7KI/cbtP2wn7o64sZ
JXc3zeY3E+qO3+NbN9Jabxr0wZLMrVU5L8FevCn7rHxJ5srfyMBOvqz4oNWAy6q1CFXwvT/9EpI6
dt294YNjBDSuut5iCDdgpf4vWTQkbn7LIkwfYZBbjJ8XhXXvqKspbJrzGRNr6HcUZJFDalZo0npW
AuLUD+Yb7+RK7xjH5c13WBgofGLB4Cco0El8tm/Y7q1LGo9w95d9I8H127IG/1G3pjiVs0xWrnLH
fcfWlZAmDBFcK97NQkEEPqcgCTjrfuIdxwUdeBumj62n601ljf0+JDVdLjDLAWnYlpAn9BUxyruh
QxtVaybGHLeChSDqpLZFHzdN/QhTDlmGr6W1bjTzC79OCf8BOLbG392t827O92lrZavGrKrdSLTd
FAoEUHi0BikHHITEM4ZV9eKMxpcsHeMUUIvkYRZelBjSx2UXZc158yTQjBpEMEwyCm+Vwbo40UH8
NJKWAZeTINghvptTwToICfWQV9ZFdSYbBM22Lx3GbJvyto6ArVg+EAES9jpEKherQ1t4HzirxYGn
Dz1yqW9UcYvNg+mextAmOsz+ojUW2Q25DPmcWIiCkLSO2gvvQkdEcWSye/IdNlNEJTrMpsTZCDAn
zj32H9UWwUus0Kyjg8zDXaQsKjXpP+Sj9coYQq/aDhphjyMrcxTmILOBLtyYF69GbV/V5bgpysjY
xHMTH/qa/VNxV+291HPzPEb1d5TaSFO7b0jPSV8MkBhxIwlvS2/jPlZ4Yo0+kcfAxLRl9+hoZvAp
fVPPJwafr/SR1amI8H5lJs18855VVvNFLu+G6Ko/ns7ECwX+x1jHoO5qElk0bRMzTBBQkGAPtRMx
4+layUuPfSlnGOEF2j3HCgeFoTBeOwswqyi4MQd1ngN10qq0/pRyYLHoDv29Kc1fy4+41E3xObeS
9e2YYAaU7tYrbXtnuHa+TxYOMmNqgBfuxNxdxOWxzW6zmxz8ER9LluI8Vd4fE9as3Ub0ygFQscp5
awaMCWMJ6kBANmGGYe4SrmDaq4sIo8NgowdIk2TT5njUiAez6bR3wiP618DzkDE/WtzIr5bFOKCq
ZgMc/LrsUV/BKL3GVcstbCy2HgMeCkQwkuRf7Kq+Oa0QBIh5nHuxewhSABR6Gsi1OM+qn3Z5YUMM
lMHN4jwrmFNNbfcxd/62nVhLoEchJDZq3h0ogSuixYgj1C1aOtRzX5g8iaYReCnL9D0cTQ4wA6aW
ZwYkxCDNKqQdXwbaZ3MoN7FAF9dmyBgDX+GKyziSAqYfXXIxVID52cnqrSleZsvlLmq+g5LzS8Cz
oOz1puNUWvcULfOmkZ61daglGDSsZvSvD43X3nxzwq9I1Ho/ud2p6mKXGiXBnOZPz1VNaVES7epm
1F8TL/BpKmjSZaKxy2Qa02jO0DMooFNQNdCAFJBVBr3NnBDhgM3kOdPyPuWufmjbtWxZKKeI0U3n
k9CTHuxkcgvmipgSYtK2qT0icxsQW+bTb184844G7ah9NRzcLL0G/pMoixBClF4FFf6feracxyFN
PzsJh0LilE8tqz6NcYt4UzFIlz05WkYtdiapBsTBu2sid5kNzmxUZrJMdlnpMplixXyq9QKVrSFn
TNApjjKtc+4468GoySdjBLjF2zRx5KD2GK2AKYvVUCkUlIisCrYc1zTKlot9RUY9xTk6au2D5Aqm
wv603fCl8/V0rNNwXheazFncX0eblcNeNC+y6pFnKmSGQUdyAvHs7PuxSO7RC/1YXYAhhI7E6rv2
IUyiX385qVIay7NXV8+9L3p6aaBuRd9ar30XRBsTz9CKnhHjZUdIY9ZIFisRvJqJdt6RYfKMyXxe
2zHm5KbBJOFT+GxsB4ARnoMEUWmMCGFCiUhrYrNRGvLNUPXpqR6jvWUNEGNbJOQtuJZ15LT+yW7m
Lw7o+hJ3fAm8HARwRidUTXTbQTSfYcZE26a2DS7YkVROC0YAow+fVTfjS7to1GORop2QOqkOEwvB
+ygt4x6ZPpGqDuIUdDfkOWixdZDGnYsJS5yoWKYlY2Buw0ZtkYGuPElu0ZiQXi4A3yaS86+89GkC
+0Bgghd++JkJolp6BbwDvys8Su8YldTgddS/mxLOsjMxjGW0jcOALfbsevk2sjxgv+NbOgKrsmjd
VqYMXqq+hNisjw07FdeuHzt5yzUyv8DMn8oJqUwcUUg35rsphnvLeOPBDRlqdKBUVoVZXPKx/Q5q
sDhUkVOTfPMiUwUR/uZJqAaAYgfwDkuXG/IDxynAhTBs1ypx/4QSLoPTyt1s0Ji4mi+4oZEoML9m
i28iX4Q+G6l+h6vmWJKhW07twbbNszSzv2AL8lMsfuiEHBQ0PEqCBM3YsfKVyJihDjlFDBCRdZTb
t9B/Jzzq24V5zLGMlaBM01/by36tNiMmfuIfNTC8h6JHWg4n9z54n1Mbn7EVbAtEQXndpseoFfBQ
21Xhl5cCkgYeuOhkZuWtAtzDpqynNKzYS02Lg5r02lEVpJcGB9x/9EmZfc+PGNZ/rHnEyN2GL/FM
CGimFZUXkLou+xUGmTOYKcH62Oxz3LtVPyO5YnLUdu+VLr/xoX2bdf2vTHhdUu97SMUjqm4ocJxf
lCU6HoONMRo/To7288ERJXEw5anX+haGBm56vlfZs/ywSzz8FhWSTZiyYdNUsL1YSkqgJPH/2DuP
JcuV7Mr+SlmNiWwADkljc3C1FqEzJrDIyHhwaDg08PW9kO+xFNlNctAzmpVlpX4RkffC/eyz99qP
FC78KP3mSQc3iHq+x1J9NqeZqsHfGvvMIaJnmObmeI9NLIFa7ZNHDh/t2jzH0hs3LXf9FYCGuzU9
5rq/jSNhLpDeecEmdxtv1vLXp6jPH0qY0JFH7TZF5KdkpHSYsUTYzZs+sUCUjBfQOJ+4OBNAC8Vd
UajNjjj/cuKXiY0sDe4pa1TrKYbXRg/K+ldvcDdXGQf1G8nky/z/fvfgujz+LfPIHTnYFR1hvXTG
VRqh/YMzs/XaHmsJJdtFWFs86o2LruSw9yZc6Tyz1hXD7o64PcbXSf9U9UjYZ+Rfr9T3nWfM26lg
0w9svmr8DI31mUzt7VfgwL1pkfM2qBS3df9B7uzcDvGwHI34sRbeC8C/y0SE0GQ33frFNS3793Ic
z0mEyVi3rJ1f4KCxTfPUECeiP+kD+vzziNHbnpqvIu6Pjp25wLlEsNQ9So3//Kf/9a//8j8lDP9J
CYPhoHP/+lJ9Dv8cfhX/roTh+FV9pB9/277wxx/5vX3Bdb9BB3V0g/cAJVpULfylfcH65nnC83S8
nKawSIT+pX3BML+5usez23IBATu+TbNA/Xv7gvfNRII3fB9wiOG7puP8+V//5fcP7Vb86hSr/+HH
f2L4ZwOSN/X//rNBo84/9M64vu9Qz6ObmJUcIZx/KOnx21jrARokqNDNmnytPAniNH1wzpKI08Ro
2Z6oAFu4gzvNnCziDwao6N5Ns3XXPE0SPmsknyK7KJbYx2uM+k5MemnEtJSzbwsALq4o4453yhGv
QPg3nl8MrN9nw3idYRzM0q2gBXcNJQCf/kQlrRnliLL1ESxwXHIYhgl9hfpAf7HmevZWG7tiM2bN
PatGC6Qla0XTW8FYmeY72rb2CAez3cN4nrPBCq3u1pR0UevRUTGOLyI9YPc7accyTnnbJ8UpUmFI
WcrZIQiAxA28LvBU9Az/mMdN+zSG4+cgXf3Kld9NrhTD1q8Vh+myBoJtFuRrlbSTpxjuSyaJlE/o
BNhSSw+hcsa2hM20M4X/YNM/uBFhY23LuaPJz9hf1xoSTh6q+4Q4drD1CWxRk5T3SVQvUGHkReJR
OeSdtuPmll2KKumWqV6sEjmkN9ghrPtFUu46NLl12pHO7ozSXvoaVL457k9ntq4fTHrduqzrHjRL
Pwzjq8UNh3V1fnPQnZZ9aeb7oiClHRDX29Q2WJcgVHQqwI3SoEQdoeC2F0D/LncTe1i7Qu17tt7f
e9r80jA1jx1Om03nc6X3i1gczIglrlfIt8xMyNXh67t0Kcp4y0UDlmL4Now2rH/sFMxL+dLXa9CR
er/OAa2dVFxs51vws9m3M/3KBIY45FcFg5U2Ye3IEig4dgFV74Hsj7EFeL2c9zf0NFwMyevM9Cvn
wNUNKbz1XkCqG9cEPxSmR+4xbd6dMz3O19ZcqYyVqdwS+P3ue3g6Ezt7CEXwrNVyIOjUXQfdWlOv
M/Q5yupkr/DXgWuOmk1aaiQ/CJItSGOc7Uo5u0anhxu763KIDXhp2FSWVRpBMylGrIEtiWv5I+lA
tqY5fU3hkGiHUTe2rZrsQ9op+yBs74yxvcLUFk0nlsjjKU14a8B3OU5YVrlOl/H6XDf5APCkrx9q
k9aeuI5Og4kYJWoPnJgIXy2qlrl+kbCB801FrU3yPi2SC9Xn0FOpbcgG3hXYrW5FjFKQYADBSsG/
voHJ4VVENm4YFiZzk/Ylt6ZxL8vgEeqDuuq421ZNIZ0FNL6ftZiLqrgR2+TRgXm0DTEeINTzsnGR
Wan55Rrlq27laOSDrh3wJ1BIzA1p0zQx62+6KxaB7dwiVyZggXXxaKQ13BhCi1jT8bQN7rHTWmPT
w9dchJXFmKvZ5R5XvHEsLD1fVGlTrFkf6WfEj/yQpzDVc7hvDTaRvV+a4mRm+bBp63dPS4Yr3A9M
u8WobbKxwbrkurpkH5qvgcyu0lp/Ul6cs+6SiA1InChz+Zz0reCpxR3iqOPTQOUkZ8bO7uwiEW5G
3oTMtmrhDIP/nONN26SpdxknxANP8QGjJQAGGvJN7eLoMWWqbXUO9Y0Vjw9BGy174Xj7sPGYFxq+
ah3CxaFJknYfFiScnTDeeclKNCYMh8C7Dkpr9jWEra5u5EULIuuaWPGHFQ/mVWt9io7zvGJG5y1V
mvQqwEBM0MrmbGEwjGAcWCcJg3G7rrpzZAz+LiF9NsWVv+pohWM0yDVgeeqU1W78bMqoe+xRU5LS
ehsMO6QCJGuuoKN2dUqBVGK648a2bXEnfhoeNFQtMS8xnTQst17aP0oLJZDGEA4L/GdLGqiN5RTk
BUBIoPJpcmLRRSoNWWOB5RWlAV/J1tWGkjratELKsbyr0dfhhkml5B2VZ8dMlmIVE2ele5AJOMMd
3YAlZ+EYv9Ed/OTOqfCChRNuGBKwOYzmINHI2MdsTccgINqtzPWJNKN2bmT302iH6VbjTvCinn1G
029K8kunef+OEx4Ma0qBb9LNfwPNOFt+J9IgX++1kxMZT6MpwiJoJ8sw6eEw0EcAB/MUxGHyZCSt
cSpTrB9pIcsn7vbgAUJtNc42SldzdFKtxEqlRa2HlQjAUmazh1ywiaYEe27uEKiHIB8wJU2unj5H
tC93v3UD341jzmQf4uI1S5xTbouWphnFgxM/7kJpXXEwPF/Sb+Ls0iHsjrM5iAZIuPN1ucvctWY2
2H15h9HrhvzYmU8FdZB2w53ZVxQHTLOc2cCsWGtDSLjJp/4QN2S1Ju8DL5EnSYCspffWOQB6YKBr
YuflXYJ9Xawgo1ERLIm0p10LyUCUZ5dUnvIBuSnEb84jKsvm0LdB+0Yn+UL0iuiZUJynvYeYkRo/
AZsW2EI8PWzo0S3vFp/tvqxGZ1GVcXKFKbROgA9gcUPqTsb3PDN+RLpLnqWBv59BXFrWmUNjuYG5
2R8/XK9p4KDz5TFQ5R/Hlq1fXCLVxGDTSjf41Ab7B0uwZkVAVjuZnrg3cwKWQO0sWdOoQG13tk+T
UVvnDURKy33hZPNOusYjJe6wa2kaC59ENoREkvEFvnJzSmMKJGmJcTGOds4Bpd4KiJjoM31O51a2
KGKlFqOl72IDSbLjxXsZ02HGe/DzcRl/iQm0a+zl7i722GeKoq6x5RRQSibwjZ7ID9H8za/vtbrT
UHUbLDQK27eKRsmHgua3JbN3D5/GHpkJS7qUabw1hp6OzmZsN9S2kcXIvbXpgYY3Q4zkfo6F0tXc
+tAalDeNDQE+M8NC2LdBviMqCZp+mOY+cDwGHsaBre9EmHoqgIuKBTJnd1zt7Y4EoBY0p6RW7Yk0
TTPLJMgTjj/tOe5hlI4V2b4x9HdyqPT10FCTRB4nPGp8Ovfene6JFpK7CXLA7tFUXUTTNdvBr7qN
WyUQzDyX5YLV7tpalxcQEtjtKLTTMN1HNoiBaW6Ayn0EF9gAe5ozNlDG6yX83EPYk6sNvUlB7fAi
Cq1zunMbi13i3DCs9BytbOia3VAEyHV1iwZYgTns0LZO2lg8T7GD0Upav2nISJupIBzpNwCvBOuh
RUtm+KcPfDtOx1usFe++m7U7aAuCNneG37SDt2YBB1oFMgQ/46qdJ2a3d07ruSrmhiiESgOO3QkI
9i3rALMmCgZcy0LqGubGc65TwtPx2lg7mgMSnyOMdW+PZJLa/ZErSoT81/Ch+sLeWql/YwuXPuu2
jtup7GjV8uoX0wW2NYn0aJgxl2VLZ183xWWFqgS9Ws/ymRgX2HwBZ9p8BgLQ85NhmYioeJrIQZz8
2vlNI92yALOY0dvu2I8TGDW+oNhmDedST0V7CYbspus2vd0+sWaucv5ddCUWM7cRxJNYx5pPNTnZ
p0I5xwSu6QXsCGQKE1ce9LVcIw9Rf2Inbq9S97ZBmbIYjcU2wCp5ZI+dP0mOK4LhdcMm2c+e9LyO
NrqBCdBv3GZnTLAaebLqVwL7wEEVrlI7EuXK5LyhKxeT1gSn4V5z+HVqCB5+/RQgxwRIgE+39vw7
Ql6pCzeHyUNmhZtd7Dsr22QtS9LZWyWjvpdspxZpVptLiSC2mgqqcwm//Mib5EYEg0Ikx3f25URA
EMgvJfZ1P9xCC8tVQbcztAFuELihYQYkXXGbxgN2Qg28SFLvjS4MdgaRlIVryp0zZeaSs5nb1uzz
ZGXuERJsjWfgyg6VwiP/3lVFNNJyvldT+yhS83udBeP213+CieTUK5mtNI3K4p74PjQPfrPUb00K
Gr6sh2pNPSZGI5TTwt6VkHEsRTyCAk8rJB3W6q/KzzdhNtNQXyDFEUo8iP67oavHpBxvHtqD8CS0
qmpVYhMLzGAtDUKCfl4f0om/Hlw3Z0clPrVKw87Ybo2i2VYmqwwwsNkg97FNBQ1mVUJQBgyWIrt3
Qw2VsaC+Ie7y6oFrh3pQkHGWkkXu9q8/pzGQ1trUXlM78jdeJX8LTfU1WPGrn1Ea4qXPvRqpTZHc
y4ilP9lgYvYYHppFKFiCudHKbqWkADyjByXNDpwQ6tmCN/CgK8VX3VDPUcF/FkY4j3tvpXiar/wK
P80o2cINXyNrhmRpcBzLQY24oaPsIU3gLdVh9tz/+kWPzYcdEQCyojLfGhJohqW32Hj7tntROf2b
0ZmmN0mEk/f+5BXQYDwlNi5I1+UQlh7MLa7lBqSUHKwlojEZjrQaIgym1EaZo5XewHW060lG3tJU
sXlRGZo3VmlnC5LYuIB7MC4D9rId3VXYT1qaSPiMV1NexzC2oGRyCkPWmJp6L4GIoUgK46klDgf6
oJSHXz/sM8ghlOMSyph/lRG9okadrf6vHzbsNi8Qc19UYAeP1E3bXmVeLSN6HzLeoykIlhow3mXk
Eka+oHr89Q3GLraNnd5jy+DneP5lB2de8RqzJG9oVNS0gxnfHIKLV7fELQaJ0bAJniRR9xyVg3XT
BjSIqjHqtQMQzELvI1ai/8g9bM+ZO32nXO4edzHAPtDa1yYtoyvDz7HCWrsiUoBp15AH3GmAQJv0
zW5imrLZqBuwRzaghwkZlWvGcfI2buyRfOQeOjqOuPVjt/ZerSIIb5Xt0nGsrIM1X9pHN1PUL7na
0gWkzqRAHFTxtGLtE1dHCcmCQ81hKzp/k4btgsCUvTbbQUFaoZsk74crj0bo6+gFVFby83buNbsU
DqDHWHT+9Y2U7I0DJzppkyJlZBY7Ts5JpyhEvU9UVexHYdQ3gerB85pNYwQWWekl3DQ9t9klUEsq
ZPz06xuF21Yn8bnsDL7gTpxVT5rCwWIrwzz8+iEwhxQaj9Wv+5RSEdvGVcvc0h+Uyt2FqjrrqbHH
lJy1uBJaEk+/vgFJj4WWIdFJD2U2JU8RVUML7I7EqPWCu4GKab1CKuN8DKcrKj/NVJImQpvGQ7YA
rz6f0wMVMGdKi+YuOhGiMkBErZNmbVIkN2W9YLBfcP0cL2ETBuswu+duXxxlZ7g3g1wlZTP59AOL
6RUWnnxhb2pt3XkiC3naGnQWPKZzLsOzU+dziHj1DUX1Zsv4EDLwzTpWCn2L+U8rUn/FYJojDJnb
NsAFqA/DF+iP45SBUkIED3l1EaPUAuxoSZywHMA5wCpucp8YAliFtkH0ZQJZxyU+nYYaRCLsQfoZ
aMd5qEO92PoZN0HXqawN0jhYHkddozG/+DbBQoS09NTkkLxMEx52VbF88sLVMM6TaFkUq0waH2BA
NoAHEKQH+UrPAP7RkOgiYQDA865kc1b24VYMyoNRZXGOMU9EadQufUBUlCFk3QWmtL/6JzM23CTR
2f4TekG/scLPMJ52Wlgni7KW7eKfSPWzXilbSlRy8Slnc6xqYezo6OKa1rjLGOY0JM2GN6f4/j+6
dN5Ezfif6NImLnZUYST8/4sufSND//Hjb3XpP/7IH7q0880Xjmv6loAdi/78V12afl/CNr7n0QFk
gabhV/6tFdj8ZqM7W6z1PdMxEKD/okub/jfCX4bOn7Rdx3H0/1YrsGv8Yx267toOH5bpI3fzv7kI
+W+740OaNpwoN/NtQE0SFQIwk+E/i+AWVkG/z73RAb8FXDMHnnAgPNceXTIbZ+rsucrCQwRm3en5
E8929nSVbQcHJNJ4lbgpuN4QDSMjDr/zWgGOqySUJA10TjqLNA4YPBS+U8kfTVr3W4xx2LVyMUkG
hT7essuLD7VXFjdodcOF4Zqi1DxvwfhEdMYSzfEA5eXmNWQIRnio/ffSscIXzBhy6yUtG2Hd0/Gc
tJYP2Ngtr5OV6V+jX3ccxzj6f46elq09a6A5JaGf4RAzU+9x38RPfUaUtJA2YIS6LoyB1nTNOqRY
2c6A2Gf8cd8+QBwR3yHjRRImeyr3I8VLz2ZiWBdNYG3TzIFPt5wKlrYqjao3chHWveioyMvaATCV
bVDtwYc5MWwbbxoP1002kWAuSkQrQc36Hv4CgAkfOwHp/MBkvRlGK8Ye69MPC0p6BtNcBDV0DIH/
CmieYVC5Mob2o9W1wdko2YCDoCuXNZvjNycag6VmjeWnM2EEUK310UPFCbwiY4s8tbA+y4wbSeTF
yS12e//NcgYusj1rOL0Ix3NLXPKnx4iKRhO0LwRsovXY+smV00675VPpsRu0fPsTwIbaWnmC/XvE
8X9pErxodRKAbA+s8OyPfrApQWrs67iy4G3kVbBnUT4wvRj1qaobc1l5VnQxIUWuSbmz5igrypAy
rQTEMBpZdgsdhFYJzBGeB+uI115QphBahXolRziep4btX9TVyQmwu3vE4UHhU8a4clEFv3VhG4Ct
ygYIfga8kWJEU/kbJhwTE7Ao9qGO1T61Gvz4rdlvILR4UNUqFzAYFRZlmqUfjtQ4A+pIsEWnIm9h
0IdKKYqmLYexLdhU6mpVah7HXOKa+k7vNf4yv0kfLCuZrkYJt0n1eXWQunNThTwUlP1ciF9iD4t0
6loD030qMU9RTFz4W4dYIhaUWB1IDFRUWwwk5I1o8u7EF+R7JzmQeV0U883duU0BK/BS40irjCw4
llEMJKuQidgoiGQrvOZANWge4d2mxYdAy+qNwOLL+zMwdw5lZXz4qkAAiSz/Icb/vBgLy6TZAoBo
MebGUY/D5pDJZNoFU0PcfibbnMvYJAUoWMBrsvVYcbj+o+BzpyYiC8EnoTcXwKTp2kvztWeMwC/j
rsNM5PcuSpxwhI2JJzNJLAA/MFGs3nKr98+1N6XAZZPkbhhlu+pajfAwoW6kdzuidpQvflYOcttD
+2bXnhTZ2UJC+VJcnbgCyegxs1wTw3kwbHlmMfcnRfAqUlBRCSzTbQN46KCrYda1ew9EngWiozZZ
PphRL2+8dQg3RxIIfqGzmwA3hTi6pAwgmA1dabkOmRZbaMWe/Agyke5cvyXuQS2Yd00tss2YiiFE
OKA7Wz0S114POpLLlJODAx1tOBieE79V5AvWCjbSI9oytmsjEKj2WZWczbn5CwOQvawjAywl7xQY
zQYzwNi7rHua7sryPaBsk6ZUsA15Seh0wOHEfi2/EgDAxugm3ql2nW6b8G46RAXvBoKZ5qNtxFjj
8I+vW7KLX1NfgAvpemM81cLVeZ/3zkcaCxYR+WRHDyO3kGgFSIrWOTee7dU05gKr8O2HpsGnTwX3
yM00/tANmGV5Tfku48TJxiXAQquWJyoO4sNQJNa+GELUCkpcXmDXWd87S/coB0kMePGqDdBl2LyQ
ppV5+TZMLkUYBclbbj7VrdDc5sulXRpIm+2AkJ9q/yGahnDf9jQNpX7WbE17aC84891XPdNmuVV2
9vwczSkis+PhVBWas4T+xM3K1VCU7iLs1akkJdkD5czwlD5rRHuuakg8lDHbPNpN5RE7wUXvrKKy
4wsoUage4wkMdpIU7WOmdwGgLWeggd6Nu+mJcRMv3ihzLvlTl6I1qZz0fJ9G6p4QCDsRXE/PVZdq
uB/MUX8xWideoUwP20Lh6m9NT61ZLRqryUtpauzn/J5q8hMjgvUYOFXyU7ZlJk6kV7DxKKPLjxWv
hJ3LiFJScFA0pGHAUREdH3tcX8rqDpatxGKsqVgCuOptUp+fq5nwdqRYaf9QbBLAaPSO+8OvS/PE
LpZwCOcmW1QejBlom5h6K82AKp0zzKmhty/gjtQmon9pQ/dXce06Gop0LRrpkRrr8N3AGlTwL8Bm
Ez5tCQ6hNV7yQJmbANX1h2DEO41TTXVY01EF7AvqPQ0julBMftGLJDpqQ60BkaJED0Kdfu8rb3z0
heyJ6LraraXNcTNYnTq2Hck2lbZnJ66LQ9KQ8279Onhj/2i+CQ1X3ZiP9ZEXY7DzpePSxGI7uzAr
mmdfr/IX/iHUAbRqcTTd9qdpzFlCGyOWNbG+ErJBJGvYeqdV3bEXgSi3guhmn0wmC4PHlxVzjHpe
/V6ZeGkgvCU3kt7BrKya6sMFRwCdYOTeX1AYwVPHx2MNu3Ftpt482Y4U4HJYTfCFiGgljRPs4Xv3
jB+BcwxCrbxpoMg2rK/a11I2DKiw8L5TE65WLVYUPJSOAhutErVLolHbylRY5P99jaCWoiMoH6W6
6yH7+4FLxZl6xfHu6ll/Lmw32o/MKBsuTuJzbrKiAHIwL0GD6pXrRnBOgkw96nZBhQSZlOShsKF1
pKwoziYyLy8QLc8+xsxN4i06mv6Q6a03E3OB38MqKKl1oSYJm496KSzbf+WyEd7VVICwmDJj5xS+
donYuW5b4QSrUQ3FD/QL527jRXxgrJk2pp35EPx7rOKGzXPbCPpDouL0sehZ2veep+Ci5Vb+XHLT
WocGqbSaVeu6zOW9ji1WD/Aa09gPn1oZWDutHvqLy9oHlTyw+Qfu7Sd6h11oKIz4mo4QyhTFSiDH
LLgp4ZKQE0yAsUNHPoR5Jh76ieL2qTbLe1OW/TOs5OZZM/vmnJmqfnFDr11jpBv2dAMU13you6On
R/1H7jYAYsg2WWz+o6p91Ku4f5Atxy/yaRpsCkVWuAjj9JDicuFp7hriZPdV8pvyNGsz9Ua8hdRC
msHpSuRnB1Kob0Y+B+qcsOAhfohdkscL6JLlBZNy++5Hk76OhQP3uq5BHUeR9gokrHtr9AAHX1Vi
Fu78iedcTphyIZQGC5AuVv8Nf3jwMHpQThYs+c0MVRsj67oLBwweaeA8Z+RY9nTXDiuLTRhrYnN6
KwHrk1St+JWgG60fJP/ri5P6w9kvicWWE7GqifjfMoR4slWti1fFTDUIloHB2cyq5sJfYdOHIXye
zr2OBZvRCix6BUqQikGD4DfX83QDGZdYEcUVMeMwvSi0TkMEWKTaUHGIUZtxcYvOo4hTxo9CGsFn
FeDeRkcHzLfQpaIHsOBe+H2w7IxIKv26hAu9pgIsmkNVK7Ikv0SmhPg0hk1CBzVL+ZiNJWoRV0n2
HsRy0ct8drZT8ZwwWiX8SQfMEhMX8R6H1bfIFduqnKPDyfxmy17feahy6hIyDDr7BrrytdYxk7Sl
GL54HYbhqiyM6oPOV/eHwN3/wifss1k0ir1rBv2958ZJDzj9NitCY2QB2ih7pHIKrLLjRA23qdQx
rlzIWJ2mGdlvKajjYYm7QorkMMdMe+prYFkjcskDkBWHxvjYTl7sPguf9MgOdwSygPkZPJAsWERz
7CcuNmWBTajA9XSOatG+xwUGJOJT6FcJ7eKJ58wR4RHsO9f3amMzLV6B8NHhJYvaufth5bwUNNQe
yAbK+/8XZWL7VVw+sq/6lxXvsyjHKgpl87sz7y8/xNP1h1Nv9p/93Q9YOKIW3Nuvanz4qtuUP/pX
ReC/+ot/+vqvaA5IwwJXue6b3Hp1E1eJ+/9SIE4fPz8S+bcKxH/4F/yuR3j6N2F6jsBFhiTxdz45
RAfBLtrxfIvvmH+1yQn3m+7SbOd6nvdv3ro/bHLC/MZHB0+QHBZrLtty/1s2OT65v7PJaRwYbEZx
2xl/r0NYWEwwxzVyl/YuSVc++rkXOxVXotSE9xQ7b1y5NWF7V8u97cjvvo6shQ+NPUWfJTe8TdqW
mETFWM6kfZQLuGTYcU96XWY/yzgjJT3BS8SgNnQULsa9+NIT333Nyri+u4luDUs3hruxEDgGIjVj
HDVMYvjatnEFmmlh2CISCfnN3CpWqrBbnEG24P6Em4C7XLWbqrT9CXXWT8leN+ExSXoEB5atOyXS
zrr0Ywr2BudofNTAAzYbiHk9zAp6x3zQOWUSrmv2Aw4Xa4NZD/XbeXAJaCr2XSLZk2HJdlM60FYs
dS3BC05JOY4derCGZRAX4dXP+/Lk2mHys4oJ3Gy4dcHSEFYFUxNUI7FZn3sR8i4QH1qBRPcZ22Sa
/DhD3chk+1yG3H+VF5mPmQj0Jwur+J1UbXiD1pJve+BSy7p3IQmm5bRFjc3XTpQSvHIxa/w2FjaR
dBmUGzR17oSEDhiMQrOVn0BHjJDZhSDWJjVJ0DKo9dMRHrb4jbLohAgqhA6byaDGKZGhMXiapj7N
pNbfMlA/LlWIGfwL0ArTS2bF4XPJbIvT3a+YC8chuld9p76jxUI0jiKj2o85ijVU3q4HGtZEG478
YY/qLtOF07v6s9eyxuMhrcAt4VVp3sZAOg+x0attmbUA9XQIG8OkhuOgh/UtlR5me4hs8Ui83KBZ
SCTNKc4lW8CmKtHUsUCts95mETrWOng7py6wuyE0fZe47NzZZwALVUhvSZgseA2JDjzZXdFjCrM4
+xbAQr2lG7TeuSgrB64+kWxMEYxU3KKMzLcvjvIFir1S5M7x8AxLO4HmtIicWtOP/eTCOckY3K01
KoAmNpk1uV9WNbRUCEoWl8sui22oHcqEeqX5ZBQXDUHO9wl445FClHrnZBEGQLMfON5qkyGKL1Wa
9Tu8oGBHKBcNqLPQQ4u+LsZwkvQ8SuJl6plQYjmnJBl2X2CrzmoR/BbFpTseuBMEXz3C+2XCxUOK
MRahc1YV+2byaqj1u5Lz+JlzV/D6mlGMdVK2X6lWczuQOKNeW8p20VfSgVwB52fe72QWpNrOBlN3
MchugrxrW/+9c4LMOMXFMHzQTeg/WqQC951lAFmREYu+fPJPUyLDtTLRZrDW0msqSm3BIIqIOejS
3Xb2xBVEuP0xT2cMLpeYRQ5FGeeJ9Rnp7DkydZPMr5xqtrMu/KG4RNw9z55psL3vxw8+GUTUMSvD
n1pgDCup45VQSDobTfXRytKxi+Y5H1NqpDdBzG7GkxBHoK/1XIhOvoeu2WwB0nzHu15DrSVmUGV9
uUhScj5EXWgW9YFENnULSb8DOJdFbrUw4P3RiZsMG4aYQ6lpPDatojzB4HVWyqaa04Lzjy1lrmTs
v9Olo3ZUiFOAGJUwbszB3pqldRyq6dyk/c6TCYNqR3C4I39AaHdIvkItyE4yqbZyfo+6NZ7lnjX9
kgqaB3pPgZ159L1kCXXcotIo0ZucmxDARUnSXc2oppSYqxpfT+okFx5K0LawZH2ujQTfqelgRWu4
3meOGralrMW6R0tGT2avxPUbyPVkiH1hZtaAHRQjcpjZv7X19FxhK1glpPa62rpyCWW3bB0mMXNS
RlIpkXfro/Yk8mar5d3XEIMHaxJ30RJ/gEdwd0eKRsivLQazfKt8+RMG5MXB/4+ZTy4Gm0BoLVG0
5VPnU03JtLNI4zcLokNg09wFUR3TTuS/mRI6sUeYy+YN1HjDncI2pNhyZzTHAe9w2RO3N8U6Adq3
qlMCGjnFHLEutkrxcCWqbrfug1L+G9YWQFTBe+LKneTtiG+0emHXf7b8gSZJQnFERwLt4JKk6pMj
UHcAgogyxkPgvJQOn9rgbaMEzq4rjM0UOj+N5Ff1LdJ8tijb5lDzhe0xMUI2OthMQTPGKl11GJx4
lRyR6LCVwbkMZbIDqu9C9vLf15Pl7/nMbWrYyAmF1wiSpIfNSJZzQdBd1pcMbj8JUa2iX6zfpqG6
Jr73phKewlbxbgb1yICrYdYdyvqBI/peVPlD1SvSRSrbjj7B9ayPyLm61bFQRHsxahxbUp6LYLJQ
4PL2N7ofngz6RyGypq5mL4HHUwhn9WTbTRi4emNw9bU4GB1GjRXD0LRtmVHY8RXuurXn07wBR8tB
kh49uzIXbdNrK4H6iyzESMKcpa8DzIeI4Ow4In9MPx0J5CBIfsXxHGPJbqM9s6ChtZTSMHpDQi7m
c/VuMXTcnEmBa52PkciVP/KsH8FyUHnIgg7zTF+WbzXUwmTBRmJW6hAHP8wGuRq7p3ZuXYk2Xtt0
tuFXjt/rshp+TFMhHyhBc7eo7TjW0GpmJ6167Xwzo/JQBB0W1jZ/AxvgrslMmhse2e1j03LG4xLo
poPwDDYUTmyER8fo6ohLkBe/g5nSj0zEVbTMVJO+5pg88FJOMZ+AZ48QS5JCwAglmmwvIzHp2cqq
GjNd8YKR1c6tK9p9KpmYM3NBfbalQsl0sYi+xTh1yCfqSNbzkTFlJG8Gn64MmfnG0uu7/itI4+JH
agvnqbHaubmUux+eqa6qX43CKt9sxdIBoOSY/EQ8ySLsb271QPMs5QhVP2pvkx/icxrm48wAWsQi
wWCamUzRRHdp2AzxSMIMJzIe9X6VM56Do0uL4iEEkz8+xxmx1U1F2EpcS1VW5zTJ7e8ijeHl43mD
bN7n6VkWSf19kKH8P9SdyY7cSJa1X6XR62aCpJFm5KL/hTvpc4R7zMOGCE2c55lP35+rEtWSsioT
Bfy9KKCgLCkUcg8naXbt3nO+8602cwD1gVve9wyPD4lEuhWaBsu4yuCFJHVwdbSF3GQBBuWKo62K
d1ah9/goEjz+az0xG3JGUI8C5FcuPZqEXNPN5Mb0aCrYql7D+yKeuKuM+MGq+ops7Yy+VtnwmuiJ
n80SlKReiQjhkUaiRQdvBomr801MhXGa0wUXbeLgLdu4nIsPnZ6MTzlionBd0hu7S/HocUDvB3uE
KWjYJxnqprFm088dry0map2gskvUv3giySTNnXi/dJ0gSWEM9TvRSvPFSUZg7AGKQRQW9NUvcZdk
7wjBLOjU1jWUAg+lL2qHh6NYev2biwBubcQpeXnVaOwzC2VVXUTBNu37+R3jon3PwdAkk3bCSyk4
bb7GIbEna1QY85mj8kKUSw28EeVyekElbm9MHuCPqNSKexHHTeONMd1cWk48NIYY6FCrMcJ+Ss/3
K6dzTLeAILR+NU0Oo7EYEf25QRN37qwBwvNE+QwDMK1uFi7EsWdsQdYRhsRzAXPkDiYqLTvTDIcH
ac/hg5Vnzv3ozAi4KmlwUY24vZDPN+20zEHfpUV5AUgPn483U8Idy5HjpF6AgkV0tJxwQ0evBkZX
UpmE2b/PXU9CVI8Pu0hd+dnAZY06E0/S1wELPVGMqXtXm237eQqN6kJI6nSjGTS1AE43LftLamw5
pA83obTjBzxrETnSS/O02KZ6zxeRMG7ps+mJhEGemuvp/msQ1dEZioA4MVhTVxq14SBrphU9Vp3B
glT2PZ34mYVkqJ0HzRIDIat6EL7lFZ2czK7IKtOYfL1reQ3kChx0eVu5iWR2W6lzawMBq1K8/plj
t6zY9EFuVdjOn1zGmiV6D5HbvHsb2sHQON0jAwwEbklLVe2JMCb2kc95vsNV5GzUbI/PiyXlRtU0
F3F+uZQ5Uzbd9+W17SMKdQ9om6Qmsxbh1g3N8YSRFSS6ioPmDi+fJEypNSnPjb4nNN0sJ7geVR81
8YHpQV9u+65h8IivOZy9XAPv6ndzoB5Tre8fUvCQHYyOggon7JbyIJSiAIuGAVAL88uOPAzF0lZa
E2LmYXSRwzuLTmhwb9aQ1oN5bN7GLiZaqqO51mBaDybSPkyiqWwAy/vWKLBz49ntgB+pCcqG7Rj3
+FZqhj9Ob2E3opF2Dh1WJ8uK6nsw69a7ExjjvQn/hrvJjk7o2ckti5Et0qWx28L0KZiuYYcODUjq
nKh9yNPeDD/sCu8ZHSAO8hfHzgeck4ON6CozGTimRDs6yIEKcnOwaXbDDeUadVIyx0ZCGbg0W0Fo
3bJd3BERXpQ68bexd5Tlzdhxn/DcmJ8alOhfB74NMW8TF7DmiEVkza9nlGJZkjDH1aLspiNZnCBQ
d36iGdXYp6BGoFnoZAsfO73VCapwIHVYE0Q+inyzX0vZBh8u57N7vdDKyOeQ4WqAF3BR+FMlKfPa
0Ep914lhergLP9AK3ka5oc1QYC6rUzfckNVTfgi3rsxLMoSZn5rR/NRneUW4toVav6hKKCd61QSw
r8FI4eyGLNBNKvULyhg60hJR4rphGqohHJqxEDth10QnwKE1929s8TYwQlfPKKCXxm8c5sxlFpv3
KQOOcK1ig1mVmU3TJVnM8Yx4G7Q8A+zqYw5hJLIDBgc3beCAFiGUCGgo18RMk1uKY5H1PJQNf5/q
Lbq0dmDBe9ZyNd0YSaw9ElnHKMqOhFV4Jk0Tc9sJ/jWABM3nOXPJ4lgsI7xnF4SXLahUjwknNN+w
OucL7cYaYX3bryFFlx/olfoT6RNozdpUzC9FIrJNWHRI7ISpv1Ywdjd2bPfbxhBz6M1YluqV08w0
diGcrGk7E2SZ0LGX9jW4/qoYaARIBQoiME0lncdbpQMIYlIeUSpkCREPkIf9sHWQu3OS3OpXfhDu
zNaf2rR55yoHH5OTdAKbSmxtGKuOTyFo67uQ8ee0SiYtPGaZBTBymoILCg7jLVb9cgmMLifuUoQo
HxynwVuvnL2UVXqcZlPgy2uZVBNxbW/LVDdf6mZh9Q5lNbV0lnvq3FqzzjrZjVy78UoyMAYc1khK
Ft/mUd9hvqSp605Je5MaKL9YXBETLmGxY7fB8cFNCtLU0UmRE0u2B8SWvMgu7a98QmZuSSmZDE3W
A9uRwIhvz48lUAEfEhjJkGEih8daqwjcYEU0SfE0gf9QFgREEiTOK2LZ6t1xw5hHvkcPuMro/d4C
S4gOgg7GZeAw1ayAGcw0dqWe3tia6DlJRIJm9jKBiiqS5NyQjzl7NtNRjqi9AmTArA6cadI9iLAI
nyPMqmdXC+3PUp+7S9fHxre6jdoNSUEcIxShCdfiBzObNlrGS2Wib1jDye2mFU3hfm/lIApFqKo7
WybdPivgbwcUbbvU1Sb8HY7hCcjpR01n5Ecyqo69i0PhjZO70y3WsQFmCTsPVPHCdC+x3hHdyaDs
keEhmKO5rwAbVBFS8RrG4joS5kScksYAIc3GHvxIrZHzIK0huaBc+KZUg1xQEbnDuNiuF9ICJvWc
9lbjD2nqFPfZZI3Pku2RDCtB5MI2Ngr7PbWmef1fSzO5IXbwbEefA+IeRlagQT2r/aqYoJCNcdE+
1cQV9J6hFmWu/0+62zfx56YE79b9G7S38VtLZGb/XFJ3+kjb6OPL+PVr9WNX+/fv+11XZ/1mmKjq
dF1SGUp6GH/3e5u/6Tp9bKBvtoO87qq4+11XZxj4vW3XdYWyhOPKq9rtf/3e0jBMvoJjzbzK8f6V
RrZAIlj9zRa+//Lf/ymZUrvKwNhoSGk62MivX//8cR8X4dUd/l+cJoOoEYXlyTE/uHm7Ze/MTiSh
vXctOjZL6V4qrxKYBmgcku61rfTnKJD6qbwG8IwJZNzmVjZwmZOYgjpv43rd1d0l4XCxRjMYe6qc
3wy251WfR4iQ2WnRJNh3upu+jnYJ/2k+CJfWT9HLCu+xtjbH5PzDZfnd5v6jrf1nT/v3n9IRwrB1
4QA3dqxffspEz6JuQRzkTXniGXYPBvRb0VQXXaq/PQY/Ger/7JW4zgZOcsNFw2ZYlstA5MfPE1ON
WESeW54B29nQXybbPBNQ53WN8v/8Z7Kuk4b/vXTKkhZse+P6H2Hzn+sc5MeXmiUNaG2sNY9M+wxL
agd/pFz2uZZ53Yzvs3ENRpu0OjI5wLbBL7tm7S82oxCPKqzxNxtjt1s4w1mxeuMvPWI5uunTHsfN
UN7LxT2E2ngspfowI66i7kKM11nji0h4TZt8xt18mq2QIMBJ9h7UAfq6om/3RKS3a6KVJ99imOxF
wfwhh+WtruN3Fi2yh7CQ/8XHblypBL98GI5r6zYTGaaWaB5+/jACW0XDLDTXK52rfpkRTFgfpdZ+
QYPAUDDYuuVrlcsPzRnW2G4B7yKLsob8S6ZFX//8wpj6H96LMgxhojzSLZNJ1C/vBRPwFOahHfkZ
+9HKERn+kqqhMc2azMAy+5zh4JZpuW1BNhMsXm7sgSYATV6AuK55J/rmIZmoUmzkiaH6WJLwPcfe
umT2/b/4VlHmOgzo2Wt1pWwWlZ8/tiJxcEJ3U+RDDntLQxwnSh8fI5dYSlePSWmIH1s4xlicdgvY
37jWnzXseXSGKHYQ1jSERw3wzFRniDXi0nUk5eOIUmr152/0D9eXN4qUnYEgZ2jwFwqh8Y83ux3W
SqJvRHkbZw+xNOytEM0nyvLziMy+DVpOTrT7+mT5Js3wS9os70O9PMx5A8cz/It3c/1UfrzZfnkz
zvUG+GHR1GVlZJnKAi+gupgqjFfgTvUAF49jbtu/fDnr+iT/+npS525CQOAgRfzlhlICoeSSKddj
0o6hMKw4pHZwevOR+8J6MCAubJw5L72hBIXZKM04pDn6wiQJWj8cCccqXGKhKThC7Mugah5Rz6RH
EwAgUld3okkcw02t350l/HrN3tLEAgPDscgDgeSpEvuBUGSUeoMJ3hFvJ7ezN4b90XGZq2hk8flo
FQmScILcFxzmgVS2u87B38aojUyyQLuPUUFyiTgsdGK5/Pnd8Q8/H5OJMNuYoSy2xJ+uxyz0rC07
rseyWHSAw01kvVlZ8jfizT9d2r+vIT9fBsUmzmbJGJl9+Qph+fGyY6mrzYI8Fl9czwQOCrSlHp4t
1CbrxcXlRfLMobrSuKfxAbHvvuvnewEVP4BZi0U/eG+InSjs9gtH8lWhp7tibo5T1r2AON7+xSfy
6xqk5M/v9bpe/niLBq4KzYppS7DI02yMmxYlJP29/DVg8+YpHwYvgtXLVhzx5lCcraYsBsO35AWh
YIt2K5n3+NNUi126IO0FRlnsErhoOxxH5I8M4I9wuOBuROH33I8WXEdyImSbnYraPtMbpPLtYG4C
W3tnyrp4Uh+YSS745NHImysyiFkX8X/TkBBsWQaGQgbWL1OXfDDzoR4gk8uv8jDcw+x7NpGfEs8T
Dd/yivSvKYDpEvR1eCwkYt00yp7//BP8uWRQlGrURbZFfcQ+Lthafv4Ao9JFm20VrgfT/OTWBKdz
mZ2mOOaO9leb1x/Xk+9FiRJX34UBfOfn10KrWPetKKEumAuwlAlFQDx0xIxKbXqLRoNsM3o4dadv
4cGAKY2x3pMDvUb/2QJmEyd0SuSNLsYuL5PognXpL279Pz5gCgkGT7OLnIHy9pc7fyYLJG7dlADn
2MQe1+3c+tIkn//8E/9HzxdGB9Y3dbWSmFf+0Y/3bGOmYT9Ai/ATOtYhWFFy7QGSzBgkPcZY2yWm
Zzq3yBlUM8F3oamY1fZTMs53NpM42idkzVg4ImoIxeh744LTNVEaIQc0THhoo5pAWX918ajff1mc
lSMdi92T+8QExPTzuyYbjK1VxuR2pwFsSH3P7IxJeB/51NVr5eJ0oqSuV7YF5qMARcYfzGn9F1vS
9VV+WpuYbZvSkRKbDFaZX9emgfDDpQzLwMsr9Uzvm2LjFY1n7pYe49v7YYYdShPzz6/Y1d7zh1eV
HG+uTCw2J/uXK+bms26p1CbFrA4AwSOxp6QEWl7Zowdwlv5A8NoAQwgqd4do/COJ5Yd0J8zEKttF
WlniXmA8k9jgFcITl5ehTvMXb9L6w1LomFTkLmUy18HhSfv5Ak240kvd7DRMpkhhk2aLC3UTJLTE
lhHFeMNM4uj01RP0ZVqxi3yHYjxBAgrempquSSKte3McviEIIzNB3xCZSw89jS+jxO4STS91wTys
Kj83s5l6toZtAigMwlmxZ9I9E2Y4Pg69cZmxX8LXb7/Ouf5Ihu2bgcOmnYvNAKi3ZD6LgMZZD4Kp
3p9fJfUPPgDJuUNRIPNkub/WxkWMGNwxIuW1g3o0c/su1gtPMkZYh5zKiJyZwad0jd+SKrNYZOgI
vS22Xdjed814XxIeuwIAMPkxWU6T2ZycDs29k+uvishWL3fbkaFGc8J0363cmUW+RqTbjHg3id47
qRBwfaUj/AMR8iFD52EQ7pthxjeoCj3yTfeaW31F3p6Bo8aSihBl6ZcvUTJUHk3q2wYp/zCRM6Xn
Z4YYpylJTmmW2quptj+GDlOlEOE1KWzbdfIGuvS2tk1yMaJBu1bPGVpHYfoT3oEa/aEXCo1z6cya
aqQSkgwBUBowatOuPuNMOZfZq1pcP+6+/sVF+PVJAeWAXZWhmYEEDT7JzzdhLyHuqlpQwhEouexs
BR0ZtdXKIBvr+yv9/wbz/RvJDA2dJYaj7g+f+B+oe95H/lH8x0fx5T+INfqpGfP3b/69H2P+BiqP
f1JZrJS2JbkS49e2++//VPpvjoKvpBtXbd9PPkdT/42vKI4fEomM6bi8l9/7MXwJ8SNlAodPjh1s
4P9KP+b7TvrjOg5aVXAaM/gfWmTAfj/fJ/jH6tEqDMunbf6tVwymGpuBpfvIdpjCmjAgYqppNWjB
Yxyad9Ui31RD1qj7Ho09HWBazUG00DMkIjy2kYNrfnICwHLoRoJeVAZUb7iJRv25NgWhzSHObXt7
hYwBX8E15iOYO8IylQjj5aj5AdqBa/5ZljQ7q872qRR3DERubVDDY22Rl2bcYo0zZfhpCpnskdDD
XvcACP9hmQKfaLi1RagTkJ9V1n1asoc5JMYhX7b2xMQMwp6qnH0f5iecZsDFpueKUW7VAaJjyAgY
a5vlRNZjAZvN4JHS0fGcwHpsZbhraBLlAaQTFblMAmxUjQHJAeCC2EvUTlQtyQ728N417qPuNK/k
BU1UAtb2GuVN29Vnx/ysddjbqhweTeb/cPdd/nbFfuwDfT/k/+FCKp53wQ3FnfNLAc7B02xRP1po
9WuSo+Uqhw2Le+fM6PCsGq0l4Stlygh+iXPZwNX58zeAoPXnvdkmI4JKSqcfwpFI2NcC94cTQEzI
OMl2ceADZV2qKj45fbOhgU3ZPts2+kfzDBCdOONguST18jwUMRJ+w9YQN4l4pVZfZ4FEmvJeIp4W
8UYZnO6CEns6ElKSDdK1dEJtr1NX5Rhe1pad5R56IQw1aQNHF5wE4ZHu9WAB2KQM7F1AAE0N23iF
S03nXG5+nscAZv+03GE525Iwg/DCNF5QuhwDRkd45I9guOtDWVfh8f9kmfyn/WqOjX9XY/+/f6PF
FO/0ddH5503t85eYpvaPS+jv3/K39dNRv7E26i5+7+t5+4d+tmP8ZuncaZydSN3jVSi0fu9nm0i2
+UOOD0pHgs13/X39NNRvDusxXXCXyfBV6P2vrJ+m5O//fN9LuumIv+W112sBiDB/ue8H1B14yhZq
Kj1bq0FCqiJxbwXK/0kr1cvSUao07U3TLHtrNJl4F91eEak5xe3XBfJeqSFEoAwqGPjQLdXBTudx
VG2LyjrMquuBHpte24432as+4JXqwdgFDvTQjqCUlrplZWmssThk1mETK1wN4y4siRpvs/AakxX6
tl3cG70Gm7qErZUEybHDmNrW4RNYKvLep+ABWUCMPAwTJG04bdCJopiWtz60yDEHJV9PWnoqBoUe
b9JITgqT6xiVxyytU74FVYn1LUAkvZrwQ/VqE5PDdlSM6ldjsp+nyNi2YwyBTliXnPyoMxuAbQwm
WgpaAA5pcWps96Ghenw2CdbPGUpekrRny6WV6tTPUTPAMd3EmorvAsf9JEpGedrT3JT5prRpeLYV
cdUZLenQcgMvTPigE6nhaRWOjyiDHIzkVU0E3wX4xZ3SIIwDcz+yNRQyQ4PJMB2fBAt7UTcvnSwe
7Wb8YhNMhk9lXTCiHQh/2oFUhI1sd4SWOKiQ3BzFN7L08XWBdtnMw9bBFv05CeMzvbVh00xatXOt
RF+H2YDFWpfnxlqmPfysfA++X18vknyCNhnuk779asgxORCK1XnYvcSFyEsdobojT3FrgOnOSYEa
qvqGNtcB6056E7lYCyvih8ANyBdj0F6NTBt26ENLvydo22fWWHudVRyCiVxX53oWrVP0+i1pEqVb
JI+40MnPHq7B1b1+KWusgPQE29twms5xgEuzGZiGdim5RLG1hBtzDh8HJaO7pbL3dWAu6Kqt+BBa
lpeRfHLbCKte1ZUjwIQthb9MZXlq6jbYqaijy8OAPe06DTARJ4Cl7pxdwPHnbghWwfRRpWAPwLAY
ftQNpKE55eBPVzLLNHwKiB/zEX+cxFWQxSHqYtSF1+PZIVSeamEM4H86mjHxKYkjAqlX082PDLq3
hbA+9UnkKyt6iBrb58xi4Ic3z72rCMYcHxCf2huss5kv5MOMpmbb1qJDWsnhVWluu6b5z0BTKgDd
hiKFPuzsTWhDsAEZv1sGdCuTZPBJUuc7wXsoLIauBRnkgMZHeLBiRPCutfa7nvOvanUTEHkSsZvp
K5qa2R4f+iYotUtIEoTImnKjNQ4QXqS/lQJlb2/Btr3XoXjvSZRY4X/vEWZI1d+mgjugWNQqLKKv
+C/eUL4d3EKVCNH5MPoquDODNZZOrkySPFXJlzFPvjitSi9Vby3Q1Hrfxkd/1mc92ZuTQj7OwAZZ
YneA11Ec21LUpC7d91rLSG7BzShqwTEssUe25wAGS/AQBOWzgZtqny/LyVB5scEIgfGTrdopJKm+
SAVXUR6X903TwKR7DEqYY4tygwMkF0zqS4y/DQMLybLWvdWPDcW22aA8zqBAIVM7jejyoBa1G3wU
iWdqMSoDvfoSQmm4aL2IvUQfTPIuAxIyq9IlAYD/l5oI9lxDG/16ag92MLnIXcG7xfnXsOkfy7Df
LEXzUACsCpRubrkfXqb0ccim5VuO4a+20tsYVBJAc3hr5ohsEsqSdeoDMvRy+ikb8BvOBj3TpyBL
W+J484/JqjvcvW68CQbJ4qSqGTjGMvh6HV4TZ5c3Wc7ipo/JoMHgtzewfKxmBU9BBaP0R0yiB6Zr
PrTd8L1TKRYKYpGMttNuzbknsgjz8lrORceqytRS2M1FlJOJK85Krym19NC1LrnVg1d7CcpD3zFM
MZUGXWnQj5hMtjWMOaJL9Leq69On1hk9eYdB2fgUjJNFSEo9XUrDro4jxs2VaTjTTif1hA003/W0
nNdaOgQ+G+2ntrWXc3uVNGp6UO0RoqASb/hpYnFNcZlt9+hqxsWspuE0dvKR2szwBxHXx26k34Fh
jihKTd+ythyVDtrQtuW2VuQMpLhhVsJy+nWFDp4Oss+bcW4FafV7iFMWhXn4RfXYCc3ZHPwa1Rib
hxVs47x6Adr4ucWxxxgg31mN/iVfJMHOaEwQfBftzYQPfQcYSviCgFLRFq+wQMpDNM9kEtn9QUPp
SKhRCKhFDeKVcMue9Q4kdSLq2xzC+Fjc5owYTTKiCXNzcZ7bo3xuQTQ0rfg8JfmEr1Q8MI4pbrRx
YEvPk13nFvVGsejd6kO9G1oRn1XN4CbMM+VXEUQMPcYXBIiAM8XAcuN0DkEvBbfJ919ak0DcaWrh
Vkwu0sHKpqMR4X2Q5HMFS8z4taHvUXX4cZOxmbZhVuzRoTMU06CFjK72jC2XuqMLfAk0YIOweXga
lkRsRjw8/vffRqmctp3qFAAWJrf8Y9YR7c9Lb6bZDUKvyQsQlwexMPBSHAh4dyBSTeMxNuEE6Cpa
/IWr4IHSectTSgEwvie1CD+Llg9p7Wr905Cntj/1kAgJSjEBcuvL1sVPnepGt6olKdV2ln4CswFs
2A3ZKe0cvGgKkS9N7lI9uEs3+hK/JpLPwcSA4JgFVHPtDii215PptCiYerHRngeWQw+D0GXR4Wpi
bveYw08eq4fmSVXgpQ/hM+D+wIA53vA5JWxEge6B7H2OwXGMefqUbEu727VdcM6W4Wr87V2/1eP7
plwXQt/1sj3amp75C3G1kzvJNQRYRr98Gcn0A42vZGO8Nll76uzgCTgnbDRjxgCBN9sNR5KyekGp
J5h9NkRWnGo6zxtW4tusYiChgROCSKZZuz5yt7HUjlGTGhdDL0GLXR/G0MSMYITT3iwc587UUqKT
J0sABEYZVTsVayx4vlp8NMzi/bljOojkHFEeGLu129expy0LeWRB2u9syosNwh53JV3YtY2mmCYu
tg/3Nrut3W4z9cu3dM7S/dCEWM/Ae4P4lmzjgtt+aRb3RuXDsyQOZnUtbS0c53vHrU6Nk9wtFjIl
Xsp9HcSD20ESrPTGXpu9IGSoyWOfoD0wkMnQXtwRfkh01UJNjtluuVE0PILRFiPeW+a0YlOOcbbl
BBisFoEE1AIieMQ6442ceD8XBGaotrOOZeQUEMCxJEkW8YyYNewKPcMUcWeiPj7ElVn6FVJ0RGp4
v/GOzb4JHPtguPJCkOjCVcz3uuwowJNCv1Nj4ZyiCI0j5Bb1DonkabeJKK8+gW57ayVFvrJz/O7V
21DZ88f7YlKemUb11gaQJsyk0R41gZ9lmPiXyaEEWBfChA+TF93FlFb3lXZj4FbCg4jEbhqDr1lW
fNjFYj7bHYmGut342KjIfC0DBjMcbY1Or+5Ub99O1dzfoA2tMQwynp2I2TqNTXRvCPWJFfL5Gg12
jtoAXGef7MFxqDvuVZOAoKz6cs27I7uo/BSi2F8nLhACCRMoaUZxS3AmCugi0T6auL9xl8F56hO3
35WtG2Hm4wEgWknzR/fB7LrxuQ3d5ZYIywzE8mK/WLEdb9vumsrrQPXU8+7JURHETktpCEBL6RVR
22yZ8rVkmcpgneqdeEQsY54qiFcQrSPxyM9+m7ehOhZDdIJAIZ6WuRCX6++MQZpPOqv4pZ7nHWyq
NHPGU9Mn74Tb63dJHpBmpFWGByByvuZ2y9STg1Ntvn/ZDbIFI8/4qKlk9FqAiZ4jZ+e8wBw+z4UW
A+DKz0mbP7uaZeyn2UivfrEEb0JjeZrT1zSf3G7ntOUnnZnK7fdfbCLVxipAC9BxqJpIOoDhcOmu
v0ANLS8h9kWXppWUTXZYjAlfWCmKm5B0rSk/N5qlMP/MmyFLjDt3LNmKshF4fmBUm7hFrje5TrGP
HKPb5VktoYvX9aY3yZViRqe7Mc9LYyqPDAULVgKRhjqqWmVp/TqpVt2jmhnWz1PgkkHelmdZ0lyf
KXKmshu+jKS7ZlX4tUwJxiRHYtVYk7z2yIxLR5p9ZerPTSDnz8gQjQwqV90g1lTtoYzHdT10JfJN
F1F3K9/VOOJCuF6raBg/2eSN3bKjuUZ9Z1cFWb3WYdDYvIOsWg09VkyRZt22lXRxslBt7Mnt10Iq
jrJWfG5rjkWMPosnp0ufGqJPN3lGQFvSpNmHOXwkEVPLdBi/N92tg1tF576T6sBIOE7CvdbHoGZU
orauS4g2aYef8h5sU2OWpFD3rrOeRH+Vyys4nMXdlGJP6zk6WFhQu9kVINJD3Yvhtq/J7ZvYn1Lj
YEHzcPdjNU2nnKGY10X3bCqInvrcQCfsAP+K1SkeGQlOi6N2EP7TVaHMHSkU2bkTdXxqRk7gEnIB
oKy3SA/eNC7BfRMt46k1cRPp86C/F+b4Qhaoupd1U5zwa7mInV39HRHGUx4H+UMIqPY7Dtr7/ved
GPKKVZdfrkelqnCJRgqhusw5SzniYule+jTmbIqvShOFcyMoU+iIJTtDTBi6S+Kea5F6i2FF3tg+
B4roRvJj17lp8f4nKMXcxysr7OUjcKltSPD6mpxDyO55mFBSdNG2qS0+LtUWm64Xyz2ZF9lt4tan
NgXNpa4FZ34L61H6+OgTPwJi/kp8M16YpK1vpYrEfbUgPb2J8766bc2lv41pf2wQoSsOSUN3i48Y
c3LZ256bYurENzA9XsOK70rHk9DTCJg0XhBkmEcnDq8jUA4c7MJ3IOjydTYlIwEBMNcG/ert0MPk
WGOJJXE6traDG/FMLBNwbaOoEFoMC/Qvk6yYoHG3CiLMk5nP0KqN9CGARDZdExJlvDDz7QcEdzQS
6KHUMP8rgwM/gLd93gnwbzXjpzKnPEuR6FZNwjls0bNNR7GBCAEO3Fw42k0TzdqNkBwVsLKBqwtB
0Ioga8+0u4icsoZpU9Vzvu4HEtNxcKqVQfUbi9B96PXolWccq9lrzGZ1b7SZ6cU5A1mbsycrbwSr
vAxvkjwzt/k0veEGelORnXtt4jz2luGeqs5+YoeIt/SOwYlx+7cy77c0qNKbPHLummYG/pfQ4acV
sw/EcMmNhizINCXOxYpD2DrNZB2SjukyKerlgzur4iGzqqNNHm2w1N8Ib8hz/OEu+iXqv7la8SMD
V0lGVHIKHAsjxK+kkO+SWrkbhJJEbGSPpmZ+brrlbR6zlFTU4e2cBeYH3aStYeG9vfLz0noEp6qm
iRVrWScM+AbAB2uZ28Gat/+tcZpwHXfnrAs/Rpl3t2UDX16zQvItOYQelkgHgVdHzwkLc5Xn20Xr
ag/cFEC7/i7QFrHVE+sdgh2apBhWPGgS1y6/NMaCvI8kadp13Q1C6tbXAKEeE7CLXtBFtd+JPn+c
rfTdsAGkw0Mudjrr8wnsud24Z/zK0SXQiDBPu/IwYIU96uF5zEtGFcBoKM7YE3QQK6zu9cUC2ugR
iTq9pKJ4nulu+CmWlZUNYv+krr+g6k5P338LcHzH7LdBGiX6TTBJ64Jie89cYjhWzrzv8S0AuzLl
cRrBY1vI6kjk0Id1X+H7zkc0QR0RoHYyQlAMDdu34yDaIM8hJ75Gb9ald03ndg9gC8IjWdn5SuQG
E9PE/WIJmGSO+9xYTf2hR6B4gBVR+8FZiZw6eQAk8Won+nRqW/dU5LZ8rAaaKL39NJj5uceQf8ga
EZNHI7wlMrOT0fRPtAmWTRaOsB/gLz215UBmQz3jW0nDaJ9nNsnVUza+5Ji61jGOz7tCWkCKbXor
VZkb4IpxJwyNJc+zWgh9q6ODG4CanCfHukPqghdzMm++/1GssvJMOvY6HnZgdodbgenxnNTFARlq
c+zQVK51jJ2a3S83kZaIh7kivMG8AWJuf7KH+N3oDCZWIU5zO8MXJAP3FfPC5PdYu0fgS5ziQVYC
w+f2jmdfYvzzI7wBSaDXeOnSz+HwamXB43XnxGuZH1SNgSWoYgDA0YFsgvUQul/AWvSI/5zkJtCI
DS6jN6OEndZ3HW4Bl4xkupl0YUsKFpp6ijDrENlUlaUxzWAtvzEdhFm6hhmBrqEFCMyk6UF0M5Ag
PShfl2eRV/SaK7wvJeFfa3BbmQfzI1zJtv0o4/9h7kx2JFeyJPsr/QNMcFZya6TRZnPz2SM2hHtE
OOdRqZy+vo9FZzUyC9Uo9KbRm0Ai870MdzMOV+WKHBnPlYCbyX6SJ1GF8gwinjAr7SEl/QrlWFV3
TNc3gYynAll75w51iQrEaQToYZo57c++sIBp10bEmXx9jKtEACkCvjgaP2eifCdJ2onA709A5/W1
hSpB/t1G+Yo7EbWFmWBZWiASiuHTwWX2Kls/3jWemNgY1pG1uBcbbyvrV7oOERG+56XaNrNAIrKt
4boSnyQI0b33KZgCN75QFV2GmX7S0zkjhTZmVFtV1TYx6+Vh7bz5NOnD58DZ7q6IWD+sSRxsotga
bHQW/OXZ8z4cY5ieRUMmqyiK5JWCMvBJqpujJVv6hzh/qyhNzaovan3OqmtAntREVLLV3OfcmXcG
w9EGKHonqT7iHojRy7SfEtjobmwJTA/SC2toZiH/l/cZZb0Rt/xF/7DYZCC5/bX4TparMHlZ5fcJ
qSKEYpMMWnrqc+OOc25sWvt5oMqU5hoMlT/lNDHvG7zYB8GzZ2VLCRxfOCLZwlCMSNb6xwyLA9aL
Od2PbmGTr+UCSkdPXtFj9I3WxMZpSSra2rgS50H7cLDQG/RwZni83R9drccor6N2GzsqRdtlPY4z
RkxnkdqDmzNP+FLxSI7LMrRp7Ng6jD+hM3LlT4nEzp9Sy5hnwuYZ3E1PLrF/JqEVPyjBqX0+J1gf
jVGPitmu2BDkm8ninAMTLyfslH1mrfsuKmtkjhNiZ0yifPUN9aqWOvl1d5WmWvwL3X86o3b4r7Q4
Pw9WErFHXA/c59VDNuWB8gfvIWEhfS9KO87ydl4DG9Tiu2VlWID99LMch9dB4TH1Jc5PqCv1ucjW
Yx4Tq61l3byQb4xc1RcXjcNy2AzDD1qnKpq7fGhwRpWeMyf/kaMKPK0D/hH3r5FsYN0AHWI8LMK0
WGsPsFlYnGza3DNDJJpqpxv2SfaCHmU5lXDdjLAzRuNAUBwWTCWvmQu/RNpFcyScN4WaD7WTi9o/
zyo5tVAg70j519pxa5qzVR7hzWmD2Dero34/W7Gcob+WY9PRwuLm01Z2Ezv840hWQDd+i+QiXQ8x
HjlsVxUUT5cT45xLOY090p1QcRSfm+xotM91nsVHr6JxpdbNU83V2+qjfvn7h7XsNRu6kO+v2rEA
IUpl12Gic7o10wsudmtXD/7zInlFwuD6jz8SeohlN7mBG5dz0BSmeVFTE8bWL8489FGVoEocVQEO
6p32XE5WNOQ82GZOCw6xtTDnxX1mCHznt9I5U/OjzRos1H55YZXGCcUTWI4Xjmbu8phiyrqIgqKZ
ZZbOnnLWOBR+mW5pv1wPGU1haPt39BKF1UFp9N0xbVWBvIHq0QoSV3OP6rqYOvdX4twDpzzGRmID
m9bWxdYV1q1kS7ZbsTs9uCxbeDKRukrf1UKgcZ5nEKsd31rjGMc+H/BQjPqLltv5o6OKENkZkwRk
aArGGQBy6UBQ981PgEnFoav4aeiOsVljrHW4rLazg6I3XLRx3DFY7rwMkAp1I9i0k6OTZRcqaIdD
WmD2zOueyd2qi5DbKWEO7elp+p7tZgF2x9mxJLJ8aiTHbMWZLBxTVAFwCn/rbtSBmGZOHQRClt6R
4hDY3QpRuecCEWkbz7UJpI8tVKNP5Xsf3znIs2HfjFb7qcw6j2aPatSlE+I5nhqOm453S4Ep0uBB
SYKTDA96QqyhMQm8ihIYawJImghiHuQDwMYxTxr+JnWi8fQ42FN/7ScSlUmWz2Ad8bjmnJ2QWtku
8da+JtJFeFnccSvzH3FRps+ePoZTaec0X2lGoDrCdpxElk1NGRqPJxCdYuhPGljawNP1cp8Roi0Q
TfB60m5mdvN+NbAkesmoXiBOiZBXpPtG69Fx1VvtC9KwwecyrRFhWheexorursn8qFsYbOnCK+ic
XtSm04tTVljOeVm0d/SQcodM88PIqvklB/pALhnCoakXMuJ+Lw+T7cJ7WliDrOZwVqJioMjxagRm
0lE0M5iHRvFAEdm994u6jsC0eQt5NcGnZFLXimTNNvfrcdsQqt6anDtkXmZnMcEHAca0W+bhCht2
PdJQCKlgOHurop+Cgq8iAasyu3P+AYdpV+piDwvH20+p/UEgfYTlAxSx1khljm/ogO5mYCpLZrxA
nY9F2wjGxnrp70clwk1L5HbSuOC6NRIFsCX/wmB5GpOsfnDmTovQ/y9G6k6BRoR5PyiaBY3KmCMr
Z9yxxmXiC5icczXbB1+wesgKdoaFnz+0JqhJkncvXRYDv+WoSauS857qvF1pj+Z+tAwfsPH8RQ6u
fbLvf7ha5oW9bR6bhMm3rmf3ZMnvxM7um8FmunWDFgeMkA8xNeN38aFjb5GUuxEC11ED/mGvDVnS
ebx0SkeCs33S09NpKQb6kaAZRpkzTRu/zZNbXnAT25M7BnRcwXNb0+7BG0z7iIpVRZqf07viVEUE
kHMC+aL3L/kMMZEgqzpjT65sGuGK9Y5C1k0Z8NxAeOQotKfGhraqJHvMtDx/6qTNrIn7872m9Q8T
rPWDXg8icrEVuq766bnopDGpWWE2u17o7BbSIBEuBQ3W9Mxy6kWveLkt1YuXuGcPBkDhio+e/Mgm
76qnJja36zClDAnAY2KWvVOXf3RcPxuHCdLxs2Ebx9VFpqTwYTXwwFEXVIg6alLj1cxYNSeYzPDc
X42YQ5Ak0EMTbFjo+nIwBo7csnfDka5kVsXjuLVBzQa9j/I2eDnBMipFzrc1ybKbKCn9nKh97dDE
BPa0QK1oH9xBkJQ6ZiJl2rs+FYRjqYoAW24eO0m5kccCoajm8yTUW5WQKYyb4Zs5hjZQzNVmmjA7
tdHA0iCuyHdrVd1vcRX9pvkz1NzmU/lVCeongZOB9zqehh4wMJn5yvPlqZWMLF4fznNVvFmJdYE/
TCdm/arXy5VKA3pUSSVrYiYbPLJysoZnq7Xe/ApfumsSbDBLRgigLT8gAmxNMuP81/GPdsT4nUvx
mmn+FAyNdU4S8rwcTU9Vy/7aSD/MwkHKCUeuSeQXHi79ktUbA09YCDyZZmyr/aODjEY0mSlB0Yyr
WU5U2zAlpZ0K3Va+8D+/NtVsHPE18xkV3vyW4syGJOh24Pibjtokjn+1JdwtZ4bu0VBxmHs5x5Fm
/g11X16AEMqLyku2cGCvNYilH7Ipv/KeOToe7SSc6Fbdirv+k9LqtnNHfHazhEWV+dzFXa+rBy4O
ecY2c7GTZiRPpF+RdY/rbDk3aAvPLtuQrcd+OCirTu27CSNiMxYNinkVb6sY5jaHwHIL76d6xLxM
aNn/4bOiuC3Cm462KX8O7vDaU0mEd0N7TiwauAvsCNFqxCWlI4M8Ekuvn2bXfWqnOL62a5pueSg/
Qxu0ggKEAoKKzrFE6DcOZ7yUFNETS7JiMuxlS4rBuy1W3x4W9EWq9yiz7en449jQvGAe1oHB/MnW
dtjOAanGiYt3RT0xrA+WVT8yOe+loQWN9+nH6EGz81Yk+YWzb1QvzZMsFSZrtr3C/urQOGaANJ4O
syi1RnNL7W+EFzo5Dh4aZeqOLIP5vC33PBN3eRg1rz7mFm2DLIyvmd7PYSVoqpN+Elqeak491Jqd
l+pfyl9W3JotTjxFZSlH1zPcKAN5cYCSD+//JHMeQj1/DenapeN5KMjhlL65ldZCEiyFqjNrTpia
BLqMPPmIGW9QZMbiVDi0DxlG/6En2sZ21QBDy+/nvbFFbkQ4ztQR5FAfeGoNC7mgvbm+9kAx6nPf
4vExFjbywCEVGfe03Imx+Cx73uslxpas9RyM5nFUNNiw8S4kT9YAYtyjftKoUNTHATO3ws+BtfVh
WpLygqjkmlr1zJzU6tUXvAqql7PuJtFLxtwH1i5bxCAKKT0OeTQOYMhongQY7HFZzAu64LThBaRR
MMn8Daoh0mr9j7fo/snWzJtBWerJG+UQ1ZW9X03dOq3TpABlThMgMH89m0AuT55jgD6mPySFdhj5
pDB27qzzNOwbl/0cFcBL+idbKAJKLf0Lt4/atg0b1wIkAYEC3ramU8o3DXgjjy/H3ROJ5XUylv7Z
oYHYdOqS4yjti/Zojgfbhkwiu7g4CYYyDjrxPrmPuRPRn0hJuvXQCF/W+sMeQOB3sY0rt3Gu1v2P
znfQHO5tj0k+7ipLgyfsIxoma0uTgO7O4E/06aZMCMyZbR0NbQDLYA2Rj+oV8pOezEVL/tBX+sRf
ggwA9IHQZ1Pe+5KvGdRhZAlyqUCJEd1hZFhvUwHGwk6A5s3d/NvBojDY2Unls3OQtceyvbMueWzh
ucCYup3rYmCNN+pXHF2PECOz0NU6giQc8suu7I85Crd0izyCIcFpvOKuLdTMbzHsdUO95TgxyBWq
J6e6dzCy3dZd71VbyZSxRsrxMnPZAnFkg6AAwZuAM/qi2Q69+soEpWATpw1hdtxHs/40GeWbTCfc
zcM3JsZ7Zs3l7fQb/jM5YsFhf+EoksGLKOuhYu4GT5F4xEBcHvjNwnMhX80/BCn+VPP9ZDbnx1ak
BzUyMQwGNHJptbyE+uS9J/504PyyMe27iUuVHszMVYZ1PuhBS9rpwDmzOMlZYX5N2pNdOvziOXLS
SLNcoDMmhvVqWVdPHd31HZE5DkxJArVxil/txZiLSzeOv4VZ/dR7/Wlo8l98x0cb4nQ0atIOs4R4
mICyP40U+TpDF1lulLDcw+kDQbG+l91SvK3D5WIswQWxFjHXe/qboRsFHJ71xk0dbI7Ilq0Jw3Tw
f4AyeI3xC66CnqyUvts1HhiDi3ajZRShNFSOYCgUlJWL7lgJo+ehFopZPdfS4SRaJk8UCU8UcHIY
MzvWyAJM2RC3dEqJ5WQB3aK/EmeMksWJd6x2nShvMb1eA1Zw1DyhHvocW3xcRaM/PWFocS6+SVdZ
3Oz9NUb4lH1y7rTmQc+kOLaIAHu/UG8xK/R5ECm4WL4GRPsLdK8lzy8GNqo5WVC5PNrQ16QIcOcN
G1osd2ntYmzIJi1YCuuBneoxrgk8NkxqjLy8l/QJVmV88nvt00u7ndtABC9c7zzlZxxnGmaruD8B
bqSVPJdMMjgHX0p32nj1Rxb7z5bU54dcY2KAKMF4P6mNO6zlT9Egr6a+IpzSqoDr6mNJFY4+zrPB
LNluKuEfewepITV1vPacene1B8gRKC4b6T57ik33x6yc/Gzz7XMCHk9MyNRXT/vMonaFuPyLSDu+
amfkkkx2ZNb22V0wk3vfZzqb2aRpcyypuuWfVsOeN9g29fj7NTsuA6CSYQrJAiXTP/NjX5O6+fbv
NeATiXuopcj/DD1Ru2S/dLHzrOpCzgHckp9v9VIYIDSBI1JucPeKDQ0L49Qbd3Os+MvwujIKiQZI
q7Psh8aN0TkbKjIoX3nEiDts0iV51IU5nmrLwWWWZS4RO8ePcDzSr2hDT1VqBJtsq4XqW27I1Mm/
WosMdI/MteuSEkBoEttPa/e50r55MposWLBkfhXqZcEhcMi8+gXfBxd0/EmBZUsKswu10Wt+Zikr
B6YUDMlHImQ3n6Pz01KBCR4oGSWdiOG2kS954aovs3MoZ8+H7aSPBq8F8kjZoE23yUKfcPTyYhCo
ShtdPyIRHQjZfyxd7R94y+XbeIQlE/uccb20bmjCLJ0N5xsqo4vsQ6vuDbdqZtu1gtqxSzxZvCq8
3Lzp0zf1V6HRg3Uv7Drwckkie0k/QUlu/NH9aXT+uvEyiBFao3MHGsWudK0orYEBW6DyNzZlCXQn
6KyYPbTtLKdeQ8MjR3UoF7z52kBxY+eK2qOKJgJyY258Py0jPfV2VYbxTsGPqN1lWxNk3/iF+aCH
VAryWMza5iwRqbl60T6r5gU17nkcsTHZCc8l1pd9gAmZ+NYY/6YP15LUPzErfGsTw56OhOzZ2PJG
XpdBfFKLfhr60UbIL9rQa7PPdMR23VmwY+sOV0ZZkRsda/oa0xjpw+NrberXqkviXV/udAS8vZHi
kGBrO0Df3uTD+AdC3svqY8Y2WAlDs6SehW4xLpZlI709BlhICWZPvWj/5hvDOZkheuLJDOmj2hRz
RVK/mSmpxWGxqeqLnss05JsrgO8b7xUPhmaJfwzfWmz96Bui8p6D/TZt3McMujbnl6jOtJ9mhlm1
0+mdN+xuZ7YckLrY+7vAfQULx3L+V2XrE7t7ukMIcG5LFhzU9Q18kAnr7LKR7caWa8ybOn+bnOUI
zmVvAePlIFc7LHRgkVqZOmjD+KpnyiboqD6TDPIbaD3uOAkjji5vODDY+i5swsb/Jq1iEEH4tyQp
uWJYNOQTfZ0IMLCHf3ftI/R2Fd/Tyh5Wyu1iptD55nsoEsCCz5LFTl0jHHufzaSu7Vz6mxAZmvcY
E5c75Oq/iUwa/zk84/pCt+7AeN9zhWn8xeb8S3jGzAw6JURBxY2NKgZD+2Gamp5g8ThsiRNzeOuK
Pyy+eFlQY2qDRW07r9lp0v0jaigkZd3y1UE17GMuSdMI/yWR8V+li/5zOv3+8xFtIEpI2sLnXfDv
H1frOMjoFaw7GCyQFgU2oNamjhva3biZ+r6OUtS+jdvmt4HtQ7G08mMRX2be8qoZ5443urOtp37C
MsAV+f82WnOPOv7vbM3/H00HOM48rpH/c2rm8vk7XT7/x63//P1Hpv+anvnnv/rP9Iz5D+IptisM
3bwXbHvk+/6ZPrT/oRuWzmHWA3Pyr60GpvsPLkK+ZcG70zD+Xoz/ET40KDxwTXI16NN/IVL/N+EZ
53+1KP5ras01oGgYLsx0978MjVETMlMRKyN3LuneYGTdltSAhOxa0ieRTg9AClasgCeiJDfDdqZH
11uSI3drurrGwYqRp8dW3wnHXI4+lnOp1dZVFMmuJD7PiWC2Q2aVJbSXuj1nVdlGCSMYBn2ln6a+
1E/9klpRP04t46fy4crbZVgPkh0N69ntdK+bF8zPrsjEbSrgdqtGfXEXQ70mh2Nmb2X5sQKZekIu
v9PzSrkr1rrZyrhyzsBLynPqmOwFlvJF+fMhjusMv7T0Anp87b3VyZbzX0PzotTjW1U7SEaptAID
Cuw2iz3zGVwlDGCjj1Jq8346v3R/4EWbqvz9knlj/cPXqlNn5xSQULW7B+EcSmG+xeleytnb1474
Za6fhWYjleLyDKixBJbc44uRTPqHhKKNk5LlJ5M4DtO4+F5lUwQUi9vYtCDOLm+inS+UTBJ8njt1
Vq5xa7Udde+YrxfzTSNDTQH0XvedaElq+P6Q7G/NcAbWvuyLZsVkPOnHHprnZo2pHneWHY1sZxCA
PtvvaQwsIyeIk1DH0l0c2RtPM0jkTTHOKoid2j3Qd/0mgdNHtu8hrqMBGAYEYfopC6KDeLEUtoNj
X8fXVJL9KenG2VE1Cy46U7c0U0nEQvnmEuDc4Mv4nmcrDWq8/PemnSZc2yriedtE8MQ/WH9/JF6O
f67ZZJj86qSGh9Em5FKnnPD8IENjzu2LEMRGZd/qobvuIUD2X3wsD1h/7VdjSH7DGIz3GdY9zCDN
SUtaFZUD5herpL2x0sx+kw0JSOD7RWiK9b0G8nWqc8Q2w60vopzbI3GOd8twvWe3ix89L30UzSRO
GgrdYXZJJagsrh/GMsO+mxPDoYoCD7MlCPUT8JT182Sy9bLbuturhAHB5Ghe8/ldOddUOMcGMkEL
S1xTcT7JfEb9btnSclZts3xYrsWonptaGhGD4o/O9tIb1UvQLEwf+cgtmaLvlZCG5QFYTN710Kcd
9bi4nMAMEqoBLlG5S0d3Py/p+roIccY6AKtAUnfgreIpoS/krNlg0vMRS0sqF3PfV0QSWG3oAcyb
/qF1RpBuQLklXZua2nokbo+9rpnHnP3D3s21qHP96jLUhjjkk3OJ6RB7Vh41UuTjyBNYemQVq3FJ
WyvwssJ4QA/f9/X86ehuvHdmEL5Zo2dnm4+Uek70TLMvDoYFOduM132/EsYgwIUdLuFHrGt3bxm1
Gxj3TMBkz4IMhifCvrepOMSacfIahiFqA8hVcJ9fLfx+pUMzQ27UkUMT69UrnaPut1TCtfO0a2gL
3Ch8l4dZ18craUb9OInmJNcx2+cjyvFoqwwmZ7nlI5aHcajUXqtGKh5n4+bCSQr02tLCoXSpsYbv
e10so9mnBtoc7m12L/WFPdgvcJbJIY3v8rDs382JEVtMD1wMdV2c9ZJSNB7OdIZ9lfcFXJuf83S2
7qxgc6/6lazRxHbWNZJlx/l6W1HMUB56t3bPKxMpt4V/c2DBbti49gRbyAdSmf7AR3pGu+mDlFpJ
A3Yt1SPI+ssyYFG5P3aUu8erjZ7RE851i/GsNfNjjKLU2HdrculuG8N8xHS+tSg9Hafmii1oCIRI
L2Sf+Scy98tIk8PqxNiuMoNdbMabwC94muZTZj41LqbHxjLPNFvOQT5hBGDvnl5gjAe2FD8pi7Jv
k0D0pA/u2bBUdhjy1NoLa3ryhkledGKIYdpWSyjUIq6sODdtuzgPfV/y2DJCu8CGr+sEh//+p79/
yDYh/4as/r0kFUaFAqsf1r8HCewo6S3v0rsw1B3TmN7i7inLHZ+4SdsEVjnYezHmFzNJ/WeoDYHv
43EvnfcOCvcWo2IGLw3SFstAHFf3t5axTuScWdNvZ29KznZiBz3EpGBuc4wV5qPlU16XZ6keVfp9
hR0nU0RzzXBMOPnsyno5Gxnrn5JWkpBTahbMlol/Ri1Xaza3Zt8gRUtqMBBt5jjD2Q/GBCMuXsu6
J+ckOt64ZcdCi/Nd2bMGzXg22019bBhHeA+AWY51/UADGKewpHpuPQ0MtXdYhuQgavs0LOOd4usf
Rwce6ZM0GrogX7iFNIC+5RwOPmjptiGx0NUoi355ygxTC6HMw5XJBE8RCo0dmlHiOA0lpalRupis
P+SH1pgL/5bFotB515biXBjNdeScy6w6PDRgJS2TzEbnFCwYZRPkOUbXePnFTsUG2X+W8fQ+FMWr
nnzKJarg1q6YgXoMQvCPjauimx3i4kbvxRhqqrgtvrA2o+bWm0bSKWjP3yO9yVgOWcbFIPsVQkVj
yYxQz0y9YYt9KskZiK0UX6RrP2ij+llw7W0mw24ZfkiuMcqxGGY9vzjdh8yH0JC85OqKDXaxnlss
JdQeoinop3Fiy44URxvLvZCs1v3IbJ0jDz2CtwMiUayTnyUl+9UMyxLFxOq5sFid1h4qo6idt1nT
X5YFtbAAkMATnfwmuamN74mb5szofAVl1LzKgWjhfoj0HOlL6tXTatcp8mt71Y022YkluRsEie9y
+HjJ7ushn8Y3Ik3Ol3BSP8ps86T1xmsy2ruZNqvNnOrDVq9+z3b8YtR8ZeQb0QIy5+RZzdVqiVSi
d9fbUSC31AN1wnqCXM8+ftckWFTqntiZ10BicTou36pHOsXgOrBEA+UU4XnQr+RB2O4Sj1pIq1j+
00hfJWvfFwTNn9nE2vkvQUiPn20TxDGdAGvkKf9xTrtnO325Ix5pkS7ZdiEpjIa6Gfl0IFIhSJkC
1baXZKvsu9VhtGD8l/IdGvOxmCosvLQ0LJ1J8whV0BbIHt2f2kjUNYYLTtYupZ37NL8pZA2ssD07
LQuBF3i015s4yJbywr06wiZa5o2e6JelZatCLfjLWE3zFhoqxjyxr81QKznwt6ILxIIJZRLUDeW0
NDjDWWur/SgaZEJH3POR+LcoKG41XN70nwXEo6zNyg2LpEOj1xQHKPU/nJnSAVXRuxOPSb+Fh7Gl
vSnA1xXWJY2fXv02fQmNUhp/kClpwOLUleuXZZkfHvvGKe1C6Ci/yWzff0hvg33vLb9/ILif5qM0
PumtdXcYtYK6dDw6M40Py46THbCaZycdfpNxIJ1b1W/ZYL+wLuDn/11RrFJSzbQ1aAOINEOdDOJ6
QVzAQk+W74VsStBSaB5SikYftuq4UlVxHEFKBq6BJzi308hPOg8Heail+iEFgOcUc75b55zei2Xf
e/O2nicSOFQmIiE3t6qvzsJenE05YazTAH0xsRvORlnWW+6UD7bHGRdKyMNcUImj27TR1BP6kpbu
XTt9Z0J6pFCx9ltMy95JzYRnqVysQM8yP1UjdTPCYXjjkJCxmKnXD8FyNDCp9oS8D18FhEAuXAY5
mtBdrsrWS4l66BigIQV4Dk4vnK+/+hRhLW7Nn+yLDo7exoRhqtNsM3CwU7ZpD0kQzol492nvn7Xx
7gyoHGvTaYm30/2PzDHjizXNe4hzCNHSQCOKI39cHUaYSlDPWPyZpWXuyuYjHWPvUpL5Iz9Ub4cq
90P0IblZPIMtMS9ZbrrlHTAiJU8UQm5oCsMh6nwXuoXV2NRZN8e0iFXoio4gUJwSBx3tsSdcHgzt
yvzvIbr6H60PDCYZq/qgau9euOTZl7qwdh42fhKLvhENpH/4IIdDVcIVzCAl7ErtIc3ZH9BQsDVo
BYEd29AknXeXSY7Tozkk73TRIcnxt5Nm+CUZnHZNxww3qPGRpMDIj6hw21bUQOnWl1vqz+NMJAsw
Th/6pFnusQqN6FyY1zW/BYbCqRIbafgfOFe4shYHsVobnotxJHEg2cf0E7gvjN+B13kR6h1uRGow
wjJeqs24ett56b78TKHNTbAbtCrDtl7xihV1sJpuH5J/KMXnwLI2IFDKsC29SCutG2nscifn8tUg
13LyrWVrNTUYgKBlWosSl+If5ccjePvWpvemf5OsZupVv6SJP23i5MWiSTlKPRiMnvhNhaB4nWfR
7/LFtoKuWU6pqGDdLZp/RPu0ni+OPl9yMUyv9sw7J7G0zTQRgkEMer+v/45lxkIySdpfwnaPXVE5
7+ww0MhpjWgpeFLJCKyc/oGQDIl5qbFDu7Hxna4KFC2PZX3h1NwOehpYi+NSEacSeoHEziRrHfky
+dWuucOE7cQhsbAxbFYnfVKIToT5Tve0erhSR3O0JjoQVt5udF9x9JpMbtbUUJus1KbdkjXdDlBP
6CHKb3JuavhxaRWtDoMmOcEFY0b+vjRjy250PkwLpmZKdCEP9w5RfQQ57uh61/KZDLC14W0S0clZ
Jxl/smqXQmA+aR0vNlnb8omtsb+nP4ct235JcHlXwEGCWFx4ZXuHEYBN6qb5lpcNUeLxDyWL2h7I
Hy+ohjpRz+O1NFkpGnOpKMJxShW2tUnWt3B+18RASB8Zp1ijh65LQRChnPQGKZG+IUrsFZM6V7a2
q2oMDrSIUaHXT31gu5zVsTKy2PuCok9ImxgXQSv4lh2Z0XvJXj9jBtGcOkiB6vIN59OuM9t8Q352
4lHy9za7X/tjKsPZzxmB+7mL3EoeOgXT2jQcBwE8b3bsIvMgmafvXjUTGgousJU+FyI534n/1x7u
fTIQgEGasbrOJeUAXlH05BIvpq9v7O6VSyAjBSC03cruiNoCnIxvuRe/p/GwPtMpZGwBHf3BE/nt
Oop1kI/zo8s7ovZJgi0xIerWlqw9mZhR37vCPqqmvMq2tW/1cJxzUd7Kju2OIdyvwqfVesmbi2wr
VrOzEUlDvNqZtl56NT3ZbldhJOc3Yo8ztmcnyVeMM93ZwN7iaQLXfbJgNoxJVuqm2R7o8nO3hEHf
FuIq76mPuXAxX1VjlT+Sq6KziUoi8QYyxIPskPNvluZWH9vltOb2d12TblqkbZxHu3wbvb64xSWB
8YZFqZ4A9AAC8Q35iU4lHdOeNRLErsbi0S0d7ULgYvb6HT2y61Z6xGt1nzF1PZesHY5da+BaXo/s
jIAlTWNMfLJ7Bo4SLXnS7wkTSKqJOB30iopOazS2c2XNYQtiia9ksfZtrZW78n6IlwN3rQlj/ZU6
4aAsrHAY4/V3pZJbHAvtQcTet47nFn8uc2ZOApd1F+nv2mCJaYiyDZj9CoI3unrD/tRidhmBnjbW
b7qs8ue11S/GcP9l1AzbGBECq4V67djTXYVrZ5tM95/IBXCWHybjY7HaPYpCFFe8vlg0q8DIU+ei
6z0mGKiDpPp/NZRDA3/ssFEq66DZnDgy0tJB1iwqNBM7DuTMr9h0dysXpdguadOQhzgnaY0oyVwP
ewg/gF+17uprHHErryse69F5K7FYE7z0IabZzlXN1fyoMJRsulycZ2fxTsiYUYI5HaG+4edbqfxW
Vn7JMv0slj65GKX1CEX8atNFfShLtS39eltab5Jt/YlTFsHskWxa3traucsM9vrZcpVTmNhW8qjR
TAHFlUsq70DAdNXWtsULnZqa4B1f2SfdJ7pDnvxcs/6VwjbxPGvmtuEYwKfeMDRSf5yYXRbRzz4/
FOw+M+V0V2EoSjF7ae0xTzH9e2W7r1vYOi5LIPjTPjtSU/+fRJ1Xj6RIGkV/ERIEBOY1vausyjJt
6gVVO2xAYAL36/cwL7vSjDSj2e7qTIj4zL3n5ofWRX8AJW4MMtRuRLONVvudGukjJFBlSxunN37J
HWc7Db6/zCdVYv1FYwPAYyTKumjIkbAju7qEMsNBjk5hhxtxOaqIok+w+p+kqbixGFIU+lz38ouC
d+uOvn8fahNviPZxt1QcWCwfXUC1ZauveqL8L8L5D7hfslGS7vdqbdj0kSW+j4z44jmz7ugjrI2r
3+l35vdZ9bcgLqIzbVbHFG2JDokYo7290BYZTWiN1L2zKVwqFAtWE/QI9RrN3aerL7XSrJyNPM7j
8sfkCG6UfU7MvIuV9Y7a80ei/+ZAomuqACnqWz01R1VXP13l3bs2ghQzuA/kUvggrXex7ruq7OQi
as/siflk/EflKYHe5ZbY7wdEdErS/OZYv0WAezQ8UovfQazdkO4fJwy2xHuH8KR6CuESRwUX0wg0
L0SxRP51vc8qcRIFDKMk5d9w9f4jf/zaWup3RX23GSrvQYhHxsim+ZFa2S8arnCVnUwjV0E/zcxq
PVJlkBIzX96y9PuHoxKFATGk4PRUordVgfwyiTEth+E7Hvcvc0fKQuYiH5FlxKNcQ9NtSZyps/4c
Aao9pmBoBuau+FdNoOOYYGwbLq0YccTo4G6BF85nLx9h55+9ipDvcMl/JZPGcauuqs1/zXVwTxmO
c2TgkCJsIc2zvx3GvbihDUYhgY10zH6tPLwOr4C7FCA8iWxJUsMDGtvZlzSIwJqlOORF86Q7ZCDO
fVCZ+pg879k2c/Is68jet5qmpU01ZqUl3voeWrD1M/Qg+q3z2J1l+2uaCp9QMnY/0oS3Jiaiy2bG
NfLRegPkA8mHNSfRZUrrlzDhP9WKTx70NH9qHd+JmeIkZnZnamglLR9MtNQHE5XryLLNr+MEMSXI
bGcfMuJkiJDXz8YOibBKk1daTusxJ7o6URUzziAW9RlfX7TVGav1ikd5ExfaOTc1VZyUbbyfw3i5
4kHk1BzcXcSac5easkaiyd88vXzxuAeXbnb67dxKNAt8eLzuVM+em12ywYHXEXsuAegRniZR1ig5
0crDPoxP4TDbwA5lReVXNFtRB8tWgv94A9jX7lVaoGcY6yffL6ZboSCGo7fqN6MJ410GqeBjMJ2z
HQMHL0xRvjXtVF6tHi3JVAX/YkqGO6lSL66B0h3lUOQxXhwDkdNEoHbflwjINi3i7K2O3nKChomq
Vud0QArhDYj7kGbO53YO3kNgrZ8T2sxtvTDeagLE9P9ZVPi9GkaveMMtp0TjEQuNmyNE3JiOL31K
hB5J8aQ0aesfN/+d+UNxXvKgOeuaREHYbObQYDG5YLVQtEkJC4ZFzyw7luAald6WG8o9pnXmHKJK
6SsB1XzXqX7JiYa6tIzkh6bvb1OWfepFeM9RJRu+JYN7ZIjuYfXGR/E0LfZ4aqVzxrWAV3L+Z3AP
omc2UMrA5e8xSg4HH9NVWfvDzfFw3zF2yzC5ugMvWW7u/ug1j9AlR9eLBsRwY793/PLJbWAhkPsV
A+ItSB2Pcnp4UoD2DW1Ig83wUhIKibVM7QMcEHsVzG9iTBmiIz/c56y9LkYkTyFxkrfGb18IuJ6Z
ccOk1lBoAffs817i9VTi0cz+fEZDpK+RCmCtAR2yhTwX+h1lXLVv7RkTjASDkk7+Y4QCEIRBd+hy
4JZdB892VLuJP5Rq3OTGtgmHim8zTMkthjcTADWV/WBkDhQsgUKfpl8yrIm3DpwzhmpBPSEY0oU8
YRuoFuGGzKf90pqfpAdzPzCFbcKXsnSLrd0NmEmRfMA4ijLSyCANyFPb+s+ydRwOphpg2zuJzBVG
Kas9QnD5kVYtckdF1zMwRJvltq4WYlWBh2wyL/4AeEYKuNQn4fdEIPO/A41Vh9JoA/t5N2qyFKcx
Ipc9ZnOJ6jNe7bldendyWFBEgVJjed/tEI2711LDd6r8sqvvRUY+BirDhXOWJWD+YpMVe44dk29n
uyhpfbBtLXIsjoEiZ6ucG7kfnYx+006fptL7FFHGL6/sf40ch4cSy6p3Akni9ubSYq9BSYkswiPP
MOnbp7Rj0hmEvSQ1NT8xkR63k2Efhzyg2JJgJU86wgbu9hM/UGZ511VozvHyc0bL9Q5s5Jtbs1oU
lf4y+kea2961iB1qi766YGb4IM2MvB4/Oi/I6Q+2QUSUMGg613rcK9bazzHD3b3X77KhHG9e91lG
v0yL5LKc2cqNgGFD8XDKx1iDnl50clIkPe5qFO2MCRibF7G2b9rWv7iPmj3nNH2vqrmwEfF0tf3h
AVuJsGDjsIsOXccJV7Jzo9CySXfbJCxjSa5wrplfesfQY83GIKZ/letJVUqmiRASacNKgr1IoQRj
1JIrbxt3jWDDdc7ReAQRFW3nqn0B4oQ3o5E2qyb3Z1dLIIkhiQD+rOOXnoSHLRq1QzpO+T6icYA9
wdxlYA5wy5z4uOpcTt0Yvwgq2dMcy13Wh8krYZTDpqGoeVmQ/8tqvJvAq19p/5DdjdlzSTd3i3Li
6+gcL9Adv9yoqsB2h9sR4eHZ5mTx67Z8LiumNSQgH/IW63FpluIobM8wNAC0Q2prcupF7pJjXQqC
x9ArZ4jWNxWghu2wxGAEU7yKuu/Q4ppRbackwds7kzA45RMScorRS9zywYtpAAxChJHfRrBAupo/
9iGfcvPXL9HT/8eumSr/pa/7HCUWVlEfo/WxWpq1hGydCx6kAl/IehAJKmi09eyojLh5L4UTLsCG
gvS5Jzsu9Kb8nibqxW9YMmezz3KadHbD3ZrQCmQjBjrQkqCspEVdZg+baDTdU++Ce9Do6o+oWfsz
mb2MD/N6eWbLlKzSMPA2xB033aKOozEPwx7oqQ8wgrVC8AQhsXSSE5DE9CtZKnSw6r0RKH9AdrNY
dXuPOWR3THLeinBAtO4wTvOzHPFtnPIU37rBce+KGejOCFIr4nhFWxGwd2pz99Y6MWbboE/3cz3q
U8exv1jWD7rg7ge1aoRm795zg5Bhh7DXdsnlzOvu0phe7cK+U2fJFb3OnI9cVgMpzPVVsYPE8RxF
Z8I8xTnLI3JI0JXgk6XLq1gIPcc+HZivL5795AVeuScE892Ts7WBUfXeF3hcwJDujCFOG9eJ2RCN
xTY5ffWb/E9RM7EuQgjvvvltJV121srp9wtUDdQUibvpxmbAWgzAUE+P9XjB34BdCtu6P7ECQDyy
hYm4BDWUoZBxfBH4t7iUP5QI4fIUpAQlkqyG+TPwvA/hDHITmvSzZjDodQYqwvCPqHpzqPynjrBo
hHhKHxqHOFNhY/yAVNiBFh5Y1mRsuvZdIM9je4LBfINrKPEYs+YMk2IP8K+nVABGOdvmGNnuDP9/
OOSRfgJu9w0hPunALeVrKrI/dIHl8b9yMaXkrbV4dpIXKaKdsfVyT1mYlvby4YvqZwisnorX+fAQ
RsS2jyfKqb/jzEJsZdlnXOGP2STY9aEX7N5BzK8cGXuTOF54zpJkPxeETMI5w6aFbmIMRlatv71e
8F74ZGuMi2O+u/pbhevyRxJlIXbjwt7994+9sD7q2SrPoHS8NUeeGsmtEOhYPhsv0X+L8za9NJMO
dhWyWu5+VqZhWCLmwatRzAwJbRhw+qqAlnymU/OvKsdqC0wBkqPvjY+uL4drrFZXErPYdCmSb30f
vJIKF71UESu4xqX60rjCXbqirnNidJ5MhSk5CXq1YgBRlFCR6JkYULgUUiRbay7/xdTBL5ZLiCcw
K7yNSLLJSP0eZM+0dc6mGdinInX+8ClhrLhRXAT9foAJQ5Zpri9W/tT4VnCd/Jpk+VAPbFss+crS
h8+sowJTfX6gx/LODvcwU37vs2nGfUarGU4yxTTl/RtzcUgIqTgB8Og2JWczt3yKjye5Nnp55AJb
I9N9+YYowOXlXfPqvaNsSM2eCg97XI8LeyTIYFVgnmoHbADAm7M1syP0MlMA2I0KUKuLeClWL8yY
/3FlGVySdateta24+AaLnE7kctZO2p2LFVIDZoTYrwpmDeEAOAEKVP8WPSEaAPdhhScSgbNtptr2
tW7nb8YyXwMCjhPthzp0U39wu+W9oWe4INYmJRPPKVSBemst5XTN8/TcpQPAmTqwNq1lo0esS6SC
2H9V9JSkKjmMskRX3Mdqt0TvqUGhW9vLD5cYsFNX8J3JzHlgVb+nrB8u7Zrco7r8oYkreqtwseG1
oGMadlqum1SnPsxjFr+kI2XUSJFx7Lv+OUkb6woIFvkQ+dK5GDakvO+WDJybH4ZPw8wSkxJbQT8A
KjQDIjqXggPWAJjzGfVgBqITqpOc4BemNK3FbKUIfvOnSLayYIJtKrxKC+wUhfKWfZRVnEbSslix
l5d6pCXpndeAEPLRAj6e6uGvbMEY2qOB7rPcEyFdYrFJvZ6H7BhMjbk2Zg2bmEGX9n8dkAQfWUMH
WiXxrp6K+F50jtjO0+G/D7LF2CiaUu5LWc0vbaH9o2rqcnfIXNE9MOdGuzTCseIXPfjaxcbqbajR
21G7H//9Y1sXrOWmUO1aC2WtGAf5RK7aNmHkfFqYC/lhFx9yHFRDXJ2V2wQPXHs5d8nRLofg6jKU
OrdVaS4y0qSYZN/xw1IG4aG7Dhx6u7lcQvyh2WOcR1oFSoOmVsi+ChUcCm/5bFRsI+5BoZKglGKv
tPyKtOwOkGAZKC2c6EhbDDknlrkKMseq4iMxJvgjEmvYpG1mvYbMETCbVbuqycNz0DcjIAKcB0nd
lSTfSEbS6RIDbmDNyWA02g5GNXvJdJENG7M8EVlPcQGvIwcaf+2Q0d6GGiG2cU5Vzu9kV/IYxtYh
Tvqjye3gLuYaU3fMlmWwUAhiRneeiHSgJ4h41GytDz7GEi5SyA/8BsUBWDW+w1CMl8gLGdBLB31E
IPaYnirSmTGXjqN+CUxU3asg+ZXlir6wsxeuD+Pu4XSPWwPa94rlf9qWg4MOo8t6uGLo9FEQP2qt
zd7FZPRMSoHzHOBPbcPH4DNn0EmaHPpa/C3nSd196V2DoANzZYx+KgjWq730y/wwdq/Pih6Epf7N
DO4fJObmMGYTxVFzkD0szhiX1CjApyUshS5jph/h6ECtjlJIIgODH9uXFzXiIgp72vlK4gmL+3y6
Rzw4h4gXgfu+CL8Txnx39sHkEtU+dBrNTWA/E94DZiRkLRzIvSLGE9Kuk74WXvC2Xg6g1+JPj2iH
cWUbKAdNwkj3nwFj2XaBVd5c3LdHB7DvkVXpS1ao6v7/v8VF8qsdTHEqZw4QRh8zr7PB0K74wTwc
SxsVg2h3poTe00HXZHnstJzk3WvS8Y6fKtvS3QumijkldGdhRyV8fjND+6wq14cG0A0vzVDtwyVV
DzVW7+VYfDSZ3VzdYF65l7RX7A2wfsbDi9bsSiKB2FSw4ghTJ33Kcvc09HitFDuwKg7de2Q78715
RghmIG32r5XqGbiUbLiFRdvkQb4ubE5LjM0/SJdpTmQl27tJ0EylIDZ8sOZp9c8V/bNCXXR0Yoh6
i/IPUxm/Up2KocUPwYqLMcdnMteP2Qm/WTxx51Ey4M9on3s3LEGkM4/q8iS8qd2IQO4gCvPmNNPP
ERDXW+Lp7jZX5TNUkppXf2LBG2SCjekO1fgT1vzsliIbGRyLcPcYg8mqmyU1AoB7qY9CQIyChoUb
kg17qP1HxUzIzHunQiM0EGBaksBQx9kPxQRyrAWe5FIyrkmcX+Uk9RMvNdItBhEqAU0Y6qiCAxJB
Opb0IRyvaSo4Y72Hi6wZxLp/kq0eyMTq8ZVCDYfg+jL7Gt1e7jj03z0umZ/dSM2NZIN+Zgxf0Jpd
J5dKI8bnr7viAOiMxWoHBz2fBdHkIvsaijl8pIP7lscrhTcEa257GauFQPCHav4FKG2vNDS/G5l7
N1W4QOtlW+yaWruXtsV3nZRBt49l2+JJHK1T4TIOAPqcvyWAbXufTCQCjdXFU+5LP2bdxxSzNuMp
8R9JSkszFGvCGG6fEYJoySr5qZUYwXKb/Fc4bn9x7JIDYLAr+XLyjtm0NLsBIcomY33RQCJdRPXW
CLa9k8RuF4BUsnwVf0HV2DEqck42JrnN5LFBTaw5R30tXruOom4Op1vvpzyTxW1yi4+IapTl20AO
SvS1SqoWRGnMXEwAsO8lEO0ny/srZuF1h7Knx3bYDEauBSKKC1umJkZuuG3nKthjsfrkyv9lBrlc
87HeJ810FMh4X4myJSChgV7b8GXlL7HpvrcOvPkpkH/RbyOeK7zfnGyXvl7gxfN1NW+zb/5NI9MI
OtmNHnxrV4XVDOGuPKey6R6ptZXA/34NabxPoD8+q3b+RLMLP7MF3ej4NVONjDmtlbCDJmQQPGXA
dVonj8glD0/CR1400pIyN9ah7u32jAYR6t1cfhNqQfQZDsHHUBa8V6Ndf28I3GNWBqgBjBW6jLzn
SCsDfHM6lvmFMi/ZTS60BopOy27aXSptlqsuWxjYdXrvlyZiuSuwkfYHoC/53e/HV2uqqmNbx/4G
NiYm0YwHbHHEp1cyOSltVOZJiKwrLCrq5/wraxMoD9+btMDRm7jDGSAZrICh4OnzvXuz8PvGRNzt
eKRW9dI9sTCg9N5fa52XDjr9W1GUsjlgtYicgYtBPAr4pFsv9F4AwlubYQq/8SSF2zLN3sPFAi8T
szqTTblv6U6AdofDNfPmr4HKo280Av949laq8VcwoDnDX12fvCh99pzlR9OaP3xIfINbFg8Mz/D8
kdP6UVv5I+K5RotI783n6I22z/tT0Z1b1nZ93OnlEQ4PoMeAI2Ay432BdoZbH1692z8X2fwxWdbN
QlMjsO1vpQYE6aoRlSoQ8jYghtr1BkhNYJqH5a0W2l5tWm+Mhn85pvuBEZHvhB0USRMhkIwINWHJ
pkEtIOSSne9CgSABl51Tv9AaTZn91skRres6yRd+fsrjePlpwUyIVwnXmB7GToz3OH0SLWiZwgK6
kmbTIVjCD9Em7nnq2+d0cc7DBLENpM1l0IG9Rd3D1dAxuWSp125HKH6wBDR3+op4GPtVCWxQwWfN
TSVOfiwXfwukfnzAmWPB1CxdsTPB5BzJ2TtICrstJfrvBbkFdHz3byaGN00uK3qs+jf15G5WdIpz
juoiZ/mjq/bS+enTmAXtRdjNP4Sa/cmpuuHSlCE6dBMc695fSPjpcZYlIfiRoc5uuXJnNDyOBRqx
JpesknozO/nyDLc7teaXQitNXIoERm+yk6cScQ7B2BQVHoLOGtnapVGB34yKeOnhE07J+BVmGbqI
dP7d9Gg5xarFFH3vMKqYzpBELdb29vNk9/bDfIM+CmTZTPwSPQkp6CQYv9fHRnpsm9252GtKXhfD
9X5kjOc5uj8zqHKvvMf53qyYjrn1udG4LoEdNdTojnvqaOU3ttutBEkWhwIM3ejYy06s4z2yILOF
cYKXATxn26OfmYDeFuzfVkMNxbzoFqucNzWhDOTJaKlkr91scT8M+UFVDSiiKj8jrH9jJBOf4EY2
N8O4RtcsblPkBx5rKZZv1pM3NZhZw6ZH+6XHpxoJKYik7zBl4GRmQ7Id7XYnl4XclihkTtYEZ40X
ZGfj25vCFChVuezzWh4yUEWM/zpDe82b5bvBz4ypyWEYUrgR6Q6uQ0fIlD3u2nWbXk7/UNpitlXi
OxXT61Kw9eLadK30WwsxmUOYO0XDnEt7cIU5MqMZ8mwdeCe1xHKjLIY4UwIJrgn78mBd29nRR1Wa
93zBG5JKWoya2rEolrfPxZE7p6/gQ87nSrNSYRV7BA2ebFy7N7u8s6atFbdHq2z/Wm5m7SwvOs7a
OdpJ/5DRcqHz27Ze+pg/hV2DgHIt8gKb9NrnusRNCigG7d10S0Dg7JZxUqfa4OVspHx2WhNcVB58
5rXem7QvCVkML61XzvuMDKuj38z5QdZDtXPC2trN3uIcezae2wjn0cWu1ZX0gODCZxMRFGRcQPRL
dpTKvLgA8i9SkUijUn32saHXLfKJKTVXyIrhBnrXHqXCLx/pwKN2Rxbb7lG64U1PEwCzAFUVdu7d
XFmEgJDs4U1/8pQnsbHeKzW+zgIMPHz7z9LOXzm0P3J7eFd6LrbKWlfDwFkzAEFYr7ozjLOfUDuA
pYAY0e+djZvC8d5o5y5WRf+yVABs5+91698gmV2QP/MDxN+7yrwvrgOqbuJJ4FL4Yzdg+6T4hhOf
16rTktM5Sw9ZoC5LhPi84xU5JZgVieFN+lfjp8lJOBgwx7xjDOI1Z6kFTmrNyBiaz8YupwacsrOv
e9A0Q27BSCWpZ2K+OKX86rly6h3so72rltcQSWtX6DcvmB9lyKw7HiBE5fOrFO137RPJNKR6a4aQ
+aJkKJdidh16IHTBlwf57FKk8pdvAOjBvWZSAiADDGNjbUucP0+z4b3EJJqM8BgyNlMbz2s+TdC8
BbmhyhWoQ5g8Rs74xw6qtw6pdB7KY8DkadNZRbWXeNPEFD66okEQdKlIedhJC/1+F+6D1BKUcyG+
GKCC+L4x4MtyfKZ4fSXD5NPz2GTxHBx1EFyXbmaVVpNmNHmvU5oLBryIHCua5UzNp8YPEVEI52Cm
iHC88LuqYL9Y3amz2U+AJ8ZATR5QI1fd3zxsEOCbjbGT7IxdNQOGFxa7NmyZ9aBwQog41wevIzMz
e8kgmW5hXhS7ObbzJ4wY+ZO/VL/D+JyXgnEOaLwatjfvNiLmSn+DfHB2vAUJMoiWePJgOFEAdRW6
e3znW0HLnKX+QVdq20s2a1XxLAzAgsI8gMTahLa5J8WOapOHF9pZ0DIWw3v7iw3M1THVZXTf1Iga
N0sZ105ldEBeCl4SYJCYZnG3a2AkBWQbmHnw10YCW4LXNkDkB/+MyWw5VVSomLpmvMZQ0spzMgN/
WpNHk3Hh9ks5ZOf8XvF/h7JD6TCiMWUmQryCuNULJK65DvlkeAYRAn3rMliF/BWnHrDg/wQYJLVu
xKrs67IP5ARcz5P8nAbnb0CGDssc/ZMGmnsawSQm4PowzsgkmpxvHuHqFo06kAGZoLmN9T70FNzv
FEEFO2YmwVEPcaujPTiME/b11mkuyZSEp3pMXk2hqJdiVlPCtE9wCP9OGt99Nbtng8gJKFh6nJri
J+Jozub5z5CUvwz+ZwzqaYOl/24jVe8pV+bGOhOC8BJXRUuSlHxv4nqXxPgHUWCVFdKyymtQi/uf
dcNjNaJQ2AYpkEtZJQfgkow0pXvs+9UZX+oPVIYM9BRD2G6iA/Oj6stMbcNIMSX6aYz0kcgZMChD
ieDPxaSBiIpyj9NwzH2Cq1Jntww2lvKk4KFlM7mRPTvsrN7VTQkQZEkBiOjlCh2ESsf66yEZ2ta9
cxkrUJOJheKRBOPv7SCbo2PTmhBOaQLCg8MIsI7jX0WtrINn41aIpgpIGyXqStP0fYk7Moq/1R1f
UA+pKTM5zTOGceWn+w4GxEYwLzoCmrImdXWVfwmb+i6SzD+NjQ+/EjlXplZBJkPhAzqMwp1XEW2I
qxFRYNNU/4xLegwzirPbJv2uG5lA1SrdMrOHi6RKUjzq6OxNihWVrJ/yBeHXFMPE4YetBfKCOZ2e
cV/nOFS9hx1kFzteD58C1V9Eo5NFz1jdkIDRoW7qmD6n4RlkTILoGfj0tlKIwabFQo2cMXbtIvuP
l2aPfq5+Fm7wB1Q4YY8fVc2qJBwYu6EV2LgLoVigIzGrQogOLe+zlnzDGJ/8bc9srinbX/6kkPuK
DKw5j3mcQSgWhC6p4VU9oxypqbyDctvzoeqRxBATN0/It/9oqUgzALnPBEi1dr2rYEDAbpIPhlJ8
LXMEhhaxp3TAQLroouh+ogR9OAftrod1BKkcJA9MuxmwMBUB9Fw1IM/h8aE5mreFz59iXjdmamKd
PRRohLxqPjQ2P05CoqZHetqmMJzqBcOXQ8FQrqFSBObLMDytdrkt/Z2LOpW+iK0/Q4Z2M5avtVMN
J6THT1USdjx8K6ihtI8+gatBg4SpxDG/DVe1DOFnxbj8YwL5kQ8IcYFgcINYkdxAYgy2gTecZpBa
23QYaoYpyBBFwkrJilfHm562iNLMhn+FR8b8KFpy9YT+yf3ko3NEhi7alhLVMU9FywMoY+TpOKXo
4qwF+g5wonKW7XYBg86TDGrX3JJy6nd2iJjJKeQGVwHm6mrBcSDFiy2Gb2qQP4O+XbgbpIfaHhIg
9tp9p598AH9Z4PzyvEXvAs34gpXpiw/089qq5MNdPhNe7rGYOdBKbvHZZfIxuNZHJS4ob4mWSIBL
pGl7XFjv7uKCn98E4i8O63YjLQP4hxgKXFhHssuefMqhNYfuUFdsaorwyR4iaBwN3PaW6Lv3RKEP
oKdyUZiri8JJjEA3/OfE0QPar2A3D84Vwt8WvFu3UQSG2233QIwEsqs8desJr7BozJKbHfFmcRBx
/gIODs4ND99+HK5d376ClAtPuh2u9KMciikq/cCyD2Mi831hFc6ueIdqSNtEBdQE/VurE7TVAROY
DMQLYvyWKgNGbZs+6ZaUGNjFrDEVvSiUslsOv+Uy9ajwxmLsdy3K/J3LULK2gy9/jvxnB4S97Gk8
M2woiSN/gm3HKpg4eG2jv44L3aMcvDto6Ef5a7ScP00fYZLizPRD6zeqwfvkygbDI9oQy+3/2OFc
Ul2V70EGAQSt+TXJeCoIuMWgw32yWWTwM59b6k5wf+Ste6DMmAMttfwx96gyhUj58bjmtkVmWAS7
cFRrRlDHTHmfNjx9nqPkp02XnFjTdGqIH1TibLSzPAavOBgS57iUWcDmmo6oxeyNmwe5ftskqOIB
tTp0urlW8mRi53df8V8yFEESSOR6iNRmHsndoXkKdivVzFmXgvhbxcj7YPcS2lZAiE1Df3uGGcxh
v0lKChMTR99EIv+ZqCNXcrynrf7WJfiVsgGHe8ILEQeUWAFWPAOZfqeX+iNqougS93rP3iJGaRH8
IGwQkCfA657Sv8uXl6AnU8eNJvseibFFab0iUEoDv5WEgHHCKroAjpvC/lxzdl7rQMAG5pYk9I1T
qVyS/UAG5BbO3BHXbY3dm1yRIfhqR0U0VRCe7IWeb+khz2c+bjBtsI/MkT5Y/vLVlsPZVsRnCmd9
g0MeShLlzvV7PqNHJNQjuZUJuZ4yYU4GBwG2mGSN6usnOVdmawtcHMLp37qUqaiX8yPQPCCrpL6D
y7AsxtuzS6K9Q9bNx4qtuZTYp1z11mTuxD7dYpjKGCdPe35LXFl8CciiAqpc9i6PKhryU1I1V+xI
n4SN9edG1Hwdmk8FIA4LoaFZMcdk9lrzh5faQBmgxcC+n2Acd+CP8PwXCtdCiid9yfvlXGRMz2aB
Ry9Jxr3lFzDLAmdfAbK7LwU1qkUzOP0xSxQzmaio2iI5ICEHnbXw3SHWNFhm0+G5pHI54BdPd/N6
K/Ftn2dAVyzRHrH9uyVt6Bh3TrY3Rf4jNMSNtrM7nhpW309lBbreX50kNUOmg1uXzpsPQ2ECNndv
Kbs02t2zLmOkCxX9hkaQPFWDOHeAjXkw+gJ7Hap8zB9krBE26jRkizh1/E8KO3wjj0BYy1vZKftN
fWd7M70wziWQRS8cPvlykMQBvZmgXbUacfo3wIhQZ+/g/DGB9YV/AhhG6gRT8A56yA7FMbnbfYKJ
RmT6QGHGjKzbO0gA3g1GkOcknF4cYnFes6owl0IWf0XtFocuRVnQSQdBUsEaH60TrkUAIq+rCMNx
2xMU5OexaruDSpJhL1P1BaxA4NMy5QRUSPgQRaexvRaA0ClPo2nbkFP6TIbYxm1gQ8TQYl6k4X4w
WFyOJmP/zZCYuX5gmlOUzH+svCsuQW5tuyrw3jSEWGwmR8dHnN2u8ZO5QKXiGnved1Kf43BYDlME
/IGVVLHPDflvieec4oyt3GCkOIwd3XDqzzZJYuYWz9h4HIMJHXnodPXakIzpTgF4ZGTiTpGF4gYs
J+Rs98iyvdq2U0jCkcpIBLTnkzIYhOpUiGOK6hu0WyTelGWne/JFO5BjHEQjM7NT7fsYSLy2fwTg
lvdN00g4FhS0KObY34fjnoRHuIdYpJ7y7hWXMMVI0g83yWBjA68MaaWL0KDJlLUbSX0N6UpfMqFy
NgfwiY29azPqVwcbLs4zex/O81dqIq5oZK0N2MaOlJmq88NDWdZvpqcebhf5u7MopokUiFmKH2ox
fmOieNKptzqsoWRoNVU725r1usRJjvbZYvZxabLwxMIGa+m4HgaOYkDG3UFAjDrMGdk6k4DfOpJU
ThDmTSw11N1xBukGrfjMYmaTOk32w1vbZC9ud1aQDW8TRx6BOnZ4XcauZ3xjKs4oVulLwrlWAoQo
g0eW2PRRAkdn5DzTUAYbvQAHxymE5pSLS+s1sbZ3fnJSASzyNMlmbnNtA+DWTAY615HXWpC2Jqd1
yxS+tPSQR9E5/2PuTHbrZtIt+y41Z4JdsAGq7uD0vY56WRNCtmy2QQbJYPv0d9GZKGROCqhJoSaC
/x+wLR+xiW9/e6/9GvXvtoG3OLLh/WWyOSTDt8X7VB8Gq2ciI+BVOWcZds5JMoRvOgwBoaTxXtC5
tUG+wj8hvV+9Ak9okclGpMPexdrjFYNzciDoTiow46w6p84x7E3ETdmfKm1QgG7+8lqFXhu0z1kT
/LJwD6y68OxGTn3qBhRNYmsI8YxuEVpOlFe4XXZ5CdKwHfqaaZHNVZKyKjdw62HMyHbo8xfTIN0s
63zmZUEj4sjKhD3TFTUmPxmW9YJ6Pm7bNn0kEZfvvG4AS9LKrcESkLNVvQ4m1VNWPK1Tnk94eMv3
dogLijftDzNn/WyhS9d4J0mbUL1qJJyzRNFvIE7g1Y/ENvbRNrjD25VjkynLI//LKemOT7N2b8/S
QTc3zT0mtuYoNe9Vf2SjnBhu/zSWBYypp3p2s1+Dzl5am/e6ckxMxCSFy7hfACoApwy1kyyGQDtb
es++yzpxPmI6INCqR4PsdgO0lg1cszJpGDm7RPf3Q22w6BplDDEFXdKsB/eadKmx7lzY/lIMXy7y
M5COZCAU70doQgYZjqaQ21oCpQzb6QWNEAKo1ZLzn/CoOuRVEXCd6WTYzD1M6c2q9UR7NlTMI0S5
6WOYBJuwmvCVxLOxDavepYsyf7aS8JhZnvkUdjg+FYsAjjDi2tnA6cOWKyblJ056osi3dmGNT3kQ
/wrrWzp6wa2nLndth025hcwIKkWY7CS4UffKwB3mkMg5pgg52fJx0esBUWOYWrZsI347NZGm6f15
lWcJ2VYGtbWB6qHKsUDcxG9vYSZ+hpy+abHuabM0X4MeA32zbI8hhdz0Uv9U0nXBkFxuASl+8ohv
roi8i9P6EA+QWZO5QX7rWPJffCHb55FOt9Xc+8WOcWzxJQgkyNmb9hgNqk3RI5C3gVGxbc2K595P
ab0zrCenEAW7dHohS2WVZ02R4IGxwQuc8YUT7EMQ/RYwJY4w3ubb1PTlnrem+udVQong1cHDeLQS
5gfIxg8S0sqmLCFKDHOsWJTKVQBX5HlwiCT37boTvbmtOr8/T5iut5mfsS4K/GEnWijKGp+RDFqD
DmVlnFRES2s36Be65nbe2NZrk+KY0Qtfo5oyIgMz0DpM0vbSxuKFBseLn+b+HbkCHZy4b1IVIB+g
Yu9a/vmdhU0Mh/u4lXBR1j67+0tW9L+jZDtym5zM0Q1Pykk4XyXR1RoqTjNNTyXwUgCfjySWEua9
2GhS4m/Ga6+H+sq4B0Ez1DZLZPUyZG50YqO4sdk8nWySwc7CK8kkBnlr2ZFTC7qSGRRYo2axj4yo
koZhrCBmVgWY7mufElNl2bguSoBQpRMgv2aPnTn6xzHSNnNI0nBKoPKRYyUlmN1MxfSP2g6HL6PZ
cdQnswxw4hTWjDq6F8amyYD0jqUZry3sTbcZURe8/UbTdnp04crl3HInwnp37ji6qyb9GgVj92C2
nPXUMLSrRHfNrpwQsVIie2uSvI+dDvJdnxAD6a1JblzLxacsDA7vZjJfypT2VJjv4JSMiyMIaU6h
/J5G4d47B79gEHM06zkzICVlxHRSSn9YLdLT+VIqXMvYpDZVk33jCeTdLWKNPRUOo5h+14ixSTMi
IlV4aiKftwL+yyPjs4vM4u4hmOyzaGTCZNkHS2t8r8MhWIm8/WwXf01j+siXrL/+/qm6GbdTa7If
VVHL0O59ubr/RAfOlxIQfTU7YZIB4rbuaooLzfqb/OL40VjBU8roPNUEOAQbtDLPiwPxvkMKqxeB
BSoPjEPq1zjKEW5ug4zdUIBGIjNyDZjtFH4ORVCMDmyuFIPlILNRQyfcdnKmY40Dn0ZhCiR0dkwt
iJxW+8FLOT3aLCQeag4g1Aq+R9UW06GNq3KqHzw1fDkCUapGy4kize/HHeBPHrb3qGzwIwNALnDt
/iTvdqTrwTxWfUuhtx2A1S/HdxoFeAi23Qt/sbq1niP3oUqn8zD9YKM/noZieaZRPJsLmT4bCyWK
THi16jv3mPE04D1dgBmiSBcTXk2+zpD7vmjTXWJuVFLSFZtGqC6yuZkNPATT/Ik/j1B+433SGAvh
x+KVgeuy28fNt8Bd7GGTUl3YvCl/BFTgnT1Mf6vBboqtfKzzvnqJw/FlVhAi2BQ3VH20J5UL7zQb
8RvNgPk54VcrqVpSwV0mXxvfOXuuZsflW+e2McKnIZLcIjBDWDd2F99vIBkoUa1Bi59B77TPJQ95
7YbGnRLhN5tlVe4l/aXOObNJtP5Yjg6pBTa3bPW+ZMjBLHBpmmxbknwmEInMXx4zms5GHry3oLc5
jmJu3AgvuzrSHa99l/zOkrg/+gDDOTjWPwfNN4DZVV6npOQIQq8Qt6rgSTiW1UYt0V1POtmOwx3Y
2TglOpUFZNadIj66uKHZC8dXvOzGpULdVBZp4UK01i2TJI+FTNx1Hwm5j5mnL+XA95o77uNEKRvN
vSCVaQADntB/aytruBzq8hm20VIYOBuHmWpiOfZkwCXK6BjGxTaD/3QZMAb3tBQdA5kD45e4pFJc
vMfKVFuQPclPN2giglr6TzhjKe1aLzpGhoUnMcwuXvhtxFTV9Ugf167u/vWF9MJajKM8wfn1zw1S
7sGu7QuPV+ekjYXOWi60KgqKaI2p31O23cYAE4L4V7zY9K5NurUJJf/ib4Q4Rao/z0V6z0OO+B3/
0DJwSgxeKPUK05U/VeY5dxTWxoYhDNYzkCzUoRfS3WWPkqkKnDQBpaZIho2zngOV761fqeW2O5Nq
kg8tTZzrRc7DCWwISf32kDeUcaHM7l0cXRgMymhDboj1WK38I0+EN8JgP1hETQj8cIHpg8CwO3Xr
qbOjFd3S+tEeOWhmFttn/I9qPcnyZ4BFveuG8qEWfra1y7De2gr2HdtysgDqYMFOKihVQlyaiOiP
1nOZVpTDVjQWRxYYwxD1jc/fRyai1IHZh2HQnJmPA85uhmHqfV8Gem16i9UT7c+aga/TqXOiXinD
GlKkmDmxA5HOCfZZ32HabdXeKZcyaLlJ8y2GROqM+pEQ1hKGdlKoxD87bIWH3M6wOMQzj1MTEM9q
aFkGUmCJ58Zy4NLQObYu62E69iwFT2Zyoxjb2Y220698uGY7YYm1q+nvMgoFQMqJzH9+iUvX2tEZ
SWaGxwJV5yAkzJIdlBEstKCAyFMzf2s7Gl9GPR1DfkS3tiQHv3RL1IV3ihT3QQ5+beNhpNvxcUxr
Wz1N0GUuMRi3RzeVI1TMeFvOlDrY7kxcKF54P6H6OStUTh5wYl28G7EgFkQpHocUazqbnf1c8UBZ
k8CJ6B1MvyuSKlSERMZxJli4RmQyr0A2SDF2zavj2+9D51rEYiHeCBLmU23NZ9jL2MvarHzouHqR
xfv+hlaYQVyT9c5vNfzgTuX3v//v76/QZk9p2ZeXSdNuZWagp+VM0Z2FhQhOI5muDBQGzrrt6ADt
YzU4PFqe8NeRpj85cWFjkbMkPqaq8wSTSDi1PutUnyOTRU6sYwvplS0G8840Ft3jzLLJ7sx0BbeU
gEQZFw8k4vOH3I3eB0uhX+q+vYBaulfl1B+IeQ57Zx7Rdah0ZnOvXhPHek24XB77In5tSjGSQ40R
IA992qsbN7b+Mbb+bco/dRrFl7Af70yiOF1hJsc0jWGkm2hMo1P8YmdUksJRf20gnj1xiHGfeEgA
HSftjmS57J0kgKPaBK3syeZX0JUE3WT6VcELh+FNHre0Ldp3miZ5b81vUcvkGsWEP3yheCZLQsZW
/1aEwXvkYM7kk3iaiZetMo9TYtMblMUn0YfbDRnYgkxuwb9MDcU5471JRfhQqWxeg0c4Ipq7579f
xk73a5cx99x6bYjZiujgvGGkBj0VM+uIsaL2xpmKXRdAdJAhJ8aByfQBcoM+KmLiG2o/qd3yxasv
+gsxfhJdnoHBSZB/A5iya+MBL7+PZgAAb6embUF+9pCa+oM1GwNdngOPUussj+1NDVIpacnIMRyU
yUeX9cbZ06D3tbeFDf1IbJpGeOsWhNkL1mb8jbwWSgdgIy9IeksuNCHYZ8x2n550A6ykBZViHgZP
fZUWnjlF+VDqnXLoXl9V7u7ooJtrB3P+HEt23eY3mJmfosEubUSoIZq1z6U9yozKHisA16oXyYut
KxBzgzNykubJA56yaDegbK+wY0MgsMsN2QJnY9c4P0BCq02UND+YtdN7q5kmoe38DPLBPYsezDn3
0AlgarcuO96xPbj9i90dnc4r3rIQoTlzw+Gz0NWPhR4uRmmd/Ej6h370npLCnb4TZLbZ6PSBDG+0
HlOdELWtHfxAIX7czvpEzfXvWapuhFLJI1Ru98DPIUdkKcqNCEYG4CYYN1ZYjWsX28B2tKo9iqL1
k3kJjZN340MjI2pibBBQtJSyxuxdQcHePrqN3dz8kAGhuRBZmScCW8gkb37S0jlfx8R44TjJKQHf
5VPkuIRv2rjdILA2gJoS9WC0gCD9KSivtkGIimaTetdiw9wMVrtXAXRCEY9HzLlMKD0WXU2L19qB
VLPh9WJu3IFmzX7GzOg1xom4EdD3NrpMMQVhee/NJ1I5wE8yXx0mI0gv8JEeAlntNAee7y73f2oB
mAAbqKAWEFdnjxy39b7x6CWrPKV1qXWMO+44iv9GZ8sQRaxuSE81SgIGMbJpHZDsbVQzNGe1nuka
UF+2CwgVvyGpXevcVWXxbGTPTaTTW2tRyRpZ+UQbTrboss1LwStajkBEUmf55/8a5pwyYlW3q0pw
N0rU+VUg6V3RX0NYv0/wSzyCOVX/x3XBULZThdoGe4PlW8iqUrpPyxOb3SepMbhQ05rX/99JODgC
0Jq09xgaA1WpA/apsGcfn1ahfXf0xoc1+tiq8ESlNRWGvIt+UOe2BogWX6bIURz5MG8qP6vOFSkM
6jGSFz5g74F3w0jcqE0Og07TDRgR8j61olWjli8jfWMNHZKXQEOC1WHOxmOWh2CYCUt5W0HPIwwJ
bT3POVLjNGPxtkL9Tiz1WCN4x0Op/3lQk5OkIbm9BwXUvjQQI85P9Vg1pbuZAjHQvcSPpuGa3YYl
jERWghwG6Hw4TxLUpy5ZxslsHHcJzuYdQmVNbD3Geh0O9tZLiYO3ZZnuLX1rcyoLqll2vBG99BTL
5Fc+nGxbUKWkFke1xzWlvdNIlH/DbONhgTTVqUYmzGp+q2U6LifDudtYXh2QCMF81NAoPac19BRn
uJVNyGwTk3DNvXBlN0vrYhvPlwYUn3zSGd4KVRILpXqb/BNu+LEhRGmHLQRFBjCUvjjlsZYwJ/NI
HPPG4IxPRo8fxkeOd9t1fCAXaeKfUI9f8zaon3GEcXCYIr2X3cCA3nunym7g9XgP0+jgDMuMRwCw
yT4mlsxZqxxPnAsOSTRZewX0f8+pAm16GqPzbBRnm0byU42djLoVrzxYA01KdWbKPR4cCBONcex9
sm1l2e1EmcdH4cSvSVHAC0Q+3yjcejNH8YuwxQzshpEtFW68t+qJhwbzvvLqS9FIqvPwME4G22gv
7J7MIN1OsxNe0srPUahKyQ3UHO1sHo9ua2AfmmO666OO3kSh8ksTA3oq8zt4PPkY9vVCmcv9XVcM
X6LvPCoppwBthpuuqY1xm3JJvFiix4xbY5Ov0yImnRD7K/KjpMhSPa4cTSEfHmm8LV68qPCKkixs
K1w1PltK0TbsmylHwLIQrgejBpFSNOaX6q+xlLcke9MJzqvWMR8bsvwr0++GHRxR0WzJOwWnSf52
Jb76IAgnCHVDy0Jq+Bw5G+SYWs2cI17VvjOoqqOTU/vYB91e9cAyW+JiJWQ1SQXqqmYnAMZk8DdD
Tm2JJ8KDVFZxNP0PhBZeoUO4I7LEXlTKo2mnv3J8La1qqIDRSfYs+eQAcWQ3Si5L1fpXKDj3fnE0
Or22jyaAD0XxAaI2yL8psaPTWEc3ur/f0prdC3EJG+cChy6T1+hVJPDKi/ZXl2GCD84Za7uKmZK9
a1Kz3JRD3lyAMLts70M6i2Ef38NGWRAW6nXFcHmIks7ZuFheBEn2o8Lsh3OeLIHhAiTsoybYUlUX
UffQ8BgxycOHJrGDhg7dEPBMSvjfLzVWzQZW20wmcGVICA84FX4oHa1ZUwfbzIqo0BT5dG99fx2E
fny3R6k2CVtf9O90Z9fT8BLF0CipxvnlTHAyiOZD2/TyXSVEQvSJOk+/nUBl5q34qMqhPM21+weT
mrUDyoqvMDDNj5BgFC1qbXt0aKvqtZc9IW89U3XYU3hcVRviqfqQWsUhMiPzPrf6yzN0tPd0I44k
e6adPyI0ljJ/Mdtn7nbr4Nf4UMFPr8ck6j+mzsJXF1sEYJ2+2w6ZSN+pA8JwOh+HNv2AQX6gfQ7e
nKr3RNNw2AXJvCkW82COD4/ceFKzWbf4ea0dGT9l7cTJgi2jp7ceAf4sNGqsFRhywLzGG42/H0gV
NZXQfF2NH3Cg+CkCj4fg3DShsWo79heZYT2bQZSew5B/o4eXqCtqvARmcXYnCJyJExKsScHGaSpP
MpXfnEG+DligGp6sq2qIPloRO9TF5VtzuV8M1g3CyT57s6RjTqREPZpftW0HW5OCyr6uk12XYR3K
I1yIPgCrDWomFb8u3z2gkVciwNj85pTywJTzSFjpuyOiNzOJRhxesrn3wt4Cc9+i/xg7XB9qF1hi
V8DgxabYAEvPGgjC7nNF9+0eFqB/GpcvbpPR1Eob0pruuuIWsqLb0xr1xygnTcEcL++8tS+TF30l
dUaMe+5qOi/d99wCGxYXEYSTtrwOBjtJO4mMbSfRlUJ7ujWd1+x4LT1PJZUhVFryz0imU9Ew4ZOD
uIytfDNUWlAmFe9j6moOEFvQehLjtfUjjWRHhgXqEdzF1HTXBPjVvfIdbsUiosnVMbeysP1tE+T+
Q2wKsUrIqdG44zPIKx2wm/mZdYG+6xaBQPMH5hbmjRWBqK3RR9DUikvY1LSZRgFu07mWp6BzfxSO
Si5AyJ595eB5z/pnQqW/Su4fc3SaK9dV2tT4pk2cJEt2emCbgjJIYKwB64bF2r3NSz3d31+N6fn/
bdvIv5eN/Nf+d3X7kr/b//kfHST/9Z//+f9HJYlLYpVamP9TJUny1Xy1iW6+/r2P5F+/7199JOY/
qBRxiOm7lmMGInT/dx+J/Q8PjVEIShKFZfkWjTxl1ejkf/0P2/4HyB9TBL7rOQ7CByUm/yokscQ/
PEtAAvIc2/YcK3D/bwpJCEYsvT//UUiCM9316TzBlWharr8U4fx7EQ/NeyOuh3HrLbJOM6cwP5cv
g82L9u+XNqOS1/Lc/Vx5+TFX+jEOpLxg7nhNx7g6Gbhw58BdFVESPFlZYW1am7ubhefVFtU2yIbg
Rkc7TVyipeIIoTXop+7OB0CdCKTzFXayHKqpCS+oSsxbIWp3OyAAySz/jlQ+XRGWq8XKFG8TG2sl
kNBPsviPbT0LAKWEShNVn8vAUOfa5GQzBfNPAY/8rGCbrGpv1ScuFvwAg5Tlm+FWF4JOqYRjA8Hl
NwzZ7QPNFttYtLeI7t1TZo7DxenDNyufg6M3WNNdcIqpcKZvgJZUBz+T77PbcKTqupKDcQLelg/5
4MsRMq1LkUmHQLPYNfurA5i9JK+wy3AfHnh5zGSK1QOrAOPct253Ghf4xRJedluLcT98wYLZHphK
y72v73Hn4kGJeNXhF6l94pnGHHjPQ2a2T53xXVhwqgxEL+UQsC1rQImiuyKjhdeFfvLPL7z20i2N
6/0akbqAQZPaO/aIsAxFBcc77i5ZlqJ1QxlY656fqKThPUgg63lpcI68VgBKdqdNMsG7IIXAa65I
BYker19jyeRQQ/HOulbFK33J5JcXtRhr/iuNNB2n0q492bKp1r1vxNfYAUs7q6r+ZGeEa4VedNC5
v22H/Yql0+fR7R+SUIZUJQTljyjrnlCCyo8upsS4wKHv8Dbejexo9gUBjR0JcfXIMQudhTw5/aFF
sOa6Ws6P8aHzhwrv9lScLFP/rtyvgT3JZ+ZC0AosEkRVN4Mz5XhUQhhN0Qd+h8SJhlI8mo5VXUe7
Hzfe4NBqZu7VAConrOcdovvVKTEl6zaIj9UVt1q1FYbwrxV1RIfPgCDilqtaXVw9/fACeNhBJu6C
RfuRv1WC8CjKc9Tl7xHokiZ16oeOS/C4WJoIHwUDVQ7sjTDwqO9BX0QNulYqvHFp1dkAAfwMGsNQ
E+cyuv1IEynI0O46sj/YjROODRun7iUcYvvccm1WzlQezaQlc0kItJ4guU6RP650TXVqPGT1yW8T
xl2s/t7on83lSzNTOAtjsFqXfrLxF2iQKMtwTzk2Z1taNU4UnDwmIJI4Zg8OsKQ22sLSOuS1Ejft
yV91ZEQXLiTumcgCnK2qct8hpuD1mqjykHeUG/mWFGqDBa1dSzTITz8AUuRkBiwhjlJTETHD0lW/
4xcPDSrLJhh9/zjI3NugHjHRIHFeHLCFfZRRXojwGAz+H0LKZzKW1Ra6EgPET2nr7kyoYzp3ZuNs
ha7MJdvsP0T2eBS5OsRzMXw4PDo4kPY8OjKld3lTEEYFtgrR6CXvY0LyniQrQvAAU3Dwk7Ib2L23
Hhb4D8RwToid2Z/rxcZZJiwKC+FZa5Fk3bWHGjSHA/8/H6BMGuRJQxe3AS8LVi/I9o2F5wphxVrZ
M35tHS4bBZ++J6QtlobFhNo3OSttuuOyYioHuBEz+0FyjeADoSGlJlOV04JEGspoV3Qq2Yuh1muj
EsalFfphqraz7vu1lr7YYVqihb1h/VL3zQRu8gFrjHv1qBwYQq6xMm+HtZLJb041V8uwKSEIcKwV
FX2qqv+AjLAnmt6AGEFKnCPzexLtZcYDV1RGcoKWutJTsLaDUJzZth3m2LuzWwKe36X7MI+w4ddP
JvW9+9KTj7Y3XDwHT6mqyGabeGxSOhlHowECCO1X4OH8CzDDGknpAgKiZeKSHgPQ2YU4BNY4nB0M
9NbcvugYcT0VE3VwKW6HdkkmZMesIbRn08QCmQAbyTx+2inUFBu+MtzrYZOq9AUGxN5xMhrHO0Rd
4BXKs2mWET2ekeGHk5Y/LYOlA8ay3z6+Tjt2KIXs5z8THhngBgbGM+1j+ccs0+OOCIFXrAJTPBRt
8atOQRBTCBPTtnXoMeSR037Db/U+Y1r3QlIHTUQrAU+lzz4ZD31BEk8CC1h71KJy9P9uepcPjyA1
5ltrhwWPZ25GY4003ga8mzoibkRSm5t32ftatzpNslMR5FcfD7PbLZdM4v2xSLWdJrtMV8/gNcJQ
Nus0x8IQ44wNJrri88T0+c7JKg2N+CC50a39NHA3BrAFizcDMaClpRknKOu1+U9PLTEKgc0wXv+s
WSXiikhhvvMhJgqGLfPnrY7VRDrSqvltpyIz70PYv4y+91SF6EEj3oesufS0fBLA7mH6EyCIGkWg
KWK+ashIR6zLTe/Rr9sUn2/DQyK2XrpqvjMC7ZyQ9LHICLwGMZOf9TjrGDciFRqxpkc2Lwjg+vLo
SFucp67fIOYWJ68J6MMqRYasK4xdV6XOeupNOICQ+jdqUO5THOXkrty+PWRFsYg77pukT62CIf7m
Ib46bhxS3hSY29ADt42GtuMP/fRra6AiqWbl4gOJYxNQwjUt8itmNRjg1oWVVwfdWJ+Q2gunqh/y
fgQ9klKzZKFfsaLKD7RvL67qZlP5TbpP2Z5vZDHTuekPn0xYyR4QCZ5nGRJ9MFhVbLLM3ldcbnDm
yu4WBQPlzGa+d1kVAURygGqQUAAfwPoobJ4ErrOFaoivbnF053UJ3GXZkUhr3k1cdYc8Z4tNsSnl
mLO+URWU7czxJDtLvXXiPk6qpEan7vdmFFtssQ3uWYBNF+XIn3YfsCBdTDjW2L50wUeFuwnNA5Jw
huV21TfMkcOAUyFd6ijc6mv2WyByyDr0sPtfZie9a5izve6Wc6QwhrspvWbNefGDPQ2uFN3ucsic
sCk0L88RRkgyKM2xJKuYf9Bo8ArQKGA6DbOsJfZxCh/LE1y2aVDdCIX4GM4CffI1zdKZu/ISTz+m
qTIfuTAsbHiqNz4gZjyZ/nCr6A9nlT8GbAgoYEOF5tSKEOCZ9ScINHajAy5tRxrBNnd1eE7ifNGt
IGoWU7At3e4mWjd9GL0hZ9U1ZSeWzkRBMYp5It7U0mkeAkyz9N+lZ5sf+TlktgzLgLr6sdj6Rbg8
ZyhDBVqQbvpAG3ur9739ZKh3Z4wxPttsOoxG3QNEHl6pYtu3bA1Lm7xU61N1x+czYmNKPRB6EQJT
zNaQE5Pwvz2trHOMFf1Cers/hm4FBClLz9K0X4wuoA8sbamtt5CA86bdpq3dPJCpOQBV7J5G2jm5
8uvNlBPz7QmEgA2gQRRz2NofJvUcMdAvBBGbgPTLJDStGxUWq4mlqmvE5mvoLPODjC44Wm5iwNhv
J5PJPdath4zUZ0U0+RybisN+SHWyj8euKjOkQ2TCjTHX3ga6IgwHrMEndzmIZLVJV0Lk4BeKOrSW
ruu4P42a/Vvb7eYmOMjAOM+ypPh2sN4hlGMjVhiK45xuh5T8/zXtyZrP/pitGj6XjR/EkGLN+mky
ZX1oDI9gbnqizXF4GTBv3spRnGcEmMEa2JJ6r39X4CHflLK1cy7s4NcgqXon3UzZq+fcB1Mb2Nk8
GANxql9CICK7MhD5WnTjuz+DJfKqqrqXCrIHlcT1ToUh/JLUvmhQ9g5Xnm9MD53JgYeMzcFMyLXO
xBKD3BrupRBIXTRIrP06vob4op5GffC6TD04CkRCW/1utNM+INIh3L0xLjk38t0nXef+dYo5iTu4
2wFQYVawG0w+4Bc5vKp4eonL56aGiDNNDSZXWeK/Ep1Bt7LKzn6UyQ2jxC4TXFVj3JAFbRjmsopZ
K+lwrmDlenVsMmxhgao6kB5fpTF30OhTO9lffOjgD72xAKBAUBOJGaZknyTOcJR/WPfSO0+OavD9
HqtiZq/ZH/wx3D8zdQcXzLnTQxtU33HyYZr5myajfBTJNEFZH/1tbDvvbOVfbEPb+4zP5ykCyosc
RfSfo7mY92mHhykz8mdtDO+5pB4tiuCaDhm868zXB2VJ2Ll63IcFBgo8rTK3Hker/p15BKRdSTQi
9X8oh6cv1w8mt9w+oBcV29CqL0mIn3XRhFO77G8TCCVs1dQHsFmTh45eDPo1hXtzdDCRzYPTYtcD
bQZz8FZGP+Z3wh/Z3dKTt+kF+UuVQfwICpdmBvMa4l6/l31crgx+jhtuc75dSX2XzF+FHuQVp/+J
rsbigMSQ7wxYxnszIT6sgvAN2LLzWEfZfmLQ3PYdwCErqTlsjSJYJ5b3BWwpefA0x0t3jC7kQAkH
sBR/jKHwrYW7xRnlXOy2tggDVMSQi/xCrgMawnJNdjo8NpS2HDziySlt6seKDcUJ08kmHv3gamfs
IoxSspE1DDKIJWNuMPTQYzuC82561TF5kNwpzviu0AET0vM02d9J3+2NUdH1g9dQLqKi9KCU5Gl1
82Zil7zCi70T0rAyyGf2Ec5TQV/FikcNfVFDHT6MAhO8EwDKVr4ybvSVndlvA7OMaCBPGlYwdg7J
Ugq/OJu9z8khbaEfWMatdlV9KkITsy3gnVVh8iSJX7gs5Y2Bmb71kbkQtzM7Q3xO1sQmz4bfj7Wm
45lvY2QOHfeH1TfWtbSS7q7ksOWdHB8HEZwrlYSXIPE+hF/OJ9522Ec/ulydfNsZvsKAEnBMMAXS
ZPXOv3a8CBNCjan0vYwh+4sEolga9QRbFCNL687NvoT1cxklDbFxpnNSKOU+6+hgi1K3fB5iHvUO
G2zMWAmFykEtDrWlfxMUYUpl2PAEUZVowAvgp/WxNJJ9T1nuqffKS6Jaa9X5OHpCbRw9vt8qUBdL
pHSFN8nFoRVtL2EMrqwpByoCAjmJnWOfyouiNTYKnjG6Xkw+uFVn+b9z5XSoMcPjzGQ5FzBp2wGL
TgXDjQ5MD27VYaJbdQM34F5AZFsbnvVasJvdF6538xydrgjCPueD8u/dIR8ChvM6EKtqorQxMTPG
9WDe+XFwpQjb3BlWZQHKPtVF324ZdBXyxg92RixJnPlQ9s/xYqjl/F4QnLoMZfBjsot0pZL4e/FP
6ZzsLsAszOK9dxw5ZMMdj8/aajeGNMMjdoR9Yo/+UhXPZg5wh7Cn31aApo+djERrjhoR5KhDXo6b
23ayPU2SOBKH9JZyutzM7tLMSi2Nn5mffmwFGH/HN0rE9qbHor5TW6Nzlg6i5jmSJcnwxv0ZjOqx
15t+Vh+15XQbLH5vfd+/kgJB37M3eUPoF3HgjH3tDwCZXZwBuW9nbW84RV4tM5H7qHT+GIl+ECP9
pQEp0r6LwwPixx9SbDNVRKaxkgR0t35cs8MU7h7vGK5Fo72OeR8cImn+rPQIvd/4b47OYzluJIui
X4QImITblvdVNKLbIEiplfAeSABf3yc1C0ZPTIxarAIyn7n3XB9goxUFZPYQQIlXgP3I3M0bfSas
xegS1zpz2AyD318Rth6ZE+afZQ6T0UDaRG5OQ/J4vnQnAqfI2qCHzLO701c3Uqa6a+qad0QSYh1A
tN96EPI2FnK4G8yCFlkOcIIAEPFqRj94zoacYT8L27NvTu5OjDRqCtsL/Wbzn2eKYmVkkbrD6BBb
49Mhp2zF036x1PTSdFVwxm9DLm6AstRRlEB1n/MORw12TkQc6BPGnr2ATXC7QRwpuBIpjeGe0bgP
mBKYs/XLurdkvy2yWbCdDvuN6CpOwiF5Zjr67WR5eekjEzdV2qEsAWNE39+mm5ZXozGj8DUZkgc1
7tkv0vFzCshHCJThrbmcalRqFeIlTbIq/Lp/5SLZ8Ac028DCMDAwIzqJCRLAgH19SPj4oTu8Jr2z
qzvhf8g+frZb4zm2acX7NGoPLfTPjQVLdoysz1Rj6OgFVrbHCbgEfDDsjVCbZ4dmaUFU1mrnJJG5
LutJx6F7rIYMjtmZ/ocCEFtX2zczj1CBDvUE+P2zsxBBjiYOxTBm82dUJKkYEXM9u3Y3ttv/yKR+
oNf3r17KS7T8CSYuWsEht86RDVld/Ht0fUWCmvOZseqoZUBCqC3DVR7n55K4pG0wifrA91Fv0JOE
FFMsmMtZyBdY5x8FHkNk7+kH6uTnBrIoYXUpsUvO3VWiuLVdv6zKwWC21GBi87tiXXFvPysiByXS
aJ6k3WjKeteW1VNRu949CbppA02qMpVA3+U9Yco0oM27CEOCDgyiF5zHlvo+iJsjxTORaD1RrmOc
v6I8B/9sDunB6H5sjx26TrJsizF5RcNNSlDWILVKxN2fffMBy+PQFn1MviTfda+OOV0RbiJSAgG1
7zIPyh0n7rJvAu8c3DHsee+sA7kTJhSYS5Tl7Mi7+NNw3Z3vOBeLpTqvXon9jqkNI+eQ0B5vJZZk
ZfRLeo9jnCLIMcik2GZOhyS+soNNO2vTpONhPqF9ZUFMUJ4nmXxWr3GCaLnMEkKCS3UZgfytMHuV
Bx5vDlWqwFWcG+66b61pp4YQ/XuA/8Byvb8OY7dd3+dfk6yDYzaXtyBCP1tVQXiolhuS7lsr23mb
VeCYGxnVp9rAW4KOU15BMsxgVwDwVv2tqLEQuKH/0bejs/JE9k71jig/N+AZ4O9PzN9+KodtL5gL
OnyukjoYdn9JQiPKCR6ZSgZ8ewpLQAmcKRtQO+KwMBlVrjFBnfx6uYwIbXZjE847oyhOU0ENB17/
nINk3kt4ExTOu8it4ao1MNjmBP+ACqDUjOMLyYHurtFEnHBTMbKD4O5iuhxQuNQJ2s4SFYrqvSPk
WzLbTH+Lj4xDMEMlTVe8WizJMDtuCCllKsOk4o07AU+wBZAbwerzDPpLeguT6ZBo5dxV63SAlpej
o8VkA+4BvkVU9D9tlDpnwx1+0YBXm4hV5TSAm0t3AszKFtPro4UUCHZm3bGU37KTGPbkpgKE4Rkp
pXmaDaylRR+o3ZWDbdrytgXcexwEoeYuZ9Zfz8dpYsiF+IaoI0HBRlDiJQY4v3l8pz8ydmjfoJDM
6IHS8E+B3uVMXehlTIpqkTMsXDpvPRZFs7Fw4aDne6DedqHn4zEZa2xuw4LDv/c4dUMGV2mwQ0my
IC7EszZ4X8Krsp3vEanqHualfmsFIReSdVQx1Geiu0iOHBn+yoNvYolHJWyuhoXYVI8s3FUx9YwV
wFcUxAsSpACKRsfYmN9tiHM/Btbq9XOFOCV/zVRkbTyyLpMl6A4JdRVxUCvI80Sdl8RSWlT5ef22
DDrpOQOBLsihICt0TxKn+xzHJov4hS8nefjhLl/KhCx4+fAHQLw2pQyPRPW3SZZyKzLmFNwnHyaB
ih754LumJUuxl3cHkNlq6ixoFhXsFyPJsDKlXzHK7MPosHKrLJ6ENmBUmLV8ncZoXRq/TsDR5P3J
7PMrrHOH8Wsz0jok1HcpeyPvWRXjDBLtZ5rJVeXw8QM2XmYC4S8jb3lGyQgsy7PPbdzd6OI2FSOv
7iGNzt8mMxYZlNfXxqoY3YuWmiutDpgfAJ641sqP3GMLjBZMFW1t2CrwYA6r/9C+Ri1qVSxKGyfO
nL1mzFpmYG18abyVktAVa8pXS242h85236M6/+yr+q+VGHJnCDT+LrtEjPtwQhQhFctvtk8t0wus
u47EUlYZ0SN8cbr+r54HvCbkWipwlZdEMg9dwKZ7dn9OR/lSOyGKAatrqW0zLgkbyJw5MuMGg4VN
0w/3jruUNFagbQyvKTdOkX82DmhBsHP5HpbZB96G4oSH6LmjIjwoRvOpLMIjb/yzSvrxGqAusZpI
PpYgz3elq2k7wPbWVjdlF9qwU7Pgqa9G7LNVOIh1I9LuLRMssSpyS2TxpuouOnHptxti1bJtXC4B
igy2bD2JffzppGtF9JG9FRN7iBFzW3vuvG2LeEuZSnh6QmbdaJXP0EbEufHHq5EgVWwBCwINwhXk
GR2cEDKhDkCZHww9CBUyQXxjkj0znF9+Nb3JaZYTFmhMcuf0UftuIGVby8hAl1yn/ib2I3jHDJQD
kWFe9brlzGMEG0nvATtonMPkqDt2l/qaJviBJ6HCjZ0RD4vi87+qdBL0t1537fL+uw/pfQsAzv88
aEUQ+3enbZ+WcBq5Kn2f0qW3rg2pK4eoN37N5rXUvpUcX2CMLQpfTfM64fsAq//htaDtKX6Yv2ec
9YSdnnkjzGNnuKxxl2kXTNLbZOSyAWdL8fHlI7JIDGKsfdgS6kVGS8J8E8J6mEFPSji7W6Ph2wuP
uUjzL+wwV8mkI6M126UhW9sCPZ6grgFXAj3KTNTexK/N2hRD9tAdxwE92L8fqEffF88aD27iJvea
bNM1Fwgxznaa3h1a45Y1rEiha2YZlCuqrBNSNC20TesnEcZbHL/kFWfE5hSKzHY34CPoDVZchAIE
DOgMZmXwIXDBk0KQYe0G9tbsVIaFPBVpcLRyaR2IpUzWbHn2arGdez6o5xGW4ppReHFIMgf+N2M9
3kZKhh73Nw2R8RQsVX9EZ32CYYRjltzyPVlYEnxeb12qRr6jJkj+myfaaqa6EJZs+OnM6h91QOrJ
MkwnjmqMoaY17YtlYY5dE6ZXN8XVt6zkWqcQ90IQnpwBkHBIJURYE6SXhDw02yUxvvf+s3vQ/CCW
CeKVNqjg2FuuIquf62Vg1o4EfylNUunz5DaVNhNoz7j0Jb2BgAuY93tUoWrV6obIrsGeu83gX8OW
2sBKu6elspNTb9c/nKLOObBt1JFpSN4A42+c5ozPS+eXKIAStswdAH/uC5/ows7IzfWI+xpYlhFc
kLoPLx7QmCFq72Hg0V6TnbV2eOqu/35EojJW7FHWo4GmKMfJfS+JOnY8c7gqOzMwv44bWTNbkE3K
RzBMZBb5tOuVP300mWccYofA4kp0XJlI6py8uoKTgibEgCqKOpoah4WZHu32IgEHKcUtrAuTR43X
pDYrsRGlJBzUYGrLi70v2A8fBoYkPCvDq9e6J0FrQV8LWAAsO4jm9sfsnJ07t/1L0dfkGwsiQVsU
0UmS27xsTPerxDJ3tCT2B+KIdbnYe0QX4zu24WSbtxZTcvwU5xQl1Bbvp40IO8DxEOfBAR60vXZ4
Ms/C8jV0V3zPhDwbhD07bH2Ib0d+GTm61WaIYfAo2uD4fKKipV3egG/40E5450bf/wQ/9oT9IAeQ
sXz0IEths29D4d8hYGmyA7OXisNn1CnVdDvnduy+aXh9QqyBobzLBIgcUBRLkHJNGY60uKVV1gnY
mZvf8dO/zR3Z2DIDa1DovOzRGNiPWtlFptUD6xlX68QFUnqKtDT2evhfvIz87YQgbsrTo089Jsnn
zgjq9nVitwo9ljrIJkGeAADSud4NEofNkobDOp7/IqyDQk0CzlqyprR1LnihE8KJF+HTSP4wCk57
8SrG+i206BU8osV9IsaFzho3CB2vdPq4hfqxjMkj763vuu+nk0MvuRp78y3Um9upM7ZB5/6ZCDUP
kVH7tfnRTOrHJvQ80unngc5Bn34C7xfh691uJCQdLj2igplyg/R0zm1jRR4sSdREqzfwKNmJAfkg
c93U6et4wbngCGRPCGbPdUK7IqrdR0ui57GH3u0J9iTZXvEABDOCEsA+Cx8p9/wm77lsiIFXBXnw
PsHwC8a0NXyWK2PriUmgzxYR5sw1S81flY3tmCHM2GAOpxY2AAc8gGqoQxU6WJRROHY9snvfGt5Z
cyTgI83nBU2qmSG5pJ06WW79HhRq2Q8S9NOU9kzF8ZpZM96r2ILHZXePxKnnldHlb2g/YoZyr+y7
XvBOPQnokjvZDcAB5hdbBsDXe4afaWJ9WZ3/qsz4LEKQsSQRexbDJm7OZREmsufdYKDNkMVnBCVs
1VcNroWe7m5Rkhm5LRt9uuxMgypvaZZkvYx9DwxFV441y08zLG7FwKllznTzJaXXLKLXzvkNtrsn
GAedaMwpLjvrVwoXJSCWeIfx/CcqPeyLjkukQ2u/YvUY+PyltbKsGlePYPtOzwn3oEDd1abwDYgU
AURF1kBGzBuGKWDfcPDbhRMPOjAu7cnbzQ3PEG7z1zK031LbJhVd1pLlMPYz5WBfSwR2w4IpteRJ
WoV2tdrajnPiZQt3qZzZI2sS0BKK78Q8x7prbtrsChGXOTQL6Lr3yFbqNgxvPkyps1Elg/3Ygpjo
4jPJJsngTA1fvrgD8mtXcaoZGSyX1kaJlhKxdrINCaWkr6w/fNRiaxUnK9Quf2usmUxekMGCel3J
MXsEpgR6iJxlzL3fRoErMUYq5WTmfRi8a+busvG77pDLNsu7a2be5R+i73eWQmd2PUglrZv9CHiW
61pHfRjtfYFxdQi84raEdAPee9QgEwMBNTM+xUI+s/7BIb+bItgMpIfuw0W+zYULjZNVTSMnY2Pi
m3a92N2ImiHnEFbIL9Dv1tAfgJy/khaz9p+B7vCkBKdhhmkRlFSAkptj8o6IMS6VLF5miyyCSAPh
FiysdeCS2lpBU08IeQ/zVu7Qoa9RVTUgQOo98Ml+h0zBJKay3uckUxPDlPK6d2JntdV/KTnK/qJu
faVYL5Ozu3aVzs8ewdC4SqGIsrkvY7vHEoG0h+ZHsRv2EFUFS3IUzVMeCVZsOviNVeCa8CRQXUiE
tvZCNzK2uXlOY8faJCRdgxgh1SipEPUhGBDvMTI/hb8NEeYLeq7rUufiIIGorOPUDfdh8yxsS701
HlYgSVt77diRTpbU5RZhNnlkHSZqJdPteYBlOLAm1T9AgmIx1//kjBsQ5nTafUkGXz+SqjX7t6Sm
+iLuV9OkVHcNHPWMkts52M6A2yh3XibmMA+B+/rhdqyg2Dc1YRpfM9Zbe+DEE8MJx77UTE/Hxbae
J4UoqV0KElEqyq7RcxOE0vIYJt6P7aNBQH1xNfkI10phjEU5s+CGqS37iT5tS2yyTngSt7RZnhJf
XfyWjJQEtz76FlicPhj7hdguPOAe5GCtPAy5frDGrnE1Xnwp7wvd0RrBQ3vJI5bUReE/nMiZSXyL
3Iu7Jyz1hG5q68M92fuKsfvYLsN6hG9wQLBMpqp7dnEg7zr/O6P4O4HzOFRliSxwLXxFchqBykHU
vFsEmxVykMd8GX4XBMD6Jhk5FrFaM9LmA2uh7OYCp+Yo4mkHscThNxTWY4lZ7LI1P7SdaI8hdaZf
Fgm7isLWY1Iu76o8MzIxT3nVjLcoCwqeLLwmAK/UPujSZhcszikcnfDmmIN+Tom1bRGKxMuEUiBV
m8yW5jrOneBshOawmpzA30yYL2D8zc5WWCWTQESQsyRsq5sM6Pmzq7ZuYC+HCVZlaabZMeCuq1zf
Wnlek1zCkMkYb3R0MMzh27PbQ4da8G4NNkuCxbpCPDB3o2vtwSIyqNbMhkwhWSot/9h6IbVxquX1
3XAoPds+8ZS1J/BiZjfVlwz2f+OOD2hC7T3PanPdMTkgyAVrHU0WOUHQaNexkziXcPGfva6rb7UO
Nl98/zLzW/9KmAM5jgmHyPTD9UL0NKM8BDB4o8LkXZJ1dvN4hznpvXxLLizLPERBtQjix+hYn2XZ
WTuWfS9x2s+3Wkh21RF9Q+8U4corcYTxOZytuT/FjVVsKhEGt8yGzjti5Aab1fCaBmSFTPULvDAc
PqG/K0THG+WkJN/lyW5MohIctJ1wGhvWMagUkbJBjDooehJIGzBv++8B8dsn2yuvVVp3r5Vp8sr6
y7uYB04NFI7bwVoYoWlzYVywPJNxPewGqstzg001WLzwMDnhb9M1nV9FuNxDIvB+ko5lYWpuAt/R
AOtUXMGusP7JFak9qpbbSpafMzeZA7A9ZCq+uMUHC+ePzMmqnVkXu7icQYoNANjwj8W6/vnrt8wp
g1g+etLlEPQND5g4zJB8AkCQX0QbEAQAjcgUhX7jb/ArZtiJBnosH0eVAM/dLazms6l4o7hxSSHr
B9g6ECF7ZZjPOCQLhk/+gEMKV+q4rgIGhMkcX0Q6z3u4UGMeequamNGs7El866f5IGix8o5soS5B
eeWIXW0QdIJ/SJXUhypxNo2xHz3rIedmuLQCsl85jdcqHN+USMVa2ZuxyjjcyMjm8DFXY5d/x55j
nu1jPMPxZAOFIAEVKSGr2MWAsZDe2qbu77abgkMYY3Q03xwr38TZIg61SD2i2oozorPyc9sJmb7z
6hL98U3IaPYVENtELjs8VVvZL27qi63dQuEsZtNeE94UPQyTvV1rc5qWliUOPa/vEDkxFcigjlQQ
r9K1M2QrQ35po8K9pEtZ0WLl3T5NJVEo01w9Z/mHlbwZjDxjdivPttn+yBZCM+Y6j0dfrNQSjNvJ
E96WAiLdi1JoZAiWp7IAh9XNMVgEfWvBn6SG6akTUyaFNFFlfRkGn7696oh2QWS2dhABZSq0b+CN
t048zKdWLnsITmrdV7N1RJJEHIk8uRUQAEIkHmYGjZKNmJENd7kM8TNUKdxBdUEGYhig+EvYS+AM
0Ruv279/CrRbhB41JQmnO1vaScJi7AuxZbJ3ZsYefXv1kRYXmE8A+48vAXaUAFtKof0pjKc+wdoV
p1Z7VyLtYomws0gV3YAdb7EE4Haq/fGOgpJWdyqHR2//xNoVE2l/TKKdMrH2zHTaPVNqHw3MBnT3
BcE42mPDyqh+MKGhS9AOnFZ7cXrtyili4xc7dncDSaE9KKw7S4Upm5hdrc+bLjEfoivQQEYW9Y52
/uRYgDrtBYowBY3aHeRon5AkXJHFVVJehe1/YK2H4OdSO6iy2fckI5JKG3wnWn2DS+ddVriRfGxJ
kfYntdqp5GjPkijBgOeZ7Z9S/UOFGTQXab8s+FxvlbY8xTA3ulEgT8e7Zymb0BxMUgqzFE7f9mFp
/5TASJVqR1WovVWldln1yOTcKvvlMIZZFdqJFfzzZGl3FtwWegDt2LKwbiWDCrY2Zi4XU5fS7i5y
BL487ffqSKUngX1LXjqBxUnw0Wlv2ETx7/NHZ5jGBsxjrXaRJdpP5mpnmR1n56LQYCHtOouwn7Ha
TNgfLC+9dqaNrcu8AregiWltisEOJoi2iAQamCUCalk49PC5RbljrkqTv30yzuxLuy3PlZFx2hJs
8gzUPf62JhZpbIJzbHSQTUCVaGfdqD12Jgoh0wCiybl+mLDhoXjHj0dOkPbnddqpl2nPHmMe4sm0
j48jZx00OPuU9vhZ3QuNVvYaYP4b/rkAtR8Q2S5KGCyChvYKpjgpBgP34KJ9hEzNxge9+gsLmfRZ
YDbkAOiOkfYfom0yP/D/AfPX7sRRWX8rsyxPWWR/GIgOghUEi2QjU+iWYWJmO4I18VVPzbbC/Gho
F6Sj/ZDUr8kuwSLpaK8kugrOfeyTsfZRsjpHla+9lQ0my0a7LSXB2qb2X7qmn2ydNsOcrBksinF6
xY5IJGO1tTFwVjFOzoiPCnQissPUCIho1I5PeBsk9Nm4QF3soEaML7TWDlFuWl5bPKO4Oq0H+20b
YAWO0lJ7SxPtMpUpftPsn/U0PI/aiVr7v3MnmsBSzM2VsQLPDKXeylu0QAgr64ylddHeVgYKHP7a
72rhRBDaAau0F5aD7FHVuGNzxKhaGVVim4W7kL702kmba1R8LH8rkR2LMS52fU2IIjDebdB/DEWf
H70uoG4lvN5WsI3nBgwEZhESzeeFhSBIg9CYiO/oORIyg/hwpz5CJH3vQgPZgM6lNb7spf8a66aj
WMPFIqVfrBPnjzAI+AjZxxPrUFbsuLWKJbPnp0F7j5P0LcaK3IxXSzuT2fNBMdNu5TorWR61cftU
W3QmuedBBPXI3Chadcwc9kL9N2GgoMmNCJqbds5rDos7IGacJPJaRd0Av3JkGEs2CQFHgW32r+4C
5kFKMZ55LnvwdNBoXWE3Oyh/SoSDdsx/uQ6LESfz25OJ00ITgtzOo/EIyWEkkImk05EUQA/sAEE6
sBM3iqE7cJrJ2eTJNDJZoFuDC8+i0kMnjZYc/2L+BYuL11ctK2dU8Sb3HnCljsVsICho1xGxUy21
tV2eWGy+uWJ6baYRTfXAkJXYkBKaEIymG2vb1zbKEViMf7I8PGVFij5XAsWySb9ihMi/LjK+kqQ/
TyRiZi12hKJAPtbhjVsTvvKqBhZ87O2L7bI0UJPrwLu3JTQFllZbE0EnIzKk6Xobd2giNDAR0Uk0
NwW2NYK92Y464/E858mH4bt7VV7NqPaQZJsnnJ82lhdA2pPTI8tkeAxqB3s6v7Idbv1Bxb+wwDRz
8pj8cYdX+JTm1VOejkjlDYeN3uy/gHw8VYinIYCpjTG6zqULCEAS5jJv6J7dW41HLBFB/dyIjrkc
wZQ/doeHLhViDx/A2S8ZgRnYmsTa1eJZW7TDPURvVVDFT0M5HbMRvEnexDcf4Y7OGF12gWPJ24S5
voIxRECmz69FGg7o6+UY2DOtxWS+OopzkmsPDI1IkpVFALsaBmPbevEB6WeHoDU3T54jjgWO+5tH
8h3cuOgz6K1VXGzgLLqIYIzq1RnrzUK4wNoHIgMHxuquy9B21zJk4ZLN1g8SI0rNDpT44IyfYRIP
q8aXySmw6q+oC7tNP1Dr5chdMaOoHM5IA8NxfDVpIc8VQ45j5RXfEhc8cwv1if6JiXpdtcQFcnWx
xPxMUG5dgO1CjhEjOzkpn/794Pvnr5W5f0L+s+4EuHrOoyPMBe9WhpcCJ952yqWxSQkJPhBEth5Q
em1pGub3dKk+uQZ2U1FNb67rnkKqsrPKY1pBU5AUUb3UNlqQeLLuESvEDGHrDU28vcLA6FxDmwF5
sCjWx+Sk7wyVnoZcFneDEcSOu/kw96MeM4B/WuJEpy1IIL2NW1FFYLV2t74L+VSImpmSxJqBBNJi
+IpOcgnaaT918jUcTLFhKWu82O5AZNU0tnuFu+HhE2rC5DZC+e/a1cHtMixtelVvL81WZRwQSPo+
rc5VKDl0cGhlztqo7V8mYqsvU8/kLlsIfDFUP1y8BSfQOCWk/KlTjGmPGNv+nufOn3G2vWtuAlll
ulduDNDmJksuBvgGKOgh+yyatnvq6Ls9Zykeds52phh7vPNhdp/fndg74jnzvy2XLZWAZe5RuB0J
fEmei/Kau+Z0z8gYi+Y0OuYZWRtk3MhL2fmMYV3t5jBynzOE6UAYacGdioftOLvTmTwJxCiINVkx
L7d+MZYTkZUvwVDWe88Ki53p5USDJnW4GkUHu5oUVKSJzr5Nkl2FSfUoiUTWJ7CVWK92VPkgUVl7
BWXc7+w8/o89zyMopXfMLZ9sknr54eTkkYd+yEfFSHV0uIwxcNs2tA7Gtmj1UwB35WHEkvYKn8Pn
2+g2rlaWdTUfY+h7KHT81rwEZkgogeceLZxnj38/0NZ9eqR3ceTF06bFVsIkmf+auMo7NEbGHD1d
TqWbxOTNd3fkQfOZnp0RVfjbXmqkEE5H9UXS9zkVqIUqUIhzLp6mmiXzAmYqH4PfxdAbgFjat97H
U0qDdhdO4ePrHydUSSLfJ2n4Rd6b/Z0PPzH5rTDJ8vce9xtqfl4fG8DRx4S8JhbO/GXlWBdN8DGZ
G7MMFtS13Zhfsg6gixtiyWTR7ZYM3a2YkiX2iumWB404aVfS0qb5zZBOtU0K2l8z7wmmBZSZCb5q
Y6LyTVuxrwMqIt9NrjNV89poW8AOFrO64eEOMPsxtxxL/7OwO5yBciDA2fwTDwta0TKhJyiPvcih
eVMy4j/zWTATZZ7cyw7VBVDciCRQ0iOyuN8bCSMt4ROQN3v9HidasZ6yvwTr7O1yzjbUTN225gys
ULM7NNUkcaVb9u7fovGhmRfmXxLp9oZ6jZV8RAoNk6c9NCNmf6NO5WNohXFXhoyvkxshJCQ33eUv
vCLPkgmoC8QpNQ+u4X21pjCwJJL1ZyKgHYL669+UBqHXeI2z5oHKYD6Q6OBRUFr3MJYJ3MV3w+yQ
qYZgQSu3/4yoKduY85u3oCSWo8HiFuNIyFLICWRteZHxGRSMlBes5tifA25ryxbo/DrcMODrIQ+3
KRQF79WJWnliJUfpm7vMvJ0ouAmQUoyw4HH1bLdEuqsIFd8g4mQmyra+jVpzU+AT21VSlFdZwV5M
7OLYFBi8+7adHoni7EFdRtQW+hMijEgUICL0aE1EKjPag9wYlfmxblhJNZkpt3mtyCwFr+kZqF5R
oT3qGgxyQ3pIXYzN2miijyVCctZIF1w+ifJ8ONvRYFFvl/hfou7Nz5I/YK5RbcaC4DpaXYQEuvuA
fhZ33gXojAacgokffOeZwUC3TWH4Qc74OzrqY2iPhhW8EHLHVe7MLzB8wRTF0W8X7a4/MWFhkllv
zIz/nRyHq+qWY56PZwvNtbz3hgBtqNMXVDAjDSFK845qX+1DUte1OoObQFKGDY75KWt+xZpYB0Yp
QDkjItUq0gz5XCz+ymhCE08BiYHXup7D9MVSLDxIYerHkCz0dEKYpB2AhWJS2Xbdk0p34zA9J2H7
kw/ef0Wq3qWPDiFO0NP3gF0rhGiaRhIU98T0mA4EtrUuSQwdAMQRecJ5ZC1/iDfYEwr4N0qJ9EH8
8G6icyOB9GZ24yU0fYvTJ3keoyXbNqpUewXpDPwcL0xFGFYEsZ54cswoFJYC29RefwbmyK9V+Qo1
secTNRjBa09b/WvEf61aA/PYibRqVGdZgqAkgpbNQ3RTBKRv+546SVVpsPJnw8dlsjIl/3cf5T2Y
frKJgF5VR2NutqndbP1kMKCxsKyrJv+Pylz6i3o5GUvuI8jOvC0M23Mp0l+hUCUTbLZCgZGXpx6A
LWB8RtmErG4cn6a09WVxzGzlskNvPlpQUiZE6z5t5HaKUojQJLZWzCIALdLTpXG94YyEA2fvfBJq
6umF2NApxC7lzPFIA5AhTMwMyi/KpyIgNiSrh2tn/RUlHlvURubGKlo4lam8F5n84+nQuTx2f/eV
j34lwAbqFXxHo2AQH6K6U/H8YsrU5XFzXvq2RKDMLWhX5B7QSejYLI+jMqzuVfBatPmbm/CU2fot
GLzkj7IiVGc2QmJGJRPvD1NGplE9QwbOR3A+f8ScvCKjxf4yYbcdphJZbHNnI/cDvMncdM1QEFHL
5mcgYaoTLyiCi2P0j65f5l94rZ6DNjQPWffJ9AOaOKJmcHbZhD4O8ktiWmTBpiZg/vJuwz6NQbYc
HPKg1w5WCuS41juADBzQCw2VLLuHwVB3gz0Xc29gpStbMoEJXOMem+pWa2K4T3W0nQ3GyzZL7ZBO
ZM13C0+IC3UyzUMPfX+WHzN+33UY6fnNOLG9in2isxayjot+P8SS7zJDzcdq5cJgcFuHLpioBJ6h
y8WxZrzFgmrlRuJXkKa/p6bkJSubU6CoeXkn75HR/zai8tXXX19Fzmg3Dd299/4Sw0vU5xQU2wCd
Y+wuzbq0sAwVYAqbuGVoFXGSCXJTase9LhHrStOHltWV5sZvnuTU1a9CedcFXuQSFuRxhoDDok/D
9sxL0zB8Rh0Q7lUbX43C888W07HCIa6rKk5jUaUUbdgCiyy957U8oQR0N6ZVQQW18npLY4Q5pd5F
Do+HawrzgFJubfrsb3FDdFs66a2Rxoj3KYp8VFtWaKyLwd03bSW3rt8jSIQ8UWa4fbHdg9aIxLIh
2+IPkzSWOH8Hsj4KBEu7fgiQhNTec4m7YO0zEFmJ3t91KFG2wuTpqNtiO0v2Xrwn5Q77zqqh7F2x
c0AC01rkkXndalI10nQ7+UC+G8Ofo883pfekZp+YVlIGs6nWwwlQvhPsoCJJUazWzAnKlt1Ywhs+
hIjCoq4/y5ptydwFxB17fNLU1rQ/Pah5Jz7EM6wiLCMbZ+GeZWS4HmzTPWBObNemTYxWRPQz8krE
HGWvKdOEpE0BUR1Ob7wNDWc9a8ds7wauteMibE5e+ZywJ9olbYq+y0x/sfvWIhGsPWCSplVjhR2M
ukQgcvSex7A8IO9hjO9z8zlkV+G8w4Ye/4ldQzAqkw81xb/5KMxNxgEI5Rl5q0wBqDYRE9TaQ/mh
X5q2GH6sSu3J2gxLhMRWOmvZfrQwzoufGskVuTTgIR14KZMdZPtFDROibgcqBFPX3mq3cXgWQ+w9
wZXjliLdNqsGJOeeMVNzkaId9KnL7nsbF81X7w3Og3J1N1euSyXsorvCV1x7NapurOn7oOr2fmiQ
VoDlAynqJR/tT4PR+H6kKF1l4bQJcHvNY3VET/KiPHbE/wLaZgKtAE7UlDtOcMpM8UaOx5dRtzu8
OiOPTvMdxNEvMDLO0bGc78ENHxMxUOtAv+7/Hmf9XEMejtfCbcfd4On6Vs4rdtsdOOR9Siulm1vG
nRjViJFz3/9n7zx6HEfSrf1f7p4NksGgWdyNJMorld7UhshKQ++Cnr/+e5jdg5n5cDFA72cxOciu
ruwqiYp4zTnPoQR9i+L4Q+nJ5zxys+cgjzfJ0+x1l2WSSTFlYy0CbbmOZu5QSeIi9Iy59nAtNkgZ
mTVRX0ODbHjVHTIjCqLnxnp4HQ0XSRcA2mAYLCYzIZFzQn+gHyVm1Sg2SHlD3+t48wnvODKbetMK
7l8rYnPnjaOLxmgutgWKA69v38pgfB0jHBd1FXyZQYfhQrBtCCv+yDX7t1VX1zseE2+DHqKaIkJU
sdo7M+DEacCSBBcCeoBF1dsBRwiJbl/LmMe6rdHwZ2nOqhzvIZwfbHekmt8O2HNr7qF2RFWsupjn
jd8Cgc9d67X++FMTsKUlEmVpXZXHtUJPTdEm+VGZ5PPntHhyUV0YLtE7IeObMONzmGra/WhQ9npI
wNvCHncM78m8V+hGZ5sYFVe3uRYyXq2QxdxKZFgP/P6LqAF913RWiExj2v3cymU0EQajIGNMSDnm
IthhOE3WRikeNbe8oAeitJTk51D5Vix1fm7HMO+ZcdsU+wy5pW+Y6lfjRryvHA85hR4gjuM0Enij
I9CJ4/wzDiKuQUrFPuYwMhr9F0SEnYHuwusEJj9WIT8vhgiCT5rSn3tZS5TDh3zjAYbxQ9dksU2J
VroQMNgWHlJSz6J0kSGPs1prcnw1teGid4QZJHq26WSvXVKL82husPcuta7G8RHVEzIqziWV6K/2
yCXfRSa7Bzr0aj/a+GMCO9S2Px252bfBuc2M6893SIngAVDogmrHCTI2W9DHcgVdHVbmVphLulLb
rrupPgY1qTCawX8zkMPjRKrDn3XeBHfRk3N1YGSLKtNBkSjLrVtXvCkkL66NqrtP5+KW1K1PVNfA
VnLt0EVMVGACcemwksYWTzQlIXdQQMgZwgS3UgPRpVSYyTS/zkpnmaDK00ARuZEh0464ONQuru9Y
8JFoSDbddvKQcDOzgeCUR25G4x81zDp5eaylqsN7TgyslXKHlAgJdUe7Aqb+1AwOJxJXmIYaLJs1
3GPYOXEBObWD9pIzbv1T4qW6foCaifUfsTcQZXQiImUJqNDriQKUW6GTJpquKX3R1eFwgBFAcCcI
xtrdwdaVYd+RAji+phV+E9z2fm/xSW2tO9cbgfkgFqVf1TaNTvfQ0hEUKiRrqWh3CEI+LVk7a+/J
DufXMKIMyQMOqin07rG7XiPYI11XkqeOIm80qbM7sZT9AXtVqOVQd58TkE2py7SAaDrpag+ipm7X
JKWLjHhtZOqeDGyS7UCNC/MpWqPTZowo7vl03LQgXXwTMxI382GqGOajuNs0gCOQWyH2pyjc6qVb
brQkZ8HnOfe1zKyl+R05GBPvlqwEt7CzQ56mv0KjO7J0fi0ravlwAONTymgbajEQ15FoJk5HV/Ig
tOo2HSDm9kzgN0q8kboXsdFa9VPP9FRRkGtu8qmRwqQcPgUBRe3P54u8yhWTjhNgW2wIOHyYsPnL
R0JSNwLrG5+aBF255RJS1p7xsvGceB1vcsvr1ptcpjExlMgJmUmofp9H9keTUlnPQ3urD8s4KeKh
zar48+eGrTVeBTbvUCXkUlePNZyUfv5wKrIXOEMRFVIeYpGDzPzg5T11esXLi46Qdq/gUIS79cmg
BoQAVviq57osGtbVfYkgZrK4zlyehvVYctL0EBlX+Nw1llpr7l1eP7JMiXYyt3bc42jLXe6IpdNU
KUABmK1ouw1BkemgtRCk+y1FcZvGN2VNbsnQ5t85c1YEn6DGgXRzoXk4QVwAdCt2GLk1vVaecwos
66Y2Kc+V45ACwOYIlDyFB7/cz5byhRs/xrLApNC9gqE4BwAZF4TbV+ER/kdQIhNvlod5OB4Tnjb6
hh69KcUVqJbGt/J8q0WAaBBbAY5jjOyXkJIsomNWg812QB8KBvM46qZ+fhrJRyZt9ZLm+btsdSbm
BatMlHnjoydv4l6S98hB6A9h9O54PI1wQhGTYqDayzT1eYg+CmJGViol36DAZ1ZMfJq8QZ66NnuY
LR6rPoYHRaaL/WfLmtJKModx0WcP6U09zk85ZLnVXHM5V8GEqxjmxJq7AlAJgNEA65hIe/j1uB/9
sdOBeI/CvGLF5takI+bD+pLLkuHuQOR9ZMl+r0W9fhPWpGyl87MrTW+j2HJhh6Sd1qvoxKfqz/rD
cXnd0T+SQPStxInTL0V6i/w/WY2Sv6yoMgoJ80Bqxjay1XwYK1xAhEPgDmsibZPpim91p9lNMW/C
ELjPaAxGLoDpQapl/zs523lOepIDHvWB7jZ3C17DpoVj1MObqsV37YYpJArOptj8DaCPDxc2PqZn
hziGd25W3SMGFO8+oMAiVvvj55JicMBb2k0FQ1eHRTFjKQsZgAKP5gwfjevo+7HUqfV15wuh14WP
c7cFNrJKRccoLNZIdxrUBnkfVYRFywQdnTUNKRY7LMFPVawZnCOm6Tc0XevYccdDrBqeuapC92lY
xgMpBzScBlTbEKtQrNcsXbmXVJe7O03Lu1NHpA8keHUNDU4yVFq7Uan44gQTp73Jpe84luUzdvPI
aiDwwR245jNCallM5eG2VYx6BqlYiScYK8fRgb9muobPuje9MekIyVra/ZfNWbRxOz1O1df//s/7
Z85MkYdLxR/tvzI2DazspiOc/4znLOKqU//3b/uTzulZfziWMOECSaB6UhjmP+icnvkHjE3HkzZb
Vs92HflPOqf8w2bWZXo8NKbg0OQ3/UXnNMUfLh4NqeuYOm1PCPvv0DldCRz0X+GcFLMO6ygeK5NO
aQF0/jucU9ZNUWl66u07BrlMNdgfJhZrqaF1qCqwXnd1PqyKkTg1zDa7nhzHdSkSseZvtaHkxOem
OMM83AwNMCI9Hzchq0rMsszGyB7q15kwcOMWL4FWPZpDtzaIxLuJNM6/3Fh8FwM1NPgvv9FIzoCO
m2OFsvjZfXg15szaFHPAvHiY2MGm8TGyPpldzj4CM+gwr94SDOfBfTyKwiXmaGZgJrLFeOoy93yG
gX6fxLOkOyTAOJ99JlfuJungOGhZ9WoEjHtmbnVG0KC+0gl7klmTZIt1aZNYsMWTrLlN3mYBMGV2
2ZPRZL2j7yOds9SfaGivRfzuFJHGTI0RUUXN2RgOXXTZGA8ShnlhXGQV3/WFAfc4VmeahHVUgdgg
ZSjb0I6th567a+qDbKNk8J3aqK9ZxrQkAgLd6TvMvwCyGOROeYhwkhq6UPp9oyK0PL3+bLMJ9LEc
hK/C283q0Q266Jb6gsSuEuSelXOMZTBVbVWP+1rQkAzmWyHCmrUHW+0agwHzFLUd4nokYrOjYEkR
/rWS1y/UkUnOZ/oV49QqDs9Yc04s0hzNe/S0pl6JkPCEecKzrVGq2U6zyPsdRNVEskfQVPy+Ukxo
SdvIPcD6Zkm8QlwRgxD00ltNTp+zq06OYzBqNPNmu5ELxcM1WT84jQDXYLjOVkTNSxZinuyE1zOl
axieWegw9MiYuRCCj5RsBiRJZXD2UpwQaWmog3Ii+5Sn1cUi8gabgxAMt6sHgwzszdTMP8IafLaz
leCBLBZ9FBGdwnwYUdfuS5T9q+FpCCrzZFpmsCu6iPLXQ+/LzR1lBEjHRkIieTzl8MjITGMaanvy
GGZIoODXoQrEKbSd+oyZK5DVWfD3JpBiBeNhtRBZVixyb/CdoOi0m50MuQvCdnFWMlyCcKdhI0m5
aQebG4NJ3qGyhn1I3BgT9LplWOKKU1efOs9Nb3MPYMcwPWtGW+wEMT073rVoO/Gq8IxR7nsdw0VP
JelVdi9ZIlAoD911VlS9wiB1mtpz5WEfc+bFlNxiY0xHoiahh4Z9kRMoGIHQW74NbNSsgHPZczuZ
X06BcWj0q5wY4kUD01ao0gjmBvkcQFJz0BG55HquwwQBt4ukkC64xU+W6WR1BD1Qixg2WRkQfZRF
4+dgue4mikxtlZjjauoNd49AeMPenEAQlHgnQKW12Z8yWHvSbMm3Dx5ZrRwD9JfUeu3etZzTLPdN
k96VxJ5h3CIkQVXBY6tjyBk7QWx4MD5TS6zaoj/bo31TVu1LViBFd3JxSPLi7Kblo546dPieFkCi
iba68VVbkr6czrFUlK297roHrAEGYz529ba8dxEYYvq9xl4yHYse6W7qUuxAkzxVZkQLXkbDg7dE
Z0nvI/jxpIFBviYh8k2WVdV59hLn2UOciErpAtsjQjJppDek90z6yisFKQkmGmHd6Y9oPPojBJj0
kAygw2NBOYXEU08i44SHTmOIRoaYkes2gvgIt4hcaJ+Dm/IOAhCI5jQ+E+D1Tv6vs5UZy0uiPB1Q
SZG8CF7leZU5QUxh3yLeBUN+xJhtHk085gwxyuamnMmrBTvEU+VHqiAoJ4LA4UJVTvW9cnnkUqVy
HBJMMRuN9I/8weDTaCfJBVnhU0rkqeU2pwgzm6PlM55vBuoUyqzRssOScog+CwBst8H0xySVTRrS
peK9jyCtCAwjO0+5bwREtAf8GXgR8FOu6hptcWzXpo9F53siuhMtEUtCZrKdRERuwbb/aGSyrzjD
A2GWjFrQShC8+dHqlJusH4izSMO1quyvir3TwpeYNpCxwdqp8RTCX0K16wpfaJa+FuFkoJSqDiw4
gpcJ3sJBkfa5AVMbvCB5UusI7U4Tiotd/TLyNLhAtaRyBZiHarj4IJKq/Hbxd6v+czJ7597jCPBn
wyj8H7tgogZ5BlKb7bIwIaUvy4rd6JZPTtIavllpzlqZM5aOFkeT5kHiV2F+EnXCKyX4NOsJd4tF
htKDBmgh0OBfhC45q3lrLq18gDXB6LyNNbjBSSNkF5hPypMUKXChufGI+Y1MVhhYK70ll7Sy5j38
Pa71igk1fkG4Ea7BZxSi2mY0WDb9oJtS1DKzfZs1brdOwiXSYG7vhB4ewooECuUg+TMdmBM2o868
dL6yJ8eCp+wtdD5hfyLiYd4C3YbYr/xYOP2Nzm7Wk5UfIV9Hf03fWmCz65tfiTbusYohYyJLx7Oh
v0XpxmbRsYxgiPB1rcg3de13xBtUj3wWIhwqqdb1REMZtyOSpJWqAcaOW3BbYRxzFoZXpRFnhxvB
70EN63V2DSztZXmLpVCnweB9q6xH4sFZL0aJ5UMF+jQhKdPA4Aw/zHqMEyg/tJCUkWwx8CsBZs+J
rzOWByP0TpTLhUnYVovLT03JO4HoUdp8VnAlM8usjLcW4RZCG19DAwimtucpG6EJVR07lrDpR4Yp
I+Dgrr+JhWUR7cCuj/znLz2cTmPTvCrVIp7jdJoRYHH8IGBknyOxzLnijKoXjYKFmMmL1aZS8lYf
21cu9Y82rGuqn+4Qo1W6aQ0t33omE/cAdwwSkebc4mKTRvFdSPGJus9PekQoJrSdMEIDxXwwwr6V
C8S2bhKCKyKwypjORgJdkdAL0mF1N6eIxCGRaBeo4eh1Q/IURrs858WdFZp+1I36JXLa6xw6gKUx
zmZ6/x7oHecaKLWiRChGAw6IrY/22XLR5oW6WLYxrFkNwTa5tRNGfEnZ3YMk7ikao9u5PHWdXqxb
dhyEOJc8IwAeQ15LmXCZOynHcCoYlzMAwfpIuA8jf6pPOnDbdA7stN5QpDnbUva/Yw9KA1lui4N8
Q5jgtpqrR+awzC1mVq+uyzJMO+J+8cuq/21nrbEho4y/Yj1tq5vc1WlWBYgqq75afTruYb49F5VO
Cc1P6FkNGUUB2MhhMKFaGPB1deoMPqmGQXVojDauVHk798a40QUfJTtdmxl6LMglK5T2rKm5cnXk
CZsk/KbcM0ig8yHs5lu5SOFnkd3kDdstZVL42fHw0VbRYxFQaOTafOuYBLKyzT7yyyTdJO416ViN
Mpo37yvjUIhqvHgGy4SaKmhTiiUDONH0XRsXOzkGwzH0+COU2pwfkRJg2LL6ZW3ksvVijpR5BR6H
gUimAWwubTHnMzia2Zzr3xARTgRwM6Ore1jrrkNl02fGQ+lJBMugChOnuaTlLO/T4uBlKW4zwoiu
seFY2yibvtFoMdUQbgjTrzu14bzCVwifOvZ+AxA9GQZFATiKQ56xhnCQNGLfffEIpToSuuPECHjw
a5HSaXr3zNMRNc+kVXpx/UrRPG0ZOj9YATDjLpKg+rLgmk69tcGi7RhafSkQvlCP7vR8YD6ZoBgg
IOTFI+t7AOxowFVbG0QQHmcDrYabFBPjiOBa5PlXZ6EQnHK/MttyHaOPATpDXZyO4Gnbla07g197
2cQjU+Zrhqef/CnIemOsi0lz1UqAgCx4EZbM3jWNu8+WuZhmgF0MqZ3pHgYEQMH3COGquzi4EDmL
Zj9z6m6LCrbcDRRCOguBS55AGqlMksmMskzx3YHPqQ3rZaI36RHX2eystdQlAzMN3u1MnlTbWlgg
4hdWrsGNF2p+EdTxgXCwlTVAfFu8xCC2mRdmeE7XKbATSiHIZUMo+diwhptT690qg4Oy1F3sxW/g
966WaxMemEHaFTnJQ2Qm82k8601xxO4frcZ86jZ6NxELX5CfVx56GCYHkuw+tZ511xiYDyKCrkS5
w4wSWtZYm+/87yVXFdwd7hPaKw4MEd/DFeN88E36i5WhiuKs4Sh3Uhc3f0YxHuT7/85M/sbMhACQ
/xBp8sVUNHuf/i3Q5K9hC7/xr6mJ+YcjdS5/YktMoVs2vzJ8Ne3//o/r/UG+j20jvMQR9+ev/CPT
xP6DaQZBKJ7j2oKZAwOVf0xNJHEnXLgeGF1Q947n/J2piWP9f5EmTE1IwRFSZ2xj8cMs99+nJh2K
NVfmjr0fTe9RZXGCf6wnebZAWD/WGObMFKpp3dbfVd/honbb8HaqDNgymCxJFL6aPSB6q1TzGryg
IhiSlVDoGT1k+zbaClarly6N3cvci19K6JBgIQEQ1HGO4wkpcjM9dnMmb+qZTjhAj8dUGmUlL+UI
UXp4Q9+IiCALnaOWSBszHBCTlJgwkuGS/ODM/SZv28chLcJ7S4/lte9IHrBLVOjeDCAJkFBZwinr
5KiugyJtKsBFRZ1kPrp2VhAuaVunai7slyYoSMps2w2nQ4UzqX7wdDPaO00D1ywBQgxsCYreCItE
c9+B04xXSzfkreGG9m1YsBpipvGMs6E5xaOW7lqkfhd9xiN8FOwYgC+xK9IXt6mNsWTrpKZ+oyOa
B+wSN6ufb2vmqcRaFIg9F1dr242+HY4hFqie4U+5T4Mc0F83WgjvGu/WisRH7PoqK62PsqO5nXDI
3drxtONkSDaEW+ZQr1nT5AN8h2zUvzm3brqOLZyrp2eo6T5Y7hvGAcmh7sjvmIX1W6/s3zKYPyei
lKxUrPDmod5LX7QI8zOmn1eIG/ctDuaDE+kf8YSg2REKxUV9U1cqPAAvAw07mnvufUwuhXs/zGPG
qfnitffBnGwSeHLMSyDCmto+a4Vco2IiNmGMkMoiCV8jTCbuwk2uFDQRqtWjzNHpz0ls3/EvPcVq
isBd1+6NbDvGaQ0kXNLFijQhOrpvvNNkRwxckhQNQShHnhiucJxME+4DL0SoHTrboLl/VcnoPKfR
/CItG/28OxxROS77PfAPmhq/nYWzD0AaOzSbJTW8aAWyIM3WD2BvnlzFL7gfkyBLYdIjtXUWIlLj
QYuotOIQCKI3aqEjRqjacwvKCR9+0RzyFYAym3RfbQZDFcTrwVPZsSzooGNYBKXq50OrUQq1HjOz
FuMsFdNJl8wcetJLKHmNJOk2SYpQYHg3zWURx52kgf5ngRWLA2GKgBm6ObitYQAjjW1cMB8Ek+bS
uR3XbZzn90RDsvVvjb0Zm/OREelfX/75LeL49ICkYc3Ul6ScibJyFdao5KpaVAieQ/3eHAyCYzp8
QsGE4e57jjTrrc5CfW+NHpFp9Z3Z9vKu7xdRcAROchixZceNbp5FkeUH1QVnMdcF+Uji3YiH8IsP
NSnfQv/lpRHNbmUSKdnM2gp8BGiLklBLPZA01JmtP6WqZr3itL/yYBA3teTYoscYHwcy1sAVOc37
qOcwflsIZ0H+0AhCLrRq0EH0RtmNYQGM74HHpF37AkK+xrbuxSuA8v3BonGkD1a/MuzEv7Ta+iBT
Ql07iCaOLZv7JEPtL7kFjmLG5j3KdtrXyr2LyCV9AF/3kWhTs5eO+W0LuxBUrrQmgUYB0DAdehxc
UA5eua0ojg99JfojcA28y6/QTnIwJlkv8Uji9hyr5IuoBHkqC8SJiizfn+8kcMKTXU6LTDewoT85
NebYTJFzsbPJG76tjMlYZQWM1MEz3rreo1itxAuqeQQVRjHtWvrTy6jLz9I28qU1m8GB1czpwB8f
wR5GUDeBRBx/vv/nl59/hi45ZhbnhPuJ/e/tT+uum4oKJxSND+gufIRojkwGPx5B1/0mZlV882P1
ZN5COw/cC4hpAQevK3mKzYYeFKl+bdnbrvCeunjkyHKw8oaG+RjYw9opnWxH2ELjw2nJ99qMIMsq
pu40SRN9SszCaMqHNVGg3c1U4HrxalvsanTfPg212qLV37B+7d+wfIIeyKv3WpSDPzpJdMSKNz52
nn1LCI5+sPrY2gWqPNdFXD/x+cgP+Zh/9q0i1tuFeV2Yw2E0TYTA03hWoQYw4jkv1V0T9c6N53Vf
2pQ7x6IltRHCi8bkR457ZnDTS9+n2Nwwehrd1G7tirQYGfpW1hkr2C2ln7+ZTmw+MY0Xx6gNt2Hm
PEztAGI3F09NGyI9LDmJgdhuhY1Wr4JKsh0zhQilEocAW5zG0h8QuXGozYUt5zUM3At6MeminDR0
fZdwu0UWboTJ6rK1sD6sqYLgWXPpFhUkLtIagyNWXRe1x5mh5bRNkxGw8YLfdTodJx8Iqm52Id7g
pSnIK1u7TLyRdGF9l4aMNpHWgsfkht/BN11h12s2VZQjD/FgytZukF941HCbOfUV7IlxH2fzpm6x
WTac6r5GThU0Yx2v3Z9fpgE039w4D3khH5LKHi9NOYyXqXAwUijgu9BCQfTYuMYdXdeApwBW6FHa
opRsV1Nbt7csEFbMTONNEUzniVXFeo6G/hy45QjrW8cDsxCZedPwW2rTuRuY27DgxwXKcT1N9TcU
OKTKcmlZPUV0Ex3OYOsljo7kVSO05ZDG3H5IW/o4irdeWx9afbb8XrnXoXR72MzI07OTm5lio01y
Ka2q96STj2lTk/M9w6LJGQW1BaGXI4z6FrMSZIviNkRN7NdTg0IGlos3wnkjfRil4dVp9OeoNMhS
SVATS+EVNwbGHBa/+bqt8JQ1BUO4ECjlwdZYWRmEa6xHm8WvIQjrTlMo3AmHSRIECcHoQ7MRpM4e
PSJ1jLpG8VSfTTO784JyDaiVyM8Yj7LZGSgwptDXGJvRNCY7tGDJrhpZ3TNpNbQZoTWBRdNifwsU
5OuJDm5gwb1DyA1NhNEL08vE2rbOZFzYJrxrntdg6sRnbQQ9do0quFQY4wljw1tkT8BLM3Jr9fmd
lZEN8VI0a/oqe9WAMIbdy9w6gTp7mAprOFkJAWXclQhEZv2W3VuxkrgFNkMfHlvd/RnucEEXHbxp
kyhQowc3IKG1TOZa02V+6pvypenNADAqRJEy0hQ9Hwa2wr2ZZDRvWX2TejlXm8IBPBTFEeMy6+KW
U7mzTcNHovxLIhtlNp8y08elVhclb3vFaG8whnM3W2AijOiOvHQ66vSkTKcDaTuSlNkybIgy5qE1
S3CX3rjGaZ1E/NSMkJCdjkwkq2hQM9LYMcgmC947fBaiBrABLQTJw7WM2oXB6rwoGXd3Y+drnno2
h+aGRWEDjZpeu0b1iaTB24rGjk98/N6qEC8n6qVDGUXaUSMLYNNUNTS0mUolmQhXbsS8HrGBr2dA
I5fSTff4NdlOhIOipJ4BbangSWsWgGkfhYgynHUt7L1pNdUOlB6D2sb1OLV98BvDetHv1Etcnqxr
E1O1A/shs74igAwHvZuT23qeKs47rDPem5311yHrQeKa46/KOOW2hLY57ZN0Zl3p9s9VV3SYkfoH
StzBN8yG5SOhJHGBLqYxosi3GuOXlCHDqElkzAZIlIhcin+hSeptnN5FweLG0bA868HZLrUtzItj
NQC+ayK1jzB8rqo5x/5OrEJa4a7w8GzYiKI7xiokSC9ueostGrtZU73VEWC6siHqSMuscz1nz0rq
vssgDOFL8RxZiSIcys/KZHqITfsVhnK7wLjKzX+79b/Rrf/HANKb95Bmvfj8PyQO/L6/mnX5h2na
rBWZbSFIkB4agz+bdU/8IdA+0KxD8HddlCj/lDjYf9CMA+LxbMQRJnPrf23WDY8f5drLAMBBhfG3
mnWx5Iv+S/4ozbplg5ZjMGBLRD6G+PdmndPbKUUzhwd07gLS9MZm470O40x7EZWO6cOsnUO17G/g
gh3mGkhSQgDPGiIMKaG4dnxdm8hTRP1uDCyQs4WOB7Loy1jWRiiK7ptlkZSxUYLKuySpoQg0Rgew
arZHK5F/BDaG05ofKapg8a+Zx4FACkwH5N1PiZz2nm6xycKgiofRbg8S4wUbAW+XUD3DX6zfZ10Z
u2bZilkc0cuWLGBdxuwgO9QhUGjhbArpTSBXcI+wYiOeYatYuTms3kxWcBEuqSEz/SBx9s3IuLc3
OMxxeO0l83u17PFCFnqu7y7bPVAZua/F3Q3ofFZ/la6xClxQWyIY7FW67AjNn3VhumwOrWWHaC3b
xGDZKxYsGMNl05guO0coXmAyQX+uwqDNn6LUhQT1s6Vc9pXzsrm0pw01HKvMmKUmyYbpAW1Mf3RV
CtjJ8Zp9xeC9wPmDFM3TUmzTTnRqZHRhywOrgIZ0NNrqXFRQD8K8ia85Q6XV2IefkVHR4bTDg5Hh
LdXDMTglLGdxFTcb8p2no8NsN+d9xZtq348Fq+wE+EdMMIM1EFYIcAaYi7DpQr5tFW85uDXKF9Yf
tFKPMSvjeNkdwziiHmxfJEvlamzPAW9mqvfPhHkm66rUKbsi91FbkEiWSYeqWFJPcu+wsg5ZXQcN
sHBZdbiOg0eL5XbKkps64hSm56I0U2I2F0VlDXpnbN19gUWijSZQxPDDNlXdfRbLFr1d9umUBSgg
cKr7aHfYtrcZ2PiUYzn1UA2zL7JXXQ5ZUTwDkUmpEICf44SvGdtfESkalD/s9i2W/J5NVZUue3+1
KAAwouenfPnWQh4QMt/1Um1vt/TqaXsGnSaOLgMNdyZyI5c1eaXOvSwxvGru02BElBttz157QH4M
umKT2pSGpRuzAoUBjNQH9LhK7lHQnsoF224AvfHimAxbhTCoObWunW6cCKEO0NzvxK7SB1QTiAjK
bw3G5h62P7bCsLDxDyzpwHr6Xii727QOlp/GeIOFZx/6qbhoMBY2FvR55IjttWx+hXkWbhPNAU1r
R5ZfSvscyeep6klryHV9VWdpDaWquwCPW4J4C+OpDjsGZZWxdUrGVhX7XuLP7CwMX2ey7shVRREe
TASqRHF/JBaDP0+rIy9GehsgCM09XoV49Cx+SHdpFf1JpuzfSaSRYzSyH6PDjLd5anxnzoIXgZ+f
z3W6x0G7pGDS5fezVu3g8yAuBkZWe5GGYNolp3KIznUCzAnw3SisX1mhXUfjm+y8DeRn8yOQARmj
hP7mTcsorbc5BFtMynjltiQEgLqy9Z5MK6MAHG4Bky7FKyDf4BSBRabfCbYFfdWeVE4mS2G0OJu1
30TzNKt0SCZWkOcciNU+zkcWkF4fXBMITYmdvrkVWnuQKlh1hHPXIwS6EBGpN+yoAkXwj9YpqCB9
RG4jTOzGgQTE8vYVcB2xEjOTseliqPojk0hrbNFsrCalWwH1S9oUfvwWKl6ePkCglYdg1td2EuCU
y1Jf5BC2HNvcGc58SjLkpJpZZGsQ2M/gQJLVkE6ejwQfeXEyZYxi3+MxfBmyLj0jwSI8OK5w/uZj
uev02B/c8F5RlWHbb+mcNOAjk+0QM+MCA0KwXCkNNHfx0ZQ6YhNZfzdhztaIJhRy/ngXc0vBaf2d
mlARMiZLu5mIVqUX9gaZKoDDkcFvRLLGnH/BKw18q2TMV7swh5k2qI63qzEAVgRJQOS0yJ2DAYm5
xd5qdeJx+X835SKjWOs2VULESpgMIMeN366l33qyg00S6xVV9niXjvpXmUGfpy8u2cOD114lrnNg
cGUdSIqmvYRay/t/8GCZvU3pLX7l9Gn0pl9zRaSrIcUXFIaEKOOo+iAa2+YRFvpZj0Ysrsbs7fGb
IOhwzYfJtnUYbhPvG4o/DeA4+V0TVWenO3d06hLiRoO12bvCQjGvoR1e0el4u8ZB0/fzZZZpyLFN
w5j2M7kXRlZfPeK6gVdDpHXUwLfLly5zXtJkyW4TjLnA9OkPPYu0LbE78IDM+sADaBx6DTQ4PCjt
fQ5uJCPGDzsA6JZ3VntTOAmpEOb8MJokk8MGC7exkYcbUSttAy0yuovJ9Qa+VL/Ns0g26Til6OeK
aLyQVTxe8pjCABFagVCaiUuLpgimO+i3S9k1JBymrLWJmVRprX0ikkd7laHX1zRt2kKKS0EKjPUF
0gogCJgMRxSbNFZpzRs/BPPWs0T/Wy4hlCO01jpsHwAKIGYnzO2+Ybm8scjaOQZVn5waigpGh+Ra
VMDSvCUUxGWBkKueoYiDBq3u2hvEFWoziQFcR0zjpbwaAZ47ql95pt8z7uke0pQjNM+Sy8/dAiYv
OYUxX0y3cY7kxKSFOd5bZY7ULh93EDBYyRuDSI7YDfwKngyB2FpR6r41pdkxlO7ZQk/kcz4CXMMJ
x36ytdYCuePGM1V1QSfLIxK5jDenzNd1OX57OySMJjNMsGtB1/D01z6b03GXsqpGBKHVO6YCb/bS
RUxGctDiBD16OW4yj9maSizj3smYqFFoJTEyjlJv7GPkDpwEKLQQo9dMw6Eb5PsmSEnqIAFqbbXF
dFeVxAUMdfTCQ3whUh3bZhSLS4bNdfv/2DuP5cqx9Fq/iqLHQglmwynUPTg83vB4Q04QJJOE9x5P
fz9U1b2VmS1VtyY3NFBERUUaMkmeA2Dvvf61vjVIvO1OQEyRRihzAznUmRLak1ipTOUYe2M58sgx
YYZsbfyh2Fkhxn0aAEgl2am7KUKDDtc6OvZsi+nK9KppBl99Grn9cCyNOGVFpGYUgdue6wwltuC3
nLFxFX8V7Q27OPPmLDDe3kV2rGIJEMJoB4pVM19opLp8UWrPCLD5s1mBrlbzon1yhCOf09Lg6T8w
dekNTEG1GQ6XjuoVTAuOfcoc4KoDd88Ra8RUrnF4UrXhbg11GjPKWgQ29kfVGzif585GHm1Fcjlm
E2wOsDRfgf7G9JEkd6rz8pnjiC11JJad7SKvfU6GBrK+BLKCHu+JTPFaX0ESgBMgm1CmUkspngwH
MSnPMeqmGUpIlwxP0D9xJUtAmYAVbIwaR4JvD7iMfGZSZVI+ketEdszb56jecmbGK6OkC62zkX2w
nyxd3MW+7L73esNWvYhwDlnSlA48q9CgiFfs/bCknGVJWeBGfo6rt7oJXxq95aEbHWvMLfPCA69h
etZBM0xQA/6wrjJ8nmBrw4nj0abaJd+CPEZtj50KlKY4Zj2QGxFiy4hbZS4X5cBLbZ/ZzNypBL4w
+56Du17TJCZ4SPSMvbEzuGPBHBAdem8ngWcp+NES4M2KQzli660ymSCHT9LfU0W8CGV0rLgJN5FR
8Pl1204VS+6RBiHZZqEZLd28+AhHB5k6esn80VVG2I+ZzOg0s0bPWTe6z1psaCbc+NGV1vAwpImB
t2B0rNGF6+Bdfv3fs/Y/ddY2FEtTdY2z5389Gr98ctR235IfR+N/fOZvx21L+UXjvK0xZOXfU2WN
Q/Vvx23T/EXVdIg/mkpmCXP0H4kCxf6FMIFq2/IfA/UyrSvvr39RdBIFpK1sTuh4BJmt/7eO2xbZ
hO+P23xXpBwM1TIVTvcaX/PH47YfWn6pBa3LYUDXHpbnG7Sc5jy6C0BiSzqQ9EODVLSsMzxwURDQ
Zyr3pQxuo9WTPSwHGgkwQNLbmVbJ1q0YqWfZIEEFIhY7jSk/UaZAgYZqXsq64GZxHFzjtLS6FTog
c+9prbJgTQru/43ZDdbKb9sKZkCoMvsRQVM955Kw4M71sfYhVw48Zh1QGgtMGLrvfhbSUqYaFicH
zaci5MmxAR9PpBiZntR4LJ9ATXT2JKUVqaYz2JNH1kklfwMKSFuCzHOLIybEiKtwdHRcI8rLc0C1
8srPDQ9yed3XwF8z+Z6Asr2rJcUNuMIpBp8q/hBcWiNstsw786XTiuTSQ0K8yX7FIMhOWiDPmMoU
lsnYdoDzscAhy1clyTGrD1QYLrImfYuFrG01aeDZWbaVTbOYHAX3yilJf2V+2Z1VfsmJP7BAoXRQ
i52JSGVSc8QpkPLbOA3Z/kCNY29Y2Uusjy3G9pLxZhLrzgngTH7kadKhjrgcOLt8YOs/CHxRZZN+
0fmSf1Pcwdh14Lvpw6gGutLMTp3XdZJOG9nopvZQGEs8wP4tK9MKJkbGM7ElhmXIcrKmrRCSj9sX
e1sCwUFpgrTBTE6NCToue8tY3hDdc1YqKYR5PIREoodhIBviOodUS4IdDLCRlZClUMBiCepuZVK1
rBBWKwKKvhC6Yd3mpAscUAQr1S6ya6ZxviEig/WqdnG0GpkdaXBiJCJ3eXNTih67qVNqLZBFRyE3
McDumMO0pCU01zoLAoQgmxZKXXJvB9vfS66SHc2AcDPRw55OsVzP16pX2jdFtss3UQVpiKtO0Uju
xgbDeqNq2hn+4mFX0vlG/FVy15AUcw44VXMAxcL2ijhBgUfE9vHeahmjptQQ2OUs8azHlrYETtxc
OJnEG13yuMLN1v+SG3jALXysZmKbifkqR8Bq6cu07IuZKCj7lS+TS3Z9lzNuEmMQb+2VJ3yPmgnm
8bWu4Zkf4Jy+ZR1Os2lfuf6psyxWfiX0tIUsmuquDU7wXBuKsu7lRH+Wm0K/q3mUrSBXsxh2NK6j
Owl8lk3lUTmZ6c2FSLJ6rWOzXRpt179T72vcIysHdFQ7VvUeyV1GrJ7RXj3xUbsKKlVl5KVe9d40
YbN88wohaDieScgvKeO533jsFRHctHwO9zWH+RTbO/rk4iWXrUctT5jsvTDQLk2sumQHdPXMPdMs
+5KtKr3SkFFoxCAUggOPEGNNSo9Xqi+x0hGKDma5JLcLN9GqXatkwavR+z1zEnx7VGk5Tb0TTZ4D
UlUE8eBICVHrTPwEG8PB+lMnbbMJW0/eIBuSD7cINRNAlxTlEg+Flc3ifKyJ1APpZoZVfKSficoQ
XmsejFWcMSiW++5LC5BNAR2wOWNfwEg8DFoignHIiWNSSSOu0uLGXTlSGi6Q+UGScv+P0c1Wxt2S
aTxrPBsXQ2cp8bHBRAMJr5eMtazE3HeJML9IlwKp8VON80mVMzpQ02GdF+g3tiNp9FMpHYP0jhRX
B9xoCDeSESkaykmNVAMXGsqdVCzLvjRfOjXxaUFwY+7AAsjmxCohMTmocVv2GGxZZcPNKPWh32NW
4boHnhO7X40hJydpAALUch6lJLc2m63KlngGg7OBL4OEG2k+0+Um0KlfVjFFfuHniV7THCsu/JEi
wD2k08JTWpxpkkIHmuWg2uWkhmFAepY8MJZg1D2p8DgQSknCNUJDtil9W8BAz7Mz45cSuS5qipE/
2SMNJRAx0wls7PiLIAW9qh6XzY1GHJX9fZ+/p+QAr8KKgY+n1C1Nuy6wj6zemrlkA5y9tBXaGjSa
pic/ZAq6bRSvBw5YuY0/S2iFgz4lKfioLUWYE5JyDVFdN1Mxq4ix4hOsJT5Nkx69cLSCjScL3fmW
cqc2lFk3qNB5QS01NJYueDIUmV0+1n/3ziHV3Rhh3T28MgmuMlYHNtghu/eio/uqgXkGYmEoV22g
IuxILs5Y14w6xmRVUVDmoDNhhPH7Zlqh/s5tZX76gUXPQG6le1IJ5jApCkgUmMUMglf0mFgmZfO0
ERt0K+hWa3yC+sZ04ukeU12qFDAwkRJoEyz+QAyKjFjdODkk9ZcciqhvcRcb/mvEtQoWooxA2ajB
O8aa4R5lxsDDSGsDQGSqxlnNEyAzVIOZOpVd762ThrdAa64u5B+J5YlOPB4hRuBxerSTez+UV5zL
QBj9zNyL1MLBoPZiKVNzVkwiH6c7zMkgeTSVEV2DpIneSTWWO53D28ruvQzmfVEe46bLmkkTOJw3
tKSj2Rb+Ha1EYVc4c4bX2IYdQd4Cm8tOJ2LZzbB/4CBQM2XYsTvXP8zed44JqnQPAAGvAs64Ylua
vbhkJBVWjl0Hb3FgvMhZqPEgHcEmSVlGp9YsnWNcq+FNd2Wazn3hrTWgWRO17Mp1BnVjYqCzzQcD
a9pT7wzOke2CtY1l+jEaBofsCMBW3pDUrfcs84otW8L46OlqC0YmDUY9C96MyuGzEi+cXyPmuMJ6
0xmytCAGEv9FUuIK+jknQ6rXGntpJkE0dUVQP1dCsV4sm473Uqr7bBUoBnz1XGvFSnORbRh+Ku3a
Nh1SbvSDyVMS1dFcr1x1XoAp33ZFWGuzRLKTtdaF/S0uWywXQVtdMNWXJ8k3rZU22uzSSEYOcppc
2brE3KFkpFpxNYBnUzeYQQOlqUSs8zrnRDQM6cNLfP3VphR6zUvAgLR1BDmYKhuhbTY8y0jDkIKs
f3TVaMxbGjWw+dB9CEMuFzSxmbPCddNtpCvSuyJxHcxxKdNlF1J4RnUi0Ulg9eoCZEryUFKreKh0
1D+xhtSriikM+A87XpcDeXAIvowUGMUUH5JNLhBZKQrnQWMli8RBh7dSnukJbUwz+JHGLgg0n9dO
tfaej/8/9DMqotK0uMpFnj/XodKseKWVVz+3pSU2gWoX23ieG8oj3wILtrAdKObJqy1SkwK01hQC
u045cmCuGr0AHIqu7rNilvWxz1QGC6qcK7vAbKUJRhjp1VYhxZiVYXBL9jaeBDvCADN0cfJuVJZy
KJpAAqKj0s3qOn63ILYowc1h5d4MUMFcmrBqscKjEDJVKdJzw9nhOoRWfQzVNt+p+aA+0RRj7jS1
Hm6SiuZqZK29qKsG1WmwPMwHtb8ku+/OPd9BKS7ZlCHrVRzk7eolh2P+Rj6imCn90O0doswYSkHT
YgOBdN/QUI2xBG5ZY7iCOFrDVxoiZkWDpb6WseZci3ik0chsFmpNotrG9+J0iwBpBzQiYX+dJIrU
4W4CuginLbYXJn1q6xLg+KnvUmvuFIz9ZLunmIo5Dmpg5JivtiGNNxKxshvOOWITdm8/V+0QPaxQ
7veqpimzxJOtFzKGPM31MFFoddP1Lx3f7t2vA2kPWQxrqVPJH51EiDhrSh4VdmwXb27v+ItITZUj
/SJ8QSfutpbidOya8oL8opq+RdgwZw3TvWkgV+IgGxCDaEhTDBIZg2Vfo7wjXgoIdXyySepMUmWO
FEzwypNhWf7KLNUvPyQuQY1RlExCSidWbUijXcu6eyt89G9gOTU9a6nI5kgw2jUCTNLMPCkKbw2a
6cUMev/kiXGwaPEUwTGRtIgiAFYPoVll+xxnD9M7ChCWRaD6aIH0EZ7cNC84WenysImACS2qzNFP
dZs4766Bi8OONXdJBoxeLSW3tqqrEE6JkvJqyFKKEuZJT3BzmmvRJRLUVmNksQxNsGrptCGLwuw1
GQaesxiIH0WoyWdbdcSxVluTYE+g3YpC6ItEU+pnKwXq3SWotT6i1LPqfnIy0uVJmMnutmFumyE0
MZahgC1MDl7u0hcmh5F+wJ5AIiTKCa25TdyccxH56ZMMAYJxRsNaqSKjYaqrk+Be69j+JlzH1oZ5
EqofdUlUtjnSwImhCY+D47qHnk7CaxlaIQqXQ/dQbPRzmRjSos2D6EBNJh3clvLa2qaYKgQjNnre
c+ILqjKErtcj+WrO0O4U7uKpTlJ0L2PYxYasEsJU29B4QWLCCFYy66plw3kmoUr3H08Iwnm5btJh
Glv1Rveo6GKu1koYZTMzHq9ULkMYTNShsbR1y5SmIzYmQvWmHXAPd4ofxXpVnNyhFzrLTLyjJtUS
pWR054zO1nczNpy5MdT+y/9fienfPrp//0izvuCBX5V/+4/x9/hop2/V2w+/mf2q+xzrz6I/fTKC
rf72H3985D/7l//y+c+oR+yUFFSe/1o5OtTf6g/vsyj6740av3/a77KR+otqC13IQtbhWgiNzMLv
spH+iy44Oum6oeg4Mca/+T1SoRjQK1BceM4Dm4Dj9AeIQpF/GQ0dOo4PVeVcbCv/Hdnop0CFMAhs
WCynJrKWzC9/8mjoPCFljtL5TLL0Fwe8SmmR+nPdesQJwGIK87ojIGFus0T7+O6VOvxmBPmXpI4P
AGir8q9/+cke8ndfGiNK9vF28hOXD1b+VWWFDEPYqzNG5IDxPCawXjAs4dq9tzkeuT//atr4z33n
RhGmKpuc6ZHc2DIJVf0pOhI4TWBUmHGhgMXhtM1Go56r7TXVfvFNd1dEhAs70HzzvsweshsECxnA
sqTRSB1FtTVTCm2SllLwxKNInzZG/VBq5cWXHrm3F3T4+YO/s+p5X5k7PWB7WkPrYYMa9+mtV2Xc
49IhbynKol7MT4ONoiXl7M9/RFUeoSE//oy2rViWToxXV7nqfpIA1SIuTaPJqUnHyCYCe8HaoTJx
CeuDqBnupvQIT9zBveYKU2epGnQytr01LXnoKF72MCq9WLXSsxZJ0sKhAAvgmQ7GFTAR2cv3iFxJ
Jkdzz3t1+FSvAZiHkG9xSpBEsvU0sVDT8N3Q6KKjVO6CrZVTb7VqXeZpakw1VmANTOboUNdly1zH
XtKsEjiNC6vPV/xxvHTJ6E9Z39d9aEWXMooYvqoQF6WvVIqmfeMy9iXVzEQ78PyZY8IUs/qFIGYe
af1iBIaV5Ek57s9w11Il7szieGyFFWvnAMOBxaOe4wV5CnJ5kbrqXi+XIv9WKlu1w3AjdZNXijL0
jeKWy5SM/kS4ury0B1gWQZWuG8beKyUjbRADJQzkZqp6THbK0sAgOOKbukS7iUJBr5SsVWvl6h54
4pGM0g3PAS4G3Tv1XgLHK1S+qc1gPeMk8p5oaVnSeh6eB29smmIEV+YRwD2QdqlCs7lbRK+8hMYs
QtiJYlzIXh1O6+IzllBAwkoLp5iMmdzgU5p1urIyxRXIrDsvzM4lgu4sdMmx141FbW2VdWJiWRhh
Yx8ejA+r3ZXtqUsRwRyYBv2gnkGvbkwLWAsRfyMLlIradraUxaWc3BA6E3uaNXZEXU4RrBLDeIWe
ac+k3qVxyFZxTles7QVdV2XR10sbpEKTO6sGw5HP9Ci2cam0hu8SFlH7TdX2Z9kqS2pUCBb96oJU
mjCDP8BuEfs2UgWBQjguEP+pYmRRRFUtY8IZfvDN6jj8xQGDNLmXKmb/jzytxvVTaSZr0srHUC/2
perN5ATVakziUEoaaShWFob6SizpephWrcKmJMJtimvA0YZFHF0V3KBPWcC631KsMo3iMt8plgry
K72YEdf6n9+5ggHBDzeupctifCAK7l3VMNXx7797FtpuquRZ1SuzILS36q/1zSXaMUWpNDn/9j9Q
g3NKmV5Neai3ycjSd3XGe5ZLeSe96NiNiL9pHTUsardtOwqpjER0KxMJb+KK0JrhSrHXmZVD3k3r
DS+YtiTpd2UcRQjYSTZRQcQ106Jkw5X55iWVvovUaJsFN199wbWG7q875ZNnWN9Sp643TaiXz76J
mlTmdb0raNoCSOJHYBVxPSMT7399kX5f5n9fMFj3f9oGfP/bv13SmP9+3Rr8v63Cj5/xtx3I1rRM
v6o//ajFZ/r8Fn+WP3/Q/8BNiCZzUXx3PY0bot+3L+OP8Ne/nP0Qrv33G5DfP+X3DYiF49OyVaGD
rxK/8a5+24BY1i8y3lEOGT9NrVTrF4VBEnsMi5Vk3Lb8YRI1f6EqUpUtzfzVPsqm5f/uv354C9m5
/f777/cA5o9DK6KiQuO7UgmVGkK2hM5u6/sL34HCn7Tk85aRUUNiapUtJqezerTP6U21/H2a6sf0
zX7It+ZComQdEoQaydplQ0ew5jyyJp+69DvSGkQHJW4BO5FfAlne23GxCzPvHncW04RReMzvhAoX
WdHvwveChqpF9tF04ZNPfCm80bf4Vt/sh8pcRH3n6attc2Y0mVcd4fQwYEbqDS5ynFGoJpQXfK0n
T2/DvRvWdPHAOejCqp77GpAOrcyXlR5e80vzLHDLTUa44Ekz+o2VQFXFc7dIZGOlJ8+2BNszNjvv
H+11xl3bH/uAv39Vf97VIc9XvtUryyQCIemU9SlixEeHoCIjiUHSgbeMT+FkJM4UrF0INmfeFVSA
oSBuJJt0hrfpV0PyMezyc3zOru29vOsyB9RvuZpfyAsyOUMU8A/H7y7c/+R6sH81Bf/Zt/7TrjAz
RIwySbdc68vbQFe2pWjDheS3fHOIcSEvMP4RAdm6S2cuCXOpXjRe/+y08UJrVOpH9T0VO93EyO2Y
KIzA4mBsdcvYKPSmz9Uh3so6ndtcYiMKDUrlFefRU5l1uCuioyUgP/vjzk+XgGj4sC0kzXjvKqOa
1lh8Jo6INrnMmY72UQ9dRs8W5eCfIktcm0onRta/S3qSLqQxpUzOZOUVIpilqIQTHXfZSkpl0iJu
vBty76NGeV1RXMHCqUdEv9ykmfUQrHwtUCaVSkACGA26eZwuUKXM51hvNoxo45WudQszZ6dDBUoY
cS7X/ZAmrTh4D7GDz0zLeDe7AMwE4p/TQYwbrHiJXTbZaRFEJq9u+XH09ksqONWao6lhiNgQie7p
5AYHg7d2fIsL3mvrm8H7Xt27e35NzsVZ3snJB4bXLWoS2eYm21QS741UBSSNB8BfgpGvg6tkQnMy
a7AbrHxLOqgy/a8FfC+2N2DODCprxNQBazAPzPqjTWUSWSnXYUU9n+qllEmF/cKr4me5MORTIMxd
bMA0UBMU50Fnqz6k9IIEbu5DlZfmRByzWaoG1/Tol+qOwVj9GrvW2riBAr23FkbC51TWXohAyv1W
epRv8RvVL/pEXkPBeQhAoxsn7JmSG0ClaeiUB+9S63PPoqUCo1TxpNvZJr8CuTpWmvaFA0ep7qKU
j5nfzSMmRT0gibzhHSfheB1fJlfR193Fe7Ef9gcr5cxuq5V3iW/aXuzyjLAUTRxnwRaP4882UQKK
ddg1xwOA2xtmxA8pKO/ljaY0jOiltW4Y0k+wjYbTmLALoDPpXLiO82RvtG2K0giKJw6wCsdr6VHz
MAtUnXX90Tzigo2/ozBVKu0KxVNJp1qtzgb73akdFVynD93GQPDLlVkHbU7Z5s9Cqe/6MLYG4yZn
+NtTHvMhS5OyW1fv3bvynr4yxiJjRkZtQonIlGLwS56cJX7W+M1/s8UHO6pFfpIe7S19MxS0CCGP
SRcLzGEoKEpou+bJxcLvD2qzAAS6J17JTNTxj1o+ktsSOqbDlyQk1xNu6mdR9PvkkF38U3DhHDcj
vlxkL9LeOZrWAgZe5T8RhK9WvCu5ZzdPBrbt7WC86ZjXpm1Sy+sUHLzfOO5CVwjB+vWwbYZtXsjs
cJbqwb1is7yX1/qaHxtYP8wT8jU9cM8QEkfwL+F2FX0J/C+x2M7EleUKpkI2sBEMYubmHVbuJBjA
5QX7+nNMyQEsyjyHEklkctu+MMCmyLNrZ1JWX5MsX+vP5rN1IGbM8nL1X9uQcXmXxwjJKMNO3U4R
lphTA2KvXR5EZfoWX4WIcCgEs4FWXUELgYkRgaFcnBGV1HDFpy10b/oisBY+uVv5UOXSmySwVUi2
/obbHXMVI/dJVtBjG9Vv0lVcZIkVVRz8a3wd7to9PQ5lfzDl7MV/zbmeB4NKvBw27thI6fRnrtFw
tPJTN7EnrLQayg3G/WJYZJFNvvHVfS0/22sOOBaBWq5CiLvUS6TUM5PLexsqie7nBRVIMIo4zxgf
UpycAxndASBwEQXG1O3S12Lmr2Qub7WfHpo2AFMPU1lyPqlX2drUTETqHlgPfe3gAg1KdbZYc9fB
KWY22FvmIiwEDF0Pv3Izxt4nwSa3l5EY3utLd4sv6sM5W2eDIsoADoryWo57geg9Z2MwnuqKuzPu
FggOaoCgvbszbiTYUHSie1GimoqTCn4OeYCopy4osx65mTGtpzQenb6U03VxKvk64iFi7ai6mAUv
+lHdExU4a/qAyT2LcF2+aGoGLC/3Hh1rE36/nDG7In1akzezLF7thrNnfJGOzjkG9Dgpp0kU0cRl
zb232PJu3bpJvmHyJWBPdKK1vvRTdR8vo/HZ0+xB1KeUT/QmSVeoVTNFxOZUkIt7lJ1xUI4KE5Gh
zabtA/RFwtaGAakLtxVskr1zWZHqZePHKzeovpxE/Vb7E7t8t83s0j+Mc6ljLqf8QHZ2yS240QDp
MpvIAlJ+1VeXZnPGRxNtmMWH4OSd1BGP9RTJMa+D2MPjpWYxuPV75eRcImKSGEnIIIonEoThWxmW
lECiADhnda/tssy6aM/iYJ/ia34tr23nPujF43Id1yPlXl+jacJ9Wi39K8Gde/xanEvqOveWdyYy
suzuAx9TnJMiPiqbmnk1xTnRue02M5MfQHxIr4p1DrOLcuwPDRVZRRe8yw/rPByVZ+dS3C1PWtTQ
JGmzXZequNnyqmUAyc+Gv8h0rIkM6d8XEzE3iZREzhqG1ocP38c+SrvWpEC6vFHJOzGTFhTQSTtW
ayXM7gK8OheLSWmxNnV31Sb2VCo8m5d4UYXNXrNLflF7wNzFohfp1oRUkdAuH9hKBdZnkxC6GL3F
Afuy7Bqf831J80N3HbvggV0elFt3Uzt7Toc6rGn96U1btxzPZ4UdvOQqMK/CTOn2ojF6Hx3p1nx2
rLl0wMhvBFN1w0B/YmsTeRhmwWfyqb6jyRCjn+ovyWfwmrzaWbL0g/yoQ1lP9VVyzI5FPgZE8L1s
8kNyiv1oS6Yn2aotcpPCtnxdYRxG+tl4OLwJ/QbLgSW1t8WVLk3nZoKlkvvm0vB4DGRrgFQU0X+u
PnTw8irApG3Gh3egTVi9NmDRSQo78EXzyjvDLSBEYQYPRqJzEl4mudrCY9gLY0gFkxXC2JpDSIDR
1SfTEBl0KsX6uiAN68e4XVUQ4VANSSBJVLHDjMXKXDw8ijlqO5Y/BeW4GmMNfM0C/22Na7mIl3LM
lR8Qp2QCBh+meNcj5BerRXHPtWSZmoo5GyJiNCF4pKym8B5TMMQ6WO7QrikxovwZ8IMPxopZupU0
5TzuTKIBxJxJ48PQaw9arYA+E/IVngg9jXbebnzO7rwtlDbwhJrLLj6xZmi8yVBhx9N9B1+sPzJR
rXnrKeUyd3PooOSl9aRslyD0mCkAK20TU96qYD+wK9lzxymB0o85/bSFOhLl0rOHcrIx8LLNAWBO
MSs8xRhNcNBTZtyKGjgvmlXDEJVCkBxoKFwgqJWkbHwZ/6tTrePc6yh4qu5sbc9OlLsLGnygIwhp
Fo2bBRMvV5GZ4RPi+NqWw1PtMEk8WhYtzo2W7GKh3eTBNqdZVGGnl5+F6c/B3B2CoNvYZemv0jb/
EmSheGvYbEpiovgBsZ0YboVKmUkJaWKLlrSBi0euxgynrqnThOQIqg7g0kwitYG/4mujfzE4uHWy
lkFXL+Th00AAIUtdzAq9P1g9F25MKa1rMmmlffQksA+YPvz2LqBYpJTic1d2KFLkMaZWTjjqWysF
ysqqq3VZItKFrUj/gcyroPD/3fHOYmQgNH2ENEFd+vHQTJlHGyQltdjDXj1iUqyBOIQ20oyfvJEZ
oBVCgBbmWWpf5FN/bB4UVqvBUhzTW9eme1RLdLzoklziE3UCDoW0VZXPM+plses9KUbFqHnfPGj+
Tp8lnFYcwQ7+zX/DwnjRzfearaYkvgmr+UL0WVlKs2zX+t5wNGXCqT3m2u4MmlncNw0kgacCsT/T
EHoQr276LI9LUcia1I2LkzUuU8Gk3ufn6uq9RtfyLk4+6xmD4Ul3cK6m+i3aqgw3lQ+ltueBHe/K
WYzXfBLfgkt964KMhgC7es0ndEHV/hfbbBz8ZfqAJThN0ITZ3phfquE9+YG/YjNQn8zsm3cKD7k/
vDaxNadaUvny4u5gpx/JV6pG39JtR21G44S7TCC4Dhxtompcmha2QMm2cx5rYpUsPQEmEZNGzBIQ
8QOzzz27Nb2K4YgbHpylmRrM1WFRFFo2ACzKTo6EIj1W1fMsHtcFjcHcOEwN273ZvJbDwTmXyWh9
clzsjfpS+BCHaY/pxnMr/fJRjYcjr4udHBwac8LtV+NUkKoyfYpZ5caXsb+3d4fVz/TOYbwv+LPo
tb/bL96VROc6nofT6irzMeVdO9CtN2lYVYtrdo2u1kk7qOB5rcufn+rV/0SP+OGC/WkuEYiIuXmo
K0upw6Bk1Z6zJru2cgmYPNSH9RhukdNusUOFyou6xTG3sNzg3l8ijnDVa13dPQ51CW3BwfUffGfj
rfKT3GAZpizoRUCBtfBg/6A/Ka3kxFXYKUvtHN7CNy2M32s2At1BP8vKxcsuw0f7pQ3JE/BLKC7i
1RuI/2oEX2ayc1IiQLiyB8yCTYLJZiG/c8s9//n3iBb3D75J1MDvRTLJdzA+pYG61P3mYEfqJ5ED
vGSwvCbpq8aBjHBbuoVnDQa6P9rewDn6nZ3Hrb9lB39TyoGxcJ9tKAXiqdQoBHsA+puMt3/53AVj
wXEfL53Qu7C3ifA9qk/U5syUlXwc73rbb/f5LX+DdT1p5vY5h3mtbeRwaX/Yj2o1Nc/DQ3uMf19d
2LiII9VeM9HgecB+TgfLLLSNk6pdwlN8yg7hJuv6AwlIsYlkQ5t2cBG7AvukXi/icFUKLEAoIOLU
BkcHP2288bbaPlG/wvQ5hQ0p1ZNEz19MJvmsgwvdUatJMD7KHHllB/UyBun2pCiHkse5Vr8HJTWi
xTglESXQHpmKzgIJKbgltyQZsW+P+DLcVHtF5eTGLrAIpodgY23y8Wyt5fY5Bpw+ER6W4aFQE6YR
xlrxx0DQpRDZvXhTbu3FHEdbWYFgYnq8oMG2ZTGspfRcjOd8d2vunLN97PxyJWvFLHvrbsqtQmgR
61Ffq66MRLb6KB6MKgJnPiQFDWlh4DBb8IZpX8kxOGZXgQTx55fWr3OFny9/S1d1xdQUhr/mTy0E
iiQ8RQpLZdna7czcexeDfbH6FXxrNQq+o6271OUYuCgmWEJXLbVHDINpZOP1CoaJH9FVdChQVs5B
SnUApmTJt+9//j3qPw41fxUzGWn+8T3+JBGHVYdlR3W1pZ6lawIY/pys7314h/tq1a+5/1UpxjyT
b+GgLbpVkV26Bwha+jND490f5RPxSHmP84MGCkbPPnoeOdkbf2CespPYJuxI2ODSYmQiaSSv8nv7
Xr4X9BtLuNA/QsSPYKYghGDKXLh5ee+3HppXv/w/7J3HcuTImqVfpV8A1wA45Da0FtTkBkamgFbu
0E8/H7LarLOyr92ymfVsaMyqFIwIAP6Lc77zn1+m+Dcvk3G7MYMXPGgJ88b/95s8zXuHXrw2dlUv
X6OT+wj2rWuGTepn614BscdCbWL/JYuu+uoWP9qpg4Uqq6ub508StLRFSho9gzl3D4o2Ittq7Xs2
dxbqqJ20QKyctZz7jn8qSOy/b/J/fUJ/+9H/GDdDVYXoVPZiZ/VUFRDBo8rdZKO5j4/aHN4AzWEU
W3XHJ8qAoHsl731tFV+N/9E85h/px/DlvCP/s++RfukMZ5kOOQcgyiim5Z5za5uYbe5+vNuPaGlr
FJnjcEGZRgg5yF68asYWy/Olc99suUBbtdbu8S17kBer7a/mSR7yeYqkD9G7yLLP/4ePjYsTIKXh
gbn2/6jFyFUfVMUqFZRMsPHfonf10GAWsTBzDc/NVV6Lx5rJEusAGjZYZFui5gRKrNWUD5+FHe2R
1l6dylKoVtcN1q+y1l5NZzu2LbkKX24VH1MZ/fzPP7X5dzHEX5/Y7z/1Hwdy2/uqNIrQ2hUAdc2E
mO6Y6SfyrHfX2RpO+0Ssp14v7B741OgBVWQWf6wOdbBhZL2s7s2zpPdMnrUn41b+w53wS4nxx0OJ
t1P/xQwxEfD+8ZayQ9RwbxMZGNBpllwf5Q/UUiW6b/RbX+WP9IdBbxqwOqFTFfB2WNA+hneNUo5e
Nr9n14reFk3DxmIzHhrGJ7rCd7fkwfWf38Z/t6z420/6x9vIWSo68lbYI3fqB9+sWlG8x4NO7qm1
lh/Nj/jaWQBHNPrP58m0/+Hxbfy7jxGwiqmbuBZs839VL5UP8Wdy9J0JyVc+1Q/2SdGGK9rxmkl1
Ze/7Vq6hlbM1B8qh/UMn8ksd9Ocn9fu//0dhwtXRNkEmrR3O/3qXhv6OEhn80FdzbR7FK2C6d7N4
AOjF+G+FHf1OhfocPVq05DZtRHmeb46c0Ss+5QWs4bN8BL+9q5/L52AchlW+4w56bJlMDq8CV0ft
mSf7q/6BbXMyP1V3FsA1JrDFW9O59Own5r9tDBjfyZq+y3vPhP7dY1Q67hRjU8H4NHuOGKWqeabK
vtqbZ6w+w9Zsnrr2jF+7eQ47dyIkjTkL9+ZcrEvOuBbY2bM+z2//8yX0b95CS9dh7dCy/+US/Ptj
n3TwvmZHL3byzfY+jbLlnGWrspDztDZgbBvM81vFIHe6WWe5Mnum2yWaSLI7g2xbtSTRPZQSgGHF
/EPCjwtO2RHs3beTQ68RnCZrlEvjgoWa9cvSeZyPP/nZjdEtyaFXZ4vMA5e2dsujm2ufXafj17WQ
zAyGtgzv6Rkd3YMgpVca497MdRKlEZgaafo4p4N1z/KH9h46HyXj35ExMJAHdRwYDKdXsjbmSbGb
kBo8PtbNomKMPM7z5IpaJ/pwGDLj5LgVd/N1fOVzeRa3aZ5Gi39oP35VMX+/TGHb+jauSH1+m+0/
blMNQUmA10fsRnTEqCVXxVNragf2HBAIIiRKA940LbauVbA1h/yUWdHPKlu28+j5BevVuPKex0PH
VEV+FGbprHjuwOQlDUxWj+PP3FVQ/gZAYftCptFqKofPEL8L6Wv7VOomBifrNHjxioDrdWqPP2j5
mBoN9U97/EBLnO3lBHyvtlCHgSsMwhU6s1UbsdLB6LR2QHGS+i3uSCcfneHN3Ae7LPuJ8/ko7GFf
xqfawyDTtSbrSpt0tWhTF8mHC1bfM+N1rr8ORNMf2VLva79Z/rp+/78o4x9SynD6OvZvt/r/EmU8
0fVn/3X5/N7+TZjx1x/7b2GG/i+Bk9j1TN+ea4fflKHOv0yD5wGKIMQfvvjdUCz+Zfk6oDcojg6l
4m8RZag5yELnT1mWOwtD9f8rQ7Hx96rOha8tkI3wBdy2zhHzR90ta+G1Ds/udRxWt7J3gVJZO+HW
t3nxa9namoimA56Ui+tUxyrCf4CaY1HWTCxtuCRiOAIw2v72Hv4bfYBJFtzfmmGQ3zwuHXRkvF0w
CHgP/v7AHDRDT3q3ytbKhPUx2MUIqJX+Sw7GN0T09cJV7p3q5l47ybqLbW4ij1Yxwuu4dDWDUKQi
+F7bCeYnryn3QXqoJ2O81SGBLxj7jEWUtgdrBNft5d+NRDePGknmJ1UJDohQz/ZFXNzMhBxsXQuf
ui54j9GwrzvoX0T+IClwhDmuCaX9EoIYNyNGjgmUYuuxCJcKW2RUMKMGtjiyOsxTBde/Zm5sCOfG
c7c4kafC5g2Ui5X1OQGaZOI0q6FO/X0z0cwEWY+1r2jeJRl6W7tmjZqm44NeMYNq+iIHpeGjFqg7
9VRoQDitWLELNFnV+lo8PbhDXp+TWrv66mC4Gz2PvIXf+eSz6uQBkUz7VXWmu8ocDEI+AhdCFsF6
5m1z6XiKX1L5kuJXXhph6D4pf8JsU/SzBIAX70i1jiH7LONgQvyuy1tvIIwpIfhutFnGx669/ll6
4b4XkJNcqGel/lGN/hF4W7sJY5MoTjuzDw3y/sDN1MkP5DqPaMWSdk2ZwaSw14qdcs0X4gPE1iNk
etVbT6FCEKTH2WaMOhyT+UoDgeHhCFyYsauta+q/WDe2eEoPGbqERNDg9bpLunD6oZu5c6vQRWjO
D2O2mVie9RE48ypPI+VbRV5wcNIHv/1uKfOkYu9rMJVPLjYz0gbVW5OCgGhbmwUmhVeatdMGrny0
aO30ZhjptIFzTZ66O6BjOUxlEm50q2fLdq1jg79mmJNxS00sB5Irz7FVM5pu5PdJuuOz5/b+uppp
bulzmSdcgbH1UboBgNeZaIZDvlm505A8hnX5DiC3/BQDcd14q7zWv2d8oJus1zOMM92L7ibuhb1p
tGyaOL3EU9EuVON5W9FjgqtTHAQi8kGNWPihk1Bv1iUTUNCt2rWCdFy5TrJtjE5bFTXT4sHX6k1M
Tgm55sNNy0zyPSqbXFWctm0ba0eR8ySQ2JO2VjkbSVX2pbU3XkB4rEcPXoujHVvVWmtgcThQGBZv
B+LpMjOozzjNg9WvC6qZwnhdpnsRZwdZEGDhpVGysdSIH6Y3tGPcZA91kO5qksxZQpo1fRT5FKn6
63/xYFXbGqPUwuBBtI+c/D2JoAEb4tAi/6a4Ao8Gdg7z/3DRQnafkxW9MNEOFvrgg1hynGo99K48
UlcQxRj08WbAW3aJexUg/g1/BLmZnN0WRccg6kNEE4Dsm22tz8qHQbPWH1zHv0jvpx8hRJ5qBJ11
4VJ1tGcYTYThoVLg3Xb5CTX5lqcxdLBJPINzIWUpHuVeJwBuBchhQJTOjZqg0Ajq5LEWDqzojp1c
ErX3qavV3YJtsyCr5tUzouI5MvIeNQ/x5VMegv7OYkIEEZwBa0fqlDj7dOrHDzcgt8dX+yjs1Bos
qtiSynaELANrmKygjRjhvgHUOTrZwcknn509ECQfUz1z5+ynF6VsNYM3P83Mo6u/egXw08L/hlqA
gPcxg2ndyBF/2lQwFupucYqP1GxyxuQMeLHUtcsUdJ1dE4QVTtPrZBFmmYXWNZbcRSpOSnSrMJ2m
VkFFQT43ygK+mmuc4saSe9E6bOlDceNHW+N3agFNZD4hOeQ1NmF4UX6ERdl04qXZajRBojoMvQkc
Q3+sml7uIcMqPMrd0huvpW6rhV5W01ZEOZO7wTmN+rkrSyQAObdo1BnNenL5knj9zoxIdQDODZDu
LnBWLhPz1tsMEz29Km8Ql1o9ezAMfrevMxTUbP09dV3vkImSCbxd2ueoZZEeMqiU0wWFNwL8lHWm
cNp0g1xjfCCBTS5lE8hlpWUQfV8SXMkbJx5e7KZBqKZQPvw69FQAPIKJD4LtSe5de2KXkYhhafYY
12m7DOJpylWDcnoD82mrGuOuWS/JZOxhoHPnzeLfaOq/hIo2jq3vY7f2l55RA+HV66s2qM/SR22k
iF7ahr21akf/KiZ+FoCIiqsLdVTkuW+W6byAgz673bDGVNCthT6oVd1FN6WqH+AHvXcInEfPSDdB
SDKmDwhqFbW1uxpLzi0s4lsnpIi2I0IGKlMPNjneLI1xPftSdpCFj2IkaJkIcfGyx7ZD84ATn6Gr
a/nreIrKUzp/GRKk2ZNgl0IdxjC8C/Dneu7JsaOO1en8bcOB2ehiPBL20GPvKzmhsgY0EdSNM3I+
yNptHfYbGSp9y2Ktw3VW7nQbY65rP1lR8A0OtNjbWURn2NQfY6eG7eBYciu5B3pfr042b8XpSnJE
dTSKVB6xm9f//WX+pROU9XHja10JRKrF3obd3+jWZSXJP5eiOOJML4ngAmqd6NwbVuS1vM1gTg9e
5sbzqOYbNQQOuVlsrWbZdTMLsGGz4BHrkuZSzfLsGJ12Mwu2bRuMe1y+18lLjp4bsw5JRH7/iZOE
4XoZEzA3y78JxVv66MGxk1k7aPhH/lKivGfSehhK8AMqQsI4S8q7WVyezDLzJPwMh8IhY6JjGjNL
0YNZlJ6jTndmmXpn+D+CtH3u8CEcA9sJj7++Cx2++59fBkOPPa/TzNWvt2tM3fo4iVgw3WR+wjV6
GuYvM3tmFXYfVQ1Lf+R6uQS4ydZ2xx4sc2rrqEd49vHVhKtk7KpDaycESoIwwJ6/cqKKnZ0ozc0w
oBXTAXSum9IlA4zJ5m2IZ3BFsRN4Yx6sNnnRfNkf8M0g/iTxO4rIGiiJIk8jZdwcp1vijSmXsDci
qgs0nrFSe7eJojMbFoQx0NVWzNFDUgDPla2I0Mv782QTSOPUtXuNx3g1Fka096R+8albz0DVjHMj
QJRWvxw6HSsKOdrNTdlEAouagzpXa282How4EEwknvlsSejzhG0ejJkdVMBgGQzPiDKq3QyXB5YP
xyZZdl64jvKaYhVn7NRjc5T9pgu7TTfmd3xW62tuWx1YwH7OQntTGZYaakwA29B7qOnC7/nstvBn
30U1OzDs2YthYMpw3ZBFE3edrag4nZlf7cweDr3OFWri/hHiz3i0fF8jMZPcANCbM2H86M1ukCC9
cDggM5p9Ijjd787sHOHtR6PMFHQ9Sf8DyEWyNyIkjU3RYFGhEPUU62vMKMbsShlmf8owO1X82bPC
WdsurKELNtYUrByuirbThgtkHOI2I4rthNi09RyPdsByvIVfCmJ/dsk41jOP7303u2fIOQIlhLl0
ZbqyXAXu93De4s+em4pAWIsow3VS2CAvsACbcTXHL9cZYm5MO5h3ytnFM2DnKWeNhJgdPjZWn2n2
/EQcww8dwkU9Hl/Iibt3sz8Izs2eQ4Szd7RfmqrXQS/gdAqSCIEKBiMW0/oWGsFeqpqjukeJxKBj
0fOf6RDg3VcGhJ0Cnh3MskXLPQ0K5zRm/RZEDXI/0J/ooHuSoVPiywcTU1T6kZrUib11kMOs9LUW
ymmOEq5xOBU7KQF+j+SkDXgxfMc/9JiBVpasEBBHap/Pdq1sNm6h53cPyJlXbVgjHsFGJsvBJNjB
S5aZMY67ooj3jqfoNWCYH9qWIy7ikhmo0p67KhNbDFI5hLepXBSlpX0AEFqyoTS5m14w7bhHEj+M
BUXxGl9g/q2NoyUV10Hwkz4y8rBJGAKgijen+jBQtNbgoY9OpaHP6jzzwTSDz4CcJyKg2A60bbkX
VlSs2w4GS10HDzPrbQF0v/muVxdl8NcFYR7uSNH45Yzzb0Yvy0OieeUGy4u1MO1gPE4GWpzaRJxn
k4a9KPM8OetKBls/N2gPXbt5dOL8qDceG6lYHprRd3cdRfbCj115z71iFQbQhWjeFg3C7ZUDZ+bC
NwxpS/NOUOKlaE379OtXLs3n3QQyXbOkvsX1T+Ce3YWHfEjwLslEKt2UAeGPAPA1qhgzPkWECZC/
IA72nDMKsTPce6G7DyhWLxVk2bNECNmRQ9qCs8Vml87m5o5UTCrStOV320X/Ala6X7heo7Oq4Dlf
aPEbbfCVO7XB2F/87Kd4Rlj1EY/LjgJFK25Fs6t17qkJ5/SSd1DdZSOpGGwLN7b/hqCW7ZvrP7Md
DNeGA0U3V4m7MnLkqgHn0HrwbKA00nRPeh0EKz7XAUVokF9xKUFxSJptkkEb5pbkWsdXiTgJd4dx
FaLN17KiKgRHvVY6vOypLcXBLcenhujug6uxTGZ4pi3StmWlidr7gPAkOKQHw0rmxtojI9CpDR4R
o4uSNVYQqQ5mqm/jzryPRDodQL4uTHRU8F45As20lkfdrOZDwOmfzE2RC+uzKSXkQNddl/AW7qhF
sF1LI3rreOS0lY030u5fu6mFrDI28sbDpV9ahfnIKe28RRrYC71/b6kSQYuIkau0NhH5Mz6FhWye
R499RyW6ZV9WzGAarvYASkAcGdSp9V7FGRIcN4cgHdsjbCtCYjw9px8jESyw671fDc6xCtYR9fK5
6M2Vy3gJCROdB7kE+RG1Wj3umSq0N0Ol4pYrNe3dMqEahSAhKvZR1LMbuHLOnX1wsGyZpJfgMO+J
EXMiWNUhKMAUOAgl13BZnbcxOIeB70Eicuip42DYVMIkfCM2rL006mEJFY5QqWJodobmHfokq2+M
UaJl2A/GWmnUPq3nrlwXbWON953mayIXt10wE4KhIZTaGhLxxSjot5KBNiEOaTdLCvX5uIF76/HA
QeErcYRicd744HcbLyAkN3Oio8yzpTZ21sEeIQBnWIYPDWxKK6qXwheA0Gvyy1I3Rx6dygPhrT9q
xIJYY5godfJk6wDOBt1ODvEMQqqa2roJnwxGPhWxp33Yek5BLG6SvRArMm7JGP/ipJxuukbxX2LV
r2T2lWea2puwaNCrkW7vy/ZQQ0oHhAnfLHbHqz4HMGbw/nZl9d5ELur7FIqPgXlyEdcMloeqgxxq
eM+mFZb7vuyrqx041TUYRnOV5NTMOk90ZOjNXhaxvsJcw0SorpzLOAT+oueYeMiSEHSlGZJPazSo
6o2OOJFOnLyCaRMPlZSDQ9e2EQxTRv8dNt2x+2CZuorbxqQoJ+2rT3sC0kLQWF7q3bt04rTSUTU7
pYoOMTK4DaSnBREd5YWAl5neUjwxsquIQuvpImqzeCqylxId+Nw65cdLFBX1k1OSuDlW/TofKnfb
4hbfyDEnUpeCYCBx8JYbvAa2eu+xFydbCSKsEPGSw0qrkvCWaP2p1JW5S+E/ryIXwjboEkLsp1p8
2jlWjDD6msAkYcAo++ccLk89dpvATctNn+J0zkUXrDpmC5shDPgwS9taB5EzkvZZOXtjmKw985Ev
d0w/SWEV9z7Q3EWhre02r3eWT/GcyNG7lLHLiMdrX6eaTeuQvxHrV69F3H3TcB9sBnqmW915EHM8
a3iqNBkuOQ3Dd8yv3+pAb5+qRr1ZWfjkUBy9ERIHhttIFSLt+KuqSVPKOhFegkL3Nlk6dJeBZRuu
JvjaXS1xwnAlx9VnK83hrtL8MR/8ehnTbGHM9e8yqTzeVa7eNk6PuSQ2d6iLY1tN3Gnw0i8dz5Z7
rGsrcyKxgSC4cG+qMgNpLYprEvn5LoNsN+bWkunFdAzCXzlt1qp06mwTI9ui3qzSLZAovquCYjtm
O7DOwYOvX5htj+eW5YZbNWTY1PajZ6GJyUnbWUBBWbjE1T1NpvuCI99eWuBZzg58WU/VNoMvt9j0
mo07emx/gC8fb1PezZDaPWIRcZmGaplpAUEBarRWQzZ909NmfGjtNaitqCi1F2ZlYqkcRpyeVD8M
i4CqIlLd3s6HGHs/uXutlaOHSpNvuaM6yqDuRRKpQyITam54xyi/yH5f2Nnog30S7qUJz4l01EMd
Rce8pSMyvbLeAU8KyUpFExBDrVug6FT3slSoIdCU1DExZrFDz/3qD2o3ZpjQEWfLRY4/YmEY+9Yu
Np6oLkENFrPgkOOWrtsDcuJNLKudXjv9dZy/FFNLbgDjHtqPtc/QcBVoKiGdqHnOGus7UM5hNfDH
ofwjPZ4ZVkkLnSu0fmo+530et9W+srPjaBnfJTfnqrPVYRYrmlOz9OA/VwgtYyODliy8bFk5oNB5
EEr3qfTR1ZCV63QAfPQXDWXGsSVVm3DJkaTC4AuVkbmZ8lWXrh1PrrpkLPZ6wkPQidJmlSWInnRm
j6WGqt2iaZ0gHJapwUkZoFJj8CgsNF5j8gJODPeXaVEKIu8Gth0zBaXoJnnAqjpiGy0cIGBpgBK1
H4NlQjArqk81XG2We0sjc7uNbWMEbGzUnT4xPBb7OHIuhgrXjJ/efJvJbVgKrO/9qh+8V633Z8cP
Ye5l3qx7DcGisiu57s19VbbUf4SAOvrnBBfTdK1PYIZbiFAEmUX+WRf6Bb2eRQ+V8XpoA/YEIYJd
H6p63djaKei8n5QtkIQQiToIwxLVbUtiGZSZvWSRCxytfrGdV5u54dKLmOXHlmhXRhLjrZPGp6aX
ePBdcYSvwwxhyrSTV5MAXpMykmF9XWQuGY6DDjMbJOZdk1FzJll8/vB55kmXBKzMA3kOXgA/7XSr
CchehBCoG1Ic0LCgah4HgwPBLHcN1+6DbtSbBNeHVX1Irp3llE/DSqvztXAL+5iF/ZZscBK+NGaW
Hu9SZJcvMP0plY1bbpNWWJNH5TERC3JiH9ZKeSdWJFDQr06GtCwmC2npXmwtsVa+n9YrI1glmbkT
ekuXwkh23br0A2HBp6frDCFRVuCBcC9RMK5FQOhk2iKIrLDUaUZERifkCmUczCnaFXaoVmBQjEUn
QB6BmC03PicbujgirrwA+S76U5p76EIJYXc8+c9hXAVER7XE40GXz5URzvBu98DJ88KABdfTADBi
dIhqV+Gm9Zh4FypCyu4pIAs4mXBiwuiaPhxvIN7FJwb6iy3FwvK30pi+y6IFgjr+rBNvRzigYLeR
Z8dfX4pG0/cjJRBTD+1URkyVhc9ewUbfYUt7zytcdUUcHXxQLVXeKAbXhnUBffCW5uH3guKfctlY
ilhrkNd3B8vK5YmZ5yNwc5RYxhtBPBvqCeiMOTg+I9a//FZOuyBBsg+K7j5/QxxF+y5NvGpZv6nc
yQMv6P+IZW5uHBFWK/pexhU+sjM8uKg24hFOVNCY59xIztqAZaIjavBc9+anpC9ZGUaXr/U+rJ9F
biNQqAxmBl21FxPplRaNQmr08H9xPCxAYjrnsEH2bCfFxu9c8+BDbVULJHjDKg66GA8CaVWkS0LK
JcljMUBsOuTZeCYkLDxWCvUiU7zw+OuXwM2aNn5Lkro5Ol7vU5lX1c53inyN1OLcRBqDAJH7gBaI
DvKtw9jrt6yImP7LOl2XhSOe9JtvAXipgyo+V3x+PEfj9KfpRyUSKoVBUEgCQYZwHRrGsO/j4q73
unqMM3ra6qWYDP27JZaJ5U3LcmoJKWfBuwrjrtgZ0ewF6b3pVAbTTusMVNI/+lZU5yFpdlHu+0vO
V3vVG5Qxkljz5RC5Ln7nYRfrvXWGwrzQNCgbqj32sZLr0acfDYb5WRWj6hz5ZC5eTUqQ1QQEiKfu
Muo780nXIasxUEdAa50JQDJ4KegSWjIpLYCKITajxNnpnh9t6KnLQ0Vm74LtoXbKbR5DWeqcAMmm
VwE7ecW0I39mfjmGAdl/fG8C7Z24ja4d40GwnQyPuJ20xGz2IhX7TBcFnzzTK200gMsQ2LYpIxYS
lebvaEfLp8ZqYbt0qXHKLeDMjdOfnMIx33uzees8PUW3oeKtk6EX6axkWEuZ6pvA1PqtTnoITtnJ
3/gUpiuZ64ssK8VJTsPGjXnQ8FsfdDDKNxUBYY8n7fxWwqurVQVwTM/GZSv5GzjrrSfPpKSLonrh
6JKHU9s/pXn+Zht6vyZvDQos4Qeb2AXtElVU4i5hPeaA4QuIabgpLO8aZhLkKbJ33rukqLc6D/bF
rCsxkpwgBU6jNhViIehg7n6vG2xCMnA3ZeMumsnob2nUPsaJXdJa6zrzGv3UaA2+atsW98R0xw3W
Jm2pAJVA28UsY9gUIZX11sWkDJGD85gpN3mujZrxacHSzZ/34Qly0SRQX5Ex+Mx7CAgwGCenJos3
zR/GlTZ4w6rSJ4yDo8gZSg/QdrErg1626pVV5uY1sZLPgAzWa6ua6CLRVfe1RvRI4F3NxnTPWG70
yo53Yand2pTYvN6PhwMJDwHAfeH/wg6ROxwR9tU/eJMcN0aUaczQQ7FnpLzJ6p68bCQxTPn67p5m
3oUkPCgxw+A/x7hih2ggk8ZoSqgkojuDCTwj6GZgU3Dy+PNtwuBiWLZN0mFhiojN9hK2Tkp/6lJS
CgU5W56MjoCllY+DV2qbLIEU6uXUUo364BGEW6oysQB3jrUHmA2cLXO3o0yLA+Gq+rnOmnJdWHqx
8Caf1D/Nrvba/AMzca1YMtMvRxm2QL2GJ9vQbSscp5MeWnyeKr2YtneD8GIsqrHxzkOk0DBLVe3Y
yGkHT5d4yyL1ajaG+YOBJ7VjDnyvgsOcgZKk22qtlRQm8v/U/65KGBWTW4Urtwrqa1jhGrWmcQ/J
u7849eSdkGcvBzh4r8SWCrDvjHZDvWLSaSPAyoZ0Y4UtGrc6e++ykqQvW27NaiD5YGCPhMYxZEIn
wleWKdQ+QiwnM45PnhYsEjNVD8pnELL2dDKtC2Xrywka4fFX8GbcjSdpWuNJtVLuZOieIz2yD3lX
26CNIQ5MbnCodJ8N2GQS3jh+slRnHChKYE5idqLq47LJxnjBXo+qs08eLVk7O1J8zu6IvY+SVqCM
lhtlTcbaiHHflHpcvLN9H8R67LorxPVhwyT+2U/t/MHzoq3Rxe8U/tVWQITdZDp5pU3Rnd1QTx9G
65wwFZ6Ma9p6L4FRt3ASmA5Ek5nsUr0wLg2rKJDlNnEPsj+2wUAVGQXHgbV35ZsFQ9+huNoly4we
iFpBufpcJeUWPqh2otLmbVLDUfisB3IWCVnXy6M9Z1hBKlxwLoln4rTEpZ1YRGa1G75h5TnZrcNg
KwfBKZuE57HlGseS8MmwmRI2a9Xe74DCTxX1fd237QWSsn0MDX8DkpiH1IjQLx/TetMnfPpW1hZ7
bPfR0lDZDXWgfM2yV1lMhwRA44NJlZdS/oF3CsXGLjgNZMA4y3ZZkCRZlpNG65e7aHK4fEjxulWC
oaavER7QqPwCVXSHEpakPSxMF9FULwzDqjvhqBg+6QcPeVjfpSaozZkfPZQFQkwzbKytFYb2xhD+
Q8+r2uU63vk8rbzdvBAF+QIkAdjVsmY+9RRYpGHptnvl0AYo1eXq1dXi6wTiqMeoHY7fWrNqn2w2
0F4dP9dTA55ripmc9WTXoQ3WQ/wyZZKtu3qCcE9saMX6ZjFGOm6ZaueGVnfrinRj2ngppRfKTUzZ
RlbQtFYk/iH+YUJXWNStcm6hy43bGfZWJ619RVIAx2flwXLGOhjJY84E0ZuIdtJ8i3VkBLHCyrPt
oHKDqLWiWRA1PRxCd9rErfFqDphjAyjiq65FJ1SAali4A9ALijlWpnZZsll77CoQFUn0VMZhvk4d
jpQAVcnOYvK0cBJdO/P6iWxICdrJRB+czdewiyKw3MWF/FW1aIfG3ihR0rjqIcZGlVpwQMXDWCX6
PhOoBEsunGXhOe/JhNKLtKJ6CW+X/Stk4UVX4eQUjQfhmSgTrdsbKmmWhu2FhEmVOLjLZtknw6ZI
dXByaJSWcZFhMjbM/WDUC3QF1sVh7r932SEtygzbuua7e0zF4hoD1l9EmttsDLa5Z2ct7MZbTQ2J
5sIp44uU0/gPGlxyLf/rNxOYC3TLJJ+D1Y5AiEdSI8K+360XkAmalkSoZm0G2YegwMiEhu6gLE7+
IC7ovR5ro3rr8TpCteMqse7TqH1WWbHudR7pp44uQve7B6Nlw0JRtOir6MubrJ3VupdZ8eEGCf1y
kf+ktUPZIet/EKLPivj/Ebj+9QIIaMB+QOmBnnjWif+GD0sDZeYp8QNENJW3GcUXBE5ziIkSG/Tx
JTGS+2Cr9B+0eIYx62b//GehfaPD0/l3bf8PKd6ops7sJxxbhQperALNjDF0BLeBsN+TVK62dt++
a5FCkRzNOFuT0UPpmeGzhkwtZ/TgdGcZm7e2aYo3jQQFxu0LDNLOZtAQAnTaOe9D2APpdMMpSaoP
SOp1d+zNzmH9j3KnpStBTxei/0B7Q5NPQJtW2Cugh8msZEg6Ir5YF2YKykEfu2LVeSj8QB9pSyas
30pg09CFvXNQo2pKrF0f4uGPe9RgnO1RuRaiuynEhaXxiSLmMOhzircoHnMbfEeBT1xAZqHZyPKt
rgkyHvOdb7hPZhL/VH343RrsSyLTEpLOp5OUt1jatzTo7rZdPpud+cPSnGulnCcVTi92rmGlzvew
vslV9rWnaSTsKQx3DYyExaCScyDEtgr1HWFvt2oomIsmz+G9L3qEdvKRbNKbk6Hy6tP/w96ZNLeN
bFn4rzh60TswMA/R0S+iOUqiJGss2d4wKJOFkZjnX98fCEoWbdnPVagFFw87iVICSOZw89xzz/nS
kE+yPH1OWvPWKATlvMzEeewH6gIt7GQa12ZnWqfLZ5arFHNHxXukqZGtdTEI/YTfGgQiT5xg1BVi
j54JM6g0HaZgtmPTEwQ8Lh1zGfozAc+wfiT/h0/8b/jEkkgFKsZyb+iwP1KKOXYUKQVKvXbt+QaZ
1Nd/6ynFltwZ/+qShD5bxyjuiMO91psljSSIvJgCm3xuSCZryEFsVlZHwF5walGapQQW1u83tTcZ
7ThMcE1yTbII9fYvqb2Z1nHBimFS0amrMJPROmTvZNE9XqhsH1EDinGLM8927uWk+lQGYEqe8gWv
MJCpWHxo2D4Tjv854ezYhvxKXilGGBZ/LWrsl0nsXFRIeVEP55nmJ9wjwXQyFV8QTNttMI5xrJb4
MHLoswJxiUPMTOBnq8KsnMhtY5PtDpNbKDwPea13aJpkLXfV2r6zZOJzUy/TZZRRZ55uKVnXx2m9
m0ConQkkxMSV+zGQEd5i+rIo1dijtBeZiJqkjI8GlhePbifFXK+QaAk/x5pAYq5xZq3W3HrGo0jc
zkkeNLvRlpRfzdlj7ghDJRbN+B42BicjMZ5H8hfRVp7TGg6EL2xUW0GNFXeVwAHraHTjiQJ3eDio
e1FuOVYLbQPwWp/5uzNNQFt1lSsYZUZigR2BEC4j+DJYjZwJbXRZaat0mZKoX1AEmyBzhqLWjS19
YQVPpvA+Cjg4yDl5tTPLV8S5Qa5fUOM/tnVz6QgFaYSctzNITFboA01gJbpnLua4krhaFGaJoKjg
ofDkC1TTlOqdJ1KIH1puwYomIxEiYR5SFWdmDGmwRLA9Q8vjzACItKrlSo+uAhvOW92VV7dGxpda
5tEkWvk3Xl2vuAc4YrjrkiTUxgSC1kGgFKJBeSLt5boT3bBvLauFXCh68UQnVJvZsoi6Bw7zWDx2
vKB20vHtz0Vd9ceea7N5l1NAoAoTNojkSQupfZWpM84yV7HjXbfao2N6InbrLtwciqDZO9xw0sS5
M7diJWeT76iyto9JpAtiWQvnrg6TV9VVcZInoAiJi2xsCkcLz4tt2AbncZMF81ymDs3AxJBKmTLl
xIaykh3i15AFVIKAhj+XsaQuQMXnhm3euEZ7gbYd5Rs40XtZ8DHLd+kcBwlxLJZYRDewWDwdAeXI
SZJFWHKKslP5Lsg/pTXgtYJWOhty8YSxxTXOHLIVwGQx3WIR6i61P74TTNTkDzkXvkSto853KJ9i
ZVISeXY5Rh+1gwqsP5ex6fDSYNHWIKCkT/giCF2xciDHGOgXBoJtkcngkXLS/jHIBnaFF0hksOuE
SLTpwlczpk6+6liHgYMPqYRdgiRGRAsaDrqFTi7Xd2Al7/IWvxjTBxPRw2CRa+6jC52n0sylmbUb
v9VNGPy1OBHF5K7U5GpiiU45zi3F4Qt1nox8d6+iFlOyOc1go7tjNzRvoAYtd5l4ibNSAaV8l09a
EkxEcWQ3y+BPjVwITIdy3ATOgkLBL5LEsaTawfXYuVcqMioqCitEu+XlqgigBJoGGqwrKA5Zhryq
76yeyx0SY4aeTbw0Mse+QdxeNG60CPOYSNIhDRQ8uLr+oFqYELtBfm4E8idDQJBOLdXzJpWMMU1l
U6+rhbdidy3rAVn3dqslzjo2pHSeJFg3y5E9qXIHgm1l/RmhwNP6ljLTCQDHDmKT4wDzdBRL4q3R
rLRFFbQPSUU+CxBoAWRaj1OxIfRGqgm+KPWoKUFqFeYXEKKTC4gj0xZuoBbVE1yVHsTK6EICeLiB
5/wBcaeMYDmiLdEgsxKykFLPcEtg1QiiscySZqkE8Zj/VpAkNuBP7/iqvE+s48+Sbflz0EdYAHK1
FfJ7zlV3ZWM9tLV3EyqU87nmEliIlNfKOysRoBnDIEU1J1opF6lmCOfB6tlOwdpTO9bnK0yUUPlC
WpBcPvA7y7BoJuaCBI3yUa8Ar9BctB4bB5yoifXdV4gzYIO5fukLELFdObxLWw25Igc/ZlsnA1no
HmpLAv0vCvXUl4WPqYGPD18NGxAnHtsiNaqG7i2F3xwfsZSa+y6EQFPN7knWVudpoFCz3/mfgj9N
zMJ054mnSZPcZKTaUGnSGl+oFkeawHEeUrejprvXezhZ8Sn6hm94ZccByUiGzizFnhUhGooKNGQI
aukz27Y7jy2/xHeTcBRNJJI6WoYB++rRRgl7IUtoI4ihQBFErt/i7lddwO8/D2tUGVT9MUgxWa2s
GjgteKgZEteyoj9gtOtOIqFaam2bTVaC/Rn1k3yhh2ZwmSJGnOfSpzZFqYF8B5yPskC4mZQ/ElxQ
sDP7IqEoX4Dbc6tjtjJzMjxcirjCftTxz2I0nSn0o2jDBzwuVunW3NlKNyiuqxpZ8KgFAqGDrETR
ZgJgK2sp6VG/auoJSShrKmB5N3FdlOkT9yFxjM85DrJ6u2oucmQHUEM+j+16XuYIHpkrDZ1oIVSx
DY6+iG57W0kBtcKay6bkFBPHXnlzy8gbtoJIf7QQ8xLOWq19clrx/DoWY+pNnNBZtLExFqXI+1gC
ss1dTGExZ3uudtKmEKBcCIZiTgpLvOgWRNGKJ2KGBpAvgWJ66NpFCBHdC6E/qaGw3BcN2nJyrXN0
xXmrNM17l8qPmYDeFSLPsXe+Q8h7LKVsHfE1uR6YbYuiQzLTTL1p0CCZWhEat4qk3heo8bPBA0kj
pLLUXG01DkRjNRFxQE+dTIFryh9JeOfhcQFq6uY3Klgp1U64mXpxBVSi7bABdqY2QcQUJAs/bO1Z
QUb5TnV29yS4ousihGS8a2PkOozdDS6J8UVQX6pu6ELVh9lhlxxLZM/ZzeTY2cRIkE2gsIINQXDS
RYyYJbQk41YbxxlKOqYvwMRHZpWaI3WplMUsiCRzDpmc+qikuhMcDxt3tRRmcQJOIknVzFkVfxY7
76kUVXRMyGROdJMj1V7l2squBUHOlj5oxDx0k2oq+gSEBiwcSiRIKWsNGJEbOYs8JzndSiyrpmHy
jWHyExOjFEZCKr39SMQaTAUZYm9SyNs8w7UsK1GkWlnhuWOJE98k1wvnbGkaWjLxdqyRjRx+IkpL
r/EaYVsN8PtF7xzxYcIbCz7ALImce6UkdQhETzaxMa1p7XjnpRfAwBKaDLt6TcXtFgIZcdmlYH1O
ENWbN6HXTDWRYZIkO9wgpeaBMTAvw1CeADXcZI2dnutxuA2r1XPhSlB+MxhqMlVCNhWemfIEkxUF
OuCslrLkpLV5aYhI40RdLfI2tBeCV0AvJdoR2+RWNkNpaic6LM1aX/u+NnORvDVbYjdq+BZgYKi6
xxgia9odsuuYK66sFcwoxizh51Xr5nc1qi01JmWIc0K78Jq5a1sU96jN2lMLHFm88tE0ETUrJJIP
JvXSIZREs9FrOLJReq5mlYaGbvsHyVcxK3IEYgkGqHSEQBTK2iRNpk0b3SuVP+9waIOII8y8J8tT
mjPfMKMrlJP9iVriKh2AxEcapMxSs85zAT7ICjGzBXNaRnlchy+WIZ9Ivio2hc/CLgEfw1x7GgKN
QfSXp62rbVsvamCT7ZChbbXNLtW/ajCaJkbqmxDnEGo2dspDrdgXuaI8+aVXkWVBWkxO7+1pUhs4
O6x8eC7h6g9RjQKWAfch0sILOdCUmVKoa+RhtulYzz3yjYhHLKwgPKNerjJDNjP4ag2OVGM50560
WpvLu9pB2ddDugbTU9Q+LXXpMMUoZiIngQwSHjXJTIp37aVX6mcrAgCV4pnL3LpMAorgkxiQJarD
CzSN1ampW/FCDm+CFPAgd6dyjEAkAMKuwvXBDcutZubnwiq+x2jkY6kgwaU1GaI4iS5YuHtp7sQz
Wuj0qjxpDP/aIkfGicra1kaik97wEZsTvDtPD1vKaUC+iBKT4CyvtILkI9V+ejCOEfyeJTKia4UQ
76DpQeaTwrsImyeKlixxium1N6XCMDjnpp8boEUlkRTUuHOqlOPNylOfxUqux3al3Sea/7wyIoRr
k3bimOaTSe0MK49yBQdiXmDUMDbLnOClQaG6XuErUW88DkM4zYudyXxWmNA4uvoGW//YOBh7WI9F
DI9aOEvdVUYVFMlSEwoMe5B5EfnU6yAePDbKrEvzCeFCE4p7KYb22trkqDz1VtCkPwLZcGb0+7aR
Z1JICUNbxHjwrOwbyXIvIstpZlkOYc0Qwq2tyLe1mV1j4QiNgO1g4gQm5nF4vJuU1aIFCHNXS8Ji
UkQtbPwu1e9H+bWt2JBR8PSD5mBJ4aMXBV8je0ekQ/I2Va8FAzaXFYafPRl379hLPlK0fiY24azV
hZlf7JYRcgZNKJ/BAN9IKXRwtFqmq1wKJ2VhbvZwxH/Am38D3siiAjSKS9ChpzrkZvajS9GvPu19
DxDN7/5375jzAMKI5mBzW2xfjI5+649e1Pjfb+iAHfUv9DUqQqos7ra2G4VHsFKndHLkerR/pP2j
/KqFYM0TFxs8CWSAKA3NJrED0wOyOIffG9ZIAQMyNYr89hcfH3fcz17+1+/1oxPUj+0cPfl6s3PD
qZtxAP+av313WVK/R+F+8vLfNfHm5XVenvp0mOvYe3fXUR8A0sEb0Kjix+Cpu/rOfjM8fnz233m/
3/mb3+uDznTq9wbAT/sAd3NwMB0dAgr4jweApeOQK8tU/nRX39kn9PKYJymirIOVMlJFmXT20PGg
KJjAi5LZOTL113GXGCPN1Mg7damb7jq58WBY0PvV31wTfj4k5BFJKrSKuvzUmyHRzQdo+zpl1K/d
c1prQgezS7oOLv47i+JPO0Dmi8a2zeyydPvreGpY+ogkgGIw9PoLRY7T6wcecOhAkEXsZUhFSF1+
4M1AMBQ6QFRlJPD6/uHj0+oAhXVr6CDQRrphMd81pX9JciBv+sDkYxEgmhXy5F5eNH8wIvrLWyNT
oCsuEuWXQX789uYI7ZpunTyMgFOcArKMo/jAUaCII16TKMHslkSu41Fg6COSZdCPNaNfCk5uJki6
pOJLKQ7dG2VpRC1+x1w4fOPHHWHKI/KBREviyU0HtoRuJKDjOWxTMEekRDu1pvdHgjGSJE01WDBO
dFMwLFHR5aHdQLxIuCWzwL4bMxvqCJsw3dLRt9pfJ3du6LpB7oLdYaOBGMmSSc+Tq++vo/XRkIgg
DJZP/fQWBAWjkqFvb41wgiMs+O7QyHkKKT7iYxgI3XV6u4LKdzLw5RUJroUCEQOmxf46XgkNY8SB
RJY4PPcfn14noDk3eF9URhwaLU0TD8vd8dHZ0LoQWWepPNXV8GVfHHp+lpWRDkgiI1rZrwMcPo7D
RE3noMqpqf/49NYDxurQ4EBSRwYQkqyq708JDkwMFiLpUwVS2LEOp/lvFuV/NWQmVDRVUCk0D4+G
AHNBlVgsVNbG/XVyW6LEKaYfl3//7bE7V0FNwB/eXxD0ETojMlPhED2dXJiogvsM3Rcla6QSH5vg
Zv1X/d1I6IADUpcEpPs96ITANMmwBsMmEkcExHvQVj9eA7uYUEUBlFzsyb1291QD4wF2AFiXHAG1
w4b/XTxgjhCNtnRFOUyMfus9pe9+f0BShg5+WR+JOnxV+WXPPw4JLHUEp1VCGqWfGocT6en1w+Dx
wGaooFUBKP3e0cBSRhTgMheYcv11cpOiJysPHg/KSEHoWBI7veQ3IdEeRtbJ3YoHlP1UJ8Tg0FBj
YUA6CSD29Zt+2w/dcmmw/oj668enhaJiRT74oACGrJGnUTFBe33LN51gsiogjq0yV041OHql7g8D
DJSRoXbE/i4F/aYD4PsbqmxwWjyEzie3R8o6NbAD90hCA5ztJR3gpf+av9sjrRETQTaADl4/PrGp
wLMNPTOzQcJ1Anxi/e+vo5FAVgU0SZLZI090Krwnpv9XT0mMBFJ0XZb13UXRILGAxZtMVejJbYsE
N4jsK0OHgWSMCIF0Q1e+Q8+skUhGSSa92l8nty8S1aiDc6t6j55R+tRfxyuByXZBdYdGL/RT5OQ6
4QU4GtoRwAXAQhAY9MP2fxwlQcBhEsBp6IwjTmstVKhb63epvw8XcGhi16fSzWCev9kOTWNkIfps
UXzWX39hO/yNo8QrMwuP1WCzJ2652+w96tbP/uCF3vTj5wfKzr7cD17W0R92PK7+3ts9Waz7+V9H
/IM9J+3Nhy8ctf19Dv9+eMEfb310r5e3evnlmbtN1+lXaIz7Wx8e83q9g/71f+HGSdcfbtL1Zps5
b+lVPbXo2wP9738dPe6beOCX7adFuP7qrIP3btHT8QbfIsvWu7dP3hPDhjY7dp11+rbZnlIwtNmz
ddqsw/XbhqU+ITO4ZXf3056W+rTH0FtcrHe74sN/r3fx/3xYrjNn5x71EPhud1wYepflOg0hV/rH
ndSj1IPbZip01oF9O/up2mOfQxu+XPuZs95U22181HoPqw1t/Wq9cZr3p2kPYA29wccNhuNH/XI4
+w1t+KbYFF+dbZo2b7vlcKQY3njorZ+PG97j+EMbvlt7a/SQ1kdk2+548g8M73vX992jBavzjmIX
HPrQv3ayet12/t5C/pjn6/S9RfwQEw59+Kdtln8Yb0N7Hbz0RDc7D6HG0Nav1izmLFj5cVX+AfIf
2vqi8Gg9f/vcrySDwW1HR7PylcMxtF02/vVuHX5Yh5sP1+7X6Jlv9zwL+DE7fo8DoXTw/X4VCHyj
bQ69zZXbRulxONA1DoULNHNo45R7/kLXYeAEm643BGL7r2Nt82Wcrctt4L489KuGxJ7UOfRFrrlD
91V/1zosqS4JMLT1q3XY9dNLQ4dH7xr/Bxa5q61NNLlujmZFz/DqgLWhzz7dBs73nX4gjw1u+nW+
obj98qTfOkeVXn7X13z8nWh7wo61cRk9x5F8z3/7B7auieOs8R3LfrjDN47h0F7a7zNrv3uRl/7Y
99HhDpyRh97hgq3gp+3/A0PoYcvUsr+P8b9hR0Of/3K9oX9e+qHrnHcLIX59m/dOkq9lUT+eL18q
Vt77t+PDc/cXX4PtOv3X/wMAAP//</cx:binary>
              </cx:geoCache>
            </cx:geography>
          </cx:layoutPr>
        </cx:series>
      </cx:plotAreaRegion>
    </cx:plotArea>
    <cx:legend pos="r" align="min"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_xlchart.v5.21</cx:f>
        <cx:nf>_xlchart.v5.20</cx:nf>
      </cx:strDim>
      <cx:numDim type="colorVal">
        <cx:f>_xlchart.v5.23</cx:f>
        <cx:nf>_xlchart.v5.22</cx:nf>
      </cx:numDim>
    </cx:data>
  </cx:chartData>
  <cx:chart>
    <cx:title pos="t" align="ctr" overlay="0">
      <cx:tx>
        <cx:txData>
          <cx:v>Recovered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Recovered</a:t>
          </a:r>
        </a:p>
      </cx:txPr>
    </cx:title>
    <cx:plotArea>
      <cx:plotAreaRegion>
        <cx:series layoutId="regionMap" uniqueId="{C2F12A57-69A8-48E4-86AD-01370286134B}">
          <cx:tx>
            <cx:txData>
              <cx:f>_xlchart.v5.22</cx:f>
              <cx:v>Recovered</cx:v>
            </cx:txData>
          </cx:tx>
          <cx:dataLabels>
            <cx:txPr>
              <a:bodyPr spcFirstLastPara="1" vertOverflow="ellipsis" horzOverflow="overflow" wrap="square" lIns="0" tIns="0" rIns="0" bIns="0" anchor="ctr" anchorCtr="1"/>
              <a:lstStyle/>
              <a:p>
                <a:pPr algn="ctr" rtl="0">
                  <a:defRPr/>
                </a:pPr>
                <a:endParaRPr lang="en-US" sz="850" b="0" i="0" u="none" strike="noStrike" baseline="0">
                  <a:solidFill>
                    <a:sysClr val="windowText" lastClr="000000">
                      <a:lumMod val="65000"/>
                      <a:lumOff val="35000"/>
                    </a:sysClr>
                  </a:solidFill>
                  <a:latin typeface="Calibri" panose="020F0502020204030204"/>
                </a:endParaRPr>
              </a:p>
            </cx:txPr>
            <cx:visibility seriesName="0" categoryName="0" value="1"/>
            <cx:separator>, </cx:separator>
          </cx:dataLabels>
          <cx:dataId val="0"/>
          <cx:layoutPr>
            <cx:geography cultureLanguage="en-US" cultureRegion="IN" attribution="Powered by Bing">
              <cx:geoCache provider="{E9337A44-BEBE-4D9F-B70C-5C5E7DAFC167}">
                <cx:binary>1H1Zc9tIuuVfcfhhngaq3DPR03UjGiQF7ZJlu+zyC4JlqbBviR2/fj5acg2ZRRBqtu7ElV4cFpXr
yfPtmfzn9/4f35PHtX7Xp0lW/eN7/+v7oK6Lf/zyS/U9eEzX1Ukaftd5lf9Zn3zP01/yP/8Mvz/+
8qDXXZj5vxCE2S/fg7WuH/v3//VP6M1/zK/y7+s6zLMPzaMe7h+rJqmrA5/t/ejd+iENs2VY1Tr8
XuNf33+ua5jlnV4/PFbB+3ePWR3Ww6ehePz1/c6fvn/3i9nh3wZ/l8D86uYB2hJxYhPKBcbo6Qe/
f5fkmf/8sUInXAjKiaL2jx/6c+ibdQrNXzyrH3NaPzzox6qCtf3492/NdxYCn969f/c9b7J6s4s+
bOiv78+zh3D9/l1Y5YunDxb5ZhXnNz+W/cvu/v/XP41fwEYYv9mCyNy1uY/+htC/sod1us7erbOH
dzfh9/wPwOu8SuC/1c9N+8/xwuREAFBEIbYDlE1OFMVEKIqegLJ/jvkE1JGT2w/bwc4MEP8F0Lwt
EAO9fn2eYX4iOReSU7KDm7RPbMGZTQh7wk3+DbcXzmcSqp32JjpvjGK6ydYgbpPXB4jIE25Tqmz+
LAl3cbLFCUaSSvGTXsLA6d+Z2QRUf+/CROv+TXHpZu2vN+Lv507959IPtBUSWClQu39JuS1tZbMT
JhSWUj0rM4NML5nQfmz+X0sDkpurNwXJv6pqnb4qHpQzIA1We/EApUQkt5G933qYnc1+MJ6bGUj8
6+P/aCT268BtM27nL/5dM46cgJEGootxU71QQYUCA++JEvDx05hPZsGzPTU9jf0IPDfbmfH/bONs
EazrOqz8tX5N4xmfECEUsznZazyTE8QwEACBLtne9UXwstns3/zd1gYLFp/+R7NgZ7bg1dw1Dw34
WVoPP3foP1cSGJ8om2BB6F5UwOKSAsQSYc9KAjyebXBeNqX90Gy33VkqrPT3NwUM8AVcrdelC0Un
ktigMNTGhYGfXV9TihNQ3BxLLp+UCXg428C8bEr7gdluawCzOHtTwNw+hFUALvC2yN5Z0b+rOcDD
xxQxRvk+Fa7ApCIKdDyynzAzFMj8dPYD8rPdztR/fX/7tixcJ4TQzytiwU+EtBXHnD5t9i5BFHyM
bCHAW/w55pMWn53GfgyemxkQOG8LguVfMZdl2Pzclv9ciRB0golNGLZ34yySgh+IGOHyWbkYQurF
09kPidHcgGb5tkTVp0fw/vx19orSCssT8O2EhJCkaecioAaEKZ+Ig4w45Yumsh+SraYGHJ/cN6U5
lo9JEL4iQ9SJYJTaSOzX5vIEY84kSLMnvWIETGZnsx+N52YGEsu35YVfr0FtrKug1q9JDfuEgR8C
uvpZU4OS2IqNgHWFkbIZwobyeOFk9sOx09gA5fptSSs3f00w+An43YTaZG9gRLITxIkAgUWeyGFY
VTNz2Y/Fj0YGBu6/3pSIumuyaP3H68ko8DgUI5jxjcW0TQZ+wjA4gYw+O4HG/s/PYz8EP9sZKNw5
bwqF63DM9auGCekJRRKiU1TtwPAjaSUQsdFz8sPQ2i+YyH4c/mpoAHH97U0B4TYR6In69fhAIHto
E4kV/5nG2MFDYsiBSESRMKzaF0xkPxB/NTSAcC/eFBBnaz28qh1L7BNsK3AuDDNWnIBEgsgUe85g
GEbTC+axH4e/Gho4nN2/KRyu1jEEPx66x8fi9UgB8UIihc1stSudNkqaEVsoaWiHF85iPxI7jQ00
rpZvCo2zMP1vSsZS/FSVAip6XyBEyhNCBcGQ2Hj62KTJvzGx/Sj9fWkGVGdvK3F+sU7T5kdlyiX4
HWmoX48+lEKJkLQ535+TlXyTOBfgJO73A59m9r/WafF/3r1gbvvh2tuJgdjF5Zsi1+WjhuT568GE
0QkDKwvDz744L7iHDCkiwCx+ohQYzNvB9/np7EfmZzsDjMu35bBfgL8ebzIiPzflFQKM9ERAVpbY
PyvrdpUPxHo5gEGhousJLsMie9GM9kOy1dRA5eJteeyXa52t63X8mixhJxKS6ISx/YoHgigg6yA+
v7+g4UUz2o/KVlMDlcu35cNfrR/WcfB6RAH9YmOEFQEL7eln12eBui2IMTKwmZ8El+FDzk9nPx4/
2xlgXL0tMK7XD8Hw31DOSEDpU6i04vzZAsO7oKgTopQtKH1WNgYoL5/WfnDM9gZI12/LOLteZ2HR
vKJJRkCKUQZ1P1vFwFvRL5ueKEgzQkDmOdFu1Aq/YD5TsDwvxMTjbdUA/yhqBxn2qvoeQpGgzRHU
C4knKbar76EqhSBQK5IbhtcLJ7MfkJ3GBiif35Y9fP3oQ93venhFZU/AxoJqFEzlszYHHmzTZBMX
gFIhiZ4RM2nykhntx2VrMQYq12/LML5fR+uqBqa8nr6HGl+uGOROQEbt0/cgvMDVJKB8nvS9EZx5
0Yz2o7LV1EDl/m2FKz+t0zB5d7N+aF4PFoiSIQxVpPinv7JLFqnAf5QIZJhRc/2yuewHZLutgcin
t6VSPoZxHL5m4TVYvXD+KWz4PpIoQENCrR1UCu0NkM1PZz8gP9sZYHx8W6rkk96YW6+pSOiJZJBS
gXyvqUEkIxLClM8wGLLqBRPZj8NfDQ0gPt2/qRjXl8eqfuc8Qo1Q8nqCClwTqIHAHEmQRFvqXMkT
W0LOnf1U9gYYL5zMfkB2GhugfHH+/4IyfcXxr4ugSwibrH7cIN265Xj40x/rhsutRtOdOtSd+wA/
ET1/+PU9xuAA/nUvddPFTnBx5xbCX3//CJbFr+9tCYoFgpYAqYSsGBNAsQ7Oza/vBTiZiG7SNgxR
MK0p+KBZruvg1/dUniCpMFQfKQUKi2+K+Kq82XwERcYCwRlQkkgIdtpQGfBzaXd5Mvh59tc+PP//
Xdakd3mY1dWv76Gf4umvNtO0oLQAJoXppv/i+/oergTDH+H/bZOwFVXSy1XNgyRwxnEYvgRE9KC1
/tqGPd3Did3bPezedveRtOKh6zO50lWW+BdVEnHsSKSrb60ee9vJcOfpRY1rGSwOjwgk2DsieCHb
I9rpGKsm9sQq1S2ObkmCymER0M24NOFSnx8eZmrfALLtYSqBRNT5mVgFQ9EypwhH1TjBSHJI3B+z
cWi3f2mXqIjsQawaXLBrYVtS3ddWhoerQdVZ71pyFNpJh7IASXpowIkFKTid2wsqFCpauRmwTWzZ
X+RB4zULVjVBuDo8AKS09gGzyVFuD6DCsUN1Q/lKJUMeffbCgNatg+zY40tNSzUIh1U86T8eHg5v
dmrPyVabI7l1sguZVjGvBr5qfL8tF4ool6a9XrSDnVi/N43oo+XAup44zSCtKxIjRZOF5SuSgmtz
aEunVrz5/dYMEn9I24R3fNUpwhdU538G7XBeojZZdr1/fXiQKdw2PNgaJAeydmqo+WoYKvnV11qu
BooSCJAfswRDPCQqCkVFNV/FNAwfETwvcFVVTDoIbuLnDquz4fTwQJNwGZIitzpelAHnK8v3Asfr
xW+E13LhCztdjDYpnMZv/GUimtYhafc5rtvl4ZGnNtAQGDrpoqIgJV/VuTWOK4115C8LuGLrHzmA
ISpI72M1JJFYCeQnvRPHceovep6G3pEDGLKCRIOV5VVhuVk+SHFX52q0PkqLIX9Gpk5IcWnIhkqh
BnU9BwJJj7ldGNSJY7VBPDhpVOqF1fXBWRCNdGa4CUSkISnsPGZJQwbPzS01pqedxkW76sM0b93D
kE/oiI19tc0ZynJPdYUl3bpuSH2WiTxDqzHDSb8qwrrrZ8gzNYzB/zJvS4/2qXILEo+fYj0Et2VR
67sqyoPb41ZisL+Le4U7xG2XWH24YrgM4ku7U6AsYq7i/khANkBtyZhA+UWsZKFcnbDh3EpHdGv7
WCdgLx4SMlN4m9T3wgHBDgm3kSXpHRT17Hcx5sXqcPdTMBgEb1qZw3UtIdw2ARj6uKtWoFmzxAlx
Uxy5QwbHm5BmQzJEymVVG4erZFC95VRoCMeZPZpahMHx2LZ4afcbCEpN7dMyaCK0ClXR1BexlWTl
cXu1sVG3kZZkoBW2euF6QzpeE3ssb6rBptdDy5PjTEJhsDu1245HjQ/kYzhtltwXXfFBV9qKL2k5
2uiitgJbfgADl4rjjDVh8F0OsGUIAj5uqwEmN+ADrpdZn1h0hukTml4YTO/DoRQ10dLFlk+lk5NG
8GVhN17uVClplRM1TIczg01IY7E5IltsHPzIR2kHZ42nbSFPUdNY3VVCSNsuc1+G+CbmrURXCte4
//0whTbw77GlNlWV20Mmve/JfOw8F7yQAN/kPhur7xUZg2JljToXH+KIJD7IuSSor1BECvJ1YHCB
8sPh4ScEhDAExOAJMH9jy3NTaTXLgCVk0QlZLA/3PmV6CENA8Lbuw5KUtksRLGY1Yq+tV8qPksH1
q6HxvxQW69IzNqqM3/TgwWXXBBy26KuKCeczBJ9aoyFBVBbxIu9C5hbSq+hCjPZj0fddOSOgpk6o
IT8STQUe+ki6jIad6w9dtNIqye4tlY9un3rNjN8ysQxuCJAGa6GiyGeuj8boW6RK685rE39GPE31
bsiOkvpZZFnSdnnSoWjRYJWOThPqoTqOW5sY8PZBr8Jy4KTXyq2HziPnTNaE/FYWlA1nWdgUqUNG
Ufjfi3SsyAwyE5KdG7KDdlkC50gLVygvbZwRqjYKZ4z98rEdQDTOHK+pUQyhMbIxLhsBzkHgJ/FK
1GmwzAqfLANcHGm28Q1oW3JJeDbKorIf3arxa5eEol0mBZenh1k6Bb0hAyCgH1g9KAg3ImG6IDWO
lt6QkyMPliECwIvKFQ6BCqQqMwcF+EvmMz2D8NTUDWpjUWSsT/zRDaU1fujajNBl61tszjyf6t/g
dhA1dUH1MLqWl9rnFqLlKfgD7LitYQajadHyoo6h99ojbMFS0GYDir2ZczklfJlBaZWRUbUScMVx
taRdc0at/jpN/a/Mjj/2ynKtWJzKol+QVJ4fPkoTCpQZJI+QpVHnVQB2Ef2OrNBy/KYfnIQVpeON
frmw62RmqAnaMYPcmceDccRW53YWfwT3Nm5PWR0XmVt3Usxs4QT8m0r8bd7RVrZZFHudS4Hg93ad
RyvM8njGw9jgsEf1s82oW6yuMxB+3Sg6F7OyXAEBv1lxfNUVLHIo875WedI4thfNHLYpaAyW4zpN
PDVGjVtxbjm5pnzpj+QsLpp06eWaOEWfzCxsatsMyoPG9+IY09ot88jDC81JtZBBHwfLw6dsCnqD
9dzzq9gaIf4Eb3wUFzXchnfaNE8u7SzOZrTV1BIM4kPg1mpxE9WnuvG76qOH/di/KposeTxqCZuk
0Db2MQ7b0m9Jv+r9Zlwkw/hJysJ2Ek/6x53dzbWq7RF4ZMVMKa9dlUkAAdqqIU5p281M7xNGDzWI
TouIES9S7arIrN/9PguctrJviyq6qAseHSfdqUHxuBi1ZVXieQmMlMThrZhbwgTEm9vi2xtEufIa
FeB2ZXc2csim9+r4DdqMukXuGLWFl1TQezlWvsOL4c4vxE2j4sYRgkQzMEytwSB1wLjKIf8LMRxG
HnOaqZXHrPHI7TdoHMNzqCr0oXNVqXQ1smBY+Z0IoA7iUGhiQh5tMjPbG9TXEPFKhhimTvQZs/XH
vmapU7HxtC3Yl0qieGaPpgYyqJwGBclyipoVZCrcrkI3UVze8T76I6D0TITpTLR4St0Sg9LVqOsi
D7pm5Yf4lHr9lYrtMyspFyK2znyNVkHLPqQhX5YeO25pxOA48rimQ2DVq74ZwH6IXBUxz6n6cM1i
/FHa/XEWIjHYXlZ2H4GR3qwiYQeOiMLEaTSRM6uYEOfEoLmkkeWHll2vcmaJU98StZONlbwFWZjM
HLYJnhCD633DSMak3bgjhod8HWtM42Qx9oGUy6NOMzHoTsreTpvCb10eD8W9rbk4LVIFWLARO0jb
/DodVOoeHmxqNQbrcegRnfdp4/pelVzYUYWXVRwNq8O9T8Fh0L7RXkH9gTdubdNvldVf9lUaOpmy
ZrZqqn+T+NUQpcNg1W4YWDcgdX+nnv8hLtIPh6c/oZmIQXc7DFOJM1m7kPpMnaDzkdPmwX2r/As7
juhxZxYbZM/iytK2ahpXh/y61Ch3IBh1W4v+y+FVTGwSNpgNmeyuqMBGXxEdrrLK+xgO+AvhKVTZ
HBK+U8IKG4xWYedbYCIMLvNG5NIeUsWxF9fOiPNk5edR6EpP0wXTdX7dh6O/ZI1OZ/ZuAiFs8L31
eRPE0LObgHl4MwxJtkw7m5xZg5KnhUqaGQ9hapzN3m6p4KZMCEq8vHFZGN3Gadw6cKPDpQURjijt
Pw/v5NQgBvE9FZayDXXjdm1ROFiPt2lahI4kxR08tXKcJt5USmyvxM4ECwsrrV2Fo0fR8PACBI68
O7yCqaNm8J3UpNa1DkGatN0NrvxbOraXRdPfH9e9QfeR5XbkBXHjIl3kDsnzldfl35JSHTl9g++s
Y30XUuhfWd1dnHmnXZRfYMJmNMcEvsgget55nl9TvwbVZ31oUdk7jerB08xDSELQbIYSG9rtcQWR
QXeMi0KOFrHAWmwv65Q5fpt/9iRe+mV505ByxkaZgBoZrLcCcDl0DnsVN2DQeeOK0OrUS4PVYagn
9BLa7OEW4VjRDbSHJMcqH9sz3ZFLxmdQmJr45vdbPRcDr0VegPNKcX1eVPlZCubCyJoZcTg1cYPE
YVL3QdPAxEn+ERWQQrYfj9sRg7iJHelijAFXnKs18cqb2JZnx3Vt0LYp27gfOlG7QxXhT+NQEzdq
aLU83PvUgTRYC5XVLEKJXbvYu40D5uZ1cqlI4ULB6QdSkSOPvcFdn9S+VTBkrUAefxgxXlhIrMtq
zBwflU5hJUcdTHhPZ/f4wKkvywSBTcDHrlhAtq9csFZ2M9L5h9L8O3vhuuZu96pqZc14a636U+X2
58FXxhzwiP1vunaG23aVrXJrmXzQn718ORdp288IYhtUDvygZGUw1G5Q+tc1Cr9xv0qc3PL+OHwA
pvo3uNxBHnEYMq9a4aA4CyHHsfSs6D4M1DCD/dQAm99vUVo3DYL0KgygEn6niuwPKNu4VsI+Si1A
mfNu9/CqxoBKZVcrndK7nsR/JCS5riSf6X6/xIAXS3e7x10oKe1x7dodZTci59VZyXoxw779Sgfe
GNztPahYm4AFbq3o2NRO2jR/yDFf2Jn1GYe0OhIAg+K93bAutkGAwDOGXbhAMdQ6LbnSY7Isyrya
s/amcDY4XnQp8yA7Vrs+K9ZW137peP4VecmMuT/RvVlc11KKtKCwVRkLISuyUclWAuY4bcZ6Bo2p
IQx666CVEP3vwaMgwZUe5bco7K69TH0+zLSJo2RW00WpREwGtHKHkl7ryApXIVOhe7jzqbkbNG58
DfWtTQvOFh+WDOlzJdQq6caZOrypuW+G3SYxt7LBp2nlEsLJgmj6ze5xedwBVZtBtzofAhxB4Kmu
XDa0l0FCL/Iuvy3bdIbCEyRTBoUJpDmhYtjSbtx594ESF0mEPuUw/UXplePq8P5PDWIwOeddZrcM
BintkC48uzhTyv9d5OmDlcWnh8f44Qbs0T/KYHJTkCoOcKddgXM3raD4l2MyOCzlD7TDV2Xr2cvM
D84hORMvuiAoliEqPjKrLt3UQ3NOytRRM4jeWRQkLmsAroDcVjW/t5j8VNn0t8OrnOjerJSrO1oF
hcgr17Oo6xN+3RfFOUrnwnf7DR4oMtg9bK2nYhElTLtdHa4k6emi9aoPPtWNQ1R4XXE9I00mKGNW
yIUj8yrdx5VrB8UiZsNNqo6zkuHBot01dJYmCdStaDdIW944WorouhRF73QRgQDhcTgYlOdx1mdx
zmGjhvrOAiGbBOyLVcSfDnc/tT2b32+RvodC2ERA7AEkSludpQOqF1CnSpeHe586RAbnfRJwsGWI
dhOGv3RRdA/V+ytmFTNndGryBtuDvixijYLK5SRk3YrEuV0vfEghxzPz3yC5h+nSYDoLfF81KtHu
2FsfwpR8Ssrirs9yt8+a1XFbZNA4CXkJEQEYovLa61L513nTn9XhXGJtAgGzDC5Rg5eW7aBdTeV3
1Cqw+RWpP2C/C2d00tQIBpOJbBFvQzigTTdUTpngS78sEgdq/s+O2iGz5i3tPavuqwCWwHztwCNU
t16AbgNtPxzXv0HjWrOmYTYgAAL1sh3IZRxkrvLIcWfILHKzOz9potLXbhaHv0G1+X2pi4+i9W+L
ci4vMXFMzaI2SPJrBDa3dhHkAnmcgNteXvUqveq0Ou6YmoVrEHatPdFZpVsJ9UX44mqA1H8Sl1+P
w8BgstezNPaLCFQq7JVjl37n+Fz5i4ZVx8lRYVC5plFpRbldurHdf+778YMm8YfGsj8fXsCEKBIG
jREC5zDjqHSVSkToBFEJTOvz9OPh7jcvA++TRGY1WhTZ0dhGA0y/LD6PMr3TqrwOreoPWlrdCuXi
cyhJs8hKyp0olo0DERvsJGV03Pq4wfI24sJLFS3d0dZkgSt203b+XEnwxOaZtWqNlamc93np+nwM
6sCRtMyLR2W38Uw8a2oAg+JsyJENWfPSHYqqLlyMy7JyPI+Vc0mcqQE2wnFLjQ5x0yideoXLuY/8
ZdzLonEaW3baOXwAJihulqThlCDW2VbhRl73AJHLq17U1aLE0Q3SqDg9PMhmtnvUHTfUtZR9r1CL
CpfG+jMPB+4gUekFfNnUkU7w5mWN7X2qE6jdrGgGga1xzB7bsR8u8EjidTz02VwlxtQqDKb3oRa6
62Gr8iDKnVroZRGT+z7BR5XbEG5QPSF5l1qyKVydqeJsqFB12iV5MKPtJk6SWaTW0pYORdJtgObj
F5R7/hncqSzmsvNT3Rs8piBlORkAYjvzyupUNooyh3u5mPMiJw6qWZIG2dE4z4q2cJXMIreCkKbW
6nOeZWvusyPtSrMYTcYpgTJ1DceI1R9Dv/oQ1OMXW1UzXvzUJhls9r2ho0nil67M7G9Z3mEngC9r
mWHyVOeb32+JijIdpLKatIBbA5b+ZsF7dOdNnLZHHh+DwkVdB5GkPHc9xBcQ0UVLnQixOiwfpqZu
sFcPFtRcJNC5yuva8TN+HmezRWyb4PAe4cMM2pZhD+WZiuRuFA2h9dmXIy5TJ8q1R+8Faqi+tAJP
oEXjSTXcVdKTxXlpE1EsMGu4Om9KEuN4wWyvG1y450O7ZdcNkV73SqTRMoN4NyjKuM6i87TzfH3h
93BBzrXGKOB3tIoh82rD23/tN1TDwxEfbS/n9ZnglVTLsBRoOO16G4crwWmV/d5Lxry7mgkr+gP5
Im4ekkwGEMmL6zK9ERAiwI4OIzlc1rTOulVX6H5YFhrb/N7uUzJAya9X6lOc0aE5gzDs6J91dptm
cDGgEOi8y7zIPs/hlRzvvun7AF+i0kMeBBkaqrIj4TQEWdqzBmZOc9eC3LeTdxmEI4f8OHvLrLiD
isoBzMOkcBMRfWv77NbG/oUnw6+Hj+KEkDfL7VpIIfUJgbnzxgMpk1zI3HZHZS+P694I9/MWCn1w
GhUuJDd6x7Ps2On76AFusM8okan5GxaJRj4VMeQhIbQSRU4OIox21jcR6U/HLWAz7paUieAGdJtJ
BGyCL2mBymMrOYXrgOFZTuv0OFFDDUEWiBA1GRGVKyHNcz7C5X/w/jS7P7yAiQARNQSZTv22bYsW
ZE2vowUU7kaXYPKOq7LX5HygYXnVYHRUnha+pG53s8osrOFSkA2bBbe2HR6Xv+msxM7gNTOLmULb
kG0o1PCYgipyV9cl95f2wPNzAsXBv0N8JD7S7qEGnXEW4tGicGaFn/J+FVhh8Vg0Qf8gLVjSDDE2
4O6R0mbVXZ2WnWcFNcDCkj+hdvqCW9VxN3uIWV5XNJ1uy0Hm4Cnn4lNWpM3XeLTyh5QN3e9DTvM/
jzpaZnldy8uRtg1kV5PSHpVD/VBC9tAS5KqMR1o6bWjxwemBL+vDA05tmkH2rsgSjHofzBWVf2vy
pnPDMDxS45u1doXsvGj0QSnTodYLu8EC9H6HjjOFzEK7DsFlfB5CxCvLk+QiUFl8WccV+u24jTFI
XkWZH3t5DlI8a+RFkFH0DZzcYYbWU9tu0Fr2aTmmFZiisZck502mIsin13MliBvw9jHB4DShSWOH
GwWnUnXBkuIGjLhvNBx+a+p0Lpk3tQKT0hr3TQ/OsWsNGX0M4ELB45g2aT2joye6N6vqOKFZFEQx
eK1CttZ5bGd4gbyu4zN1HhNlb8Qsq4PL0J4nEpW5ULFVx3dhNgxq4cmMFMuuyq1PfpXeWEq25FTU
oE8ulBj0cBFYnOfHnQGz8E7DS1CoicCq7IYyUAsrjSCGmAZZkZwedYTN6jqB6AjOCAgtj+oovYr7
SkGQpC/ruXToFEiGJh9Ro+EqNslceNk1BDOkizoGIR7W2s7hFUwoJ7wZeMtUENWY6ozAAJUffq3q
+CwYmy9wIeP74e6n5m9wPKnTobabMXMLnVWL3qd/jjWfm/tU5wbF/XLEVRXL1G0RO01IfEFINWOh
TfAbG/xOLQv5HbxQ444dFLbCYwpuFpAPIvCvLZ98Pm5vDH7XQaJ9DNfoXJsrCo8etB08DqKzGXpP
AGvW0nUyBLcbsHXDIR+vfIT75Vjb0SemAjJz+qeGMMIJVcSynGU4dcFeu5HteOkJ4gbNXG5hAl6z
gM7vIcMpdA77E1nsjHpBeJYUxZFRBLN+rotFqNqYpi7Lq9Ad2Kg/5RFrzwLZZMc94gRvMe6Si9k9
XP7PUApGchZBKZQ68zD5WA7jcScIGeTVReb7nh3CDrGgu1K1jZagh8jd4fM5Ba/BXbuLh7bDoP0j
GsAlYpszPp4HdcSGZZdYufzz8DBTMBsshgeTPCWoD0JaWFbh9JmtukVsITtfHh5gah1/43JYla0d
pi5Jmvskx8umRvc+9laHu/8hE/bYAsjgMTyPUiukYQE8qZbKss9w1t6VLF2hIF+UeX+ac3Y9UO9P
lJcO3CeeGXf/suBd793DlUVKWTHUUq6qkeIzGtf+aTtYxccs4NlRBIcvSNodIgkz3CBSJW7YeMUp
rsLELVLK3Trk6ihwsFlaV4xWirw0S9x2TL7nZXJJLKj2HbxxJvg/tUsbAb+l35oB3nZqBpg4GP0q
WMBN9OJbKLm+HRM7b49SohDG2R0EnkbyPHgRJ3FHLf/gSXyeB8HHIhpmLKn9DPnxDbjba2AtglQ6
XCmFi9G5Fzm6pMEn2dRzlQz7nW1slteFpMqywNtAQCMP7h4U5cUQ1F+jjuarJLaE42UpmzlRm23/
O1ewWWyXk6jpRw1LwRpfRyEKnSbVcGUPw8tY8NDPnDM5tWMG5W0xyoFXYPLjrsYDfFEx1L46SpCy
Oj9M+qljZXBetZ1XgPkM6wjEsMQxZbdVQfRihIcIjkPdLLYbRAiZhq60lj72+/wiQhjdEFLwuRsb
Py7/7cHCfMkOvkyW9EI0cKzglkMK90lLxOFVEnj7ES6qYN6eBn2RV0vIv6PYjbSn4F5VpIL8C+Zw
+61I/GKRSmbdS79XkOoaoDKwXsnAtpKvRU5wd9oVXVAuGh7132nK2GVbRPXFEAYt3NhrOsce7SAM
HJSGbPwUYLiq9EF7wTjcBggKYm+iIrDGJU2toLqmOdX2ghIvb2cM0wkAzUJAPoqSbK61r3wP0mit
HdtXnYjSs46h6MtRZ0QZoiewItqObRu7dcR/qzy0hPP3IbaG446gMoQOOLNDaokudulYFU5C2Hk5
1l/tcs55mhALZkXg/+XszZrj5Nlo0V9EFUJiumVyd9tuO3ZiJ7mh4gxCIIQACQS//izvc/Pu3l/H
VblLueLGLaRHz7AGyPH0fJ9dh3aFkgH4Q9tkynQDFqPY+9HbTzE428lxTr3239ASEAr9v+MoGVN4
8Cxhh560F5WsW2XFx76ChL/IDChSH9wJV4JQcpFxNGjtETrR7mbUXEAr1EMACraTVqqK1vmjoe21
HXYRg4jPhe0m291E0opnYNbZQ9Jw98O1xPugCXvtERdRyK/TmAd67MrZ0S4qNulM8mdmejcHsYK4
+EEkurJel2hAYCW4XSKo33CB6UhlQ0eAcgNhQPR7EuTJ8uEA60rPgFwiA3mDvk09ye7G7//UyVfA
pEuz0z+6pYWb9LEjSQkM0NlMHzXQ/vfgiVwiBD2nCVoSqrvZlXdoSFNAiyfzjZ/vo8kc6ctAjpVL
/nFTXKIGY1p3yS7jtIAwTmyOqZzDakhSQBEivkj/gw1+ZV+8+yX+N2EI8dmRgEpL4Qar79wgWD7a
QT1KZNgf5G1Xbtj4/ef/yaugpjYKsWGEFsehqSJBeC48/6PC6dqnXwSCRaBhSi1pbqKNJtUkNpG3
kv/5e1y+9uEXx9+PNJEylnVBFnHya5qxIfpg4a999MWZf1csncHeqYt9Z6BMISMn4we92Gvv9OKs
b1ASFDNUZotOBLdTYw7p+Di1/3YbXgIFgaOEencEJU/druMJ/MS2csJ74rKt/r7mV/76S7W8Ooyh
GUu9tHAWYsOJ0nNGPT8spdf8/vsTroWOS6QgFHinOoQMzo1S0+9AjF/BTzxDUuHT5GhVe9GDW5ol
A4vnd68/2qdXIuOlYB6PYu4tgRU3cgtktQy1O5ER0XGmnOQYxCQfBPorUeoSRuhtDiOkfhJQ+qS3
E2X39VLfrXQt4WADtri+w77bM2X/TSmTXGIKXeuPdqZDWqAf5a2VemeuQGsy2Yu/v6wr5+QSUNgA
qjtKplIMwqM7voTVFo7f/u2jL0731jjHe47EThoLJr1VCOUyfPr7h197DxfnewFDYh/4UBe9jl/q
Nc695Wsyf+/Rq6AqeFo2m4v+IzDNtUW6OPE71KrmxWiB7jX3C9Ns9k89qfQj3N2VI3kJKkwB92Zx
F6ZFwoY9yAxpxsobyB+71LuX/X29rnyFS+CgjVSt4pGm4Jzvmes+keGjeecVTCS5hA2yaCcQauPN
Ddk8utz2XdvTH3HkABIBfmI6NVsIVK8HKXNI/e7OTz+tZhrGMgYx1/xo9nViNwYJ+vRPswZyqX/n
vJFAHca8l2uT4cduUb2o2lhqL/+3tXx/j/+5cZUQJkpIExc23b3wlHRqcxVU1MFS//sDriT8lyjD
yXR2X2ptSztAELOrl0dR9+eunn6H/lrZ8SMK55WgeQk0RMoYUk17PEe3DXIs/75rucpm6x16Fn8A
TL/2kIswoOOFzbXBQxa7dpnXk3Owi+O2k9eUzB/cmteecRENWGOhzmJBBmiDvVJqf5z58jWOwt9o
prz9/Z1cO0AXMWDoEvj90dqUS9D0WeJ5ULRxzK/+6dMv4YY82TqfeRRiMCDoZkM38bOMqXn5+6df
CTCXkngMrTZKotGUxp9VJqIamDSTkrxJ2Ec0qCvLc4k3FNNKBsymTVlD9eCLFhMUvSJ/jz/Iud77
nP+jQ3KJNNzDZh2NXSC0PGGD2hnq9H54H4jkoDQ7KJ68NvFH5MFrX+XieIP+TXeahHMpUtJXoa9U
jv7uR/qEV872pfwdXQO6y87M5TjwMiThmVFArdN5/GMJ+Grt9uvv7/zacy4Sd7uOEIyLt7msiXwS
EX/s4+ZW6vGBzdvzOyHog4vl2nMujnfY2cijI97MSsjDhBEyxlBPcvW6LFZ1sYmPwEHX3srFEfd2
3Y+1pNCZApepSMHnyxHkP9Jcu3ZCLk73DupJLZZpLmMdvAnJPkHq4s+g+QdZ45U//hKF1/RNPwya
2TJMmzjzAgbs/l4P5d9f9ZXodwnCk6QD5nJAeTbU1jblNtkNOqy2F321RYGcKjbp4COp+yvv+1IC
r15ozUiLrwLDhp9Q779Hv/DrEoQc3YfkqN1HTIdrX+r95/+5ZHVTx8ZEeI7Xo6k2huvZaWfzrkkO
CaB0/7ZyF0e9axFYkj2YykS7KTPtggtqGpcsMcHj3NcfjLCvbK5LhF4KrQfTh+FULp1dqr5Jgkx4
sbzjG1n/7RRewvS2nkbRPq1TSdALyEBQ+Lmz9q7nzcMaLW9kHD5Sx7v2+i+O+970bB/Q6SrTVI5Z
5+lT3/ktWEL8ITbyjxqXDwr4a+//4ryreItNnNS6FN3SZJqFPGt3rbIpWqZscv4HZ+faybw4+DVj
ciJthMeYsckl7wjmIK39IFP8P+CN/3FvXeL0LNn22k4cnRNgiuMO086NVh0f1hwCwXfrCtZ457nX
kLkj6MznVLCxggDqlJExrEzo/H/bH5eYvpriURao8bIZzZ+IJgJydvqZj+ReQyIwGv+N1U8uMX0Y
WWAwsKVpxbwwSxfv5yDV57+f1SspwKVeXkcCUnd0jKsxsn3OxlVl6RrWh3ru7e2yc/sCxHhw0/V1
U/39iVf2xiWkj0hgHXeo2FV77WSYz4SY4TYiUiUfBIZrD3j/+X9j3JxY1Co6rZImKYd5zKT/jwll
cHH9Q8puNFuAj16C4GYXpkjjufi3ZbkIATCHEXUTj1iWd8mvhIOa1I82/mCnXgmWwcW5h/wOSCTb
wAoHtkCoujs16Uc/ij84kdeW/OK8+yGAYrTvWQF9jsqFwQNT4tPf1+X/wOn+x2H/f3B8UM1qJqoY
hNCT34Fcw1/QrrcnW9fp0zAvX+nafrN6OkfTvt24ZrGHUZnuqYNYUmn7xs/cNgwZkXbJJWWfaBoF
WZt2H+knXomolyhApcnYSjvEGK2o9qscJeaCO9mBUCbjiUFQ5Pnv63DtOe9Xx392tfA6zZK1jqpe
e/MBtN5N/Q4smDsH3u9rc2+Q+XzUfAj+f3WY/7Xq73/Gfx4Xb0GtlnaUZTO7VbmcSCEDXQ4hiFVz
NsmQYJc2I6h7eTNBUYhltNs3VBG+ZnUALKIZ4aoxSB01faUJbzvosY71TA6zFNH4ndIV0EwU+a3p
sm3i67SCUyIouU0b+FWdl7leSXR00H0YgQsMVy2/MJCLhs8DUZPLlgDuSdAr8qFLStveH3W+EDM6
XW27JjEvtnFZYVnH0gGFRi0GL3Nx0p5oR00OPID+EsYszqTcp2/TsLM/sCsAwzveRy++hUJ3X2ct
St09S5UjwwlyZM1Jr5F/v6nUgIq6CYeir097b75RYc3E9zUh2jsp1TJus3iYxAkQrOhmVUzeWL+Z
HoJ5wzSxE8De70nTwbSip1CsHeKtr9DdtTxv3cqr0NtZJpg4yibdvzYgArwqMuWJ45WM1HFIpvD9
iKU0l2J1rqhr2udR6ydZYv1cRqykQSqOEL5abhI1BxVgqUWnw1962u4aMIRyErt7uo5VOIByUC/r
zbbImzFIx8JfJpKLJM5nv8VIcpNPTRTk0/grmG/bYR2zwc05g3gyPOBuoQwLV4QqHZubeZQntz1B
2SZXpAWb5LYfcONCkbrpMmEhaLkOuLkspLu772yXN13gz7mdbTbPbxx3Tj/ht0bzMHfuzXk/Z9L+
gp3DG/XeQPq638fg7BKd6U7l2+pXRmKtIBxmgUnS35flFyrKyD2twfO0TSfoKWXTJI4iwIrpKYu2
L3Oqi2af75LlZeXNGWt+D9LIMXT9m58uIaKDwzbeRBaK/RHslTF7h83nBoANJwfxBJwvFL7qaDi4
FERk5y3zmRjD8oTWw7kJeH0DADaVWdTJ6ch0SLcCexMcZt4iK0UTcjJbioWfdbHtY3rG0vrZilsP
3wHj2WFgP+kWHGflntvWRtm0hqd+knf1xvK4peelkZW/JfdBvXybFv6lbZbfNAolJLN1AcZgBz7u
ClKu17wGG/9szfwY7thy40izBEOyUsnmbdjDH0R5ryxlb/Oe3stY5MO23lrfFY0XfFlpBO3nfst9
v/HLeGy+JhDMASW66AJzlqLDvuiXn97azhmc10omxqK2z33CkT9WXEP3aQnBbd/owRfzS5eSZypo
wfQUZ9ugn+gOIdvU3YfBK4niCl4OpWvDOxXEGCSx9MuyyvvUl08cliRb6+5knJShXuCyMRZe32Hg
cKRRWnmEnGXTayhsz+cZ8kPNPBW88Y+D3x4gaFEKmxxW4m6gVnLLG5WNLbkduXkAUYgXgxhK2/Aj
jBRz0YlvOG7ZLusHzrfX2p8L+OjlO/nW7fFjDF6cF8UZ8HT5hvseYbAB5E3h322angWk5fxkyYh6
YMNwMDtsEjtdAsf5aGevspE+c2wpoVUJ059yhVEFmdO2mKx84GI6WPk7jn4GtHsBTepGiQTkHGSN
XXgK6jmPJvYaiAYVbZPR/qhT8RwkwdHXcLvhKKtginATsKktwFS8C6hfdfATykaBd5pMq7yb17DJ
bJC8baStkmV4pBaMQ73QN0hlo8mWvAVan/d3Lw23nDhRd1sqqgkGBVnvq/U9YnyGEdejWvcDr4Pn
3uEqbTaQEMFNRTofpLxkfvyI2wiaMGtIs4GGuoqsXx/iBk6iaQSuhp57mBHIHZvCFgtq58JFi8i4
gb6c9Rj7tne1eoZlXKozZdxel9YG6rNtMW/KAKWJH02QsOfWuTTJ4lXZZ0XEVozNgNffTTI3AiTx
rf4VbtOUK8iNRDn+rx2el37zHhmx0E0WI9xWb1qP4Fz3/gx2fJN08Y1gtHllPexE8iBMB5gWNDIe
syjE4rykK7xOM5ASoCMuWhb3YNTr2mQJNfYzWxb10qccGreEIaQWO+TUhmxpdF9Gsy9kDsN5Z25X
sW2PNaRxabnVwBOdwiGSPxIMxb8mMbpswzTRM2PGuw/cwPJ6lUihltFxVc3OTl7ZkxTpTLiT7qb3
QvODekCDxxsT3yDjG/AcgO3h66Aa+876Z3mz7OquXkWSb32vjk2ATywCJ311pHK0YdHXUDg9Ru22
pHe6r0n3O/LC2T6RtmfPjqfAoQTSkzQz2tM/Zte4H3UdqJekMz7ChGZHh7npPQT9Nldq3Pq/N6kX
UoyzTu/Bafva9al3a2KYAJZmHkMcscVLbSHnBPxRYLHoiZEhrGpj1VS10qSI5TZ4EUHSftvrZsCx
kbgwn808D0cTE/E87aH/k3MIUMDxqXH0bunT8Q/vZ+qXsISy38AEc79F305FvfKu2KWix8mL2LkT
LvhFg4VpvEc6HDjxt7PAW/zeAbYE2TgznRf4iP6s/dWwx13J9GbGxfTYs2h8gmaHet76cTwwm044
gyxKVG6GCD2+2k3+oR5cctwbTrKF9cmrwEfhlMYT8gY2719m4C7aUxJE8XFsR1HAF+f7RNisys5R
ET0N6SS+vVusBZmPvuhP4wW2mm06B0czw8/hwUJp2BVywUU8bmzA+WKpwsW0MfkQuWEuPbiYfWrW
cP3aJ8R9YbMffx4M6U+YAISVUGq90aYRFRS4g0MaxtsZAXP5ES3eNMOKYm2LzpjkwDj+pm0Dfu3d
EDlP08T7FG4glWxRC0BvjFVE/PC8Lcc1t3yZHFFtMbRbuGAUFKf0bm+WPsyFGeQft4/9Y9jOG7TR
l+ZWrWv8Naa8z72mITlgljRfQ6LwlBE3GCrAJoFbaEehlvU7ajCbQbxLFJxxbtZxnKazSBhx+a4m
hN7NSaqfoBLivBzsufHNuiXxaYbcMfk6pSl7laL2m/sRZsUc9GJ4u70p6FKLAiaIJM4Tn5Pl2DkR
hKVTSHDqzO0wFjk4MLO3cgdLy8v2xenHEPjfOSMudvOWRyGUwirIpGPa2nQ+51msm7X+I7FRVy/z
5S5HDt3J2C623HqNluRRstXYqdQB1Fh6uQKElTYIEI8CkmN93kUdLrE06XMl1NxPOYzuvHnJR+01
NmMsDAIkvIo+ibYNvkvKn0OoBOWGj16NgnOsn+FrtSxZSOsIsW+N+8/OBVwhAUw4H4+8BkJ3j5oQ
CUztCVLG4Wa83EeKLW+popMuLKLgk5p4Le7Wtgvz1O1uqvrN6S2HxbDv/UDCY7d7v+dpcJMmYRy0
OThGit0l8Zra39bCNfF57TwQMFYym/SkgpVMDNAiSCjv+RL0qbgV0nbxp4HBtHfI9GDsfLcuwXaP
GJNsVSBaIstV9F56Gu0aegXcJan/tI7NCiUzLPY3jVZighwxWHxYrRn6BcYB7ZLzjq7o7su+/cHd
eym3xkGS3rB+VEMmoJm1Z74K1KvfIbUoXFPDW7qXbg+LmSFh7H0k8oBnKpGeU2jWbYWqdbjftxP8
th6Xljlbsg2m2GUCs0CHNXfclV2fbHHRrHTqDqqGxm+xDUr8Bg3Ftgfdk3Z8xbvZoB0DP0mbU9H4
Nq9x4JfcH1cIqXF/RoJFgJAEjhbGkx1mnEtUV6D7xnMO6vJAb1lgEnlQIJ7YAvZsOzvD2zF+k7NC
8NFb2wyl0pHXZ4sGib5a12UJT968ovUV+oNhBdQrk/YwT4Mdi3BsXJSJgGANA9bs3z0ooMmsdXtT
l+EemD98pSSFs04YyZ/70IhXHKxwKEYoaz8kM213tJ/XWeWQlOmDbAEJTB2tsbGfJ2sqdQ6Pv7ip
wPUetnswcuYkx6967KfpmNI5SBuovDWbli/wwUToriFT9LZr5v6YhO6vkyDS5DZtIcSHF5OoA0ye
tjiPt9aDAkMX7GdQPnhlQJmdC70kcVK1jZZNsb/LG2TYG8TepNyzUTH0Xe3fUnCEwwyMNfwfDlMJ
cfSgvjSVLtXbWFiXwGQGn7h2FYUdCaCQMw4eOfFxaumvMDQobEKMVr/XvVhRFXTU+9VGI91udNQv
3oEJuDUeYJfgPtUi6nQhZSC6d0n9wM/iPkB441Fb90UQiZE9kLWrz2RYvBOwXvvPVBJIPqygSC8Q
fkhzwAyR30EQP1lPPFlZUI2G1GEGHVX6FfGC91UdRBL6xTJZzsNo4h8b0iKVNXiZTeFIzX6r2Mn9
zIUe7SFmUfB5glFEUgrCYNO1OmmWM66gvc5UOkSu2IgdotxDmlEfmrnnALURGwf5xpf4bZ+6JART
vxljEOvTucsSvMXg0FAPiRYHNXq5a4M2JrcL7bBjnWSdrvaJ4HBifsjSMzW1P1Rq4aMreO0FQ0ko
YJqVpzc/QUGEz0YFMQA63e4I6dBSq0dIMy9dUGcYgaTbuXH+NOcgjLG93ObI7LhNezk/QfV92fNu
9xcOaKYf9BXltCZFDEBXnMWet7+Kbk7rAnepAaKfJeTlfVc+gpgErfXW6zU5oZ8W/XhPNYMMCTkz
2Sz82h4Q4gBebpq01XmadBqQbhaQIAPzKOqyvQ5JfdNtk45v4jkFSmBdsXBZ2G72bZb9bAqzQvqz
MLOCLsZMe0DxI4mk69S1zewXDNePLeKomcwdji41J25BQgQg0oc5Xohb6WucuEblDAUlKtcgrR8H
0/jNSb2LrWZxDeRkPis2/9knW0foY8T6PplqguzTzdiyMmocRGpjDKxyP2YbFN+5St8sNZvKGGq4
/tjVXMXljvMuc9aK+BGuoOZlc+/kcE9a9bp6OvzUbcBBNZ7XmmwkaxijfcJ99H4glB4dlUCWhNIX
Xk2INQnhn9HxkwJAt24H9IDyaBf3sae8OdtgSD/VaA+Z2KmM7Po9DqxRLfYua2v5HqVXu9DwBdaZ
E9oo8AzvuqfWtzOBgbR+vzutNxrfViHejfnheyZoXWZWNna3q5t5IzMH/+n0ANUQNHcd1Dj4OcTF
LJ9SbtfofkX+PX+aJYLncTH7mt7YHnrWxbgG9XZH4V/7CClbPn8etK4xadkwuaeQlUGW97MRrI9u
92VI/DP6TlNdKeYF42nklskEtbo0a5utjibs5yy4kA+EQijg6IBKne6HNTICNHsYq6JcSrdsXKeU
HAlNZ/MQzqOnfgTCJfIuknRGa0s1vWx+6XWahjsL2IgEPWDj+0vtkdZ8kl0fNmdwV1t6hPpQJO/t
FMBou+ysLyOQWTxa/95hFORQ1E6LfVvgAC6QgyaEtaemNZs+aCCHAp6BsbD45ayhFJMt2BnBs0IS
cqJBT8cjpuRLcO9rAf/ufCJehxQPfIm1GPsYSmiwWFl/oy/R49qFE6nRWQ+iPMXlLQL5swv6Yf3E
dALrV54ISZ5DzGf8Pz4IEMEx9BiaAGbCcXzjCSDdbRZ3QyfeFuDUPWRQdOzcms9jzKYj8RZ/f4P4
dWOOtW5M8KD2dSY3MFJ2j/Fg1HHGmGW5Q40QNd/pMkT1qz+F1Lz6bgOEG/HXs1j0lfIdDTW9a+jV
Zk1E9snPRqW8/iGJze5+ebDApADlEAXWaFGnSoQyj1duo1tRq2B766ZY85OhCRgq6PCuKs043lVX
KSl48js0tiafUULXrlqQay+PPvES77M/B0l9GnvZTvepCLu9iJfGV58kxBhQRALTCPOYbI7AOUnu
2x1X6ZpBF1buxbD6uwvzZE5x2SG4e/7R1LPfS0xn/SQasgRp3IJ2ClwEUXRQ9EXZgYdrpA4OCGtW
RE3jdYXyE12/yUivaHRQ5/fjWTdjE6QZvEScBlo0MghrgFVpchsSwZYHonyIy++6SdLPTgdQXEtI
15jPHh0SbLvY9wDIFFHTQt04pDu6pgj/+62Ww+A5tPbCSWKWyLsW/yFk83RvxIS/5R0B2/H7EZbO
+jMy04DrjLWIoSeI7bUGEA31Hgn4hGZolMNtM6Ll5NeBzmF4YrvXtgNApL9Ttp62FJ0WbLwXjYNG
X6Z22ig6ej5ub5rHkg7+K2TENkkLbuIQITGOFgkKju9rdDW9ZeqXm87hNHwL/WldqiDuJMmRys3u
5A3ctEiHuL1LkS+vJqNE9cspkWsihryPegyVV0DxTEETQuzBm7c9vMX8OQ6/+DTV1s+srMnyBG3k
1vT5OkOe5o5547v5Isbs0fbarUi117yvZYsxNd069ISRHjJAUwymYA9jENX0vqE8XR9J0G4t0Erh
3EigfSj03uZsUbrjVYrsJ74ByYwbpChyNm0V9kq0CncVEeh0JEOvwgFd7W5a7xbtUp4hpaai9Fsy
+vhixqQl6G4WO/G9iQFbhGjWZehSow+SSQ/9VToajiRJQ8yjee+LLjPquyzggwg+iXXX8+1iIp+d
ID5hdzQK1IgsQnVpX5g6FPQEQCKdSrQVpl/13tPkhBS1988wf5pN1e2Da3GPQ7P4VOu9GQseANP4
TOaA07etD70kRxrmBQcttGB32hPOg7vIFmzHIA07NEkEadOHkVqKVpvxbFhSSnlBRkIPUDUzXbXj
GEDgHrNtjJ57opsDF+Ey5mHgNxGoeHMn7gc/NC8AXKCurFt0PIq+mceo2jCvrsuerwNOe29RVwJy
xdbMa6N+/1TDHpyUcPNOMLJAB2Ms7VbT9DOoqVYe491vxC+zM/QbOgZOblbjiJpvPqglQTW0YW2e
uhhFwJeYkGh/bsgekoovKJyPsEIDHAN0DA2/E8Voj8yeGcDsfRehmQodCw+3/JT6OZ2Xzbyg6bTb
M3htlBSN8kVdRUwud33i3HykUL6aDwJcyv4Bja7pYRAb70rpQpJWM4f2W4ULzpsLtkCpBcbke+Ln
84xUuMnWQaZrEU+Jv/xSVkddiYnwOywFcxSDEi4Jpz9oRHVthSTGuAxEN6pua4Pgd2hUvJL7ofUS
/8UNXhq/dGGXHtlg0SdFU42XccyBZnEb5eyO4xqp825SIi5aN4SgyLlpb9EfgMvZAcMhT2WQLerV
eRIRJjPL4EWI15N16CMiZrxGK0THX5IVwfErBDBRvGZDnDTQ2UD11BV6o+BcNqlkX6XAHV/W0AN7
slAZQb6RymX9BIx5N7z4sQhfULSgBnGNQS8zrakMzuvY8/oPvIBc/SVJ+fJjEhDWKK3ja39jMWd6
x79junJrXByhL71ECb+rLdLs2y5MkhlpQj2oLy7q0edgQc+DL9HKN82ytNtqFmZSUM/+6JotGQ6C
6K4GDd1v1gNDV/+PpRtFzCN7N9cZqPtuwggFCNUpA7JGPti0me4tfnfNVkk3YDhgS/64qgi9ewlN
uSc+9Ri1LLU9qs3EZx/uYp8CYlf6KVgDjASCcEnQC42msDuBG7uPaLvE9PecNvtNstn0rveT8HuE
YrkKF7dVrEHTDrqfaAsHDVq1Jp0xOiBQJhtDIPVZus53mBxAa2WbuvsEDK0qws8KE+1JoecN9ORV
wrFyp0CwqXaiN2tPU3Qpifs0AF/wzTIaA3ngKfwi8EPnRqYSjWPbf1b1BlYFuK2/GXfNKdAYOel6
/1a7bSlhZaXWLNJp/ZvaRHwXLuoqLx4NCpJ1r7xGBHdRgzZLtuPmve+SlBrMhvqQVpBHWm495tOj
UgFEuLaRwf4ORNecp2n9A6/T+97WaV+jSwMP4lVBXdoFOwAzjSbTn7BRcFgOd6u++Nb0D4Oc3I0f
RyipmoH1rvKCaWlxMXAd5DwZMHFjHBatgDmzrUzj0D8Box0e/WARh0BQfdNEowTFMey/6nFfK7Gm
Y9kKfEzWgt0r0B1mtMUwy+1Hb+uTLkcL2YfyJ+/O/SzNXRoM7aFVFq0WKPeN5TrQsWDIXHhG7A4b
bt2jHLDT7D2EuvPvffAH7tD+JOUWvDfJzE6emelFiWslue0DQtDwamn6q+0jFK7huPkVIX1dwcsl
eo53IR46HUFGMgjioqeuizNm1v00xcSVQsq0hHWegv4mD2lulIrazB8pdHsH46cIr8vWQQchpQxu
G3N7sw09GGkL9s7bzA0IhQLtuBRlWpZCJLEceICmYO2SJxTJ4dem5SItEBKkzNOIkcfQa5IkI8v/
x9mZ9kaOJGn6rxTy87CXt5OLqQGWZFw6QgoppFTqC5FKSbxP5/3r96GqZ6ZS21W5GHShASmlEA93
czN7D6vFj0TBHA7oeaCqm/M899pscjzqiZJpT+4QBxnkofvObdUB/YRefVcMZb4GPwif3XSyDuni
1LcFJnn9psE0MciabgnalOH1k62o1wxpK9/1aMWyKt7zVI+cmg6JM2WnZQwHevw6jKqRVgSorYHF
vVf30UJLqsa9HTeivD9yeDPUUXP0aJ9qnTibuapfGkUi0Vvn0ewLbXC0dUAmfcgys6Cz5ggTUT5a
YzAwo+mqjYV4np25vg5TYLQ4K8SFrsxa5YUk6VchJL/NjGHdRbTgkoxjKRhsjuecn1VJdD3oQvtG
S56is61E9OrkUeq7hjoHHVXHpeJo8tahYnmKzQp7ewWPBwMRTmLkc2Cn2ipuottnegVW/VcZgxAH
by4lqYtpYIGvqCJ+SJXKONaJkzVeG9vDVSjEfIibcgBb4Mg/hYam3KvGKOTWCSuQU2z6G+CcfOz2
9N7WZqtekcrIqr2W5GH7rsjG42Ab1WlMrYRuMCippmNeM9bJtdlBru85C3aWNllQDpPlUlkWuEt0
eXWLVZjmCRlwZaS08HNtmzpWOngts1L8Yq6LS+m0/XaQ01Mk4Q2rNGOoFmrnYCPPvl2W6Hs0DxMU
sxj/7rSxdsqINj4bncGHjNBtevC8neqavV9zvl6lQw7suyiPHX9mk1GpqEyMellIur9WUIf8BCEw
esKw2GrWwsRVlCpe60h7j2sl0LaSM0RYjedq1+Si3eaIYI/9MBY0VWR4oVmT8T6FpXJEGrvmuq09
vsxjp170ZaoC3zvqxs2WeNf2g766svS3s5MOR1u4Oj2dwnRyT63SMrAtVfOoPI1AiqK6mkRlPzYJ
+DbKnHZP+9vdYyLa3trlMh1cxU2o1ZaCZMjt7quY4bBtNIAYLUk8vwnD7bcu/HR/dsrRL6lOfdEz
+cIyXFTnbaTslaGpPVW4GkesGtMEm6t3rervHebUo6LXqm1Mt/4c5bPjNREdXY9AGAKa003V2+hO
56DdqjpoureIWEuONPAapqyoaRVfl5hhWbcc3W29xcP0SVITR3OAHV7c7cy2SLjpYUkR+HpZH5uR
sSGTsvTDROvOfrLUdF52ka3O/VHNzEl5mnJlrrZdag+NBtYaTtFdJbopvDaYnkR9j6g2Gg4D8b7L
AzDBWWUSbEULKlhKCJY0TiNTjIWH3rvE/FlYUfbq1KSXzxjADvOmtRxJ5Iv1mVfkJDAXEnoTu1b0
NDBI2pkAekUhMyXXPINC3yyS8awmlIyQGOy1UnTapTPh8/dgGnSSLuZJmcjwm6G0kv3clHF6shUz
St+Zno4OUbXLlmlbHchU/oOqKZeGp81tNbDCE/xLh65ptN6LI4xeHqBa5PYuhE6yHHRk+OIyxmsi
5fCX0siuQxE66XlRZ7N+E3EfFW+mO1R54mkuu+y9NAejIIsfmeCydYfW1oOpW1SDCRY6k0rGZq6r
FP7AkOV723Gtdl+maZ1hVUgrMvWrhKBe+cyGlst+oJIpTvESjtOuctWxhBegx+FlG8V1/A1P3db8
MUJnrRWa03kV3pUygQfmlWXumJRg8SiUtdjOxI8CFGDq96RScwfVSMWp+0Y1JzA0Os3qVO0lIwBq
unh52D8r+tRl16zVrNkvDAeYYa7XgJEW3VX31a0NfHCLUmc9F8xtiHzDskr1sVFkAf43a3OvYIpQ
Tdl3elgNhwGTjXCzbwTO7HvdbJruoHGQ1w/u1DId9yJXTQpOmfd1eeANMMwl0FJlMipUSVXVvGJg
J4uLKSTJTDyFWqn5auRlIa6sSlOWR5xDtfZar6Yu37AweK0+bFFWv+PyRRlUJqVXkOIwMF7Y6pSa
D1WrEZm8LLJy7U11lzZ5YCdWwz3isXWqeBTaVnuhY8kB+8BmjBddaWd2xTdl4Oh6xjjYLM74qswa
B2tbyf7RUWlNw1+h57lRBKv6VqtwGj5ZRiLrwiPBD2eaBGrZ5deUtI1yWeFPNR+XyM3nKzHVeYM3
ntPXnVxLVqb+GLnaR4/6EpZyU4ZqVhLgB0W/NQFoKuGBeRriEmudud6OBl7027hi1Czxuc7s/rqx
rcrKPfLcRSExycMsOaSys+cfw0Bfl/xcyEk7KzKq+n1sjgKKMnibvWyZPx+F+9ksBW1QAPdFe8Bq
0S3hnVhmdlHFxjSACffd+OA6al7UvuLaalQeCjmSLSbZ7HYXYWIIwzMWC8uQmMqjPgHP1DRDG6cI
DVA+C3CiobGYpaW+kWjDpHXMe3V0x2teHaS7rYxxGze3lkjy6atSzBiPeLHWGVW/pRk10L+oFlvL
nuNY5ik82iFib6ZzGEU35NVynCGaGDY5jpnR/xNQxCp3tjduu0TsVYsOCyUnZIqqhvQS1yneVLSe
eucmd12a6gdodDVgwWKkopVBNLi9OnuA7U6fbkZh9s4ZN5OioCvRmn32WCswmW7ppbTNKW3T0Hmj
aewO91aWGNZDrLFBzvXcZ9qdo1Lgs59jTMlecGgPpwmOZiFpcWGQMTlGoFp251yO9TBFV1mcOfaV
Zi5Jc1LrHv/MvJricZPnMm+A5VU1VP2srHt5OSfOnF4LHfrJKbTqcfo693Wcgv9KE4i7LxwQZdnh
TlBYqhjOS444zF8J3NZVHJuL+upoq15lT6s+EwD84dxC6sgVeF6O3tf7xkgsc6szmHd8ceVopkBT
bmheNmE2QPqoDWmNwwGqSuQShG3VCr2OyU8arVNA6dZvaxlNfptTANPAW+CTXUC8MPvrmaFbZXRT
IjXJrqTV9s5j09J88cypmKtN03fduMGjtCw3ZTarV/Ah1Ls0jyHJuC3EryDRlOm5UDr4RtNI931T
jlRMobJE9waIOwPC5gKs2E3ulIhYQwdW10cQnFKjGIQ7WF6uPZKDSbtsxjO2N7PdyDpvvL5DwHhB
J8zIL2fdoW3TDY1R0VIN9S6w5xFy4aTXCg3xPLIsjgiaY7etjrfO0aXt797WBf2JwTclAyOiGwoo
0RZXOEvaM6PDanVeVJ8BY7byoI/R9FLnrDPbjzt4dkcFnAEuzTLkVQA/agw9RSTUU/q6TnN/YMzW
lVPFC/VFTmHPoOFUhYJiM3rBV13ukdKitF+H3I3UE61OM97mELq+ujlGHDcR8HNFfevWYwB7o4Tr
186kisyK0nXwx1CHAuJVqIVrQqWVaMSvfBrFs2vF2fIAbEfvV86IwMzZHYdzpBn1M5Mzq1s3crkm
qhoxHtNFlM7eQMeXHGGViswfSi5ntxic6LssFY11ldncj0eJLO27uNSU2QuLRap7kxMGfCyR1DNR
Po5PtWKG+XXWhNrXNqfY9KNUKo2X6mGv32gUVvlV08ZmeVuphkh3uFa0UDEKuArH0I2N0G9lUtWv
GRNJaCRPGHvtqybJUF83DTUQWHOd70QXWfatMkEu9a1GjDCbwJaqOqgsJrX4XWEVWMuQwBOEM8u+
N2uhfgPiL1LaM7UdevmY9bjQKciAvL6MtCRorSakwrCX+d50qqbyF2EsmR/S9bO9mVWqHmY3tL6m
wsTwLTYVWp4KygBlaxHM8W1ttOGpFJKOU1xDNhKeLec4yzxZpJa+66upGu8zfD4jj8oTs3uTc1PZ
xgjlxckqnVjZkaCyX5MpDYfNkhjJy7JMU72hqx2qnoW5grov865efhC20tC3Te5403YxXQJMezV9
E2UM5b4OK8n3lbkpvtlzJ7NNaLFvcrWAGgHtWIUKCRoJVzGW/eKrYDHuhmNjEgEDNfp3O2w685q3
llF4pGn8auYaMzzgDkaNn9pWpvtjO8ylT3gLaYgUdP18Cuw2vZhdqxfv09jol70dC86VMgExgYo9
2ydnIBoGjTnqceAAxwyX1mRPUSAr2k2bak7MS5MJUECrWbVwOjZyzbkN1a7gxehZ4/h5uRQjF0wH
/yC03J48QT0lzxw8ehrErZ2bN3ULD8nPyYrAuwt+QYUwI43zIqmk/EIvxmhvVYr64uSV/MZZYGhb
M4er6WMS3mcbo4vqy36C9xtUnTLlPtCNewOBrlC8UVvSt74WVeFlcT27twtUxlfG/1H2CFti3+t3
VgVrVi0cJhHFrmDaQDVIFRodHR/1ziiwKKAxazVwbrVWZThvPuL4dtXr9qyiTCD8bcwlHNZ8vdPM
IElc+cyJk6ZbOsgmxDpb0V/jiYGNUEJHaae7vqMV72Pw5eaXLdNdMDsakTYEUdQr+qYYx6Vlesbc
XuKuM1QHLVLml7Y0SQPmuaEWowRf4htifB5dVFrM0TZqeiECWAppT2IFQM96EeV0o8AVdPxCyeDJ
MV94uHYpmewiaOO0XZ5jkZkn3M/jNzuaaLR5DUK+wtcQcHXfe7BSZ/WVZEzfxMQ19KH9AGONEUBR
ex4yV7UvQhrvwGVLofhtKsUAE8Yx7Hu0n0CQlTHHJcMcG2epp2/KxLnkKW4VytmL7ESGV1Mtm/px
atCHOmTLhjtutIJu8kTRCuoL3t3R6k49i8MYyN4MSYRLDy55jy5zVPuqcTflZNrxN2n1MzqsfmQc
MAOLsqED+WojCG8hox7FoGhBa8TZMAf/him+C3QtnB0M+dzniFggw+oC/krE7O6ma86lwZgga+77
Uzcr6qaIEyBrqVgbpuTAryfVgY+k1LfjXD+rk9NtAWb6OzWz3Uv6usO3MdTd23xUtcxTl4EuTqZm
m6i2tW3T6PMeIlB5WnJccgcJ910Vmuqlimv5qTPT1O2AOeCqKVc9BJWT3XaWr0jIMklaANtXdW8w
haNe+7eVuacZVT+iQq/vh6EYgjjqxWVDZmN4OawJOr00P/JxGumFJ+0j9KqeKUKjZJ6gXeyNoQ4f
zCWKto6qldCBzdkbqFq8rrXodlRmfLEIkg0tqqvHXHWbr5GSTV5jRloNvlbN0HUN+qSVkfn5oCn+
5NBXE1Zs+zLMWjjR0/WCqMajJF6CkIbfrdlP07mBzYnnYxLu/61dnLwOSyPfQ2EzmYQchZHhNW1j
we50UyLL38tcPrRz/0p48kk8apN4F1Up8023jfao+vbuVn9UN7rtmxt9R5LumR6CzF0WDH54qV86
e2R9G/NH7ROSMN7+xXX8hWDqs2+0lRvDBCaSb8LoSXVar4ovB3h8f3+TfyVg1Iyf1TUV0z3cMBFi
qxEYNzaEU0aEVgkcT4YbezGg3Fe4rtrB0Zp+Q5qXeXWJ1njEsrLyBHTkfZdB+aKC+vU1rVqtf/Xg
PwnQmBPBBPUZJaA7trrc5p1jxrcVJzp9V52ay6MhvVh7rOHxEx66SPQ+lIbY9QGBq/4XT+avVE6f
dGrRtHRTorRiS03J7OgktqdrEUL2JoEy9zBLbefw9+/gr17wJ8la28hZmoZhbxeaeuIeG820CLQC
msI+Syrg07//M3+hjPtsUw3I3rjFqFtbAAUdppBWbhqQzf/ZTairqvNPKq26tQaJI6W1HUQBY0Gj
FRAVnqh/NWTgLx7SZ4vqromaoo5C/IvoSXgoZA6hmx4xnP2VX9xfPZ5PMrMO8SdUR9vaOmazQQMK
txpZ9S8W0199+KdQEk5gqxbF/jaCKOA57UCEjGnZ/s/e7PpX//Ts9aw24O3ybPSlsD3R0R6VS3X/
9x/+F4Jw9VOAsFutGFH9s2xiuravskzW5MyesWAFNUD7UveIxulZdVZ9/Ps/+VdP69P+j52IZhlz
obY0jK2vZtPKY6oBuf79p2t/tZQ+7WyRzoY9zJG5LRyXrEC65YpeavzvbSblfjSr0uU7pamV9i6p
03O60AtWZRg9tFUSNvckRPGmnfPXaTBiKHydWOgVfVzd//ox/e/orbr9I8zJ//h3vv5R1XObREC6
P3/5H+eq4L9/X3/nv37m04/s3qrj9+JNfv6hn36Hz/3n3w2+d99/+mJTdkk3n/q3dr57k33efXw+
V7j+5P/vP/729vEp57l++/3L99ciKQOaF23yo/vyz386vP7+hXa6Buzyp5e0/o1//sB6E79/+T/l
6/fie/nb9/L1t2Pyo3r53v52kDlfyn/5SW/fZff7F9f4h0s+59qaQS2pAW58+W18+/gX/R/0zA1b
mAwoExajkb78VlaUSr9/0Yx/8B3dBZIzTaHCPP7ym6z69Z/sfwjLNG3XERpEDH5C+/KfT+Wn9/bf
7/G3si9uUe508vcvH7r1/z7FhGOrmlC5Mo0rUy3n80RUicrHJq1pd06uPObauE+t4gVEhyJECOkl
TkMvDt9kD3rWS21vQnhQlq1d6O7iV+FjqhfnrOhdH9KA7kG08OcECcZgnRac2+FFUqgBkO6dWd+g
0LqErBP/aqesG+7TLTiGqwIFCZ6Y5X7aMcaA3Z+WRdxCEdIJUtyD6OKXzLZOnFiGR2SgGlaSF5ty
CvOkAQa6l9lN+qvr+DkgfDxKrsM0XJ0nSlX1SXmsZ1rtjBg6gCfp90Y77Y1lGnxMJg2goENFsRw3
NGUqF5BaWmvVSunVOG2Qm8atS8f7T4vzn6/6z6/25wDyx+XYjqFqpqXaEN9W77o/xV1pJnqbF3nD
5USYcmji3MfWEVD2Fyf2h8H85+dvO5AcQN9cV//syQJrWnbzzOBWM8letOZbA43Jz5sRSq9pH1AB
B65uHfSBAj0OkewXLrdOi81HV/laMzcHCXKwVCqyLONWy+z9knq51BkjnVinuKTCbmcLQtLTkm5l
txxtuPnZjDTMoaVc5tmmCB1lY7rzNnHtZwTPEvSflQBEQ18QwzmZWuMmSd/JHOVBc+6sskth42qD
3+IT6a9lmIcK7igrxMFL3j/BBdGo92tvbCgndaQ1ToXyt0xeurHDd01PNqPVHQxVPMRpeg+r3AZ+
Tq1AVZZtWw9P63JjVgJsnK47gcYhfz5D2HYC5MgYNSYnJ7Qgo6n6KSoVxzObkhphfU26KCQl+JVc
vupMQvQXmpTeULCEZOZcpTTx/FqvGG1IklcquKbJ7F0WmpeJuQr6+ilfojNScD5Sya6UxT5affru
KoUPMWRHnHz5+zX2kYD//O4JAypKF7whVdN0PqUOYgHAjJKm3jWtu6u6rayJF4DMCQubh4xYyEsq
+xjqOs85jlaqb00HT2n8WITnv7+YD6ehny/GtHCaEVBw9I+I+vOKL1CVQVzA7b2dmQMT0lfS0Gz6
hlAfdUOhOTsq+8Zt0XTP6MMMKRFvGoewh9c8RLATO8eONrJXFT+15GUPNO+PC2ZGZpcfBgibXiyV
tzyOgBzslzqqzxaehmTcegYrZNxF+fRSNcydNGzeYTmh1Hbc54qqxC97C2jStA5oPyWVvgnXAWbv
L+7/ZzfKdcebNvwjZEaq7dricw6t9q45zAyg3PXQflf6EPo0YniRi7MBBc6L4qz2jcFFfz5eLGwh
L5LNRrTWrrERmAgr3UedC2P/vlg1PVWhBnLhLdYI+OhbHLKLMYsu+pxBwGFhHz4ifW+ucy2uhGTD
WRqPQ7buec7uSL5eRsc59444IH47ClOcswyLfDv8RfzRfi7E/rhtnaGcQEFQG83Pcws6HcPhFvhh
NyotJr7gJB4eTVkg63arwwJHdF1zFIUKgzjYZ4qZ67+4hP838iMZMXXgK9vSVOvz8IpeRy+K+DHf
hYPEX6FHg+sm3a8cT362nvnjPgk2LrwEbpKY/vPyLnNmbihNzn12Iz6jenUzPw65F+fxbpincQfM
9IsVpVkfUw8/7SnbdOEmQXUxXeezhVBV0HaL4WnAps3fabi92yvlYoRUQtMYBlUGkhJWyw8oDjub
ZBXytyH5AcxvS3fv0qAORMEiVJLoBcuITb6EO1cS88ooPBdQ+Fy1P1J6QHcF1qo4laUgHEdwzifl
O1rDOIDB5vpZZqK4iGcI9ZaCc0P3NGvttootqDlRCBGiZ2M5+X0FX/uPsG6UzlmxlXmLfcuRPtH7
Mi5na+YSk7F3ArSmp3m6bh32hch2Ovh6vO6PkTwnSxFb5C6KEY3xLVl6o+bPVRbS9Q0rH+YMh/jc
PgFjH8esuavQ2sG/4e/DeSih0ZwVJ3kHFC89+DnvH6fiHAMOKPWTS2vTdiSTTRYo4fqycrE04xTh
yL0JE/d2TPptUVhBV99F5WwHaC3Jv9xc59Ao9upSPOu6fMTeXUK2QF0RdulLsSQvVmqc7IGVr7mc
EK31Dg7zUqjx4lXqjZwvZKvdjeFjaPBsy/QurFMXo80YurhbAuPB+kz5ZTpXH+8koqGmTMsWS4f3
gaRB6uapr6BCWM6F1kFizwZ6mjRdDAjVgD5M6IRFnb98XIG5FFdMIqTn9dyNFKpGFZiS2wddOq8J
wUdMUrrsShXGKa6d752Tbl3QAh+ToCdFKwzvmoPuSSslLhlOaPvanW2F4zFsu0OWJBdf64lnzdxk
KJN4VXpmLPeZyRqQcf21sXvQWuzwfa0tD4MgS43Ec39XTjzIFj57kI88LtWZ/XIsoU6iBQIIqn1r
r4Hlc1MsXxtH80NR14Y3hRoBNDqr8RCMlnpqE+e6KxO4ciJ/SWV45mx+Wd+wyNP32TQOdm1dxkgF
10vMCx5nwZOKuu4O9/y3MI5wd1PLDfKiq6q2DmYqOXscjhZrsnZDQgZgci40mABU46HS5ess7J2r
kQN1obtFib5fV9ESZe9miDQOoJ80KfsKe+7I8LDQjwxjRJbFibuyKlnHiTfq7XZdDVCTS89q7MSP
IyVYpOIPWfyeCe7SSPIrdUnQGFhkCvVj02HfkKy7IVmb14Ou5p5Rh/S3nIvmGIX1V4U5R3T0jdUr
iAeLoAdgc87eF/MNaTeN2HAH8+el743dxxsdi+qtUB5lD7G3dG8qbXICd+IzoGfEsHWsfYVW169V
57AGmQIqGxmCe9E7pINF9p6L0t0hMwZgN7kiSb/WrvKnZIm2uIvpPto4Ao4R3uiqOM7d8s1qjHut
IeFAERRYqRn7rZIdgBVByhi2GoJBe46evsiJZb1Sg8sOb55sjR7zkL0rkXJuxbRbZ/h5s4jei8k6
fbzvDnoQU1+E16hKthHTclKzKVjlIXmLzYoxb6d0jvwpjN4rl88uY7KxNdDNNR8bV1dlDLo+1ts4
W1PgpXhhGCH6h/J7uKikJbCt4V1rqm+5fNtOF9cfUnFSO+tJ4i3OoOoXUTKVB7UDdF/nbNNOD0tq
ekw1fTsUZ9Dn8xQaJ3AxMnC9+lpGxg1gBMt6St/r6nVRoQGRxh9RpUP4NaN3gamHp1ld8BFT5pGN
N6+mJ7ipARGZ8f0C9zFkY1oRYUYQO/5YknP+oo7iWLURgoXkRQOrIhZwzvLG2jVzCMtp28H1slpn
b6ng6Vph79YLrKHdANjG/IgZ333EDau1rmq3PM+L/ahVh7OSjxtkEQG1vAysYT1DUoIE0UuHH0lq
Pj98bOo+4Smju4fWXrCWwS3vtaR+RLALDV4lxEE2I7S9FnMWb2yVW8dRmxxMUTbaGCYIIOB+qKNz
kYfdHqLm7uMhtDK/yBVkSWgW7qGW+i2oAIgN957a4d4M5WOU690hH4pgjo3tMow2JDae8rI4nTcO
2iVOM+7WyuP7KZlw6ZkQFSz0Bl2soXU385PavY8cXhqgdIOR0M26QLqVEr+K8dZQLOFtSK37locP
Fk4RvqpwXGS2dqrGKvKHzv2mQgvy9DjZzBmwU3FdcEhPurUvuuJ5PXGH8GxCuKDReVo4ZggZGfxm
LrJQrRMu8ZWlPWAVg9uNvVtXRz+aJwgBx7BJWZZsz9b6oZjDY8cAO88ZuPkyhQJLe1l6Ha4Uvm2z
Qs6t1pEcT/nemvVLWhYoG/E18KcGyCEd31TTOK0RKFGbZYvA2MvKbAAyn1RfCe0gtrRsYy/1k7Wa
Eq45XL5AWZeT/3GVInvXLaKWnRHqGHWHaoelr9vpO0wK5ojiKo7fa9DUdhcU1EN+YjN0Icy1G8jk
CKsOkwUZ3Zr0oC66V/xhr+o7qOm3feKeHWRWnhDijNHVicRip+O3RITur/Fh4pXDk+WSDWmcGuwl
tTl6T0v5tMbqEgFTvWpaknoLzeawHsB1irdO3l/FUPjLSOqQNUfky+nNqMi7JemfcK2C8/6U9PYx
TezjmsV8pKsZp4teRtsp5DhoJ6qnj7grlWMf6g843qUQpIkGqHvZghBvyx7nRO3UJMReSBU9mI6N
TmKzpoB2JY6T4IMywzrNdCfDQQ/WELaW02sgErZ++jiy1rxs6mhEdOEh6+vLciL9QsX9rqQjWghx
lCpiA5yQyFSqhqoYAFOWnLVE6kprnxAYvnXhw8fZbfMQrTZ9hxf4gnK8ApIXJ00eXHd8Zc75/MfZ
C2td95FmnKvZWmUorl+4I80hIiG0OIDosL9WLbiISKn8sOhZCqZ9nhRWuZlPV7DJe1zdzVOUQY3s
W2fylHq5SbEWqcVTAY8818SlBkWD+Xo35R/1Ovag2rxv9e4+xBrLWiqoUvIpwVmDSofHZK+lC85O
elc/aEX13rvNk7a4APobvMtkgHtxHphhwfVicsGJUbRPuXGf2eqxCIurbozfh6h6RpsYAyw2gnwx
8grhGxlXTVoX99q4GUZCkGo+MmKGEmniwgd5Dd2z9lyVF4tR18zhI3ym3lzA8KWxkSzaJjHPH2kX
lE7KGcU8FY4RkSW/hYsOl1IMf/z2Rzr48edymwUhy5xz2DhpbbjRp6bZyLHf47/Fiph5cybhUsez
ZVoINTSIOdYckm0sHLx6M0AjRNzEbm/dhPdRs5eLgUPxIz9c0NoMTh15BohzsG4DmbZPScnJkMXl
lcKQdrbosauLHx+dlSZaz3R2Tmdzmhip+W3UUPTMfB4kJterpMrlorceWWI9QhUfltHqQyW7zZrV
snvSIQRdj4k8Vj9J6mw/nOWFveYbOnOXfYCjLFD4AR892LeeNbKmxZl1zpz4CXGl41mF1m1U235L
DaYbx1xrt25LbIGu9Di6SQSpxgxfNI6sFwMHRdZC9vKx/9jjL2h3vKbOHsrBPq/9mgqRga4WRygF
gVgT4Jnzc4zIfe36wZkyEmKeZmjb33QjgX8g2ydpGBskfN+EydVk2smlgeTbCtYaZvpqTCniQLd9
1ugZeQ70BcwEUadumaMa4VSHT4e+HuzN4FA44Msu7zs1wQltxOc8nY+mJbZp06Dd05FxgZtd92aX
BWprfge0ex20ovAHEUcBw6ORp9XRgzmuS9ACi5mMeApqPXf9aVFOWT86vIm3SRM11VEHkNm+5YmJ
nxSzM5RcIxA2HNi2LkJfSYUatE73ZLVzwYmuNntFGQ6YsMM4acwrN9XFRumiy6zSLD87TeAZ/cwF
4iaxw1IiBcCgakIN8s5siF0PxzuGgo4PXol39OQeop4hI2anbmFcEtwxdfFk2JMa9Qy1WmYy3YnH
U6UBbc7ej+ru3lAZUShZe3DxAKItI7pS4Qnuxkz7CicNbo2JUodEgfKlMvg/YSRBityYQBJdG8ai
7iNmPI2Z+U1OrA8tvhJD/UY8n1DEbtRR6Xe5SprQMHqbpXA/QFPf1FDPvVKbv3KMov7MAJ9pGflJ
Uj8VbXzZ6pjsqflwp6renBqp9xHrUG6R6ZHqLu2xlv3ZGI2tQODgwRWAX7J+AEq9l4wzokE7wfqY
FhKlgYw9NHzHosq0NVgshpoMO8QhOxAAf2khaNXEPBwsKFWpP4rCYU6rqfqVqLMAJUAW2EtcBUOO
xGRNWntsVBnqdRwQIPsRZn3oEUzFm/MU55808dulDAHr3NtJQgCdxfXgqu/dUOyk2g/EXLyqUXpz
RPSgnpO54MTdvg3VdNOV6iFfdKwRaWKu9swbnp7cRhX9CnUm49eFeegItDnHBH6HNYmRDTfiA7JD
w/40GNXgZap0t2N/UaOugC1ihkHsoOEtO/wrcCzjjy9l7w3hbRJbYTDZ+RnDjbMmbxKtjf1RR8YZ
dV5ZQTAyGNBi1uVtbPABaXWhKNGC70cYQxqzf9Ri3KTR/APmEs4j7eQrWox9iMIVRZPyrcKkEVlU
7vdJet1E04WOX8P/pe7MlttWsnT9RKgDJIYEbklwEqmBkizJvkFItoV5nvH050vu7oht2WHF6eib
c1MVUS6bIJjDWv/6B5Yyna9X6cPaMfJ9klhQnMAc/Lz8Vhn6Q7Jg+iFn7THvxkNi46RClzgW4jzX
zhnLv3NlUyBD69wMIXY0OkzCMV0vlYMDgRv7vGF0T5Q9RTscxfic00tyzF1rY3N0eu+bOM0pl+xg
3pQ46xtG/3SpiNTJPWOClOTitnK4NfCxPGFNkIAx4wek3TayxeqmHJ7SXns1NIixS5V9SzoFGXeA
pb3pHXloRF7khWV3SaOfoJz/jJ5p1B6F0uxQyJHLSCMGDBiK9hVmpgcZTwz+dNGRhqyf+uBKetYM
gqYO1U9flpTVFr/3VPvsY8QfAad0RDHM1g3TNdvTt+MavFHTrmGzBn5nyXccLF5b3bi3E/fbiMsn
bHALbQ/i9TTtb5X3VB8mDDit6Srvhu6maLVNhQ3jWmjES8DJZYHVC01WK95QA7zEVvCI99Jh0nJz
76nq1J05kouQ/qDs9lUbXHtqOHH5ZTUgDGw+cGrCOzCFUOdnJSdWhwIGaSr7g7O/Nzs2E5d56FnZ
GoJpy9xuJacOpRP6AUhQgpcAYKwmLwqRj9IbI26/wrzjBkx+Yp6opP4Kx6m0dh3LbwoVdlVBkkby
8TJBsD145yhDqaryF/XfKZ0BNNbXr8IJ3wqqQHMAXTGw31ojgH5DRdJj8TXQCgloVSsj+Gmgr/Gc
4QVNPbLdWT42NNNpMZwjFywtGrSfUdHKlZnsF8pE9aYwDDu35SRXrFHo7o4B4qtACEj1z8Ld9Ub0
FondUEaPWTfdUIe9D4AjWM/c1Eu27dAKQ/anAEZcGq015JA8od17u0JfFIBGAwLY/IYRrMDDxrkJ
p7HchOFRFzOdMI6lGPaxw4xXr28WdeG/JJTUbki9GmpfaUGuYFxnTDMKw3kcG9Z8nTZYprSpn8f+
2CGnMstgU8IQB2cfrlsn36nX1mnOHjupzuP5SqZG/1Q6LnrjdS3l9eX2L0ocjRhT7lpVk6GApH70
zOui/Rb14ir/Gjommun8FBlatC/qyPjngfMZQaRw7jBe3jZmdsAVgTt6oHxU9UWnroGZYCVIpGfb
7ajC+vBt1IOFeetZq02kBRXfDhrqI5y8m77nOxG8RRmG25PZREziGclqXcxnlwsccv6o177oAKY+
a69ddzI5GilYu8zuu9bkEswH2vRUmMoxBCah5pZbI81em7a/x3Sg9ee8q1e6UT0EZGTpvFNAc22d
18OwDY1pq6vRyThHb/XU3LlxAPxvdVQoWn0v1FwTG6EXcMIXZGzgAvPXSTbH2qF1kY6JNqygMcm+
zH3iY3QDgzkY0yu0Zs66/GpL9oej0A2IsMBf+AT4jtwkczcjP2y4TrAZwQCKIykO8WqWTdmoTXoQ
i/MDqzcNo3wDD5q+PRQSSnvT3jEKew+79qVphm7TFvYNOnFgYMPc/LMRiuw8pO29amuLwfuBS8tV
4prmvgIbRGQOak1LFhKys6I2+YLMcLqAJZdJ2nNccnyOYooPVTw+i3EqEDCbZy8DnrKivUXtKmEk
++S8nfvuPqxeiQYL15cJnOu5O8tNT3hRPFrCVgr+a7OLj4GCwEM1HrscQRFmIbLgyB6al7lktxnV
olibp/7OHrJnoX6LHtnVGtOYRyJhWr/uBw427UB1s9ZCLqEJftNWUizHWoeBparZh2IQG1iaX6De
bto0+0lI8cmzUCI0ONZIjxuhdNDldPF8nGOIthkfxH0ZMLENEcp4ydFz+ZOgOXQ6I100LZsmpjZa
gjheYQxzhaMOUFFSP2IweOq1Ho1e5VD0MGin64jelyR9p5pjHIKMnhkJLFG19UDAnMhEJSO1/bS8
hNXihxXr4VIc9aoFwbVoG3HVrmIFNUBJeras3eRyKGT0BV4wHYZ2e8F7tCJ5q1GHrdQGr2MPsozZ
3MrevsI4iDIzc+7dKd45HhsvsUhOTjZ1OOMKwO17gcgS52hN9lc1SR16ng4L6hu8SIn3QbRcmKkv
NedmiY213ZrXtprUxvl0o575ApTJkLOtL8UAyoJMNDHSW2fXmHW1TaZiXpUO7o8AlFgjAOS1rrXS
ool3yjuBGJBuwDAe+hE7T/WW5FgvuDyisQsRVoya+6iQXvKD6dNbc98aGMYPT2rXFTWzaCZtcP13
NlZ02ILJx65YB914dbmddUEn0/b8uk5u+GWI27XqbbyJ2wRJ6iej1z9NHh14vdJ0QUsQ7Pw6muoF
nqcRLQmB0TxrmAAKKRgXg3IAuaEBoxe0hLZ1jhXW+fexJwM2/vWPMyoICMjsBJ+tfwyVHJJBDmEC
6VwdA12Cj1pZHAlroMHvuheo0BRrvCsxyZvLz3AZwtp6tYe5QvVp4C4doxUFzXEMdhKGvbaXldRm
zi5DqJmHxoEjeN1pNMwX0BoKOSidV73hNr9WjSr2RNpGQSBcSnd9EmzrfHrSkmKTYIULtPJqDeC4
vSpZFPA6X01L8T7G1WFQyxCR0gAFvt5k1vI0NP35AhDAMv0SRM6uqKL3C1YsDfGDqvdZhgjj6h5T
kKI/gKEjiMjZJIrwAn3gpWq7dakPu8aCNVBb09415Y8+0m9za2JQjUR31ccL46i0OuPIUq3dRN8K
pl6uXRwjh5uhhwoPsPIa2LsZGMDvTLUtgLdXtTDwbqUSa3UuoAu0LTG3W0PKZgek6zRLfM3Tv/Xu
D0cdidGgC3Qrj0VLjWiFoC1TxJghYA65iuuaGh2o2SXFrm3S76kB0eLva0Mo/t/HpeEx4BcSYoAO
ueLXhYnOljElT7ILWhZmLYCSS1N/cUy83yoKOYX/Fb7pjDwmh3Gi3zsiPQkbi9t0xGgM0YyqWzHn
40wOkLITFQ0M1xurgDsGyFvBGH9/ZkPxlT48M/4ajsSOwWTxfRzjm65b27FI+x0PZ60mx9oWaa1t
RNUA0Gsav1HNpEJLmjWwaLQNkoLgm273yVP8YUt7uum5cHttbPw+ZsJlwjT6OPX6nVtPA1P9mnNj
7u+CbnKuFgw6Rn02fHMZHjLXRRywKmCrwKQIsCMcnhBcv+sVopmhzJ/qAejbQLba1o7+8Mlj/mHv
e4awpQXpSjeYYf36A5tFp4Nq0+a75uNIs7npldUFEp57i0fx4gW2bPk4tQ1YmRoWJwtOAHaQHYvZ
xs9xEuNuyD7Jx/7DoB4aFI/FNPfC7vv1mXKKXLMrtG7XNqEv38wav8uUId967PPH2qputPz+76/h
j59I/eDg5PkHFp/bVcKGRNhhJ0zGs1UZcqXsySZLvNdYBgLa4bnbZZ/F7f2BPQgTwfZYkp4wIL2J
X79pjTWuObl5t0vvgynXOeG4B/XOfcymJF/L+O0yaO48avMlACSkdywXgPTRfcTQB1stBVOoPiYv
3dQvsVMva303TIz3ZHNqNSoBp4Bb62rGJsjP1ic/lPEH6ogiZmLgwEKHvvHh3hrLXKsRnPR4zobf
SDfPdsY0HhoGBbsLwKBVHBqV261FLI/48LWfxEuJ35kjts2VaUEScj1F9fz1BfaC4iIokPu7sbxB
BwwY1S+nMfWN2TyraY5eDH5JbAbDH52ht86MpnZv8eJPNfsmd+0b1c/hvsOhLtIfcy72gVWcGNwr
s6GXHAU6du2fMY0ueca/HlG2DWnPZr9xDjgfY3JMd6rmUIbtLscOURFeONgZpWmqUxuiebUUXJXq
YRWEZXXiiph47DqaWQUw05hytS0q90xXnhqKOaFFBKTEWvkCsPs+QkeIzW07Dt/ynGYwa2i8Gwu6
B/hz2sTvEebXUFPLl8siUlj30smDGtMIL3k3MX0tzYd8ib5HvbutKszQ8HRknszoKmgoQBSQmykG
6GAxXNKWK6t2I+4p6v86ce7jyHpwUlXowdga3Xwv5umZZI6XlsE8Ni3XikRZDPSPOB2C7nnrusgP
Qno7R1sejZQy+O/b+0Kh/PV9K36wjbzFwVfc+cjS9YxhIhZSr3ZhAFbR9DECK3pDNZIcUeMz9l/e
JEkOlR4hcqWSJzOACV3h3YSSv6De0OAFmyTFnXFWVXQYgMxfOh+Dav+C/AR1hXTUYQXKnJvQIJFk
UI28wJSLvLB40+T5SWTyODsBlVXZeCsN70U1RiOV70lrvfss44f6+1f/IP1RrCdp0xUzOrWhFhGQ
9GGHDB33UzPAMHTULLehPtGfrFoj7oJFoNYXuC/Om26DeR+whKIHpCH1kFc5h7jJ3//+PL/fN9L2
mG4LAZ9bl9YHsnHkoPUPnbDe5ZK3MfIqBcvO6D4tAy7/0offXOqG60k4vGjxP56t0K6CWmSE/yzV
2WUCUZcwpPDj45spIGQa2WKNvRHg91tdBztLbPe9HrpXSYrkOlbvQVPohUlud9rwnPh94gpor8ue
6dFYARWBMSdpd4yYDPICKwwlc7iMWqU/IGHBQKM75dH0qBC/UmFkaqAGq+N0mZ3phTwomisabmzr
1HDZMN/dIJn+BwsAKiMUU1vqtk15/OsCKLoB760lqnZS0jN7ZfgGO54BCJw+dUBiHEmPoYC2muHH
1CYPqs2bictY9XX0jgPYJ7qP3+9aKQ0bkqUpTOt3xnwm+lZWhlHtGmwgV+VsnsqwfrQF5IFCXvcZ
+CNi/08+1Pr9ppISpbgH19Y0dOl+rHNKo3N1DLN28+hKP8PT3KvIWrz8wqjB3myjvzElg0N9xsHV
8xR8ZH0pUKDijPQQ9PK76QrG7P342MIi4bSb8F4Y2LxJ4TBFW55qMgL7AAOp5snKjQIHLDBPe1m+
L8PpAhhVITQpKolv7mJ/F4pNJCpnJ4b82Wunr0DxTC0K5bw3fPLl/8Ay5svbitMrHW7Jj1T2xp6g
RU+cAVg0UF8Anuk/O2rXlQ4sAbG7604Orp4hBiLUoMAnDLV1f0Dl//fNfyFyftyTDkuQ4bfO9fdx
96NGdMcS6/bdZRx66QWtkgGI7gp/wBV1z/pnz4TbpC2vkzwfyPGxNm0W35O8BeCtyFZq2ooj0Zce
nxK363hOBW1joHa+TDgvXBiz+EZ4z9h3QLQZo0+mJbWHqN/GfEElwYBL0sd3KfjiiJUCTGdk8I+I
Md4IfRii8OfQQXSpZ21zocPHEMAjhwrLtLsXOTgHrZKPF4S+UEQsbD1F1t52RMisLxduN4Lcx93Z
tR+yDADS0qPvuKI95yFKj1nPf+ipxG63pnlscEdl5CHu8gQkSiZPqW4xvmy5XnIMuGiamM5bw6Ey
uFnCtDZXixG+Z5GFgy8S1QDH6SGKSP/p93pX7goLt43LyaboQ94cfokWA+JX+o5pEqys9myOjxoK
y3WKw3kycd9glg4rSN08/PEdAm18yD6VY10inn/75U0LtQxMXx2xw6+nUOXi3tXQ6u5M99Bi0Y/H
QHI05TD5NmBhYwK05FbzImzs0ql1LiP5JLbEpp9bsVqabs0dx2ibIkWZ2iCfbu4HHDR84mvSDW/C
kehnenpmUnT9fshOir+6JA3Gk111N5ku4wibCPM4L3Ai1JsvrQ7GxOT3zfLoq5MxZiLfLw9YSqwv
vNLC4x9esOMDfd420WTTGuWMpErGcoHRf/n71vjDPe1yHdKEIQHRhW5/uKeb0DLHjunSrpDAXv00
0la3brhLqgCFhQdWbolj2Hj5ul2kcZ5gJVqGtbXcQGLihAf6EOz//khKP/WhkXYF5sImuhRkTsZH
QY7HON4DrS13OhbFPvX/AZMvwArd3FojBBM71K4R0l5pUY0TA4yGwO7JNcJrZKNZ8AS8Cgtwu342
lpOsaxszLH5lbgVixzRxdaHBTBochB6mox6Z2I/j7egVHvwupCe5HXwLl9LbUb7AXwYl1pMGw/jS
2ReyeUlSbR2X+lp1P3E4vHQlKDGkGnKRVo7j7vsRE1788a8vszkMFATOtAl5JQOj1hI585jp95g4
cNtMnHhL4yiwkWFzzmyumSDuzEi61k7P0Dcr2eSGS9MwRoe2hLdV1w2mmbJfwce/KlKsuTx7ZlEO
8RY226NpwhTUGWx5MZFptQp9yojAgpWixsPORH3ozew6FylKXlknfbB2JIx90p6Zf/oB6Whdg1Qa
aj9HdU//kjANNXOEZIzKXZXCxBhY5opzAo7l+qYBnpq4YbYKVBiVHkTjCkBHVus04ZBSphh89+S9
EQSRqeiGqr+7MJkWRtfrCDOQFfZI68vAbhEUklBA1roaPJR1DnU3656zL+FMHVk4FukN+Ih+sjr/
sDgdylqOWR245yNw0eO3gPlDWO4019qRgQR7nMN5IQpC3ayX0jyDXvT3D/2t35RsCFo2wBKLilqX
H4qpyGjxakoBanXM4HBciH28p5huLNaPOF/ggVBU5q77lpOmlPbU2gA4ELNH4demScKb4gEqHLcO
5DeRztDSxNmV7cvlD7xqOsOM3VWTcWb4/qkk9mMNdHl4m/kR54vS93wQQTu4MyYa3MEdVk4PMnSu
0vpkjy0rkmIWTxXyKFV8m3WLNv7w9xf3q85euny0Ot7QF5mkOIjfKpC0sltYbbg9KR2Qqv1njdrf
YkiyBun5tOu5nE3/vm8kNwXHKZpUZHWGd/kh/7X0ySgoHRwlIoU4BpvMtmg8lRPMXA4wJq1G+pMF
vSGHooDRj6/ro34CaEehM9WbuCDgK8c1Yxs2EInLQ2yPAdFWxIeEM2mPmF6mqyiGfab1tbEzZ8ls
scVQqAWEhuP2HRuZwa8dEkJiwWhKGO05wjEHJSFkHgcqUolOeYUjOEygZXjspNiNjvGtTUPtaOwL
M2HC35WYfvb5W7x0xTazkUWiVlxhG+YoEs656cdeXeBfy2pUxlAv/TJG+9x8mZl3bAeDZ9UtQr9k
aFX7oVlYj3n33Il2wOZmAeRqEBRSZ/hWaEP+gkazaefhyxSM28pO681sQx6Z2u+hfJv1+qsO3LwZ
TIyzwxG2bZ/ezp7g3aGQc6WJOa/JyI+GiwDGZK07UJUBRq+cWkuY2bXXghwvBlLZOSTIZltE59wR
2ETi6UweM5Etbv82ectzlCcvIO6Qwzg6Pf1FZx4CgESuHwr7E6YGjCa863YhT88wDjllPGwnDFUq
qyHhKXK6NYaq+NgS2Rl1Maanojp2eLH2sYO1w6AfcOjmKNeKHTSmijLLe1nUvDh28x0+95EPcD37
c7vp6uiuG2iTHLKetg1O4a0lm92C9/GG8TtkJJ0mngqCBL0lQnFYpLBoA3OXBJUgQWEqeU9tfvSm
B60K8M/SHqrOug0xisYEbxvacXDlgnbA3cFLqsdr2Ndqfd4Q8HEQuUWiAtgRtA5e3ycb8eOdIIVL
H0QAL2gd7meuas/+tTG8EKUhvq/u1li6cE0aPBbJChShND2ztuhSW93acBuiUNIB/rG/WiNMJGTR
xKp6i1PmD1Q5Z3OZrY3DLJhvESN0SS0fGfzPe5dr5ijqPvZlcpv0g4NBMuE2GkqHOItUpif+M3bx
5kLjIYEI0rck4NfCk3gt8gjqjJvAVsN0cO5UBEVTbJcUL+9J147Y680bnYfGNlheDbygleU19YZw
H4daY7TWSdnddpF4TDrnixHj5GV1/DHdoK/vxthsDxkVumeP9wFd8UYvuYedML/++xv+CEkinuSA
43RFSMgloX+4dIOuQiaG5c42apZdA5hHc/9ZT//bj6g+Q3Ks2pgqGfZHPw7ytiD5OgTTj+14yvmq
q3JgwjpDF1lltrw3XeenLRq/8rRv5oyr/axB7vv79/ytq+SLchFaVPQAC5zrH66TUHOdhLQhjFxC
LNlwEYbIhxcSmuJlZDLg7PEqO9ta/eqabuAL5GM71CB+SfbGGo7lZ3pt8dv1ZlLmICSkj2dQBST9
68rGKo0Qw5yEbGwwtW2Vf+Fj8Q7utK23QD6ioUsSPjq0sejFoRIQeCbcLu9O2Hbft0ZJ3VjkIJye
DqtNLps8NcmSbN0Ng8hp+/eX5/zxYRm2CiAQtOWX2vtf2zDVlkYK4iO3DjpT4jHy52Gu2/2okU5H
Q4JNdZrAJtQps1BbH43SIP2jKPys1r3VGM3JLXIMtu4ZGyf7Zg5srHsy7OfM0YHv2AcP9YyjG0Eh
FrGG84MpnY2WysUnC3OTNwZcO7wK6q45GEMNN1KJfUnLMmDKj3LZI3Mycd0Ov/YGJzmsGhKua/Js
p34H2lyfewOvq7k95PSqeRSRJKe5oR8JnWA2bhqD3II9S/SqtOflTiwFDu4AWz0D/yuc5kiHJ111
pycD/XJZ3DZxQdArsXCfrFD3t61Iv2k5jmOaJrNLqsQPKyLuHKumkgOvEcm+6LTbedTsVW+jV8Il
HY266AETqtcsQP59eT+yJGWUWuUaf0QXFlmQrqTXvLfkb6LHwCa6CKungMAStI28rCW2FiqF6Qte
Yvdp5nUkmjEkj1xfElDhV1PL+Z+/WxWN0bSI93wxX5vJK3yNRD5u3WovBvJVBWIAszsScGRu4JeQ
czZTw0pYGcui1HlkbuDr+t3NW3u3XIPTMm7v4g02mcuK6Eku5Sr8irprIL0DY7RclGps0d335aHu
xLLOK4HfluOcoUGh18O4G8P1x7nP2r1ZkYHXQn4mVPl7B/HGd9XSm2zvsR4pneQSfCXq/MmOke7H
DQnIVVL5i9XgCzBEK0kRfmosUjsrs3xO83GVxwSTjG6sfXJz2b9tGX5NprqCg49BpfkRPKqIS4iX
mCjXvshuQFGukl5rgEyGUxyODzlZc+Bn+OgH9FhpzeqPsTFYi47X06Whjg8iLngpCZqIaTO+oYqI
yBULyAN5gd0NVdxufwwzdr5ZeU2MVLkp5dorjeUg6fuI7HzRF285pqFr7PEiveUE1vzYZAWQTWPf
4FyKkey4ZUm+z2P+CsalM8xDVYhpn7XqnVviaLVtJ3g0J/4CKflWK4MAqXtWrYbYhBE88x3+ftD8
NqKTCnMxpMWUkePxt6J/nuII/g5vbchQtUKVxSGeyfeMm3yMGg0A3VgZ+guBfaaPzdBnDALjNxye
B6BYcW017hK4JX5omaCI5ELvO47lsL/3vPRAYuWtmcTjPu1yfZM2ebYSQdjC8S+MdSVlQH0bfI9S
QXS17F7rpWyhaE20+hhEI3dAfqjl+5ps1RXzia94wWNGO9Q0gDilIvYbnpnVnMbQuQ4WuyVSFbtC
50qrmtuhSitQPXUwJt0LFtJ3+AG/MpFYiN6aCIsT9alJuKzCJk7XahZGB/g+OaO97dCLr8XwasdY
2wtZbSBds4YENJJkcp6myqAqrjw8ljPK2u7Qm9zH1FUI5xHniGxC99bqziYNzZCRGnclRkXNqZru
0q5K7sjBWXudyl2dCTgiZAbfYXKUu2x8adwQowHHvkktA7eBAaMFzKA3ZYxPgxYP18IiGC6BziWJ
O+jcot27nneoZmn4ToOmwXKQMKTx8Jp1kYHRvn4bjak4KkwTIwU8KbGqhVMqjq365vCE+AII2YG6
02HDgbOScfBdcNqx39XNLQjkZY8SQaibV3gue9smlwmI0LQzRhP2IOVurlnRwYBhQfRIvrFxBfbR
eIR+ounQMvpBbsJo2noW6axNoX+rrZjZX68360S357XdWBTyGonzc87/NhBjuJkCKreM3DciWLCg
1ra1wxmH2uV68iTkPgQiJ6cBK6uDAGED/vP4xYXmTkzQvLsx5eZ0xWdzxY+jDJY2WwpoWXkXqLLj
1/uldRxs49Geb12momtMZcNteGYlA+NllNZW6UubdujvO9r9rZe2DCYVFDgm8ZQ4Vny41cgWmB0m
W5ixCay5CGR4Sj2+t/CiYxBPvl7hmJdJKB15nDbbomnJ9LG4bZADZ7iYbxKlPdHc6TqfFhNbddhv
ZYuCQPO087zU0THEvmNVNiWWj7ah7AF2TQmYlmAwvurJWES9jwHASK4HBFO0BEtfbksja7ZhMcVc
RUijI9g5SAqL78a+PswUWNtEpyUmfazH5Yhj0yynOzh2RBBMNnFQykMkSuS1Z6A8vZzYO1fHBDjN
m9dpJtPZENbDOJgvlSnemxwXXwnvNv4BZNrDQrZP9tS7O1KIaQkcuSM1g9DAMMYVFKR8U9TuHXJP
FjbgziZw0gMeX+uRzCYUABni8Yp8uEUr7nSPyPlo6OllAf53o1Huh7TIiZ3hzCRvnZAPPb+rbWCz
WJvyT+oVQ7BefgEt6FoZUFkuLBSO6o+AKzPzvNEWrNEsAsi8uaFUYYJJ0CnFE2Fsj224/Fxq57DM
S77FIAbicGtcWen4yYOIiy3Fr09i6jZr2gA4hJHofajtXTRmtQhxUethh2/imYygzCuqzZim7ipY
yGxNQS/WmuKZJq6zqnqXjWjFmx7qDIasx4R0wW2jklLVBeQbVJxlzu8oxyJZX7f2FKwnwEnAZH55
IgOe9YHTRy8tjOeC6oH8r8yv6pwfvrKu27x/dYow2YJZcCQ17SpxJXFDjn1Y7ID0G52/1oxbJ+S9
2EVJfi0fVVtc6cJpT7HgYCX9b9t7+SFRp2jidAy5BLLRIL/3uoTc1KTeRlxubAwItq7eghS71+QE
mJupOeg0EG70XYDMUHjlD9ZcPvUFhbNArbXRUNevR7N/6SHaHtMzoxrcuvopp3hoHlvFfcU6WBA7
9Sibjg5jqNZVSk299JFYRfjqUEYxkcxHhyGMWT5oOaFUElv2XA7HiSD0tWy0B3sEWMV1HF2HZTAy
w7ChwidoQSM5FEyZhx858Xp4emT6sUhVNF2AfQQMZeRzOSUdGxMEGxHHunVReMYrsfEmcciM0F01
MbJiMPA1CQkTmVCQUbBZTvh/ogperMJPB+6FmvhAH7yMCklrEoMqJsS43rUE9iJx5cs5Ctf9ckd8
z7wNtfocx6m21c1mjyWLhIZC1dXnRHFKwpYJg1z8qnGhYTKNwlW2QG9AbHuRQDrPMNWW6TGf8xFz
bQcHjMZ8GfIHmXJ3t0YCvZ4tTl1lcsu07X4mV3kzBOYPIuaADWLmCDHWXSv3bdhkFShY7dhQvLtp
8WGHeNtAefaE1XDlxN2ha8Iz/cstx/kq1p0I+09U7U7Q+EbUnptadr4R5s46gO2JkuSt62CI9gjd
W8dcfG3UyAzX9ZNQiEUol2OUG8S8w+1aD5MJz8G44seGmq/e/OW4IQeb+r3p6vVAeJBPMkS7rof2
nQRffqooJ36lEBZ4SMzWGy0Ae7IbEDNkUJ5nonHn7C4Mw2YjYu8dj6An3amuu5DbhgDfxReyIzWb
5aTXYt4mM/rFOtN8CnKOcGQ6vYMzteeQqRikUtmJ6bcXMKzy6Gd42dTN9EBzODqbOOKBLrfX/7bz
4XX8vcHh/L37/8D6EMM6DvL/898ugr/5Hq7i6LX5t8PhP3/hH3tD1/0P7oEctdxLtisgJ/y3vaFr
/oe2laJN3fWmbSi4/r/sDYX8j00vjZMR5bmDuxA19X/ZGwrrP/wN8mxg19gXv8T/J3tDJuG/3kkW
nwNgqHB0rKH4N9Wd9S+gombft4WXmwyRz+4yjls3RwChMuP9BSjCrsv+lFUaibqutg6w8UY2Qbjk
TBhRMco7ATJxpZNZNjgznuCxWRBchHtyaqBosHCQv3FSVbW7IzqM1pyvysZpDrg9M5Gdp2OO78NR
5MOGuDLjOvsC5cLs5L7CMBb9ZLSHKIoY0hDZMcss8r/1/lCO860xEWA2iXnBy4SQRyf5Weml/aXK
xQ/Btd2F7nKvO8vPzDWcIxUNpKwq3hAgMR2y3tsXULT3xTS/pXYY75Flr9oR4Xg8ojkmlJ3hmZfe
ekG1d7i8nC7Vb3qkRSRx5fadGUaM5etnT/T2dYU6c9GTbenO0wYpC29l3ukX6l5wLLym2uekP6zd
BvWHNRfPdRCeEYEZUa/fuVZZbtGOGJtwzG9Jysgg32HHlDpTBlpruvtBT669eY53cozFXg9tv4F3
XeitoWKcKIpxEz96pMpmU3xyiYPC8V2PDw5Mx01QxdM6irpktyQFR2MEvC/Gwl45+H/v4UunABwu
bvKRnfjTXKDskWZ0qmTVrW0xI5gz+/AoYv3n2DnVznUnCItMh09TAbyGzKHZDDK2wNnxj6+qkLFj
G9foYpK7qu8HHyMKA7Ci2KVdBBsAcx4EZTqDDJ2MPUt8z2NPbpAP7kH1tP04wWIohbGbZ4Ju6mDG
wdo066tKeaI0FkHcnVnjSDT3tPPNPG9o9F7wOuq35qw9TGVS70ojpLtCyria6fe3pmkleyJ4vJVc
wIDaaU5vtDL7gVHDfGWHC/9ht+8z6eunOoE4FrQoqQ3mZXRaq0GWw2nkfkdXv+xjZHc7vIrkivSW
bUf+yz7QQQ6j1vRz8vTohhAvEF0bHboS4QCU5zcnnXgGimdQoXI8TrFKzNOJ+gvIHYUosaxn7O6o
lwm2JuaFEZLl5n7vcOk7TXDrEC25JlqJfVQu02lERec2U3gV6LLm/skoD7zR2tSkBq9m5A5XQHPz
RsjwxAWUUmhwF4TgLGuKXgMdRF74Bv722zpBGp9UrXFA6Exs9LTcEPHr7iF80yTglWYEwTV+OJgQ
jYkOfJItp6hwb1H14P3fR/iilNYJkt1biHPedogk0yQnya+N7JhjkYsYOgT2D4JpPxY6jvbcNG1n
gxgWTvNjhpiDZcSqm6L5ndygPdbc7as1tyHpM3p/pNGvb+LJ+VFgzb+Lgjm/n6zxuXDf4oQSSnO8
a0Hi83VgUDnbbt/tY9L4GM4YsAmIuMTmzXlaMtI+nJiprJvmr2ELelp2FFb9mBxdk8TeuMM+pJP2
AUDr3nGuJjInfKOc25NdyU0zkEAa2uJUNQTKumF8nmYqOoe1O1m+l1dkNs2DnzYy36Gm20mtHje6
liwciy3i36xnzB7tnfgKk6hqm2cNHVZXwe4N7GHbyuZ6MpmiEYbUXxXtI7VWeI9fAWYBSPJweQk3
NNveHuSk2iwzx6RN6NIuqZM14/AYI4C4wFuWwtcjJf0hsmn+rNiJd0VmNfv6mWCZ+ZS15aM+NNZu
sOtzQZzZXW/BGO+HBHDGza+hVRhX5OiOxyFYbm0CFdBAZvY+KqfXxOh6+KrEeExXgSj7w1hUWHsZ
OG2QDI3/xcLciNxP/FhggEij5NRqve/2bM+HrMxyfgNeAdZYwzHH3tItz0Jzd7aXP8FjTh87+weY
3OzHyCGvTNK0tl7qvaS9HWLrlr0NNHcbO9BrP+Lk36D047dUiZko9BySDJuFsW5CR0feqG8SceTp
w6MG/HSsjBZCDXrPb8v/pe5MduRGtjT9LrXnBeehgaqFT/Q55ghFbAiFpDSSxplGGsmn749Z1V0X
F+heNtAbZSqVCoXcnWbn/KNjvtdTRjES/RIX0LPykHdWdKkC61decqdkJBRcwhFh2TB6FNuiju2H
5CeFVw0xs3B5yhK7wVRvg/DnY9RbBGyQcBR3NDnuxzBFgFWJHRj7rzktX/PuQSwJGq6F8gwbgLiI
iEpr6X6zpD7OtDzM1Ihes+4+pHN6zgxIR2p6uW2QysJE9zfiYOVRrdb5sEV9szTLsQ/Ab4A1wzZA
62S6R+pspq1FdTZupMDktIDXdrUAHuW23vuFj5e49ZEzrz8M9pqsH9I+EuE1OAaiLQ79hPOgnVfg
Zd39sNIRqDSkyQlLpEFefV4Sh1By/epuwzVnnoEHuhhYuea9GpMtxVPzbplUhzyWOrRGmEc7CT9a
ivwuSSo/S+qC9xVmTo14onDNciPaOl4o7o7FB156/0Yn6jk1MLMTV8OkgO9y69N3uKXvXdIAQC9p
BzaEiFpAsfefnoFUj+N/2XsmiFTKy3Lo8undpp5zU43o60gTztk3eUnNxxm31jFwXBJJO0LlDSw5
sjKsS4N4Gpl26W2q0Diu5Umv03gjEKqnSGw7zC6O3mKZERzm0T2pf5eumk8VxN+uL0LnB2qi9wSp
hyiH5GI0pLvk0rzRg2TekuJRW7l/kmvhVoYSsaKI+/b3D0JPTx2ab6x9Y3qe+/lUT56xpXuF8CUz
OlICFz7oLUBPcsy7JiP6BS8n+2ottwF230c8IzhE6+4kjf6z0O0nzv1hwxOnb3//UDrDmjFF4S/i
R51be0IECJ1Zxjtoa8CtlV3gAH7Ypeo29Nk/a7t8Rpxn0/eIZNVG6GRK+WJmB8y1F5NqGUKv/Bgf
gn/whq44tJZzor5EEnJTn1NrnraZl/2YP6KIrIl3Am+7rXT1S2P25PMEhN/VM4YQLLJUijRfYWJT
ff6ycNOVpCLQAyLYuXyz5gx03ieiOAkbzi7a7L7Q8W0mbgMEqUiz8M+su6M+oQjaRVi6lFEci3SK
U9+v+aA6b87cvUXOmu7vor0YZfAygjNC9bz2jbXshlp8tGbPRk9KhKI0qKu8l2Zw3qCwQTae5lsw
ex9212Z3Mhj2EwLMb65xf6PpIXxxDZpdRO4QUNj2P2Q5A93rwXn0JpgiTsH+ILWjqaV1jbMx+GBL
gV+8dUMzxmlL8JIqi4M9Oy2Fc1F2ryUnJdF7/I2k/520nBgZUc/d7DwTpkXDNE58g9p1zNxqEy2N
ty3mdteYFe6n/GArJFcyP6e9RcIb3JtQMFVKYdSG+6cojnyLIP+eKsweS53u69qjulKAp3SDfcpX
r4k5G48yR90VudWNAqOfOR1glIpeIq98XwL3Zvd+PDoeJcs8OM8yAEakH4n1uxTHKsG1wb26oIfM
Rj4Vpdq5cjwtYePv6nIethynd4caRcoSedvz6WKY/M1zZumJXooNb51zRnWjgCqr+WxY4uY3y3Cl
0nu4OjUTGfawN+JQxETfI0fJJewpcGzGreLz9pTaRLI1DsB9lazKPj/TtPGumlCTjvEg9/50Xfcm
nofBbq6lNilaXn9oo+KryMdHQzryTjyZZGjp5tj1RuspS+kLa3SvDpFveKfZ/uzSxf61RqZsO6sl
GlHvDE7x7WjX2Y1bt77kvtzmNipUzJBhfpWWQ17oFBZx1gfoVpBOQq8J+YS8Nbs0+fjGszo9mI2d
xAa81NZSBCyIQM83bRkG+DZvR2+Gy2OuneCIw4ZEjPWnWLjMR5Kim8MYOs2ZA4VYWeO8un/ahNdA
cD4Ap4k3UqZLkkTFiE+VYSuLvpC79tsSmHQrG5TUVuducRYTRdSRJGMQhKNTeZtK9YkE0dxnZrUt
Vf6qK7TrVkf6JwvrjtpUcUC1OBzow+1uGIMOOuQD6dsLel7be86V99VpKGinRM41Fj/qpRectPR/
VXdiIE5lWhS7ooyGI2H5JAkF03SWnftclxGF4WxiG1+vKVOFWPVT5FM6xraZxppRmD8/6T12mf4d
9oo4HUrSznNGlxlCU1IUgvK1mMv6Ys3NzRyaB/SOIcgIQJy2z4vgIU+H4ZFcyY6kwuTGIEc73YJc
xyn1AzPL9wCQd2HjQllOaifiqfYAbPnYYW7b0RxKorUEBaev8BjmyacWTCeTMzNp0Y4xpEw0ZNOy
H6TkKSUGGtCUkRP7qdp4hvfbifrhVsgeH6NFEGlqPdrM0gyE01+uU33QP/SDvk4wTT2/z1BIJK1f
va76GluDUjyb8BD6voHgHQ6t+WEaD7nu64OTmkTW0a17CbkSfb+6YUTo4678TVA8b/aNYc/b0c38
MXbJbxdtesGCfQiW4rnRzpUKDuK6ivlt0p1DtZS7Cpph02S0PIysPgCB7i+zb/m8tOOPlq7l1mAH
oPYy5u9F/lHqGTt3CX9leBW4xJIWaW6lj6XJ/Sod7A420PScvVNamxy4KzwpyvMopr+6rPEOrSOo
sUd3hHfmmjVmtqLcKdak0o6LQEHWB/1T3zQce4b6VjXUCrDas8vObXVqPHaGiSze7a/sVyQbcWgh
BtyqsY7HVf6eSbvZCeOP5/qMCwslZpNbw37Q5H5TXUFQk9mo3bwg9Aomrz4memvx+dzYhmRkH52r
huHa5jr5AcjCjQ7uCa354VmAgkUgLth54OjTbycRp3y2qmPmiYtuU29bkWy78VCc68S7EohSv7Nq
6m20eARkEmFzTOzRP7ijvJFERCmxo15tJw8vtgBXiHgF+bo98Sw458QUEN+o1WsmLOsYJPlwVdEC
CKg7KouHeu9NIN7ZpM6zHTzw2FxrbTxpc0340iE3QWXMuypaVRwB94cpXPOUE/hLd4J7zaoryXIE
KYu23M7+EcUs55Yca0g1JCQo0X9ECjQ86s7kaX7mc6XPjgtpU6/5C/U8k98l3Gk/9vDpWXrJ+lE9
UsG+ywcvW4WuNDY5TcTT07a8xqjHSJZFJIciDdUkicNzicSOLF93r4ec8pV7hr8ebsHQm3HNSKHi
DLAF3DSb6VwdbL2J3P4zQwcYC9vQW+r/Mr7NjuQtet9DV3bPptfmh6VaHtqJ+3qkyZTtwj0GTHkX
s0yby1iU95A0l/WfKWr/T5cr1w+JzSHbIc8rZGd+SYrOWzCqc9STs5q2L41nExXQckHNQZm94hxh
a6TXLEGYF2fVUlBmZ5ANgiVyCMWz9V17O08juOxQdcSU0MuDEhzqYzn9VbTWH2fkgEyBNLDg5OFZ
i1+tTIdTHpo/U9O8UwXYxh7hX9uqrc2jwvJiL2yDhStIs5pQkhY9sXlZ5jyiTrm7bOSlOyLjRDEH
ZkN6nkdZ9CEhShE6pFgbmrzw6NvW2p+342GuYjVMf/WeN761ExVcTiZPnsA00TTkUQ91/pgOvF11
Co4iXA7ilB7PC4nvLeq9SJCw7P9UYPFbh5pNhElVHCHh5DgQO0b+zainz84kJlY03p1iNxL6/HFn
mCPPCNpb3uV0gyuepuIQGAbHkSbXYD/W4Qc6uecpMIHtSWSri2vZ2cQKO4ABLA/JjvJvBn7eCzfU
zq5OmUXQN+6teuQmguTMPPVWdfQoR7n4HNGy73L3JHLqf0LiWxloXvoC8iMy8zhiuSPLIC5MDXyU
jnsi9cjfClM+LEv+QBpFsGlqA6aqF2xJOfKxVMDvdPn8uPBZIqNsWwL88xzQjjf7KAun5Asjo7cX
efVQk1d0sVRnb1g0JPNTte/HPjkwNr4jowviNPdfas3Y25mEbAf6cRyd9lhHwGFwzRuiMR4XT6U3
NQTcq2J8LT7c9D0pEiBCdmJMQzyCILWnqF8IJOLgGkX3ijwCPJ/7eGep9CsoqkPoTs5uSqjJHmv3
t9snX2lN8Sn17ZtaEBMVNVF4KsIdjrBL7vDSduixYHRoYaXAQEEY8VQ2ar/U7yxzfyzBqyRd5owu
GY9+xb2I2Od317J7Gu3dT0aK3usBC62FniPjghDQ/EcZuXHdLv0ZzempLcMMEGBABsvORPQAvaqR
4ZKbWlx0T5OkhbaYNWato/LKMLZ8NPBTQMYRPmxE9sotGBnHK8doeSonEkPYZIHTimRXEdZ4rmzj
4tAxurfYbriXimOU6fxZKcrtrECVxwmMjrnaBh3jIR/kqd3UXsDMVTrF3pYOn9tvbVPKGYTZQYV0
ELJOePW2rTOf1LOhP6uZru5yXL8PzFt8KQg43zgkk8/RVqgrle33jHAi4NEZd+HyaTn2Z4Jua2uv
Qt9yEvcwCfeTaJ6M2k6OgTf8DgbFeJWOp9RLzW1gfJldMB4NZtLt3IOymePNQ0twKFxSdaU8u/6e
AlK843p6mwz3LSnKZ0raASYCmlijQcktSZFRKeIyB+ID6HRpYwxvIhxHPpW2udUFtcF0cN6HrJr3
VXcp6ee8OFHxuIz5Q0fT/H52qrdMcabpnDDIxVjThB0V7cOmHGKr1/iJJ0ZMFcGhBs6K2Q5879FH
4KKQlhXnICWgV5TIn9VE7W8XfY5Zyoow1BTEo/uzF+vasTh6vQ5iW8kJU/nObVT73KJYA2+CfoO5
fLHtxMBQbuSXydE/cNEeWK/mPREHB+VFb2INr26tiXMZ5ICkoK/E4XjCsj514Q9ayZcNbb0vXtc9
4Tl6IpTuocKkyUgwrK/9tSudR6P1+mOU5EeTpyAaBAlc5huSKa7SObnyPpKyLsg9wWglJeYv6b/4
NZBHIfXzGHG7Zqi7fKGePSZ2JiGwuEwH3CMmApagAcnE3j9HZOsNa5MnF9t+aUr9MfOL21FTlcJV
mN6oT442bv3c9KW+l6hc6Rkdz2tkz94NOE+kmxk3uLtrVVDuN2pTopl0vasyJGUjCFY3Duws2IJ9
9FKCRpLl0SX1ewc/em+WW+htRTVUW6OYkzv71C0n5+gcEh66LMW8nTLKZIXzK8CcewVXgnRsc1RM
xdmqujYOo5lW6gaKIM2vcN5Ht0eVpQ1mRB2+F1le7LokeQh7X11riQpDlMjXaeTaNIhiCGjIDiWG
p4GubIBnEMChK/GZ16bep6V5F5a300P1aC1dvbUYRPq8eBtyiZvWBJqdfbxSJZhpFLSv8EIjJrOI
IFwMgLuFpKfEyU5BWpnUNPPUFWSn7jKUU6Vz7rQ8YeMHFaRnYy60TyFZDYlOVKcNnHQmccr3LXzx
AUmFo60eSORAPwnttGtD4rEboB8wSDMgMHpw+XMLsCn+usyaQa9iUIsN1N0xHPRnHS3zRTNLR2ZT
PYWKx6/X+7bNyEQlfqz3sEGRN810TWJAQBixQajjoCAkpj6hnZoy3U2SQRbpgvkzzF0MGZNJ3lVe
8zxQ69T1qG3zEv0ujWBI2sDfqfBw5t7fLxz9hNWJfbWgODMDEhzwPuw7fChEw7nyIK0Re2v/O2Nx
u4YdWgNjPoW9XaLXWhAbIJ5gNCeIq+zQ58+/As7GmbVhHozTlJIxYvnFFtSSE3KUhykrSuTzObvP
qqDOjFPGXdjkaX8th4/ElN+F5eQHKfGZ2E0t8Ggtf1lulfFgunonW/h/8uMQYoquvs1T+Ywiznsn
rwRpxmDugEzqu907aDjqvNtnnhnFkG+MMaBhLznCsF4XhwaAEyfulBPQi70D1uKhqzifcZXg4JME
hyF7fGRuJSh6/qT+Nsbk+DHKzt9bVXlOZzR+oZfTlqkiJpvqAWvPL6PmXSZjA49h/sEsuRn56KAD
rtOjzqN9RowgPhfMA+AMhR9ZOxmS0Jq4UBea7Ii+fbUJLQXJCuQxM4wffKyi8MGsfM0BBweoj93N
epekkQ4Wkwn+BWSDid57Q30HPOfTKOt9b1fX1Id2SP2XYSjBjafsASfmJpzDAQS40gwe3tPQ+1+u
ae+GXFOaoCkumaoTxeisRy0fU7q5LiTL7kkmIB9kxrPSB3+0aZ+hrzSRMGwlQNJRFn6HLRr09QMz
Gu63Vy4/28l4skP1pR0QggHgiUD+Tu+0vqKZT+8WURVm61wLl4sYxc+XG9rnzGqmT+AbqqRZhRvc
Wa8yfSxpOiUe0OnOoV21R0kQ2K6B1Xz2m+QpG/k7wZ14904uHpE2M5Lm5c1hGiJacH0Zp2rce/TB
EjFXq409khHqkKP+bKTVQRYcqYxyJ5gYCpb6Oi4qR9/mKp1uf/8bCOl0Gzr1RVuKOP73LwqbRPdI
9yFqFBXcsZWGu4LZYXQXeq9d75xndRkng8P8Oinx1KVjepC2bu+lXhwMuj88T40XxRZ3wP/qb6w+
p6CuZjnqyb5/FlM/PiNDPNp5vi868aqzQN0qkmpzzz7gA6PkFp+1eQw72DBbjR95bZ1FF7IKOkX+
EFEVvTeCJUQ+iWYRJoH3d14oigpzO460hv8dQTyddDLBPpk8UGIf3bKnWtzV6UNoH53KsB8IcxDX
TKqbwnP/UAZE0eq5uzrC+1YL3QoDGbmB1vsgIaZrXPQhiZx0Z0MoVwsyEAX7OgRkY2pr3EcFzwJo
+R6g5lbX1Z1YYML0qZLzOocDcmwOoBs0xkQ5IjlNs3MqlrdcFwTsGlH+1AtOUNged5zsF7+Ex+JN
AMSAL+KtUN9wgiej8lNO2K+8oCTdm2SxGTyKxC2g2L5EKbXAre/lzBAni+Gl7+UPA5YmXGTBKwMa
nefzr7Zncvcwf8wtulPy/sdsRrmvQ7xfhojthKz+vDHPazlZ3TjmvsVankcdTQX1ABRrBydroAKn
GoSOwQ4ykzoA+gnIAX5fsAxuPKceDqM5PhkjK3TarFrWptr26uI5CB+p78B2M71SfuPElnARROXW
PYyGt9wadOxodzxCqSKOaFJCmnS1PHbDjCy4vLu+9jbWPOd4CIYfiHSfWwIKYli2GxFd+XFwiX6b
G3TTUTGek5+zThIqbRBazGqpdq3AW1ZHzmvgLM2lGU9mmL8IbU04oED//cGiQ0g5RSz0cMBk8KrK
8UV6NJuLoBmgTOAzxcBDGfKaG7qBNbCl3LkFXTsLaeNb5Pb1lcxNkgcCF2IiuzKnJg9TgP7WAT86
kBR3ToxmZ/T1zxGz33PF5jkGxsdYztVxXMyHiUaKreXPLJCBIQC4PDaj4u6A11EcOC0kYwruYuMd
9p/lDck/hs1u1xYEF5XVxQtaTjXANNyImyn34oa1f4O0K9uhyCNrGoikXGvrwwy3ssix0YjqVxZh
bhlBz+Zw2fYpUGhGFCJ4DxtHJopVIY6sYkSnLDkpAbt1rPRC4btl5cixXBYrYKM1bBWEbwgtkj9B
d1WanlrSB2Nz8veBtPrr3z/03dzEskTZKDpcGnUG01W3zpNCl35esv7E+N+Dw7LeFg50ciS+hgaN
sJ21CPKK7ub3X9JJmm8RJGfo4DvxsR6quIGaAILIGDVRMXof88T3YTnyW1mYCAuWffSZ0j30maR7
Y/zMBCiIiuYHSLCDKbpm7yKiZJYhs013GtSjP/d+ScjnGooTShXPkmolNuVNndxmxLKobZO/AiIc
c1Bp4jWkH5tu5JHH+923ap2EzP5QXWqWL79H3Z4s7UCxH7inncFT9UtFRr/REP888vBnlP4pxjAn
vSH8o3Bb2BpPv8sUgf9gzJfnpSqXfaLKgxklzr7O0fW0ciGEOsOTWLqsg23NT+du4KQENZYTgwKh
YCyHVUs5oPJBhDwwgQmGS7r1l+manwO11Uhs2l9RHT0t7kR5ja9edIpvdBrEh9F4yDdcbPlAUcaY
/Oalzfe1JCcHfwJNTryD7hoKkZnI8DoQ8i3/Cey0IwU9AZQ5mdZ7r+n1qKzld9DR6Sp8TaGm5d37
rniRfgBSP9TbuajEHoCeTCBkgXJyHvOqOOou+LHYPyw3+/b1qvZsUgAAeJuN3UX3IIc+gBZIdrLv
46nDRNtww7hjXW6aqoQT7T5C6JAoAxl7SFP9w19gJ+osveYptYzREm2mOfozsM5tqH9/aLP0XQZf
YRCyt1U0fVZpf8gyLBiuceCUXPYwouSd+vtxoGUIiQv5d9dKFbt26WI561vmph+JAXLbkd6xwZNM
PPPCTz0tXCCU5CLU4u0oHvqqwWlQlT+QzYRWoUNgUOE/QsHYwwYgJrLL5Y6VAgSdL9/37s1KUB+a
XXcTLU6OBhCVDeEoa7K7IWUx02bnTBhH2wdUGg10kWH77kdv1IVdkXcKguAOzrhwc5sEWKfitUjT
mFRRaj7MgKaGwDzRKHMpA++jWMIL1fKoxksMdkO3TYxL1i7PtQ5vKyGUuWi6DL8Ea6PIAYvRp+1b
H4kk4hSyTWP4aXd2j2wGFesXSfnEO8S+hX0sc3f4xsnPNdrLJGGYYcLyZd5rU51mctMAr4iqCDSy
1Qad79Tfo+laFH6/X0xA0TE0XnMTmVk9reDKnPM/UuSQD8mxy4M4dwaIuOmWoSOBeUuYt5xfyn4u
yvKmrObauCkD5EPI10+dLrYKXIxke+xlPx0R19wJnb6mc3kiQJj0iYUUDAPfdj1YcH/gnlHOnxwW
GCanVW+TGgm6jeIUZBZdT1bx2WCpaRyS52cSD6ztAL7JlcJj7UBw44jx3pe+0tvmp2NSsRBp8l6J
skV7qlkeAvNWrHxm3ROZ3bNh9yYK08A89mvHAXfiKRr8g0zAv8wKQ00+Pox5+6iD9A0DJegxxIyr
jV3flE+2arDkCXEdi55beXrCtSJXjQsZ3VjZsXovSLTFSeIMpvIlxUgcxqFdPzSDz0ZvqK+sHfO7
Whz3sgxJB7g6dVfDSr4mt+8ufuBc4F2qV6L2g3gW5IMvykLWHg7nyWN6mtpwOPVm9syRDxPU+e9V
HS5nZ6ECIYsSZOPOd+lk9iFT7htHRHtG98tuNPBdk0jNe1LcFqQfW66plbXUwnwdoDbcSbBgZWz+
5ZFijIFXtwWTdavLYsFQDtNBlAyks5i+yYuHZygXa1dSF8u8siOCPMhzbFLJWJE8XtmxQPqy7fvT
5H+QNiiODhHxZ2embavLNDhD0b71fpjFzWjJN5WaX1XP3dD2SObwIiFGCPrsiH38lXCuHamY2VlO
is+8JA9nqCSZEZNFUUA7y92sSM0eo+7uTn/q0nJfrBJWs/GXsxKQV9bk+7spEvYuDIFyPeST+WLe
lJqyO/Gtx9nOn7FHebsks+EzUbENUiNSqB+QPKmYN8v+Dl1M/lgFHiPhVVeVEF9UdQ8de98lILLe
7EAX+hzYq80Otc0ObjUVCfc+dgHcMt3FrEhQHLtrASEBtJidEorvWIyNOCsHQqAtg9Th5uTXnT6a
evFR62WbzsutxzJCjerwqjSz+G5kwRGz2MeWXtdbgMd9SPI4qNWLhfTw0gmWQxpE/srlVB7R+SBz
LEk4mtzGOvhyKa6o2xkMfFWcgVlNzZDtVhiMq4DnzrCs/pyPrgZjw6scrC5gyDo6Qf8iCetsKWqd
pzn7ntLwV+BmJzoAYcmz+sUzx9gV4dYdiTcqCRk/Ciu8takiPMs+oI1gZxIIX0zrpLmQIK3fOh8Y
qblW697fxVjxL6O5fKeG/z4uCNqoy2xqUu7RFaAS8O5TCrA6w3YE2bDtwLwObuWKnZOK09B+aAcB
nwx0u0uC4LmTdfy3OnXKXCqBfVBVKtR+trl1cq3+JlRZnepxLlc/1h+7Wbx93QTF3qddhc/0mBLp
TJhzNhXXQCkOkaaM6ylyHmqzuIUTJSKNDZ/gBXzwHA7UeHCLgsWq+2uWDRtpWp6xXCLAo006XWjV
yQgl9T36rxuzmyg7/G6KOTh6LJAbP1UMhOgZ3rycB86iBEZRZfhDENXl9TCug5yegzzb10WUxZC4
jN5eAvJh5VD8DNZ14ISPfYVLtAEOPtWYhFz4gkLaywv6NHZIv/ldVpCMxkAlFSaxQ6m4QnNH/me+
yv8zWf2v6X/8qpu5y0Sq/iP+U99/ln/6/w+095ZvgS24awDC/1mA/6bUz+6nTH9Wv/9Zhv9Pv/e/
tPjWP8zVyWdZtgkX6a5+Pv2nV//+bwGC+4DcGgCiwCJ14X8r8R3rH2uyGLl1LsE2qPj5RnpgzfTf
/80O/8EvhHj7AweP+fq7/pdF4PE/rVb9v/z8n9voke4jtP9vS5bPt+Xj+2NaAW0M8Ar8S4Iazjzf
gYNH8w7wWMID7aI+Kh6QQddxYC4AhUOj2UMdTX1s0t4mO1N/lp5MIT8BGtho1xdsnEjf8bpRVceO
60FzAeNREKCqBB2WLt5cBs59ZA3MXypAM0T+qfnLz2bnOOTc1ZFreFvXgWm0NGk0rQehvXQ5Q1dD
WNgmK9CSJ4iT4qLm1Kd45pOGecCm3H+fqehJWLQB6lahjRcNa69NDzzQ6ed5omQoaWXzutQJS0jI
AAkhG4472niwP0W4ssoW2VLqmfLgoqo+9G6DyH/k3L86fUU+3CBewnmUp1xQj26MFl8/gGvr2hf6
Rt+nfCVMfbgBJqYtRwNQ0myFFPNK/y82PxQITWKDUAWFPC9Low6SYD3/UEzdIiHQO++3rVrk0YYr
1LSdKYeCWjOs+mOxy4JyRAjwlnBbH34qCOYTQlD/1Sem6qQExlxJjTkSB4k8eDIf/L5IL+nkFj8b
6BqipTFzmoqtQzq8xgEy/GaisGGOEn/vILW59uR4ITkG/StaAKewoxPJrj+xtGPStPgv9N3JE0Yi
d2tKw991o/mn91EkN6tvUnLfpExedXerae8lfIJWhqnQceuqmoqHYGC5yfMj6SyIIWzFh6XJbi5u
9SNqypQ3E+4jtUUU41d6NxUQj9Qcgb4Eq8lYzWsydlRdWKC6CORR5AfpFrwfpjXsQEv66YfoWejY
oihiRiRwwGQgDi5WDtIXzF+jkCaSBz9AUAh7JcsJ0Ckvk02KE/lNGIM4KDMAuTDgiVpXIFYGOJ4R
offzxrMprytGWPkphIgJvBS5ciK7XZ1NN0x8A75lj/QDQv4fOxFZBy+hL7MtIyMmICo51sFcbG1U
vluLqgMilcQQO61qX5nWAAHmYXhSs7GyMVmwVb3h7UkMkhiRMaObpJCRhNF8mRPawCAah2dT+tFF
Tsn4Ga1M6FgM4wk8jzHaXBhiQmnKvQN9fqVwwbt4XgOfbQpwDWVZX2WdKl6IOTnNA/xOZFjRj0B6
wyUwHP+5mxPnYnpJ8DRr8GTEsiLu0ZEdaPwyti46+70HFvoAESG35lT6L0YX2LESuHJHLrZdKh3j
uQn95sg1UAA+1A1hKZH5mOVdT9VLaUBfhS/OSueQUQ9HqNBxFVgzkQYj+ncyamnQJ7CAGgUgWWJq
a6P6dIlHFSb7kv30zVHgzxVV5UfaASlITDTJi/g3zj3w0EfniGJdr/JTqMqrNY4DM6RsRtCcNmFc
ls4jISz1ufQ8eZng7PeQFGiDkA/EtEU6R7xuW0t6byPUy43jungCmOyIm0l+pp2Btk4hoXQJeyqT
98Zd0LfWRXCSSHG31VL1CI9MeBHm2X0byHYHmkSSF3K7wzAZXnvHH0VjEmmYjYUT0/E/ew+qcw5n
1AODVfE5LmbvO5Op/GkvfR4nFZGpOE6mXWVjaNstju2T/BMKLAeKllkQpmQhWYDc0+AdH9gMFaKs
ByKX00O5sBgXoPmkD+Zuv40IDd6acGuWbbxHgebodLJ9gTZl27JRnNy6fIgmU22VQIkNBQbBrQwn
3eJ6DXDOp+9t6/DEmlN1qB2kPyiBfGzE/I50FcXIhYUlHB2auPAusQSifXxdYGS2zDnLU2jNinpE
dAjVZMeLTi5qESzp5bR+DAByQgM9E0dTl6Jgo1fJPCelaj7MrBFHP02jmNokGJLK+ks4uX9FEgG0
y58BUrJ6rubueSnICQmMfkDyFaX1a5nVw+uQF9VZoliLXa1acLhe0YOWgijDIhLjRqgQwawr18Vb
6DcPri5fI5nU7KV9NXOeVHX51JqeOpvoObZ+r/xT2uIRztIRnkTVL/80O/zXzfzPN7EXrLb+/9tN
/C/maIwnTec5PktW7pVFHBS+Xlh5dYtrpjYpGUvsJ7WY8IxDH62xao3K936VBXEUoJyPeieDDix5
5u0RjXbmNKD4LfqIxaN+pAWIZ0WDCcsMu9ugAaEUKlpW6/FIdeHJmOGggGAz83kqhLyX/ao7IJjs
mFcDf6jrG+1e16AUOCGALK1hQWPZAMFCuvbGA+YMnhw1ZFdMEkSh2nlGLehivbiqRPeuEKTlGNzI
nuM0S3Mn+s3JaZU4/WaTJrIyOYh59l+CJcuI9fFbst/gW0tmgmDjApyeu4DROCuKaB9YVeXSuOvR
MlVVmJshjZS1qZUZEV00zmzBkmjHfeXyKM112arVTdx890JlLyobDOz5HOlRtyKCwm5jnRDV1CrL
+5Ei54t2tbG2VTCWIUAwUsxR1tgEvzIDRwV2pRFJwVwUlM0TQLChgRB2rI/GdPc/eTuP5cqRNEu/
StvsUQblEItZ9NWS8lLFBsYIktCAw+GQTz8f0mp6qmpEz2xml2mRGSQvARfnP+c7OU/lM6WhFFdD
Xa4/DceYrhOdfb8IIdBDhov5oewViksD/IF5pWaqtcRMRs8wrwH4+h+qdElr1eVI3jyir7xC5Nhw
FzGeYYCaJ1TA+bEHyY7OrMmWMVIMaAUdqlBeRK4I/NZhE36j2JEljmcJ5i5VBAqn0m++pF+inhrL
y+Uxq5uY/wPZYwxeF+42jorxM5FNfV9kVvgLQ4o+ZREMGdQVi0nSOOKvyoCztVgsT9rgGdvMarKb
9aSq6NxVmuF91EMkbUOoNnWTThRsxyO+0dZ6wGeu4L39tZaVy7JW8nOunWWpy5ZFD3XR+90vCyHG
ZJpAB0E5uiJn/oviZtZMAnUpG2lcpqhbZo6oGQ0lE5FOGsGHBTrzBwFQv3LTHCEf6Xaf+1XgrCMh
wofe88rXgSxGCQKA1uxt+tfeYcjJe5B2VoybABVawzKxUzpkk5Yvr2q6gZcdrPO1kRBUTJFv4oC8
DQTrZu8t22E9TwR2CqHTF+5+TA9w7hfDeg7giazzZRd2bdt6N6eaU1trGUcxdN6Zo+FITkfKfk+v
fPrQw84+5WRBL6lYzhquazChmAlZ4MFtkZGqYnooGcNCfpo8LLB1Dx3FC/a5K1mL08goXgyBTswj
Z9UOlDQLvsWkKKPKRtPcpxHUGPL0LuZNxRQ1wAG4cUFA7dDgkM2mocxxZDFStacqfJyEGDTHZKZX
klnJZq7z4FHUYbSLijTArR2xfvtG82DUSL8D3WxvTuP4bwgo1pfhTf3NH1imYqIAGyuf5A+G+p4f
HyGP3LE9Uuhn5nex4fUfhPscSiFqVnJBMoy3Zyqf1TzJHS56HB5st/Mx8CzyejYjTJOaujXlu3CT
GUNDDzOb5kZBMa4lS2PWGBs7fUrbmBCADU4JWo3GsZUR3aobimVXTVeIE8n04IKxy7mvDBUd8YqN
r2bV9AjiZrjzCqJukB26O9y51e/J1z0wZLv8ZdOm8GsWtroPhMiAvxjpBm0/T/CdJiDu7TxJPjJu
5AC/o16d3c4lwFK77qbP4ujQh7m810NV72yTk7QzE3ghICi2rs30OQRVfohaEDtEaULzEjVV8Ezu
Sf1IIEo3rXDNs+nnYc1EPsF4AaUDGAa0qi9qSmPKkHI0oqyKPrwoqD7SaSSwa8piJWMHQqEtERQC
ZztNIcYsjbGvUJgXeUCnnVnlxZYzsw3EqmwOsg95M9MIoM5AqcoGb1m9UJwEdp2MLQjWVHaTkLuQ
mc3a2kFkoQnVThAR2yFYXnW7gv3YVekOuabaWgaiTN/VjNcwwXoQFvMofVWYMqhIGUjsWO1MJq9I
7Tcn7bNNCdIuXs0ShkBRdu0DH5b8jbuJj6c33gaq8m5jh0nXW9poMo4hD91kEgiQrbfDcqkYEHfc
eto6WGufCOlsy+g4RpG9N22bk8Pccn1A+iTaNYq9pvD8TBzMP4cWBnPDEupqJpZ5b85p9VomnqId
3cjG+9io6oaoUO0Q/0xMdxOUpM8wu8tfI/WFN8uu1StekuZCl5tmlsBkiXjS+F4yCj0EtvRPGkXq
04S99BL35ZKfLCJGLlXQnEuH02cA5IFJWoMFIh6zjcOrz2GP+mPbb5x94VTmpU3T8n1gQLyFIy8B
gBkktnaDnbWHmoGqtTjBEmIMoVNYFNPCTt6VdbmMmBzc/nnJpd0cfOsrrpsFE9dWXsGI0Yc8TpoW
RhcGJBa6waU4niyWWCdHs7Vm8NxiGOUdyQaiY6EqHiPtpN8lFspphY12XKuApBsvRXOLg87AggAK
E8aN9yy8od6NIv6FLoau3A9ugQvDd5ibJenOwUzFrYzyGHvou73PSPvU+YN8qoLyEqA6ViD5R6ZT
R8FVj6C2U+2wuHE5cHEsfDKYKTdVFzrdJhdu+gD4dD52M9HcGRszByDb3HMWHX/5bYIXPRwxUzRY
a+JANGshkhvYSG6RNkO1xggdZmRE+0522Y13mk1iH2F7f9aQbQELWx5wqspj1FClX5gzch69iJIV
uje2pKMHcrRDfktkGJ+SqCX/yVTy7CcmCY+517uxxBIwoau80MyjLgF1zuXajpjJF00kNgyBOIXS
P98QDxa19ckcwNuKvg8fRT7CLE8cIlyYwhh7ZeKOfyPXH+Mv7sKp2s40+C7cRosqmDTFK6wC8i6g
93CX2rgFsUSbyS6rcGusqAoX3OfN4uSDKzz5QGW2lhrdQzl61nOE5XLbDLa4ZEUdnsTk5stsznrV
Kq5XEtcUbrS2f+FLtf6684ANrGKsQO8i5Zlvhlw+mQ69u2Gphjs347UM/Nl9hTri/DEjpMoG48/R
43y/qVLP3roYrJk1leREwddtO8wOP0GVBwyqRfHC0MHfcQ8dwaxQtIaeIE+x5MjiA79D8BUkLYi/
HEbOkb9x3HyHmPk2aUpGrTX1o2CGHLlUPAATDnalA5NsVNUfI6o3stED0FDXRTzi8xrgzZxEhn1+
Ahpx9TXjytqxqxNy8HiSItFbjiEMHkY3HbYdkHbw5fxG8cZ0JDhKSGpczYV340V1Nj661X/KnF64
W/90LaDYAu4oGGjMmX5g/YtAFyqONi4mgz2PyfP87rw3n8Z78zTctY+w06p7o/hPej3chb3xP74i
6FXHsRi6+5YLPYRB5sLu+Ac2x0AKo/R0Gu176jt+F3WbAmfIWblWprNgyWuRxQ+u5Ga3bl1j+LHo
SN9KN8p/MqMIcRYDbQXaJmE61SZAO2qlHT64rO6W3tkwbV7BKxlvXMiQskBnYX2j3nfJ5ablsvo5
zbMLJW6Eg5daOzy50UHao/tU0ulByNfiNge79uzMqfwhxuPdJISuoxDF9FzgDeg3aVb2mgtlM5G8
INoUHFVIN3AG1PTVjR2Drh46at7+zxc4919Akq7l2nDbLMAqf+FB/7ULpqXdJe+bxtgb1ticI629
7dQU6hTPTfYie0l6nraOhciQxtfe9q2PFtYZEYDaj79whWbEW8xpow0rOxvsjQ8B0vB7AlJzXxj1
uEOxu6ROwaQ0s/BIO/ZgudBUZX4hsgnmcara4cFyHQvTAV7NF3ho/inz7Klg3IygCD+mh+ETzdWn
mjswRqX2EvbbRYPM/5IjKQlDmpwt7COcnaXFqYrz6uNfn9P/t5nC8oX+Y6iA1v33L7zwcf7pX7aV
Zgj32H2r6em77Qr932Xx5b/8v/3Df/v+62+5TfL7v/6Xz68yrTZpq1X6R/+T5C8WTf9/Pyn49+or
UZ//9qA+v77b5H/+P/8+J3D/Ro+XD3x5QWpa1Jn8x5zA4084ZmEZdgJaM/6B2WOFf4Ne6tOqA1UN
LLTHy/z3SYFl/w3GTxiGrB3e8mz+vwwK/hUiB+82IEsY0vkQLFMC71+WIaTlRfvO9A7a/NA+J10Q
3PzOmmEmpFo92GPAAXG0EnNTdhWGvHQSPKJOtHMRdreFBiPzDx/h/0IwYUCyLET/uFDxDVG5hC0K
KLfnBH9BSv9hoSKgT7CENX4LsYEcZzAxsvYYlsNXk0eHA9ujVpQyM/pzTlC5xV4AG9gbA0ihsaq4
RVI06axTDqevOsDJakWYFA08w5fY6+1zbjF9B0inLk2YfbGLtH9G0AFbsEUhNiKjw+LTGLNej3ER
bXXrp39IUA7vdjeL6ZBRm3yGdkmlBS8eiV5D5dNq6EbrqCJv/LQdh8jlkIxca9KK2QLHbHwDvgD4
SClmgNS39B19WbkStyIihxAWGCO4Cjs7nQ/tQ1rkNWXJdh79TE3vbkziESuNDefYMaG+V3mW3jek
4xhIBt2OBif9EHsOyOyu8rcTV04m7kZLRljG5T7VWbWpPdN+oTva2GE3cB+lGWh6fywfD7VrhpfB
KGlG7otfrTGbmK7ok/ZjpCBWXlxZQzjiwxbVQ5e68VYOjdz6XWOju0+G/IiFp2+iIbsQphw3tQ8a
I3SxLhXVIN5JIwdvCRZRtu2oPOHudV8SsCm3LM45+Q9Nv5s5LB6MIsAShu1y09RwUufMHD6wENeH
ajbdHf42vY3boPyOPKO7kpOn+BlA69rwezpIRJbv/LJLrjHQnjvqrLGSg6B+CyKUhCTT46JSgVah
jW9PJaY84ZpJn/EuVrQCpZj+OlgfQ6nSwzQjjEOcAzqU5/o9zWK9r1pdrxk/6LUzUnKfyW46cp0L
NmUT41cWYCrDYXkAigDSgWlWW4mRZVdnpkV3lJdsPHokrrHCNM6JO2b8Y9B/Ylj9dMU1hOhXNDZz
ZoYhORG4h3lohgtTObGdYk1mG3jIHYbY7tEtqPoALVYTkV9qHBMQDtlMUgjjif80ClNf/DbMtpgj
xdbA2gAJg7YrXNQeJGqAQWRV57cunHFbt35jnKwhLG+zouYqIPW27TL6Y7uk8Q5eGeNX1C4TbWZO
R6koJCSrW7LRO+1f6Kd1BlezIZkhx1OA7WnLNI/jZx7qtdJGsNXZcnOn+ySPuPHNzi/Ei/K+BirP
2hEFWIfw4WOKrCD2HbKOaP+UwPGVnULF5SEJkaEbrtuO6u/GMWBekGFxJkw8HKSIFdmeKrqfzWI8
KNfKL3g+k58yHsmRFpRyW+EcXSYLIsnsO817zOp7mLoWT1QXkTvhfnWtuBAdiypLzmYu+ck4gXBK
7gsQVTJIcTlqcdBD1/2h1bl5YoEMjr3OjIcWx+EeXgBkvtgrcdCnxMFXGmYg1dCZULSu+1037YNE
N/N2ygw/IfjHUaxbYWo1HlyrI8aYEhCr9plhOezVBKcZe3CD2qeuk7y5iNzz2hZLB5BMlq4dTzRj
8Irpmb+LJORiMs5cvwTCLmm7DhwAOy6tYK9lyC98ZbmJhpkWVpxl+0SWWw/zEZqnVrM+Uwc1PVC2
jiEOTSuWJ1F7xWdQtOIdgTggv6acOxdPwtUea2o8yYQideCxobZi7JSBU5FMfiMwJO1LQ+hPB1zX
3p/cFKRIBJicc0f9XlcJmS+rcddJP1eXaEiDZf5ZHROuR8XGsCPmdapOUyZERQO2uIwGdzwC5unD
iywZt31DVGi7Jx4a93mMQ1gedgEAYgX4SH62PJWfXP6r14AH/NyZ0j2iYhrXIevApiFvud9TgVFp
0+AIvsZ9D3wjNJC3Uoxrum1oTk57I+w2Bec0wFvL8+daYFS5sFQKgzH0a1109mtqB9nHHCXQJbui
cotn3bb1kSUuRc8S5p84Tpa7mpVQUEZSt/mJyxaLuOh192Gkcvzm2Ks2EWraZiZOcITf797l6Wh/
OXbP0Cnh+Iz5xpzIAMroVz7zrZqRVnc9UvsfpmXafZgrGG14rcwHoLzNk1vm1fNUNoiy3TIcZ/8M
KmapHp6aaFTmIQIocZyTGJcsJti3lL+KCnGfwYDvtvNLS/VRRrbC849N1qQbMzF+Kcttqy0u09R7
Yt1MPwaRYZLEzSX+aFK0u7YLW/uo276JAcul2bihOSFdgf9BfyNcineKq0xx7411uzUsI35MBkGe
KrDGF7c1/VutrfIUWq3YMREc9lKjFEgntg8hxpy7Nmz7Tw8jPARYsFqbXOvgQHt5hbblumfLd2E5
w6d6FBNVgBMWZHhDfIq7oDcYENlx1L+A2r8CBbFofs6aCloPwcU7DLKl2EiX+Ox6TnoYaFxd858B
htODyNqJ+uY+OVfD4L/7y/3bSMDAVtxs13E7+3/cchZfGE7xZUIf3M4FcVZQ4rBmLKNmzkBfN3LY
mtmSHs+x61bJTvW5HD9LCa2MmEnWh69WF3k3Bt7lygaJv234vtcMJZ2tjYNMroJ+7j7HMWJntjL7
iUvhuDWrat4l/SjORI2ri+/53QfUD8YuZW999tghNj1OQazrnJCSHqCtNLhrFaV6CUxgK7BIIRMM
BKxLN6My0JiK7ezXJCMCCMaE0bAq11QaUCnGNm2q302XP2reRhpTDjmE+zqPzmXpgShtmfd2l9H5
Pcfuh5rOmpKQUR9BhVL6Km869h4xz6oOoEH7VbNHWiRAmFV00FfrtdN5jxmIhbBNXqoGd4iEjboo
dtMk1vZoM9PGEU4ZaqFudXEdkWYi/NT0iXVE2btJH/zCOfrANzThEX/s7zq3PZpTD1eJLjFrXEqX
qbgHjRujppAcRdBIjgHjQ7IuMEA4waFZVoWx57xJsZptYFqNLujzjN4qtDZ/bbrDe1KN39I+K4CF
jveZOxTXzfLDwnOxxCQTiqf01D7yzEMmAvqgc31QZM+LjB6Z7ke63x07Wjs8LnPLhi3drp5UDEfC
ZGiKys6rmYYvhQIdhFdxXnHpuBUpMcTxwxzGTasfQPBtGTZn5Jet/DPDxpIXjxNedUc8hS4oBFLz
ZmT2Owcl5c2dcryghv+QzNQoU4/y0499AEbNPabSbTb4xvgqPmSrhCoew1mrJqCOnT1j7zkjoJGW
CmJvBGqd/rYRxI8MidFnhro4t8ug1+TEsmm5keLSxLmfuwJ3fzqk18AbrmjDF7yJ9Q2CGoZGpxUH
uykO+A26U6Mia9eCft8FRk6Rk7k0mrblI4W31mYgvrqCZ3i1DMgAucNHpgz/jIspxl4qMRFXdAdd
y84VGKML9ZnoAGW8nZDkeE0B51r9XcKmd+ytEiUZ1ARGbyKPdg17EY94aZT9nkUlvKY2sy9OzOKu
kbiBjDx6kEP7XQ0QjMiXYqSnoM9x5PhFvW5KNgUF6rvHluOv6ebz3zPAxXiIxuYp90MSJllU8x5N
Pm05vowaDjmZS8G9pb3ilo+pLbaUC5i4XARH1lVUFqI4pgFX8Czl66ILSHPny9w/zrWSO69RFc9Z
Q8MuCUb8EamgWbhPIBEnNDj9FjaRPg3zbAsKuw23divt/uKJRDJBhIHCs1HxmeZLSmfsM4Iv0BZH
+8jelIjVDL5GbgYntnbWEFtvRCyGc+U56YEp5bjXjmn/aUWGi98ZDb2dmOVv29qujjPD4LUhtdqC
A2g3gZqIF0amYualAvdNYCCWG2RFWjUd1WHpLKW/qZhNk95lgPioxsDm6VU92yqIKHw2tbdGTeO1
Ayc9s9IFyWUUqU0Cw4cXMQRzu7FEXb/SJz0DbmjUctHgMrjPZdnyXYjmaR483NCjtp07FZk0EJqS
JBgxBbS9InqsjSJ7yByT4iRXlmsvXkh/Q9AfhJjrvUfBFqmmDpUaudD5qF3wdzqkBBILQkAaP/Kv
U1Ikr4oQztpV47grGbfsrCxqiOZxAbwoEednDzoj3JpkuftlygRKmthH0xUTL7wAzVFUZ1CFLyhk
5r6LTOvejk2bXzOns5rGezIbtHeliksQR3B1zQpwFJOnh7PIwvzA6Wz+nZp6fO/MYtoPkujZZCU0
nfuOAddzsANm9DGk1IjEGUdMeTDcDAc6KAic1U9ejA0nZYB8rgJiUd4C64qsACOEl/T+pWRmRsJO
UoHBGSEkihCS5/CwiTQrnhdCPinZi4NmukjKGId3xL517tD2WbzsMt/j9rePIePYwqIyK3Dx7Y6J
k2Gu7Q553q07+wdm1dFWfr11SSlsqnlGzle2MDecCa0Pg0zgMeoygj8eqc0MZNKK9KCbb3FDAJqt
mL7OOiAXH+nsEJH93uNAz158IySdyxPEitpZajokcRO+m0K6e4diwiN4zQzSx9ju6Xbg+AgjiNWj
td7iuY8wgJRV/eoPtok/CSuzobS3s2SvThS6Rjs+xunF6jvxRGiIJdcJII31YKD2ir3mmpQc381Z
Dn9AHVfHlLTDbznZyY4Yo9yKziwvlYGhu8/T9mBPPXbhIWwP7LT+USU5F1qbvlE0veBpYjq1sWhJ
AgSpsyX2EV1GcKsXxIEJUqhXuYxInfHGNCX7MJ205FaajVsr1MNWh7o9lXHeYawM3pHor2Di/0Rd
Fb1TUuDtOsHFm7wF7b9Y2g7eGLSg3YYZY92cbLMRtmyoiTqQYDNx5DfVwS91d4lCaV3TrnLOnkqM
LXaB4jC2cfyaoJEdFErJKTAcKk29IbpYmfReQnAqd1MWsVlEY3IkHKF/O3ZWX3KiPTMAg8rb5MPQ
XiCI+o9FMQOKr0Wxr43WO4TWyO2uJnp4sg2YYKssHse72SmbrbRS8ZKLjBBSr8UbNxvOJF4HGBfl
oKz3dWgMHo48x+iY1pQg+DqNhbLjSsF0f6G9MwVrkQHOHgbq3xmI03XrNOkWeHx9Tvqg+B7wfd75
vpH9wu1p7/N6KeZ2cr6juO5yEhbV6L57fSb3WeqFjwx3gvUoAR8HMGreQkhdPMxG9YdyLMpa+K6j
SxYyIctJXLCsGZ7aJUXnX/Ost29+P4Tb2CZ4OpR2c1d0VrK1zT4GoeB1z4IzLvO3CaspNq09URiO
qqassb5S4vFlGBoDv6XqHWs4mQorIaHZDP22NmA8YDNgouQ07N7KVvYmaTTruae/wyYKr/xY9XYs
yvhbYP6hy2NKH8bek88NTwK7rGwfnDQUsJ/8htqcPvHoKnTUmin/sIr1JQjT/ClKW+eCOUQcnXqR
Q8xwfMWjI++AEaSnUTn+85Ax9uVoE+xECQrFSH0Xp53EkwHcbGdicODUrrGwJUGTPnJLbndo5e3N
mBQNk7GO7/MotK922vaQpUV+pbEVNSOQzFulW+29bClfkMS8XIPNe9sOxruDjeGzSP/iCTBTocVu
ks9xU4/vmZ9En6VvE/kNnbK8h1Y834Y4mA4mOLOHZu7jX8ors2ufZ8fIkuGfKUwZj+H1OUo7lgfH
jxkCEeRkWhT3I9H9bOoW2OMcn8K6Up9dv+xYHvLewQEafdfodHqhaBYCaNPII16ndjeynG4wDPTr
YqDW2HJksjPmNkDmaJDX5GQOzxmNY/zoRXchmQE7u0mLM9Sr4AXoY3O0YE0wn2JKEJncPLoWsrmG
1LEPZaUOshjkzR6L7Cerq/K5NhxxCaLQ2xF99H7huZrvW/zkdBYCElzCawGgEDcxFrMb95VtDuIo
WDkddtrTjDf1ixt68xA5jkGQeKDIOo06657jc7yvuY/bq9rXlE2JAWauE5MUW43olgmRW7/bN9Sa
vlmIi3eDqrxtneTdpnTHnkc44cRK9idLdq2hVX/ldteTKB9U8VY0TEe7tkErakmu3EIh4ODaQZ5T
/luX2WVsK6arkbQONJ2F51HOdKb1losnocsdtoxkJhiNEwFDueE7kjv8LM03v86dK4S3gSi7ZWz4
uSzazo2uW/vLI7xm/OpS+mlm9YOpUyy4CZDJY6iE/dyVdnwqJtu+sQxU99loqX1L2unLVE2zt7MS
sh8pEpqdG0V6PjV883koqYPCFL+8NDX7wacV0FSVRapS4EYF1Wi5OXKE7jC6EP+JW0i8ceW9GUBk
fklbBUeBG/4lmqbh2ZNuEaxNQIRbHF3BgZUQVQeq2VKyp8TbBAzpLoIefLJxZtyxL+o3YFn4BkwM
OJgs4/QJKhdBKVMr8UnBJUm3GDrCxtJO/CizITwC0sQ2K3Ac5BpWCFZNxI++C8KbxVJBrxe+2F/1
lNWcZnt4kRhR0h/XSKDGRXl5Jprb30IKvA+KMDsZfs99rXhqjRUEoOxY9BImlx4HcgId/BjbahtA
GEZ8yuPKgHY42M9tZoKaqkhDBHuaeuocglQ5P3FPk+8BUtQJ7+Ii24fT8IWNXj6GgI8JQ3e08CZm
chvxG3I+yC3QRERrTVhSSu+yxDepjlNBCpTNxHq1bqsyPPgyRCXCHh4uqihFWlgn4EKFSr50eO9Y
cCx/58lx2EQM7TeVE6gjeoY6YDqrF/BFnaymOZeIE1V21UkL15FR/ImZvPmL8SJolmqEcdyV5rnP
B8r1cGxtW4rEzrKVBCidCFdTPClYyABQaG+vTizb00EMNH3PSVRtSi55ryQGPb5Za4QZXdUbXY8K
UzbAzckfeAYYuXjXNHSar6rK5De75fxU+LK6uFp1VB/ykXMyGJrHktLzp7ptsPK78QC8oOmR53SM
w4X7d35C8ghtQuAGm6RmosKWF5cxOd9Me2e7FTnhLUSlnhlMvJ6E7n9n3HgoWjBmi8XDNZ2LldfG
Fxss1eyGxp6/YtI5qe3gJBwgzZaJJRdPvyFl27Xyt1sOyedcmfWl6fv8IcFpdRjsTvwxS3ByGxqk
oHNlCbngmS32TTAv4QAKi+Su0g6BuiRSz6YjMOuKqRpf4Z+aBK3a0pz4ULT5NXu450+xLmA58lvt
jZWq7eK+M31B9R6A129sh8JczWNk4sbIM3A5iSQQve6GSL91ow2uMkopHtjwWDnnmg6iqzTcQK1t
Zxb3vhfZwZYt1sdXAefj2HYMpAH9pDSDUnGlNsob5c1Is+rRoRLpHSmTUAK/ys7cVW5PiVoz2mhY
jZyNHTGI9oaYRuOhcu0dM6kQhEUW2XccpLwnnIo4m6tSFD5/1mXwCmLxUGWNeehMmwumn6Te3siA
fq9gh4dH/LgY7dq8+q0xRD4PfpPsOMN6iCkRnhM64w35JzTHgdurN+L6mUPq5IMOndxhjsiNAM8q
tI5BlT9tHxpfPVUEFAw3AUypYeJDxiLEvKWp4oixCJEngIWAsxsY/zODaCeesZWbfLGVO/TNSdk2
NRCZ1/JcizK3TIAzoYiPjpznPYmE6n7o/PR1qIZ013dO8wi7lMY7bX2UZmPcVUqVr1UauAhOgbny
wzDliZ47d6PChnZPbsakLHokinPJad5dRTpP3u2gGOu9XaYxh17bTM8inES1gjGuT7qWmFoYkrkv
nSzqvShc8bL8jokEJC2aNcZlIhtkXwsIXEHx0dL2TVkqkCq8g4D6aJa7TmnpnYXkdSbjUiDix/01
V1b1OdVt8tlqDaZOSnVmh0qZ2bTmE+scrs8Jhz/Di3564kfl9dHVgCOsH707vMiUljEBsh74SV2+
Q3eSRNg7sUZjNYbtrBK0wN6crB8vzy2SK6zgSFVVCjUfezT+HrsndmggQwJs4/Eaca27BWh/1BpR
n7ve1XA1pfGAs52OoCauohOc0PQVFHD0OHgIp7jBuq+iBD8HTDk6FFzuUqShnGcy7wXWbgzwtGV4
KNlbjkXkov08cH77c9/d5UPcFAS7E8ENc8apgbwUccFzXQ7msBzScWsMtos3AzwgXv2Q+i4h/HeR
Q7ohn9SCEDCDhFALe/mMcpykTxo+PRzTgCkRJk+T4PdsAM0UuZjj1UBd7GH2kDPXRELgjtOnlf3Y
dVysscNyJiiXkS6oH/OxLAZiJUMwWWDTIkHpEhUh4CNDBVBqjRl1PNYJRmpsZ7P92cVlcaXa9aNB
on6hz4zyc/5xw1km/ZJu356icQacMuM824fUOz1KyQkni0X7THuEt3fIhhxqAnQ/Y53b31nnqRfW
WudSwlJ7D1QB+UzFZvisJ1ORLGawnIFIhGrOKZOIb7wcQEkCeD+gZvpbMxvFDb5wD8zEIRRktXHt
7gT0Xm74nKXd4sSIPfvNXSTZKqqWwMDHZPQdAtiPPYAn4K9Y4/cNvtFbRRPA1YeJemU95ITnh4S8
Y8919r1ToEYa2KT3SDJOjiimrLvMHrjSmKpkRiCCdBMVlVHQ+hQiDDF+BQlSJfOVrLx1UvjZbsoo
QWHosKw5c+Q0qlqpRrSqJtbhuEQnVZHK+F+XwJ+H/ki/lSwfbDH7d/TODL+aHvN2XzgNNt9gCB5t
My9hRTXx+GjiGXsS9AM+24Y7ArmJvd8z+KGPvsaHz9kShmug5dfYBXpLVLr4UHOCXNBPaDOqU/NV
9X6/gdA7HFFPCKAEkYtCw3L92pYjbvAGKP9LY5fVw4C2Pq6wyuSvBSkZ3J58TDDHKBFT9byZBoxr
uW0gTEuwWg9cWZlmdg6etl6VElysCrvTzOv0OGeqpBqlaNsTzqf4LqoUw0X6hd8qM7AOda6Lk5zd
+pDj9tpUViuvTUDJXR5HzW3KpH/RfulzBFaNear8tOD0a5WHrkuHiRXKc6gEkj3voK7OVVMSjfIG
D7+lYRW/EqrGUFvLcC9ct3xBeQekpxmgHHO3Gu7QcaZLatkNIogHXLfCO+0bKYGcOexdFMeqyiF4
4E9ooIns4ibODvzMJN9riAss0LhQ8yW7NXaTba4UeumW5zd8ZX0Bsw81fL5lNIU9SWXFe/RbcQgH
G1qeq00TUQ7gt1yuMQg61B/2pMrukHqGQ9gtZUp4IrY+vvtnrhrDPVgA9WRJrEuVO9EIWEO9ebaJ
Cr4loRX8eKMTvYbLd4GW0hXr0qryNzasEZlJOvogbDc6jKkI3zAyTKexmrtzzdRukwO+3IpKJMds
EHQb03K3Ye3JDqwSwyXqIuqf6HCEFhjn9bHHeY6Va/A4c6QczHbEsqZHIxwsmCFZjUYwkX0QqW+v
unli6MB2b1+54uWCo2hCZqCSZEpc255/pZ3LyEcRGjgRZBlpOp4KMBmQGN457qJSCjkeUywwYgNs
gh9Zu4P9FMkG1iFFwGg3UpSMoA2cFMJEE026hvGVDroHgW5JgNOZzLNOsvyntpz+uapUfxz/G3Xn
sWw5kmXXHyLKAAccYsir9X1aTWBPREALh3Tg67luZHczq0mWGc3IQU/SyrIyI0MA8OP77L22mMKr
CpQkdEVsdQea3eGm6bq/LBpHUQxCWT4L7TNSEj05OKgj2CoY3BaJxcWZEJxyHoueZgtH4XhYxbak
jURp61PCJl5bGU/xoiSOs3C8xDiJzqUww6PCixeGFqceZ0OyQOfu+T23U6THPKVbBODGkc0vt6La
6FlZTigFd46EAujIzLg4sfioMVQT7bSRJfiFudlDFAAspWlweijD5FGYqVgOMsJSxx5iLxhU1xIQ
/RHnuH5OVGwSEC1ckhQJkChv1F8izJuVOffZa5BCYsDTE8ZvA1xMQLY5+Ds0kJYybg9pzEgM7COm
7RzJqThfyWzhvHaAvATMP8sgVXyY42J6bMuBMrxJ5KsUPZtNk9m3v7MMFqZfRfJxVvQ+D1RkL4UD
pBjSlL+Bcl5c6cualqpgITFBFwJ6SvCYfEc7+Ju8kcbGh6G9bth6LzieshXybLPFg25sS/Stx3bQ
9cHr5vaYxDa3WgRHPMqZPYnfc+zAH67m4KqjmM6PWsIfpkiCxy7tm6tZ1KQhAkUKlVSr8TyEU9ut
Yxqx37pJhgeZ5wjU/81HbExTkWNMv0VWluomZ2ug8+9ZD3YRXZgRukzpQg9CjkBXjYB3fJ6sF0tM
6t6RsTi5xsC8/P/FTfhfiT3Aa4qJ9F+iB/5705ef34hZ/1tP4X/8AH/5CgPvHziiBV4jW0grkPZ/
dAEG1j8kNmgcgtZ/AhCIAAABd+0AQdHFReL9rQrQ/YfrBJQEgwrhH3BhE/y7s/LfXHv/EkBg/bOJ
z3dAGdim79oUDpKocv90xv7NxFfk3J1se+z3wPc9XgEzVzszSuFvSmn0G6iFJP1jXTFsGe6oD0Nd
+sNyGGv31PMLplyzB1jnjFb7we4QJlRozy8AUm7p39wSmCIAtcOjlBmtmnyOwQTlHr30hAnqmzvG
JlQuk9h6y5jHSc3EtKccGF51TGa97270sIYeX7tLoDtVcgYZTRA1uDQEJCfk997cIm6lZyuZjHPp
hyGMjmpEr52y9tKHSt1NuvJA0McuHHQcjXBxwAUuorYwfigpFQcZj92eubJ7ajWf8uVQpYRlSC4E
dGTc4pC4h8CcA1d7V1j07hLHR/QqtW6eJx2NvzLme3+RtWPxY/ilATLUTgHoFYb9noow/iySEZQ1
1pR14XD3Zawm+rJqcasHayAoUby0wWZST1Hq3zA0e+C0bUDqeMgb9sVEM6Z7HBvGa5B76DqOGq6q
ZeW4GkVobiJ+wzihbpGNTAK6K+uqe3Qag3kfh0eDlkKXuUdXwWbyVPc+CCt5MuJWvCBWhS9qJtvG
uVAGLJDdcXgqiKXtxij27rzYSp/HICMY0blFeWQtScjKL2OoPJ0bnnhEyo2le1UuozjoH+rccM5U
okYQE1nkxFr4dOiAblgUasBSCX+GXAt8Bv4Ybb8wf8dAGOe1ikiKcUExHApyQiff9l03v1X4DjGa
BZkgKNxAestUMN/VLBNXrS7KHpBuPUI3RFZ7bSyoMlhmC651tZu8N5WbYlB0iJKu7NJxXMAFYBSw
UBgT1RLIzt2inEFGLlIzJEpuKb94tOcmcxe5VWlrmxDBotK25ZOOkJF3F5Y9vfUYT7VJ71neO81+
dGrTXNdhTilC7LOQoyZckylijW/mv/MIC/Neta00r76V4sRfq9luAzxLXuw/GVw1Hqckr1Y6GiK0
eVFcG+2CMqxdj1VLWHzGsx72tZ3p9qvw4sG6sleKsJhbtr10bj5IK8TNU2Pl/I1nmZ4uiJPLtkdg
q4x+YD8c0vrE7ZbSgJYCxdDpt/Q0Yp2REVBrbo0bJYmULSLJoMTZz+TJTDw9uEnZkMDGsQIZ0U2b
o+LJ+pUVbA88ZFLoWLpfp8OcrXkC+z2EP2tvzTFHd4HcuM96r4EG3vhHo4CeCUUiWQ8N6gnX5Bua
vA/O3KvJkw6FOjURT/ccBtk3NVDDlmBY8Zp0sryYFbjkuQvaBzm0lIr4gHSZ2KInXLDlJ9qTt0KT
U58jw+Jb3OTXyr4h4PPUGA+yiO1d5efBqVKRu+aDXC6x59mkm8N+g2nzq2nL9iOwo0wtYVSrDybC
GedGO/yYsqHsjKvClZ8QRfODg9+XgxXJPy3mDWXPPKi2aYPcM8KjnSOVejCcgJPNJmD8KfU/Es9u
fkehn/70OAh/N8PcjmDSJwbW1K/zNw7+4MgQWjDQuvUXS0YFUSyOrkIW5evYOMPRrCEoDzIbfocx
pVhWSD0MJoCSCTdla4hhij6fIdyWk7xxfrFpHCKYUXsEWYGpgd6VamirgjRwU51xO0VEdZQBts7O
jGf+g+PCorz44sqoW7eENtdBLOU3cpjem72vDpo2d1pC2I91lpMsXagWh2H29KpqkG4E9/ufoU8J
L+JPREen3fwSTsLBa2ZiB/Mq+V7nlvmsctO6r7momHzj1chH2EsOKpznvWk42Ql1APQ9VP4NQO7y
MSfG1v41mhA/iH7hns2nqCr/nui3bA7J+n/60/+Xo82+JUb+drSZc84dOq88lOAIDnrZRcHBtyvu
f1gpJHxxju2lLgY4EfCk9HMQ20xoec7YRJt3SL2yA/eCf6RUI9i+MTUiCCNed5AzvS4Lr8D+g1Ex
EFvbczNwUTRk7500Q2+anWBpOUb3M+YeVLShYFkVGxZdzs6IRJuU0Qcd8COKQ8BInRgg8FxDTC/w
7udtW+vqMtpjuHW4LRFzypvqiNAR3gWebR7tgrIJP4bPSk0SlBN3TMJ1Te36uhLpsImlbXxhrOzt
tT0RLcfwmexHY2y/axOw71yIhiSgQg+dZ0PdwjzKogyhjUp/V8ZDdXNoSLu1VhWj7bXnO8VaArIj
qhF9ceUPVQEjl3mrMxsW/+BWjenDJj4Dx2yu+pHpGn/qItNmYa2J4bV7qlXgymOjHFwI7l4nsx0i
Ot2FgEdytHrFipw7mItE3ZSQf2k8+a6wIe3hsBj8GtJCrtlktV8oaWJjAlPGuTyEa6+RgMN6i1QN
pebuI6Ry62gaZX9fIG0f8WGaX56bJls7mDPwqc60DZzCexrdEJKustS2FejledkrPFMkE9kpliy7
TPfHIFq7m6e43hu+E6wnUI5Hh7AfTp5bPt1oLqGhxy1/6OHSkta4UZX1G6e5ePX4IzkaWrPu+nNQ
WVhYV+nt9Cpu5xjLJNFvOZSps6pgvQFREY18wOjCKcgJTcd4MAvrd/3nnMxVRElW/uf8NMfs1qI4
MBksK2mF52zqvb3EjWMs/3WyQ96Kpv/pxQHQ57um6Zt43AjJ/+fMG851Faesdfa+oARoFVqQn1dd
Uk1X9jf281h1DozuKskwE1T0j3uR9cbNtnyCEDOtmzi3frjKBumycPKBo6WGM7/JOrCsBl3zqBTW
SOK/wnjaL0ZysfUSXzmiqeiTAsyMb8V7uuf88QpLiWeJUr3xpeUD9hCkJldmXBxpFZ3qZPbPuFiy
u05JkIt8hRs29jY4RgtpU+MjYQZbYsHijPNIV6tlGbThmRwrFqG8S/Y1toRVVRs/XFWTjW4m3gl7
0DupveAQTIBGfMIk2J8rajiCsHsZoQVT+knX86G3gP7xYDibkB0TIBM3W1XODGl1hNSz893GAOnK
QmYg6RuUCX1T0Wx756gV0c6KAjyeVomW1bbC2ecRdSqUOBgocPWML4Wb+BH4IUTZqU0QzPtxoUb6
5+0mA+5aS4wmtPouelC40GJyeUqKpr7zG8t9hkNqrwbbRzGK8L6MFUXckUnCGTzadOePNXHzubuN
wXWBWhDyXyfJtxwzP2iXCQaVD2g+8gTgllREF0biARXCfyp4xXaGSVNw4iAnTtZEr0aC6fygGsya
bTq5dw6T4d2AIepzRM94iXOI4uNogDhV0XRfxar5zU2jvwSgvhKE7zb7cdyQKAkTQRSUPznQgbfc
cXFQ4bSnZCZwBknNRQ3Z3cuR5UD5hYUzP3pTlAyX6fYpGy2RgLExh+Kjlr1lHXQfsEggyhnFKxt7
N/Y2hNvk4N0+rYaO4OBXVuLhRFDEo+jBnQhxwMrIt+2fb7l7+6w7f77wFH3zsTdIVS3a3Mgexj8H
AQ8YhwIVSRwQ2Z/Dwv9zcKhq0s/jn+OkxpHKy0rOjyIAQCKX4nb2uH+Ooczxw/uybuY3WmoxpVZu
v4vTtqM7ycbNb9cKMnOGqWtRFULe9dMYqr32E1+vR2BFLy5BmvMcZQ42S7d/iNIgeOtb23py7So9
9L0zn2cjQ8i2zaZ8lCO+LCTJ6WjxuV/6Krn5uJwcmIk/Dkc+inB53Ez1WNXEDUGLiJVXdoRVahrH
HbZqSvgKIDgypk9sCfYiWEa90vcDtNoNqUrj1uXVinTFBk3ilZn0R2NPCEghd4OYhKxffBoEL47l
VLjBIo9rihUFVlkiJAzBNPpQIEjAgjglQ0qXpA8J5Zifdav0k+Xo8pQygvDhLQVMp7m05E6PJLFW
aTyJpWPmEGslbpP7JJF5sbTlNLD9c9wY+CQ+C2cH63/6MP3GuIwmD/zCKEPJncTs4gcMeurs9B4N
kK6d/qSixvBodq3/Cs26oWqsjlnBEw2MTwJUW7gk6cJ1ogb5iObumeIdva54rLXZPJsNGsumxs1P
EUDVlOTYMn5xSaHy31Qol+/4oTU0lxCNCUwSjdnL1u7Nec22Iv5itS9CXMBe8JHLSn7nmdfOx7Gr
ZXmcWHTUG6P0PDZAc+y/4+YlBTdjyx12ddx7HMWIYTLSxnPZyviuc+nO5iLTPfqDrHN4lhl7Fpty
cbFWt6tyEpi8u1kQR+MSEkw4bfpCmWKvpTuQuWjJrmAGpXSZpNK7Bu/0u4P0DBo6cWHrjHxLihXj
73CGctW/z7Ftf0VGiwvdSfk3KLgek4eSNyrYZLEHs7cNaqoRigj7T+Zix11mddTvQ4NgIENU4n/L
/EbyMkpdrGH7Dg9WY8XXgEBhzI2q1Rwz8dwd2yYNrsiUwUMTi/ICBoyGtqkhdFYK27XXWKzRFUqk
9mRd+B0MaG4X6WdDRhp7JPewVYqdJSVRx6nFBzulK4/H8xYltFsf6bzH3517+aBpNs2oK+KTBte7
MBH0nKRIbKTKoinx6yXk16mPo4mQPxq9Y/qgal1kffhUhl35kakKVZjmUZrtMD1yOxw1f2eRzD2E
VAGB7B1a2/xea9G+9cpuf+vIpAjeAJuhljM31xdLm7f0XK6IBYa9IY1T2/cGffNzpDgz4Y1oqseN
JDxDOwawG/TGQLyj8cdLCXHsmlmK+MU4sGBkCdzG8dIEScyg1Jj2RYG/YDzVdr4HbF4H27kPWNMK
MVXeVVnUw6xmpzS4CAJxPg5T2ex7ZVYXcHd6MQbeBD+9ceANY+flvI9btiaLQBn6jv7UeGvpon0h
qdH9RIgCeLVCjYeFiDCqysRL+MkVfFj0FM15JKhcteIXInAOyNE7zlE6vURjSte9OxsBluAAyPIC
q9bYckvLuMgo3iD6o289DYbnK7hOfffkSLhJKydEKFmYEDuirY057YiH77aGcfQ2V+B6IqdJ6ICZ
c34wSxCT7LqJpytobl+jOjHRB/hI4jfwkJw2ScFma1mjpkP9IEuSbLVypl1pehWElMCt11Mdi2rN
ITOCfMmpW6xxdXzPzWyDSIQJuGaWnaGRlC75+wKr2y7UmcyWY+yYiMROSjeorWunPlhTDx0odKrp
ow4YIsw+LZ41S4JfMht97kxB+SplFr9YjrI+beHlz6NpWPvKcrpt6060SWHs2MxMv799q67KVe3n
ebqha92Nlz4T+9fA832I4r7FZphCXCkiT36DImqBUge1xBPZzIcZM8keFQzXCDY78wJqDNokH3w0
aqJg3C2xcjNypxkhgVosFBfeB48U3ApzBfaMqG37zc0D/4NlSX3NvvS4vZoke/LM0U8QPnpu9XHz
0eQuX3o+s7TF5aY8hGjgr8JlWB58ygK53I6U8fke3XuQU6H50bICrGcQ6BdWDnSptIMHan68S63G
esfPm6aFwrSDj7gnruXihKSnL3EIdhGDOzVWUf2KW2rGSbdgqETLlPF5anzx7DRNcIpKmdDa2I7b
IcuDK5NK9dXpuY8X+TTTaCfiMNk5ABtOvRtNtxs3hSb2WJ7jcnC3IsjpGqv8sl/hRgz+msf/Xyf2
/wtp7MITDpyN/3Ni/+EzxaIB2vfvYf1/+7f+UtU9/x+CSFXgODZwDtsjD/8X1NdFOvdtD2vnDQPh
+A6CdwkwC3avbf7Dol86QDUHLizs2//171hfG0gwCRnkedRwy5T/V1hfkB3sC/52hcLFKCzS4YT2
b/l4j9vUP2sPlVlro8SKtYm0atfJb+UjoIeKQmxdJ9vYT1pehmyN5k1NDA5wXOhOcknHx64q80ew
KMdS1DvLmcSONMIn6Pn5UAj8PkXk1Ot+cH0giGG/RjA4hFMDrZVqmnVUBY+FSKJ7n2K4XuPhJhoX
sYdzA7ISU53JlVYUr/P9/5KeDDFRUl8m5DXpMHeOTqJ25PzxFgxw3hmV512QRucmRnSiaxZqzYzI
kE7+yghcbCWCgre+ZMLGU0EcAG/j0YU5h6SjjlHYbf3CremSQGQI6SS/9VyVoMJFDj5OVNekxzDi
5kiGhk0dS+zN1QPLhn49xcYTOvp8hrX55bfMEaGTEhDzaUOc+rl5Ny4xtcuDI88y8S2oUC61uHYJ
CT5O+6s3j4BSnVJ8WUG9rRr4hyKokEYh7NMNq9GQRV6uOsmdbIxoJcDWFPLZUZdSDB7IQZt5MZH4
/Wgl7QYRE+qiGLAUott1nLIdm+uf1PIfCPB5zJeFdagmfv6+eh/iVn/YhdmQFCoLUoV7PnjydEMy
rFqJ6V3g5WCjSxw+42jNEvPL7IZxnSBc32GgeY8YSTnnVH+kWJmmz7laiTEK9zznDPS2CDc55V/X
2mtR9S2WiPHAf6wu/PQVbEy79g9S1znOdzfausB0D6Qwv2oHS95M1A1QI5c/4jt0yuT2GHwaicsf
M14J+KCVfU6B7dBOVZ4nGfirSYwfwugAMQhqcOizLiniAhh848JI+D3F02RcBsKLVAKW9xIFZz1Z
OzxOxtHrSUGodjvmMRniK9F6QTkMbeawArdZogiSk+ebPW+HkpAb5Co5rXb+aOqlqUaQSbX7Pro4
VMlWs8eUw4lDQD4Xjf2oML2tenrF9xrJi2MJgYA/O05Z1K4N2VaGF/phN9j2WK37Jj0rH53bBmDo
hX3MAz2ASBtuLRH8pZnlvq5JRrQIbdfY1XdmCtKUwSlg5z6U6VHN3ls7YDvN3Dw62SHrHazCyUPB
7UPWxivz6/iSzMUCtlVNA3SydVVBz6v505s3/2SLTxu8dnKoXHVzYGefTJbBFyaZb+UNOHILyLmQ
AMtlNbogjmU9LK3Wcx5aVcqHog+fbZSYk49Ie5rsiVUc89iJINM6ibz4gej2XUzly8mdPgBHXZox
6t+JtdYXOoDriRsw3MJfKZDErq2m+8S2njtm1mfv1iwwY6S3hCDpW07DjqXTnRNSwF3VHRZBPHyo
lPnV9lR+teaI/FoLxnqi2k7rvL8HSlTjfLynuMnaBGaBkpF0sABUd5xy+ZZFc3XMw5rbY2+dRDqx
uTbDG1Jfjvd5l3LbNdYsxYxvbEnVkpsHmBzg5FRqY0wHTTsv03IoT2WrDrKvsztBKcPdn//lt2Ax
6CpUmz9/D0P/cBE57pWSrMx1jpFdbmv+I4Iq6kBQf+reYTb0xKsvumeXZcYy8XPrDCsETFYQGntM
MiX108mt7CdECcHx58/OY1aHZGkbOsDDiHBK9opBTS7BxLb3VVB/9ZGjFpZDgUMxN2As3YhRsNAH
gzf3XteePFn1A5m5aUkJ2cTyh86NoB4Z4lXuHtjPN6WoLn6Mw2vspr2EzPnEd/7Hbo19g89204ZY
GyhUc7Z4k5jPM1zTTkh4M8xr6/LnL7M5W5cK/YHFlrukk1lv8hx1dshce+M3l8Yd6kMzO/zwZp4s
0UYgDmYjA7xLxSATXMuCccZdloqUXvAko53nSzA6jb6vr/2g6WlpsOjE2TrjYpu11nqM8/rWoLzz
PeGTpMPVGcdGvLUBuQMjT7tDY82EzPiQ8TSvGxc9bnY7Oj98ZzrSSIGPKur6LfYM0p9u6N0RROb9
iXp/F5nWArICXbb4/B/x1B6yhKo6szU2RDRodZ8wbYiIFYpNKEl66RonVXn1oh4dv/wiiclAPWO+
KwxYDrhfunvFfwLjFt3vvg4ug2KXDPJ+IqgwvPtd99I42ttrvPpLePPhykZNXwjvZvgoabvFabgL
PExGpUNXW5wRN5si8w10fruJPxlVcavGJdU4U2BvVa70thrAJszqEW6eePJDSJ52Q+NYbgNCcafK
PFaIgKSEGcB9mwQQtBfa1nnusz65y2Mg+oSiFzBG7G/4kaloz04DETwcuXXFRX3KDObkRmI3qdAc
yT9WC7Y69sFS4qQoNd85sK2OjtbFweJb19GZfv7zl752ujNyHsvS4KfIgvQEiHzVtS7AntnCmp+P
vyvnJhb2Xvw1WmqdVFW7V6yrVqw6oM6lSbgfQg2yoHVOGFPhRRc5LcR6yC+Gspfa8QykrF7SsijK
Rx2S2cGePf4wLi9TAoOQ+Ys7YPjyvuA1MJp0PvH8FFtEE97JwsgBv7Q8zxZb+BKNJ0gN45TDOD/b
dr717cDYjahcwPZwF3Yyys+yoJGUvAM3E307Y7U06HoyS8KPJZRa6tHOw43Gh6/9y6V+eJnE0bDH
FQv+uKdQMk2Y4Jt85Q2CUSZVFwKfIE0L4v9y9nOOvoD+NG7LIdI0mYT2M4F3e4jGEidprvnURfCP
6dE72RyQQxy89E5g3FXQjKD+tETJxLGngpUtb+ktXVjOJznNPtVW+SFr5+Ch9bV1VGO7NQpxNGyR
P1OZNR2jmQx82KvsOBnRS5VJ9xBn7UFMUXNEITYWhq+f6myonvL7QTT5WmJeJrzrcsKNXGjH5iWp
8n3nwrn0vrMk7bdxKttNVo8mSzv7Y/LodBhN84vc2S+rqS/84Sr4DZG1jkAeU6W1yYxia05KLoQw
QFMXebROCAYukBj3mYGEEsqJ3laKdx4bVvtDrmFGJg4WkekdLVAfSaEW2zgJKr5V7RMaOAXaoRxf
Rexh/AOYQYwbAIOE7O1E8gsTJMKTNNTen24LadTTBfjQDpOHkliYHr16/MT0oa5RRYEmZ3IpnFsW
Edt9r68uVsp9bLxOpZeRbI/3xH0Yw0hszfa0b5tqWMdU2Nkxcd0xH0oar2qfnzBXf7Q9Iv0+bP7O
BwVSl9Yv8kc3e2H1mtXuLh2MlsxzvmP0zXZ5N25cZ84ObtL+srX74Mfz+NZ630XF6AxKkT40U5u7
DKrs2WhTKm264WOaYRbUIWQe0LmLttFrhxUs78doLJRJHrULGj7NLff/kb14oF87TcozCaEVmNO4
HWeH3NOMkOYm+4Be1JVdJXhhGvY/YMB3zvQL9D0HxO1HLYKaLKoV/TDD3jYcYJU6+yn1iVNblP1Q
dnmT3PkLZUDThnKRZ62lc6eD4kfI0d8SpzJOQWWGJ6zerINmLKqod/hKps1s28VqNqpuHbpJvima
juICBJ5qgrtBxRUZGRKmxEE8a81T2l8525+HIQFyNZt3bT7IwwgPotUO0Ait9WrCaJrY4sLYEi1V
GiQrqh2MlYyD4WBPLo5bEJ/Ledrg7NefrXiPLXs+0ie9khGFZs5cNuvOk/gyY3gp4Knv0W0Jh3bM
yE0eiB3lTcbGwXdi3WY+8onNgsRuSTsG+lM2HBCMiG6AEFkbN35x48fBuWh+FVLpg0e1ecX5dtBW
85TPGsnDH8sVCrA6N0nyUkVEUGM1UxJSuc2RpOMJJYfsTjbAgbCb8JwH6ZPfxyFf6MA8CEq+A/1r
0HF3KgL2z6WyNfISdOTWrm+5b1w1kgR8bjUsGRJzyWLNu/PD+mSW3hPLIWbxOodMr2bCC9p7NrOR
+q1WLUe733Rj91SFMcChuTYOuU93ad/dKtoxUiDJ6o2hS95Sn0122XvDsZODuY68mZ0iITevbx4B
cZL7jmrCHGGMV5aCiTyY5qsZj3RAjnrvTPY5K0lb0FGJW5+LzrZo2/nCTsHYe+Evijeu0icpHRHU
o4tpV9RWeaQQhWwOBeK7IHEe0tvlgMJeyhTzjO0fltaF7RjU7XnUThSVAZk9EeEC0FuxCRxqNUmZ
t49vhY1nKveHGrq6aZ+pi9qFc/s2jlQMzk3xUaUS0o9jFdSBtJesEvoyoAhiI/JppyvN5yZNeMTi
lRla/aNDvyxbbp0zUBkbqYaYkjoimPyG0zZXTzxIiKTUuU7tqfcZkhiIhzNxsyWGGbXvZqzOWerW
WxdUGUMDACIS4vwEPIpC2W0EF8Y0f0y/QwhED33UZOskxfsKppbfY0FNT1Om8qwim+C9JgBqueaD
iGkHLLLHEP/JS845sA6rKTsSDV05tZPc4wDnM+XSL4+wAC+I92UjAOwcMKdOvITcJptwrJe2lQ77
vpfTE+vj5zhvCvrp024xwqVcdTM0b14waARy/BycPlsmfQJ6Ro3O2RgSisv7Jlqxpew2tot8OnfM
bgWL70XXdNkW7SBap90otixuT4XRWwfkxW6bZ1A2IwN6Rk4c6a+nhARgOBvm3nSzzTjnRCnK7LuG
mJKXdxbq5kOJVr0S1KAsVI+3anY9AA1EnFdzyVPSwLOieOUzDQoSsN5EfVrilpzjIa6AXAFqurEs
WJhS9FMcp9CU4K8oGbZIfchGvHVjlO8alPzXFFNTypwHUGc4BArymqwhaORtASlvpB5VZ5uuTe6J
aGjC4dYT9oDsYNDEOLn9b9WnHS8rWRXrhgujN+bUGviUShqJOpMPT+JxC6TakoY6iGVLWolN5PIs
NFh6JS0jCE/tMPYvlSKTNQRHYeQz3UH+d+O3j15b8/Cb33Vn0ERWDIdwMPWGz+J+TC0H3B5PjCZp
vmNd+Nz7FYAeRkgKfUoQK4X7DVaB8cTnVAi55m4HnzBnTAl6GfQ2rXT2ce6Wg8Xmrd2Zg3OJxh88
Tc0uEONDiBufjdSr1VrPioF3m0f+HZI5LjkR7xpMMsdkelAeZS9daiPsOPUzru5yk5MQ6+iuWGDr
sZaEefnhBM4ZRbqZfcx1SMzdlOKvv5HtRdv1Ow9ADEvwXev0YH1GwD9ZRXCPegTKPpF9H8GINCuZ
lWtS5MlbSlJp1LhXIiGIE5STPknX06eSMkAaVJ4T8zaTi77gpkNIduztXappywuCljTwEOxSJuwD
mQ82D1vu1DU4Y0EGjrU/VCV/ghXj7koxvgTDYG/KAks2nyA1w9PqLNaaefVYtBS/8KWFYs0r5Yh6
ayXRtzdNn+OkzDXFY0eDxsFF4YJkDMs7JRV6BSUGd3BjV65oDICLWJsst2JPV3YWIhiYmNponYVh
PxCb9c6kOttFRQnp2jGx22PMZ4+g5MqddMfHjPO1dF3B0oe7SIjUuCDLhARiufG6pOz6Me/aEi4K
NqR+oFfPiswd91H72yCaz+4hKJcZ+81ta1Fw4OiAREDFKlUzGsuGaEE9K33EactEBQSDf7U/JS6l
ILqlgs8DMrgRLa0mg2dYO4Ocd6kCKO8BHxsDLNamk/Xe6U1UTEHTMwh2QqF9dLu0l9vAdRfmUMpH
CGDL2TKRKqPpp/V6tRvlPKxFQapa5HDo2DmxMU7i+C71OZaRJdnKzd41DPA0mlDrlpSZNceEphHY
feiGoZAIhTBtis8wcnsu+lm7mSd5ZXEM8ASOttGLh4pFM+vhnleUzd8ap527sCs72+Qy+5WWWX8Q
/HY9EPi4Q7Srr+Q9jCcLtAc99c84UCpgcwS6HDp/VhkC18ox6HOI++AqRl/uJFLKoquSJ39Ym2YY
/xo88qCuKJ3HOE7njcdOZyJct+bl0Hflq87d+VGQCZ3jZddVPqgp7zc0CCZe0gVdgcFISK7kdUF9
WJdbjDzlIPbgkbhjZOmBOYWqsB7ylSFpxwqMjF1eu3Lo6HqsidFuOBBbXpQUdD6L+HM72bckj4un
OUvfjNaiCYYCri0fmrbK7mHmbRlWqv0MDcwlRLcqOD8JQA9XXeI4AU1N0IOv6aIhyrVhmQhcfkYh
sfQPd8etmZXfWK2ni82oF3kZ5bJRRPH8JChiSBTBim7eJ0os84IetrAnUcUId1fH+qALrD8ObXJr
z3gmTHQ/F8pYZt2NekkUWOwagbEoBs6zT6X4iEuFYGenOy69950HMoHNJB/XyQXwEXdPQPVxYeJH
ZL+nQY4Uj7KvTpbHx6DTFGzDnANjKU2KVmyiqFgiRk1SFnr1lnOd1Jg7PJpFohfuhLmYcpT6nM1y
2QgmnBzgOEGgbqliRT+tT53C+AK5m5roED52KNTadBGQjXncz534BOulNvmsNlPGVAylv9nOMx04
jefv1Ehq00/CTx6RXXRzN/dBum3wPiwTj31kSA/MQpa45Vht3DmNGx97EtX7ZA62etRiF4GkMxt2
bI1w12yNGQBa/38QdWa7bSPtFn0iAizOvBUpapZlyfMNYccJZ7I4D0//LzYOcG6MTqM7cWSy6hv2
Xlu9DqpdeHjzbvjKvIaUXseI8TfG9scouVcZKG9lVYTHzq5fcSpE/qABcAlHnQtL69Zrda9mLYhb
tXmT43VwQaOGlv2vB61SLSljhM5kSAy4jIYtzzVl21auxc7BtbweXkAwiX+GTkeIt9q3Kuxc86Kz
gchI+mOaEddxwXLO+KPnvQkgiD4wsQY08XEwO421VUwRQ/Qzm61e8l/iK8DVCqeVXZv6PAr9sDI5
dXPaO1gJ+ir9bAdiP2qoGhUYUuIC8nmlniv0uqABkVwgvEhb4ug1+6OZop/QCbugRrxEHDhqZHgI
n5GDJiHpoL9WrU7wrJugq1RqyGTVS0b+yJ6S4DfPMU4ThFr7kGyuyZL81sBoaNcwPGjGb/ZjGd1z
xn0KD4jpm+b+7SJxD1nMooJ2Pucq2TCpg//FWTgPLNerMvxe2QADSyM/akXnQ04mzqOg1cE/cA4F
Zouky22aL+ZtZXOZmtS3DZTSdQSZRYY4/Zimw1iPWBXNFaNS5mPtG9IlBJtgOLZKrgVRYue7UTUr
CqPxxErX2WdjdzeMU8j2c0uRSLvLOLVD5xBMSO0oWZYPNULHzXJ/H8P7tXnKuHe+R12HQ9WzRG5V
lYOCna8aus+9dP7140joWlodKUFBMefC2rovTdKQ+zX64EzJYXPdy4jIRDPMYDYsNGxtfqkSEqqV
ZfrL6A5tSNrwZJh/NXOgFzJ75NKy3SUjPEKr50vK0ilK3iD2otPgxd1HClOvKm/AAH0rzLVnYeYn
u0pvCCAKmIaG9Klifvj5X1pMsQQpYONFs8csFXkReTRhaH/S9b71NLytxZNWTR1sj74yuasoOMje
84urBkWGOw9P8eTiIWwVgk5ArVCMw5lBRY3ZvmFev4j+IlY5kOXw/UcT74Omf7Z4b33L/ggjEAma
XiC2GeXkURjv4SKt1kEGlmLC7Q04nIllNu0VqULOYJO1qSykY7rGicaK+zWrtX8uTmvXDvds0ygu
apw1lkF6TS92lR6OrDuizlP04lKKctgP+X1IBSsMMooh2/UhYYVER0YKEpVZB+TRus+qbQaqKqtA
nVXUCLpibIDo+HwLOUSOcg6sIcv8pmCSObFcTxnObwY9nb0iZEYSE6uCV4hvojXRAXnKYoIacoty
gxcPZAfIa4AfiEecHVY1CuuOv/rCk9Cxg5SV/bwoNHTY6isfRyL97ZoUXXphmv5qjDvrsSLRm5gI
w1i/HRyim/KpLIZ7O2r/CjP9hY6LLshKg2SsofSa3c8qklYIUuEBosOxFeOLUjk6OS1wLG2pvKEJ
yQF1+FukZNEBxH51yUDuw99+Lj9Nlhidq/6qCXLmGQWFV0Gp3hgsYj0eMG7jHExZyBZSd+mdocdU
XlLdnKU0vCarH0s4JBtyT44iMZ6hcCEwiqenUmMyOmTEYxrk/g2W+wKo8GJIPoJIugd0lok/rz4j
+IBfrE/uQET3wzJkz7aKU4rUL3Ofi/Qiq2nYLi1zwLyqAzQeqacr7oPWmR53nv8YTfPajDhwgQBj
/klerDkBMpnMHpyaE8IbospgQCNzvBFU4/hkVfu1mR/zyGS8xQdsdHQpdRu+ssxpt0NXjBQWvU9F
N14qyFU5Jc4g62HbNm5gO1dNcV9Ye++nnOBV7NpzeygyZmiJEo0bw51aONvza6Ykz5h+r7XSfsRC
kIaWD2cM8cynsgooj6GvuGa5byqmQcjhtvE6eLFIaMHRm15iVYInp6hwmvpiAktCkH0BUlZezalM
r/KUzrzTpjO/Z2ZTYtMquBoTpLlAgcXFsttdV8O1sg5AeMaTO0TLCRBFtMud7K904vHGK/+HCAAG
HJbxW1riCf0JUSzwnXwVTtWx70x6G6fYiKZ2qSGANSqFbX7G8hfhWLxVpFxolPVtb8bNwUY0dmxU
85fFznurtRDip1K+41EeaTRKVIAUizI1TD+hUsC8hG+1790XKannhKPhVgtTUu0ikxIMtMBxmWjq
V0OHbdC/6ywCcMcxUh4yZ688Z6ZQ6eqR9jfU3c2oOAgxTe3iMsMmEoo8Uye86AkSc5Zp4ALMnlKH
sRuujubS9M4By/8U57+DqOm0I8O6XPCWFtt6ro1Ljsrfb83+L5+DfEKAQDJlYS4npmyjJztis5wK
vROTEUYprZ47+JVHFA5z6x5synz0zDxuqDJb4ry2yIMSXytcgXBXZgRpDKB/jZ703PavhYBUKbXv
UTBPJotPq8LDmIcX9V87S1+UypONZpyfQPeRTPFxCt9MPDws8bcCC5EHL/jLzfttg+5242goe8qu
P5kt+7i0FeR/6T89mE2mWp/OpAgYsCjVE9uvRu1KBmZHCan+WBmqLdpmaJlTzCLmkijWq9KwEW9W
L3Bus0tKwLrmSvQPIuhFRXrqIYr1+p4V94iQKElQr7J/5npqj6Q2xqdIWG8cDhieetZWbnlBp27t
5jXbvOSs3sR9dCQU+p+rvypL/c+YMpVYkGL9Li+C1yczL4yR3qHCEImc+mjKcX536A4FHBHLvpPb
2wQK+Bzm79lWbR3uqJZZILJNvBhbZ3j03y45hCCvdepTIIJ0xCNaURbUaF+SUy3jZhs7aB7t2Mj8
elReDJDy+0GO90Z1omOv1R805QAWQweklpBnLJKxN1LZH9A7aM8qcYMpVsyvfMUZ6f9m5H5Iew3x
IIWq3cMwsnY9FCkaEgIu49y0SLxPiT1jq7hV+YdGyuHehWxp03Z6tAwHz4tifAqVkyRlqeT39B5e
SfVzngYUs0S924FuwgEEBQKlNkStCgfgqlslMPXKSAJLQLUeWe0hbJXLixYaXwbCghMSgDBQ13qr
avMWkqo5+xLoUmHAIjfGowL7bOD5OnWYAk8AXbSTLZadTf77Pkxl/ExiFBTlWAa8bdzz5P96AjrQ
3Wi+XJctJZa13DNb403o5XhK6w7lYOqCClAV6ygII+uxgV/DpGPajAUygHaEZrJbx/a2FR8r5iFS
G/ewkvsvEihIRgLnuCGMgZt5KmB5OgQ2gmrlNEcpvavNEr0NOkIgEn9loujXCD4l1nvmRkSn+had
Hws1hqd5HYsg7kA/NUtoH9xaHzwpxjSAbs8VlixYDDO4ZALd/1CtQ+08N3dqlV26IvO0eeyvqVt1
txEyBcIENsdgTR7lkAPFsidM9y4VSK59mGFFL5JNnq2l3dlkD9VJRzkz9vhqslxjEgoYvD2jY6lf
i/Zj4U0FvL+R7KGvpZr9hBlDXhOZPWsL7FN58yXtcGVK6i3dWTy+lDnCG+xMdaO+lqr5ZwkhB0ZZ
+gZIoWQt2C8eM3nTL1Uy1LmOeR+BvjyV0bw8d0ywSZy1JP6dOfbCRRsCzPh24CzAfmRpRtfUcE8A
vAgvQ/a4Cxccrzqu+Q1l1/gyRvY5tsZfRY3Kvdqz9RKT4R5TU4JXaItmm3SUb9idSrQWZFr4kvre
zwtmyah5UZbPlcOrybo6j1l5I9sNszx64cKSz8Nc+8swRS/TEoyd+6vEOYSPJbJ2kTUZh6XRWIrM
YKbrwlDeUU89tX1p7o1Vh6lXWqDDu0bYimsxYt3JyN/eWbZVBEyjazie80y3WxM+rFBVp279KKtB
0ErSaC9d8QX8DZ1AGwWA4bd1nobYNzOAuvUCJ1qot8Jwo0uNixCslEso66w86W0WvSouajWLPIC2
J+FFU+vrzOMYoLh3PU1lzDUTKomhjmmPNMwTRtH6iI0amGY3WfBfAc5Rv9Vuo5wcOzQPSJfv1Qy9
YyJT24Byc0gGq2W3Y2RBKQyUBFn7Zq9o0nbMqycXZ4Mq7OqtKZ8ZEF9VS+asic5o4JbvJGUv7sIL
kR3ORkhfzLBbOoDQKBQqluQ9tciUaZDPsENmucN7HIzFNN9XSeymihDDKSQAD2YkvJSF3Fq8g5DK
jX3FGNLts/wgyADdLPznpJWvd40FF/ScWTgLXJqNu5WpLxFpI7ux+nJ6kxSUdZVsXHqzO4AIIIta
qYu9Lgm41VzWo/m61u8spEUx6Is5hwySrI1XRZKr2RICPuGXHWot2pkyzAiJnvttXlp8ruSRmG0y
eURuGTx/9AeJTgaQLdL8ENuCto8I6tY0rPOYkzcSY3gFTlef4oK9nw3f6GSp7xO2gnMudZ4Xozb2
wF0wts751ZlASPUAX546MCjw/dMDbxeMchjRWxPPgdpp86FrcnOPf3W4tqHxmvT6IyO3ZSmX5l+2
Hv5Orbyr+vjUEyByjuPsN8cV6NeqdWKjphL+C+09Jarl9N8XoBePyuBmaZEpcJujaPwIkbAfWeEA
DBnDA8V59Eys4l/dtCEyl/FnXBfvAxaC81LN54mh8Vk39C8bgNpHNzP7MyJxiBZWlzDRrCC2kZZw
iQFegxrIstd9YQgtt4S+y12/UESaDa120svm6tD8Ee42nkTKdkKW41OCrSLrLfmcW18SetOG8CAa
y1itjn3MOEeSvVhyOd+GwTlb2qgcarV+kgtD31BFSTS0qY9AP/Q1m9ejaILMYR1sZEuIhr2LfXfC
96x0PEk2QhtmcZWyWdjJXcsFwrmlv9qo2qyo5uiq1ad6FUHrFZJtrX2pLfjKshtadHLvDvsqL595
grDjlpdCUhejsHTeC24qX5eWR1hif0PSDFX3B4rm8gjnTvXypX9zLQ4RNng6dvmsPTmpdTWbKtr3
rulHap49wZPInv77p7LU1KtWsBQwsytr7JFV2mBv9S4PELbZHoSg7jhHY+FztuBBynvon0rfnVmG
LX7cOBhsRm3aaiN+NQg5bCSLYXnWT/robEFux6//fSktJATxFBA7pF/65UOR8fKJJLLe51MYB71w
Vpp65W57N7OfNQAH21qwMvnvl1hl+7MVxr+sa7YCVcfXME0MCGA1brjaSsgLWelpVvMQaCE8AaQM
0A+bl4UQRqaW5SOJl5e8caqHjWEvCs3pBYUr/FsBxR7BZfEku+qfCHcFF/S5GvslyFXEfCnfMWkS
OpmUdrH/u7BvflhmjnEr0b8Gsh12CHTYN5Bfw1F6trU2viQhFz026RuKq3Gj97qXg87Au2cOT27d
PBEvm/txXw73fqluTUMGkNj40D3igD8cZVIZdb4l7exYxqg8SJgMPfREMxG1NfZ4o24w95R1YPA6
emEuhiMK0vBJAaQrZrYXw8Oww/YcO2Bc7Srszqj8G5xAzU9lMVxHsa/s8r6bAt0+6jbXmauk4Va3
Fv1ezuNBqs1PGKlf5HGQprOwVxZxU7GBZwYCGTdILQKNUVXZuxhOIzrjCDcrJhvZde+RVjTnysE1
ltCwMn+LwBFrgmOKWUmtvhGoIJloqM5B6RgEiQblZBYZAuXi5OOrZpfPGGBoF1KtO6ZXcdF+zXPE
dhfprZfhSmWgOtinAnHUwSKtgtyXBL+NicQ2NX6WuNUuLVyGzXvmLThvtqWU3akfoWI4SDljWm0m
8rrdpud6JAGA+wxLac1Ut5rhsNP5n1qORxKhSDmVIIt3gyD3qnPfYb/k50gnqnGZ+9PybOsALxv8
3ZbTV8Ey9mnQhSY6xFxMt1kTf/SSKF+95dJAZ3JWrO6WzGzNM4fVP6pMtlYsw7YYmcVTjEBW7awH
AMsqKHG1bmWvvkehNR9sCx3hWqjM6sAXA7lRO2F7s62OURPoDGiy6XFwCKONuook5toNhN6qAcsL
AqviQnhC4t1qLcXc2qEW+42pYCoxmfsosIdAuBeHjlmtdOzqoTkROsZq3CcTzZA2rrzoT+yFzQ5C
R7kbaM3PcHD/70vkAoxmDqETX/lZTpl2ZxJQHjlS4UN2Q3eN6pNgv3BMNO1d9lfdpAiImiY6jPwv
LQHC2Rxm24HYYQRidlDV7rxl0LWD/DXty7x0/djKzUOzPjQYVtO3Jpo+kBweyj7pqF/sgv0yeQhh
jpojNPOgIfeyqYVzBrlxwNOIs2nM2m3LoukU1walSz6jzxCqjtGbinZqhXMF1DIjejJanzre2LFP
JJBmwDxPT+l3kVLxtJHWwn7GvmPCpfxaKm7LMvlrtiHzjnk4VasEY+iVtemB0YrwIO59de4ZBrNI
OTYKHtNNgkAb39TiePb6LNmkgBGlJQR7ksWNA5c+m5IKvHk6zH+iGEQPxofp2PBqYPfhl//9k6lN
nz2mpO3//6tqiP6WM+amuLDGY6I3N2v4jFbw8mKM+Vavmn2rDIwbljHQl4rla9gmWytKJEKqIUhH
YZNNbgdhm5ZPedyt/G2jePSZRsdvospLzB1D44X6UQAMZ1KRq+dqZf61dfMq3TTcYyMgv2rAS9DY
HzbEsYDF5bkIh/RIDM+1QCu3UTX26sjA2GLkCqdayiAXeKxHPsdLXjoOZ3GTH9K++kEaUSNVFvJJ
4QmXwNt9IK88umHCkxzCrcPiVVAAOERSTyYqLFcjoVoTIbEuke47lVHd05gs3aGp/9lR9J4KpQss
cyooEBP7pss/o75aClrKD84Miv82QUUr33Q8SYiJkoSfhySIhiqmQVuqWJeFWu/UpRG47sF0fbbU
T047qjelyEEJsdA4zy0z5DCBcoszw+BuChgNS8CHyR/NpEKCHfNhmNrO6KPlwqw3wJF4REUWoU3g
96jt+uByy9DMkgbZtJW5zVB6PDvJGAUqKHO/Wys3EsZDX23Exemm/B00MhKUokOapgdsdnVPKwvO
29Ayr4PJEdvJxWNRtx3RFKNWW5pjPSvygF7hEIU6eBwEw/esbiE/C4AzNWC2vsodTiCUvtHyrppF
8Zk7anoowpIKS5G8/Wr5qM3pYtNXey00ivPSkYgmWdkNUBU9Q2O9s8AlZOqoadRKcXTDwVpwikzh
iR3/L2MWE6YyOvRIcMD2kSiuStktARZMb6pDQo3G/OHYUtmmjotrOs6f81gTrwjyjlrCrs0FyMGH
/DnU8/JSRcWftCAnnlom27pt95YA31nqEPxll5xmC/hBA8XtzjwDKFv5Vx16YNBOFu0nYSBCmZfp
LhgnJwwoz8ye+z0afQ74yeJSCG/d5P7U2Zg8u/WfZEC/0nNNBXWtPDfzV9yquO4jq97b7rVrUFbb
DQvgcI3HdDV3eGd0ZvqsMGH3hv33fFNqZIwjcuuRTfGBnyI5R6bzNVmsYhm+erYd5VeADh9oabw0
fNTJWG1b0p28vEXMjo/8LAeBkIA/3wCzfmsymhISN1BLo2SaihrMgbRaVE8J9j9luY6tXNhdK19S
VxO0F5J5bx0pN9Pp80AIqVxwi2bcTQkkGLTjvmkV4XNKA7ExyFsLiKIfAqWI5c1AA1EIRXBx8ZOt
e561kupjP09mjD2mfWnGxXo2mXEfmEBXSLcbyyOF7JtuZs8IttwAu/ZVq56vEXuDCU/uE6rVIigy
p/V1JYvv9pJEW0xX6Y79QYEN/p2xNft3g9EchBQi6Dryxk2nFl4siHokgZPZGts3Z0ZPkEpAOjiV
Y1C3GahoYVs/qML2QIHYoDfNPY5cZzdonwaMcwIUHPNt1o1L51bI4tlMPI1cQNHMBVQ3cXcYsfPi
x6iueEg7nyr+X27ZyyNOYGBoRo3NsBzSfcr5yiXI76C1PRN+BRTYTIM1R0t3AMx7TeIxvSBxzi6x
Y6YXoyr5IGpO0F6J/saKRmi6Hj7IOESBHs+V5yjYxKZo/qxnLbovupHsGsnT/N8vnXnWdxH1mIeJ
gO0Dn/YG6efAeMJx772zy5rceCLIVMoEr8m9sZ0CHBG/sJlGne2h3yyVylzCNDFzzYZwN+m8kBQ4
saZGmYGyngGzAZuK6pq7gvlpsUa4ajEadX1ER0hSGYBEB+BU75AdoEyXYf0Sm9GyiYrphaaAURTq
1J3Wa6xtlgN2E3FvTbt/5PKNGxrHdTraOy6p7EWwKD8kUQLWytLk2eqMf5JdzaNgwxuWw2NUIueO
QrVV0C3oxsglRCLfI07VmRit8p6axLbpg/yuClRojK+6GPGDFrHgncimHTXGKZZ5jk0io9wMQa1b
yD9p2tenJN2Gk75sdYKUNv0qiqpG96/dpUwNosYlZALjXa/fZyHEqednvhWTe1JHljdySnNfFMy/
tKl+KMpAU9skQSutf6t/dqiAf+mO7bVNOQWGLfcdbkWqg1I7oAet8tSmf0ZrP1st4+wiXXxDiPHI
GbDQBrnFXomx6E06qFEt+2L269VjZ53dELWSDeW3Ak7yaVTfUcL/0CpJR3o3cfaJU7kbVMFcq0pv
34mk3DKrzE4OuK+lcY96zVhPcyOgZzWIUBd77j7BOrEls0r1mhEGJYAtKHhh5tulrM9VjIxGb6Zs
t7iiQmTU5kdc1ndFB9Q+97gici4laDILbZRJjEiqvIe6s0qCW/bITKA3ccY2VRSF85HS9HnEc6xD
4oaWumLShB6BhuJbR1r0ruDEpX39Qktfvakqm0jipHYOwORbo/LaKgZPtzEPxqubT7fJsXpPGR3m
U2Zs3kwD5KpaFffM+QNlwX04elSS0DBOp/9+CR8Vy0OGjNFKZO0nazNItSEfDVnd3K/YIaISdb7+
0gw0YE3E+jG24kudNO5LNhK4JlhGcidPF2VB+R5D7GNAaCkosBVyEdh3oRhTytu0JZ8i/AVFA10g
TUhBXsYfuFlk6DT8JpUu7iNTKpl3t6Z1o9ew5WruHIBVtX6EpdBt+8bWfHNJW7j+vX1Fyj14KBec
W8eYcaPDCra7sgULwfObRwpuC4rqiB1dEOGsYV3ZdL6Ss3LqAILTkhjyI9MwONRu23CJLD+M/CPG
WPO+B6njtEl/yAHoekATOkAlJ9a+O0imzTXhVLeNZHxIhDIbOaAfywQml1UiySzJRPO51HttQtcF
zkn4cp0n9nI08KSYBqwDNd+PvX2zig67OilJkGPtP1OLD0MLSaPbmnJqru0ISwat2kdhr5FcCS0B
EzMCnAsKndi+5KZ4BfqaHCC7sz5hptTUbCB1pl0g28Rz4oTWxoHWeECtuLBUQ0veoRNSMZmX4/zd
xrbmaQVYlJJEBdjnBYog+HJFvuSPZaDLSez6pWNTb3Bs7OKaNrs1oA5WansnROjIjY3SRk8fnabS
6KMvrbqKFIiRN55c68K3hxKBEXSebeXocN56B4tobZn49sNd6PRPeVXh70/0e1LTY1AV/Zh1x7LD
JetVb/NPrSuoYm2meu6g4AEDDj1n/4BdNBd7AK/YyQJrcJh1pzoC4J+v67oFrL4evRKlaQdlqEJ5
1hIEyPkrGiw0hKhxkaVWeyWtwxcn73ftrAA5KvK/qkP2QOR0e3DgrHEoVDbptK4psgTIuz0MRCpi
8jTQNLEy3YfAifwYT62HpbnnI9e24ZwvfpJp2nn6coQycRQoMGL6Ydh2inwqoctseMbJzK6JQoxW
alQ5vup8sE854PhD7IgvGcKhUS0wIn2yJoulH2HpmIHLjylJ6T3oK1iQICx+QtWp+H2m8CNfsC+Z
wsegY7y2io7fuY0P7O9AReUUCQtYojNlva8NQ/UVjvxIC9qspSank54isfrKKy2N+G/Qyj2Or8vo
wlLrcCsEOABw18lq5zp2u6KavhFEAe8xE3AIofUN0qqEAMfLS4m0p7h0VpZU+uNwUKfFLLwcQglo
/UXz51JzvRmnzVseC5YKta5+TWJ6ScW6B22p1FJiVfZY3j7C/lZp/fIKUeRflSc8ggx3d4hhkdCb
7i3tCwb78Jhzpy/9jOiwLZ7ZQG1VfAiZ8wwgyDqQNYO2gsXLDTbyPi0VZ99nTFkH0jMde7pbLIQ2
YhCvXMasKklEgLet8tPsFI90h9wbpl716fvnvVZMZ5zgSAusZR+NkMotgjjXDlX6ISbiQCyz3Cjx
tO80I/NkZL4RYnFWBVew2uT3jhkVr+KgbayB91RVopvVmHWgY08pZkQmqMU/p04ACwECSrOSut70
ClC92gGoZR+yTnFxGB1pz7WzDSUefwPvOYRmc09qr2eGCU1TUR81hRCfsrOWM65ewiNC3lHXVubT
mMjltOYbIVArz4sF9JkJ8ltuR/c8GrJva/jXd7H2Xppkv+SZvrHEtE4RFGXT6pnc6gDDAtZT/Ml2
drUSxF+2qk9HC3U7Zmh4f0XzaSoGKgnVii4a4ldgRGwTyzTFtFEaDO9o0p51VkF02RO8nSqW+wgj
eFAWfYIeuCdOSe8Wjw64C+3sEgLEwin54qIS2Vc6RUWpMpwsO3RXZsJK0aGfQvG407pHM6bDzU1s
l4nGeNP0TlzzObsRollSfJMxTkkZFLVI9maf2hsTDo9HHAzJO7K4pEtS/DKG+i5TEFd1yqSrHMYz
GK/FKwCr1KmNE63DcmlZ0Ct70piYezNSdhgsmpai7lonCrez3j5m6TA/mJnXsiYgBtgIfYMlotap
F2jg392gv0WTUfg921OC6jL9yRDyJ000d2W4VBvVbhgO4Ml4yRKbeSQa8VjJqsCN8+EKTbm/WoMI
hqJwL8ilcybKQh2Y6gh0tVijxluYd9tqKAWW9udmrOwThYXhFdyVaKJRpWnO8kKKpHOvETTqRoaO
P5JP9doG4ir9RH5lczRThxUzWmwi9aKzoSPZaqNC+kUtOdTstgmgvWxINHn/7/uy4jX4NlYROkNI
2WMagw62aHvk0NYuXOm0pVOio1UwqW/c0Qx9KASJ5xLEdhwjAF22Ob1OnXtuVO1OzM23kkn8IlX7
Ya12dYmZH12/+luvdtpuseTGmOruAPf1VEohCKRvwPqq3GaDS2yF0d8iYgwv/33Boh76U2+3D+1U
1QLmKyLUXd8QMSHAGT0ToAXdtGbUTa4F7gsxxyRzQW1YBuMyOw5PgNCVa+aUf9RBzifVLh5QLXO8
NsXRNngeJuaa2yHjT8mSCg0smZVD52iXws0ztFkJ2eNSPFk8SJdZdx9qeOpxEhxhph1tJnNFWDlH
pZm054EqT8tdvm/bQUuFPN7GvelPuVjYqCuax0IP6wrIvb2CjNBbM0I2o2G2fjaSfGjONZN9h4Qz
sq2CFQLut5ncSWt8BTitsKVkKWSyNb5geg9aqDdIJR7KlBT3Con4a+yeWelV28otas5Up7owXt/a
aazBmE0rLAm8rjgc1307iTTQhvy2RP1oCudUZ4hyzRoV09K9QuhYcxJpp7POnfaTNnAeoJsMu+tU
gtSqsoozo8xu8TRXgVDc9o1/YRolbI28/GiobraERs7Moft4rzQGG6p1BTJkmD9FXhnPLZAbxmyp
2FbJHAdEZlPeN6HGGgDZQ50pgYZya691pBhxi20NEc9neMbpvp6dW5Hq06kAmPdfBNXZBScRcCCe
KXfgMiVxT1BR81fWLcO7VQYXz+tYGFf1fuj2lDM4RioQiI6lnaP6FhKhttOpcP0YPIJGvuRpNbhZ
apKdhuHdmPL07Ej3R6kJQMMch0vVUqgc5lXWqFbxlhl8zNBrRuNdyN3CI/xcI+tD/xKLfauTTL8a
///7QmS165dsww9V16gBg03qkRSsLZraGuter+8KsnljONYUivh6jfK2VIh7ZYY7yCH4GANNVJzS
fHlR1JrlQkjUiNQ0fEmF++zOAmRigTJtrm37gdvuz8j4czMqU/ucTgVfIE7ghBxfVPvPohcT6G7D
y0g4OkpJcWNbOWZF2RqB2zXOTsBX3GHU2blk0L9VuvJbRmzUiKqIIKuWtFM98LNqic+1VWrbIe9e
5koRJzK0EKWE4fKpD7AKzKzmrmnGu6HxFqN+Rf+3Nd0k+tWslk5TTQUHKchagNKZh9idsCNu0A0I
m+8wXcJHHiIwT7sdW1HjwObss294xKvENd7CrDG3A3XFxDWFVTSWj4TDk3jW69Iqy0nHS+9CtfLw
E+pX1fjrGqZ8kDH4Dgec33BA+gNgQc+vIpY/BdSONHpv4Ces0BhrsyREUEMrKF9wuFk8i0QnFY58
Vmp5no2QuCQHdh3pRp7qFoM3p13GooLAiqVkWsXBO/hqkdr7JStP+FeMrbkoQ9Auwt6GaWHvunI9
alEJ4Saj1Ay7Xj4izRNR9+PqnckpIlb0GzHYsSN/tb78cKy3FjVroFTypy7HxS8NiyuVe2xsyIoW
sj1GvIH7IjyZfez+bUv7lU1DtUMCkiD/cNVTshg3OG0gKGBJlWmFo0+1PkkaItg1s2P8F8qwUYbR
OvUWAq60frI0n8Q3naml3W1NvPVBQs65p5qox9mGkc60zLgEHQjCXdEDu4Hj3Tbjd231OAtyBa9T
8Z0uWndmLnk1nbA6l5jgWnzGBOW4j1TJfFxJzGGH5FkPpy2S+XAfaXzibMd5H2M+gTna4X+0KNyl
PLMvdNChkFnbhTPaG4NFR9vBWSkrHaPDEJsHDBmPzIBlgUuiCA0G4QW5oVON/bpJeoB4xhCoUf1s
SFXbptRX/HWzTzVX2BCH1UvMLPgwtQMtbVRvkQfOF7gvq2sF1Z7xP9bOc7dxLt3St9Lo/2wwB2D6
ACNRVM6yHP4QLleZOW/Gqz8P6+vG9DeNacwAAxQEu4JLlkXuN6z1rKiwNyrCxhEUd5RVzcm2kEFT
u4oNDtxNPz0JoSznCl/Y4dmXWDWqox6vNZJ7CE419mHsT5QpAR5vCbcAe0qxqELjtYmkL5/2ey+s
FZENu07IjBnmTBOnJUEqYXuTBn64CxoL5U6OoDWI1WI7wrToLQpiveEasmWggo4xppw7qcZtvAWA
UQ83ogOYouv1CUNvfuAJbX1ENr2vAE1hLdoxJ1+MRV88A4Kcx1q95D2rlKknTCdj+QaKQdMW05jh
P6XPLc3yw66lCAV7GK2jId85gYa1omrRtuCiYOD/8huz9f+bNXaMvuqiKb7F/5i/8ldRjnUUhOK/
/vwpQRT/+I/dT/H5p09WuYjEeG1/AZX/BfqPf/oH2Hv+m/+3f/iXX7+/ymMsf/39r58/syh3owa0
/pf4EzZM0eEb/59ZY/+zaT6zf/8Hf2DGHPNvsoLY3iZZhtLVMZ2//oMzZjt/o2syVDxsEMNAkEEA
+wdnTLX+5lCRARpDCG3p+py58U/OmP43CGQGf6JYhoEvSvl/Se9QTYf//184Y7ZOWrnD3k9hI2Dp
6DnhoP0r47wIrV4OpUbbKDZhscltYHy043uhVVX16Gh+BPI0uBbngFu2U7cZwSuhQ1MeepnYdI/+
hCJJfg/SGrgrwnzGshqIlQlXuyjPWJyzU1xkLCQQE0S9kT6RYYAFFluRwyabEwk8jM3zpjHeD30+
AhM2ZrRHn+7DADmO4Q8nha3uQobHCAQ/pbVsyOo0wcjQxPSkgYJoWNq5qB5KNWynQqBZ9fPaEyRW
v2aTvm1o06KJGYU97z/LukkPvz+ydB8LoUo66wiyh2Ge6kkapngDWfvX0F+F2TMKHXWJm+6yETkB
OaY5uEZjUVdZLrFJqZtpOFtSv9rbvT5eJli4hs72JO9KecnEt2BJtTTKivKLMLdeORPMEnntoKM0
v4wV4NSYIonpFyMsAsDMPFhNRrCHiZ9O+BvJByOGw6gfsmJ4WkupiuKTpF3Ej0b3Q2Zc5xF2/26p
1rbR8Z/4QVuu4EywsktVi/A3bWknzpdJjMiaxdZiYHrH4BRcO4CDmz+voCjUmDtfqPY7V6r6m6lN
hDkRMOjgcatMxPyYiJKyQY7YhZvQmHLS7kdnCRlgj8ZfIgm3+1Q65zBi4IOhhdSks+QjOBFwX9fR
JCIUTPOiLxASQvw/xqn6SmWYL7twljpMXeEVjXzojWHZ2jFknpGET/a42mCDEsP352I3VCzefQlD
LkP7KezkG7j4umdKKTFHhU8vjVTkUuaN/HxJGO23QyEgAqf+VyJ1b05lXfyoRgKbtJ6lYJrOpkwn
36EHeCIICu0qR3czUaIxgrbTN0hMg3EfS+EvptHMIFiHAz6iObRJLOntaVgq3Yzjpsukw0H2MwH9
WGpypa4Mn5mo9s7oFskqjdG88EAsiWXFqH4OteplAWyvsfoE+s5IEj9/Sn1ldgbBx9qh0/LtKEcs
bNhLdJ6qjWve8KTDEhlr+Q7bqVJ/DMq0NLV6T5DLFjDY6wReC1yil+O2bRje0/4F55CBmpxsA3P0
OuWSEjxPfIB2SedwDzFQqQ9UXZzQW02WcLfp4QrQPR5CYqHwiCXuCLtlSTVLB8/OVsJe1BF6EQQn
trXEiGOLYexTItAhQ7o7MSEGFpQz2amSytU086fP7sbWcRFlL+igf1lm+64SK4YjHNugjsUcJX20
7ajPrlFQbxI06Nw97IuvgIfOEHOiON92AeG9BcmZiybTSQQQcoxDCqysFWNRtv1ul1UOUcqj3CxN
8CR+2AIDDUt9CVkzdXs7lfZJKTsug9OaJBOu1IDJKimqEJ2m2ECPrmr3RnLwGiDsWdRypay7Kd9P
TcYyv3YijHXYh7M4wbeaTwrRaPWLkjc5effiy1EjIL0RBURYwA9sdAVXwwS6PYtYe9HlLmlrs3Uc
gpyVqfxMQM1bWfHZXOfZKWEUyRxPkxbdIhwRpyoBxJ42xkhpUNEYeQgXPfQKS34YWfnasVdQaqBm
OVM4I5FsjDNY+vVBv8qZL9ykmiNgh3zWAKOD41JsS7xDvFGnHS303Q7tSxOymuq4Y3ldeu2Nnsqw
S95V/8M3sxO71TXZqXeBsJIZCcaTWvpMElai4I0gOxM0U+Xxjz4ioxNjy8aKEBsA113nAZeuoR1U
3CGnWHNeVL0mZnHIJkDJobwc84l+EdqEwKtFeIO66OAf4vpsemzqBoO1Hp5ObkJbtjAShjVKgbD9
MSOH0bqFC7VMpKVVs+WzgXGYeXWMuHOZ6KicajXJr3U9VeiGEbKWlb2Blgb8dv4p9xLa/QnhVOI0
gPsrUa0r23WmIThgmJmHhbbbmVENTA5QohFV/s2pzMDNmmF6jBlfQRrnzqwNi7UvVco9M7uecd8I
FgrPLqrvRsPBNK5z1arWqIcjWCbVeNHx62SZGp4z5uyyKpojJTsx8imKemH0UDLjyfEmg0y62swK
L5lV5oWlpegjWUUj3tH3uoivUjwla9uXpB1MYDh/KCfW4VQfGVLae3Jj2g29CAAELqZrNnTSqmQd
wX1fWHuHjmEBYAkmMrgtr0sa7QgCqnQ7RT82hha+KkF7nAXeVzWmkRI+bBXVybIN4Egox2ruS4vI
BsIT9Iq56wClYgsjDgQEtiTF6i20cFyNDA0pbWPIcE68rTpllRjFe8KEeS03oNxQXw5rqWL/38yn
t9EsdLuFsrFNhnL81seZmpEX1xRtPVobpTzW4di4aLAYCmTcd8GNizPwa3VFAsFBnzM2raqVV32m
6Z8wMcZ4FUbQSw0pw++cEY7aj/CrmgjahA5JwG6sXRiBYJRCHtoIhUyexkdYcBAehd3e20K9KaQS
fZDAJ/CADem+yhCjpJNdu4yZxYk5B6DpBGkEt0tazoj9jFl2Z5Zh9RgbZ6fs4n1f5upOZqEEcco3
b7Valm7ZNeKutGtMSEDzpqz/0ScKgEM6hVBNGvRIiDV3cWlj09etCueVSPYxISleJlr9Xsts5rBF
Sj9DNlcxp2xfyfpGDwfjWNYmzA6m1Lj0KmiSWO4THCzKcIwKrpJkzDAzdxxJLlDb9yqT6NU4uq+1
1EtuNEJlYXhJ4t8UObvJUu6WDNvGNyLmnhM4IRDd+VdenhM9DH4QejG4sE8UMjWbLWZu5GNpl3lt
KMuYbvhpynY7npmNvNp1Txc6P0gFHRDj/8It2Y2cSXsyvDxpKjTEItjLRvLPBywhMHyic+kbKkiu
C67tZKNRrS7NMLCvY0PSL14X+XOU0JP0w7SAnqUcYZpq98ppt7VsORtHK8I1IVBYuMKhflpdrLPp
VfVbC8MRwuw7AAqWfJacbs04cTbAX4yTbhmztFN7UFNax7gKBa+A0T4nMDWA+TOCPP2SeelQX2z4
dX88uE0hxj05b+pB7Rr1wI8dkbIUtC6Bb91JzA8Z+Hy/RlyG8MzZ12GmHeDXLcJeO9MdNJ+kom40
uevcfoylrcoSaIVGSHILo67WJpwo7De6dqmaZNcnY8hLkj1DoaksX4BpA27Q1obRK/tYILDEry8w
X4zMOIjagjIFe62L68tk1OIeFaCCDVsvl5YuLc04lre+oT1teQqvvx9Kw/6sJhgSCa9DCl/iDb6Q
tKxtJm4WysNNN4YkH2FoPbZ6lazKRKvONLfbKcnCZzkqn8nAwgJHNHYGXQZsUuNUmdoxPKUlp4cq
BqA8/oszBrsy0vGT6kmyGohBXZjC+oFhhrCJ3CgoNq0jrjhcRor1QObFBq7TK7d0uL1a1hv5hjXT
v47icnRCkjas11KrsLprElQyEjU2Q6dRoIWE9QZqQqhRyGHbloSXQfIMdqxeBvYWYGAzNbcPSjqn
nSMOBtWgaqcp6W6ZqoZ3dggLvcvVC6y1Mz9941bH+lGX9DOaK+tsFt2IiNcRs7IU/nCNRigssWvF
5cpvuk2bOpeKBiULOrbAOUEVRd90S19qoPWmF11E1MXFpmHtM/tnZ2Oy3/VeZnErCbqRVWOdHsIg
1VYZVAevChHbwniZvnRswE4FVqZFZb6L+m7aq6MzMGqEKm5nVXv9fVhXplzdhjhQNinBsetxLLt7
V84hocrEnYAAYAr1irVLoal/PGR1lCEAGUnNyTPOaf52vVWazy4o4BM2FbiqRGr4lvA4956TSb/w
+AdrmTubpycfBVw03QiXJvsvr4VIhSKYa3xsCmlbVNa1R4NjqhGkPDvYROzbYHgupML4OfUScu72
Ux/890JighqzY6EzKdZtIffQxvR2pbK/YdRieuMIQaSVdazBKu7iqKiwxBkLjSXL1dTM8oTsxC2z
VN0lQavufn/0+6GeGaXgOsQsUWOkFD41K0HdB/hhR5Js9lKIXcm1y424Zz3FQP21n2LPjnnPh+B5
2CAW4Qv0O6/TRH/9/ZmSFe+Mye2laYMp6qJIQeVUK7j/+KjhxgCQhERFvAXaQbGHcA3skJXyYew1
FzzXbKt6tyLeGjJxetRweD+6FJqX8jTv9SSeMXeGdYPPEXI0VVJpuhUD6GGB9HKhtyUmkMOLFLPc
NLfDqbxVj+xRP/27ZcmX7KClO/MNPOjNP9tnmFPoiBdhE2/HMljCsrkYV6KDDtrJQCy9KrOtIz7l
8yhdBUAjGSFXhVA00n8GUb4wz9ZRRij/DBtAwc/Gs7JTutcvlY47AKSaa25vtwaX4nxiv7DfRUhk
58VplEzl2ombIzWQACX9ATU7vFNQo2Fm+YWDBP2EWt2zYo6blsEuBG2EcyJ16IVUdWNmQEjGyPEf
PZ3QsbeDX2pPwL3SimYZNiVhIwndxhgGmJfRyF7Hh872kxci+f1CJMC0z2I3+2ufLtvd9qw5S/nR
XMqbWZ6Nb/tLFrv4075PV+J8dY1uDYFIsVhxDnv+WWG0VnNp38dJcTlXE+BshNoQ6cfEYZ2idkcr
schH7mobbYK486m/1U8tOI5v5l2F5uWtjfGYE38DrWFxyrtDFbmEOVeJG70b3xjQ7a/h21If2VZ3
kKthLqKKearn3F+ZB/mSKivQEAK6eQUkroJPcTajk1VaW9NNq55lHoMB4TrLLg63taKsbkmDDDZw
V2gd8lRn4o8XbASwbd4MQ3bfHZs3CZk2zjoEc/ieRdKdIKpF3Xhc1Zpz4lf9TeK4etaO2i14ifmv
0cKdolhaz8yycrMtBkgo1/Q8NQqBpnR7H/KLwrOcAxdhmyyJ2nkRFGw37OfXUC2PBmbUOvVCt4+t
JZKG3toyAnrEHPIoU4TSbvoif3UC6eALvjYGyHBd20SjzMxz62pSQmA4PKd7BZvLgsS9BdCmI1Qc
8TosBr74E3lyeOsVti2RD/S25Nsr5U3N7Vs8Sy4H9SyAweZ0D/obuiTtqxi8+FXBvU7U+gFV4qv9
Hnxor11ylo3XDNJMSbIWzupNcgjw+6/TvXoJpE30gq3wpXipCK/zOp/hdOQB+rEG75fjgPNeWivz
0g473DoLSNQmPvl5VvBSvQxYwmPPZKPab3MCWM2P7oe/CYvTomw/WVZuEhlcpP813zT5WVEq28F+
YK6Zf+pfXbKz7/ML4D+sW/eK4jVKCLVdDMb2YVDWt+kIpAzNyzE/K1iAKx910i3kbo19udOslYVf
lTw5/WYczYN6qV+Tl+k1+SjvuALZr+vn+ZvvX1rzNB51G/BGsaULSVPx8qXFgKLawM63NdTGrhv4
LBqxCZr7nKE68xv5M4kxPDUcLGXXu+NrmuwNDeTMXQVzFV+zM/vLRXkN6h3rFi5RC2HkBwgA51nf
YP9RTsf7yEIl9MgHdNSeT9kWrFkyxIi+EPkkRLyXRbEC+0E3c89kf6NuYlZjC9u2Dht5g4+/PYcr
W99KF1/bjD+ClKESZuapAyMpefVL99LckYBdqofN9Vk+7TtVpAFF4r15S6IX0+/3Qb2VugL1jO3K
wr9kZqXvWXieQLmnW0ne2RXwikyFjAhWj4t0TlvKU5CO+2ab6QiLkVjb3O/zU8KtCJXIw7/XmuG9
RtPFxFDAKMH3tPy7jHOPmvRaaIjYtEc1FtqlTzLKAjKmrux/8DxUPNGC+1fwUFJqCiZbpvXDQNqt
HLtTcRme2aPkS0xGtxMrwOdbVepWjFcS8nP8pt9qJDlAGFivFFbXrMfyb5qbHWblaI26yFj38Dam
pm4RnUbyKgzU8I3Cbp/M6HQtTb9VZaweWA/3QQpSif2dtZvGwDmU7aCuiFgbH0NvioWMoOOi9MAK
bdUkaX0Ygvsc9bMVadDizRrF22hNHoxQw5XzwjwDLaaHTPRfieG/p1Env/nVwwmqz7RAjqeC+1ju
/HjGOMeZuba9gdyxYDToW1VpV97ym3hiF17IQZu5QNJaGWDMF1RgUGZBUi/7t+ZNxSKCoso4y4n8
RIDGHoVLyuiq4gcKwL1d9PrX0Lav2I8Vr8xsB/pOF54cJ4q3carfmeCGuGiHFv+kibg6KbecT9Wd
PJoVxiWaDsVX+/0fH5qIPdF7h0994o5od9p+5ctPeKL1Atg5DNZY5fcm+UHTnHG3YZq50ZXpPBMx
lbVSatkG3o6iyduuHR+dplknFXyiBv6AD5kuneseZTqwTlTVudUf6vnh90eOnd0jzSgwMmLnrxHk
Y/CBHA3DT66XPukWmYNTLzrNjn9f2rB0fICaq5zEvbWaTSUpBxmyamXjGLiJhZJY686ET1yKwT8x
UosXyGCHdV7zPgcdF8NpHtE5p9Tz0dTDygNnb3Yer2W40EajXIcZcZ2qAoMtU5WQE08atx1Lz5Mj
CEoNDspJqTXh9tmnudUb0g7FRi/jF6wOHDGNXW/sWt+PY6HvgCF0o7IoSZe6D3D547r5WNhaRlu4
F9hrNlj0X4eu8AkrpbMzTY7NQc2PDdiO49AGxTEv0xs6snxrKcbIFzImj7HzTHES97QZnQXce/TB
56nLET6mRbR5hbL/S1cOVUEFiYH3QytR4acI+cfvJvDLVeOxL8ABqSErStXTgLdpG0nOdyoZyYUI
Nl652gJiFOTMVFGv4U6Ij6YWZuuC1CIIy7K8YwFeLIxIJiiwqxAeIxaJfFFxt24ZD0xwfXvmSTDE
NH1wtZIpMIdT8GK/Tz+Sj/6luaLSlf1mZcivXLdCgQ2JxSee4Q1qFy+dgv17naeXoqjKS1ANR9NO
/b31wqD4mA7jw5KKfIWxL3HVFhqxw6gowPLKXDFUUEL0tsoMPuu+jK6OofoVDEzjMKQmYtihTW6g
KT+bgGEL4mVxCklTXJDyQKjCMDBeMOgpxvDVVPCJOuXFUPQfON4IplMEV32bvvczgbiEo6aLHU+C
TenA6teatyq69aRb+lDTEmoJJtBUEMBmBCyn442UA0Sx0rtdANYMatDoVorIq9a+VKfcpFbLJCSc
aKAIejPsU8W7ExYtkh0m4ktH0tItlO4mqVJPsuUPzTFjfCgih2w1ekkSiINlcVUTCWNTY8OmHfNz
LVUfjpDWJRvVzbTL24yVLiOrJeE1fUxKTm2qN8OBRtvqL2PbJmvSeDkcAdahkFKcuNzYivMxwoY3
LalZlQ5UoMyq0ISLBpoVUDEbXc2SKFPy4oJbZAbNufU/pIY7h5TMPL+ZRm5kiuDtMrwpQn5NIcQt
nE74q0cMTuJiSQzoHDzOCzOb5QxmW2PvrlbgC99UCL7b2VSe7DS7nVZlj4xsgOdS685lsodoiWrO
K5vkk4qTaE9lU/QzEqodoo32DQp7XPlaG30K5Yil+ktOUZ0Tqo6QKezXg1R3m55MckSr3BYsuyQj
zQ9Z3iVfLMSZeLID6RkHsm8fA6/XdN8bZp8cfPflBBfpoCpRvA5yNoQ605/GsiQaOEZAOjao3GQM
hVlHzEopM4AWFksR0/JBBllQGNfOacJ3/rYHyRP6KbmVrungWIcYoHlF3DzRU/6sTZHTmU/KjlmF
suOtz/OsgVBH8384qKQ9ULqFOzP8aNvgnsoDWqT5dzEFMGogvZcFkDEj+WHakKNyEGVsbyBxfARO
98VFjLFj5IJx8u5HOXQmOTDId8A8eL1cURBim/X8izbdlGwMztI4a6TA87lGDTm9GoIMPUq81xrr
wyZ8b5+L8h2zLCdlBETNlhgmU4HhqFW9NO6xB3An3uAD2Pu4l57O9ENKCJOQ8jFc9SrGTTpGTwRm
wX2EvDKpfjZ2Lq1GXhtmPzTSOmlK06ieY6hNyxCtD9LWGBeRurZSiHQZE91j4NQbyU4h+qaDskY9
9jYNnKuNBtVbBztOYh2zlDgsXcaXE0De4pbX0bHSQ6j6RnUKUL9itGYG7JRO6ZWfXWv0y15RXoM8
QV8Qq2IRoPSq4tQ4aplAgcKokFU0VXEqv5hzr1kOsw1LR6ubYbo4pzkayb68ToVjHJK0DbyS6mKZ
aT87HVtPrTGOL1WWTNiW/d5PH42hEvmAbXWTthWvImydlRMA60J11u/9un9vseZuBhQam0waZ1K9
RRwDoA+ZMeDx90MWkiwbYj2fWCjtLUVMe99J2aBOHduIuMgPluy8hQVDajTjhFdp+mJStWSVRqHi
ZsC3Vooq1gPbNp6FNIE3NA9G3jpXG9vZoxx0l7TJCaRMA1t2SMxdnoYPAvvcNu6MLVvZEmD4JG8r
RGqM6Jyt6F4AWJb3sXkrS5vcwhBMALxGkCWtHj9LBrchGa63Kk9I7JMQdZArSgb6pKmUjvAeysAZ
VobirCTNeYNTqa4StX+UEkvdCLc1iVzSMszGZNFZz9TQETDC4TcLmxKe75AwK5Uvhp0YwVNwF61r
DODz4Pc89QyhEKbkkVUT83AZRN5vB1DTHrhx4pFv61shxXuA+Ev85Lw8GgJWKrjvNBzgkRhL7GaH
gLzuLA6WdZGoAFe5hSVSvSdVzUQh4CTzBI7YxPmbAZOHCSc/1X6wS/xQ2/Wh0JeWQtbvhEfx0KBZ
d7shW+DdU3a9SQEtZpKaHG1ERgrgpBZfEoJKOp6MdL7xQ1R6sNS0xETO49drkuHINibXAoCAGa3b
5lp1WGbivjkKG8vEYENbcr4RfdHoMtB2KtZpcgH9U65rjk/Z5hjUilviDqyK5In2QGkrEiF1qhtE
BTzLV79HOVpYPQIDKvWdj/4o0uJ2r1kdzglAeeCa3526UC8l+i4vcYDfMNnYK4YJO0+ud0li7dLm
Yk5HfKvCQ7HG0ijMyYFox1fo2iN5kFiDrBpIWtx11q5Uh1/NiPHPL6A+v/92XVsz8trB+m53Pm91
Oc14qzdrNS9/cifLthi2qhc1rA6Bhc4yI8FjmzlYfuY4IVaO4W7UWqC8kVJ+hkzjulrv3odWYtdZ
1eRYxM4qVEMd385EJmhctyeIdpDeUsJiOX/Zp1twC3rWFU1aZhs70ZqVVJLm0BLWxW1NeySpAuzL
zi5qL73Qlpgep8SXBGAMYhOS6J6tR1EVYovZBazLSKs45tyGIpMOtCYT3p8QEVugXx/C5x8lE2Xq
7/VtlBnWZURFDdyP/Zw1yfouMOp/ffj9e2liwz/6/SeKMfSbgnOUwwvARg+UrzHEdDSUfFyrLNLX
KIO1V0GOQOco70nuO49CoYI1Kg01lli3Er4E0ab1IWgTaxX18LPYDZh7kxXDnu1Bv+sNLrD5MwAI
v4rUsUhf0Y3dEAvsmeqHhEBg15ZatytaRaXEKLzO7ryaC+nhSISrjhhaFpXlGKffD7qlfkNMazZB
KH8FHaCmsrZZ8Ipxg/yAep8nyp0HjHEnp+KWsZnlJ9acrQBLlBzbH5JCCUw0Od65tNuSiEw/gCgH
z6UlXhnvh/1oIBuo0xO8JZnbMzN6hJb5XaTdJa2KQ5dU4jPIHJWGiXfN2BfxShXIOVkIfSQhN38s
ccpLkrN66zKf6Re2H2bFk0Qyq4p6J0HMk0S4VXIhPNI6gl+SpX1CMMyvWhocrUpkWzP01YPOzd6r
nUw/W2CI6E8t45qo18Lkbcg2TN7kIP/ea0YqCb6yJmwbRgnKU5kp3UWllRsJTdwCTmNRwkmzyj3Y
gaWsjcm2t/xp184Pvz/6X5+qnaJsOmz7hoGPH+0vEMWLnZdeZav20WwngD0URRenl1kBF7W2tfKu
IRgMQWEzpwS8a9rcQOP8RFSgXaRJOykGIbzKsC/lyA2dCtu0hA5ID3Mcq44PeyvH2l3H6W4YzYja
ypzopUxj9RqNUr1FjJ2RelIfqFukXZZLoMvIrN3WjvJijik+BDmsvYHB9bwT/wKZ1w36C04N+lxc
71jMX8sKdScd2wpPNofn8I3qWqzAe7B3tfud00ImTJT+Nceo8Dxk4c3GmeMFBq0/SA4OgcHRF3HP
JYwc216YI0cAAHGHzRTpyZNjIOFiZixYJ+dWZZ/Cegx3yRC+jHFkXvUM40swpvlOEm6Q2jFksGZm
IEQ84UL3opyiwUjIoBxUaWOiWWCUIAFUi13DuEnDa4DSZxnV/k2GKYSyV9vYHcN8ko2CbTQ0p0qA
OMQlfja5JPC+qlA58htL1DcMeOpyYgbZcsph1tKQoB0dRf2plOYPqbZ+mLo8uBLNyBaZyKkl3EGv
/IQrWof8zm+AoPpOSdixQgvGArnOF2LSeV7RuKakaS5AqctlhYb+C36mFmpfvkIwnoXmaxv7We/i
YJDDrr2Rtx1cmnZY/U5BCsj4XZS0BGszUYnNneDGws3+x6eGT8zmxA/GzRPOGLW1jO1o7uzizG0W
00OPywQvUbPPyfAOCuIJCDc1LoGojEtmN8O5bj9FaeV0T0q9qSWgvTmYLs+WSWjIx+oeNFF54oTH
fkqCY0Hl/mpDEN8jN89x9Ibqw9HkVVejCBLGUJ/zwjd2BHKnXjQ609MovLZltIzL3zh3xHbcaOoe
JtrqErTqNi6E2FklIQgTZdoybI2dBSi9XopJvGd5PywjCVQ+0RTRqdKYVWMg0nmle5SbhUOAeysf
xpZ9mACt5ssfqqSxtbWEdWzpZ72iJadskGFETw46LygQyEuaJgPgEopzPvke9fYmBeJxSTsGluaU
f6uRHwIgVI0tR0TzsINS8fLWjlZpZz2G0lJXU+I2gOaJ4mhwmAUjEQ3scDKJqLCOOkfL2OrYCdJG
a4yBwQEOTKJlIsdHX83zvSG1OaNU8xpZWHe7kdQ28h9g1qDWb3YTT0svHiMtpuKMJJoY2qrJtZ0O
V5rEOtlLmsZayohAF70dn4q6B13KTW0wS88Isn49TiP0EdCYSeeQYt/AUjPDTGdpVH7mQQM1nXRE
ViaVF2dzDsaZhGHbS6CQEqHZ0GfJQeMaVr3Fao/PryemcCr0I1befDGQLFRF0bJQGH1a5MR0uTjJ
KdFUPlIjhjQC6E6JkRaqMqX7i2UufptuQZ5bgbTNEwtONwEbocidm2gaUM2+APkI5G8NQovpsVVo
h6DW3iIfsr5IoosYbPBCcvJUfETWCB1J6gvJbWg03eNAgI31mgzC9HQ0RstOnVfEKqZ0oxXewJLz
iyKVA5FS5MXoyWjFFo0f10Z/rjfon0iwXsc1GnhnsJV1FZR8oXqK1gguJaLQtm2raLtJY5MCho2t
GSWkOTHhNkmsoSVCTEGqRG09Uo1hvbgXav8rLI3BKyc18cwy+BG96Y2ubarGwiY7P3C/qVr4waGw
gxvuGgpvnxiMJA2J53Xwgxglx0muto8xBC1QDeUm01uZnZOf342xpYKU6egn5Phoa2r3X+TJF4T3
QZH/hTnFpYhy0fz9r+qcHfzHb29//v2v/675Nf+s+dXAycv4godt9Mzi16BnRSgoTNDOEXQfcDwn
WfyuKok3drpLdpGKoAEly0+TdwyiHYemopLM1X9+VhYBzv/2rGydmYyuYrzna/75WVVFjj9JktiZ
DCd5Xc6HNkuiZ7NDO3ElpIsYmF8jmysZWx2hE25V3+TrYENf2LbKSr+pJ/2onZ17V13fqgD1nZFs
4ZiIeQBz9a9mrd4q4Pk7/5hb6iV7am/tc3yKh7hY/jaAq/vDwDIfVgss1V4Gy8vxenawJVUNftDe
i0hWxf3Bis5kmxke68K7Xo2t6riUc6XucrLv//NLotgIzf+310RBPa6QUQ2S0qBD/vNrgtZABTJo
tNvprF6Hfp8DuS7O/BoKRq5eydLPp+wFnEFGR7mNnGzJyObGSIXEUgUP4sh9LAeDZqE/HBfHJnVj
loZXCHcrclK3Nq+Pa8+LRZo6EmNYNhrRKYrOQcXlcWzoYxDhJMpquqjHKfF4Em9wdXuDKSyj810X
v8AxlL/l8qSQ7fqZQ5hT3Cp3Lf0ATWGBANbC13zcyyxnDtEzAo5z1N6Kz6b/jOFIkw8tu24sZQsm
MIm8lja1PLn2UdWZvi6gjrjZs6MAxb7sA9J1vKOJizitrphBESvBi3xqXw3yq+/5v5fP4tHc7OcU
ud1/s3ce27Fb57Z+ImgAC7lbORdTMXUwyE0SOS2EBeDp7wf5+tiSfeRxOmfcxu3Ikm1xs6pQK/xz
zm9ex9sGseyZIcjJuk/BCPGBN3zgkl6xpfPc3Us05M4s+10LO3wVVbp7xuVhLqBdImOTtO5dun6S
jvB1m7yV6JfxlXKzJw9NEyYZ+iZWKrROvvkhyqePAnrfoIVGaKIp5z4fjVRHK51uxbtEO8XPtEyv
0X2B7rljJd9l5wilNbhwkuF91p7Ew18/PsIx/s3j4yIfWETHyR78+SvFOTrVKgbx+2So1uW0d0YY
C93Ne8+S98JxX1esuK+8LR/jc/OgLu0jc+dbgYqG03/LfSFCW2MCxQu89619DPz4CqZ+t+ePO83Q
2ntzV6DQPVHMItS5RrfL0O9qgGe9cTHFKq0wQSznaDjMlucxJcZ3outwgen1qXqjUmp8N72H7t5A
K4zwfd7z3gHr5+fOauKjg7KYp8fppUZrbFmRUxaJZSvEh9sKbPfpSbCYwC0zYGF0EVH9tNyTMsPr
gqGkv2XlRsGmm0XOc+tc+pt40d4c60qfgrwHwvE+viS3+sXg2TYI6D5aW80didh5uP6hRGUAWrk0
BHtdWxJePQN5XrTIrxb74qOy92UEYmQR8E16cR78J+2o36fP1NeqH/dX9JV9edURuofIHzlyLsg/
J7Pse3DOvvexasdLd+g+dec9R2RRexscykYhHFe30LzBP8hnQXnNBQgSwsG+c9bwNJClvloEaHgE
VKZ0AdifTXUubsUteIhuWrAzWIIGd6sOHsejnchWA3SIlEjBS5de5xdP/PhFPPByDQS9Q/wSWpsy
/9K3ff4mQdp61AXf5zwT9iu0gkXm7aq95xEax8fDYGeRPSltbbwqc6cWDaD6DyglR2K2Cwh35vv8
BsBnWDr32mOQY/cMREk1DPD4DumAAyD2ts7sk31WW28wR0CZhEN6AaS0tYoYB3yl5IaqrXBlB6Oz
bHXrLgaYhUlvKtZUJ4gdI5ofP3QbGsmaZJdDBbF7TAE0t6hl4BeUCkTdx19/icx/DciQjNFdMjy6
gbRpE9P554AMM7/IzcqONwIEm/BrRMZePCNpXAM9xDH0Hn40ssT/b/EUjj/g/twFFh8qvVcuEy37
VT61T0mPjxeTMx+mcU53UrUOQVbdX14Z3yOsUzm76UVMKkTBmu0Hyf2A9FgmCBwzTRN7N62Th5zY
4GKClv8kS6pWYhhRQZBt/sMLnnf/P54OTN3Rof54hkcMSf/T6UAGFMEjWDT71vzBUgUn50ypKlY7
lDR32Dd5sMC7LGC72U66HzYaLZfao8Fu6r+WD/JuvDio1079q63jbeRxm2XlVay89QOdMQv71Nxr
6N+ljkTESDn6D5um+Le/v0E1DMEr17Qs8ccPDE+9KDIvb/dh6y60R/PVLwBlmj89c/RxWae7GsV/
ATlwkz+Xz04kF81zwiUO/CAh+xzSh3fgwA63eiDmTK4HjX4ggPLXb/O/+zXZ1m0iYK7rUD5Exuuf
nyuRN0ZV1nGxJ2xJZQ5GLeccogIbWpLuStnbBwL/NzOwzKMFJ359pDIRBlr8craJmBxDPb0v/eTZ
0qHQ/i5Tc2e16HbCzlKTP1S4LG1GRQ38QizC1uWvf33/X08mpg0q3xGGbQqdh/GPv36YxmB4Jjvb
C8Zmy6avw1VySlMAqgarCCckhOrBO9Ma40Fj7vZ5g6bw+z/9/t8LU9vHuBRPcej8dJ3MMPkWPBzU
wE8uZ8A01+yHKvKbS5SHR6yj9VYnkMbmjL/dnhuqf/+7yk3oqta1XVfFao8ByT4FzQRza/47JCvi
rgMp8KnsjyShR46WIGE8g+jHrCgPSMvNrDGXR3dWnGEzNe+KqUk5q9H6rEtn3JdQqV1pHbNZtybx
hHcKKbvZmbOube/7/EOftW6d42dVkXKbnIKxNQcp7kse3uQYz4TPiZracE5VmWQXSctIbXAPF6NQ
i3DW2SME92xW3vNZgxezGo9fO0G8QaHvZq2+mVV7b9bv6R7dsfbkq3bW9u/NWecnw47o38/qPyEZ
rAAAXkHBbP/6Uxf/shgahmAh9B3WQtu158ziPz+0oWaFLTbfeG9mb3VBUc8M5mCK7zXGD2e9Agp1
6dNVPKb1RWkn0oHfWNJEj5vYJQ5h3Yuszjgv04rN0v5oFLQtJcCaLkmV+hsC0iPujqi7hqhvk1dc
jITRcwBpejlHWv7Di/mXR5izNYdnm6AlaUvT/9M30KmjpqY1PtqLs+uhv0fBsOIUTA/bMjP84BwG
HaRnUe+drtEPlYMEbmYNtiEzKk+Rmd3F3botXnphNevhIu/7GyeKT/ftv05y/2up2j9kbLff5eUj
/27+mLX9fzJ6a+g8bq7Free/j9+uvrMo/uf47T/+pb9FcF33N9P0bUQTz9HN+T//HsF1nd887la+
7xJ/NZnWcn7+ewTX+w1DGUucY/iGpTuCXOzfI7jeb5Yu+Ld0xzQMfqL4H0Vw9T8+hrw6T7jCJ+Xr
mBZXPO9Pd7y4sInT+qLedqSk/B40d+J/MEtOtw1K3NkabhTbPTZM4RYTe/Y6ienAoQwR5zSP49oc
FN97SoxkTUu11ADdJvRMXIoIYMUchN0GSYwIQsrNVl1zU0HyrSq3uRmx5C5D5Vk/MohM7HXmUP7o
a92DkHI4zYIILmacy/fKKQImzGh4bZCdq6w4xXnRsqdCv5UhsDu3vALiG+8jKjIWmHUTylOvfY73
xKiVe/GwdDfG7K5tVvwKztzwZK40VuAaHMOqsBp33zf259RZzYXnAUupMX02tKlE9ao2mhdy88Qj
LM1cT8CMYnyyJH5GksFD6DK0ad4E8euToBcujSEB9JSJlll/LMxi43ndSzjfeT0UDo5M9bjWqbYi
JRcJ+aug9DQkOUDsyFwxqC6vXv6WOM5rV2nm0lBhudibcaCwgy0CLs0rVTGSoVZmofeSV4APISuH
Vzd96vtxT66pgBURfgiXqF9nCrqCOUXUnxRsTstSk9ilpNcd+okC4CxSLOphkmND9BfQQZNFM581
woLxpQquDMdqBCeCWAOrvK9F5pGtap3bg4cGR22O1cXRkQ3X2TTedYjM9tjnivweSA1b+lfPoRPb
iP2OWHXiLeuY2s067A6ZsJjcd4KiV300N55JXo1G03YbFF2z8NzUWeZamp4SfehOVLtcAigd245I
OuCBgZhHq4uFho6/VjEbMr9EPdOm70KZPzP+faJaDuZjaOG99a8AH7/DTPiE95R+FgSxsDE3ezef
4hc4/AdhSufAyWdcdTmDPjyVL5QwPFIrc+9D/X/xFZ8GI2hu6O1TDQieT0QexomS7E5yt+ab1Rwx
bfS7XO93VqcIek1GseP4dKZ/CVZuCwBFUp9wqr3uwUQSuWPucWtVxHYT2tm2ol/0bHUdHhXFsCsa
neMQ9Nk+yADRVvqmHUdKFB2KnH9fpP7/kv4faAqGY1ge4xtWwf9+TV9G0UdLNV74IaM/LO3/+Jf/
trZ7Fmuxbum255mux4rMYV99Ny1TTv038bednasMYsf8v/x9bYehoIvfbwgUCrqQFP5rbTfc31xg
teAVLINDgcuQ8u9gibu/3ZFgUvwNNPF///kPg1Y2DA5E/7hMQafimGQJlm9P+POW8acDE7VscKuS
fsA7aWdLzsuEfsnxYzvB6NZ35Ws9ShOUrlHusddK+odhD3UUjfThURPygRJ2inojI7nZPiMrgmTn
UUTmnaUNS1y91aVT6lA0rXclYFiehqHcVIJxdiKqYJOqH9/xGzhHE0VObgTkoSo+M+DDnKj5OjeZ
uBuYdpgQPE+pMnHYWxRl2MlzZMNvdD6CqfdWYYcNV95FWoLfrsuwneiIfhh+9B9sR4BqXe8mA89Z
m1WDh59+mm1MoxJ5a6oUJz5ofFGbCNti6dy7dk9Le1lP7EzmG5V9ZYwta+DbmVkvVhZmWyNp6C0t
zs5QUy47GqR5Bcn8knFTYXI+Eyg8UdOfPIN8ikerRDwNiybdizGaSE0X/VExnxatjSpYxwtO5E99
Nn5DzaWxY5Zko/ZmNCrbNdlcLhBQFVrd3CreV01mbl1WSfxQWL56dpg4aSkHa0yu8276kSV1tYoG
w1qLXBztE2FP4MvO7zlvOgcGzJNJUf4kpiG2Uq6yIvoWbgd0yZwoFw+JXaued9LutEevqZ8C2PNH
0rvLFB/sSQ8c7CVrgnJXOjnTBYnydTdSfTc1HImlvx1kSbeTKQSluRUYpdLdhqabLLmkkWVKQfhb
mbsWKcr7WPtLzkFk5RkSuBYF6yFRxUXqmJvOz2YfGDeQppaLiLoNsgX+u6QuO07TD13gIOtxlC0r
UHN4hSCC/kCBvDPZ/zAwgpkjN4oXadgnLf5uboGv+JJSEpCZjSIKwdn3fQSlHlie1MHEDnXh77vc
eY3icp9Fvn4Y6IJoDc4R2HiXfMrDnd4UBaFUnIkGkA9wz+6px6j9yffjyfTTPRwoeauZJa7sPC4f
GGbfpYZvHmbCnMP2CZf2veEdhwc0px2N4KMJ7+u4fhrwkQH2f3IYw36KMgaHVNZHvSbjFlgPMkRu
NhNTbFuzS49tk3/WAeR6dtpxDxprWGYWo8R+anOAzCEqopc5eII1tWZiro7ZGN+T0OMhD93ovpmw
jFZFECzMIJx2VHFXB20EE5G5XPiwE6ptUxqI/bzVvSieC1QWNzAWgK7WSO8VtXvlOU12WZH9wm4s
NoZONsxRHiFC2nRUKH86qWj98E8+7xDNL+XKDWBXx56gal5XGFa6XdnMunrQrNoCt1RFN2wHUY16
ysHLdp0Rbnn0FyBAcZ7mDbojwRLodbRiz+DLmKpfHtDWi1P+DOctSyVRe1CMMoIsBacoxgrFYN4M
CE11nesfSPvd6SN/PmzyYk2Z+SsFFMzJ/e7VK6lHc4FDvduCg05g6dtUCwr+BH3AnOg/+sUrdDUm
8FHyZCaNxdx1Sna6G0jkM9yImHUbFga3pD48reUWjtEHgLPj4AwbNQIzcXN8Kp2fg38XhwnOYxIr
DUnZbxet5m4rn2Y/zUyhsyD1jiGZPswZz1OSnAtnH7u4x0G/LMZ25mmFQBh69QwNS+6MmOC44xJk
tvTwFGVEv2Mrq3ZVsM2awIbcqh7yMcg3DZ+c73b4EXHeSm07+PYvTLrhtdOyYw/+4tOlY2d2SRwj
a5h2MyrGrBu6izzOf6GB4abMwocSK+PRG7rHROcIashL5daH1CV0B/ANkSEh7j1YVJFoE23mmVRk
/axfmmr2nm7f8Fu8jRUG4jZyjm5kL7JMkgVCIsTw92VyOF5ELnk7j86gZWiodYmLJpkj+crP3NWE
ed+m0zZRBGwHsLL4Ou8SMvirEpvmJiimQ+Vnv7xOPIAheZd9/yWG9FyfKzv91YUtrJgGnmodverm
XEWItQVrzEr5AFBo87PW5D8RkFizjl6lznDHKLPoDV55At6zM6aG+z8fA3M8QNT4K/GYC1Tp4Lnp
Ob92YDSg2hA599twb4XxoXNCWCZN8NU707caFDYimNYUSvF/LjkaU1PGxKHCLDZCQe8dQ66Ae0Ne
+AK5AKGLFJg3qZ82ghJjZM+pIR5M3vxto8DBQSHFiaM+LUxNBKmw8ndjt/dpmgnSUFvYZcBwRafm
13C8G15Kc+3kExsBJ8uG6JRhdM+a3+5E2pHqpUnSa32FXJgmm7RznugVl4fAA7ij1f7Krf14Vdbh
fUg2BkNb2lJzTTUKEDjrDJ3krEOV2QW9be8rmR4zo0YAsIcvOHwUSDOUr6rSejbgV+KTHMI3CyJR
cmkLkuhcNx6kgnUqycQfuXs8ELwIv7GYH70xMVciMHFZae1BxpZ5oKWNsbOm7qoWAGMIG3Pr+0mz
z0xCwzaW0O3kThmdX/ZKOCXh+fkvRh1YF5OPfwQl3Hg475puzR0o3Ggpe4Ur6mDXGw7J+SI7lkEJ
CbUX9EUWhbeGu5/trIQOnz4jZ1RDgK57G2ycgf+ZNu7mmXyZsUnqBm9H6Vg7RwIsC039MxqN4mmI
vius/gt6xSgXG+iHiWgO3Rpc7TYhgFHu+cEG9To9almhnwqXVPGoVLdjoTKP7mjvGM63G8xc8kgA
+S4NfP8I5fa7nyzIBnP5VocHWy8NVqdxFEiOsA2xevpGPF1cea2NtjuqpvrqEj85sM0tg7i+K6AY
bHAgf0LpHfUpfyz7Jft1enZkSO9ibe+KvlVbPXeWteeki4kSJDaN8EEPwfHyXm/iNnfOMz3gzraz
N3P2edZRttWTuoMlpTyYSD79O2n/COdLu5Jt4X7ZTdyxyUhoOtK2SPUve2MYEzTfefNbpvBlPMOQ
rxmGs1DreU9Km9RhEr7GopKrEetYQOIPGintzHUEaUBZLvXR3Vgz2YN30VItseTT0Y4NFVbbLiiN
NWDLk9ulciVkBYDVH6ejH+mfTTF1W4taqmNLPXbhJrPPhGifL1zwribRN80ruO0B+aNUUDYw1WM0
Ulw3qIm6Cg9IPxv872KNU3zgfu9AcpgWmGU/E107tVl3TzjqgfvxJguptfDcZ5sQSyg/0yFcgRjY
tU73lifOK8ckhLlQRzXEgg/Y3rW+49TQ1/jxnkyjMIm/OO4y7tDPJ1NW+wanxp2wxrXV4ICDsQNq
zJkvq1Zu3CHCc/ij5jXHQUgYe3isJw57tQrQbgPvQdLH9lB1ojkUFh5rHVP9xppbYVItDZ+wcJPr
UDdbNO+Ti7cusILoDrfzG9OqnZsY+b030chVBIjzgvjUuupTvrrwa9YoXN3O12J/6VJUtI764LG3
Y+eODfxg+salVHr/BO/6ojgnnqTUu2vid8QDG5I6bm+xB9Rkl728qy6Dz/ut0TWwSmWh3RF/+Qzr
UUcdyU40ODTnIbQpT6fRgaLs6ctMax9GrLYCH1ff56brrLMBZBAnzBoSkFM/hIgbS9BIwzOTEcjR
+PgPhpbdatU9ZVVPBXgtl6IcH4RjXrCgsj5iyMaN2nx7vN8rQf34qhkJnIcV8+0pkZzbGedoNvjF
13yoarQuoJwaZ8lKs05xD+OnMPybX3gWB7/oXYQVpKSpXUPGfMtpH57v7wRXEmzKUrefBVXG02hx
LBeSKycWgUEP7vRYv6i2ugX+uMVzcTaGKX1Oh1Wmw03Lw6I9elKJZeAOHNvpRmBLwgPk59kldMsP
ZokrNqVvN2nluuvnmgmQk4VeYwfKQ9piiAiAoRWx+oGuXS8Ht3vOgJt7HqBpyQUppS/iEBfYFjAQ
YmaytnEN2NUKaw6GE5kxz8Cl5RgeAYPBpc8ledW0Jr579m0K0Ji2R9uaaSfW+p5E9WAQ5amom7Yb
6ayimEi17437Dqk1aKRFfZkDOWLyLppiGARBsoiMWzFWxUY4/VmPmzNpKXA0oqRplChAa3LYDblO
KDN7bQO0pbCH0se8hAp7+qrq/MFsXWPRlMFrSvzPDZ1TPOZPqTEcMsZgwlSPnPyQPWjB7SOIekHF
wYiTWjooGoC69zYwOR7MSjfPP6pzstSEVrw4c1kHd8zkQYXxvVVjqDPKFOg0fYsLDvCsJVPvbDMr
1VnlVxVzvVM8+Pit3fYJ4YAkAJjAdJPEJRV8lptvPBb3g1M19TWXXFMpc+6X1Atoy6HswjtQCYp3
ByQ/AyB1zJ2j3sYU3STYSorM7c8lKBvXBlRGeehBsmVtCQRzIAid/krX8l09c6loCVJ3KsGtKpof
ynkJSoc+wRc+YluLvRUD5OoB+mL1IMXwSQMHOc2Skiq/DykVonXtBWLYTsZBd0GLfaoFls7MT65J
yreYJ7A/FfhGTVB1J6sfFS0nHajm3BjwW0I5maqw3A1DoLgAOOeMwDaAu6a4luBLjTb/NDHgPndb
t26MM0MKYHADDAOaJ56kY8xxtXfliuehIeA+cKdIy/E5saOPSgDDn0AQ9ZH1GgS5R2Ld3TVGvlV4
IF+TECZ33tId507dWZWyPXnltvVsukSH9hKEebAFxb9tk4w6VR+UewiyPSVABUuMQ7NVq0uadtpS
dKrZFfCbl73idgsvricFCKY27WdWFaEQtk29nh/1UxkaAo4JNNSwguUjcjAGXsR1h8shmAWKk56A
n79F6DJbRuWv+C6dU13kR+Giv6nMSPeNXsp1pjXJQWumGX8rnDXz6WlTRamx0PVK++zC6kAVmPNs
24YL9Nslpy4TdH8B1k0bRqpIpTokXHGbghsVfkdu4IGQR4PEexIwuqgnYpAimsyFYWpQWzML36EO
W/F381/yVoxOTw+21rP0MRkPLRh8XhFsjARSr4rb4azVabioElpQmhQnh9kfk6kCx9sqdU5CqtOU
SZAPi8SpbLpords9pEcl22vrAKQxbErgAVvkGGwhOhXeY0YeY017QbKp3OgjZup5V4R9tlBknV6k
o8Gu53i/TX0TgOCogAYY3HPR1z8qDvC4OMBDmhUhaXsimiy5828Dp4ZZpFKxHkYzPhINX7S6Tchq
iBdwOrhogHq66qR/oAFyWGgFQC5RkpdsneQs2/ggBwKNxDPeHL/YhjwsUZq152my7K02TcVqLAP0
glzWh1jPsr3X20giZnUaDOkubd2jcc+lJsv1t05o+bc4EvrGCohr2i134kSJ7qWbTeSaVtTvWa+w
xk3FXiDArGVJnavK4KqFDQ8nXa/+WuaTTSnRLyOpnXcs6sT2p8bBlOkJvug2KY6pujZRfi16fN7J
SFNR6RoWCCpu+FHGKKTOqZVyxry/qRGkRLgZUkYY3FokgXSWSzu6MmrWlqoCoB8GcxkZSZt14msM
qsFrD2r0DtIKT8kwj/ZaisCIihAQtrRvb+BeQozPxUvvXMOWHuA851AaK0AjNiIQ1yfPOIpSrSmP
zA/MmvLNVHPJNKECE/rycoKJ8UPGfCFPfaI3Rkost6jcVYttZlXosJlzO8CvBgmI44LZwqGP5Tof
CdlFlgQKTzffIm6d5zwdzV0TMxXwIsgDdlJQKsBoBua/RiA6U1vLcp5QzfJHl++0SNZV14+PhDWY
RUxufIy8e4NvNRE3Bnyaz0nSlAXexuwQZBWusZipURPMxUZJ/QAIjQpcTBC7xlPvrRjaY9tRochk
0MuOPF4dIKxnsiShO35AI2iYCaptG7nczsgFTHX6RFTVvlCxTpaYxf8EftVzfJt1OkxOgqznCYu6
WnAMAV7Nz7ULBgmBV58tIwbPZNWPHQjIVLPD+9Gar3DisafDLNaESSUoAKzMZKsap/TiWCCsCahV
x0GGs4Ws+dbmV1T1J5o/HxI3c7aTQ09bEXfXMVbWNgL4MMQFJzfqJnDXR3JZ2TrJB4HUn6Rae+f5
kBaVGe3tXFJvj8C0p5ODA7IE9dLlco4Mu/IUJ+ou0dBD3ADD2OSrRxXQ794awMebmpIet19waLGY
iepA3Hm/VJg/wu77CFIX7EkwfAqiUS1lFrIbjrQ0vXfTvh78XyX52LVe9t9D34B/GYZkLvwDpJd5
W8/c6Ph3qOUU9O4GFi/ZA7Icv06ddmcV5VzK2egrk8rfZYsyYxXqfkzYdoV0obV4ruB83T24KR1U
TcD0IrFiSo/jeJ2zDMwE3fmXj81xVanqkZrqRyDBhyz0u2Wv6R8GF2geSWKKeX4StLIsJzNmfOkE
n6bUvvqu6tYOYyyEtGyLOle08moPcH7aholxCymLIppdFDVbd/pVUWXGZTe2F6rYVJmj78KyvU4R
OliKJ7yERBr19la6brJiyk+LQfOFKtSyk8fGKs4iZ2UIYxM7tc5oG1ZYFcknn1oJqtypB9bzQ/7u
VtqdS1yc0AJp2VbakKsYwKaa2OAgwVgvWSu46DH1cN6acEAGNPQQS0+wLDunXPsOlAzPvzNeiMbn
p2TEEqGXdBFTErGhIuDaWcGRGcwy676i6lflj/HeCadLqv10DkcbJ3WXQ8Lx3RQhxm/3Ja6Vdkwc
IEJmYePK6D4mmiNwDEqGW3V07CwK5mvN0NbN1Btni+AdAe+vOCGTmFStWqTEyvfcces1oU3wiiGc
wbRwBqCEJFu5hRzJmoJjbahjaEhRH+r5L0kV7kXGDRnMYpBzS+2jhKiJVXIXN1aitnFX+C92nVV0
SDg69+LqPUiQGYXbsz174guUmrmWPURH6fdbrzHvYcDxdeVo1jFaURQMLFTl9WuLiUtNQ/rK8CZJ
VsWEbmDnLturIgbSfk9gRyMlbr6efXTVeHAo/wlKiPGGZe24J9FMM47nyBnfA7u+Fpi2Fnq05wh4
wXvzPBnJYz8kA9AKFxaF+hjrbJsM3qtjzYjoDYXod1X1Kw3mQxoB0dE0g43i4YFKi6OPTcMWFEhN
+i87T6gLNqBZBxkf9ITzyIABh5mV9SNkOKpK7pO9x8PBwxsZ7mde0ZVe9ZkDMbTDc5uJvVW6jPrJ
2aB+xyQCy9e0R09xd6P13GkuP0yQKRjWwGBYpenzYtTPD7TK8NEf3SdHpCevrV5DI333zNra6C3u
WN+7RsjHUSXup9B70kxu6cfaUp+t7b3kqnyV0wAbuuAklrK+CPwIHjNo2Z0sVni4JtQeV94KTL2+
oqU6GoI15UxylTg3r0Bdau2RZtTKWHldDzDILK690qhR9Hp5xKAI9U+vjEXnaeqig9TAEMW9NMwa
5NtM0NypPG8/KgmNMRiepD/3CWgLEVrBhfzKq5nZ4gWJDpt82Pwq7dwiBKO+QN3EGy1OP0Dxfjie
kd6/tSan/6Sug0USKodyZiiBjvjABzVbindGExdPFFtQDBrzGURq2qqIL43nExAxWFUPWT2MPEsc
FrSu+oKDYe78VJdrw6Aexc3oM9AyrjJQgyF4meatlN0L1cvvFLbLJYGadGEW31o193k3aEFxyrjS
xb29CBmf7YY2Dpe//1AzqSdqLPr6khFznTxvuEaiZlcbR7BlJgPMAOx3VGpi3SJNEgGNd004CbR8
Zyu1HLqsLjV3QaqWW0Car0lhL9GTSEkzjLVatBMmO7wd40ViSDX7TjvFtozZlPEp6G3vUQD1nPvF
Os+6tR0TX5+o76lS476wI2hocjyhiiRnjHPYwVNjqxo0FruE5mePFNk0OPPA4C26yFX3vmdeMroh
t0OAu4Ip/jMh4OTeHmlWc9OKOlqEUJ86l10tdfS9Nl3GUMxhbUG8rgkPSE6gO4PPm5dMNDYCob4M
LGCzmt2ZcCqaLdSCZIdS+6sFSUrtFFtEljNeZXS/9HFhsvy7hCWrXd0q47XEP76LdP/BcUh6Ea8r
IcR0N0nv9EGBRNrqLSCTsdLp7pPJo1+aXxkQINpBAA/HevesojR6XsEtqZa5gSBRhSnnR9i82yKd
r2w667oTeD9ULjPD4yba9MH0labcimW6NNxyvMmWc10a9+kMbsxopOAllpRcLkDfQpk1IfgxCMvW
+dQeGE41tOwA0ebN21Rk+RjlB3disn3GCYeqMoYr8X+6ng8NkbWFh5tqDWVqWitPbgl/2hk3hqxP
70WvPDIYXNBwcPKVdvWfKcTS7wBNXADovHaeTO+QGZ9rszNO0ici2lfGT1NBS7djgylM0h1aJKut
Y7PigMs7ladOVtmbXuk34C3rUdrWC23wz/iPnDVj92pflaSDRV11xLSQVrkqrlNVnqyQZtKhr07a
AIM0RjxOoBPLjiIlYzo3jX1rnJo+OuajAfPks1cVx6qwPgcxlgc/VtndlJKkC8y7rksujBAJ1/U+
xj6on/ugsfxV49s60IWU+YkhPAb5tb40q/rHK4fvYkZ8GGY0Pfa990LLzXMpkulOO0DOQudpKFMz
61te6ZRDnTyXMz4QPGDgQ86XlFV+Zbf2B71ppHGq7If2GE5KEWCTrlTb0mx/wg4ssE5l15YCbnsV
GwYkWW6CjNVqUgB006HbrACAPDiFG25t1JHFtKxNTKQW2xr92BkCUgfApzYh47foiJrgZgw8AwOz
/E6d3sYk9emBYLAd6HpNSAGnojhkUVe494M22Opj3p2Yh1BMGFZAoju5SQ273nWg84NMZyKezwdk
8dXWPdfTAWzRZENQUrS40hiEpCRtD/IKH/hCVG6AvNV/WxiV/ZgY5aT8fZb47h64K1FHLLiAR6iF
aHateQWL7u90+qMeJq2glbKl6Qbv2pR9Z3zvH83kZc7DL/3GO8R2kG9FWZJDgvZGIlouhhGb2tjP
VQ89xfZD8kIyflxpzLLXtoe/VxO1WDWEmhcm0nSs4bp1fFNtcxxNmFFhjOWtDHa5QV57UuEaO5Y8
2PNIEm7TkeED0lgbPRgp13bbnYBqc0km4eV/djH7jsEYimq3cC0dwqxlq4MaHMNgEfCl9Sv4j046
/YCcIcWdCC67pBUDTA0Q/HincP5raxCg4JytFzO3qQLKf4HSmxiOMq4iFvRCFHg4KeQmRc0v87pI
3cCNndd6XkOrpx3kgLEB2nk5HuPR4rTX6uAsutq9gVv5yqoGd1eMAqI/hiHyUz7p5zRPoQpUz8WU
WOuO/iYswgyNfLPpNvRblQVKHxwgkRZ47obslsB93U6MvvEUbOjiEbigAWOLzP0oNyMgWoz7LqNB
/Bq+N4dDsrzHFwjwa6w/u4mvcMD9ZIjyYtWGQb+CY7HRtFwsNb9Cjvw/7J3ZcuTImaVfRQ8wKMPi
2G7mIgKxR3Dfkjcwkkli3wEHHE/fH7KyNcpSl2Rlc9Nt1jKJkqySySAC4fiXc75TpViXW8JQ3Ra3
o03ZYKAuaw3/BT2iu4qb4nG595HIFUkgRlQb3rtVsslL4UivnEjd17r17sNutMyBRL84lQG21Ntq
wjVLaJC2I8n9w1VLxB1Z13h9n4SXjrdR2mDx4kNgR7wpHfBlf2YoWOvXPz5mOWU/L7o74AVTgXCp
54n7TbdVhq4wssSlkDrBQW1YHHLFcHh6Ml0KFDLO8bQSiyWQBEZJcxK/dz389M4Vd2MrscsPqqXA
/ioI8F1NY1yvJovsTC1RzzaeYW6HEa1+LTnKZ59qKcnLDQPTUyRD75JVL+zmzV0n409VRi4h5T2H
hmJhk+q7MFcOxeS4b+YuvHjyJYH/sTMKG9+tpOBApOifM8k6VmdsjsUHwnUNZiVTaB5wex61SLxZ
BmJRMxUpMvnIXHd8cveRQwK7VnI8W0YdbirG+Cjv2+yidVOykdCGnt0apN3cYH8mgZGCRt82DS2D
gjL1ovn6TTeysCqSTAX9oHX3XWFu+bXfQ6g2F8EQ4FpMEw8L68i4cHgwe/8qF7HGxmOKdrlb3leg
q44+GY9BDjCQQYoLTw8gWycSf6dnaXKqqej9sJvuY2LiA6+C82Tl1aUm9q9r0/6mR97UkGJwYGr4
wrfzQOknexNBgVyPi+936IZACDc8tsDlLzPnC/77kRU+fncFqcYXUHVMZ54uP76IDGKM5zHDU0NI
P8nF9DmyVGJ659arKzzLsJSHkSqpVs7O4hgQhjnfqlB/1LOuCnRw8XiQOeJdeo2mSKxTZ9bvEgsQ
GdCyu2XwuOulwNte5qQhzz1jzwH+8ZT3O30W411XMhBFXN93+hWdQEyNzSnf9EEeZsaZJNE7P4YY
QwIL3vS8HgKjn/ptqFufnivTi+JzgmWdKV+5HCLRGOS9XZ8hy20cw0ggrRSXpKYmJYEGnzWEgh2j
7ikofXk0RGtsylnoN6IamkOhU8YlU7rJ/SL5rDT/STJJPdtRHAVdY0J0nlsYQDnm7j7qD1Pi3xJ4
KHa11VPb2khxm4q15miOxd6VRb+uecBLCEuw+uIdkClwEK3QSSVwEQgvg6dQolUossi70dzuCzWC
GSQMS+BqeKCMtNbaCAqcTT6SbVhlLEFAP7cbC254mqT1LVHLzMSK7phmndhYuOADt42q41ztnMRO
rsfUpPweSKfJ5ZBca8kglxTC51TvkNQtX0grOTS96PaeBVW9dyWzUB1lteQx5zTnzHe7fY6KaRuP
KARiMipFmr/iL27hiMVLjO6MHssh22BlWn21JyDTI8Q0e6WYzfbZAu/wFh1MSh/hTpHDs2eeUHUv
3txEPxCdwgq3ybJjCO5obbc1l9Z9yZFSRaifHvqEjwnZRHMURu+quZiZ/4jiJGPKnsJ3w9y01/xW
btIWe7kXu9fTZIuboejErvOdoM37N+aesGVLKyEaufk0Cx3UCGdwkCXoUDhD6gvO9um6zcqAWWJ6
drwZQqrTzXTwWXtwJo/SxA3p6Yg41XzN3YehAxwEIsezywcbfSIZTnWvb20rmh+rIT05upbtJ+AC
u6RQN/jikn3TVCxpM2iCVtNqVPkA5J1kuLSDKZiH53dxQrXcGZ3cNkW8qRxbbayBErMzmKIVc8Tc
ZDbYYWvzJVcFM65y9gLNDIF3uSy+Zd2FYF6j4onsyxTtSS3SDlHWADpYeiynZl4NKJOj3k2ooSze
PUAR9YaxY77VmzC6cSWCh6SXl9mKQZL43iFKyNLOtXmfyOquMpzimHTzi2rqfAdCKd2ZRf6NyXkZ
+F5Y7kyilC4mA+zeGGF9SJJEWr2GdTrHrBsbHIVGPasrEt3v0Dr2p1aBQ0K9RYepnxuMgJYWDwse
8Mu+7UMgNGTOgilwlh6nbR/QQn+UiQRJJldOVQaRDV6PQzQCs1F/aRTlvWk/W+ic9nFK2nQU98ja
tCfeYfqwGNkSholdMaINKLTwmT7ugoLaPUJWCzL20oRZIG/3QvvQsIxUAEFWjptW+0G0l9ao4uvG
tS8p8E6altnddHdAbLYZWM4uRlKeO+aJK9wgPFGou0DqQk3yDn22h3CLe12+kyjMrJPn50wIi2xY
esa5DARLyDVwtUvZeR3FIQq+1p7Puh7xRHKJwWXRM67bJjLwGJTmHoDg66BBVO/CjCSteb6ki3if
BNzo2skYCBnjtouTY2G4L0LpLnSWvtzUA1hcn8pBI8forJnRTTaXydnxqZISpLfEb5Bgg7ZI3MUq
3VlQrPY1GdVSQgcY3OJJy+IVkccfUF0rUiVXzchzIJ69bm9r8T4lzi8Y7fRB5cSC54qxfhdOFJ3T
m9+nCCfz8ZyzxYKUtDKrbufUqBmKATRHAz52JWVSrVKl7bICqC+KLT5epyrSxKYRxsEYqie/FfRK
30WfZNvGt14nCxoQDcyGE9jdcovHugVUQ6IO9WS6bfF5rbNmstcDYsw4wfPBGxwgTqG8Fcz97YxX
xXQsV217alP/u8Vwe9EXfOojpspIyWc7wdLJGh/0Y9glaySQEmEwMAUtxRk228d5XiASxeQFtu6M
m80guPQq5wFiDtZ89NRVYxDd4VjJgNSPt7OjqKolO5isvBnNDq3Idhyaao+hi+SqHlKuPTw2YYot
oujfq6oI2JlvXbu6ozhz1rVKigs7TCpjghedGqxfFHvnNA3NC/5JFeBV2Oe5z6jEb8h8aZYLP6JJ
sztKSnYTOY0228OFPOnBhWTTgEq5SSWRXqoPDAhukXTurORVylCchpEqP2dFmY041nKYPhTtmNkj
iUbXbzP0Eb57k8OIfWur9M3N0NNYvf08pO2bkYVb3Y3Mq1S14f0ARq2uXRIemR2UTrr34xb3Yq9/
WIvS0kjs5htobDDAmF0iwnxbutFsrtF+5f7eowcIHJtQ4Fh6rMQt4KoZb3BgxNAPZTrtOpvE1y5k
kMIQH/rwREsgWnSS5AAybY+cgvmxxMvT9TNWGtsMfvxfM3QUVkOdEVFYwDuP2a8A/a9pubz7DsT8
4MnvDqM//IPeHs/o3aTbJ9J7tlKonpCCniExLPe6MU5G7d+BwS53TjsWm9BJ8o2lo4etdSoaBug2
To83iyZDh6qh2fLLtokTyl/p/+ddhdj2hAmm3VdpGBL7mZ9NXZZ7hPIrL2zbfa0oquvqKpp9UMTM
B9dD7RxtQyN/s2fjohGy5yJRYLDB46WwH+WMeIwwrVbrvpKqRc1RX0zLOoyJYT6EDOyOCKU57Key
fhwiDT1Y453sno+s6tPiGo7LqlBzvWl0z9srsocPoYXEyHOczeiiqLI93QPbOJ8nE+3rnFfjg4Gd
cR2p0jyockBUI2beGNVop9io+0BjrLK2Qma/GkUcIR0ksPfFVZzqglRSvqCpLHdxI+8T4XIsdN6F
ltc6EXjGtEixOf3rXpU/Tez8xVv4UBX8+4/Owl/+yJ/+RYt15u9JoP89oj9/Wgkh1fwrr8pb+T35
J6eKbizORb7zpwkRqyE0LV+4mEt0bCEYQX43qmBCdAEL6LrjYTe0XBwkP30qlv6b6y82FTicOBjp
zP7uU+EfEQ1KV+zgYDVw4zp/xadi/WqZx4KId8bXSRzlVTB4MBeOyMfbHTtP8EHG/0GH4lLnpWpn
8KxZycxOagCutcNoiOgyUtxQeDtkJ+mZcfTmULvougftK3fHm17T39vC5OHHE+YUmzkMj/rKrMfh
CqufWpsavl9CLbyg6sj/SYwkvrVd3VoLFLcbR4Zswcp7FpuQmaap2doQYAGpya0s6igIm6n6wYZz
mJgT/TcwRDV+kof+14r176xYugHXAovTv7i7g7fv7dvfuMP/dvXGPf63/Zv8zP9ot/35t/y8063f
TDIHdHQTDNVB7/2/O938zWdv5vMzuaN/tdvqeHSXwFv7h0H3H922+m+6ZTJ4E7rpQRqw/lLg7R+9
ttzhuLpIwdV5JWA9/uC1ZbZvThbWvs1IpWaDtm1whTgi3hodj+5J7P7hWv0XBjBr+ft+sX/ptuND
0uCHGpbP5fj1gxUVWl3VdgesCAaFT8ojNrAgn547iIjWXWzgpNSByfOfsoIGjcN2LLOgPyeU04WO
33Z89q1tqwRVKuaBBHZRenFd9R5bL1A4wUEU66hOA60DsxG9OZS8//o3WK78P/8GlskJZPOrOM4f
DGxhnVQ+s3FUqTFMnKw5AF9AZC+2Wno9aeN9ej+a7hb502ZmkewSG+q0ztYDOuVHRKt7K0Gcb+rw
EgcbSPBzGEE+6xfi5wpEdRA6w7+x9VMZ/PNL9rBzA6agAmeK/4eXXKCrZPgEIaoDBLtjqnWQEdLJ
fPJf6UZ92dWY7GIdl0gKCAio5DYnSQUrwbFFLPJtqiBDTg6YcXKK8JOgnGZLIA5zXL7qEAYvnoP6
tt6FvUFgIFz7jaGNrFEFHjK3ZOlLNbvwq6xyfDXDr9HLKArjjawE6QxwlhkTOx12U2qPwqb6JRO+
f7Ude9X3MPiZ9KC7XjfVHDgvhstfo1alyboKxZVfo+ESLL98udXeTRI/bQZQ6qCyN9sB9iNo9TC+
VZ6/qj6jzl4zaAtsTQSCCreQcn3smztuuGAcfOTz65gol3Z6Z2YXjGO2Fo64JHKiCUdDYjF/N3EG
I4fGYIBwNOolHWl+lRHQKUbrWOMaMMWeedMOmOBRs13gac6hMJt7uvJrtKsHeJGr2hY7T1FgSwLu
PWpqfELzq25ZJ73xDsuLKhOx02ObB4LNXkEBIQ2PNsN4omBWfgjynJ7dHKnbciICLVZ1HQKkrghy
VbVoYHq46e0eRLAIh0tBG4bo6fdXWzGFCPnRUo9O7LCIcH1ePis5hmdPSHbV2EIs9r36Ffm1OHOY
x5KWAyXfANydFlTJPju0/sq3581ANo3XvQP3DagdsboxFASKm6r3ceZ6Mj+rGetw9w9kCVsh0uoQ
5BP7g0Rt0tkNfHqBFJBWu0Tn1nxY7Qi6VEpI7fvSncdbf9HmguCzt74N+VpeG807VEQvopGODiU2
M3aI65Ffz2b3M9XTphbLDPtWw8Kvp+Q2JfcszvYacOSaD2RawzVcz/wmMg03Qrz7doGUS14YAq7K
6KNhCVDUi74MKi15vIuGx0uIW+W38pj1o66HxD2t27p47WaSp3PCVESpPXma652TPnwtaqZmk2Ip
hpQgwA9wXagyBpTc3I6+Ue6MzOZKR3x8iJkMafAXiadlu9tizruDMphwTIO0D3YcamCvO85C+YWK
e9HqSm9nx6BxtCIDKDk1XFp+KW8KF4Av6pkU1vZaE4b9aPFn4Pxuqoh8mNict9UU791R3DfEOj7W
3Raeqjw4JKCwtNUc5iCtF4yST1/ik/bcxeErG+QtqiHtknXuh0AKvzjcWKkkRUPj6ORrf+HPsey3
iNZGrRx6V37OeF2z6u5A2xEdpeY8mClHs5epYWs4nRukBuZ45XnpUdmgttyCaYkdat+wr3nYYLPz
MA7Ooyi7i23R3DYxH1V/TNdJZfffJNOkUO+i81A/x7JGRTtY6CJglzNZx6OTNTecPvKiCbbdvVe/
/jj0/1JB9Kdl+j9W6f/3T//Uf89iXndNn9r3z4v5SzJX7Vvxi+d8qZJ+fNvv9Y1v/SYoYJyF/LHY
ynlg/l7I++ZvpkuNQiil+7NS+c9K3sSmvtRE/MvSGeAvELH/pIkYv1EX0JHTHJIw5zp/qZI3INj8
+vTzKK0ohsGV2ZQbwEn+QLWxyFZD+RJCQ0BMgcb+yUyw6/ow5kbB0soZGC+6hlEFsKx9QbDenBwT
jxsc0eUDBwmG5HmTA28F0s3cwS9Zl476gb74le0e3AVyX+bM/IaOw90XrEN9ZNGGCy4uc9Q1pCy0
8PDSU0FuU2TkN5pe6GCefYJiGBluw9iw8P+SGZ2OEZtmaIiHaPhIw/Zc2KRV4IZDPtyyFUCi3Bog
BHlQOXas8U0EbSXJa+O4ya5AdTdazqXI41szE4eM0DdGlvqHk0CFaJNvtbSGlXDHZJ10rbvSkS5P
ndcjAODpVizNO2tDHiopC/14nOAHZudJpK9WOL3MhuxXecdBSUxrg5UEZY1etBufq71hDvch5pzk
Dy8c9zh63ht7YvA/ZOuiAL7h20zkdFkvaw34kSP00jz8dA0IX3p3U6iHTJk46YisDeLFvln1wJ/6
H2r8BaGNwAkLUWgS2xPVjzKzvhs6rybBQ9s05mufYi/oOljALn1RwwGFpAKqiL/2FUZZNB0TVrDm
Ef48GA/3Sdd91mKNjyBpsZ6M8Vp3FFstNV11pcKi12E9Ye5QONa3Mamf/VT/lgoD2nFjM8YbL5Zb
nEbXuYs9gPZdd2uE7p2d9lvnTe/mjbBqa6em6tRUGBN6XSZYBMzzUCljLecCha64DScpd7K9j1VB
Mt0AUV4nqkbkn2QKq00M+V3OLIOnsvmIWLwHlcAz2WrId1X7Qkd9QuWO1ZypnI3gCZH7bePH3+uk
Qc0ItXglQ+NZulPAfHWDFS0NAMt5APimZU+q38pWv45Q/fbs/VCbYSTpdQot1dJezon8aNLp2mPY
y9NOEYMHUxlNgL6qZhYDqvKMNS7CZD+zRDVy5kUsHN3VUnotU3P6nLtwSj9g5mk7KzWvBv4bf1d7
SvnYJO2AjFcfjp7bXRktjm+2BNF60PET1dqjFTP9DeP2q8TAHiB0INKcOLNpuirLztxE1T3TdxC8
3W0uFLTXk+v3L35HjHiULUFGIzdQ1+KpUSvFiDNtoaJavlzVfsts1rzNIu4SYVoPqMGfYv1kKv1c
M7zbWj4VhK/Sm8570eQcmG25t4zkJVlK0xZJIiPiKl4nTXVryAVa75sRa+R6nacqGKk/y7HhVgvr
N0DNl9CPgaGb+L7c6KrKuDUaxJYUjiRYthZj8mUpj7QMeS2m/nXp49+F/1B5EZnhCI7C6VEVX4nK
vo8ifM/R2QNV/Ywr636w5T0iFMoVguV8so1ojgpYk5BeMhPIXOrNbM5LBAxyfmqje0uIEXWy1a06
gX8wn+Clkz2SlvDe0IrijvSPdUayoafZq1ij7sdhFRRF9k0hmAxYeqL/Hp3L+AU+nnnzPDKyFL7B
uHzYS4+AUixVhJwgeMsJImRZSqJXM+1n8enIBO4b6uPSFldkJp31RGEMyFpye+PmgYwxlDd++q2O
7C/qT7iel7Et6/d5C12gge6DzRHufWz4O4bOWhxPoIrKx8Hmyuusfzc+UdI7tLuBPSWP7OnvHMAQ
G6k1F9W45xy9xWroVqOpnsZevM3Zty6zr5UF1DMfkZbmemAb893yqUM61K+aHpqUMo155Zf4TkIr
ftUaeVe4YH1U0iAzmlCbDeQIIq0w4DesEwegeVXzKbRgOqx7Re5kmdyLCJUcHoiyyouj1OVTNuLN
ymuOXt3A8gFEumWBDUZinAlHyU1jF1Iq3+Cb87DaYZswWmSsQKsQr8Li77PFWYEJjsDcjTO2kJnc
8PscuUMA5NtbReIhcnlGad1QHwVwKw0/xarHoB/E8Ws7t2+xMVz50ooxObhXQzJnbNuJpBydJQC8
u0JEjeC4iTGJ2LBMTN4mRZ4CtN70FQ35AT9BhEoi77ZmVT8QiLl1mxDZLAk5vd/cOcyE0XI1Lxi/
Apa6nyPG+R16gKtKMdaPGKFniKSIg6nY6kzWRh+aB1+NzaF2tOtqyG6ZPH/JAUmsFx9HBXoK0p6J
nibhzNJInhW2WYNjziHY0lgPGX4At5aLy90m7tR6dpV76OlF16Q+SZrYmb0mt/in6xCbkzTGBPKD
xRq6rDV6w1tCEEkFGpbA4hx+IO0S4r6ti4g1NMonWAGMG5qCWF9v/FiE7jYrHIch3KY0exw4MyWz
PebxVhH5s9XAE1zXpo1mszzk1WzfVanbXXLDe8IefqPL3LjHdi8JI5QzE0H0gFREJ+lnMLD01l5W
02Pme1v2Mc4GDSmBlyALEAhjuhSSJ7gzEr+kzXhYfrfOGyOaKHZhqQYS3HKNTWvS9oQGZn2I+tPF
8A9CjeYdsEQUdXF4bXkzwqJFqrBm99AU2nyDoJdbLH1ohPqwQsD5SHARtUz4ozKdOKDWLrZxjCxy
6ldZ9GVIjTeHrLWujCZiTpmIWsQW1UqAmXRG+CrjrSPd/CMSs7lIuLfzmA1Hixnn2hOhpEww8nPT
dvn5x/9KZzM59ByoCCcOg5vOz3Aw2q1e9cbWbCjNyp6oUpmTfR0iAAcdllMqMUXIPBbl7AO4FQR3
gJ+OV4SpJ/h88dTXAnosUPbpUA3xKayS6dgQ3mQ3qTKRrR7gVsUBD4/8aXKJZJQjJMumK65scJKq
Sw5GRPiH15jmKZoBjvWj+sa9Nl9VneU+9pp6SDrgzYZJ/ptGlUCLO0xB8zK7Q3Jxex3Gi1ckxwx+
kFnfkIJHIN2Cq7f0+tZZAPblgrIvBVB7seDt55jY7AV43yzo+2GB4FuLIy6Gi98JAPnJD1Q+0oJb
yzy0C0T/xxd7AevLAqdR2pO3gdMKfAHHS9uoU4MX7MSpFLfdLVJ9wVVDAdw8w/Zsd6yV0/jJAYTB
8xxx01B3D3z3tFb2ZYSBUJBzfxzN9kjopdjnMzWimpAySXu8shW6WI+EADV1CNDC8cEqLHtXFOWn
LexkhzgRyUdIxyqxAW1K4e1QOn3Jnl+yNLk1a5KR8Ie1W9HEb/r8iULf3tVCe5UZHiPSLRF3jhOR
dl0p6E3h4KCfQkTVHyxCAWPHeUiM9KGkmIBIQfntlrssb2mQB45HPGDdeqCo1jv3HScWkVBWNu7S
Rg3nwXOHszbk+CURggjnyxmii0R4pxtRgezceW1CbWvNAwgNSEGekXyRFJGtl+RoU497piDZsDEN
dQY3dYpL72YsJLu32qHD1hsGWN2uN/3bBjQpjjdSuxIsdFWfPJFYuMP5AUB6diggakAZggqc1fPF
wDy9wnG58+JqWLOv4qmA15nhSsHya83dDNQZlk8r8PAZJHUM+m3IaGqAQkjK5E53GACgknisq4lM
WPMSIjTe20Z7sGS2LQwjhsaZ7U2UP7vcQE03ELRVzfTxJj0QjszZO4/jlVWH8kSq9x7Q8j4bjIcu
8eM1laNctbKEce1thS2+t8a81X2x100Ax6xzCLCi63FUuALJguiKJ1t6Bc3xMAKKR/ma3csFUGWn
N4of1vrxt7CrEgYaPCD75jmaulfShJH7sKsfWHu03FI62oI8JF4CxMXKwn4OLGSXzOVrUwOhF97W
KPNXYS9dwdQ+IAL3V00b7+fO+nC0Qa6tUntsdExIMj6JlqgYaBdPnLYPLT4F5H0Oz4zCei7RBavS
vdFrQkJS114rlIpjpd03ekF+NVLL0MbxlLe1vimsGyzfEMDC/M7zWCsv8RDUIiX6K9BIhNjZyVnq
BHpVYT9tqMRpjROgiKnDnEw+kCqCh9v8cMLps8/AVCc+tPMB1xqMV5ahWohsRMGCarACF11xVpgG
K5cEoArxa913VpACAqlxC+7n0XlMaMmDvA59GBagI4ETYLyK2T5i2F1rDcl5dfFRFtUu0j1tNTNc
1oxu1cSqXTnjTGOXlBxci21gvpkjY51azoMUOS4rZjBGAkBpwtUo4+KAgRYVOjcsCw1qGSvBp5h9
nzM0v6olSjBuHzJOzqCdcRXZPmv6vFrDBXmpokcyoNNOPVamIrmeK41k7WbE5O3Z9kdsVJ9C8B5m
mbmbCgrEWL4AOmqPJLlHsKyyhOT56qJhhNsQ/7CHK0lmDBetW+HeyBEwmjLweezbFWFN3Ngc4ZZ5
9vPum1PN8ONyWI3I7JcWt4i3jakPqMDyd8ZkiGLFuzC1s7TToxEPW3pm9BSofwwOA4mINzFvJdZk
b8CtlZfpRxctTYE1v8jsRi379sRjpzDpmDSrSSMbjoGtg5w0M9oPtwYmKiVrdFTl5uRRGFcvNjWQ
hEJh1BbzuWq8USaMJaGHB7/D9wAeXRCR06KKdvB2GpQcbq4ejJg6CqhxGuD+BcGc1Z69rQebK0n/
D3WDD0vmnUWWuBcE3vcpIl1G7TUnml7tORg7DN45qkuoKkPYn+jaDjPezsCd7W5FlPnWcuvrNod4
ZzPy95zmoE1LEZsmgecinGw8HIFZYm5KwlUt3q1cDRBlBkyEvpYHkcmOYFDIoWJlHQzzRRIA4Kdx
ckBC/NZwYvjQnSMGp1SnjP7Q52K3p6i03RN9Fi6XJn0sYoUe8KmY7HIbGi3iwMK9SkL5LesmiF4N
isnh02zN24RNzyaqhxvMSNbVQEzriE0QoyUNU5mnOyhk1HitwWnVPfCAop5CYRPyDDTrLtkyhbmK
+T1SonjX2Vj29DCLHD4kf90rv/ex/8hg1QGVGXTQmAKH2WJwIdxVpK5xqiMg540Zvjv1chjbXrMm
p/gg0XSA1Z82PDk+SQM7QNGLNnOJlp4sDtBLKfz/qsNHoKKXKda/zZCZglpv37g54nnOTxbV81r3
Cp2ObQpGHKh+Su6d60Pginz8Dpjj5bEI9XOhbG9tkE4TKJNcL2vW9zURWvsqiq6TObyG9Pmd4QyA
7Ileq/KNF4gRm2Lk91n8dV5HI+k0rwPzMWBJIxu3iZahiJ9iyey0IuoTr6EFu47OMPRxotatRsim
wingjt8iT13PTnbxo3oRDX/l0jhNJbYjz+rI7wWNgt3DfLX7Bu0MPUBgmhjqUkTj9oCqX2nxzpLh
u2yGYpMJ0vZaaw+r4Ce3+i9NZ/9/dBa/DHD/B8GgXV+3nCXL6M/Ht7uKdIfPsk96tSQd/f07fm6m
xW88NGw202CdHfJQWBz+1GBYv6EyF6bLUF43LbEMVX+KMAx7YUSzMTYYArsWo9W/j24NgabDRqEB
XNjgr0PT8Qc46L+ChRr8Rb9uWnllusPggrRTtsX6H0QYpstWws7HcZMCYBKeegjrcTP4w3HKa24/
CcFF6NU287W3jiqyDeN3YjPStTvWL/9w0f6LtfU/7Xx/vBJeCutDWO/LdfpHOUgeAW4A8DtuZoH4
chbRl0RftlKjNv2bZa34EZ/xy4ac7Yenuz6DPHY//7SsHRwbqRUeF4pOUulQq6qVjR5/h3e23ZRN
7u/oggBXpoT/isXRlwtmRpG8gLJ8JroOnbhnfYauE19N1TdjclmSxT3Bf6RqolNG7xyxGrUKsD36
lFS7WHl7Q3UO6x3mjI7mmMcfX+qcHJHQM/bEyTonkDCB0xOXOpSiWaP8djcO1XBAKLIDxGS4JOzq
rxZgVJa1wz7sMmY6fn1ly7HfZakSB0+Qepr0zftcj5+6TeYN8QVXhuHH1wbSrgNcf49cnOK+mCEL
jSqrN3mE1WCAWbIlKvLVgMUA3jDpIAEwhDP7njBGksiSxOmfFA7qEZB2xJyJoWVa3UIKmClJa0Jy
1FDdwvj0buphlWupPFV0rLXo5C0kVpNUCS1HWy6egO/RO6TO95rF36OvzhI3NBA2CEAdQ/qwrOJT
STDlaSqmizvU2p7LS/RLCfwhNHGfRYgDDpGTUNqVrhUwEUMVilQbsammB5NmuHfSEZAdFZYnC/SX
0zxW5Oqcu6q9VRXpIbqD8FyDqidszIc/vkym7R3l8sUZqc/rsNJ3mDwG182uahP+uZr4+cRaxIfJ
bge6BH/cRbKItgU0h7U/4tEGpjKftBGThecKsXHN1CSJWfFYISn34prtLsbXGzD8bq8ltE8Y5sNJ
i6BGNuAj7xxVb8DZkE+NfOOGqEvog51xX8SM6hy5hPQqfTroYTes22yExtARVTaG8WNWtdUuxW3L
Lcomu86Sd4yOB8ZCDLDx9HIArIy8edHc8gwI5sH1EP/2Lktdv9YeprKESpvcjsuEiPqkidtyk2ow
9caCBCsrPNYgtqSevvnDMl9vxC30ykNWL9ElrU0S8ZRjnBz5pMruBGBkweyxilhHC5gTPqGc+Umo
1JBoeaDBwtBbUfOfy5OaBvTkyGLSSUdlOa+8KnovCU42rPQrpJUgwOKpcvT35clHlC5rkwqeRuke
ABA9dTV8mTrsDkT6XMAIW9xIALTNxtpqDj+obJJ3D1mRMX0UJuwabNGr0IUdFaJ8LKHlhPqW9v2R
CNsX0KFkH4G7DDyM1wQ/nInDvvjVeD9J92o2sxs7rr8njPyxgMP0yoAXuPE7DSrcL83fyJCY3iwy
bweH99Apr1Qjg6Qf1pbWvi1X68cPcB0uGaFT2Ifrcg9nSM/2Rps+2IV16yn7o9QISZ9YirfTE53z
lytZjRnWrT2kXwRCssbobppMV6uUapdTuTwvYWGr1k2fZ0+tqxjsBbh6Qq8otoJd7oy3IqHVE/Hb
ULUApgSbjQqom/9l1pSGXGDTIUcQ4ysj350RcnVtCYIyto+T5j3AHKhd9+It95FGQGVts3/C5Uui
1q2yIx+ZeH4eu/JZ056JCTlIa0l7RQWRiyBxw4flCIfp+FF9n2w2Ipl/4x7jY6hDOOxLEfSVemZy
cFgeKWbTEtnaU8tj2NdNJ8PL177YevqFFe3K4n7IfBpBPzxghWHTZZRUbQhWjMF/Eq+VKvCUhg+e
5lyxUX/QG8E2HVIUyAu6M5NfVAN3vJ9EV6MIYt/g0gpgjVSSs8zB+F114WF2ctQRkQLJIxxzN1f9
cDOM24LD98qtw+baYJtXje140RB61ymm8t6+qptPw7ev4YPeZt0BLMNN5HlPctK3Xes/hFjlUmJp
TWxzdQQhGVDJl4FJZZUV3DvtRFpdbtsbYWi3Zfgf5J3JcuRIlmX/pdeNFAWgmBa9sZE0o5HGmfQN
hHR3Yp4VgCq+vo6FZFVFeIZEdNaupXMTKUJx0gyD6tP37j2XfpNLWysnRLsCTCnbI2kkhNBGtMZH
GfIgBppMx6NtC8ajvn0/DiCeDaTadHgLIe0HNUxHLpYa+b1LudwOGmsaV4Rg5bNOJuLXrGJrOdVb
6NZrtyw+DQ0zpD/yfgiwy4RT8a6S6oaPfhA9oTodrdQW+VS9/BbJV87Z5yCWPVKUnr9iUzK3U/9W
mMc5sZ8qweeMXSAhLjHFmf9ZDuN1VU8kffrfLGH9HHX3GdvyiZMWwEzJGdCzi1NYO+cpmM5VQn+r
KLhZ+vJw8Y4fUlHd9yKCpc33qWmETLbi2D5iDiASrFDxVvX8BF3Fy7+vRfj/tdp1XKD1f1HtjvlH
/6F+rXh/+1f/VfHKwEOGadOpCi9yhf+seP3wH7wMCIjFRXnwm6zyPytexArUwR5BnKgZfpM4/FfF
64h/YEV3EXdKx6FWseW/U/H+WmZSWl6Y/dAxIpvSO/hFHImwfvKHUgdbRRwHKIsF4X5kWmdDwE6+
+d2V+ZOS9l8UzhekP/IMyj4YLt5vQs3fKZwHn8VlTmqf5n3XfBJZBic/W8JxVSjoQAk0lb+RfqLA
/mM5L/iLBKLKi+ojcpGA/rGIjiCAh2MR+9vA1vQ/20qU6Xq00goAd+DWmxEowWueQONK3RwL1ZKM
bgJr0rX3tZyya03W0tGmp78t60TcWoi7CpRpRXv66yvzL+eOywe9HHw84hJEIIJfBCMIIAoz6zqA
N2hFJ05gPvMsFTpYz4PmZlamZRQ4T3ofiH64VAea/Z/b+ZCMY/FcN1odYBU1X3/9sX7Tqfz+YPDb
x3JdAUYNVR9Unz9evyDqRJtHxt+OditPai6LZj07Tfrlzyo7zo4VHdy6mI7YgOfnSuWoupIgvEq1
DF4dk1R3Rqesz+21SK174HrNIY7i4hhPIwZF/MPFD0v2BnpR3kGCchrYf3axr7DrPfz1N0Eu9CeP
AgGcGOZcQGz8949fJWSSLNToehdjWXpD4xFKso7sQ2mn8UtD3/Deh18N0Kse+weiDecftT+jAC6r
GuIMiVmP5ZzeCKKnCPGmzYFYg/SX5MOCyrHG2HmViJypOdHnCPW2gpyE3VjbAj1ZkJ2w4CJuTJcz
cFqMfRXTY89+giJ9pdA1WAa9Tj5ETMiAaNIW64iOEGvFLrtGdwFAzw+PhCXvxunoRfdTF74WChNt
3pHZ2hjncez9o5nqAxLKx3wxO2usUMZige68XWNHDNChL47zbTYmT3X2AG29ZCODONrFR1j3PrBd
dacy8TbYgSbpHr9LZBCCkD6aDTN86Yqpb8hNWyXu8sIA+piS3IehYRcE8rOKyx9pOG6IaH6CF30c
2oGxHy7oJoNTgNMfudOuFSRel8J97mb9w5/ZuWfXSzedXdwsS/yg2IVXoAro8aHsQt+ETd4pZ/fk
jiMseaLR0Srbo9sePb9bTlh+eE9TpOpH23fQGRRZq9BvJ9pr1n/95FyW+z+0BHgHsEJ46M1s13Z9
tGF/OIi3QcUYfzDeFvhFddeIot414ORv0NajE0DNdUnchkFThXrLVKgYtiTpzV8+QOhP3cEiJMrG
+kGjq7gKUplwmECOy2i4qki4p8Bp0ma4moBvviVMrN1d0lbmRzTO9uPIuesI/cB6s90iuRGL6fej
xIiEiTLFmiyT8BgWF1jR6Iu/e2EuK84vrz7rkMtGRh60xwLwy9cORTsFl1efaDtz8goYGuvcsST4
8KY/WwYjJllMDsVnudw7WY90LFroTWNGbA/2IsPnchr6L+SW9udf35E/WdRDWiLkgPI/wRn/j5+s
TAA8lt7sbefQ8dZu33ylkOU6Bt+bWSd/szL/yWWgGYRfjgZTaLNz/fGPNanjz6FR3taYIXhL+j7Y
GleUV/+Dr/S7v/LL4oSVLPMHt/e2BeS9n6IZmpthkCjmXA+CvFS12f31H7R/NUVw/bAbYYeghkAu
+Zvl4Hd7MU9o3hJN4W1rbIJHHRbMc3FdglI3i/cSNrKFhDqHhK04lXhzhajPKAX+LgX9zz4Gdixc
ILS5PMn//eXyWrPXdiklv5XEhAxo/8XxFFIlP6rWS+S0oH7HZFP65Nc61fxcqGnzNxfi0tH7/XPu
ofikAPPILnLwVQe/dvx0YoeGBvK2XDzgqSksilOnMHqwnSLqcGeziZgGrf18cu+7YgHHtdhDvIvG
sFZ/s9b8Woxh06SvRgFA8NHFZnPpTv7upixyKbrR5xFLExKDfQVNo27pFuHmcv/mT/36Ev1mwmFX
Z3nEHOOFv7xE6RIDksGVDRXNTw6qZKZQ2Rqp4RCPVxfX299dZ/bYX660L/CUBdR9rKJAm3+90jN5
QFCT5xhnbmfOQyKB38R6frOyZhlWZRYnTBHc7pqllHSHoB+PiVL9hvyheGvTcNpTW5RbRsIXgWo/
XzHhFPBgI9D4UbEc7Zo9YXPpIaMAETkyGyOmbYGfZk1eaPbdITPvNR2qizzAUlt7sSUAh8i8mIke
nbBs+MMkXFUopZyLNAzc9g+uUEqUQ9/+rJQr32PZ+RzlvJ9qEuZ7ZHnzdnZIDyoXH5qCBYQIwgTj
mLBKeGp6wBS5yrytLpH9w/UvbxdP1gfpXuQ22o9HaC8dnySXyyqbyG+guYVuzi3CU1UFwy6zsdCr
tpIFDpg8QnHUoUsFRu00aGRM8NwMaUHOdmFn0yrOFbo8HeT5QZQXFp/r668A54MGoqKjqLtGSLER
I0ncrOPSe8mcptjN0pgbgQlrN4xgFOgX2S9dnrv3U2awPvmxO36H9g0+OXSTNS0V54aCYdzVdoyq
sGiBYWU2UTdR44W3OWqUK3spvbPC9/yjxrx+p4chQTEvCjKml3i4akukuR5Gg8OAN/utBszwWjuD
9nazkuahK4vpDKaZVphOLoYUrCxmg/laPGeK5inSofG5dWgq1hzvnwiha67axipurbZLrhbdWw+k
KGS3kG5TWsaO2NhdRUoTvqjbeLFGuGZabOke2B8WU8BrmHrjqUQ0sylt0pOs1rjf9AhBTJpgALLN
EC4xy/hOVwZwP+2Bw5QHBUVV0Xzvx2Z6ciIVf/m97F5Kmpm6RjhtO8p6RaTUnRYwgI9W407vvdup
75qmsLPDcNxFDP1lDtc5QRhmiZAcPzv4Wc+xdYyT3tvFyeysZjWk75qxVrGSPLanFJ/Wc29KjXZy
KrdtXDtr+lv5DYKQGNFD718JcqOuA1Qla8+lOymjVL+Tlr0c2xFwCOq0hSE3sbcjxw0GniECsn5m
ufGGHHEL5qJCx0vOhSN+1ZKklzlWkoLXhCA06cnaFW4Y3sVDW2xNbLFE2lh+FDC7dVaR0jQ0XrGv
W3e56xuZHAZacCAOPXjDiIWLF07HNZw/z95Gtkp3aQRZGbBhd9toUAORN7Zr+dsfdqr2tenS6dxJ
xOLGq/OdJwdDUEbUIoQ1w3OaCJIqUpOdmUiW9zKoyt3sD/rGSdQbOHvzQGRQet24OgFXU4TbGI7P
rkXQuDKWdr67MxPlOeyYeGfEPmgxqFsHIBoqTK6Mv2sSHxLvMiPTR2IPO7pnMrora0lWIf7xW1fo
y5A6c34UjRXfmzCGBVKCvDhWrLhmGxbdBfWZNLu0wMuDFivfLLKD8ZgWPh51xC9l1ka3Q6onpEEV
KTT96A53qa1bmoplr7wnmsXEo7Uqda60KevbZIyYszgzUtjZXZz1WPjE53CkBQzWkVMhptH7QTgT
74+dMRRPPXUjY9vZNr386Go05aSjjHcFISXXwrGDd4LA+iuk5NkL7OGEVBGWuJVlM8gdHSsjwNJW
u0iH9Lf8Nv0gOwLub0njPe6W+KALJfZZISTG/wa8QkOuxHFxgWsXfSFOwwS6euPTTX4KFZQy37JL
YEtNCJA+cR/8pAiPbV+ao7Gq5EPopqKu1MUha73uTQeIsiOntB8mQtiPFqiIbZE6+V5CLf9GqNXC
E9ob2Hxt9TgsbXRdlbBGB8YJwFym6bVWdfLmqX66LXm03y3DqX3Ew8jZfXIaWmvufIMYhDF/UHJg
sznU9XFZnsKOgLDQ1iz0SLIn02DFE+2+QhEHbZk6gUPQHB8nO7T2EVkWnAtbSsO6mS76LCvs9nOZ
dRd4qfzuEd1zU8i+2Q5Rkd0stqlsVnkadfMonKeAucIGeGl/ZWls3FEH36yqBJ35qWnqQzAIQvqs
ADXQtSHaQMDuK+p3kt9IxhHl8oObhew+sWyC0RiNtlDp0QnUoXgl3cfZokCYXi2MeGuXcepJu3jI
t27Z148+zY1tN6bFW1FlwdfkToLIA5LaTdKSWj6HzF+YZbEXFrl4bhhk3Sp4pM+cE3yAuH7f7iEI
IYkOhqm/lW4UvwR9YD/07rTc2E0bHFBWxiet9fBj8DJRXcAx6dNcL8nZEtL76WoRfWfYVR9IGEPR
VqHUt+MQvpBfo1RKPJ9GbTEv7512zYdLPvh9KGoGrxAA55MGBXVtW5r4mc6btpq7dVPO2scf6lrt
EbzItJe1VF81HRcGDeBepGXKtYOyOd7YSZ2cElX2u1qM4RtHl/gUV5IgM+nM4si7xFRkxtEFgYRU
8B45/d50LtTPGo4l37kNLEhFTf+eu1n9MoV6IG6kaTokNR7y1y2AJe9xHpV7LERG4A40sZ2oAGy0
Ju7JN4st713W+JAXBRkXMk9xmCv01IPIpjOZJdHeqxRjmTSs+KPYYt0t60BHedRZy50uaLBhmND5
gfOYs2OmVh7UlMzXyskIXUEnmF8ngUJq5HqAFYUTwJ+X48wow+GMcYOaleheb+7YwWAvyXouzXqo
re5B66L6LitGZ7U1pl/Kr8aXILZiAtRThnKrcgoLtVFFOl81Uex+9Y3nNvtisPRNgG0RVQkAUAWE
/pGQA8NAIOsPJbMCd5WC/GxWqRwnPgpevIqWCt2QkHiAM3+rDplp6+JBL4IHuidggBjZef5ZdMvw
IQWNeba9ZleDY7kiObgOCJrscg7IjsalUjdXMAy4SV4ckSuRmfnFpmImBpN7WPf4JImnjYsHooj7
b61w2jvhSL6HUvO5Ari6Hdsu73dIueYfWiBpWI2gUL7sgWu4lKPzbZGtTT5BpBEhehVMuVXBxOgh
cVKwl8vknPvKQ2bt96ZDMODK5TpCQrrLI8GGmEkAWtGs8a1aKID5PVkl32rb7V9KFYij2zBg4iUu
s6eGypd5y4QgLqMU/lJO0aITxWS4xJ3cU2VYZMONfUMChHBPqMNIXROWPz45jGa+Grts9pGl+ObU
dg95FYYfBuQnpt4ufcSAorcYavqfpUT0TtJQcO6GovrimIVfpnAc1k2BIdYuk++jtqxvVdKkj+OM
AYkN0ybaD3rSus2t6DlYlHpqrR56hG/pblPEeJtLq2iB3cz6eRYmyzfQAuUuzASLAdJ8iJQ1CRt1
WlylSbjclJCfbu0l6e4bRq4A8wlDfSWU0T+lczC8t+hHX+Wow+/JaC1MjieYwUUbh+Wmm6S1DaWp
sa3kTLXEmGZ305BgeZB0TTQS2sNgBnEmTCM9G4Edx17YKQbfYHVhTYyOtDPFVxtGNclGeY3SmSfr
PrUCOderaTZTskHd3oUrwOOMRbXFK7LG6dy/d7kU9tYVqMdXhKeKaHMZ8z6PCF02uKnwyJre5stU
FcWr3bnTHTc7ep2dkHsoEpSiIa6z/BguwiGwxVyW0DgMeB2QCZxmgKXfRJpU1WGWmKm3qa3yeedl
ErklEHBNDoJbvWpfmRExYNVsUjCX38uqwiVT+jXI07DjqIss36OOC922iLcheZ6w/9NUERrppmJj
LWbsjpNjU16S0NY90BqINYJTUw00GqzI9MsBZD1GwiW2A6JWTHFhjRHaYN2BWVDhcW4nndzw74qX
zMo6TGpTo8LV4nd5s7bi1Gk29AkS3ufOvlLdjK0K8S+FFxndKEysoLW30J7iagNSOyjOtBZiyCaZ
5zOCIEkcZ+H0HMeo5EGGmadSaHVuS7LnZgufwNwFEdwtRQhWzckL0ZsPqLVv4v5h4k7dxHPdmjX2
DFxJYp7cm4qY61eHdPOvFMnPSYEUhN0+2d4p5ZwqOMsnIzFoBDaiIBxkDVKyCvtbL0yAYRVGUxGK
pjlM3iRu+iCuQHIioKEsxEEDm1Cmd1PkAoMS0CBXwdyFn3neE93ksDa9Nr5TZQyQaywtzZQ8VrWE
PZRyQhzIu0KEbgXR89BF3Mw+S56BCZMzO5XZVvhZg0oWxt4mdY33YeUOXHGn2brzgHuQEK4tJUq0
E3bzHnRLuLKk0vvZmzDHZRHyFjxo0U89wpwsOMMexlDBT/MKdN9tUnrgWHtdXhkc7dem6pwtXLsI
rTc36gbocfMcNP50pfIYQjrp8JS/bGtfdSk/gtkG3Cg779N3IPGhYASROzfqqkmz4spkGULnglYW
m47A1ViPZfZQTT1bJ2Uf2mDZL1OFoGphsdTTcorIe/8UsTt/gLVprspumUCEKY26A0t9hWj14Bhi
z8CIkPIuYkCjbc6ngtN0E0ZtdOPkvvWzI3QiQQttk9fCbHcXWKrd1ZUgzp0sN/FdlW1zMINTwZxq
qk867dAl5AJSe4yzxvos84xFXjLUiB7EnE3LceESu6uLm5g1APUUQ/CIk3anMWs5DXa8NK5ewwh6
eeHO485Inx80Ts2Bylf1QzhiGkZDxZkJVFmSZ5dpvgstUJEkXHZE327HBkmDzNO1M9rlGbuk+4YT
hOWrz+IVngBeI3RD23A2dzJpfkyRh/FFhhsBefnaJYrg4lANR1S3QXdIqoiDUk0oJdwN6ghCUJJE
RYgmvW4j8WldQNfmmxsys+cA2W/ZyjBJttW0tjQxEaqsQejPbN0872Ph3tZtXn1VfbjsYoVAiWfe
eVIay958AXMCRFrWbhCTV0/zZp2USYeWHgkCZUYJeTtjz6eiRoS56coAabCTVDgauO1r03bM30P2
9HUXh/0JVuZw1YNeWlURUUaKoIu7urLb3cCiu+oJHH4lUdSDouYxFdomHmFKkx+kxAjlOTuSyfE0
h0G/n22Y0SPTgo0WmoZJYF3OC9XwzNzC59SYdW+T7efHQYvgmPCwbVVkmGiM4YVDEKFwxdUI/xkv
K+worL0EPe45NgNELeN+LUrH3M5u7Hz1SrRQncflwbKS4IWBaTOs+3gZDX7KEtFZIpq10nxZMCe2
/WNBRrWxM99+7eskvINvrJ89q1PfkO8keOjylmRJgMiEVVUN3ya7ZGVy5olTtPYyWVdxpZ7RpgHr
tJLcjvdOtZgrxn7cA9Id2or47Xm6HevAOZZpjOwcGVdHgIl2eCkib7bus9KQG9408aHMiuVRFG1y
toMuONg9n44yxcGshgrPfr6MWFZtVjW7rjFgUBKVyzMWP5sZUYF3NUlS8dBS+xE/6IaHhrCNx6El
wwXGiNURgtCeg16S0WMpw0PvRiOs6Nh1PuvZd36SuJQ8+ktV7QcFoIbByGeYeMtxxqO0nxje3AgT
EXfsBfrcqqrdR1UvdnmqvizL9hM819Icl7xB8J5CehEobra1aNPzUDX+ZSPNJ5IpjfxpPGfZEiQz
Xcs2Yo8KR4XxbfZDdbvErryCg5OeRmPUi59F+X05N+1r7xiOS7NbXOYITWiQAbpGQGuJ473bwMho
I8DZYzIUJz5vwuObiPvc6s0ab4V9pypilyZCnHecRX0MRHmEvV55/pO2bfx9wmOOhsXkvSKi6IvH
I+TEnuM04rCOVcQQRvToASJbCU3XdjeHNXxxjqsDRvGobq9jQiR382iBNMEVDn4iLXZyMd1txtzl
G2Q9F2BRSvMvIJx0U2beZ8N281jRRP6kSYDSHUceqYYfxm+m4Lk0kXPCpjfho1iIfSSgvs4oLbqi
xGSLJnJ+4fAWQaFOiWgZA4JgwPNEjCS/J4QEzO+BQ9v0NoyzNthSGQ0H4xA3afCYTJcVk5VKJhUo
Ht3J/kfGivQ+M906tTGkAvKOSLOX0UjEYcSxaFI6GbZShs64GQY3tXdTjhfeaoTf7UA1guJn5rJp
OVm+IAZlfZWWh6QnVOkTKbTBKTBD/eYlc/LZS2ek4mg6br223M1YVLJZ0QhPeY5Ec6i8zlGrwfHG
65E4iV3UIeQf5DQIjHiJ39wr1Bi0iKdlQT46iTU4a9J8coIyvXUyApjRmdudlUqGO8SZ1bGMg/il
Hg0jVloPdcP21eCmSMbsTECO+oaJbMAM6Rt9NHZr26umGeTOiab8bbwYKjF7yXWsVRuuunFIyShM
m7cOeMtO4qwgzYIAO9ain7lTrnFDQMsqXJLszKBPYErgfVqSlgPpb86zzj0XDW8+iM9WsB13pcF5
h8ASg1ZzmTF3pUeZg+jp2Ixz6x9ZTkqOVpelshoSfJsmHb5ndjUfOXnGt9mUYOzWvUFHlZFVtNxb
lm4wkGpJT3foAlNc++NsPRgmpIyPJooDME22OsAWr75lllle8i6jYeLgz4+bmYCtAf3VBr5pdoh9
9lYWQ1wFkxvvLX8eSyBQYavXnmo0eYK50/3IE55g/OEWTrVahQWhNHOsiXalyO0M2yelRHATcF5+
drQ/9Psc/kxFsLfb8gEW0ndJ0ryPkuhyE70F7wOZRhyHZTUvD0Usi4uoDDeYk/LYhwU5d9ioMcQ5
Js/f5gDGQDm25RN8HL2uMYk+cIzi4Dn1E5CtKoYgOeGmF/sukPW0cWwIYsYynD0Tza5eAPuGJi8n
lJ5j2cAtLZsEcxiH0A1G0ypfc+zOPjww81RIcyjf0tqGVctOCqlgLob4rik0L15Y6SNWbYxwGFkf
GDIs+7rPmm26aKKhK+3cjfYF8KTcYSs8xz57rdO/CFinW9JxvE1B6usOmgqPXxqTWFzQv+TlR/VW
+dHjpHIaWrQEOGaJaFs1kVkFRXeBtBK9CuKJo3vRofesipRFf+yCHY3ycNu0FYvWVFsn6m3rBVUr
MQOqwsw3QYbeg6yQ7pbwgbzc9FnqPS6qKzHyW8MNhimwA1krj4a+7370idbKpfIovBrnoJU9kvuS
Zs6+tzAo5b2qx3Uj3CDfzzUKgZUROYQmVNtjeasvfdxutOSDh0/mbuqVsjb0mi8ACYzDNxZGchaa
pgs/ShExZhyFLD+kdmgONwRfC8zXnWVO0cIwAoPzPIz7OBUdu3BSmhXU5eFMZDpP+FyF6bWdU6oH
nYCrWNK1EZsmAnZLqkIQnImxjW7qyY6vJCXPz9koINROYD2UMy4XsoNs723sA/dckSz0KNtAvCt3
tl4lhFo8rk6/EYtvHahlgqOPnX/N+YHY7nIGxW58clmtwOtfkajiag3JJQZwbMO8FlZ1pfzRfoyI
Gdy0sSjIKVvMY1eTQZpHZbtxlgl/sQvZgwZfufMMEDTo5RTIsSrngyrs5IiVGqub5fhbmcfWmrFT
eTVmcjoCjlHDKupZDKxssLYWGPpbPTkGHFthfRRJ4r+IouqvoOFHd0m//OiZwHkraTn9XSotVKca
YxhiloSUH9MHvF5Oal79Rfbv9WLZXwR6Pi6DmB/qYKD4z7UDOx7J89Su6ox+8QxLQx0L8mLPyZSA
N7Bif7Hpf4n2qIxN+bEsmfeKONL/FLPLA6hNFNyxESNN8VKILiF16VFAntjUuYex1KdpvepN5u0L
5HGvUx/ZeycY9Nap4/eyIXUSOs8w9+2RtPoeJHWu/ZU7dhMgNn7/tRmT4MnVxfQAl5l4ZZmPb0Xj
D2cv8Sm+iIQPuk3ZCN2u3UI6tI8HsS+TtDpXdUICedeRNzDFw66bkfr0GHx3DNrbwzyQdaJHUe4w
m3Io1VM3EWvRzZwMaEQeC9+3ziPvcM2AbBl2FrCulyZDnbuSRMuseYHNpveU2SRFPN67duIcwWew
eFXJsBsEGlQ/SvxPFRVzturTSwMqzy7hoWKuXUZQ5DmYbDB7MylQpKFV7RCuofqYRHpX9wEYgOCy
WJR9wSEPyNIHmS81xPdRvuu50veC9uNG9hF6HfKIgnuvyORX547RK1TW7Gc7C9xeSWf8q4C1fi+7
CDK77QeXM9MlYZKsD2krB3VzbqEFT8K9NSGSYlXOyR+MFcpguxpevXphtlQ4YMAhO23/99KIkFZF
HW8j/BrfcDo4t5So1MwBCQpK+/7/gM/1f6GJ/X/I22W7JPP8Tj2x+VAf/zRy3X5UP//P/7r66M1H
/Qd31z//zT+VrsE/PKK3pcfA0vN9Kfht//R2wd7yXV8IaifkBr/95L8BuyFiB+bydKPDi+rhv5Wu
wT98F2EqylQK3wuV99+xdgX/IkBAjoQINPICVwrO5u5F6fU7eUVhO6wERVrvM+E8t5rO4jxeiVDN
Txj1h31J9ul+Bl/yzbl01UkcrhZ8QJUoPhtZzLcBSjxSGxnd4htQ3bN2bhZwgENRYuwOh2/wRKwb
n/NU6OTqxhSa8XkDYcN5i6PR3k+XHNd+UD4dpORJMNWBlo97P4sadbYNrN4BQzjhj6daD96+x2G6
0UQTlqZ0CJ4IpmtGFkTQ2nO+C2kvrhnDQSERElBm2nBiKH3w/3Q798Oia6iEQbWdoT3y3dzbYfxp
RbrglFZjFR+VAz3RB3zpT3oFP9DsCks6u1rTpOghj2xG1x8+BFEOnWwWwmb6h1HN4kBQGGP/xmR7
l2McByrEG5b7qvoK/tVUnufAru8SQQQLEKdgA+xHH2g9vQyCRAy6AVX/PLTOUzlSEYT0kecA4mJH
MxUl7ngicAqjSu+fYZJmXXfHoJEeqZZ3DqnqrgtwQX1MfdIT/ec760A1h6JBr7h0lPE16Ub8ji9p
YtrCM0GOnVtsRAZbvq1PXuaXZN0VlwLG3xDy5G4ktWGnD5brLXsxUX3PxXaeorcIiAcVHf4dn3AN
N2p3UQveAbXBm+3E13kJWWuebPaOinGF3yFObDkdxw7XvXj1kyjaumr2V4XMQTVIdyfpMcEwK84e
FoKyC0gSweKlreybmXC6XVpEbXRne21ykP34M84nmFc+PgGQHOyEKCwGe0bVn1jfK4uASa+80UaY
nfKgPBVUaklsP2WQD+Lhs3ft16YvymsLCwWnXn4YgIUUpDcN2UBHirzjtd+2TGLqPVR27MM6u3EW
OiAcRsgcHL29M1YQ7PM1mSJXaUC2QzaDvXKyuyTyyaLpwycli3dgejChUmDyMv8xxA5x6SNpB199
f6pTsKReQZO0CiAZ9RdXc1WtXIW4hax3FwzFiGQ2OtihusuD7mPKsvssI6tsyZfDCFkytpmPE5OF
YTnottElesEKGelx52Yuv8VEHUyn1wESHSxqBEAVh6Zler1k3a3l9mY1+OP+kuOSuhaB60JSwI33
Zdu3sHqsje4g1knId2Esv8Ojn3bSQv0h0eq0oXOgjU+WWx6bTazkro/yfBMzJcUxQiW2PM+Zd7YT
vP8iqe9COglrtGDXteZ1mspviBKLA6JtpjP0oVYEIJ1zl3wZafn3EZ2LyQu/yjg7IWOk7aTVtmQt
2XWLzXmi62eGIYx5OlxftiI8qmi/JAjvZ1mlzG7S4dkP6YNYeXa+8Gv2TYr3vBBIezHwEW+ggngX
jCR+5f345HoWnrBFRmA1Jndt4Otve2LZgYzQwCqfQ1u0p1lQU0/jB1Cp5hzP3dH4dnGgNdKfKCV2
Vom6IZ5KKj3jwyKZ5cYbx32XcTjwE6/cj3MacVpPnyVP/bkPx4chFvFNr8ZiU5tG7YbJO8WWqq+S
qc6PYzNe4a6crlDjDcepJy6583DYyd7qDh3cNwBg6gnjK2O/+T0u8/iVJPZ7Y3ePRVW+Vt6ikEVZ
ZjMuwmdSIQ71nOSv7aQIrO9xHka+OM3Apk7ac34mzXnitdhlEuVP2AZPeHdfhjg9O05L0xRyHO8H
tC2HAxl9Wt3uJ48QtNiuAB3J8XaqILlUfJWbcAHE7qCgutD9mKqF9Iu18tydC1dl743IlT2YAQef
uIOya0JIetV0DFnFVj2b3522xbHvzWNUJuNxqM90LgIUTz35vv2cYnrCIx86TGys1D2mOoR/i7Ir
Zf63n9tz4hE3WsxUrKTJcY3IAO0T9g+msYARFma8TlpOB/i6VIF+S6XvfTqyfMrG9M3XhdhPQxqs
09p57G5HvBekrVkdqQvybR6LhzghaVIMIQGK0l0lInpTuf3dFdGxb8kLZKSuGbOMEqMuQLpLfqFI
GVEjd/lU7AW0iBiyLsujQx6L8kasUQH5XGOMGU8XrP+kwBKWtyYR87PI636NbBngUxB+5f43+oA5
LKGatGIjds1/sHceTXJjaXf+KxNaaIcOeBOSNmmQSFOZ5d0GQbJIXNh74c2v14Pu/kbT80kazV6b
ajJINouZSOC95z3nORZIZ9IXaDENfN1ZV3sehXSFEpQ1OYoe+tni5ohdT6MyioYv9avJepg/FVIw
/BABJjYtP8o6eOLYQDIQp4hZNQXjKRu9au4fuDXhzyaPiJ78y2Hzv6M56p1ivSfy7M2xmZwXKBur
2qyeeOLJnUwQ1q9Wl3ykTYK0rNywUENYteD45+C9clehMYNhS3Jz65Xg7CTMRlt983X5Bkvzm1Iu
hE38S5i2ySdfjKm6r3qsVMtwkDLl+h/nBZNB/dQa51GUF294t1P7upb3tUMBg7A2871XOdyiO++X
nRQF5gRW5X+wBiWI0Jz9vKiWx8KMvY2WAIXgDjbzjx4++RzXu0VjxaejJoFvRtSexm45sJBrsgGF
wP9ROtVD6dBIsziAyApYu+3K7xswD28XFi3AjgPeZS72RJnxrjCbt04LDXf6Vo9tt2XfBfWiZaMy
qOFWJxqtvlmMgUer3rmjmaFvcOLMu2bb9IICphqu0xLDPhNZZ28HnSOZDcB6p2cNaQuj/I5Z0q+q
eJt68zlLqweOPSOyRXdIxc+4mRBv6vmUZjz5u1ErD40tb9pYdyAl8SwPLTZS9l4XbS0S8s0Cf2I1
7DlPTtvU8oF0aVcwv9YOjzDVnTZtcAOy/sYOlmsyaBSgOgRVjIL6I3ji4+CRH53SyBomyM1KfGRB
x8eaY05MhW4RLxSznNwuKS5dWg0cwYIHW6nvccaOSCtGZ2c0Ylv54mEOnDjEvcih0+LpK8F4aBcJ
iv/QZ9RBlw34Iga0c0tP6Q0/5L0F+iv0ZAxjDVKzcH7a4NBQ3QkcBAUU5yprn5vez49M1Qu48eGd
+TM7LVZyJ/Je4pHRBeFnq73D1vDQudCfh1IzolhaDoeio8wH70lMT14CZZbcOl8G7ckLyP5rRfOl
TWJGdvIf4VNWfalxlcUIkHn8KwuWtc2KUnXxsxmXJVSlc4TGdUNM81697JvWT/leTNV2lvCee8/e
W3M3fyxshqluvbixGp6Unk0RRAJj2ykNfjO/jgU9mvJVerOciTQ/VqUSoys4tpuxTg2TldMVjGF0
l8VAH0VD8jHYkVU52QidG4uuNxyLQIaUHhW8VVBui8dsJodQPOguepcXsw/5/UvBcM2yP4kaTsLj
yAe27KsUfyENptWidnOlQmtlge0HKJgFl430IdCRVWvvoB7toXwhR7EIpB23CsXcz+e2HrHS5+po
ZUkaVe5yAbie7GyUvB0pXoxpPbXXTfLKiCyOCanwbgkrx5SvEs7bAlLt4gjnlx6UM8uj9FrkcxbJ
eDZ3SZmsrPj+1Fs2JP2c+HG7FOrZ3sBtqO+C9hKryX8WM0xqyp13aY6LTXeLDwp4qe9OeP4XQut2
KrNpsHFd2rxrJ77v9HzHSZ7yUMtGs8JvERHXLc+Q1sRpBsh2RNaKw6mIT6I11UNqP+jNVxNr8jwN
TXEZ1i8ZLB3PYC+RigIDWWKcWk+9l5bf7EcLMn9vWAK37ajvgbh+EL5LP9oUsFiNzQUYWbXTsbUc
MZ75fEyz5cHjcAMVVCzHhOs1nxFlaiO/NytOIrLgNG/hw4Xh11F07uhUF3I73yorKCOBIRp8Zwkz
fuquIzT1MDf5XPfsGtiYSZ1hVOSX2MXOUYCeCeFQWY8UKb2xoXzHkTQ/16LPnnvEVoeY8JBA+8uW
smY4Qukz1i6VhFKVxCwe2Kxl53rtW2k1/Ts++hGDByY+vdO1O+l5OncEP4KrjmsPZh07U0qXFvrB
N+QYptdgmp4bUUU2W6lnHQ3xulQa1zl8BOG3CH3kDUMeuGJXjgH2HJSm/eJrn5Sy3FdObN47Wb+E
6Grco4URsbsoMaBg9GgMOIh6hhqqVc5X4Ur/6AJQK+Wo7kBxgZSg8HU/OkBAZdneC0BMB2kqF/5v
4uHmpiHYHn3rkx3Yo6kdGTXzW58JnpWKInOAbgqjHjOTy5scjbi+Drbd7S1PJmHXMZLmzu+Xn4pk
ni5RPMbF835R6N2qdWrgVgu/I2heOYkE4cIlduzJvDwuExxS0xJb6djjsz0Z5gF1muFG17MQsh16
tCOCAzv7z6kFT8nq1r9LS93fedX8Vgx6cDXqIIKm4IQeFEJYIzfWWesZ88ZW+1QoNNkA+/0dVDxg
vF4OCyOwHoP1SwoU1Erll6kcLNSIxhgKsLgmtI2FrcNrUFjdJTHOWZGLVyM1xC7OU3D5Q1a+DU6C
LS0464NjngM8wFuTkFQ0FSuump0oawy/CL12cR+SBI0P3kkxmP4DzEHQ4PO9VaxbFLYDhynzZmZn
nFmxkVzqVH4jZk7nrDvegXO2njpCiFt0UPeAGmgeqtqwjqywU65u7YnblP6t87gNWpyTPMeK94sJ
NRzuQBZRe/LZUCWEHzzA4mzL4eY2gHxXAyeWH/2j9rR3plnvq6V7VFuJSQTO3IMalQm1n4cBuzxj
lwacqFW9NPs+ySqobwUiPbUkh8Ie8SFUen0eNVgJQ6rMz4Bznpoc7zuhgPWYjqGcJRp4fU3THmSv
oQ5OFIYX7nPpLtNj7b9UxgnVbrpKv5qvMsXZZjGgXsfxARW//Mw0sKBNK+ldM4I3s6BEWNjqJ80G
p4DX6V24yR6j1KXjjk9Hq8eAEcDFDYNUqrtBdV5YTgC2ZDKrOxAJzDfAHSKeEzSdMWe6Vv1At4h2
VFP/Os2tHwa29Hhc0LrZ5YnBB6h5FezZPhLrh146+olHtrsrlewAWCXlI8rOuaKznUcP8rsBg5OY
AXGJccCgzidK3JMdGg4wbb2DznqaPtGxePZgGEJN9vX3bM2XKHf+YQo9olPe+GoyjrCDll2prwac
E5jDXnMhI2dGOtNJ14mdAQ5pP+GyWR8LKor5lqiPSC9QQT3eZyrgErffpaUrecFirPpMAOhd0oos
Vb71SUNFRRcnj6v3U04PDgWav6yVLvoTV6T9brfVFPpyKng2S8SMvGtvnVaES9PNl942avTk1rgp
+Gc7zUzqm1eAowb8XYQY9D9MRxD3qLIDYO7hoFOoMXEbu2D7Bu65FmSUTfLS14jWlZ9/DFVlsAf1
+0OG435rmazLhrpD3yVwc2PBSsVLlf6qkwNT3/hqrb4GzXE1TvhBNBdOuoe1ZkRM8uPBlIpXBENo
Pm5Lr8svq09hi56xTuZPyAbicWEoNF3WDI0h032Ta9aBmzBJXfrIJwxLF120+YFoJq2MdUkApMSZ
6VnZSvgY3aM1K1CIpq12fS+xUs/VdJRBcu0m1DgmmUth5gU4Gu6H/oSy4Nt4napJbNq0zqM21cS9
Bc9dQURLCV8dPLOI2Mekt9ivmaN979KZdrMDC0APaV0YoUvKh/YezbrlQ8Tr5dw3oskuuuXet7Om
7kdkNvaCgRX1o4mBTKblgfEN1jc+5M2YVeo60iDTlYSs/cUM9k7Tx6E/TxkV3RWWndnSXrCXvLgx
uKlat7o9vH/JsDd3kV8GIuqY7DcJIuZZy6wJGWBHBZ+1YdqS5HFz2HE97Hh/traSld+hL2wgdmgI
YDsN/0ocD1Kg3wGZrZWD6qOT+Lfz5qzhid5n+N94wGSrfdK/gKlhf+UUPOgLE6Q0cEt0TBz4afeC
jelYJzQDxHH2Wlf457qyd46N3QZ4sN0pqm3tIFsqNv1MQw1s3ZDu03zvrxZJjuSyWSA2Obbcy/4q
TPNN5JZxSsSZwzMFM3VN485qS19023hs6w8503M6pi5dpLqtnX//0qw/WqRTHrxxaA7WhzE6+Z1A
sUFQlSNPIS4EdipPAk95n6Cb4PAEkKzTL2oiKFoJRGB/IfCoFN8NtFoDxntO/sxq9dCkgDjUWnns
8acin5Dlgj/GUdtzu6hhqzWXZXGarTLgmxzI3mf6lxa4M/hh/a0c+5l/Wao4WvpPxZCepmUybr1V
7nUzWbY+UQ64nLkso9jtaJXvRuY3aws4mfRsa//A/zDf09qUwIfn0Tu3hgx7w5NXa90TP+W2RxbD
pG/WAa0cd8FbbzRbqczk0HR6vW301roAuT7bs0NcQivXthzeQDY+4IK9NrvQQZnvkzDzO/2rw0ld
KtWdZ50bU7YFmYUMjckIL3Jgud9jxJUd5hJsAIV1LOzBPFoAn89k3vldjOvbaaaZOSnbT7Orh9DL
bZryuvE7kYjqIKtpl9eacXDmGcYl3tfNqPv+0VyvmiCr9VdUNAUInb6MRISkU+BZglNNKpJzJHi6
t4DE5bKIbdHWceRXg3eoWuGTxKxDYhSUPqlBElea9b1FnzzeUf3TSGDJZ7T9BpX16LDx2EPFZGL3
TnnfTWFdcMeSbYMcFXTfFwqCsVxV/SWYgdqMVFBcSv8JuNQupo3KNdz4Vg7tcLIDDmJiqGCa23WD
wFIznmDOugyCM3LDyhX/1pyfuO+3HGoNCmZhBoQbHVpt7XLKkPf4SodH4JNo7nVzG71+uFE4QliR
6BCOf465XnrPSnHauWYr7tBOnUvtROOEattncjzMqfXpIA7QWx50T19J7JVRBY75lIopzHVQ9Ilb
LaGZxC65w0OwFL/wPEJ/GLT+4CRTddACZ3q28LgpOcqn2h2fkfOqp1kGJ5a4U6gCbdhNARNzaaon
b8FkCGOKSSNLJpxsE/IAJodPDhB7jHFfZpn1F1aY3gOOGnuHTcrAzsdPZyGDfWf4DpdTLEKMlnUU
K7F8dMt7MI3WHZRQrNTuAfaEePn9izn6e/NclsPykGR5sjdGZe2ABU97GlBgLyQzLWBa311U0Y9w
5TDYTQl8tsnwupM7KI9abY7jXCJ71gGQ92lhupYxqB8TYshS5ODQGaR//1EXOEw/Mom8zL3mdNGf
3Zn+V9rGvUO+9K/BTNKnZiHy5H6HS9FxyEz6e0b0beHw9mFd898KlRgbhu7qjn04e5yRI9BUvQVe
0V7QSdsDzRDPi6bNJ7x02PVr/QbttQ7dNMxIAL6Uy+PMZudKyEfbuJSwo3JDGeJfl4UVpdE7J1/i
Y+HH7TbrywZ2a9jiudk1I23kuEzOXaygHlvyRuG0xu3XpQfDD1jMT/421s1IklI4oQzhNcHmwSfs
MwME9oAL+rtBb9RNz+gNLsazN3j5TfSquXZDgxGTsFoEekoduGAU/nf26zTSbNzZdLeJJ3UA2akb
JsR89va0HKc8GzbaGATvMIE/Ybun4NzGy9LblKDV5duSVoJBxIuqcvnJjjp5sMcY09dqqBuH5FSW
ynqHArxhY2F38Ees/MlCIzz//mUU5C3A0hj7VPnnfGIWTET+1ZXAtRZrvLl+rb1lJGgxUTe/slSd
RG89tZX3gp49XIXsnAhBdz4a0MIH8gJ7xlJuKTa8316rd0M957cAeN7GZsFHV+dKk6/tyJmQCzsN
3G6dvvtJkJ7TEhqbr6r6bAvGJ44XGOV50eUaC8JVfB7shlqFmhuBPmZahI0GCjuGoS1OiNAZM/eM
Ea7fI46sRgJu12oi3tWQ+eSDwBWk0vahn4v4tvTZu+Fk4uJk1PNoFg85vE9bY57LaGJku8YVrjqb
9jKq7r2etjfz04aJc/By/TlOZ/uRYh8AXawKLlqDAx/LCttJXUPGmaa2ONodQeLJ4fkzNOfKSnCL
dQV5RqynhypRIXwgezOU0/zo6lkcJqziMGshOzndCEhOe9XsUotEa+fwOetkRxoyhWoY90eRqdNE
jeA3c76Q9eUhWdXs/x8Wnl/4kkDpjoW8uRPtj1bevpYGUwC1GbSPm1q7w/lSHsd+YAYZjYvfa4+6
rNxjrQxKeWIdaCA7Rddh9lsr6PR1eRC0OHQ0Pz+5et+H8dACJPRBhKZmPofcuK8kPqyHFOux15h0
wIkpeZEjo58PqTHNcV2Ua1FbY5j3JNqKqOhzmh7Ydxzjqt6zEwhzzCYkMuSnWEhVSjkYxzxAJVb6
uONn87aK53mP3odDqxYVczdWiVFUOLVIvJjdzJ3AIm8MUQJrWeZE3uzfCJNrb8PsD1AYTfOKi9I+
ajxIMTwVRTh0wVeApyQvkufGUDvLrtUDrnPtiaPFtEX7ZhdQg3LkmhbYg7lVIG/KpjfoUqqyXTZV
Yic6K4flS2QG9axkm7VOKv5a8wxJr4yKrP8alXNRuT48U8Qwo6/C5cbbR7CwFV1E28tZVk5yJSrM
ExmgVBhrwxDKuefvikd1bgtyEkTs0YsmyZ21XMjysBk65KLD6kaKgWs25qGTZa9z7M8Eypwfvxsf
/j//91/V1ZK4+7/Sf6O0/PZDfCv+dt98+/rZin8Eo+H7WP/wn2aR4Ddd9x32fIEJn8v+BxCwg42E
Y9Hfmb6gb//DLEKvLaiOPyua/2xvs/TfLPpkcZGAWAPi4f5b7W3wyP7CqYAHYVo4REzf9wLf8GEf
/tUmwtAGLtbv/ENDgsXvbLHPseGhF6NU0zlWHYpGsmIZTKrJlgzBGaWXLf/wPPB3UWYLTdSq20ey
Vy79W3i4/BFxP1kNi2NWIzzb8RK2CdB5Yg7whO7qGfsVBKDpSAfCnRiyLGoVD/9SW9d+bnDpS5aM
iw6ZvnWtyByn52Hy3ittFmGpNdyMpy6vf9QsQKjfqKEgev60zX02IfgT2Cv4Q3vyA6GFEpxTyCqi
ukiMNzsP7D8RnHg+TET1iWxZ5SdcfvHVVOO0JVdKRqg2uPkvfdBC5SfhaeNnc2WPPmu2eItVOr/R
mz6Hep/WkXAZAcbG9k4MHMFXTjyR/KeYY2yccR8CtRD4vluTscRw4peU7tN3vBcExVPmnqSgs6eR
9Xa2kvHd6vr+OJt6dWhX50hiFncE0/wbe7ZxT45OEjlCmfIa4ndZ40z7tG+Xe2eaDou5wFrPJmFs
SsudDzFo/WVdOVHltkjagthEX6t8bE9IDs/YDtGUltbnVF7bxsZ04L6ZrowZy1KmkU3RNRBZYtHO
C+cv5Ax/ZpfkMpG/c+ecTpYPfM2gECI1asAHy/jOKUOQI8vwapeZ+b3Ab4FqQAOXFi/YIv3Y8G+B
Xa4yRAzCqU5b+7KMjfnkGgNOWyvWEPLSgTKaNstx3+j5eJaZWd4RgJZRs3jPS6GdSgoUCFe04N03
+ByrU8Oy7IUWAuurbqB8GcZED8NSQMTvYtfbsokCaJdp9XeNU+SG6HOA3tzr70MCqLJ2izoKOLnS
EzWPUY6vEFMvTgJbG5wDdPbnpILHHJP6ptKjVkFoNSSkBiwJmR6Mq9evZL0OErXxg08CItVH6eba
sTfxLA0AGm4piGRv2/gCINgArr5MQZdCxPoqi3zZ0YQzrELvTy81kxfRjRQAGDSfHXNGJCcekjvV
6eVllEvw5Sg7eZkGknsbZSyMaaDjIhJZRC1GORGz8KGQ5aUZE34vq4dK1wUVVtJuSvJnvfrSVHZr
Gw0RrWfooCbFvC7WXK4Lg3WdbjUHZfGvpBEbj6rJJUwQonhxencJtrh+HmsTXAlk6P6l9LLimaqR
7EwRyfhoBQZPIrue90FZJAeibvW7Lz39te8CSlEXCwdmPx/kUor9FPNugRQIriLDvdItXb51aILb
G7PRvdcT6a1aZMnVEZSI8ar7hGoNymUSeqjjgk5ldsDjXZNzqSjguaZtsEvLuV4lmbptIZvL4oG9
99ju/ih+v0mwK7H3aS4/SzG9+453tOg42zSwbVFX83t2UJQ81jRzVSQQS3vykCIIbBQTo5WGeDlm
MN2s9oCh4Eh1VLbtK/dHxfFjk8vhkaZZfEPgqh5N4Wr/gh7kGn+FB/3nm/I/efeI5uDpyzHaWzFr
QKJC9cV2eVF4ryUCohF/dE7enwNZ4PYCF4f5P2Y2oUHUPhaasoGhWOV6sB6b4Z3f3/wyhec9jc3U
wJtR3IBjW+ZRkxmkyJZ52rdy1T0t8l9VB2yYoH95mNxMu41ZEkcrWQsnjA2UdRL1xSNLy/pc0AzR
J4P4SFNhYmMebFyw8ZjTmuI42cEaRXvz/Rn1wRrcr3nQB6glRfUdJG9PD1aXHnRNZzdS1UNkVt3E
brCJj4NQ9i3nDnXROnw0JL7Q3qZhXIAddf7eWkiapcxFuMxqwgEl7lmeNKVNoBab8bMAXEBqvSgJ
bhRpuWMFATauDXIAwGo5cuzpSYYsM5G7RCufOtMxiEC7fUNcpLJ/0WQ6fswZiJ18JEa+7cnOvPaT
ix0xn9Uv+jtRgNPaemBKHZ6Jc5F4wwPwirMewVyTuLAh8NyQLYeTvpTsq6DnhXqTz4/sId2tJ2kA
Jts0dRtjroKHtBvEPU7i/DqMFbKaKIz0IEhQ7JTVL7tJJeoRBVbsdILv6DtG/qOEqkAnjd54cKiV
dbOqAfMEiN1wGoRLsrAN9EdOIvwQ/VqQiW+nM1k898J9nnRzVcz3njOvIHYcqmFsuzV1EogqkD2W
4r4fHeM063V6r9cKRulkJHNkYHc9963BSDBLBLghN9+t9cIvpA+MQsWUwdBnZqmd684phB3PPFVD
qr0HSw40e8xpf93UCau9IWnam4L0gS0A+Apenth32Uq0ZfBBYdb4y2mJPO1EoRc4u017Oo1xIG+O
z+pqmW0bh3ULvcWpjadqUNShTmnMefCPu1XuIn0JyVy+OhyCa53kqRZ5OP7SrTRTIAa8EdWDmQ79
h1C8tvtZl86tVYTYdl6r7G6r602HC15TbPODrpsiXP2ztwVM5n/PyZpg2pgG0CCW3rGQ7W0X+kNX
1lHZkUlP2lwXkD14uPiqgCoULKxmt5WT4m/sKsVwBD7qhOcM6xtFcMFJWx9lM6svmDI5PU3kpXRI
0LGu4ddtieZOEO12RUDpWhDwSSTTr2+DtpAnXXr2vVN63MUwb2HIk5hcWq8y7mLDMiILiQ1KSonu
a3kUpjetaMO+T41ftR109xNujR9ppo23hdjQq9Zn3ZPJd8EM1xfTI3cTjZ5KkqE31whG9tWpsK6I
8n2EdS0ni9USeKSahOgfM6pzX9KtdFJEbK9dPwSrDOo136GpxoelqLHZeYb3nlNUHKbJqLD9Jb6/
z3yT3jVNEbwUmTs8J+BL5nV7Sr/ZWC7Py2BZoedOxPoy6d6DZXLodB/R0zMm0TepIwSQwtWbrepZ
VdLYgveulFUUmK1DWBueXhFMWXvnqorZcBiDSAe+tjcHfw4ZWjDJ5iZh7bVnxb5h2syjdGpcHthu
gtEwobfobfbITARIpzGZRdM6ea7Kz7k2E3H3/ebeK4jQbgE8lfuZjf59mmj6BwHa7Imi0PHEqiw5
CwB68D/pUH6Ie318KWJqNzFKsK2wmrL73kndeS87aAudyqFdQUDn0O9XEeGofq9x1j6bKoDNpHld
sTdnRM3Y0LigLBOloZTmdDfPVX/CGYgimLKJ60aLHb7wRlbtNqfF1rCoIKVDZzhgR8pDB1/6u2xz
+yQzqwi73JrfjBx30aZaUBrHyq/3PoPevh30ZQW4EiysgwYUyswWPg/Q2BlE/fPUGNzHWPcXt76z
k6OY63hnqnWANehLeo+bgLZddpo/Rh4Ib3ELkiPvamq36qDb03uDD8A2HGQ5TwESQHFA9QD0ipmd
jRe3URiSHYYs2jKBBAwT7ubEiR1S2vUwfvoUTz7rce6cusAXhyrrxqNCRz+knRbfSdt3Tpj2pgjM
vfE+M18/LwhAK1g4a7aWoV6cDllrk7pW+QUUBl9jEZSPNnvOB2rBKuYLlvDYTipNPrraYD4zYbRn
qHwiYW1U2JiE0pHseF3xToqiwodb6m71lpV5Gca8vGGqc6Sw5iEoSPA4LvVPRjBcLI+BZDBMPJ+e
ak4mVgU+CtiVp6GI0WX87FwZI3eimpS9jbFLbLD4OQcIq/lxUAtbP54zB4dFeNR7LhprnJsZKSa7
fyI9zUvVALiK8lFMl8mYm9DhV+50vG84aXlluS376ysD7M3E/dJvltmxD0PRc6XUg1VHSROnr0mh
QaL107YqWUWIQW3zdQeJR8S7GopNv9bTar+YFQq+Y9b0ppTWfhbWdNB7N9ulU6G/sr/BwdCbdovK
XsoL6oZ6QBNl2VYQV95OohI2S2ETN4mfmvOz4XpS7jxgsbgZc9k/pThNdglEqyehBh1P4Jh27s7u
Gr86lHrcPQU1D0NdN+ubHPH02fn3uF12SDx2NGIeYILtzVjc1RJsf0upyl0hK/k2+al6KDszC5dS
i7U9tADvzXAmFmX4TAhnLuPdIKlmpfI2eGwcN9j1NMZybM1hbG9ap2kiNtjdbVy8hBh6pd6nmgfw
rJLlnJIdphou15qDL0BAbTFi2x+4MLPXakrWbHRrH7HSZKd0asWFqm5t6ws82H1clPtKa+kyy+B0
Vf1zget5ww56uUupm3gs5JiyeVrsmMDlWnfSij6lBNNJH+3CIytNV4z+mdZYLqaGk/ZACpvzQrkM
P2c8XCzheAIGC9SihVg03QieQyoxxT+19P6FMCU9El0+3gItIwnszgugO6OGoWCT2uNzzsxfQ7o6
w5/qt3hjml865We4Q5t2myddfwAKKO7A+lMYTqIQu73W5E91Ui57fAnZez3QHAH1h144uX6ESYam
rHnNAI6ENqtTbpNFtDJp3TqJj3UblFaBKb9Ov2nOUvabdi7UPhjZiFPiYZtHvOcW3jgtc2naKuBS
ERuoqAVtbLwadBNm57lKW9B+i/ejqwxGDvIo81brUxY6Jp4QnBz61tNbFmKZVGo3jmsMksTzNcit
7pYTmT/1fJM37qX6vnCW+bQQI9wSyOgQRpPhmSaI6t7V4hIbIukVesG8nT9oyz6dHDFtzdQbaD3J
ukg3x/IipGoZq9gtQJ7LwK/UYBnVRlviqtoarj+9dq4TZ8DVdP9Jc5P0JCkGfbE7auaw6/dHfXY5
8zggR14hBBDJBBbxBpu7ZMYAk0Cb97JzPJVFrCH9iIR1vGvVmAYhVGfAsjGHljKI46euLsv7TsvQ
elmvRiTxqer0xGutO05oD13xZKxhQbsZtYvjGfLVFA0WNVajdQiDNPsXjGNzrXf6RywtoFRTtxHM
DMcIUMP+qf4p9nA6MFLEB2zHlIhM9EEBlQmGstuVmLduE2fe7VjCeyL5bhpWC5SQtdd7twzjL+55
PRVDNNS6jd+8MLppZzCSVGPADxCXIK/J5Ve8wXvGQ7vcd10D/YlPVf4IM4G7gyVayz5Scmq7x6zu
ijvDXiEYAHV4i3o0/z/CdLScJT/l/R//rr9hE72XadW1/+O//CfQvIEJ3lkD/gZhFBM48V81N0wK
ZhxTCXagmaTdO3bm/miSAbsWe8qZRySbIhSC/MPBzv2zySGKUTWttAdKf7qPjByVvy9sB9UlJRGL
h13ZP4gUWFAwAr1HoiNPk+DHEsSsRZJxd23AtBxxDfin1AF2TE5jdLQ/GLv/lkh8l/5owDX/6v77
+sd+SDU3KQCb34Ns/+tn//sg4V/+BDVmf/7Fay7vLz/Z/1629tD/bObHn21f/PF/55Vff+f/6y/+
mfT7V/ovPjECev/nPozTN/hWf/uv30r13/52/tYKVJy/SMB//Pk/JWD3NzaDPqqIwfvv03fx97yg
9Rv6owNDWHf5z9rq9ncJ2PnNoBaDHIZv0PvmrUTu/xCCzd9Mz4VnbRu2pRNANP6dwKBt/VVz0EzD
9mwIOf98MdKQnBggn5dDY060OZee8VrbYt3wpcNV2TnmZ+b85NMvnDnY9EMuQuxqzPTT2jebsGvF
5+xcIVNh4dQMfV9Nmc5BW+LE8GOsXZnpl97OMacppB0x22gCRo4FYgPHE877WlKtV5pMJilIoSd3
nWvMdvQOy+gy6zgUXRm9mb85bHnRdYOFbQsRhML3empNg+BYLWzaARSW+5KI1qlMGTqUTI2PYB23
UNi8FGfyOoWla7GWz9n4kK9DWrWOa+OY1MaKN8l/jJNrXdPKZ7TTmc02cCI5ICNTQQNap0C4nTS0
IskyHOIeks/L0k70h5aAXpvSPMyrvDe2+RW5rXjXqg50mkcEZP597sRg2j9nbjqRzqqpHl3ISTuT
mq+B4Yqj7nrWAUt7ShUTI23uifm5zwFBndukjSnx/X0IposDkcAozO5aNTbgRJMNndSgdDrrDG0T
s0CkNGtcNkzY2TprB+vULbMqfyMZUP6IwWztSVGa7zPpg1ciA9x2vKJkJiiCvqMFCAQF004VJ6Hw
fHqzgBuKDjjUCnPStNKb7jontrWdy333vnEc8F9J0NmvYC/GjpOr4TwAlOFg6U/Tiwm3a+uZWnPm
+pXfyCV4BniTptu3SHER/gLzwfKGONklaW8+DsqYrho172zT8sJ60Iqq5NAc1Cp5KVvYuNjKQFNt
F7fl/yMhMcU7wcCBAlmLe8fksG0o6MUbifOCkJOnsY1kL6e2JsjGcz0GDvnwWgEyzHT5rc+mnsiP
gX0Dpcedn6vEqg4s13Ts8IrwZ8fSdD8rUkUbBAoHh7wh+OspQZdiT37MfPTcNv7GXZcdYf8/mTuT
5caVbcl+Ea4hAASaKQkS7EmJ6lITmKTMRN8Fenx9LZ77yspuWVWZvVkNjux0mUqRIBDbt/vyTkJ0
KBJqg+2CZfBJo/3hJp1ubFc09QkaLeg05ERqizMCVMcOM0x+aM6tN6D7SJFqwszBHyjiZCzRiZWs
kgzycNBiBPkTSg0+6EzrsjPUpstElhp/LIpcZu7xsmp8NcVkzSf70XaKfNfM3xAvXNPPMwvDuZsb
HK2nARqAJ4vhwTp2XOtm19qY+f3oLtFXT5PUvZw60k5mjWq+6tBijE3KJYO7y0nU33Fuqr3WJUJ/
nCoj5TfRo5lP00OMbrMTkfrJPe95sIcBRIRaWlb24UT4sC+7Z+VJ1kcP4snbpKXRV9xU/SfnacJ/
CAdPvcXDNlcwC0t4f7/zuiWGYS6xYT5OVbzoYzWKY4im564AeLiB5SFNsXT3enoMU8t8kvCrzrlG
myFsJC1hASEn8zfmX/dP4tE3u9IyfNuM0Ym62anRnyjnYksVKTQ/xKjZ+gRvZE70OCvrsuC53lQg
tK5OJuhCJNv1iV1u2OVNRGTF1M1AdJ25C1NjWC8DCT63p9GgFVMEdj3MWxKIKVMZ/lgF1CqewG5w
THbY95O0i9vyWOcAGf28CWlud3XaZ+m9BcM3mEsNvEjTmxxPE6LUJsw7/Yvoa/RWqN7jatDdC0rd
E2cfeCwO6h0FiHLbMNanmJvK8t0dqZ0juE4ure+B89YaPr9KEMhqXIc4jlxeQMhhLmpJdEPWzXZG
AjZFDG3j1xT+bhrkmw1W/+Qce324s6PJ+mWmkGdRVuUQMOaYPsR16zr3gJBjLZnOw8JpI3PZPVlF
vWxMD+Vy5Ho7tUavXRo5uvdmDp2T1WM5lh6gN7Ofo3uU8n+uyBt71DGlHh5uAq27Mm60oKHgbkeU
GTCWFRbXpV5MAPQGBCOo6wA6TRiMftNp8uw1ypW+aTTmr9maseaSAGkO49Q9TRbKiBUOqAxlKxl2
p94yX3hMT2exGNanDl3kddHrduV4XUb7dGPr73OuivxRmsNbkE70/+SpFGaAn7y8yoSpbWWNgoko
o6Zsw7lb+aXqxjVW0uksDRqkVx5cm21p03zAZmt0norJdE65wkdttxmOZbVoz2E+tR2ZQVlcaOYZ
r108tE8t1Zbwo1rND+Fzv4as+LcCgva4YmxTf3RpJvHFcIYFirSy933fyEuXwdhc6Vkl1zQFYp2s
22gTceNAS+vLS9t2w7vRRil13aN+m5I6+lXPIz4pQl37dCSzohNyCiAt1RcdN7FHAU033M2hKi+x
S/M6hDpmQZ3/tpKtGd2tpqN9Orcq3IiNO+5nL67wzqEW0mWB5vpl8HlTq9IzouvSoP2uVJ+kmOwA
qUXKNmn9UwQKlRuNB0qakSRg4MJi0fuA3p9xb9dN8UMsK9nTCZCdilrD+1DE9bZbmJpbVJsDvL/m
FfylWrdxshyShxHUFI52k4CXAs0NnZc29YYblFZztxSz5nMLSo7V+VETyCa13GM4tzbT0oLewZ7m
nLzFiP491vy3TsT/57PufxyO/6+H5v8fT8S2YGyhj+b/eSqOv1QWf5W//+Ms/L9+5b/Pw67zL0+6
3IV4X0zqgwRLrn/zM1zOwybjoGVyHH2AMP7nadiQ/zJcPpxMiDqVHi6/4r8Ow4b4l8cM6YG7oNv3
geP47xyGDcv838tJaIcFz+G6Or+fJVlv/OeIphc6iy+QXkFSX3gW2xt39Jp301uunNH6i6VFpg+e
fKMqS/5tbW8XtVr9J23ds4R3XbvOSNbPCwN7FuNr5XRfS+2UB0TZyOeO72yTzppXdE8geJeyvLhx
9Im5lZtSCn4g/ZrLLvOLviALZZnLkwR/jQmC1CfOuM+yedGZCb7mAkEYqp0MEit/lrb1t6b/gW3L
pK1UKfc6ZSFY+TBSL0Ck8M3XIBrGU6L1X5XXkuDi5u3XwnP4bYFmct82fO3DVepjUAghhN8oacSP
zsBC3JQmZpMkWZdrxZniCrhe0YznwIl/CyfaNlFf+bXLBtAw6R8orQ3xAaLX8S9N47GUe256VgZZ
5jHyfscRcvSUHLQa11+Drueq4kCiIPOrLnq13A+yPT9ZqKPOots5j1x2mC2baq6LF6MaYhyRQ3Ip
2KiPnTZtENjDj7xvA5Ia01bvhCImlnwOFCZ9g1U7T/Upwsp/pxBgOS9EW1vXzNc2C4Rj0gBmN/P0
iiEMH+OwoxF8zXxSXd1wtJ4w6xpnnMz7aXKtp3/+FVUNhwnKzqrHC8ozjF1CVRViC3uU1J1tFdtY
M8MnMnbmGhV0fM9zjF11FsV7XJARgL8B0icHt9cMgt9mdtiV66p/nTnLn+bFwqWgJYdCi/SDM5P1
tXr5Wg24SaT9gkXnZKX6dKrS9iMCBHafETDhFzSEjEkbAx9svhzvzTR5FiNveliHhU/+kYh3H0fH
5mFobrMn9HeBu6O0AyvBNwxbjZaUXrOvURzC6Li0YZdc5OS9LUJyBLALCxYFGL5INbvJQJsaSK8o
UfhWP6bHdDbpRFVy8Fujsm7/fLFm5PA8o96BcGB2KeOl2ODz+AVTQGwrxRDBCfktE+QGCMB3x0kA
3rfFfCD3X62hgnzVuYP7g7TdCgTTU1g6HBvn/DVXzjnspvmERE/CrpgPPHYeNH/9syMgK/VJXvWu
ZmsAoT/oIJOvwfHFhPTGKkAJ9M0OtbqXpk2wFm1zor2N/D5UwH6vaeZhzKg+sz0eRM6pbTE4DGGO
Y2fQt1RIFaukC8g6UR/riVveA3ABVAI5J+Ok0M0hsYgJmR0XJxH1DmYtlsphV2TLh9WbR2cAFxMT
0Va2faLdw8FRP8lAbx9KZGfsuETEKR0fQMEsOym9yjAryvjwCFEdPVFubVFMO2oVq03e98Wnl1zL
TJBXL/I3Um/WrsEYsE7beX7qZI1hMqpf9WEI2Ornq5iM32vIY94zo2mLsOSxxFhq0j9Tsu5Kr18X
RQkazQD+Aor56lLFbAEDfDGF9dzFfbEX4Qz2Rge7RzzqrsdYDm3jUVxVMGmZVRaAQ96RsqRkr7bV
BRYJ+OI53wjVnmKCjZziZDDrbnlfTPGmo3hKaOrbckZL7bWZBWjYLwe7GIYjZyxy36OoglxYb/WU
jucyyfy2IPBjhR6xioDFHDjrXNf3nVMbd0EmmitNP8bjbG4HK/k9L5F3diSQjLxI9riH1QH770lP
CiqqU0mcpKXObSAEby8PZT+aR7jccRNgtNgMLtfjAFTOF2CHCRLU1iUBGkTcjeVGgzN9Tf9jGkRk
ql45y+5FCy9tEvEpT7iTOmHb7rPCwchOS7vkYHleGgN8RkUK3/jVTsoiLExVYSdslHaqYCSh2Av0
7gv4FQrkw/Ciab11GULySxZkv9wZ1iE1acNgB4It6xIWf0WjfjSl7YfI+EkggNp5S1aKFWFZHXkV
vuqG54Cra3+XjgZf9ppGBJp1zgGLq9r+rYrxa1GwctiXvTyKWzBiAxZu05bYRX2fzM6XXZlTIyoo
9k1BGZbZj2XWVEA0LN76+s73RIL/rEfF6ie7xIWxSw7pvNw6hQ3vOAtVb4a42OHrDupmeG5qd/Ln
bKFLQEXY3Rd5BZFIumdEujTG9lKhfNRa5h16W3slBRWuCFEHkbJuYhIMlxOUHQzKt9RAtBh4sFlh
su/zGw41N/POGfy0swnciQzmbLuwLclo4Sluub7shkLhVB0cVskb18ISbjYOLYxsOcRBli+ChePB
M9UtMRZnF8ZjUCUIGWk4fjqW2kxdM3+kBcXRiGi4wWiJ2umy8zO/5l58J0mBW8hjw5BqbX1aWPav
yUrqvpQtTOxyHggID5JV5jZjP8NPEUZPC9aYZqTrvva6F9EQ6uiNhK6szL72ieYcKylJDGoz8YlN
PmBdblz+2GEigZuYxrie8+QlYzrjcC23ceP+qWoNX07MbaooXFBcMelTT2nervGsdykWcSbfDEko
jL2zl56IIze3YqleLfiy6yk1HDQdEFq4gvJgLKCWPFAOYYe0UVRCbnTQGwdP4NV/G2z7oB5BwTHB
91dIrwC/5IJ4Dw1+yLD6dLHpmU3l44blpjiktz7PwU+yUYrMZu1E6QvxxcbHxY/5ud6AYW99R0q4
SZXH5yA+z3lHOHShZkk6Lx1MQcg5NLZYy6NZBzpjsevgD5FIZT5iQ0NnhWGuQLsy53lSEdN5pdq0
uhk5/wlu1Bov5uJ37gjIGwQmdhQAlMmw7jqWrIqNHbM+2d7lmo+lvsamdBp4qGX9N1uaGq+jN2Fz
lZOvXb20Q2R6tJRbZjMHHGOgQdv6SySHDy9sPzgtgPWCMIlJMNmb2JPWTQR0HEzatxyrU5nhP6IJ
ZyUz8GOk3+mUsF9kpe8mh5MUdPohY+VoPbX8Neqj65eSGW/Ov2vOQpNyDhV8Nr+L049k1e4wXRmr
LM3uorZ3dmsNUJixkZTZo6NFzFs8FbGPCSJQ1N6yv7TttdYkgSYGkyKo/KfU4jtn4G+wR2yTsDk4
JqDtDD8DZt41u34Kxg1UKxopaBLAl7olZIgbn3MjEBLqCk5eAT8E9nG21UL+RlS/NXtgoSvK31Lv
0jUBr/ggBFVyET4IHQlZRzdpZg2BofmQNStB5ZjnLJwPDZWvejcc7PzihMaxzepDGdnwNOvsr8Gr
r+v2ZsT2O5aQZNJHGbztpRvVT3gcsvzvEKO4dqznzSTl2Wt6L73XfHTKA7E0I4qgl05LQHHP7JiI
km9TotvIMom3Kku0LKroK0fbJDNvNqiK02S0yZoNSs33cfDQrKsJt0tlbnpOhssUbgCGvNSmRN2j
7B7P9yYiIfRPtbmm+DUSnhVTs3hpxnoVxdNGdR9iWXaqozEXNkTMGhCAHyh+WtuN0N5TqpqASnNf
nMh8+ufHA/OBdDeB1TWjekcz3R/2wDhSHRQpCzRG2oYv0JQNRnRjPy7RwZnKv5Vrvtpglhh4v110
0XV2cZh6p7cmXj7ZtgajsbwUXFQwi06xKihqWGWavCSp8eQMGr+h8ST79C+8lb3eNx//tNV72hLw
KhJB5Cezeufy7xL4/Jvywb90x3zo7NpW7Ujg2qTBPnxZ0uyvGuavyt1i/S29bycKXyTEtdr2XpIl
2vK0O0V5+q03TBaFIS+itS5FGr6ogk3poP2pHwS04kppyktSth+QRDF+pN+EdL5JPT0nvI/IXHym
iB4fWn4R25Knx0/6aKr3TOMprG0KCiaf7fYftrwBNlPALiSb7ZnH5OP7e4/ee21J1i30iJpjMedY
CP/D4KKJqwBk7XcVtXzeq+ajLJNvgoTAxgEi5ieCWR/1JOBzahvHM54wvvK06m6PH69p8r9d7u5z
RZgJdey79LwXkBfffRw/xdn4rFvVxQgu0ewq2mQK+sXI/REKRiTG+AqFr4koaOkrWX+2hgtTHmV5
mpMnxkLge+07lmSs5SO3koqiBtROnpQIsmt7qsnypjyZdVIhlvqe6KJ7mF6jvUn9nCHAs7BY5LQT
t6tZfYORuIUYkNYRzvqVFzq3rDZQKcEL+w/bv5nonwPMvCl7RNmNmVoOPf4ZHe+2TPrOnsYJQ327
Sak/Cej9+rHaxTq4xniQerpzO5NpI3+P55z9bAoQIiwcHglqEufcAwaRxEFDEcZZJdnF7M1+HVdG
ygSWUDg9do2vxU1LuyTOMvLTQATrsj9WRZoFWYhaLhd33wz9fAAxxP4nTBLIbB0W7iGlLqvQAp5X
dFWw0D3Ru34T3RQGLrgYn5qB6Qb3YjvPyFqEbZpH6Rrz7FJkvxiUR7v9MUncX70upUNt1og9TYp4
Za4tQNGz5mBkeFCM5s7t9qOxenAx9SHlJecT6g2AgGbnGDMddaAiDi7jg9Y/fB+AjHwPZhJEOvgQ
ZkaTmywSdFVtONGzxxQu58wX9FaWmdvcxrbaefWY/zL68pA7Am0LW0MP68e3Z+dtrhOxt0X75EbV
eKo46OqjSujrmMVxiofhNNbDnt1zuKcGg9B2sXWKUV5IeDQ40oUI8IWb20lk4RpLA9yaLBn8cZ6Y
T7xm3PNwupQJcDysNh5Q7KAG1bDp5jS78g/uWARd7sHUKZrhjFgynOkTJDRh9OHeMrhIEz30Dg3p
P48gZWZo+nqa3qRUzhuhNjKzPTbsxK524zjX1z5y36Czq80M7/tQ98k7IQ6+fyjnV7qhv/tO3TPR
9M9IQz9FHDYnGJ3wlSQnRDuLwoNDKaSfLRZVC27dBG7fy3U1Kutses0+jcf07OaZoLhkFOjARDmk
7pr7xO6SXWVH2q4WkN2E3e4JQSTQ1Nj3OKTILu1wskVsP4c6l3VSa76hZTcy7jAAJPCyGkc5S0a5
oSkAA16pZ0HVBMWya9IYBmWr9U8VeQ/gm+0mQy65mKr3MzPTj8nji1aUfyScgsBq0wqHJq33iBfQ
/ioYw+bkJC9IUOkmJYWtetqAvHIOtCrMd21WntWMZqrCrLthq13Z+INPoemtCMAKvFmueCUTr9aa
aX8B+fCLpobI3/YkLTo6NOArdE94+nM/qtMad6e1rugAJR3PMaTuPN+ISJ+ZRHpG4Wbrdoh4GloA
IWNjW+TdK6Blbc33PQtJuUs7D7DT1Oye0NB5C4Se7VkJ/anM2f18/A2oVx+JChmG49Q9BVnOnVz/
SnLtNdeBLGLeq5YrB5SzNkG3HsM4ClgI6JdRRxyaYueDG+ADTU7ktpxIKQ6LvbJSBTbaHEhzhshv
Mr5D6gaO32Zg9KMrgT5wJmwxUJ42GNZ9HRs9reae7S9u7q2qNM5829xSDPUwinTzkyYWngN6tcka
Nj5Qc3ARO0CoddPcRTb9R48Cen152PCHswFy5aVytd0IIwWJQrorWmXEMZqhcSuiKHRGVesm9aod
vZA3dyR+8zD5Do/dd++Oqzad3hJ2GluhdJSTjJ1Jl3YamYTml1RptGnlvA7bLNtGiFfr2aXpqa1t
Qb0vr32iRRmNb+MhZ7Q5x+94zc0gMnDFWXQQjmOdBY4ehCG1WP2CQ593/oji8u4N1sI8BnKmqNlL
uQN1s+zxcUcvla+lVK4P3Yjy5DVgB+i3JXrO0T5EP1/AcO9d1gaSehWQPzNm6W5i+eVGDYh1I3d3
BMkWakTyJKhY+17++WKPwliboQKfX9DFy2K/pdHJZK2sg0OzqEVdF0tLEhgwlW9DNszmoy3jZVcz
dINxTc+e3mY7u2/OjZZSATDghG1SB30rnuODHV1YCNsnGrXWaegOhLLU5zRau0K0gcm6awV2g3Nv
dJ2dlPVu/SOWJPKXPMYGFtcbDTR94LYC72YJUowKplcLVJoPMpJMsF7dWsf5SjXA28SN5N4BgB/n
TUFMuY53S778aJoiwEkBBPQNfTxadKNy8JrfVGfXn1j8S5+LoT+6NGK9KGY6Dzc3K1eea9Qx+sLj
c213DU3BotW2CRUaG5wFjT96tsOhLv/Oe7hLYeZ9YEnCUerO6sCmn3et+d26bUZjWPaGzQjm5VQ9
vSdZPTD7YwooqhzhFkLaPjRsGmAzLjsqo1eJrGmoW/j80FnKPVhYLxZyG8jXqN9LMRwcDHJ53L8I
0X+5nWftOrnYaxXPV5C6w5FyV3FwsvwMnjHdE14GOOGQh3es6kkMygqKtnppcgQ69c6CUu3GdAHE
tpAJlPMS3v+J6A1tUh6atmAOmVGf3AflKTf6lWzY5T42ADsbbm0ZoX60hk3yQ++iZ0e7K+rg0NCh
4SqHMqVQgqacMm3dT4XAhs+GSCaHZo53NDmgNJftiRpXWCAs4vEbDEQZUbPlzE9b1MMONJHGi32b
0Z68KHlqVOJgHZUGMkt7gkGNhD23p1lZju/Y8Fqr57RzaMZJumTtmcl5QPzE/N+u4lZJLIPFl8N1
QXkSy78ReRNTvBYYDAcwK0qPdYHR7ZC3JB8+1HA2Ud45Tend7L5F27+LoiyeAe9HAfD9324E3Lcu
uXQeksuKYaz9avps10/x/DdlBYlnEBekrX53HWeXoRLUMesakMZwAoMBa6uMOyYFYEJ2WpxHHIyg
+6jZrnX5XeqVdeL6Z0tg2gccL9eqyJdTNVLIVEWQheGMYaHmSCQTyiyL1N2VeblcGiiOWd2KPeE7
iCJF2291COO+ruGIiQ2HnMSocUAd8mxrOtEpMaDWLZHZc0bzamb00dp0U4yIMc3NMXOr6PD4J/we
08lwJQdPVUi+hNeBnQPOYbPw44SjYqJLscfsxo7aIu+Mh5VhkNkdFN8ADKgaj0bkhauma3jIl8b3
xFoXgZsWxJ7ExLqIuVsm3CK5knK/pfRu57gg82g0wagKyzoC87h7QC97pxpO9MZgXEBLJ4q6TULm
eZsx4oTb5C+DwHwwxhgj6Jz8RofOLu7SlyvS7R5zHAyyxeOgwf4f0oCI4IfmJL3TzrsDoOy2uVl8
THU70/III7bG57wu9cI+QytCzEqGhjcDVYCVCFQiQwTTtIjAxrK5g+i2a6iK2tiW8SNnXdxqsvo3
O/S2eRebp8ImOlqXgnhgPfgyiW99SX+08CwrUBKDqBoxGGFB45BVIo0Bra9O1N22K1QZSn+b6U8t
8+jojYT1Ba47QhV9fGKJACsc5cyvc0qo3crlBMF+eWeYSC1dnuH8po+dpucC/BVr/fVsgBbnf0n2
BFgHv2B6AGl1Glpoy6aTjGvHnMWGMggIYdJ3x8TYyUUlgePGZ6AS7i6zgOqGwpqxy0T52lo4cdqQ
Kdo6qbYS2feW1hdqqm4GPW7vbJdPBnFGklWUcnrhkbW+2ixlRMpXBJVDx8UwJltCWdC4e3mWYfNu
Reh0rM1uA16WFdgs/eLodIOE9c4SXnatp8m3HUNHPEVwJPACZUqyQpjm78qLvV3Re7tST6Z9U8cb
Jg37SNjQPmbJ9Geiyve5YEGQD8tvYTrWqwXHtYF0JqpqucjygTNYxqvDE3mf5dZWCD6ipdk9lEMt
EAkfE0fmzs7eFq9JHomzWQyY6zm9ZRzOjwpJsIaovo86cz6MLv3YDYYnfNvuY9MvG1gp2EwGzlHs
NzhOZB2dtu2UIbLKG6hD2F4pZ4IBf2ucWtq6lt5eWGF3GkJSPqAh0ORa12eZOW7BhrM2y/ZEAt8j
0N7biBhACZt3p9n17xrEeVDQSXGXAHJrgkiNHtX7roQmR8DLvaVi2giR5kHOAmqTt9G4q3OkYBao
5IWz6dluW57nw3tPPOUDEPvaTnE+da0oXp24W2hche8A7RRB3Pzu6nnazlSe8AOgT1I9DFyB+0FH
P1QRF4eZqmccPd1fUJf5xrLcKLCpbPIJXA07nbP1euSmi83HvBZJzvOyBu+sl/g8VL9m6xDvHZGQ
Lq2dfEMaSm5wMf6pOuqYRuJte7a/ZxYm+2iiwEhgkel6XV/9c8G2GZslx3mGjNn4k/m4G3ONxdFe
Upzmt4OH5zBhvTojqM2xdmSilJfIdtkEV8/zDPlrXJ5YdL4tlfG9NPaxDSpTjduqPrUIkbwIr5Xl
XSdd7OlGXCc2zJTGM7Zz0W/HPmQ1UrvMUQQT6Lhf2/oQdEl1x0lXrtzHbix2f+Y5+TZAE64yGldd
o/mLT9+1GNi8x0EHHODIbbprGfZoVbC03N20gI/XDji4Ks9ZimnJuoHacsoJKsDT5fYb6xxby6mG
cdFrf0oNliJYkv6I8nh3+zBl1vabru64gMXOU+58IFHypcwEfkjfYNq0ePLi9W6t3l6TPBt3Pa4M
NTXabdbUi+OANyOatnWYkfdxhzkfW85JlIe0m9WxgKmyMViGr+oH/m+pm4RNElDCMtGxU/GqO/aR
TM71UcQT0qN4SsR8wzNT8jBwxXeZeW3QeZdeEaNsYm0fsoTwJ8C+PGEkpCnovgfc6utcpTYmpCU/
VrCl3dHor7yPCNEx28dweAPIx2o9qbO152jzUVMjPtAwgdmtrOUMohaqmKuSp6mpmcIsh7KlQurb
go+MU8XmL680wMJSgqaHPcuXXatF/a/eds509Lgn4oT7iJauXVWZX2HFDqQXSXihDWhVmVG3XUZ2
CbQtdAeie94OOv2ms4hT8jNM1063xztx7YPoZgLodV2dgBpsskwVWyQBnIYuRaQlEJFhbtZxM2pH
MuvvBCPexhQwQW1naBI2TWLaXxktF0FX9D63frL+d8lyu7PCYyrzK+zicbtUjNMzsNEiUsVJfx85
Erq2ux0fIcuFG9Qg9GijoglPpbB/WXU/srtXJPaVeed8va0KCqyGTkm/SFJUeqvcabV3yz/nWAf2
6dGdCOyritWLB010G9ts23VDbOOcigt3SIQ/2oJiQe9nog2CgYyKqS63glFjWIKWtprh4WLJvVZU
Uu7gGFskkFZVq4GpXX6QwwI50c2ZcaeuPXwP1gSRrFNXx97bocoDadi/+r6m11Npv3s7/J7NhMy+
VrvrGI5qMiV3AqUpkyRePeCBtGmllAS2d4qk7rY1+QrKMjbLNcZ9SDUJJB8IxQ943dFk6bJ2rf4Z
GiJSo3JgL+vguM1yfGo5Yhp9N60bp6XbuKz40nu3Xmjv5ez+jkNr04CmRYGO441jMpznbhCqDhPl
lFIxQfcFE9efkV3QpnHsn0IRIYs/cWge5SKP5MUPNKV8AxPj1UnSL9y/d9Jv+FVxkeoYmvE2Mvc/
/vCxOftDCGJn9sa7HcIPTB7Ojjgd2c5N6tQVisCYIotsurGxIUg/760C9LSNxWwPfWTHBhUSn5E5
QcVmAANFzDNjoCZvRN890eZAbZxpBehhoGxFfxxQOwPdMp49iBH6Ii5Euv6MKnI3tqjro6Ra0qdZ
+EIKqAs0VAisF4b5gRFtz5ZM3JP2xdX76CkMRzDbbXO3JswO0dKcoQcZVwJwiEdRgLUFOl8UpSdn
NpJTO+mYhIFzRI12MjIM65PZywtcp+wFR+AaSfU1cglN5XP7ptnzF5QPHhOCHbwP3zY/yjwkeope
1h0xdnwK26CCUyrz0MTVs0sdjq9UnW56M9QveYS4aKryKfSa09Q25kpvpH6P3KducZIjlLJmXfXD
fBfphvDidjFlcTctG5isNwREozkZIghaFOhRC0hymBmmxHgxm7u4s9/0CjtCRIzHp32aeNxUsXrw
wg5LXExBF6QJYnTgK9sQAqMhe8fnTewOIWvrIMvSXTgnz4Rdi6tRwTaaG7KIFnG3bcMPfBAV9YuW
K5hQcmagMRtXeWF5vBNt6rP8vmKAp7++NkEHau6fuSDZhq2V1uJJ44K2Ijx3tXvAV62fhjQkI2jr
OHuY96LRsJBwc44v+FauzDFxjiKRN7L/tnNtA54XM2H/2kiCkB5cTqZ8AGYA2CzuQj37yiGZAxUX
13hc6mtdyw1UPeNWGhlLMt0piMA68hNMs0Zhx4pohMe9qWUVQ6u2dmir+HeIFYdvoso9RSj7xUKJ
Dx1WfSXPuHcgMhxMk4gTE0o7rDnlvTLDOrps0fwpthAkHgh09/UpYY3nD73MTpn7+HmydllbtIWE
qZU+ReOgv1A5TUE6ofuu8U7jNMW3bsZZjxv7Pc3h/y3xdVZ1fKXaEbwgbXqVpTs4WHgvsHY/PPlW
e8eVQ8ZY5Y8jL2gM0bOMieo+4wVUDQHz3FwbmlnyOmJUaOt52dtsqzc9ciLsUl3uhofHVFRiAumt
P5HUK8+9y0HO4w6Rz/wp62rCSAuvPjb1XVbW76aAnSYWHXkXP9WBhP4ajXDLZdvwWWY5iH3JCTD3
x5ei/N3zBI+w158ZcqY19jKqoCKjIo+U/dcX3LAUlj4mpa43g6E24vMQ7pIy3Ov4GGLX1Q6qHNqn
xd7lhtTP/3xxmnmdwA0/Pqp+ijQJD7S92FOV8BsX3EKHfWyPxR4f1vzxGFaceGROspNxYzZna7DH
33FematyHy/zcONet8nHND8MWt2sdabjV4NY9CHxFBYNWhi3ytXYSmXea0VYeEc99DHTC+/Ep7dk
GTqCV8jd8gCbt0I/a+HusE+oBTCzqhG+2Y75KweO6rYI69g6nJ893TD8ZgrDFZUaE3nTxrwzqfX7
pCsijnrctlH5lk1pzOMz4DOwBV50qmsjDSBVF1tylL+WHm/WTDnheWLZloLZfBlGF3LbOB08R5Un
t6UOs+05mE7mgJkso9i8m67jTChk8D/G9lYR0j5og7bBIObyoUmZ0vLiWlDWscfxu21Tcc8J9r96
TTZipgt/dOoRu7mMfnDKvOqjk79CiHSYVTmO073z3izZV1ux+EfbJr2C8NwWaXnNWoOaHYxFvkm9
0y7RcQNI6PenJW3GZxxEVtDGNauqqOX3H3EEojtI5LA03oAAzP3Jsv4HdWeyHDmyJdkvwhMYZmx9
HugDZwY3EEaQgRkwM8z4+j7IV91SVdK96E2L9MYlUzIjk3SHA9euqh5tr54k+V6MtnHrEGbWJtfz
iTzEmf+5cZeVGe3J1PxqvXTvWHBcFpfgR9wz/o9xuY3qSJwbGZgkUYPmOkusjLPFCjIEyHNIbAL0
la5xpUQwwV0/ZkfYnJoRwolsfaLZ/k4PA7uG3vrMYWcOrVjjPTiEChDGqCXqokMgPEXFJNjOXXsR
XIOrbKu/U17tygB2nuNXfxgP7y1x2nWWj3qTQPXVFCYiiqFv0SPwhfbHKO4kT5AMRzTg7IRDBSun
YR94ECy4XaZFs8wekvJ30dBnkaFnT/qGEjTuuhh/ddPbxovhjR1vZDKwgPgoZEKLAWB9Ct421uAf
hQjsX42H9teb7dekgvEMUHa6cVGX28Tr0wXll+KcOSc0vP4bc/P/zB79X0zU/z81DxLaI3z3f04V
nr90RZYx/6/dg//+U/+RJQz+5TJxAm+z4EH4tuP8T++07/zLDG2PR6W/vAgX4/J/4ORE8C+HeK1p
/hM89flT/8s+LcS/XN8ieksk1eEvvOD/xj4tFmbcf47zei44OWtxTfM9gxTx3+K8XuMa0udWsnUb
9zBxPXlR/hetGeQikmHuoRhxA/Ce7blAP2316j+9W/+7fC2Vif/9J/DwkxMmDgBVuvxSyz//T+WH
ceLaM4e2btvWNRDVjruMGr1L5KDS54nAF90GxBLy7nMCfX4MWKTsNUdGFm/qVfYUMhhZU23SzP3K
Ste/+KZVbaKmuIyJY12kS7mhr/JygWq4+6Slx8XFobHBTWHtfD/8qf052JSyGAhdvKaAPH7hG3rP
CBo8Ln9BVmgGRmJCvTD9W+JGOIFYeMW6sD7YBCaifXaw1T3Icjz5S4QlBRxaukOAvpl+e6L/mBzh
XOuS0WhZ0c42ruS6ZBB0tXtMXfVkYVXf4Z1BT4rji2fL9WxXAhdAX5z/eREtIGYFEyVS4q/d9Lu+
sb7r4qAxU43276Y4pIUTbN3kK2CXsZFe7W26IG2x22RPnbscMsF26gnbcQVAVeRzuZa1+8a065+I
5+NxC90cnHyP04q8mZYLKxxIX0vbFLb0iY0veA3YWPNy0sQoY9e7AefOKnTg68xG0WzEnBxEI04w
wSJBCHHgBkYjOGArK2JRFJtbwjQudR7E2zCAOqzVV+WgBGEeO4S1PrvrtLAOZrQJSIEDd8ucjXf1
Wkrs3GJBlqe3Gdo39NUHyDFAF2ofwwaPn8ItehrVxR0sxipM9VscSEyAIc82cyIVI8d9Vozumacr
cVdOdwpn3ZoSbqqzrqYHcyNsJ9KMFC+wk4WG4ONwJCf6NeDnAmTHLK3F3QL5Ax0AL4qbxiAjev4l
OghXvtItpgj7EccA+YBkaBhCG1B5A++x2QNxI7zy4OBdX9HGccaEWpy0Fl9WlupV5tjdJkwmmi6V
icvdA+2i3pIuwDBXvEk72OVNvweNzJbU2wdwyFdGH/yFmwUKPFOsByKXrWAujj6+OCyxpGmFbV49
TIMYZLjWamfPMfCrn1h3eOaXNNYk+ajltI74RnmXjJjdd9luRTpFUMF4s+PCe695yCFvbcawTjgl
p/fCdFYsZIAPbIewwabduuQECowuMFR3ZALttVneAlF+TY5V7K2p+yzxmpgOHWqu7Iu1LARuVhZN
PbzKMiJGBivnz5TmrLmm7I2jJPaYbB8Ctsd/LyjRmyTHjuA7doxdI1h6Z1MLky9vNyKzks2QTdXR
x5HDAtvmp6XQmcd19NslqIY8SKwhgPZRpu+Cc8cDy4OQR3UxY/dpqUGIVhQBFRBxGVIsfh9qi1Yl
dOI1KvWsOrwQA7nQ3vluyf5FcL+PUWgO7Ncwf6sSt1aMmGwXrOZpRYBZgd1tzP1vlIxXKxEZLEN6
2wNj28wqxnMtFmtLMYKX5kVZcL99vSv1jNRCjByPH46ikEBX71LZFB2tEaBC49cLIhGXZTQ2h/Cd
ldFao/2fAjN9kHXTPFock6HfULdsldpcZT58PDuo1aErZmYaMz3bedk+SXWxdRpci9QNd6ynADqx
/191YzfsbC8fgdWNb9GAmpi4xZ8Oj8hKi8rfEVxOwXCaGFOcQnMY6n9yn71luJD5214YNLStLGOb
x+7EOlX8IRS9gOfq+mGplk5Ny75GaXgk03KZAOjftR5/hgG/XpUhDviNcjcuf+eEdnbxMkwgfRK9
2ZU3vHhUGFLugE8KtflUKvfZky30He7cgdNMl1FdNVbZpzTaS4m1PcqExZd0yPcJhVCrykPkFilF
9mEsDlnazud5Kp117pMK5SRAW2V967yOBhzDj48l58VNumy8nJagZu3rayvnjniA4sMHN+J3Oj8b
o0exZU8csjQeVbgcbMYQwEsOl44wPvV9X12rMBD0Sl+ywgu3UhrxheNHc+ZccsIN4O+w+7bYbAH3
BVX26MFNgUVWyiPVNc9h04nLiJucXkD/SrDbW7HPq/ja0j2J8TLdYaSWD77Cs+wuLxl3/BK17NHS
u6GJymsPLGUNt8tajS2DNjXmtVvjpRxxcgu/e4vzflgPpqVO5VPPP4GwItKH3o+iV4tLZUX3DDAS
o33GjWQ8uYM+BX6ON0c1FAPkpQN7dPDXUREmm9kFpG5FMnpP6frs6aMK3fqXS6h8QxA+3VoGIHZi
DhoXYUAZVPnJZouuO3J7Bx3MW8M9UoidX6eyKDFJIM3kwmixDzDx09Fp6HphsTR1etaVdy79YD2Z
sv9T0SZgxP2TNkvxHgzqmQJWig6zmfiU7z9yzFvNo23dAt/foQBxptRZuBlfLAjgK9f1WMKmo/+A
WYI0dE7DQ22x94kbbKqWnzWou2W+la6sznVevCYDaKPec9xV1zjtjp73/vzPS1T8mlIu38DtMcd0
SIoRqjVcf+89DirvhX2XqDPnlfuNeEnCdVYTIG7CX74DetPNJuw6cf4yZfpiZv6vhJ6oX5rtOLtL
uu2FgOCZWvriGD9QVVgFpvU1GF3Qc1ZFoBupKqO4bqxc75Bl6WPsAdcRnJWcAeN16TVU4GUO7WR4
vZ3gsy/CzbysJGCYPKNPpXfXW0zIDTETUaTvPipSsKBbSg6tCY9jEVjzuZvGp4r+3POIB4HGOxRa
18es1vc2EXbu8dvSi7qLKNw1a5Fu7yXAZsx2hvnYRTxQsuKh7i5+7oA3r5T3Noa43ena66iMIX4a
qy49OnZNUro7CxbML6Hfio0pMs6QvQIGtrxMtrVI9+nZ7ZLqUuGC3kBoH6TTnMYgf4y0jj7i5cuk
yvg8qeI7WJTqf+TqiV2bPUv3WDmmuuRWpC5N+ZXYYtqCC7d2qaTVQLTuDWMD5zhUd3x4VkkGxpOX
uZ7+VHUdbXXAv48wnW5qhAt+HaPdDG4MhsiLmQPAWNzK+DeKExtLAqphJG9mjiBaOc7GLMppyyJx
XGH9D44oi9Oh6R1nm2iEbDJZ/oqak+IU8omt2B91e5IBpNgtDZIRmWVj4LTcDEbASIyOjv1HBjcV
ombISv44kZk/WlwCV5Xj3i/GVLA9z521adjj0crieWXJ+tHqRXum2dE+DPP0u8jM8FTw3FlpY/A2
Msx/Opp99oH5luVd+WpcNJ0FL5lBuQhROZD8YcStM58UzVXu85TM/UPtzJKZtQrW3VwvKz+zP4yJ
vBLbcl86E9VM5X712o/9ewXWcZcNNTEnocdTnedPVhknm65XCm4DtvNixFrlkOc1g+SVDHR7TvGO
7uG84F4zI/uJ9RzCtcMv51G4i1kzZepvWJS5Ji0Wwvse3K9JF2qH4+IoEvVAijshjZXSLIpWAtZA
j5sqYPa18a2sF4waY2rxURFcP9p21G1JEPaSB6fIc4CEWI1WjTEcAPO59F8EFqa2j8iYh2dyNwb1
4vGN9gpr39oE97K5xuenWeFW7vDb5eJmY2pZpBAERgiv/iWG4VjF/6bIseGcxNIg0PdPTQqu0S9M
uHmy2mF2Trd+R2t6KHNnU+dld44VqUS2VwxHAe8RSxDW5XN2N8gRMgH3lNhYTnsybHWUMj/WhfHS
E6g6jKYp9oG9gP4SnV7agewXvua7dDRahuVCuqris7azq23xmOh6r3miKYr1MQXFZt2DqLepKHN7
1iNZWwIOs2fz9TB8Z4pBzfXz+gzBF0ejeXLmnxwiaJzU83PYR6+DYnJZgAMrpiFMGG5oXNOZSIEz
Z9V5sIjWDFNcnvM6wII9sFilKYO8GVAwx5Qd71icX1D3z07ttMdUxdsybvm0uXq3JQ78dbL0MkWm
r84ZDI1t00b9UofMttjjOhPJ4v7Jhy82qlxGGWVFtR+eE2mgwFlmdM1K7iMRySyK7vwj6T3EgcHh
1FbRP0x3LyubfnqAn6zfRE5RQ92etBL9cWinS90Q/cvmWLzOAUfFAY8FI26rnpIpvYeGdS4LH4Jb
zXGgdyPmxCQSO1OwrXZ04p9t4irbgHJKVuJbNlXZdp7/RI6nn+PO5hgoUXTBcctdn8wGfm66163B
S7ZJ475InVivbWOe+Fy6Y9SFf+wXDfYV4YXLQcXOgSwpQSeaOm6jdZbqxSKTug1NqQ8ATSHXAvK+
l348bAnCMtD1A6J8mtSbqkuwWQw88mPXrTZBkKSPWBh3jpV9gdjtsGHYYh92BfW+hWM++tK70x1i
3zDy5+soYWAv4w4JJg7MTenS4N1nRndrTDs5DFVBHFjZYm2XeKQYw4bnip0JPaXjcMqNguLkekDY
J3Y5cYDo6jx6cPPUv9hzRU1QSZ3Q5Apx5XmM8wbvjM+e7oStALOGofS2LJzh6PvXqKO5m6/ftnKG
imztEjVDpugJ3p4qAstliiCsJIB3t4uPZj4rnCVWsFHEoA+eH57U7NcUs2hOkIU5g/psxXvdzUc9
04tFgVa5Nzmx7XNSxvjcE/04pu/SC5xLw2U2xq31NuAnn0pffSvXf7ZjIi7V3EDYsDTWtOKD4kvj
SAnwG6KHPjZxmq911wUnCjqaNfPxjcgNJbnMdps89n7CsrR+DPUyYZCIwb7cIi65Z+J3n8kU5hQ4
pb/+qTgEd/RpGEFxEiyslxMslLECqLnVOj8sBz5xXjJ6Z6Q5RBxk16TI8804+I/8cEvB7sDkNDw5
dAk9QWbSfuEAx7FXVksMcu41NDkzyJ4s34h3s4uWWFKZpXqhjk4X1ydSCJcoUSFmTIsC2jmLDzK1
KSTyR6y+aN0bxrpqb9FcSDXUmJImpmN8znNiK1W6zYl1rhPXjJc79deIhnfgCf0Q+nFxNgc3u/St
+olAP/bKcB87e3YflQSLYxEtT1U7HKClRceMGwnObfkgjeTF4ph4SYvJ4kPlDlSJ8dWDLVE7frvv
/bQjQ+VFmyHq0nPJf2aH0vRdiaa6k3ukbcpG+MREv1dW2bwSeCZ0Nu4J/6H+drl4i70iX9u1QUDa
CnEnqrh8K4kF5FZt3m2DcxA35uBg9RwW+irGB9PxkClH/6XtkvwktENUDUNQC6K5pvb1DBzhnuKG
OXkWlQxWv6Q4lL+RBt8/6jyxrNYpq6kePWJZ8WSmIU6JkM0h7ltghqOQBJCJRycljkJLfvF/X2XQ
QP40SXbKFGx2ryj4djMY7cHzg5MDx6uG2b14DWzUeOwe3cr/IFDgnCKKAcheJ9ATqJxYklUY1fLq
98gwyrOp34SYU3b/dEUWWbpUZNqnIhlPhTWco4yhGfTqTlMsdoRoSXPjtJT9KGdVcRzCZj2+50Do
YVYnRPomvu9piPs/bb8bOGm7lIbtOOBka/BBsgffZ168K/CKvPRY3SHKz/iF1Cc5LeJ0sSBxJYA1
UGlwd8P0KjzkIJWqd+A3V9ztX6OoUtYSc4UZGfY34u4l3g7cSGMQ5wrEcIp637elDeSY5r/Znrud
GFyK01X/GhgO46obejbWkZYqeU8bO9ZpxUY1mHA0toOkNm7C8GCe55rfwuasnCbI0K1ffHVmnz7o
3pLwJg52IKv9gMVwZ49VwU7fcbcZ/+mtNph7pD9BWAHg5CWFPmJei67FaOxssGRFI5+TxDQuchj+
pFSRvmIrA4prbrDdjDeo68e0z/Qq0RCY3N7wOabGV8eRb1VECFIMHJVKOUB4S2OCztlHENHH7CRX
p4q+hzHCjw1bYOYN3bdek20bE9ELrtiwjaKe2cJqeDgGSXKAy/+HAqXqpto7d13JU+XYNgWESSp/
DLPHcj3nlCHaU0E/7/QVREuHYKOffKG+WwX+QnSYUkM/uCaYVh/iUfzEUH62hRAvbVGEPA4ZpCWP
EUrZgt2IrRafPUUIZhLm97Kx2k0NgWw9KKs5q5GqBoy7xEz76iR7TsOJDKJlk5l92F4MvisMVjUX
NKAuGrtGPYYfkD6xbZkZJDoXnRfWQXEq2rhcuyXONiwBxaY2xmjjEDJa+z6jdZUazp71CM+ydMJD
Uzo3s7PdNbNo8Di5lMXTHiIvGeVT1HVl35i6cWd2+d3j2/wbc8cSz3mwkAJWrUaKE0V+UlFnvfTz
dHRbQ67LyjUuJnWIttOM69qjwrFSDSduB4egFazTIJ9PA7F2QpI8wjv5MnQ0BIDPhsPqZY++eHXM
vnruaY/MC2Z01TGkkI9wD9ZI8yNUJG15JO6hvmZB4iLL2vWWey8L9OeUZqptmcan3qWqwR3+NgEF
iPEQfgcyhX7PxBzS7U0RlNpZpfqJEZIeFuNwYEa/ixTGvdP+I0zVu2bQ4Ql6QbDKydo9ijGc1llK
IVJDzGsXBTV3R0zCq5ZT44Wwrp2xWY39TN/9hMByhbk4xIPE79S1/CQYFpyRIE9q9tB0aVHdEM5C
wQU6ASRB37UZ0hzm9kRBQPjtY8i7Kw8A7CafiOtEaqaGJTFOwurGw1JOeSiz+bkUbnLmTYv3RUU0
NnW98uGflyzhjo177dgKLY4WFqJt2ucbvvmfg57t+9IxiQZsnFMoC8mcn7EzdafEAmwGmaLf9Flu
Xqilz7uq3AukzpVhTgYwjfDDq9hw+LNoHxLO0LtedtRHGkFyTSaJiOl371mnX8jdP8FAnPdo9x0h
OFyH/thunMawrkzK1jUM/XRfRT6ss+VvW40ltjI6Hn0xZlkVmdumm4ubqad3dBFJQ1xzU7FhPw2u
eXTVo4aOeGY0aAlPeX9aPu+ddnp1TKb6BNptEVGt8upGhsl5GSvmbE3HQIrkpPyhOjehHg6BJ2IA
LB07W6+Nrtg1/G3MXeURiLazUa1AqXf9D3tKhls92epUx9WzpXrukiJKIbbEwzNL8mnrxRenE+Ak
eBDcJMhTtoikhZLuK5whZrWJDwfG6Xe2gN4Qel5xa4qu2owgtrcNUYV7zF3L0FV4jSNd8S2Rn0mk
w7s1pcVa04C8z8nRgYEsI72xW9JMen7IsjLgcEfFeTsZ3F0yA1JWUMw3yh6iHUIItEryOLX+o2cs
+7KIL2bViGePXm7SlEF6lPk8Uv0OJyHr+nrHHoEOD7wCm5RHsEuU6gfp/wu2EDtfQmAAekgS0JXM
GG8PLhqM45M8mfKVV9XlfYzEH5IA0x27mV6Y5R80+5XHXkzBOleB+5jzrbWwiW06TK+2yr9KTMIY
DgnCUqZpD+krjZ4c2WrOZ/bCiKlhsS+uBbC6Kz3hjU5UP+/4kLTQ/Wr2cMu7s9oCMxNbG9D2emgr
sGJw61YO1WtW9VlgwNp5ma3XbshXNdWy2Bqxu5q7MtuAN/ySvR1zMKj2cRw+z9HUsWjCQJWDKoR0
ya261CF+at07L7ntfBQq8S+sfta9KWzq44naFTiydFU6qyzDYpd2ZsqJmOgc/n6PiSUerzJXLmfN
Rp1Il0FG447SZ6DY44aLP55RikqzJFOXENJTVVjdq76QR68b3+vA5RwSRubOjNP2pRceXc5ma2xi
375HJMiPw2C1p9IK/iirtc+sMWHr9vJkx2/0hPr3CiSSX/hnx3cbag6r8WVKT43hBRRalQpxTZFh
jPt1rwUBlwC1KeurjIhiyRVdsTci96ifCs9xVgALKF3HzFFWER5B71BKDL+h56id0dfs8GgTIJqF
jmMPgwsFGLqFGZrkg2hv4M0p2PfQ9rRx/IVlzKMNhcU4Us9S72qvNc6xRbVMiUBhBbn5Fip8/1yQ
1wbr5oMkuenk5vyaptE6wF6woWkp4IDqDC8BEHGIQ2vs3/J5FraxJuQW7BItGVL9eR95CkLI3G+l
0XVP+DUOqdD6ZpVFs+2gDo9lQelLQ0awMK2XKc/SMzwOePU5D53Csh6YMMW5bb7lKEzChHepEG27
QrjvIU97/IytZv2zNLqODKS6mFxsPXJXQRy8h8wxWSuGO9bu9yQzvT37V4poHZqWO+TJdb8gH9FS
iu0QG/4pcXadzxIgMEV6pvCEE0mjb2Q+8KJb43XkGrcHmXGDa/NV4bYIhmFzzZgHtryTQH/q9JK3
eXjWEatzsdhxk9rVJ9dUnzEL3X0TwdcUeD5GG1lHGmJgbz5cQVY8xao3PnwRbcsTjZqchhOvfcyd
Fcg9GkDqoD05pSAUl1RXpfDOOZlqt0Q2XIgopl41ib1QSwn2Zm6GLXyQmCAJjKwU9JFzYXLMndtm
Nxh1gEfO/Gh8QYbaNId7YnF5YdHfm9wlLlWOxp2Xw8n2ypFRStZfS76gJ+I76HLesKXHV2saw5XN
4bS2uo+uKpoXpuGeqkIXYTv/Xcyl8xCgcq5zHZjrnEqfPcHeat+6YJKEfJvHU+/bJAjqub0uK9ws
r7gVWn5y8Ptu3lEpRPi1KHcywv7KjA6fw8bXKt1QP4Vd86fExlNqu32ysf2saBbL92EwvDZJ1V2r
nlZc6AX7qOksylIkOBiqi1kmmCaNxKr7tDDTnLnxMp0Febq3MOpPrhWehtjJD4AxO8qX7S2QlfFe
2rW6ldg26bvtErs7I++Ih7F7GzgMX5jMkX952uCzy4xdD8V+S1XyZ80mbhexNk+Zf0gfxOGWpvOV
pNeEGJhN/N2z32zohUNaNwcWW+YqnEK2kdr1NlPWpbtyDq01ZVrGzquI2/gaLbuo++I0dyjo8BHO
vV8ei8JbJy0ZWbSGkAhUvPcN8Qji+yucrOOct5KgYrmzKnFHsXzpXc6Bdt1zgjG9R/ZErOw056hl
pou0fDa485cTWssgKHjAXh/jvR56+iGM4Am5+6XMzHsznRQ9AGsdy4kDBbIfIhMnZ71iJodkF5CS
d0hJlgRvfCcmmamHv+yElnyFHtYyxZrpt/GJLaezaUJoWxj2Pih0mM9mMQBzgSq7ii0Wu3lAgVRY
crsa1y+zxcHLymN5ilPvr4uBkzgD6eogv5BYykBA3lI1n1p6SZfqhHjFpE6+AQ0xybIHq24eKAVC
+0RfVD3M87b49gz6gTo/rCA0pXI1CxbNMv1s+PA5rFPAbNIhhvHwffb4vMmuJbqnYWipPdTpTdrp
n8a2b6M9Lgm5jJISgrlmJTkwJdzOsSquZzH8LXGsrewGFnIX/1h09mIVrX475vAL925P9xzDlxc0
O64tyB/QTVLcBDJ9mfphY4/stu2Us0Q/j59O416sPIJPklukB/zDCF55owoD8oc7vXYx1FHZLvs5
6kbFOJxztIzATNZJMVCnB0t07USXwinpMloSZkPK8UxIxS22OApVKpJ0uPPSgAhlDirbzR/Noav2
CU+pPHLWQdsxMqJkUahxp4PkUM54o6XtM4oFK5cv6Kmycb257Ekj89vE0bnOR1evZD2Bqeo/ciaK
ZmCNk4QEPQPPueBM/fbNaljHTlmvPCIoSWTbF0fdZK8ZGBf/OCQLlvil7+6mtu/Xothqt8Wpgemh
QH5e01mY7PsKhnGTGQRR4nxv5hIFylHtbmIOAJJEJqExmf9XLhAoWDHRuA9VzYk5h5JClzg3ExZ3
nQsIrxEaFnCmgDNQIxQ5U/FowY/lWDCka9r+8t1gmjcvybpL6RLArukn3zCg5LueA/pZ9h5drkMn
fpXzlSjOxZUe2BDnL0flfoXs1l8hS7zgABEfxWIGyEA/52Fd7TJgyCtoLT0bvepQ1sOxLyv/Vng5
UQgTqNYQkIaurLY7t7/pYax3xgT8rafvz7Scv2VctL/m3mcc0teRO+jDFBhEn2jmIE/OTs5ul+KA
NLsJwG87ZZv5Q5v27EDszNiznL0xreSflWBrSGnJZhi78s1vKIagIayHMnTUsq72MhLhZohrCnsj
I+JLVf4plHSvbNAPft3w+KppXk5rCjtUGD6SHNAnmz6ctVcBfQucMbvWfkJGI/BAXJvTBuXPP6vl
ZVSQC5rkaPSZOjVKdfQE+vgsp0I99E4C5ztpuMKwZWgE0WCIrbPIhfMwgKFYAd0edkA02kvR2leg
i92eZJOCIT1l53RS1srKuMTQVdqfOH8gsyy/nUTw1U3H4amrqnFvUYB2tHXDDR//DfaZdx/n9tkk
TX9uc7s5Nrl9V1Pon4eo/2W2Qf0QGIGxuQ5+4x9gsvmXsZjrbXVJGjM+ZtUUYzDxgSYrChCH5i+X
PSk0a1U0isCqp+tLXAKqdginDvX0wwS6jmCLUBBOL1XA5iV3lq51ekY/pfNlme2PUU3YkWnHuHd0
EGNeF29wyIP12JjzGWYYmN1KysfRksGu0AxMxI3nHdmUdM1Wei8tt/wok+Yp7YpfRWMG0OP99hah
fjxHHtk2M/gZcTy/Z8D2qpTMem1hup0TKya4BQtnNroGi/5iN0myV2JTGanREjyhLF6pDwLoO2fR
lUhnv5ZIkcBFK+8QTxmUOIhOBK1Nl6qi4OwnoKaxoK/dVNYnzHfpOs1SnsdF3D1gpar3ZLZ/GJms
XZSy/cT3Tqq0zlNS8DK8/PMy6Tm8GLbL91Bt8BLJM7VN4wnRddUa3z31Pk+str1n6XuQTqM1kklx
WKoUnzxyJwq0uzR9Mj7hi03in1FqLK8Dnh2k+I7FgzLOYyhvDdvho2112YEalnSnAWNhvO0v0JIm
Tn7o5JVWJJscx+c/lTD1LWr95Gh9RPN9R4+sD3FMmwxCFA4SNd3pRwqOfu6/GQuqpQuXdUykrjQ5
b/22bW6x7t8oCm0I3bkQsnwzhH6vcxS8nlwje58ODb2gux5zwfhbmvFiIzbkOZaKuw+9c/kibYdj
+yi1Lj4L312X/kRLFYXRO0Pm06XK8u9xqVlwlbOVVMlezdp0CYcC5gALwdO8IEmaN1V3Jz+wVqqy
N/RxkuyeiuBqLTUo2HkujVtvPGDjyMdYKOFWOmxvSBAYdVofQzg1637hwZujj0m5k8AxSkCf0ojP
YVUn54QiMla/XOGdp9fB9MCZOHlVmfeNKUev4Im/ZTWQfdbZAmdl0j/SUP6YG1l/hkWU2wmZ0qmr
H/sBxB2BohlxMKsf4TdNrFwbj/zeEZW0fSuDObmLtoWHkDHaOb7ejw5lN/2kP9Heyx2fkbEap1xu
q7ksrnlVPndjxLrdjrKjKUKsDaih19kdVpMcfqa0Vb99pzvD63WOTj+0+ymU1xDVkgeK7g6klbee
Bq/jT81lCDx3O/VJwO4SgG8ZzpT8sto+yqVSNhfeOY4CMpGOOHjIC9DOeKlmzGDIMN6eLTuqvl/t
M9SqzYwUsJE4TA6TB/ysSUvmD5Z6wvuIzCG5doH9UxMM2Pdh8V7QfXnpCudkOZ2N58s8NS0mNjpq
A+4EZH8QzX3APzQ5lA1Gt6RPJaq2/8tSVshXkUkT2C6DuDO/eA0lOX3U/ni4W8FJxOVBBDPcjiyX
K+3z+Ucznqyyne+eDe8kBxbKgcOo1saxnLu3INLRCoYLVseEvgDAwxofvvcxTeaVhXW7nezmU8Wg
FLwImLsbh7+9oGKRMGQgYTHhDU9ZCgGYOEq4IeDdrTHp7pYVUkhgAtN9IuUbEBaXH9IgJEkNHw5c
Ai7qWmVWtgauAx44cH+b7CxpEWrfIsu8u1WFh16H69FRb0Bw7kYQ0DvvG0f+jDhXrHlSrV6TybyH
GjafP3f8asuefzLn7QzvJwvz7MnFvSas9sVgL7jyJ7hwAf5ijACTu29VTiMABaPRpN+wrtF3UYcY
UDULjiS/+Wwi98kqx1i5ca02emZx195IkZ5mGX63VfyO5X7VF9NhrJ0v9hbPk+ZbzFfUxgtcmCCI
qMCuXN578Cv3f35AJ+TNrWn4XknnziTwW1Xpmx3HDxZFSVE/bmIR/uoTbpxiIK+tiui9dLAUINWi
P0X73kJOWT5JCEMmaVY+Tr+SJwc4HSm5+/9g7zyWI7fWLf0qHT3HCbgNM+gJEumYTHoyWZwgig7e
bNgNPH1/qHOjQyrp6sSd94RRkkpMMhPY+M1a32p4asyey4O2IcLSp8HdEc/gnrtmYZQKvnDnWCBm
vSF/zByuKJ2QAaVL/54p39XiDg7ispY50CKBzE88uzAxhL8+SKJfeKk83ZH9jXezBQK36kxmgs72
9lgXN0xHQqzAgplrBPdPoBX3NTRycc8gYOgwVncGM4C3Fvb8AXkfES/9GOLK+phhusSyfOaWuqpg
g9ERUvT1KV01YbchKS55EJVq7a+obBLegLz035MGjWhiK2bH7GTCpsWrZMPps0uuOFa37danL0VR
BTtFtjkBe/KRn3Y6jEt+yJS/3KvZIoOurY9tqx8RlzannqA6+JMFbvgo6m8YhQv2tb4KUSpr10jB
7Y2Rsulwh2nYkHXsM8gfQq9qL0tKTQgm4TZrwBl4+QMBfohdCrK588idqTPUDIu7VVud+ESM8Vl5
bc5deU3iqEeYlIsG3RDFdW5DdfEk70ybcaU0k4NGJKrlKa6R6JgszXjeLKHGJQMhHDhSj0aDkQuH
gsvJC0qZusZxD5ZdWlflKsNLS1YmHFaVhN+ReXnGx5UzKynzHp7scO+Uqb/vFB4YJFaSYXOSHInC
BQ+EjLCqGTYXMcJgWUfZ7a8vyqvz235QP9Kyj0JdjJ9D06B2xrm6q4te3ows/OHAWahFpMcU02OB
BFZo7xkPFSSy64rl4jWu8CffFN6R5I7xCujRY6FnL3VP0MEkiavlvBnhpFjHKhuze1v/SPS+2zct
O0EihhDc2uqewfxLmozDOe6a1WS13JbJohAL7/T7BNZHWPpDvNWXaA17qew1J9QNC6r6NjCBIQKx
I9DD+qXzBKdEsuOL24wTzDpa3SGRbN9K9y7yLRId436h6TJS5OtiOiEqSgEEAJUWuHbOlCFI4nQ8
0lppPPejG9+iv+4QszFksir/Lpmi5XoxEkzqklMGfEzoWn13ilzJrRDLGyta2jAfGaMQS4WpGLvS
KSm0/mBBj2azfeeN8aHHUPtpTrRdXp8ifC5SjUhmY6Kvd76rCHVw5spn4g95rdZJt5Diyf+uo2XH
oqk/MMNqjizQUDL1vHm5UWVh5OH919xlHVRq5pGnyRUReeh9k35nCo2+wvXvOXPnU7osdTBq5XzI
eMwZ/RigS0luitrmmRp70E7afD/57bhDKNkjZ1tamMgVRBUtBs3tLvdR7ln3cdrFp6nPieRUrb7V
VOwffERcm6VTxY3wl2PPDn1jZXmvwcyUwzU34rU9WvAMl6w9rmlHwIEYPHhOCvoLHf2eCXq3yxIk
+QZ8mW2dljVYYIz01K8eSmtssqOB8V7FiH2IqagwfS5qpxhkg3DFUAyraIclUB0Y5iLSIIVdJWKG
cYTMpDJRtaG4Th8iDxjFKpQ3E63HsoUUQq5ffv3J6zz/2NQ7hhkd8me6O75U7sFE84potfyid5ao
YkCBDK7e3rAxxNli64caLh+Rmo4TeKyiriwILPyMB+WNzpWaKEqaOXfCqiiHazgWLzn6hSAzSsip
csavr7GANfLSI6v0hYwBGeY5uNZiwElp42HcslhC1EZ0yx3+sfsZf+Y1VpM+jJR4r93oQ2SIWOus
GZmbzaGuarQhTKDXEKn+WPjzz4F+oi2d/LrQshIIb9XtEt2dwrI03qd8fiNlUj97yCzdAu+jYWe3
/rSSsmYr3iZT0p0zgsMo0+pDncqcRTroNkKEUqAWS3pe7iZR2k9GhpBfpVWzVZN+l+U+dVGK7cj3
+NDcmPz48ew5xIYNbdMc8K/6tCSyPxEJ8sqtP2KcOfXrl7qztKtf/4jL5EydE18JYpLRQqA1z+FR
MMPAKtetykCvz+BNe6NrXv0yNf1/t9x/yOCzHNTJf/B/rSl//5Xed/Oz/Po///vy1fX/K/iq4p/F
H/NG/uv/+7dfztf/pTtw4GwT3hEbOv//+eU88S9uAXNVe7i+47l/CBtx/0WME9Wl7grf/JNdjrQR
YesGJDLd9Tzh2ub/yC73F7OaTyqgSeKIwBjoOpjv/mRWc1n4ycJjR2RWGc+/4uza+pNyxMHPmjet
ixCtkDJtzjeabzMurB9Jf9//4S37G8uc0H83zPmebRim7bqebhNOuf73PxjmWHZAj0TxTgpgsewY
u3+7rn6ubG+kzoFi53+MUwSNG0qbwni446nmRsVWrUPLEc04JhbvMFsCXZZnbXtAktCE4B67CSYs
BQdhfQYdsSSh3zPc27kpvkUNgkcs86G3WCLBdjuQUZCEpJcKqdH5OPxnG9B3tdK3wZ5wnLd8qSCL
R9M120a1RbXOy7TQrWocwdQvyO0MPMc9E2+4yPxEtKXE/0229v7Pb5jx57hE1+aYsDFfejbmB5PY
md8chn5HEl02sxQjDO9pGQnBAhWUQ4XvAQzXlX2YtZnJwYQ2pCBYSvMAofDELjYmMJrGN7tA94tD
3xSnSU//Q8DoXw2Y/HDQaUxdNx3CJsVvPxz4WEju2UB1pA9s3Jp561VILszkw5i8J6EhUINEPSJz
Z7jj8iPClHz65zfo90jX9f3hDRKea/mr3e63AB2XKwMBWObtrVocRD5dFHEgwdjqF7vN7yYGjigz
oi1iuPLfQaT/bbzq33wywmIdzMWMD5P75s+XcmsyBlOZ58MeSJCbsSnWOkXmsyL7u5Au+04r+Off
9a9hQR4WVLInfUfn9jV/u3lMmno5oQTei6RkhZjjEqmK4QFf2sc/v9DfvKm+gf3R9fndPPy9f/7V
hLbwTq93qeuBbgdWVGrZN9v609hkn7lV3aUNkCjz9p9f1fibwwEj73puWrYgNPq3lyUzrYakZjM6
KN0Pw7Vu0TldxXPz7BvidWi9c2mRfbw46J8z5/DPL+5yNP/ZTOx7vkkdYdmckba1hqP+8WRCQWgv
rRu7eztxGfMSvwxSBBSTCe2kc6boamJJq5mhW6DnAVatH+YeUHKrX+sd+2uDlir3drFpP2YaGQBJ
ri4jy8FN29Xm/tffR2RVYnJi+cQGqt0T6GJrA5xo1Wa0e5jkO7nPRg9imm/VABI31MFTCCMb/uxI
M+cuHbsuMV0WLTe3jWO/u2VzA4Yo31HaECti5Bs0SyA4nKg+RVZynS5adUDGzxxGaTR9uWEd2fgG
aKjkXtfZ7pqqfK8LnDHRXOA6lcudMpS5nTsTO+XCgnkG41sNcbXJCEkMWSDjAKokPF+QdQ4RNZtk
nUoSY7rtTOQajjBePdWR0W0rbCI1k9F//pysv5i++ZyQG/IwxWD+19sOJr85iTl197GTf2uVxiYS
GQbG1lOpEC+Y450zOD/wgLzZOqx+pGVUeatCDDwJ020fe0/d3JklEwjlGDuMb6E/xS+p/2XG6be0
N60Rp5RbLpGx0SRYqnnoivnbrBVvmgXd2uJWd//8S/3tle/zfLcxTerCsn+7+FrmfZXAnrZfJByt
DI4Vco2N0w63AC5ufOy7wIeD2matYFoi/OdXX7/5n2z0PmZ9Cg8OJA8z/e9XPqTvDvAFszu7lk9u
7d5pqBhl4zy1dfnGlvicNHH3Hw5PzhESjv/ysqZuYKakVkKi/dvJza7X0lxEm3uoW+a2KzsIc+OO
H0Tf6LJ8a/3p0rWs8Mn+aPg82AzPZGoyO53W3dONHmMeiLCF1zNKG2uIz7C5uN6vdc2rgmyWqHRi
Hs2OpweWhmMQg2mA0wTgmFsHlhoVOU2kFqAfSIPJETeah/YiRtcK0dW6otN66juTvpYwMSYrTCQH
Aij6eMCfiDp0kBgKdY91tsp+lDqrWkhM11GjPVmOWBN792zbv8uxWRluQDuzdnwQSuLVZWyH3/6y
SJpZ2bEz8D9Smk7yNj8y7aAhxRJatRsGTgiXKQaGIWKgkmNv191et+DV454nt35f+PXrotXboYGh
ZZcA3hrW4AyFr9eqx3BgyrdRh/wZhSKCQ5S+ph24Hg+Njg0yXMn3wmEYsXjNdcVcPgD0ka1Vzr2c
nMtaybSNQvzCpL+MyfuoaK02TXwxSdtk417eFI3C82j9xGLC8pS8OHJh3uMci+OUH/AXHtXCgsVS
X6NnOegHWd3osaCQaskIGl+zDtuhBgSWTd91OTGWVnSr9KflG07bbEdsXTpiNDIiJuv2tu7GS7nS
TDGebIE/fksPpktXFd9lxFgegM2gqkfSXPqRz5Owqo8lGx59J2bvugCBwxWI5HpdLvIisxIbY+3j
Lbt4GQSXVgEcCQAGf6/4XsbqUsUEWqUzW2z/xvIrphCpuh5Ea4RdBoy6QnITpbO5TSKPIAvOE9PB
zz0MQUzEx9wSbzNQ/G7APL3meAyQPuo8sHl9u+VSKqN+b+rEFsEU+GmwkFwpugkJYf17p9U7DuY0
iCMysLIGddv0BLPoviTvOkQ20zF8hZqd8g1bSEuUA0+Wber03T55NFP+0bnZS9kBsCT94Y7QDj4D
5gNcgPwfPaQvzpJPBsobJixXsWKboS2EQ9UoUpE79AGeHtRqfE6e9O/YsOHEn+pd77G5hNVYh5NP
7mjMrQA5hj0Dm/RAejmSvc65cJCm255/DNXAEPhaQL4JjGwO/by3trqwvxLISwF695JLiPsX3wE7
ly7dT072Ax1hxL1XxgejSg5ghNIIH1LW40+Q9crlUjEPLJL71ivG8IaN1REzlLrupZ7W7DtmE6TA
oDQk6uLkaqy3mtkdQVvJMG0c6wDUEyut7C/gTPAnugtDtbyhPqanHrF7tEa6LUwyivKxUEFrkmMY
z/GnZhGr41O1rIIJM3AaHNWZCk04k0HiJChT1icqJ3iQsywKppIyHCBUBv4tf8RO8N4l6KD6KGIo
oyAODMU+q2zA4BjBN63wvmxgrDAKOWYK477NuJuKkjvHSCv8eZicJNBIll0slqgHuOUFN1LT3CFt
ZacIQDBYFUxZZKUHw7V3MsnBZKRGemBcRd4e9PNylXiqfOeXXPuN1rykTrcuunh9v5F3bGuhlVDh
lVzISTVdcjP9iIbmDlgzv5Re3kExvSYpMIcuWIWkod5GvcAee4wdBsZFBRYI/xdgU6YlKAmnsMFq
Z4Js3si+n8Jk6g+1rl1KAF5hp1KIEAiz+KXNBlzqr2drqY0cQORX8as3J4cbEvLfSZXGazuAM+Nc
f8eTzhU4UTDV4H9biT425mcdhGBi7gGPmJt8x/IRy3Y2XTVT2e9kaxBFtcZHGe2LqlbvJgxV0tEu
luJWrGJyP/AD7EdAYHRQMcdbjWyBmwRnC2uwZuTztptxN+X1t9/i89fS3g260UHq7zQeKn9EKH5X
vLbQtoIIl1pgz9WbM7JeFdgGTZsNsjbmN1wwD1i3DaC8WDL09FB5Hd1QZj5pcXdfNZRr03pKdXyJ
fW5U1E4fjl36K7OCwmY8irr4aFYP7aRgnJtDs/t1kfBgmjgD7Iem0w9RY+8Hfb4dUwS5GK+CZiRF
gKXLPW0SE0nW3tvRsW4EgKjWllvNIHzPZ5bnH8GH31hljX+Gh21EkUXxYx3qVU4AlKNKh6OZt7eO
Q0xCJjZeymk6TD4Uj0yCOnBf/Ka8H7V1uYK0ezKMc2My6p2l0TK1rSX8icHZLmp+BPqKULFBzIRe
F9GYEBN6aeNS1URZjWn5mRfqwfarn7OV/KiyosXRKpFYxLRXJmB5x6x/Vtgugr7HUNpF3VVazw/W
CB7EMkosTe55ccePSeL1iJVxBmBw0XOvC2NnPFbWg6ZyM8w6HpmTKX8aMVp7DSihmqEFs8nyKu68
zkb1LC2CsW2eJTpRKjp2GEieXJZ8mrup5ymk1lgx7veo7s99HTPU199wXGGIXR+xuM3tQMqFD1Au
gLl8N7CK6tCtqmKngR1bxzutImFB1zLOfBQNVQV7zy/y07rCzUePSmc90V0tQk1qcIn1CIz6wdL2
ecsR0Wh4wRYiXXIzJ4iBvZhIHP8U5cW1vdzUOhss6doHw5/HrcJWUjV+ez0DOfh3BQOVf9vESAEX
xS9j1+3VCNHOjhliiHk6EXUKIIi3Ikv5PYT1WEQ6gpkSeLOz1Bg/0wFDj8FmokOAs8TuzmlWdbeK
TsrmWw919EXGCGPn7Du2agqHdZ3rNf1lVNTV2JCMglConO+HvpMAxxVjZtT0N1bCq9pl+djW2rWw
458xw7M7XjFia2FFlo7+zSj3IwpXLi8z9OHbB6OTPjcO+2/RN8ne3GiT19x4jXXBtCjDrB26TcFi
eWKW/TDE5lOfsnTL0xW4j2nIbVYvXL/mlmt1vJfwM49aikZrsVu8Qp56H1u2rkSUgD7BViGKTO6N
tmanmeeXZmR2pVUSwGuCv8uYAWPYWh6aWQQWhtjCmyzPJjy984sYqRl/DddIcEo2HYJXGsOY24xN
/2jat/Rse2/SxEnW1ash8cnGbnNT2JeEkdRVD5eNOTQmQWJu0qljuZnT+y0wRQpDsvjKrlj3opVO
TN6IRD/YJtEJVj9fZaZ3LuIMWWY7opZXPTJpXBlRnRz5pHG3UTdj43B2ljHOTKR1lg4RA8EZRiLt
Eoc5esWZLDrWi8fUQ+oIpLIl69oz98QLIKVQjbWl0kSYWXymGlFnGqkSezKm9o4cLnk7w/ekCLbU
Dcj/bYwYnjtu71dgFdp82k861JbIuFsiWAp8CF8apI1udgM85mWzd3LtipXpXW7Xl6HWj7lHbgO+
dmvb+X6/UemOqmU8xgUgIh/cu20a+HZKJKi2S+jJZFqQ7fr73q7uElAOlK6YIhtxWazl1AjrK0rX
MeG5RukdLKKryfvr7tZoWYXsecpNkvoc4gB6QJe6VZGOxI8u0B6JYR25Rf6jTf10dGce8bHZkrZr
9bdCUixlnOCm5hEIc2L58N3RTYVGRWuHa7hlHYxkMbZgDspZ3ZctYThjcg34Ywy1ykpQc3hPUzE7
myLLOLTyDfHqaoNwCHzW8tJ6vXPGwZNvsDGeE/ShW3M6Y3M4dD1Xow7Qb9ca27If2dv6M540CSA2
Ey8OjTUJf8ZzSndue/P7gnyYgKGqQT1HXIsUqIcm/WtynnrHio5Oat/YZCiIuQyzmmQ90nfQwRf9
KSH6ZNtAlZ38GNJi8l70wMH0zj/5LqCeyqadNtiXWoRI9LF2ZzU5ggadI9SuWdY55kqOheqDjNlc
QOHK5CW3lwQ/yNplDy9WgnrBEp3PDoR/zeW+MIshfEBL0lMUw9oBDTTuhIGnSQ8rKBqAu0qInsYI
+tvM7qcG5iBq9V2KMz1iyYOqyz41/REDDKArq2btlrV3C7ELc0fwCenaTzMZO7TECsYBxlYwLZ+y
BCKy+nxHDsjNynjY9HLra5O4ZlpFzKm9nExZHwseKZTYj55NmGOVRPfumD5N6cmNRsbZ3WMjzYH1
XQaJanibYqy76Jgglg2QWy0GDEb8NHkjm10UxlEKFXvwtC+xhtRr7XWSprCjKnwda5XUA7qQQNOA
tXD1+Anm8CZ7pCHYQiESO7/qWIOmHFp4/eh6IYD2EWGpBNgHnjVV6IaJ0lBLj3onNkPRZKHZDBS3
ZgqWEt0LOc1I/5u0JNYA1CbbvacxVo+24d0LCTpJADWPJdiIwh4CUyJeq9aybALuvIn1Y+rH965v
kMEE/8PChbQfr62xfxWj7WAdX60xMmvppRxSoScUIvH4JZwYhbNGibN0rhmalYy4ORjDNxEWWiN5
xom1m9aW1VfLfdW5Xy3sh6AwXYj5+q6IBNrlNt6TpHue45sBle4mtSe5M+Y4dPtF3xtFvMO08ToP
cOy3dSYAyw2ZjUa9KIPKpAChzowA/gXD16//gDmpYY/vGTuW7w8YXb29kXgzdR1tWEK+Ka0Cf6q1
w5LedjHEG7+Nj2NK/ihtPSa79DuryxyXTH+/4pFc9a4QbwD1p0bP2hO1CBwKjQ7f7ObPpo8oprIB
6yHrVwhrlbuFoxdWnHNplCPQQ9zNB4klfMHg5YFIHbWwkaC9usX6tOuk31p99QoKFzJZcoJ21HLM
Ia6jLq+q8tPwj30z5ZtRJdd61vxYEzatZYQ57WJicJuTdJBhMIF8UQIGsY9/eVXGR5tJvbQYGPHc
oZo0A6Ocv2w1E7WEDCuz3QdpV58se/bWaDwpMhWCuWtfM1d7l8m0Lx3MVzVw5ozRpJ1CC8AEuEE+
Tj5glzz6S3RLzOAOHUtEB8XGt+HnCn1/X6h22LIqhRK2MWhRKGnbQ1Zzu6bNrY22nMPeOSwKqIk8
O3g1AiOhsW/c9M5mQ9RHJPFNFf1RPh8crYzCduI0QELKL6GIGfbJGxoAqabzdwQ1xM+tcZsLYgLW
LAK65R4PncYuyu/LbctsoDcV+iykgGBjpq+unWtqAsAGCVehhXf1ahhY26ZLhN4kxg3QCosGUxEK
a+Kg9S9lY6ITred7l0QmqSWbfmJNIFuI2jZLZ5MkCWkvW0FOZuozb+IxEWPYm2Z5yL3qUHcTCgT9
HtkDF+gs8TWJ2xbPknJ6JBtI3f3sNZPDs5FoZdAfSEG+6yE0bbqEYnCws4u1RChBB+Z84tTXFYxM
UijWudbGtY2fZCOIII9JskWl8RGJ5VATNbwtlfoYkvorQcg3QXlBdvPB7oC0D4O7qW8/pMj2WDGM
1QiAkRlPXzY79mES9OSJQSaQKjLI38h54mjIQm/BZue25btLI+HUCIidqf6S9CY7ENvVNjGpIRef
jpeAwACbcgcLvDt3draHUhVRRGaohFz9tS/9B5SCHiAz0hQw9ISN6UahEApNgFmi6PMmaP0QpJsf
LBuA4JsCWg4s4awqRJDY+q0yiG3okilwHGSsDab+DB2AbjJlSlHHEbd2pQjo5APks5bCJ+JntD+G
lpPJUd1N6qOZHMmRthoHwdyaJl5JSMYdaaI2kTsUeQGzvG3jemcFK8lM+/vM0EToS+0+cfs3/2OO
HnmzoBhMyPSi4WN4IK+LCVLM+d6i+lmwWxYoyfBU1zz7cB8HYiJXrbewWPakahoYwD1APXFr30tx
U1fPetXuevyjm1Irhs0YezxsZYi3nbfE4dwRGp4Unr+vQ5HfWwn8ccu13tIFYTYq1WAZczIUzZ9m
pzubKgfA4KJljLATITolGA2MJBYcZzP04jRUkqzC3AfkHV1LfWwDq4/uR4Q02FLRQVtz+orVjkTO
NiaAS9cvWf0aRbVPR08/xwaJNeZ5NHPCjmS0xbyEMsmrR0rJ6KvoBQ8Gv6Fx7uB7DCjf64e4ts4a
SmIKKMAW8crFa9N601T+k6dqcT3VPLGISDuYW4UrdpMsHk6njlfs0eXNLKX3C0I/cpzWIBGK5lFZ
DQYbdT80hJXBBbhxUn3rq+JJMpy893npQUzaTnfrZs90dFNQEu3tosLCAYKxYDa6aQzuMlDYbYAO
J9nOmdEEHZ5HjrmkYuYbi+wtIhHzmFddqMtozwpLPw2ZbocG5lAyDCC2DXdZQhyANoC0BPZSbMku
Rcgoc44GVUFim0u03rr37eLgVha2DeDSH6YWqxfcsWA4Oea3HpNHes+elVVc1rvMFhAA8oRMu0Xi
eozfSivDnEKzDBZ7uTZV3SE8ZEEcrZkSmQfTYiDRsIiW6FTpOsiEYT5R13tHMOIIa6qfrIIOomq8
ZzmNgaEnw6HQiRPOGcsfJSYToElafMBURtjHuIddiEVXd480EswVYka12TzzAkBpwwnpFTEb7lus
r6JqrXLDvG2skCbaIjTE1Ukhsz5TRbnbWeJs6f2NdpMjBDss+viZTq25gxwZkcJ06zbDDQkPwL/g
xmxwi8jrlEaXRrA82C250pzDq1Mk/eBzZLJZXMhBYVaMhwbZWwZOnbRzPzY/O7Yekz2HeTJiAOLd
yVW5re1u21orv09zN2WNt8S1dLkfLPNcTCdjzZhyIqI3Z29X1/2zGbcEwCuyA4ERlSiNy7WE3rcD
fDnZ4bJ2aRbmRT0sXTEGnq8rJkEuda778KsgWPrxSe8G/Yrr5ttZUirYlq0DcysWBuXAFEbsStgF
IcgqIN9dT3wEYdq1KY4IoR8g8iKIJ546spE+ltDy5Kyz2WitBzyYbwarr0Ns/bR7+ubEj8LKLKOt
XpUjkq6R7ddq5qL304yagJj+NVvybRUZPdbc/Hpy21fT658zXWB9SMuQR8mr8jmQOsVANgJ9Ew59
Lbd2H/N0JTJHELgVVLWWE7iHEtxJHpOBZh1Dyczj8qgqyG9zMzxMCrytGvKLQu63nR3AC0mlHSg1
pQKbNi8EHwgK1Mk5swBkkRGhH7Tsb9zQ8YmR97XD7bBjWQL7LRdfALuenJxqxk0fkhhjsd+kVYgB
ibxCKGB9y0g6eWeZvlMlepOqxe1Z98y+UDPk26HIHiciEVe/P7q3rPqBjPcz0lOsQr1mbN20Osv6
NJq6uZmpCA+VzbCzanF1s7r8Kd3u2TB1e4NQ88gMOt5B2EUO7sx7ocAsEf3MKPRNidtCUm3w3odJ
mRyk3T8v+Jr2aMlwB5i49FCsg0qi4LDFEZjrTMfffqUtN5zBoHXLAovKsef3rjMHYww5o60+3xUI
LGN9QWboKh50KX1swfk7OXQcnvfop9OtXjR3eImGHd5PHBneqB+XdmWrpgS361YHKMkq4dTVyO+1
B8sEcGF50d2QVdU2Lqio2AMPUaeFzC/ukoScEoJGG/T7+kcxq1UrW1zNMoO11zXaDh7bFe49mtK0
vYAoKVy4x7rRftdDtNM7bQhb7z2X+NhiyV0tgTeFkKrebSYmG9J2uc5RwKXk/qA05xhn1zJQ9ULk
viylWkKSrvCXy/LGVPAhvFHtLJ35qi+a14EK4Cgn85Yh/G4iNmjjMt7H17jWoMRZ7OLSUIxGo0ub
WQCuUr4dVM4fGgkaARg3jxTkPVNBgzT3+M4aMXVaRuKfEBPIjbZY7l4RO6TVah2h84hVcVXs45kN
m/9aPPqmH5+4Q5/csXjmwfsubBsnkcUR6Jnr/qB2xDGe2m1S4LgkgId4V0axjIX0c9moZ102CKSI
PTHznOAR06bfoRRsbTUcZKyADpntXmRPtTvZr2sYd4/BPOgicwS/XLyZuvXOqgafco0B1PLjFzDR
j74f37aJQ7Z7NG0zEjmRxSPGhv60N4T9NHVAFlzz2/fH58bVVNBDW16UiAMD6eNWDs43nMA+QBvs
hkZevU12LpgCoNcsWYwmRIbs64IHRhS0rN22dJ4s5zobzu9cMTsVXtgurFrnKGKVmoM9aQB5c4P4
OeCyuAAlaSwktiXFiNijRs8713cj9jXMbFBix7F9NAmHCRPGFGnBmBftw1UhZmYOcPVSy3T3HzZF
8o72FbW9jmBdn16Zzd8MaXolnAi16uSfFzM6piphRuLQofm9XH3q3YddUzUqiKo8BF2Mck12tzAQ
4Bueu7mIiGBefU7ElPP4YWy8yEvEGbj3GCa1GgG1xrxzJAFaxsA4pWpzvOh+tgUi+Ol0ixkqvdPX
QEjc+WDNOkKluK0IoDVHa4MOeBoseNPju4Boh2ehDBmba9uUlTdhP/nZyPH0Ely1N3GI5NJ8yn3m
eeu8/SYGTNf369sqdA1Iq/8JghY0tPPkTOOuSTjHnCS/aMk8HzuDAEfpFEe/vR/ImsdI3yosh7B/
kHTwIB32pTs6u2TiM5wi/KJjaVKKj98VqRcBFAkuU59UIa+qn2140lrVb4CtQXpMwWJ1Xb56cLhq
21ynT3bkpbLExwz4QsbmAPeneokbMEz9VN7yYM63LLHu8pHOMsEbzJCbJ3fjmGoDPOY8ro++jPws
Mjs/sK/lWwA8XlLdGyYthctAi+oPI4+cd5RmbHhWnaw+PvVZVDFXXh66ioEh3qHAwNgHBsACNbpU
9CYMFmOYuevPaLfQwsvE0QKSi58EnPRgIcKySsQLBBps9Z4RtjruOCTILqH1WXcCS9GgEOzehC0+
KaaGjcrHl8iYX9YA+LHElpV5GmtEEJ2Tnf00SgC1SXTBJW1SzYtbzU6uSkLOSyqMUnJKLjWHy5g0
3V4ut7NSx8mAV9666SvJsmijzWCRCDSNqjhCld3ECKiYey75jgUOgaOg22hiFvtn0ddPTb3Sbs3l
OYphCkfaGqhkv6cyUuGos69rahabLp0mF8UdJrO3KRXb2BsuUKI2UwVpZQbbjvvzal60/TCKlRxL
PvbQbnrAsBiv8d9Z5nUiTSJPQerbmf+ZTMPOHdjrC7xQwRIP9LFY+NkMSJQObropNMjC0OiRVlFX
qw4Js6zkq95XYWOh8BQzQ/VKW9O8CR3v5reymN542KJvQM6RZjYLJtOj9yyyzxKIb+ZW0LfEAUXB
bWUtb3J0yEWxyisVMZPBaGvs0+6m9VHL0cbZ21LrTmo1mmcINsDV8LcbQgWYAjzmjiYCrUFcWRYQ
VsUw8WsAuJgjQdVGiYZ/cELrntCFsYiEfDYdVuFfLIS2nf3YwpF7H3cz3LC2phVN5596fNt0+BGg
rmoSO4KWXY9oBIhtFCxuy++Rt+RoVOS+5uhyqea8s8yxC+FXRVKFn4WpU+sERpF8QAlB9dDyrKjQ
pxdCniOeAYzO52089ssOFiTB8hXby0SvnoXO+dkpLBJjVX45ToRPsxqwC1Q2dDD2mX3F02Rhnrth
A8MmrB8+7dYjAoKYoy7PrtSCOyrnT4FeKmJ06diRW2zU4F63GUuaWvLYbqiu8tF4gLgOtZ9H+OCf
1GDeN9muyNjjiZ7Uth77S1kKbG3tW4cXnbvKCPRc8umnEeRxBrL2TT+LoymelHAuLINGksjLhRfl
4p8iSlJTrRYbdeWZ6hTrQ70pzwXWzcPAunQb5ehdUJwEXc8NQmZfGFXVezIyIk9Q/vjZcmFC+DxR
M51JocCHQQcMK4Uo+NAc7fu86xWmzB9zEnVhPXZ3zswIXJAR0OdRuWcLCIaz1TC5ZJAptfGqNG4h
trmPLWOIpEu+G1Kmw9xSm+X/EnYmu5Er25L9l5oTcPbkoCbRt1KEemlCKJUp9q2zcfrXv8Vbk8Ir
4NVEwL3nnEwpxGb7NrNlgib3yH6xJiAnPmHoFRY9nmPOOhrBjAJ+dUAJrhYGKJu1DRVRr5Vwc55B
DNuWehaiOIfe+EjEdJ12FA+A1eETdg+p91YQqgLmw/ZjZk6PFkGro7K+EiSsWgOHEg6kYm9Gebel
RHLV0c6zLoqUew9wP1QMqKsyYPM7MoJX6jWJYmPVcNGs4sZnDs0LJCDq2XSP08GgVZmn5LyXQ32F
A5iTuGv/+VPGPAmoEVo/2VtNNDYDRODV3YM1jIiBLHn6ltd+Qu2jbI1hGxRQGaw5PoIz5kLhCGKx
yIEnI3d9Fr+Ay+xpYh/faFlPL6ZBZqJXSARqb/bductjyDftjxUH3TGI6INw1fSaiwljTcehJ/QP
vlUfgdJfchtmlzGR1BsbE4uMW0EXiO9xhIXT9unu6APAEPhp+aSR2Cv712iXS1PPz3h7/2Hys3kw
NMG2VxPb+uaViJe5o+zve54gZlQTzhMzeQlmBgeokwCKFbbvLCy/9MCrCPrFWwSjtq7F2XIVpLpM
k8KKD4YVktc0Z3wjHVWfItp5JZ22MFezyHvzMPaUM4+uKPrSHd14NL3jW07nYpfG8TYe/MfOtN7g
VhJAIhBJEs/WG52BFQrD1F+lA3UTMXuBPObRELX0z4jWZmra5BU3vG1z/fkMM6u6oZsvD8uR28Tl
ejTkc86Om93rohXop8JCcrBy5xKHWGfAqK6rMXA2E6rtJrTASPYJYDf+XNsnTJRVeDNMoowNV3we
GOnGNPzfioDSnFL+4sz01HUG5CZoqfxhQQ2HCRdZBk14z+vlqbIJVBHypNaG7x2Ud222lIzzjaxG
98gxxt9ieP8ojfip9Op3OooZJSYYkmkxluto9tiHOk3I5H2mq6s9DbG/0JmJDYU+Le1CXlC3xAMr
zzNOE44neQ3vPR5uv1DYuPh8VgGq3mIPnVd+RwhJsP3LENQ3XcRLbEJcsscZ1y68P/SRENdEUwfr
qYQyzfYMR1BJ7ScLt48QMRlO2aW2sr8w7vKzb3/3jtpHfXL3h+pu8+p2CdR3Fc9Jq23GtU/FcumX
aonYppuiidYoBprR05vXozPUm1ZHb7UrQTHi9hVLYRFBhN/SJTo4g8tQyauSjo1nImg3FWz4QW51
SqOFsRHVecDJsg50R7W60oSJAW+go2Oe4QTCivZX6DjZetJ6YPTaw8jhKbG8rXydXOEOsN7UzZru
5RC4qhuO2w6MyWkS6KwNkGDytUX5NbR8mnlcf6dCociodisFeVAt59sgzKcm7l5iSHar1BjPGXvu
yR/PndskhK6W2ZCncbFDwmNGZR8HA58GxqR6blxq7KPKWas25ZqpLAjqjXrW8/Q9D0aJfwUnSdT0
t6bs7qllvw9xuC/p1WbZOHIsHattYJqPmuY02F+wE1zvpljxrNg3UuCzGIKmJQeKC8EaoxQ9AtHF
1naHWfs0JfjMXFiNG+1OAcLLAnJUEy0XwMPqGuxLw1KMEp9jyT7yjHnrrw9oEelWUX/dxE9dSZC9
HA2o3cUniyxUyiU25n7nBUqW2VI23KN00/nsnguv+hfT0MAp9TsKmmtNw4OZMRhYvHJ9QKZFkH72
SXhU7es0zWdfNOjMbrUvBCHzoayxtu3xRzjof/076Ml+HbECMUvjQQvn22fQdrKbSATNEEn/q3ge
Et6ufgb7D/Ve1Lp0NobohJaFYTRJqzkc+kQKipSzdBga/seQLS04B1l3eIlsf0Vr6sSJRx1N4Oyc
GJ2tcZ87Dsb11Oxr3cEHyv3P2fRhScZIwNqw9c61iuNUAFrglfFdZIyPgcBH4XuKPc3dc2bvBKyQ
vSXKObPjRLxaamftdlb8YrU0WAsjvKWIq6sRPuQqsxQXBNYOWmF8bIU7pQEENuFbXo5/jJ5KBj7G
8xjCB60jF0ghbUSY/N8U+iNcX5bzIKS2WTwMp3aOtp7dvhczjY91qN+dovm0SKZie5Xh2uR2ynqG
fEn/ZBraRz5U45I1S8YoWDgU3qLTITu1+HmDadzGUfFK4GWkEFu9mmHKv9epeR1OdzMzzrp32hea
Ec6DCsuHDsKiUxD959Fbt/Yr/h2ATTLnQGshDAKagkaTH7GNPUuoc9Qec7tiSrmkbAtXDmzik6Hf
ZVkuhug1WEZBTdguG+v04s0qxIUGzAI6wDZF3BkaNe0TyjnXqSLcLu1/bSn+KZTLyMTTXNFOXUMP
pXtvxkyYh7Q4MnOVOwjV8VoaGhuDtzgoonpvJJQYdeZwb+vsiQaCa0tem10M2w8PtlTh3zjtfSiI
pzjbw5NRUa4Z1W/srhFujXhd0+h1Mfv2KUrMk0pYseiWQo+EyQYsAG9Wjnl4E/l85o/CHvSaVfV7
0nOyoKhmC83JnTlN4zlqt3ZNBy8n77rrog1GzevAIicuDomaOLYDNRj+NWXoPwxZuiZL9dR68kKp
JR2o1XNNcRJ9E2DzXHCvIXzS1RhG19F12J2hl469qfZxgpIBZ9uIKs3WwTG31fgCg/3TGj32SxCE
QAT41Kh3ewbeGbXAH9Y+ZdeQZO3vgCj/BicX823C4l54fwNQERtcfDwgTBgtmOwPRRJR2SSJ2kvN
YZTlhGR/t6qlpbaqteBxwdFIg2G5QdbuMOdvkaKF0fL8/FD62FNa74Opv3lmAw8/ITxSLLGsAUGn
GtjTUDvc42Cx1IiTR1Yy5blIs3zHw0rsRdYfHJLJT4AV0mffzA5kwMWxwP9+gNFzQm3NtrZh+Sje
BTpawkdW8MOdgFq9JFP7qovQvAQ1CH3VVBNGBtpW7OULfMTyWEcRQREnvAb1EF4zazjVFdHrbNK/
xA5TIE/leBgn60/AGHZmcJvOjkHlaOimvNgnfG1xYMYbg+zai2Kf+ojCdg2z3FlMgluIVLec1+Ku
bWJYVRiJ6GZ33/siJ/te1vqSOLXCsNWk66yo2RjayV0UdJbCuOoCZaBZ6Q2v1nDneCkkb2shsI3O
wyxD1lSO/utF99CJvnqrp1eVylq3y++xCDnZdD8BqP4VjD9MLCNiQZlNeGAiedGJyaI1HyF5w0lY
N4ALMSAftW+Cc5jRSkXeQyl07fXsxAsqpOi39VI8AFxuTStqf4QTdcOo4G8jfg2sWmsqTFiAsiJ3
tim3U1C9hJKnMx/Dp5zrZFvOCk1Q/afkVuKDhz4pbhGHjaXHwD6xnNoYgYKPqDKQ4khb82jOa516
36rEGYQfl1aXxuK9koqrlWX+ozO6Tz3OxLjqH0zxCTmAw7qw/DW8MTTsmucO4NE2Z+MmsByvO075
iAm8GmvB+mqoiy+HQTdNeCFj0CdLH2CerubkUkLs8Ev6YNqias8CXCKZz2cXP8naNaynyYwGvs8o
P5spiRtSB7D1oMHuVRhdeChzoib7xyGNVWfZYNjP0VR7n78rAeS96RTH0yGjK1aa5qVzKyLfo7F3
AzwlljO9TS2Fq6mFUi1iwPrkQzE7eZxmrNLFWDrLR1taK18SO+/yYmtV2txkelA7zyHoIF3w0s6A
Oz3JY74jka6d4dNRuM0s5qeKOhderdg7VSSPHYmkNY097DbLs+kCFbO1PrnLzo345MWkSQJFkd3I
YvAKo2xbuf7SsBaVOx8vy40OOiZE3HmZ4juahnCDVS9seQsM+QxpbgwvgNae04RFpDUcEmCmrFnt
Emaad8jzBEUoUs9ySmDaVfCA5BGWO9Ufk0OptzcdHU07Nx0cNvpdNitj407EUyqruUM15cU7lIfS
oFW9I2C4KrTAAoTaBe3llaQZex7qy3cl3bs88eHZTvDTDAGQLUnAXE+Ko48dBuuYxxYrL+nuIsRr
ipwQLgE8oz0AopwVGx6FIYe4aIZLiBq+cShxjqbG1iv6TTfbJrusfxEK0r5ctEgrHe4hDAEulZrf
YDUSLeOpxDsy34yOUx1Fm/y4SVtek0zv+mFOodFzlEg7hx6LPjxq9NyDtuN6D93kTzdAWdHWqzDz
Jwq/IOm5bPzajLZJ8nVns/LY48mYAcD5kwHvyFyHaJuw2IdEo8cbO7uT91h7mILxJX05k8vyD2ZU
SPwkvyRGzMMPH2PkdHTkOAy4TrkpDNijwrG5xayHyKn2upweDM7GO2AfHMWBm1e0pYMpAZt5ZOGK
Y8hp8v2YigubpEsxQeELpM43XtidMKubR61+EoVg1jY8UySpjtyHPdIiXgY8qddOzkDa6CfLqdM1
oh12PwNlxp1v6Pdbx0nxdE2P9GVDuh6qkxsUN+lrZBtrzLZWzQPOsMHcsoUFql+oHKy32nsufAIV
+peAZBwgK1Y9Vpr9qo5UA1hgBRGILGj1yxMzPQZ8tBm+PtdPd8AV8IjJN1txj1WO/abH5hoGkbjt
LZ/tajx6bzzX99Vg5GtvBjmTEpDkNbqdUnyOSeJ0VM87j74xvgNoVtt6HE9p6z10U/DmJEyBZrv4
cjVWyTJjvHcUNjSO+9uuCZZM95erIZOjpewGAmCsVH7LvJQ7EoTuSjlsMCaJ7UKFBZwWhCNgk/kO
Ljwx0+EQB2zElyhRQqH6zm8KKiu96Leckt9lgp4KTooYrmPwWZi6orjdFHPG1A7W0suYk7U2Hura
+tCY+YMunA8jdg0youhEaPoOxq7s0V3sRYNlHiNzas/4rUl8Js2Ga9q03fmUT8UrKRQ49uzb6aBK
X12bRoc5fjTLRgLfCt9ztEs4oXodVwuH16PpiWSHLTqSqL2CeTLbASGff1DwrZUrsZKH+qOj/JnD
H0Oj51EwiyPpkRhxdAKQ+WT16W0wiZ+Wuf8hRutf6LBusSWmVisujaNt+w9zBEZzrmfSUQZGqo6N
cY/8Obb93TbDiYpHde9z2aBFBvpW4nm9WVn+0+MNPP3nfwV4qNbGoCmw+s9MV2P+HhyXgB/W431m
G1yjjf8xk9Y75YSS7mbRaqgo00wrB3eZDjFB10sTRWxwfFhVEitTD28jC6LkOgDkWA/ADmEBPoKx
hiVMjPsnWXyaYjyZYdHvGsmxRwqhsK558Z4kjnMac7e7Es54TfvsSwZMOyyUqgKP+79K9G/TUIq/
sd8zpkHX5tHfLns1qsxtxIfBxMAL7E/dzRbmXVRchjaGLwNLtTAY+OwmfHVqNo+0M1785UsM+TCF
hHduOpqmBqOwT5J2SeIVCF06ac5p0J+bGu5XFORoM+p5cqjpsjuAKsFY7bFtmpvRTQsUNSjx4LHM
dVVikKuDMlr5y5a0Kwr2LTPDReryUIF+WqZvovLPNSZXGsjq0KmuEl9+0VUs3tCr4BoffZmY66mG
Sl+EabKVZvBP+9mfhRMNb/nBR1O+jfaAUzGONz0Jr01gOnsjRVgFf1V4xUOCg8QNqF8My8VpCrVz
nhOK6JLmq50xIXhwkEGsQ05gspnVgPye471JWVg/6MIckJ2Te0wxAkoR79rA94pXMWpUGrcyGChR
w7KOrTuTDRT1AQbf0AYN82jzUXtWdmZnFO1612qepBtma9oZh+8sqw5m16YP3uy+K2pJnKu/jI/m
K1m3Z5jIu3Bkt+nNFMvO/lvfmHQLNsMNIxV8RueZwkiPfe7S4d42tFo598RKMPQkat+11QGyzzZx
FcRh+4yLxlglMd6HGoLxqlPDWuvyKzDhGc28LdPIfqMyjLSRsKdDXMlyw0ECYV5jarC2nVViiEHv
auZ+j5mNwwMfJo+JTWQ/yAjbF9/xKlQYRG0eC+7DclpIufTWEgQP/ijETEuAei9QI4kx7ZRl43wl
vA2h+9zCkczz59oy+fwZOauBpYKyyicvwGg1cRQOG/sDZOZZzgCHHNyhtuH9KjzLNjdEjsfvAIt3
HbnxcqfFxlVHPtANw7kA1+S0PlaPekrDdTCOzQ38T74GgfUDc5ceNAJG7RFxOw4hc0wI6QbZ6niA
gu6WzSc9nljXRztaRcvcPcwIeRJtG2eJ8dCm0jsiMRfFIMh0YYGStMo20E3ZNAG8Krs3iTH+w6hy
UIO6oXIVtTDoiofGMjG6zA4FGA5SYuHcIVIEmLcwSZYL5LXxThjg3PNcdj8Jt8qGmRdPFs/IKE56
Fjw4xbW+11mAnuIThym55LaFgC3oYj43wyDbChNlXE43fq2PnsQqgjZ+QeB7HrQVHiTEKqW4bDtG
Ag6fyqDf1gzI4H7SVfwzDTyp+06KB3PsUMhnBg7OEPQR1PrxjN1PbVzD+Rgc9d3Cd8LpbJTPGXre
xejZI9bBJ1Ne8E2r1Ce8T+uoIro9Ep7ZFJzhGVcTja4dP+DE/QKMqX9NfOzSRQAFa4wvyCzcRdGE
L7sBVmRV8L4ncWgcKk5m+nKzgNx0OIgQf4vo7zOoFrD6Q84c1KjzPEuuS+8bKHXGvRiYr2SYiOCw
IXEFDjMYEzBL7eIek8bfyABFQU9iH4mZXCNS1gB0sCBdseno93yh7EDx6sSdI1PsZpHPSdYOG+yR
RvTNKW9seYnpbTLSSgL2w9zGEmE01MOdwZSthDsxV7LhbXj50PA6nGAKY3fr4CL40jwHdRJuhiS7
+WnDXtOUIGF0/+yVa0dQw0R5GqNmHVRPue9fRshaa2EO81JAORwsTd+u0iT7tAPFKh0YJNJkyq68
0c4FNHduBI6vPHsMNFDC5Sp0ss1URpKW1sleNdqg8kXXoNGo3mPv0Q5PXuZeTIafVcqh9tXTnri6
hfgHGyw9RdrLtk5hfLocUx4yZleSzRPniG4+OW7HIwriqMcO2Yo6lBN9cOI2PiFjL10TZYRQyLpb
lBHsqbIdr07YEpsfjrTkRmCuZAvjf05ohSK2iqa/FKn1u9J3opOaeeQQ2gg2foniALo5WvdNle+t
kNk8ZKm1yjtZPIjmE6C9vdC829NEECgcivHiplF86XVxzmLYa56A9m3KO2VoLBpKk/mAhrUerDaH
AV45zKAwsovPLhDcLWUHnLtnHu+pUg1HNAKqnS+9mX8qonBHM0rE1qYmEkd2UW/iMc43Amer8iPw
7A6TUVT756XHkZHGyY/5P/a+CW7U9mMuk+LZuJpBbJ4kkWaOnfg0CINiUurC34788iONaHS12Fjp
y/wT6/a3U9jFhfZnVlJWAWqItgeqwMEpTpQ32y01OTRLXkGyEWGKeXvPc8k5hP6fRBbdTs4I8KiH
80l44kxjISZVsv+cHFV4tm2SRIZVjwwdPIbgMoVra2iWykN4wEBVh7VM84d25orIfWMX4yXE2mle
68UnHJWAZq1hJsLmvBk5gk7RpofQmk5JORTnqJeffQ9LRDWsG5BfrkYIAna2iGHJ14nCGZjJrNF8
8MquUl9uO25928LL2ljQViPSdpwGV6xWBV765qa7P0yhrHNnjF+Jhws1c7kO4Cj1vYdbv5k+sFFz
HG6z53asnky46uvGylAYkU9CaHwsB3g1OJxs5vhe97xJW3NyzywL6FJ08R4I53fw6DLr2ok5gXFq
fPDwli7L4TNulE/b944oYfFK8OEl5bxzJMK4FfD9Tj7BVRn/Jl5xIO3DuwzwQSA5UaNxfDaN9wI1
6KGnndcuTVypONBY13rqmHeMLINs/3o5CeHKrP+yGMwNVkxuPsOm9Tuom261zmn5dPBXWqnLbsOk
tm1A2aaMZOllapFpA5srpKiYG7CmFRIfyFLlJvrxQfbhaxIGza7FhDzlpFiMCAte4QMPCCRpnqbl
2rGSW4tDdSSEs8rIcWjXebRc/TkS0Yvt9Ndp7PvUQ+3tvK+kwHwRzv4LDUcUlKknm65f2s7/6CT6
7jo0RZQtuLlgp+Ne/jGdaxgNj1lFcLZainJkM/3Rdg1gsv5asBdGx+4KkGfUjXw2qPV0LfRUNdJo
P3lHkrcfwZyFq26BdWcyegGDOxExXY1DLjcJHsGV4813jjOBO164P49CRHSEdBu3Q1KCtF31ebGk
63kq4U7Hprsp0/nitJG36U2Dch2DlIBteaxXpv4jmCYKjbhqLI33XA2rYepeAhQajRuycSDxmPTc
EH455CS0WBn5qDG4otuh33IW69eGa3B8rbXCEbPFkMj7IkrBKLSsIQwssZQnrSs0oU1secEaCCUJ
rKG+5cmb6jTpzoEgeVNq3AkEM1dG6O5qeuc3HPc3Zvjs1z21TS5irMwprKa84tk/qfI4tw6Xm0kk
rHLvsCUeAtfFCSjYyjWV22whPpgxXSCGF7+Y3dCifTX8DcHJ0sZjYC0mTig0gjMq4J4vB4mf3Ajd
yK6yUTdCDCK83oBxin5fpk+QYi6O4ZvHTmcJA/dgragoSe49uOExhS7QVt6Mv6ynz6CxXEBm9SuI
lPLGKkkEYnlxchZERXlgi3UzpI0rIhmMTRRB0gSY8dsJlvtwP56srGUi8w2GVIpVRzwFViOWqaCg
JGVUzpHJh9jOgWOpXo6hwdlNZuz8XCU6iemQ86b+pZo0Ra/9nZnybeCmifGYQitwmZErpzhwssvX
cqZCLGYrxakwa9irwjro8JxenUmRuxIbh1GVu1AcIAKF+OcQJ4JoUB8c/9ZQfCiziu17m8CJLvPw
CO+Yn0uVp95/btFgT9puCITkOd83TZ3g0GMcj+QPjHHFk4+UGDSDhl0iSvshK+OAmjt1obveSP+1
Mj+yFiQraLMLcMNHS0E+cktkRRyANx+jktMTgk5q/7U1yIIEfrCdHed1UDiI+jEZTtQ+yxvi3W0y
5mndkMvZ9FX/ZAQpbcxil5Z62uorNek8stQtOfG72gkyGjU7UOpdiBCPR9fun6XSLw67uA3GrZ/Q
xpRjtq+jJHUx2ew5puJZyQwvWONuNW9yzDfGC8+zGkUnfrNjmWMDFvjdaSjelANZt546D2H8hg2H
PTYF34MozwmRv7Rqb1k7Hv1W/4T+vLdxjEIay39FUz7ERHn2ElxsKwxykOhl7RCcewTaq+/FjwE7
5cNg0vvedslDhX87SaGTDJHPEMrO6Gx+Iugy+6vR3o16iK45TFNpIQMlrhOwPOcb1p3XX9R48PP+
0YC281r0WbafK2TCNOc/pkaZxKgHs4DnDYMK7k/ICiJ6zCxaIjll7OnfpJmEFHUZTDl8amtF8CE8
abCHB9Apl9AQ3SkoSkq9FMsnpw2vPtpuxLmNU1Mgzq7L6cNvrOe5EOLIGvG7TbrtrMNyGysHnx6u
ZtVP1zEuXsw6IpfnKswCtd1cnKLUJ+W02aK+/c3iiqMnkhv0gj9N7qGEOXQgd63FfbOodDjqRo8C
jZYTuikmdWlxtFk1xiBp81tKhol+imUtCtH/iR91R7E0Tykyi8e2mx7ZE9cvDvAAN6SCIxufROBF
J1+WXJOz3yAtFu457HW9C+wYy1hRb705Kd/MyPoRXXguo7h5dXHo2UE4c5diHmlzl/xWakcvDKfb
IH10q7j8ElBWNkHilsdGldTS5cXybhYnykb0QU3xrbFFesrop77oeT5puP08sqifTqFEr2fyrBdM
viNC/GNoA6efzQ+2DOMh7qlWbYqaTy/kTDLOmkcrjrgFR8lMPwAqJo/CzgG/Beuh2VS/diaOdPGw
4xE8PPExXUw5bMuSeOBgQRo06JteREzIIQWEjt61Pe5Sq4Uoq1eT6MBjJEF84BvG79QxOVAJ1a6m
bHQfZqc7KOhmX9pJjx7gn27wNbk7f76o3j4AQfvBIqHeGj+7t533w05yPoRF8R4jC61jK81PmTTv
iof12Q6NX+X031Xnq6tS0tzF2n3mNI8piZ6yB5WIf77D6aS3auStMbSx7osl8Uzmu8OrcJZmuUl5
XhCPC15m37T2jtfszTZxeJmM6TUsaXsY3eQhnh/UYrExG++R8x9vuYxqyIJN2wMvm0Mx0QTdNwLa
3DIfg+mZsBOWGM2E4YFsYGEvYF5DoU/PQ9Geh3Z0boKrfetXvr8Nep+geFpcxsHN/8+XijMA2rgx
rSzfybf4p346zPnvXla4mwL5m3gtnadL2r7HArMdy7p4tlJ0uAZUeTvM8PRe8jJPbunyhW07tZ3z
xeMaPRDiSrZDFPGeyP3yJewRf4EUpZuOesJzk0sc4lHVX3NJbJeSuZ2aur9W7uWnLn1wjYhYVSv/
JVXfEbphUUMuxyZStaGbcT903aZDrnupnEU1Uvap63JNAASoMlwXWsP6+LvlkgdavbYdGys2MAda
vs21GUSvMsu2hSQxIG1sEGwvMbXRW1CF9n6Sxjv4ozQTnyLscsR0/Ymt7YecZTWx3LF7Ee5GV2JF
Yb4sB5b3E6RqmUTZatVXI7nnAXw9lTvQZfQGg5f5D5PMogmcecEvzl97/leONrXsaRzx2XjdroBD
QXbfHqmky+SRYqm1k4juUiTB3bAlx6oh8fY56wZ2z/Jm4R0DMR4+RUYXXubYel9uaFbX6m2QHrbJ
QMLBruOrC9l5P41Mx0WLcyf69IKYzh1imQWq3DY0G1gPZpFeHR54JbnoITEC6mMFnj5R4LSH0JIE
JRsNQBehpcxtXvFmrwj5QDYoaUQmLe5l8qo0uTxpZj+iQheU8E65bc94poJzaGPGnURzM2tsuUkJ
B9YjdmRjx2SnDSlnqGg4bqhk36FOXgzcmKzAix/Xyp9DDgBVB++vd/KNa5JgZIx+VZFK90bU/oxN
kB9Nfo1wHuUWZIlYVZ6HitkHJ4lqz4w9jDswDu46lbZ7DPKTbRzM6Z6kT8xU84afCFdX5Ltny/Au
AydlkkbfVvIrW/1sdt2N8qZ9Yy4/fMWXRIY7TJBUeqyrsP7yJHbtAFPH60awNBjK2DjiuByONY5p
f8uUFt2cDMMbUNN9W7JES5c+V4EdoJ+p26m8v/FSeZHo95oQyzYQUpLwFOfYwbUtfWIACfuTZnAv
BBuiG+/NsrXRkUp83H1SXFKrYoHzIiGrsUrMHnztHnyfk0NChTRT262NF5TVvMAovusOTaJfnPIp
3uNYt1i76X7CutHegokNNQiCibQibz8g2FHiL7SZF6fhnwgzCw6O+4G4zMhRuVuU798swV+G+WOT
tdZuqCcGMMUPMWZjyLPcWteutZk9Js6WdBrPZHSBpXs+e/QrD9NNAofKyoHv8WftRZzgFuPB35hP
s0ZRaFXAAU+4f57EdhB8K7mGCsJeGGhWugxVMkAMjflDRZ7vZRsfugY9J5oAn3QzJmdXAYgowu8R
uvxBmfGH1OSOpo6Ltm39jxK+eRApsYbx8lOnNp5PfS4KUBSjPwBEwvGXGbNELSakSv34MxakbdgO
f+GNIb0HcCVAUXiymFC2yWHOXfRbx/6tM4sXNBfcTeVXO9kpfkaIEIPJuO1w+CoS/zACblhr9CVG
lg294RxDqvTXkoj8vgdThdhwRaCwD+SfrGHmgrcFfzckauf17Aqdex9xno0o8sligeKc8hZvfE4u
FGGtuh4AnNI41Wk8YCXAhnT2/spSPbs1PKOGQ/Xc0RY8mXRoT/X7ZPKIm/2cSr0k+WZIHBT/GCH4
MTYMf0c5HnZei6cXCaf1OM8YLIo3bc3dTnXlni1ivnNLzhkVFKiVtEZIfy0nmd4qH3uLCIGPNzRC
oSH5x5dyrh6cMLnUMaa6eKkByMJxV6bj2wj81mz45FHcC7qjjrTcO578ijPKFCxoBbiam9uol/9k
hobsMnWTq2RqpX6eeM1AAUXm7GDnB3HdkxIGCWmyNh4H418yZBeI7wu0eLLKX+6ZC+F8gGYVRBfm
j+v/zOH8D/GyLua4ro5///f/WljPoXBYR7ButhySYAv/9/+CYyfkn5omaYM9zddqG4USoBugvdGM
f7jL13OIMoNZCdfeAsCSIr1MvbxVtvcB3eLv4lReewoL9NQ5J5/5Gxv73mpebN+6Uj/UnIgGX/FB
pGtd/6mT6ZNX5VOej9Cxy/ou+n4LDYUhESsDb5awCf6M5hk2p/z/YIxN+/9luPKDBp4loGJblhn8
N9Cv5pkZpKEK9kza8O17cIdNTA5xdjHrYAfAqPcxdtKjaa0kaDY2AqMGAXqjdmEGjFzbnXuNB3lA
KULxXEDIIU8wmz0YB7rqXlfII9RS5IiAmhWjtfF08wdfRdHUgFfYWmXBqY9J2Hbs8828q3gE1We7
9mhZ56bp2ueiwfKhFhqJ9PL7aBefIHQ+jGJ6nAxjuYxYn6AEkoWI3jR/5Aqh9pymREOoXGNFmlCO
EVGkMJhTt8cv7baPTBsnp95bArjiYLtPdLnwlyf2ybBDjNnN8oThgYED9owDkTynkaF79Py/s31g
2rvA1BWYYuKQSxY5P0jf/nPjNC4gRrBFJ3sO3gkuwBvaxd1QHx3ItyBtNp3hHUvfUzS34F+QRf9M
ld0Ro6fP4pPcCigtz07epdc/6Cz/BZzzW7XZTyNIEGbcvnYpDbKk85EO6VXfGpTdomo3HleilRWP
NC3spJd99c0iw5KhahfNcxrpM88gQaGms/+wrFffBAhQvDjhBnYcWZoRYFdrEFJQ431KxTt8PByU
rEJ4rokfJdtmG5Qe043lnBIqpEmgpm+Zufuf77r/wKz/210XOpSwc4K3oN/6/41DW1bS4YJ0YO8G
NPdo5oqGJSecEMGWBJc7YT8PUkb5t5ZdtCekSiyMV3qAL5tEZHsN1PBX+6W16Xy2yEsGNPKNL45A
5JqLX2l2klCZ9072GgSKR3AjTA9eh3fDymprk4AEWjozUZH5E6jqYOuEEqcK/pHb/lbCnre9UZwJ
UeiD6FAoyGsvIan6jXp4/nJeDsqNPnw1vERLFKUBIbxGIuI1AWUTVAs/RidPYoGrRf/F3nksV46k
WfpVxnqPMjg0Fr3h1ZJabmAkg4QGHA7hAJ6+P2QvpjqnrMZmP4vKssqsiGTcC7j/4pzvSDTifl0u
H+yBfL8jW8o1u0AkCiXMockTAFMoTP/9J+z+i9c9dAVpCAF/BTO8oLf/6VxLqyECpajCnWrfyAJ7
FZLg1+40eSzbsoTRjxDegMilOMA2BK1LLJGRxyz7xWRSPDrvuqUJ9ocK+WO+7oYB9F4Sf4cuQ53e
YMNJBgi3mHxhp8cYbdz76fAdp7yhxafbwhAlDt5Wzh5a3VG23SsB2Ahmhf8aWHqvSYZE3x9jEQML
4JoR6pbi/NfdSdGPYcQv1kxRDvy034VE7NZkH2lFdRSkquIu+vn3H9YSOvF3LDKoHC/gYAQXil38
f35YMQEtnvDKcDda9cdkZ98CWSGg2pePsV1KCpbGsMGLj0lHv4EzssYGCQxsdhORCLAm0ej13/9A
/r/gNIehY5nLYS3MUPztB5IZLwczn3DnIwRjeZN+BsVjkUOMcvS60fpYmQb5oAA85yQ4VNGxl+qR
OAnKLAsRH/p5untej8m2v4GcWlnCFEDil+mtTT7yCrDh+khLcsAWKKdjQTWNAvfNht5hGlD7Qff/
yX+yVFOOFcNrGdTHJTL1JuS+W/dtKHjkYUJN5ZNVR6ByGkz9i4GusC4wMPQ6BKh4M1ikQ1zG7kHH
vrqf2+iiSwCensGCXBMjb/ypAsxZEGdf52aML+gETbEIv+OC0qYkGs4udmVVnJeDzm543gYnfY9H
ej9fkHCQTFxKfDPQ5z60dB8TOb/9++/B+Tsd3zfZbbnoDsHUwou0/xa2gC5zhgDPOVXzU67LSZJN
Ad52ZDzW+flZ5g9OU9ynafoNAfYwmdVXFlHRF4QwEHbXrMYFr8zSo7rBA3xjGXQBGQTYdOIB5zhO
e/DQKBdsHSBzD8h27ZxpSTLY2BOdyDA9Dx7lNJEX32WB+9No6vuREcEaruoG/Vuw8tL4tl1eTphN
fBAy+O9z5P9H0zxNkoCZzz8lCIq0pdr57v5HxIzDF/5PD8v/EU3z3HWf6n/dqc8/P23yL37lf4fT
BM4/AqgRJvM/j0rTEqQ+gKnqqDz9f5ihjeSD1xzBdiB4tKpadcl//odt/sMBJcGZze1o+a7NL2pr
0tP+8z8s+x+B43AsMP4FPG96/0/pNH89vv98DQsC04TDGeIhLrbE3x9vJuIhvHt32DWpBx7OKc/L
YKRvXxjM+IToFgSTDfqnd/JfMdn3QxE+Lf+JJnFEeI062D84PckN0rhLR5fQQMSyXh0yKupRzDGR
v/XBqD77MTKLfJ/mzQVWEyBCeF+wINJPI+5RHGCb+7/UF2C9/36CitBxiBciwYeP1gv+HpPCZCUf
RncYdvxbZ+CU7VFLBnADJFM4eNG6tMdbPdjptu3d+6oETI/g/OSakM4R2f8RPgLsv9xuNPUf/ZSI
bQFO5ySaNxZn8mwSsRWbzp1qWgckE+HA+YgLFpFILmNC0BjGdstf8tZo1/yGDm4zMZ16hsO5Q+aN
33jJ/QQf9ORPvMutMvPD4CxHQqnbO6WTnzpqr5xN4jLJwNhELtLjPExPKfpUcqzrcyJZR8LLPrIe
Hh/RJ0+gtXDDxgATxswL9yMk0SOzbXI3ZUV4NqKjvuqiazSTNBT77mdN/hckoeSgVRicOWku7Hf6
99rctxWhdvMAN4oyHgWH/V51xtZgkrGtHL/foYVt1zDr0nvMLDXlrjMjxUh7Fki2tRtTOZ+isssX
0w7oZiisDKjvAN3hqKTxv9XLurlBAixrhV4YGcxgdmz1THB9nlM8yNTeAzBKUaaF5qWwEcfwjTE7
pT7LYozeTukxcsvMo2TSLFEUPbrjjw7V1TPwipdwg9YTljMia+HNE7QNinaJFYXTkR4lslFhB0+B
37LANwd44G3ab+sW5GifmPjZRf7c0Svt3KJ5blMdwpceoO6Muj46wRiT1vrKekIbdIZBPFiEDljV
lvCIdmVVG6tfV7KpDl6Jtn3wzBQb9vxV8wYyBJ+2NEg7ZJonv0dFS6OBi5ikMxORnD3GK8slAjY2
n/wUIzwTSZFrljbVxTD9bhVmAGEydkxu3DfHrHOeK5tIZdOzv/I0jFCcL4bYYEZegXlZtNO6M9OH
EELCQTSBYt9cDMdKW5s0HigkVAxYMdPVE/E2p4nl/im2og8p2cHbDoveEfr8yRvd7IpE7aOApY5M
o7kdu2CHchN7qeKW8pKDhasRUxCFdotgIQ8w04/1DG+vOxgCsiodCjST8t7R8SYzCnQgy4Y3y5+h
hN+l2XCbZzQ6ZA1hecZFoIkQnC36PFBUOfCOvKBS5Pu/cQc0N8B/Lr2muLdBzQQMiPC0Zs4q/DZ8
chjMJHjxa8gFjQvquRtYhrghHS6zoDxa11gc6rx+91LKbgDiB+FxhCHH4glJDbzvjCAH5HKburIv
c+Ey8ZuY5xnUNayDD/Y8nmtPXXFE7D0Xsj5vziq21Y7J9EpFt0iRr1Kpc16Wl9Z6SIT9bYsI4Kpq
0dzPF8Mhbivzd8yY91liYNquF86OE2/sARdGhtQYZBSfYOG1G4TQ6L2uZElkPD/jKtbZ17wMpuNs
QDg9TxuAdpPJznpuT4APIZhnzpqfd+3le6+ia8+zjz5uidIlT0cJ+CrgXuiSSue1M9R7zpoNgRtM
dQvv9I1oj5BrL1kzPxhsEUz2YzXxM8xtoOVEJ6sKXvk+OfysA6otFGTapbarcU4l8VOasiWwhvlY
y9DflqDTYv/sNS+kfb70YDSFt+ivO0hycX40G5WuIDGveWf2tYLvJRcvslIXN4G9aBbepetY/qdU
UYharqiwsYYegDphyPLLtVvJO0Bg+6q9JVPTvoESSHQFaUlDEAFNAwwHrQodnKHbddVzmVkh/zNz
EgyI+oLeYIeeYD051plo4rMi98j1cKILuZpMH/yxEe+mXGz6ijuJ1ehHXsUd4pEPlSYvIgXCH4a/
0xT+GOGMMjOxDzIl8oeoxhVX3ps33yJEegfxGajXepGH2wNmSQRKqEez/mKiJsBLalDZ9vW+r4xr
NvEzlnmBuTwB5m056ZdpvY3KfzPGch9o586P24Xfi07WwyvRz1ON+iW8NQemFtq/1pOVbwZkIBxj
1p9gYCEapK+RUfdYc2CNhBHdnQ3bkiQX29kx9pwfWY6XjE71qk7Yv5fCyOC5JT9zLbDWBys/g2Mt
3PRVJ0h4emN4ZG9jME0x7vu5+y47k3T02n43a/UxNspf1QQ/bNiRsOjheAG+wuAyBA6MPYX5dzAc
PW2htyh6VhYzlx+OaNI0MkiNMzsDYEXldqpITO+z+QEgyzLNdYjpsDRB0C4aqSG75CTHBiA+IVeN
91NFsUsO7yoqwZSpJMefPyPrcRd9/eKjK9Ejm+3WdODlpc13KzNvzQrLA7NdkkMTEGTUJGytXTd8
1PXVTELsaQ4Og6TtduiNOHkH9wgBmERNpTc+VwMHDovhmPwQYEXbNpxuQZwhch3e+UP2lzzMcTUq
AjRbAZLftHOoswBsIhm8TjB0m4rhP7qXNzkqIoJ9dTXYGGd2JL/c9kMU6iJSBmmpYoM9oIUfvQAb
igdDO0i7DaSFQ1K2w9FR7j0aOQB38KBvWolD3uyxf+Bnbc9//SUw/U2am9kOfMDBo6VBR8rPIUpU
PoBhAFolEF0cIbLNGNjtqsH1u+taIp1Uu3Ed9jpYHNttGaDAbRTGyrYFsVkUywMW3jbDPHPpVTAi
gFuBNr6rRlZnyQLYBSSzSv0GOoHi6w1dFNBwFITR4sf0m1XJWVj1bBsUk4TeCSkOHFhPOnwxI0Rm
BYYKx0IottAgLdpJByDZyiIWdDWV5Nnr2bzVjKT32jdeGZ/wXTXFQ9zVn4YB9Cn2iLQmanTyfTZa
/hDdojU7E/+0Z/hKukhv1GezcvqVuygMBWivdTxKscmC0iBOK7qvh9RfJ4ilIL10LaiY4dFl/4vx
bqs7+lCvBkfqkZ2YaEHac7Do7g7I0ORJhvYTqE1rPXdzta4igs5njTHT+CxCbtxZ6n0J653MHeyf
UVReJqNqd6nOH3Kzf7MmnOou/Gi2POW17Ynz09V8R34iFqFcLaHpzrDPRY/aIeyfh0xc4WhCY5W2
vWvGp2Yw1NqzGRZ2sMElQ1U5+JsYg85am8O9Z9dLVC2uc8rbl1QfMrP2r9QWdR9rBI3U30Fu+QcP
YEIess1WqmMsapO0W9ZYRaZjNBTgyG1jO9GkHnQ6iRWJv7y6DQI0WT4rLpk8m75lgAgwBOa5jbW5
bt3yLZD6sSCmjLcBXzWUclAXtLaDy0fujSja7NIod6n5kUFNRnQQH8kS/MLE4MG+9nAiBFyO+Nys
xzBo7gNnuDiNZC5sDPY1judnoUvvrg9h/rtFWB1kYRHQMTnbgkR1hbAd07a8etK+dJG3WKuoacSw
GfwCRCkJnHMEJ6j0sl0JtgF95bgNItfaoYfbDGa/7WcdbjPhf3UJxVPlm+e+bqxbcoYvU5vFZ6cy
rNvQQh2l0YGULX+SdkgAx7iET0GJSxCYHCINqUAGmbVD0zpuGUzqraktaBPBjG+1AJLAkCO7TVQQ
nPJaHMErvMKzxplRobxiVm2Va983MCi75N363QXa9pPNQrzHQczOAemJFQ8PccINI3vFKqYbPYbk
VQLZ1wIJId+ZQoNZi31Co1uRbGM+1fsy880bln/AdgJeHTyQP1Il5FosrJfFb+Sy01sxi7PWKYT+
y1gl42XmB9uXwfCRTkwjbv73PzBMTiCdIReejBbudLydAaHOkwvFcDAo3cYltyFs5hNE0GETZh2L
ISGqfZjPOKqnDU5L94kD0SUUni2CL6P7Jo3UQ2GrBYhSNXv2RMc+CHBGoutqHN95ahM6G7w9a8iv
4ztYwuMg/I/SGUAomo3NXvzBVkVyHTWqJkWSaTE1N3Vg8SJ2+gO0/QMl+qc/+19kbAI3ixX89+CL
2I7QcAdOQyD5o2mhqfF/YuRLN02DgBDcFyrSk9v7wAYLPsQuQ4uY4V6Nwh64hViXgH1nz71XM9zg
cILQ6SA3tgSddE81k3qPBGH4a0T/50k0NWIPosL6+tpJyIBRqJoVLfPKJHIpeW8vkd4b5rgh41sz
QrplqZEZxlulsyXxgmjVYWqfRgBHDrR/c8n3KT2Gc7A2V148bpoKoXuMT6ZI6mSvR4ZLiteg9rPX
2LdxamLSbVT2TWD87Qhil4AFvnBkQ3Qy5VHnyuODcV5do9+FgfnuYj1J0i4EP4AJmbSKdVtNHWJW
cat9nMtxM2asNnR86DTUkcXcpGT6mGmP1R90jx3JoGpjt7ZYDXKor3lvrnEZNJtG1i4zh/Ihy5Ma
eRdMwtboKOF5CRl5VrChw/nXBqC2K/JlsS7sbGuY+VfVvzZZ0p4z/mShaIwD+L1ANqD3/QaGrEVU
h4V1lm+rWE00NSV0k0M69Lc8p1r16cY1ABVYXA5NBdtJAR0Di9QOz0XDgL4qQHlWmUf0YuoFMCLg
8wHWt9coxp272CdBL43Sq5btMwzCpIc5t+arvzMbwtfzoa8Zt0f1MfTeBQoTfZ5tgoPICArWqdb2
3scIsAoC5ppxnHwymdV+cCza5OLDwCNobKZRqGeMTBuvHKBfxPmtMJINTAGsJrJC0Dh4u+xH41/O
qvEUJZKPbWaJ4XWAzmM2ZlUzrP0qgguGXrr3rf3czz+z2T3L0Pk0/emmD75sp/sWCiBh23ePdklt
wd4WwXQdHNOQEUMDp5O+IbsGWbEOZ/vc2M4W1txT1OCvt63u3g31dQgWaFAcqV1soalFTHgP5mKr
Q+a0k6RDkpoRsOrI8i47NEYToEkyD2b0HHl5DRI6PS+aIN2EsHqa3RDU05bgE9brod3tmvCnl0RM
1EU9rmy8d0ypPW9vSkLvYsnCUTYQhwhSc83SZ4UtGMcUq7KrNXVu3n3T2xXbyeqmLf86xLCZxagf
uzDYNzacUA9fa6cpj/E9juwB9+ogbiYAttvK4sAJAH9Vne6PhifDUyNdxKAz/MgBsOkp8zhPysq9
BMESuzEDNhA52TXikFnOvsyhrOXNwlbK4ccMFq+fdajRFaeubcPTP6fTqHYRu1PG8+thmJG1Eb8R
EEIZRgSmNLPYNrp57Q3/GLZLpTVhxVoOsS7q3jqzI1ErkebKEPFLFP42WNxZmRYU7R4K3zSBs9N4
72kwPZKTwm41Ry+gPXiPTBjWA683i2JwGBMrHgfFtK/mk5oGWsT80kt324PRsJ3KWQe9nHlAonUY
VxfHUFudxTR03rgofjZ2TDrpZIw7dwyeYqfoMTiB4U+caJuOKI9z2zLOwn+ET7XkJ9P/0JqcKWtF
aW3Ae7AKqO/iwCPNPiy3ANXUrRlr/wZTerVSI9xTJ0kh1AEx9Bdpx1DTb5DsWa7mLLyntsJUIAuS
5eaZXNHU2/hGe0G1fplENzF5bO5cW9hnbv6A6QO3L6qUDho/hr9KFNEtfCgWCdMDTi9x3wCfy0VU
PyRj+RSE5fdI9XYOFeYc4cxPc2eqreq0eGt8710aVny0rKqGjoaTey7gcVUoh4JJ7E0ezzVhmvOm
yc1DhQgl7ppgRVhMRRq4OiyPOvz+DBzZQitJ0MuGEEJO1RKS1+rmsfX7X6pl4DMQeh8BeYNua9Ta
Fk51dT1sh51/QgP44uqp3U2qhrqJUjX0KTprCwbLPIT3vBrJhhnzfGpFax+azNx6KrioBpw+rvWv
2RijVS6jGDnwDR7k57KF7DZiZUHxDJMgoqgDDBJyi0AorfQvbz3W7caO1jEyUMC511A4+hRM/uNc
5d+JDXOuMRlQ+FX+J8xl+2BZYBl703wG91hvI93SCDTZfHX4w65TBeo6UURDcZl+FknXnYXp7LnT
m0PT46tOQtM4MLa5y9Nouo2d1yLMs+VIoYvQ2KT6Ukz7zAfwV5qqe1N280CJcqfacNwXWTDcuwTZ
3aipxXSOyDWOVb63w+xajFOwiVPUS0WGqi2ogCzRoQdp+ojZiDyvlCDAvgBZakDbNIDKnnL9VGZ3
SYtlEj3cY12Pl6pNSBZMADBhX2OGMhSMVysE4ogp57TA39EDETGc6oc5IlrsMDjh7dKAIvGtT0nH
QbDhX0cl00MsyS3LxnBJBT7nI7JRCcmMAaIpunDjhKa7VVWKRbawXkTiQMenNfUA1TDiS7gN22UT
Dk+L4Dy2f4aEBURweonQAcGT9xQz0oZhJLzLCGF6BImum6JEQSmZovQwUVMflU5YnoPCOdULkd6e
YQiYzPZuxjJ+mRZUdaH4tfCwoy3KEfIfjnU9ZacwbC5D7r+FZBCnjsWf3NvKuLrtYnkCY/QgKATz
xdgVnwe49yOOq1Xf3MVcLK0xbJGZftX+uLgNQg7uZmSiRf4OI3sDSwughGxfNwkeoDpfvI8PargL
el4LfgkVS/lDgXQzuqFBEF56QlfK6Jlcx4WKBey/qLs7aaV4XbzyM0/zJ/po1MkR1UGtLil3e117
JQkZDimEONtm15IrGB87/rFPVkaCYd7dk+Hwzsu5NpiigQrXGMkmTr787HGw48W+dVpQHRTNE3GF
sCVjuM+b0eOchr2wtej3QEKOqVsCMGHeEx5AJCOPH7mQlpXA6PfPfMa3tLQBvwElszUl3KcGqTos
G8bJebLJkq5HIP21RrDtDT6bgOrFKE2U8AKLRXeyWOfaFrl6bthR54n+HaPBn6x3fzylTmPQcQa9
I2BZHMX6rfXM3exGISdQH++kcr609ULO0wFBA2Z4fByT3BrJU1cA+wPFu3E7zuGhdC59TrzpLqTp
z4AHwxck7ll06KydTm3yMrgvh5LGKq5X7LiYxDH5/G3NCZLlgsyoXxwxvKFnfR2khynPshEZ8Lk0
nXnP6faEUmbXob5lZXe3RIZT0Lbg4JF8kx4S0Z3DCQqXWxcJ/p9oDsp1r61FV8TYoxtucgrUvkWU
p2+tNruGhPbuHQnlzTSvUZK+NA3D34C9Fupfq90ABr1xTEb8pI8+5oHznUlBxxOeu06+ZgxmeSbO
vgpPvaV+fJH/wYlbEeolsThGr2TIkGcx3BlE0zRNc+Hq+R188GIZwxNdneUcQF8Nza1LN7fjKWR+
QjLJckTaISlHcBBv3aJmyjkS6YC6hKxeHj7DSClWCo/x5GKI9j9CN7LWpTk/qDyPT5H6yzZMqh3J
c5uxB/5X43G9iXrmwbYr3ghII8jDohh0h3Arat9d05KD2u/UFpTrqR6Ddp/7GoZDbzOUupDnhb4Z
+fm6GdTJ8N/brtcnBe6VIUuzhvE9rwdJCElReh+9pnyB+HNoA/I+ZDceq2Y5JoEph5nRbKbWsA5R
AnbfS1tsD91rahIhFhStSz5fvoErhCUEvCDtylvfQQg2PNzseWCWhGoR1oopv0efhs8px2u7cRLj
ISubQ1vlr3XHaFVMZYnxD+OmYYtj0mLMcIocqHyP5cWVZCRknXcOS0oOy7fQblFmGX3sHKWU5FH1
uXHQLkeG3+bHYOF2j3WBRT0y1xD7nW0NaOGo5/nQwG1jPjWNFxDSa8DJJ9toy3e4CY9T+JRlZrSr
TKCyVTR0W3xNiyvaoFQsiSCyPw0BezkhomLV2wO4P18fObPeINx1UYqJWgJik2b+Y7vkAi2wEfd1
InGXoK6a4CBzPPW1eHEU1B4ESnzDst2P4Zr5B6aRKF3PQnXrKdJ4TUyUEqJP8xOjnessHBu78ciY
wSNfCfnvRx1zy6haf2pmwj6uud4dh5tewMOc9JfV6BvlTV8VPusd+tqjhT5jlSoitqpoLjfacH4A
TsBmWc8T/HE8NOOafIWIE9a3aOHkI8Fj6LQsrujavAWVQ5E15oCzy0JspVyO0yood5XFZAQRV7Pq
J+AFfh6/wBT6HcrxRFvvXSqMdR629Z3IA8IAB35QSQGwBbxGeRGV4yHOi2OAKekuqNNPvyx3vSTL
j6jg8pBYZDB2lrljyYozmvEgZEnFpZQswJTobA31k6ciE2shAuagFbj+sLaEaVSsk6R6i5ZOx0YC
chMp9P6tujJIKnmSwnY9900JCZxjgWJBGJr5Ik/nasARURk9NgynzHYG0ovjjIkPEGewMUcgra2v
zF2jqUvF3CwOgPa2y3t7Z8XrnCiIq47VF8qjGxrK5LbTfzIvD15yfc8Y1dSMqBmsaeJw54OX+mey
imGk2aM4Ng20cTY7NxnFx94dFXgeLe8cM/tNIvFWFZm3oSMTbH2pgEycjx1WhO03zQJ55CHzYwmJ
AP8HF/7EMQWEbw9O49gKOR9qu3KOLVQg7Fbt1faGftsIPPfU+aOfTlcIEzc+C+d3Sm90m1PbPA2D
Ty9VVFzaI9QCJ1J8NlF7KYjzvrT0+aQNk8iY4ijMS3hn4B7201wVj1GNi8KzCXAbEyIEG1TWQ26G
QJqDX6/j5LWClzCV4aGncDwgcLqj4bzL0YdtG2dsdhTkkkkJxK1bi03Pne/TwYASJFREEsASV9BA
jAzXXi+zU1mHcgsx9OhT5TFc6x7yCBFcYWAiYDrYs7V0g+47bQvvNEf4aNMea7KIyBMvBNwOG4lh
HeUDOXjRYklLXlxZW5upnP5U2aJI5Sw/SlprCq4EIXmdPNoNvvGQiwWcg/7BmIrnzcIUtch2gEai
wWUuBXqJ5Z0L2BrGDfF4YF2qeeF/6cTfzLzHq0YvS+BlH4a5hYOqqgAyqYUFi5aC2jCf74NKU9rj
mwAdaG66jCgSwnYnfO9sz+PI2cwaFgyyUdzjgGoKp7LBxRvMUfx6g7QCI6mv1E4MqD8rp3V5opx8
60VLnvnn7PDG9pBP+sC+2HE/sxqq543sKDcT8+qQF7mnFWOaaYcpUB4iwMvyqQBwkRVxd45Cn6Ey
ggRizgA8jNSmVT7ch1nZPWTSL9mFmE8YlTCXgaPYpWiL68QSzxhWbiLH/0Vj6V7HyrgfajjjnTDB
XObhLuI3DPxCw2wYV0MO5awsiL+b5QX+RvY8ArwNbNk/qjSLjgIr42ooGmr53njJEBKSDMr6q+Om
fPOIaMIXkt3jX4KpA9fxwYOAfXJc9xkdPfX4/Br51dkPvKszyj/FaPJa4Tke+rXfR8wu3atLiQA8
2L7nvy9mAsF2CpgLVHi7DUVktUXmsMWHXtd1i4+C9MMwenCb8E5HO2Nw3oxs2mULnHkBJzgONpLe
Dv4kAJCxyOijMiZiK13/EHCyY6oOnrK8fUvTP1EPFzj+jTtd7WgyznCjrsY0vekKs1ZIpF2MToMv
/9Vyw4csxJYzTzmKO5pMW9wHgziqBEpg1SN9gNiIcQAGkjnfJFjgg1m+hWzB6XB+1Zz82hwwEbvc
m2rK3tuWsth/E5m3+4XdC2SJ/zf5UsE6U+avyMaDOeZH35s+Q+kdcsR7XDjBlQboSZvNWYXWYVF8
tnDgRxj1JfBqd0b5pu4s6ZEnQaZ3Xbzb7MgJH9AYNQPuE/5u2KbfTqDv5hyZYIhiYggOVMrTRkfh
1plQcRthJlZxNKsLGT/JXaiYMRlXNlXWF1veC1sI5yWast+pQwcSZtRGRAN0ZErhTnHleE2Nv/ys
004XMTtPND6PIOgvhUWe2EBfDKwh9ggUc+iSK1/dZsKDNjgSYSe8ir+Vzlv64RYL7aYDGsAAN5hP
ZMAfxrT5IpW4eUkM907P727bmKDvJsKbUvQOYHW6wyiqde856aN0RMTWzyIRxULD3DiyuMSprvZx
KL5wx08bFefZlfjLs89s6WyBYyxdv30SnDw3wkkJOpRpu86I1N6Q50KbFy76w9xY531nAtGh0vHi
4DO28MPEwjuOHqv3HAAuzSAzhhGsS1DA7hnRTkC6ytxjArIVNqG1a2LC7hQDSFxy+w4RARB8Fu9T
PcqjlwwlAt0AIJET7wAhzquSt5cA9mJnsUaNmYyslRfM+6JuroQWS5aOVKFygkgckTpgdh+GZX6r
pHTXZtllp3pBVpRptHYYHD4MmfMSa3zDvQK8ifrC6lB5hDI5lH7Lj8X5DTSd+IgB9juPq3lJQx1t
RNwcG5IjDFqKz0asvaQqb/whbHdDjJPKNWZKvZKFj1NqbxvZdKZNwd6t5ORaeb576bwyf3Lt5khu
XLb3ABLH4OvePPnLmBaDXmIiqZmB9KeyZwG0dCk6fktLnEuxm5usUlxs2hwjGXL+qqdPJkYMt+X4
buGPu4GAl5xy02m3hnUOF6XLOKfzXSrNR+4aBDSVYewgrRFkXir/oH3tr3sM57y2egflThx74ua3
kQfa1LC7E+wltW3GdN9UjOpDMQvSjnyDyHnwDLRmLvu/jsNe4XW1JiADURFGOAhjccFmiV5ycc/N
79giqCNE0F0pJqrDaNEL4ktm6kmpgvtsOuPpZZs82f5LELGcTRroOIo3K3dr82PsGIP3w/wzZNN9
N+THnO3Ducdb+tQGWGBS5ec7L2VVlPXY3RIsfkOargeNXaaJva9e8+uVWoo1OCR//WXGbMNs9z6d
gucwKR4o/Jh9BNNeI5Vbsb561vAQECIXR9EH6wlmGiP6tZsVBOA1cb/CxW7hOPBvvRhdv4VBNopG
CiWAJKucYRwepPGdaQL9Br9h6PsatU/YP06Ne7bdap0x53z3FqXE5PwWNK6+pRBgiI9otL0X7dns
BO2DATJp64XJDxes3aNCUI3/CyobmP9AgcLeN3S8B0x5SIeG+k/VwlCXTch7D71tCCRzA4BhfspQ
bT5EyG22s7LF3sXBtwoSBZyvw8YpB3phJFUHFqwX7JXZ0em7t1KS/2ssgkI/kE/SSQpYKGhIHMfI
OBV+Yrs5GJUX43Cn5La64S43ArK6jPRkFcgj+hQgVD1O9i63zs4Q/BisUpUBrGSkEUUZAOUX4RXL
SzRIWd1zvZVf8eijTMZTMTEuO4/F0TUITquALQXJcD/I9kRc35s1jOUKXOqeJyaA1wZhheuKba3r
3OsgPDqUmGxGCEAifnMtkTyvuim21yXJx03qn3BWgCzAWbrhQiA2XLCGQq/mWyyKR7eMl7UvQBK/
vHV7IsySzGfxMB25BGrorckPJpKdtF2WMAmPEDsTkwXOCuYr3NivtqiiG5IU6/UsjXEt2tpBvgOu
AlchptXeS3em2awCRsY0Krm1DQwahwz2iozp2MHm3UJoldyuKt1KzTsk6+FzdLZjI18TaaFgdO1t
YULUnZi4c8XjQFKKnOAcj8HkFhgM+bFXhGncz0XwjevlBXKw1t28Y3uNV0ZzvvD4UQJMiCiUGD4a
kU2bCEn8DVHZoGsqBFwZ9xacI44i1dyDA6QmB8BBrJfzaydMBBEyUh8qIvV6aixdWdcqfRuS8qzE
aWyaR6mneYHtLmScAQKCsZVzcWccia7ZRD09seAJunEM8emb9astP8kcIVC2zLbKLqJV3bQr3wYy
7Q1vmQtf082QUJgEvSYqXltd/C4uGq1kJMlql6J61LbJlqa20Vp26qAn8eia8RvKOLKJ5C+pzdgr
VduCYe7vFUrGG1Fh2U5dbpYUwwq21EcSV95xYuQr7C4NsFtbqt9OS4IKVQw4u7/pJrteCwSdWCad
F926REBYPUkUDILKiaK5sm25KyZzKwp2MapTjKa9DxZyvzaLCcKk/4uo89iNHNmC6BcRYNJzW95K
VTItsyGkboneJDNpv/4dzuZthGlgoJa6yMxrIk6wY4h9/zv2SzZlxHDN/alzwSQ0naHXI5tmRhY0
DPNMSA2Tl74GbNTK7zlhtiETRY3PTq7yWOAaYE5XshnEFq/eGfD8X2MO3xX97qwCWIAx4kpYP0+F
67zXJrPArkaKMV3ImXz258BjKBnOe5kYb9aUvUBR0TbIXAYMCHm9+GtoeGu6fjp6+Utej+/Iay3I
WBzJeP4WjjoHcC82JmKMlEn0YWwpFLvZs8nP9t7Z8mbMhx/5QTdGHFLizmKPr+DvFJPRGGBXIv4I
GRuXvEfgej6qt9KudkSN9tgWp22WsombrH0ZYX/VifrA+7GZ3PmB16NekdMKDsN1UAWyjJEknuk3
lfAo476bxPzNZ/lqEIP90Cn3u2SmekyzmqKVVBn2zjaR7YSWsu7Z5LHDVmmBARb+A4NpunPZh48K
CW7OOtwqScKoIraSGGtRwEREf8Z6R5d6UVhIy2Lxx3oVb+R4N0xYD3EFfu2/PLbuCaYBhjEiWyvQ
WTcfHDL8qhdWGb8M4u3VwDiAwJOVK1tca7Mgz6nWcheMRMjGaITyKL12bvA7JoCygNsbw8S6silu
MyUxumvwBX1g5SfRF5++D1QEo2CuBfjrvGDtNS8aT/uWD/PrEOORtqwXmyTBTcf4f+6zecMrLxYd
w8kmPcw2YHr2uiB6sLH+Dqh5itiL7+McbfKmbVZW3N0z07sVukTYhawhz0C5Nj03ZCofqgbzT2cW
J+WohpcMf5FHp7FUnBHF56XctFn7i60mp3mD5JGg1qPiSA5lR4LBnGHzTGnP0/SO7utrdPtHpzwH
LN7WFjOHlaVLtAZkHKxGjhb2O1toQnh3UGLAvbrG/yDR/lNSZY9ekvwj6xYATNivlJN/BG3wMkB4
2xhT/ijTYTrHjNPSRjC3hIjkVofcFu6e/Qz5CGzf3DG9xL3brSg6J2r8xZpKqkLLWNQzQ7I/A3sT
0Lu0CzCGhJ78CHziDY74N2RCUG0vk0X6FmHQu2FaVNpucSkYY0JD+ZuF3X89TwYQCgVYmfS7LgYd
xZv0Q5hxzKD8MZ56HJiZeRiM9FN6xCdKf9w5DGr7Kb/Vgw+XdCI518ESZOkBiSyD+m1u/4n0uB86
FDvKk4yyVIbXc2D73HfmxSQs0fSrd/A4LU+03VBQgC2NwhSF53jq+/C9z7fwnQMsFO68b8aTDQUu
Mhx7U+Rg4jXZg2S/F6xcrzPZGuugAUY5Dwp3UUTgPevFoML+PklSEFnAgEkoT0oJC3Y9pF1CkpDs
kKlMxsXoEMBFksOkAcm4GyLSbk7M6cf3uJJpZQLpBGfia/2Sd8gE2sZ6KVoo8XoTwPoPNSykPBxP
ZWH7m1ghAo/LtnqMhuxGneusAIHYb45ie8fCvm3adI+WC8WCWZmnVjZPYHGma+DqbVcq9VV1oDoy
D4xawFGzS4N22pWS/WpFHC+PT2OthjLs9oEDd9cPJuL3xpLt/KJr8T3mrjlBbkxBku6TPSnxZPah
9r3kFJOFhYa85EZtc5bfZt2vO3jSyOW4ch3LO0GBRagrNblPdkWWgnL+KLcCRxeO4tluP00zo68P
ORPCFuoTXB6YmD1CyaxJ7l5V+wdPzHtlx5x31WydO8IwzxFAUJs0TSc1rnWdn1KEEBunQY6J0sgh
Y8CPcFjU8YVp1CcSn/mlz2gYXQFe3KyJr7ZI78VcIOVDH1lHXEV0WGWjGVwlwW7oS5w9Y5tdtM/F
kpYFEQkmZcpkOB8teWuXVI3PKhIz0oamf1qS4sGPjoQR8V9x4XpknYDl6qxkAXWD8WHOoQ6J14pn
2gW0jtUvTJVVOtMgq7Q5xLEv7sOAVFx0TYLZuLoI16yPfEAJ+ao1D60Zn+aye7I7DNv4iF68hMlE
HCjUUSVyAjwE6RlG4TUIB1ow/B34cwdmySIPt9F7HjxrqJSLGmJgac2l2W1Cd+JV6BY8eK52XvVc
TVXIDI/qe2aSDcpiU9FnhPb45rY2crYNJeyDH5Uf9kh3Nmv9G9iIeMzfIkpObYcpYPR5WRLu230T
Vld0Q2iUCYIyTMwVqkjOqTjxeLL4SOkxRmT+ZGh27/Sf68AgEYPr4Zob8S/u58sYQCnsYy5A0kSQ
9lnOq3IuPgInH1zWyoWmurIG81txSa1waDykaFFxQ6xU4BNg6X/0EKmIUcboocTJU3PGMqc750EG
PdPJSZgpuq07VJ81nshlYrTVLoaf6E82JqcmAiiYEwfnNlyQot4Ef2MVXIEYHgs9b0aB4ULMX14X
7pq6+TEbxhDN4iGN0nwP8BLEtVuSY9TB2RGU2EEGjARfDSQZsG865jnNC7YDWnhsWZWR4f4sZ25P
WmnM/P18JuxAr1WhGgaG6mcs3WaT9rFDxzKU262OHQ+qMZSpIQEGZm3syDuGVskAJ7RPodv1MHoy
xpdpEmxVEF3bNMI+Zjsbsr2saw/0YMfbNm0lFH0lU/GSvdAdBQeVIs9L2TRubMN8sRpIF7bIkJeI
+MRsk9C2tjE3AC3RwDUueGVhvORDFcPPJToOfb+LqTL3Di68jSSmyXcDs3nL+9neeWPwJk33n7do
LbSbtEd/craEa83XDLTJVjv/fDCYH66YG9b4qJ6bmBKDoJyPAGP5yfIBf3RgU5Hg2Y/j6P8zHRM2
pW7+1kEy3PIg/0mAre4BIiGaNPPh7B6VlOmdGc8+16G4QlYUbGg0AlR/IGq7Fm/ptFQGZ2eE6V0Z
qnoYDGVcEVljjsEyT7RObDZnZrnZVXpxy2sJjVJlett73mnOwwYAsf3Er0tX1jLxr33CfoXQa0/1
7zZjTmXk99E1X4fcZrRkxGwQc04SxBVHlySYqVhI5Yeyil8hUqsp2mUNiU04IpoVZkJt4sBIfBRp
gYRDlLAdbFT0GkcU3AnlIKl6aFgxyBN/SEEW8EiN3g3gDfoXZgCJ65/RYa7dKWUp3KQv8YChRQ7h
W4ygTdfiLxVVubOM8Fkj+F+PDJi4yNOzqFscu2FyHXrtHqqGxrSb+/zup+GBpePTHMefuQRBkhOy
5E94UxIDW1MNFdbL5G8sepwAPksbidOJTQqOD/azTjXzlyfXXoIYFegDD76sH6wSHTrOjXNxh1xV
MfjG/lF4ZMiMBnawdM4AI20cn3bUDqM/rkcwcwRcHOrVKmBOtgZhxvyuLo2dlMHZMtkw1ygEEIBi
fQBEAZlnX8X1mwHMlKTRITpUDH+WEnetjZ8pAuMb477jwEC+Igt9DNIaaRfeZafquL6XLz37Z4Dz
mx6X4Nqhb0KWTZeoUrQ+Xl9yqZAhPgxhs1/cekQ0okl1w+pLDdBShwqxUhyAQ2h0+5rMClA1qHs/
R+KPNjLe9UPxMQiqjYr0Kj4o59Mnm3BsZvJ7Zn9nhOa5ierN1Pov1kTSdF2I2+RRRmkcCjNrHID0
9AQrTdoESMHiO51ABJr1mnCZj2DoEuRyBbML96hLGxBR7vyIrr1irCvYdJXsT4b4yRji4CCFPPUj
usp01zPbZ8pHkgxRejHGHevuO4vfP2q2nGOUqSPE8rSb0a/G02OPw2RFT1fvILVQvgBClF3z4Qme
OMqzH3d0Px1noJzI41cUUQim8B2ak4F4OEGcT4DCEqIAFa/GBgVoMGrZGNZgU1V8DeIpXsECQ3XE
z8DewgDsB5cO7yynpd4gDTRBvAaXtA3zYztJZDsCCGMxVheKZdpJf9FaOv4THcgXuDlYxeWwoYJk
pk61Umv0XbYsNoGIgl2C6hXY94yW/9mE/Ywl5iwm66tzjIdumUMGJzJ7EYOP9qGzSnIT8u6+hE0y
OXx0lXPgrVpPnrMTXF+aC1ABel7xy5O9Ho3OtkaXYjrzedA+mTx/op5IQBijODqMmRFEYR3ItnXn
6u/kRtl1jMzsyoCCmxVzxLpJb7ZaBoZTvXMicDv4FKeN3eHfrCYkqdqMgUWyxKRvmpYhGonjmsDK
VSSPpulkXKXUIiWD5s5702O4ZfO7a7wADlo5HYA49cxa2cYx7KCktp7Qc9orU3FX+FSGabp3ndhE
xJZ+IqZ5CuuOBqzo1uwvKqioZHx6qL/A42yFbud1Zk4LGfCIhoKJf3DHoL1uCevZGgqESB64e10B
MvKr58TQ/3wopsSm3e24LamTJXqx+jMdobkx8EC2WTGWmLsdcnHnCkPBWDdSklXeZFRBxTBsAmV9
w7rLTrX89iMBXTyZ1u3ArFb3PCkd4FWdy0vRNm9WPDy55sKSAupDGN89qNtnn1GhVc5PomY8mbJD
0SAm0Wyh1TWLF7+38d9B9t+o0tyaQyMPLYoRBnVg+OVETrhsjn2mgj06/WQFdBrpvxPrJ0MyEm6F
OR96yeJwksUpLYN4Vwi+ewDfeit784+ag8tQWP80xfDOsBdTWqxe6jZ6S6R1wth3qlrvQlv4puFT
kh68hU58SgfrOWdpnsUNDVnxx6M8saP3JGnUERIDlVWBBsUIoY9NiCzN/oW8qddkSp6SMv4EvMkA
MENuJo0XG6Sb54yEAnTbVIQnxC3hBgUtKyTyhAWryCi2mQUO3OXWfEda9F2QFNYw8eF9V+eqxXoD
9IvVzeLltRaUaO6enLK7hXzaezbj9FPmkmDozf6JNewZE1R+6uwhW88OQxMrIK7Lq5EL+XLKdp00
weBZxriVhnfSiS5uad1sR8/9HPvCP3k+emAGPdwLTUkR3SMsqaaRUC704a4gc0TYxqnU3rARNCab
8VM6yb0hPNgJ5xNh5XcZw/gHVRHZZLAC6iTYqcWTYhABZgKuVzWzrlG2e2CQTCAhC7lF8dpbzuah
juzpuY4e8TkRtaQMuJARSqxJMBI7T11V7ELJhLWce9Qs3FmrBl/VXC8xftM51QOgaeHvQkcQsu7U
C7raeCXrJ1lV1memjCdZWm8Z0ZC7rBgRfHDahh30pJH1lh+sZ+GXW2+ok11aux9pyLxvTFESZgkA
xbx2d76PhpYFCdM6WNk4lTeWm/jHhvAZjLW4XcwluwB0pMyo0pK8f2uWels3A1Jp2mpAq4svIoqu
Di+XbJvulKMF23XJJjAzeZFLNKVl+s+Rmxw70lDW4CIITXWJSzJOEbTYLdfAtC5xmmEBlJcZssBp
SoYjIXeXuoyaRxut5z6ZOdPD5CScON8PKDcWRMxVahluzQmFdJDT6A/MkA61Fy5XQYE5cor2XU62
cQ1JdksAsM3CK9FHx28pTJaTp8ZKYtPdNK5j7YOqrPct+Sh5oSkqme9tkUj+lC8s/c07w+BHXhbj
krCAFVqLozBQyjXwGNlQTX858bLLEJPxqiMCYocWNG1j59vWGND4VYN58iWyzzK2jhWKosPQMohy
gxpy73BD1uH5zoSo02LGbcTzoZG9sU1Le9qlSySmjplNOkJDEdfefCk7vM7Lc4FOsD+NpsFB7Ve/
g57aU5DGV22BLki9xcHtiTP905usFKa84m+oMBnKUT8bnfljuIGz42j/FhHpBDXjdGuURMwjNt7U
yJo2l5hU73vjuOsu7vgQ5MXt4JvHDYzhcELFmyFv5mBjdI9jq8XIifNMxUyAu8Y31ziYT91ImGo8
C8Lk2kfB2OnozcFrnI67zCijvWi9bF06AMDb4SGjawuhIkRUKyn47g9tsTVygURh0RrotFPzWVHo
bNCnMy+hgF+VrsEc4XGKqIOH1PXWlH4B4kjvIeXg3Zqdeve8/pv42Geqf/PQks9LTiiDj3LXI5AF
2s0wjcxb9ChYuYia7KClIQWpo4vp9q+oavQj3/MpdwBN8WOhF+s04CafjL91Ms7y2NCv8T6hDxyY
S4QCaqA0KQ5HyiUjuweuvURhoGCFvTX2EAu/JrP9Z4v53Q6TxyiVNTA0D92CbX8xnkCfLpvkaVGE
JM70Jfg1zzIyWeOia9ky+z34s8GcJUlf3JLftRuDPzMqHp5y6xaEKOQHeXcWcztiQvi0XkOw0xj9
m0M+ebf+YfnQbglz6mYUWSHRsQthC/Kw5zxQuaP8m2jq+9juj01C5J3vvbFb+Ozt7CtDS4ZyHRic
ycrQLkiWnIT16ZLPyNPG0hc8mk8A8xIZNkxPbjZkD8a8U9pjxB7PITRh1WxTyc+RcqXuYsHfOxn+
uYiRxwnAoaIHN5z75mL90vxDcnfD87QQIDZjRvk0sBTpmL+tMT77r1x1/dqZCpRMogEoZqL7z5ZZ
QsPhlrmTc16iDLy5ju8OeW8rzquHkcH7rpAoddxJXuMmD0Dvk9VcBuYndiX5mBUGiUKj8x2zu3el
ugPwO5ZBNV3r3jMwT1ZsjbLsMHrdby2fJ7NhHGFugwjlpef9HeamprQKfrBKk/XodW9mV9xkrj8q
CXAZEeJdDCYvBAqisdkSC2ieIy/8dt3gU06Vj0yJJ5H9esJRTVXHks7Bu68e5LhVzaLMCJwzXufP
0bqR7eM/VAWUJkv5axgX3z6yNHZwZFcY5WvZXTovQTEO8EBF+I6NynlyIptI+Yl7Js9Y1npVZR1q
Gmmf9Move0o2mmOQS2aZxnjNM16C8+Sqh7bj9JeQ/TeS1cl+CBTSs2bWZOhYP7nJdka5/+VGzwFg
6CVkjhFAj+SBzSAi1MD27lAJSSBsevVal+5N1ao8dZ6bXBN2CrTj2XNhd3qFuNg4IE1vl526YpU2
TZCDY/tE7Cz0w24YdyC9F7/J9Nf2hXNWQ/Vbz4N1ixFdwuMDZW5wL6WU5EM+BSj+iq/eyrBeCQLE
Tbjua4rHXYBVijTY/JClzhn/ALRqGrC8IWRgsj5ILDg6Dgbt2Wt8Ps70FvTuTtlo37226be16R0c
3w2Obf6kG5/kmkCQBGF7ezkaJ3MkHKXLloR1dBVM7yJ0Gozc3Fh8BzigQVxZGQPhdJkDvVsFMG3M
bQR2TkQCY1KuQd579zytb3Va0L5aEWrKotl7IbLYyVfuCpTyegAtQMXs31IPT4Ww/WvLxMVPMc5x
M6yCxK7PXlY9Jk6jLuNQ5M+WHD86fMNDbcGa2egshkyT+WoRRBWAaRGksPNZxY4yj7MI/gxjeRc+
Itcxe7N73KL5uJ2K6KnoNDCRyN9VriX2jqUfjaT6DenFdgz4Jss5k/RkgpOw5aEa1DuQfpganXOx
DQRD1ADWFjyOXg+tfhJm3x3bxzGN5wdfV85DPAhz7+P+mnrnwLSSXcaI26jPY7HYO9aEYAw3FN6k
zFBDZMQ04SoK5TlxytfOal7yWJd3OdTbMlb9rQQmuhrn5J/ruLw7CPBAtYYOSkMmVmFCG1Tj5H2A
SIoJwCHhZRLTvhdjfC8wztuCrZJXRpjVlpTbOrWmTWNCMK0SKz+A9EN0VFYP//+ivPg20h7tfdnB
6vZhkiWDqYFxesWZiCQaJXjjhOdtkyiPPn3exczxn11XJE9RaXRnwOXelg0uqKfiEFulIDXYbm7G
nOKzor+PH5FQBG9cuMwae34w+ufxoXQXf5kO220xENDb00KfEsv4YUBn4nbV5TFOq7vR1NOJMIts
Fcr4ri0r+07IlYISf/MkTnbd2/9I+SpSMDilK5pj9BnL/CsDvEkz21w9Hw2f6zrnfBpx09fWT401
etd5KOn4/II7Hi0rEo//mbfRg3dbOzLuQoXmyeE9WLt0vjthyHFdho1/BpE78GnWNpdxN2/TiSow
q6Ovvpgr8O/VLQQcuUyaKhaf2EGlK3aBEyjo3cZwCgfWgewq8h1VASdlpVwceFmzI6yQbgGF5BgV
4prR55NCVwU7MdWCW8X0H8hV2eNg36vR2/vcC/8SzJvtXB6UVzSo2SN1BhWMi8ZOHlh1EDKd+Zjg
upLETMYc67pa6KbJHOGBHdURgR0OM3zzuPqXBWDg+UcL64QpKmuvWyt6ikZ65cGIvH+z/YLEf6M4
Lc6ml3V7u2Np15P8tGsCQ+2KzPquKz9+r12yiZoyMh8zZ/6MDeXvvKKPTpPDocLrusujHCHD0gmG
S7BvjNLbAvOL3IG9VNicJQmYJ+pueZyLxc/CfGTfpCQkG959Hsoj4SdEC6toN+Wc9FaSHOKR/nro
3avkuL4uQ65Nn9d0wzTd+15Z9itRYiW+Qv5IXwKFYi66A8Fn4SaxLXVfF7ImsypHY5i71XQT3BTb
vgrWahq8i6ShSaBG1VkPJavCb5dIdTBZdr5mo/4xp4s3Izjurbk7N1OPW6okA9ty7YPDyQBlo9sg
IYH1Pf2gNLbPnu/9KPFUDUV945M+9TlaKabM+QG1frvLXQsMFi8dR4p1tauIhaX8xwCdSHFFHG0T
Z5um7+2NP1Z67XcpMERKb2xlJhZmFM6s1MpdN4VkDgaLUagy7ybZc2yHWKJ2Trpf8j0SaZw7pR/H
Bgp9OmCtICowunWCDDgPWXri44ybyR4CriXRcT93qrj3ggOkkL1/UqnxUOT2XXUJ76NHaHVlzu9x
x2mJCQJqU0kgZpEBIyx5zaqH//4hOVOY/vkxDR2CsTbp42uaEeTuduO5YW4hKhM2V1BwUk1BdLLU
/NKOeqdD5reZ606HUquvOBn+pNqQTw1D/XUmDkHV2veARfQhUQoOAgqimQXvaz1AgAp4WxiMuO1R
YH08sjXoCONsrZPhV9SWovNBEpf/AsY46RBZNxa33CKDme/Q8DbbJk0deh51iIQjD/WA9qRItVwP
uQN0Ig/2uBmdveUE4swUoI1m97lvdfU4SXFPG2LR++6DXVF4sJFasZ2fIlxH9o78DQTMbrKBFfO3
IQ2OU8X5NEle8t3WOYbTnO0SD5djW84rqAjuk+EjmB88+rrGo+pkZFZZbYNMlyrLq/U2ijAjoGZb
AQR4bVDLbcUAMMdLH6M6eQMDNq7mqbS3EIkukcln1qr6N3BReyXK0oRTxB2ktr3T1MG5HVJ9aRBM
ILJDMYkcPz20ZbHJq1Bus6J6DUqF11/7QMRG3BoqWJcmCH4Fp/9syXy8N7jXNzNa87WQ+rcE5vo5
mvLceFvu+vEy2SfM02rHIJj0m5RcUHhf/uJkSk5zPPxxrQg9hdJgjRSuES/znUs1GcURrcyfVjn+
uxewonFkSxWz/NG3/gwQsN7SVFnnofUWshPkzYLgoFStZ4t7NIdKlcQxadlLsA3YBjNH7PFc0Z2g
MAw0TuH+jiz1GMMdXGWifgtNL9nYrXhC6vKqLBxYrlV95Ob8GgcFYx9jeijsYOOKx1iZkNYrsjI9
tWJKSbyHKv5VXUk97BYdY5HqD4rWa0tcYwBEeNNPZrdntbr2mkmTgJRvR1A/GGA04tbWvtTzofXd
Y4J5fuv3wG/ClErnWIIHXTWCaYKaSyJ9a3KWS++aBDCOdNb/2qo7Vv1wD6Loowtal7mx9Vplw6dt
wKStGBGSp4QowHrPc/cSMxRf2SqtdszxAwc3O7d4DKyBjfmAYK/lgav7O46Qf/xPoJ+xSHO2LDzR
quenNrL06BnfQeUw8sXdACkrpjVE2MK0SDkOCDvdF6SPNbikGC8muf9Se50BWMp9cQil2DryWsqF
gwAeDCHVYzIA+5lME7cQSPkVjkvrOFtgZjDlFhuh63PvM6UIGrGn4MavOJrk7gxMX3VWq1Np2sze
oP4oB83P1D1UZQPfRqKJn4BjtF5/GblLIAXpJUuXpEKV2Refl/dgRJmx6fn7KI/cbtP2wn7o64sZ
JXc3zeY3E+qO3+NbN9Jabxr0wZLMrVU5L8FevCn7rHxJ5srfyMBOvqz4oNWAy6q1CFXwvT/9EpI6
dt294YNjBDSuut5iCDdgpf4vWTQkbn7LIkwfYZBbjJ8XhXXvqKspbJrzGRNr6HcUZJFDalZo0npW
AuLUD+Yb7+RK7xjH5c13WBgofGLB4Cco0El8tm/Y7q1LGo9w95d9I8H127IG/1G3pjiVs0xWrnLH
fcfWlZAmDBFcK97NQkEEPqcgCTjrfuIdxwUdeBumj62n601ljf0+JDVdLjDLAWnYlpAn9BUxyruh
QxtVaybGHLeChSDqpLZFHzdN/QhTDlmGr6W1bjTzC79OCf8BOLbG392t827O92lrZavGrKrdSLTd
FAoEUHi0BikHHITEM4ZV9eKMxpcsHeMUUIvkYRZelBjSx2UXZc158yTQjBpEMEwyCm+Vwbo40UH8
NJKWAZeTINghvptTwToICfWQV9ZFdSYbBM22Lx3GbJvyto6ArVg+EAES9jpEKherQ1t4HzirxYGn
Dz1yqW9UcYvNg+mextAmOsz+ojUW2Q25DPmcWIiCkLSO2gvvQkdEcWSye/IdNlNEJTrMpsTZCDAn
zj32H9UWwUus0Kyjg8zDXaQsKjXpP+Sj9coYQq/aDhphjyMrcxTmILOBLtyYF69GbV/V5bgpysjY
xHMTH/qa/VNxV+291HPzPEb1d5TaSFO7b0jPSV8MkBhxIwlvS2/jPlZ4Yo0+kcfAxLRl9+hoZvAp
fVPPJwafr/SR1amI8H5lJs18855VVvNFLu+G6Ko/ns7ECwX+x1jHoO5qElk0bRMzTBBQkGAPtRMx
4+layUuPfSlnGOEF2j3HCgeFoTBeOwswqyi4MQd1ngN10qq0/pRyYLHoDv29Kc1fy4+41E3xObeS
9e2YYAaU7tYrbXtnuHa+TxYOMmNqgBfuxNxdxOWxzW6zmxz8ER9LluI8Vd4fE9as3Ub0ygFQscp5
awaMCWMJ6kBANmGGYe4SrmDaq4sIo8NgowdIk2TT5njUiAez6bR3wiP618DzkDE/WtzIr5bFOKCq
ZgMc/LrsUV/BKL3GVcstbCy2HgMeCkQwkuRf7Kq+Oa0QBIh5nHuxewhSABR6Gsi1OM+qn3Z5YUMM
lMHN4jwrmFNNbfcxd/62nVhLoEchJDZq3h0ogSuixYgj1C1aOtRzX5g8iaYReCnL9D0cTQ4wA6aW
ZwYkxCDNKqQdXwbaZ3MoN7FAF9dmyBgDX+GKyziSAqYfXXIxVID52cnqrSleZsvlLmq+g5LzS8Cz
oOz1puNUWvcULfOmkZ61daglGDSsZvSvD43X3nxzwq9I1Ho/ud2p6mKXGiXBnOZPz1VNaVES7epm
1F8TL/BpKmjSZaKxy2Qa02jO0DMooFNQNdCAFJBVBr3NnBDhgM3kOdPyPuWufmjbtWxZKKeI0U3n
k9CTHuxkcgvmipgSYtK2qT0icxsQW+bTb184844G7ah9NRzcLL0G/pMoixBClF4FFf6feracxyFN
PzsJh0LilE8tqz6NcYt4UzFIlz05WkYtdiapBsTBu2sid5kNzmxUZrJMdlnpMplixXyq9QKVrSFn
TNApjjKtc+4468GoySdjBLjF2zRx5KD2GK2AKYvVUCkUlIisCrYc1zTKlot9RUY9xTk6au2D5Aqm
wv603fCl8/V0rNNwXheazFncX0eblcNeNC+y6pFnKmSGQUdyAvHs7PuxSO7RC/1YXYAhhI7E6rv2
IUyiX385qVIay7NXV8+9L3p6aaBuRd9ar30XRBsTz9CKnhHjZUdIY9ZIFisRvJqJdt6RYfKMyXxe
2zHm5KbBJOFT+GxsB4ARnoMEUWmMCGFCiUhrYrNRGvLNUPXpqR6jvWUNEGNbJOQtuJZ15LT+yW7m
Lw7o+hJ3fAm8HARwRidUTXTbQTSfYcZE26a2DS7YkVROC0YAow+fVTfjS7to1GORop2QOqkOEwvB
+ygt4x6ZPpGqDuIUdDfkOWixdZDGnYsJS5yoWKYlY2Buw0ZtkYGuPElu0ZiQXi4A3yaS86+89GkC
+0Bgghd++JkJolp6BbwDvys8Su8YldTgddS/mxLOsjMxjGW0jcOALfbsevk2sjxgv+NbOgKrsmjd
VqYMXqq+hNisjw07FdeuHzt5yzUyv8DMn8oJqUwcUUg35rsphnvLeOPBDRlqdKBUVoVZXPKx/Q5q
sDhUkVOTfPMiUwUR/uZJqAaAYgfwDkuXG/IDxynAhTBs1ypx/4QSLoPTyt1s0Ji4mi+4oZEoML9m
i28iX4Q+G6l+h6vmWJKhW07twbbNszSzv2AL8lMsfuiEHBQ0PEqCBM3YsfKVyJihDjlFDBCRdZTb
t9B/Jzzq24V5zLGMlaBM01/by36tNiMmfuIfNTC8h6JHWg4n9z54n1Mbn7EVbAtEQXndpseoFfBQ
21Xhl5cCkgYeuOhkZuWtAtzDpqynNKzYS02Lg5r02lEVpJcGB9x/9EmZfc+PGNZ/rHnEyN2GL/FM
CGimFZUXkLou+xUGmTOYKcH62Oxz3LtVPyO5YnLUdu+VLr/xoX2bdf2vTHhdUu97SMUjqm4ocJxf
lCU6HoONMRo/To7288ERJXEw5anX+haGBm56vlfZs/ywSzz8FhWSTZiyYdNUsL1YSkqgJPH/2DuP
JcuV7Mr+SlmNiWwADkljc3C1FqEzJrDIyHhwaDg08PW9kO+xFNlNctAzmpVlpX4RkffC/eyz99qP
FC78KP3mSQc3iHq+x1J9NqeZqsHfGvvMIaJnmObmeI9NLIFa7ZNHDh/t2jzH0hs3LXf9FYCGuzU9
5rq/jSNhLpDeecEmdxtv1vLXp6jPH0qY0JFH7TZF5KdkpHSYsUTYzZs+sUCUjBfQOJ+4OBNAC8Vd
UajNjjj/cuKXiY0sDe4pa1TrKYbXRg/K+ldvcDdXGQf1G8nky/z/fvfgujz+LfPIHTnYFR1hvXTG
VRqh/YMzs/XaHmsJJdtFWFs86o2LruSw9yZc6Tyz1hXD7o64PcbXSf9U9UjYZ+Rfr9T3nWfM26lg
0w9svmr8DI31mUzt7VfgwL1pkfM2qBS3df9B7uzcDvGwHI34sRbeC8C/y0SE0GQ33frFNS3793Ic
z0mEyVi3rJ1f4KCxTfPUECeiP+kD+vzziNHbnpqvIu6Pjp25wLlEsNQ9So3//Kf/9a//8j8lDP9J
CYPhoHP/+lJ9Dv8cfhX/roTh+FV9pB9/277wxx/5vX3Bdb9BB3V0g/cAJVpULfylfcH65nnC83S8
nKawSIT+pX3BML+5usez23IBATu+TbNA/Xv7gvfNRII3fB9wiOG7puP8+V//5fcP7Vb86hSr/+HH
f2L4ZwOSN/X//rNBo84/9M64vu9Qz6ObmJUcIZx/KOnx21jrARokqNDNmnytPAniNH1wzpKI08Ro
2Z6oAFu4gzvNnCziDwao6N5Ns3XXPE0SPmsknyK7KJbYx2uM+k5MemnEtJSzbwsALq4o4453yhGv
QPg3nl8MrN9nw3idYRzM0q2gBXcNJQCf/kQlrRnliLL1ESxwXHIYhgl9hfpAf7HmevZWG7tiM2bN
PatGC6Qla0XTW8FYmeY72rb2CAez3cN4nrPBCq3u1pR0UevRUTGOLyI9YPc7accyTnnbJ8UpUmFI
WcrZIQiAxA28LvBU9Az/mMdN+zSG4+cgXf3Kld9NrhTD1q8Vh+myBoJtFuRrlbSTpxjuSyaJlE/o
BNhSSw+hcsa2hM20M4X/YNM/uBFhY23LuaPJz9hf1xoSTh6q+4Q4drD1CWxRk5T3SVQvUGHkReJR
OeSdtuPmll2KKumWqV6sEjmkN9ghrPtFUu46NLl12pHO7ozSXvoaVL457k9ntq4fTHrduqzrHjRL
Pwzjq8UNh3V1fnPQnZZ9aeb7oiClHRDX29Q2WJcgVHQqwI3SoEQdoeC2F0D/LncTe1i7Qu17tt7f
e9r80jA1jx1Om03nc6X3i1gczIglrlfIt8xMyNXh67t0Kcp4y0UDlmL4Now2rH/sFMxL+dLXa9CR
er/OAa2dVFxs51vws9m3M/3KBIY45FcFg5U2Ye3IEig4dgFV74Hsj7EFeL2c9zf0NFwMyevM9Cvn
wNUNKbz1XkCqG9cEPxSmR+4xbd6dMz3O19ZcqYyVqdwS+P3ue3g6Ezt7CEXwrNVyIOjUXQfdWlOv
M/Q5yupkr/DXgWuOmk1aaiQ/CJItSGOc7Uo5u0anhxu763KIDXhp2FSWVRpBMylGrIEtiWv5I+lA
tqY5fU3hkGiHUTe2rZrsQ9op+yBs74yxvcLUFk0nlsjjKU14a8B3OU5YVrlOl/H6XDf5APCkrx9q
k9aeuI5Og4kYJWoPnJgIXy2qlrl+kbCB801FrU3yPi2SC9Xn0FOpbcgG3hXYrW5FjFKQYADBSsG/
voHJ4VVENm4YFiZzk/Ylt6ZxL8vgEeqDuuq421ZNIZ0FNL6ftZiLqrgR2+TRgXm0DTEeINTzsnGR
Wan55Rrlq27laOSDrh3wJ1BIzA1p0zQx62+6KxaB7dwiVyZggXXxaKQ13BhCi1jT8bQN7rHTWmPT
w9dchJXFmKvZ5R5XvHEsLD1fVGlTrFkf6WfEj/yQpzDVc7hvDTaRvV+a4mRm+bBp63dPS4Yr3A9M
u8WobbKxwbrkurpkH5qvgcyu0lp/Ul6cs+6SiA1InChz+Zz0reCpxR3iqOPTQOUkZ8bO7uwiEW5G
3oTMtmrhDIP/nONN26SpdxknxANP8QGjJQAGGvJN7eLoMWWqbXUO9Y0Vjw9BGy174Xj7sPGYFxq+
ah3CxaFJknYfFiScnTDeeclKNCYMh8C7Dkpr9jWEra5u5EULIuuaWPGHFQ/mVWt9io7zvGJG5y1V
mvQqwEBM0MrmbGEwjGAcWCcJg3G7rrpzZAz+LiF9NsWVv+pohWM0yDVgeeqU1W78bMqoe+xRU5LS
ehsMO6QCJGuuoKN2dUqBVGK648a2bXEnfhoeNFQtMS8xnTQst17aP0oLJZDGEA4L/GdLGqiN5RTk
BUBIoPJpcmLRRSoNWWOB5RWlAV/J1tWGkjratELKsbyr0dfhhkml5B2VZ8dMlmIVE2ele5AJOMMd
3YAlZ+EYv9Ed/OTOqfCChRNuGBKwOYzmINHI2MdsTccgINqtzPWJNKN2bmT302iH6VbjTvCinn1G
029K8kunef+OEx4Ma0qBb9LNfwPNOFt+J9IgX++1kxMZT6MpwiJoJ8sw6eEw0EcAB/MUxGHyZCSt
cSpTrB9pIcsn7vbgAUJtNc42SldzdFKtxEqlRa2HlQjAUmazh1ywiaYEe27uEKiHIB8wJU2unj5H
tC93v3UD341jzmQf4uI1S5xTbouWphnFgxM/7kJpXXEwPF/Sb+Ls0iHsjrM5iAZIuPN1ucvctWY2
2H15h9HrhvzYmU8FdZB2w53ZVxQHTLOc2cCsWGtDSLjJp/4QN2S1Ju8DL5EnSYCspffWOQB6YKBr
YuflXYJ9Xawgo1ERLIm0p10LyUCUZ5dUnvIBuSnEb84jKsvm0LdB+0Yn+UL0iuiZUJynvYeYkRo/
AZsW2EI8PWzo0S3vFp/tvqxGZ1GVcXKFKbROgA9gcUPqTsb3PDN+RLpLnqWBv59BXFrWmUNjuYG5
2R8/XK9p4KDz5TFQ5R/Hlq1fXCLVxGDTSjf41Ab7B0uwZkVAVjuZnrg3cwKWQO0sWdOoQG13tk+T
UVvnDURKy33hZPNOusYjJe6wa2kaC59ENoREkvEFvnJzSmMKJGmJcTGOds4Bpd4KiJjoM31O51a2
KGKlFqOl72IDSbLjxXsZ02HGe/DzcRl/iQm0a+zl7i722GeKoq6x5RRQSibwjZ7ID9H8za/vtbrT
UHUbLDQK27eKRsmHgua3JbN3D5/GHpkJS7qUabw1hp6OzmZsN9S2kcXIvbXpgYY3Q4zkfo6F0tXc
+tAalDeNDQE+M8NC2LdBviMqCZp+mOY+cDwGHsaBre9EmHoqgIuKBTJnd1zt7Y4EoBY0p6RW7Yk0
TTPLJMgTjj/tOe5hlI4V2b4x9HdyqPT10FCTRB4nPGp8Ovfene6JFpK7CXLA7tFUXUTTNdvBr7qN
WyUQzDyX5YLV7tpalxcQEtjtKLTTMN1HNoiBaW6Ayn0EF9gAe5ozNlDG6yX83EPYk6sNvUlB7fAi
Cq1zunMbi13i3DCs9BytbOia3VAEyHV1iwZYgTns0LZO2lg8T7GD0Upav2nISJupIBzpNwCvBOuh
RUtm+KcPfDtOx1usFe++m7U7aAuCNneG37SDt2YBB1oFMgQ/46qdJ2a3d07ruSrmhiiESgOO3QkI
9i3rALMmCgZcy0LqGubGc65TwtPx2lg7mgMSnyOMdW+PZJLa/ZErSoT81/Ch+sLeWql/YwuXPuu2
jtup7GjV8uoX0wW2NYn0aJgxl2VLZ183xWWFqgS9Ws/ymRgX2HwBZ9p8BgLQ85NhmYioeJrIQZz8
2vlNI92yALOY0dvu2I8TGDW+oNhmDedST0V7CYbspus2vd0+sWaucv5ddCUWM7cRxJNYx5pPNTnZ
p0I5xwSu6QXsCGQKE1ce9LVcIw9Rf2Inbq9S97ZBmbIYjcU2wCp5ZI+dP0mOK4LhdcMm2c+e9LyO
NrqBCdBv3GZnTLAaebLqVwL7wEEVrlI7EuXK5LyhKxeT1gSn4V5z+HVqCB5+/RQgxwRIgE+39vw7
Ql6pCzeHyUNmhZtd7Dsr22QtS9LZWyWjvpdspxZpVptLiSC2mgqqcwm//Mib5EYEg0Ikx3f25URA
EMgvJfZ1P9xCC8tVQbcztAFuELihYQYkXXGbxgN2Qg28SFLvjS4MdgaRlIVryp0zZeaSs5nb1uzz
ZGXuERJsjWfgyg6VwiP/3lVFNNJyvldT+yhS83udBeP213+CieTUK5mtNI3K4p74PjQPfrPUb00K
Gr6sh2pNPSZGI5TTwt6VkHEsRTyCAk8rJB3W6q/KzzdhNtNQXyDFEUo8iP67oavHpBxvHtqD8CS0
qmpVYhMLzGAtDUKCfl4f0om/Hlw3Z0clPrVKw87Ybo2i2VYmqwwwsNkg97FNBQ1mVUJQBgyWIrt3
Qw2VsaC+Ie7y6oFrh3pQkHGWkkXu9q8/pzGQ1trUXlM78jdeJX8LTfU1WPGrn1Ea4qXPvRqpTZHc
y4ilP9lgYvYYHppFKFiCudHKbqWkADyjByXNDpwQ6tmCN/CgK8VX3VDPUcF/FkY4j3tvpXiar/wK
P80o2cINXyNrhmRpcBzLQY24oaPsIU3gLdVh9tz/+kWPzYcdEQCyojLfGhJohqW32Hj7tntROf2b
0ZmmN0mEk/f+5BXQYDwlNi5I1+UQlh7MLa7lBqSUHKwlojEZjrQaIgym1EaZo5XewHW060lG3tJU
sXlRGZo3VmlnC5LYuIB7MC4D9rId3VXYT1qaSPiMV1NexzC2oGRyCkPWmJp6L4GIoUgK46klDgf6
oJSHXz/sM8ghlOMSyph/lRG9okadrf6vHzbsNi8Qc19UYAeP1E3bXmVeLSN6HzLeoykIlhow3mXk
Eka+oHr89Q3GLraNnd5jy+DneP5lB2de8RqzJG9oVNS0gxnfHIKLV7fELQaJ0bAJniRR9xyVg3XT
BjSIqjHqtQMQzELvI1ai/8g9bM+ZO32nXO4edzHAPtDa1yYtoyvDz7HCWrsiUoBp15AH3GmAQJv0
zW5imrLZqBuwRzaghwkZlWvGcfI2buyRfOQeOjqOuPVjt/ZerSIIb5Xt0nGsrIM1X9pHN1PUL7na
0gWkzqRAHFTxtGLtE1dHCcmCQ81hKzp/k4btgsCUvTbbQUFaoZsk74crj0bo6+gFVFby83buNbsU
DqDHWHT+9Y2U7I0DJzppkyJlZBY7Ts5JpyhEvU9UVexHYdQ3gerB85pNYwQWWekl3DQ9t9klUEsq
ZPz06xuF21Yn8bnsDL7gTpxVT5rCwWIrwzz8+iEwhxQaj9Wv+5RSEdvGVcvc0h+Uyt2FqjrrqbHH
lJy1uBJaEk+/vgFJj4WWIdFJD2U2JU8RVUML7I7EqPWCu4GKab1CKuN8DKcrKj/NVJImQpvGQ7YA
rz6f0wMVMGdKi+YuOhGiMkBErZNmbVIkN2W9YLBfcP0cL2ETBuswu+duXxxlZ7g3g1wlZTP59AOL
6RUWnnxhb2pt3XkiC3naGnQWPKZzLsOzU+dziHj1DUX1Zsv4EDLwzTpWCn2L+U8rUn/FYJojDJnb
NsAFqA/DF+iP45SBUkIED3l1EaPUAuxoSZywHMA5wCpucp8YAliFtkH0ZQJZxyU+nYYaRCLsQfoZ
aMd5qEO92PoZN0HXqawN0jhYHkddozG/+DbBQoS09NTkkLxMEx52VbF88sLVMM6TaFkUq0waH2BA
NoAHEKQH+UrPAP7RkOgiYQDA865kc1b24VYMyoNRZXGOMU9EadQufUBUlCFk3QWmtL/6JzM23CTR
2f4TekG/scLPMJ52Wlgni7KW7eKfSPWzXilbSlRy8Slnc6xqYezo6OKa1rjLGOY0JM2GN6f4/j+6
dN5Ezfif6NImLnZUYST8/4sufSND//Hjb3XpP/7IH7q0880Xjmv6loAdi/78V12afl/CNr7n0QFk
gabhV/6tFdj8ZqM7W6z1PdMxEKD/okub/jfCX4bOn7Rdx3H0/1YrsGv8Yx267toOH5bpI3fzv7kI
+W+740OaNpwoN/NtQE0SFQIwk+E/i+AWVkG/z73RAb8FXDMHnnAgPNceXTIbZ+rsucrCQwRm3en5
E8929nSVbQcHJNJ4lbgpuN4QDSMjDr/zWgGOqySUJA10TjqLNA4YPBS+U8kfTVr3W4xx2LVyMUkG
hT7essuLD7VXFjdodcOF4Zqi1DxvwfhEdMYSzfEA5eXmNWQIRnio/ffSscIXzBhy6yUtG2Hd0/Gc
tJYP2Ngtr5OV6V+jX3ccxzj6f46elq09a6A5JaGf4RAzU+9x38RPfUaUtJA2YIS6LoyB1nTNOqRY
2c6A2Gf8cd8+QBwR3yHjRRImeyr3I8VLz2ZiWBdNYG3TzIFPt5wKlrYqjao3chHWveioyMvaATCV
bVDtwYc5MWwbbxoP1002kWAuSkQrQc36Hv4CgAkfOwHp/MBkvRlGK8Ye69MPC0p6BtNcBDV0DIH/
CmieYVC5Mob2o9W1wdko2YCDoCuXNZvjNycag6VmjeWnM2EEUK310UPFCbwiY4s8tbA+y4wbSeTF
yS12e//NcgYusj1rOL0Ix3NLXPKnx4iKRhO0LwRsovXY+smV00675VPpsRu0fPsTwIbaWnmC/XvE
8X9pErxodRKAbA+s8OyPfrApQWrs67iy4G3kVbBnUT4wvRj1qaobc1l5VnQxIUWuSbmz5igrypAy
rQTEMBpZdgsdhFYJzBGeB+uI115QphBahXolRziep4btX9TVyQmwu3vE4UHhU8a4clEFv3VhG4Ct
ygYIfga8kWJEU/kbJhwTE7Ao9qGO1T61Gvz4rdlvILR4UNUqFzAYFRZlmqUfjtQ4A+pIsEWnIm9h
0IdKKYqmLYexLdhU6mpVah7HXOKa+k7vNf4yv0kfLCuZrkYJt0n1eXWQunNThTwUlP1ciF9iD4t0
6loD030qMU9RTFz4W4dYIhaUWB1IDFRUWwwk5I1o8u7EF+R7JzmQeV0U883duU0BK/BS40irjCw4
llEMJKuQidgoiGQrvOZANWge4d2mxYdAy+qNwOLL+zMwdw5lZXz4qkAAiSz/Icb/vBgLy6TZAoBo
MebGUY/D5pDJZNoFU0PcfibbnMvYJAUoWMBrsvVYcbj+o+BzpyYiC8EnoTcXwKTp2kvztWeMwC/j
rsNM5PcuSpxwhI2JJzNJLAA/MFGs3nKr98+1N6XAZZPkbhhlu+pajfAwoW6kdzuidpQvflYOcttD
+2bXnhTZ2UJC+VJcnbgCyegxs1wTw3kwbHlmMfcnRfAqUlBRCSzTbQN46KCrYda1ew9EngWiozZZ
PphRL2+8dQg3RxIIfqGzmwA3hTi6pAwgmA1dabkOmRZbaMWe/Agyke5cvyXuQS2Yd00tss2YiiFE
OKA7Wz0S114POpLLlJODAx1tOBieE79V5AvWCjbSI9oytmsjEKj2WZWczbn5CwOQvawjAywl7xQY
zQYzwNi7rHua7sryPaBsk6ZUsA15Seh0wOHEfi2/EgDAxugm3ql2nW6b8G46RAXvBoKZ5qNtxFjj
8I+vW7KLX1NfgAvpemM81cLVeZ/3zkcaCxYR+WRHDyO3kGgFSIrWOTee7dU05gKr8O2HpsGnTwX3
yM00/tANmGV5Tfku48TJxiXAQquWJyoO4sNQJNa+GELUCkpcXmDXWd87S/coB0kMePGqDdBl2LyQ
ppV5+TZMLkUYBclbbj7VrdDc5sulXRpIm+2AkJ9q/yGahnDf9jQNpX7WbE17aC84891XPdNmuVV2
9vwczSkis+PhVBWas4T+xM3K1VCU7iLs1akkJdkD5czwlD5rRHuuakg8lDHbPNpN5RE7wUXvrKKy
4wsoUage4wkMdpIU7WOmdwGgLWeggd6Nu+mJcRMv3ihzLvlTl6I1qZz0fJ9G6p4QCDsRXE/PVZdq
uB/MUX8xWideoUwP20Lh6m9NT61ZLRqryUtpauzn/J5q8hMjgvUYOFXyU7ZlJk6kV7DxKKPLjxWv
hJ3LiFJScFA0pGHAUREdH3tcX8rqDpatxGKsqVgCuOptUp+fq5nwdqRYaf9QbBLAaPSO+8OvS/PE
LpZwCOcmW1QejBlom5h6K82AKp0zzKmhty/gjtQmon9pQ/dXce06Gop0LRrpkRrr8N3AGlTwL8Bm
Ez5tCQ6hNV7yQJmbANX1h2DEO41TTXVY01EF7AvqPQ0julBMftGLJDpqQ60BkaJED0Kdfu8rb3z0
heyJ6LraraXNcTNYnTq2Hck2lbZnJ66LQ9KQ8279Onhj/2i+CQ1X3ZiP9ZEXY7DzpePSxGI7uzAr
mmdfr/IX/iHUAbRqcTTd9qdpzFlCGyOWNbG+ErJBJGvYeqdV3bEXgSi3guhmn0wmC4PHlxVzjHpe
/V6ZeGkgvCU3kt7BrKya6sMFRwCdYOTeX1AYwVPHx2MNu3Ftpt482Y4U4HJYTfCFiGgljRPs4Xv3
jB+BcwxCrbxpoMg2rK/a11I2DKiw8L5TE65WLVYUPJSOAhutErVLolHbylRY5P99jaCWoiMoH6W6
6yH7+4FLxZl6xfHu6ll/Lmw32o/MKBsuTuJzbrKiAHIwL0GD6pXrRnBOgkw96nZBhQSZlOShsKF1
pKwoziYyLy8QLc8+xsxN4i06mv6Q6a03E3OB38MqKKl1oSYJm496KSzbf+WyEd7VVICwmDJj5xS+
donYuW5b4QSrUQ3FD/QL527jRXxgrJk2pp35EPx7rOKGzXPbCPpDouL0sehZ2veep+Ci5Vb+XHLT
WocGqbSaVeu6zOW9ji1WD/Aa09gPn1oZWDutHvqLy9oHlTyw+Qfu7Sd6h11oKIz4mo4QyhTFSiDH
LLgp4ZKQE0yAsUNHPoR5Jh76ieL2qTbLe1OW/TOs5OZZM/vmnJmqfnFDr11jpBv2dAMU13you6On
R/1H7jYAYsg2WWz+o6p91Ku4f5Atxy/yaRpsCkVWuAjj9JDicuFp7hriZPdV8pvyNGsz9Ua8hdRC
msHpSuRnB1Kob0Y+B+qcsOAhfohdkscL6JLlBZNy++5Hk76OhQP3uq5BHUeR9gokrHtr9AAHX1Vi
Fu78iedcTphyIZQGC5AuVv8Nf3jwMHpQThYs+c0MVRsj67oLBwweaeA8Z+RY9nTXDiuLTRhrYnN6
KwHrk1St+JWgG60fJP/ri5P6w9kvicWWE7GqifjfMoR4slWti1fFTDUIloHB2cyq5sJfYdOHIXye
zr2OBZvRCix6BUqQikGD4DfX83QDGZdYEcUVMeMwvSi0TkMEWKTaUHGIUZtxcYvOo4hTxo9CGsFn
FeDeRkcHzLfQpaIHsOBe+H2w7IxIKv26hAu9pgIsmkNVK7Ikv0SmhPg0hk1CBzVL+ZiNJWoRV0n2
HsRy0ct8drZT8ZwwWiX8SQfMEhMX8R6H1bfIFduqnKPDyfxmy17feahy6hIyDDr7BrrytdYxk7Sl
GL54HYbhqiyM6oPOV/eHwN3/wifss1k0ir1rBv2958ZJDzj9NitCY2QB2ih7pHIKrLLjRA23qdQx
rlzIWJ2mGdlvKajjYYm7QorkMMdMe+prYFkjcskDkBWHxvjYTl7sPguf9MgOdwSygPkZPJAsWERz
7CcuNmWBTajA9XSOatG+xwUGJOJT6FcJ7eKJ58wR4RHsO9f3amMzLV6B8NHhJYvaufth5bwUNNQe
yAbK+/8XZWL7VVw+sq/6lxXvsyjHKgpl87sz7y8/xNP1h1Nv9p/93Q9YOKIW3Nuvanz4qtuUP/pX
ReC/+ot/+vqvaA5IwwJXue6b3Hp1E1eJ+/9SIE4fPz8S+bcKxH/4F/yuR3j6N2F6jsBFhiTxdz45
RAfBLtrxfIvvmH+1yQn3m+7SbOd6nvdv3ro/bHLC/MZHB0+QHBZrLtty/1s2OT65v7PJaRwYbEZx
2xl/r0NYWEwwxzVyl/YuSVc++rkXOxVXotSE9xQ7b1y5NWF7V8u97cjvvo6shQ+NPUWfJTe8TdqW
mETFWM6kfZQLuGTYcU96XWY/yzgjJT3BS8SgNnQULsa9+NIT333Nyri+u4luDUs3hruxEDgGIjVj
HDVMYvjatnEFmmlh2CISCfnN3CpWqrBbnEG24P6Em4C7XLWbqrT9CXXWT8leN+ExSXoEB5atOyXS
zrr0Ywr2BudofNTAAzYbiHk9zAp6x3zQOWUSrmv2Aw4Xa4NZD/XbeXAJaCr2XSLZk2HJdlM60FYs
dS3BC05JOY4derCGZRAX4dXP+/Lk2mHys4oJ3Gy4dcHSEFYFUxNUI7FZn3sR8i4QH1qBRPcZ22Sa
/DhD3chk+1yG3H+VF5mPmQj0Jwur+J1UbXiD1pJve+BSy7p3IQmm5bRFjc3XTpQSvHIxa/w2FjaR
dBmUGzR17oSEDhiMQrOVn0BHjJDZhSDWJjVJ0DKo9dMRHrb4jbLohAgqhA6byaDGKZGhMXiapj7N
pNbfMlA/LlWIGfwL0ArTS2bF4XPJbIvT3a+YC8chuld9p76jxUI0jiKj2o85ijVU3q4HGtZEG478
YY/qLtOF07v6s9eyxuMhrcAt4VVp3sZAOg+x0attmbUA9XQIG8OkhuOgh/UtlR5me4hs8Ui83KBZ
SCTNKc4lW8CmKtHUsUCts95mETrWOng7py6wuyE0fZe47NzZZwALVUhvSZgseA2JDjzZXdFjCrM4
+xbAQr2lG7TeuSgrB64+kWxMEYxU3KKMzLcvjvIFir1S5M7x8AxLO4HmtIicWtOP/eTCOckY3K01
KoAmNpk1uV9WNbRUCEoWl8sui22oHcqEeqX5ZBQXDUHO9wl445FClHrnZBEGQLMfON5qkyGKL1Wa
9Tu8oGBHKBcNqLPQQ4u+LsZwkvQ8SuJl6plQYjmnJBl2X2CrzmoR/BbFpTseuBMEXz3C+2XCxUOK
MRahc1YV+2byaqj1u5Lz+JlzV/D6mlGMdVK2X6lWczuQOKNeW8p20VfSgVwB52fe72QWpNrOBlN3
MchugrxrW/+9c4LMOMXFMHzQTeg/WqQC951lAFmREYu+fPJPUyLDtTLRZrDW0msqSm3BIIqIOejS
3Xb2xBVEuP0xT2cMLpeYRQ5FGeeJ9Rnp7DkydZPMr5xqtrMu/KG4RNw9z55psL3vxw8+GUTUMSvD
n1pgDCup45VQSDobTfXRytKxi+Y5H1NqpDdBzG7GkxBHoK/1XIhOvoeu2WwB0nzHu15DrSVmUGV9
uUhScj5EXWgW9YFENnULSb8DOJdFbrUw4P3RiZsMG4aYQ6lpPDatojzB4HVWyqaa04Lzjy1lrmTs
v9Olo3ZUiFOAGJUwbszB3pqldRyq6dyk/c6TCYNqR3C4I39AaHdIvkItyE4yqbZyfo+6NZ7lnjX9
kgqaB3pPgZ159L1kCXXcotIo0ZucmxDARUnSXc2oppSYqxpfT+okFx5K0LawZH2ujQTfqelgRWu4
3meOGralrMW6R0tGT2avxPUbyPVkiH1hZtaAHRQjcpjZv7X19FxhK1glpPa62rpyCWW3bB0mMXNS
RlIpkXfro/Yk8mar5d3XEIMHaxJ30RJ/gEdwd0eKRsivLQazfKt8+RMG5MXB/4+ZTy4Gm0BoLVG0
5VPnU03JtLNI4zcLokNg09wFUR3TTuS/mRI6sUeYy+YN1HjDncI2pNhyZzTHAe9w2RO3N8U6Adq3
qlMCGjnFHLEutkrxcCWqbrfug1L+G9YWQFTBe+LKneTtiG+0emHXf7b8gSZJQnFERwLt4JKk6pMj
UHcAgogyxkPgvJQOn9rgbaMEzq4rjM0UOj+N5Ff1LdJ8tijb5lDzhe0xMUI2OthMQTPGKl11GJx4
lRyR6LCVwbkMZbIDqu9C9vLf15Pl7/nMbWrYyAmF1wiSpIfNSJZzQdBd1pcMbj8JUa2iX6zfpqG6
Jr73phKewlbxbgb1yICrYdYdyvqBI/peVPlD1SvSRSrbjj7B9ayPyLm61bFQRHsxahxbUp6LYLJQ
4PL2N7ofngz6RyGypq5mL4HHUwhn9WTbTRi4emNw9bU4GB1GjRXD0LRtmVHY8RXuurXn07wBR8tB
kh49uzIXbdNrK4H6iyzESMKcpa8DzIeI4Ow4In9MPx0J5CBIfsXxHGPJbqM9s6ChtZTSMHpDQi7m
c/VuMXTcnEmBa52PkciVP/KsH8FyUHnIgg7zTF+WbzXUwmTBRmJW6hAHP8wGuRq7p3ZuXYk2Xtt0
tuFXjt/rshp+TFMhHyhBc7eo7TjW0GpmJ6167Xwzo/JQBB0W1jZ/AxvgrslMmhse2e1j03LG4xLo
poPwDDYUTmyER8fo6ohLkBe/g5nSj0zEVbTMVJO+5pg88FJOMZ+AZ48QS5JCwAglmmwvIzHp2cqq
GjNd8YKR1c6tK9p9KpmYM3NBfbalQsl0sYi+xTh1yCfqSNbzkTFlJG8Gn64MmfnG0uu7/itI4+JH
agvnqbHaubmUux+eqa6qX43CKt9sxdIBoOSY/EQ8ySLsb271QPMs5QhVP2pvkx/icxrm48wAWsQi
wWCamUzRRHdp2AzxSMIMJzIe9X6VM56Do0uL4iEEkz8+xxmx1U1F2EpcS1VW5zTJ7e8ijeHl43mD
bN7n6VkWSf19kKH8P9SdyY7cSJa1X6XR62aCpJFm5KL/hTvpc4R7zMOGCE2c55lP35+rEtWSsioT
Bfy9KKCgLCkUcg8naXbt3nO+8602cwD1gVve9wyPD4lEuhWaBsu4yuCFJHVwdbSF3GQBBuWKo62K
d1ah9/goEjz+az0xG3JGUI8C5FcuPZqEXNPN5Mb0aCrYql7D+yKeuKuM+MGq+ops7Yy+VtnwmuiJ
n80SlKReiQjhkUaiRQdvBomr801MhXGa0wUXbeLgLdu4nIsPnZ6MTzlionBd0hu7S/HocUDvB3uE
KWjYJxnqprFm088dry0map2gskvUv3giySTNnXi/dJ0gSWEM9TvRSvPFSUZg7AGKQRQW9NUvcZdk
7wjBLOjU1jWUAg+lL2qHh6NYev2biwBubcQpeXnVaOwzC2VVXUTBNu37+R3jon3PwdAkk3bCSyk4
bb7GIbEna1QY85mj8kKUSw28EeVyekElbm9MHuCPqNSKexHHTeONMd1cWk48NIYY6FCrMcJ+Ss/3
K6dzTLeAILR+NU0Oo7EYEf25QRN37qwBwvNE+QwDMK1uFi7EsWdsQdYRhsRzAXPkDiYqLTvTDIcH
ac/hg5Vnzv3ozAi4KmlwUY24vZDPN+20zEHfpUV5AUgPn483U8Idy5HjpF6AgkV0tJxwQ0evBkZX
UpmE2b/PXU9CVI8Pu0hd+dnAZY06E0/S1wELPVGMqXtXm237eQqN6kJI6nSjGTS1AE43LftLamw5
pA83obTjBzxrETnSS/O02KZ6zxeRMG7ps+mJhEGemuvp/msQ1dEZioA4MVhTVxq14SBrphU9Vp3B
glT2PZ34mYVkqJ0HzRIDIat6EL7lFZ2czK7IKtOYfL1reQ3kChx0eVu5iWR2W6lzawMBq1K8/plj
t6zY9EFuVdjOn1zGmiV6D5HbvHsb2sHQON0jAwwEbklLVe2JMCb2kc95vsNV5GzUbI/PiyXlRtU0
F3F+uZQ5Uzbd9+W17SMKdQ9om6Qmsxbh1g3N8YSRFSS6ioPmDi+fJEypNSnPjb4nNN0sJ7geVR81
8YHpQV9u+65h8IivOZy9XAPv6ndzoB5Tre8fUvCQHYyOggon7JbyIJSiAIuGAVAL88uOPAzF0lZa
E2LmYXSRwzuLTmhwb9aQ1oN5bN7GLiZaqqO51mBaDybSPkyiqWwAy/vWKLBz49ntgB+pCcqG7Rj3
+FZqhj9Ob2E3opF2Dh1WJ8uK6nsw69a7ExjjvQn/hrvJjk7o2ckti5Et0qWx28L0KZiuYYcODUjq
nKh9yNPeDD/sCu8ZHSAO8hfHzgeck4ON6CozGTimRDs6yIEKcnOwaXbDDeUadVIyx0ZCGbg0W0Fo
3bJd3BERXpQ68bexd5Tlzdhxn/DcmJ8alOhfB74NMW8TF7DmiEVkza9nlGJZkjDH1aLspiNZnCBQ
d36iGdXYp6BGoFnoZAsfO73VCapwIHVYE0Q+inyzX0vZBh8u57N7vdDKyOeQ4WqAF3BR+FMlKfPa
0Ep914lhergLP9AK3ka5oc1QYC6rUzfckNVTfgi3rsxLMoSZn5rR/NRneUW4toVav6hKKCd61QSw
r8FI4eyGLNBNKvULyhg60hJR4rphGqohHJqxEDth10QnwKE1929s8TYwQlfPKKCXxm8c5sxlFpv3
KQOOcK1ig1mVmU3TJVnM8Yx4G7Q8A+zqYw5hJLIDBgc3beCAFiGUCGgo18RMk1uKY5H1PJQNf5/q
Lbq0dmDBe9ZyNd0YSaw9ElnHKMqOhFV4Jk0Tc9sJ/jWABM3nOXPJ4lgsI7xnF4SXLahUjwknNN+w
OucL7cYaYX3bryFFlx/olfoT6RNozdpUzC9FIrJNWHRI7ISpv1Ywdjd2bPfbxhBz6M1YluqV08w0
diGcrGk7E2SZ0LGX9jW4/qoYaARIBQoiME0lncdbpQMIYlIeUSpkCREPkIf9sHWQu3OS3OpXfhDu
zNaf2rR55yoHH5OTdAKbSmxtGKuOTyFo67uQ8ee0SiYtPGaZBTBymoILCg7jLVb9cgmMLifuUoQo
HxynwVuvnL2UVXqcZlPgy2uZVBNxbW/LVDdf6mZh9Q5lNbV0lnvq3FqzzjrZjVy78UoyMAYc1khK
Ft/mUd9hvqSp605Je5MaKL9YXBETLmGxY7fB8cFNCtLU0UmRE0u2B8SWvMgu7a98QmZuSSmZDE3W
A9uRwIhvz48lUAEfEhjJkGEih8daqwjcYEU0SfE0gf9QFgREEiTOK2LZ6t1xw5hHvkcPuMro/d4C
S4gOgg7GZeAw1ayAGcw0dqWe3tia6DlJRIJm9jKBiiqS5NyQjzl7NtNRjqi9AmTArA6cadI9iLAI
nyPMqmdXC+3PUp+7S9fHxre6jdoNSUEcIxShCdfiBzObNlrGS2Wib1jDye2mFU3hfm/lIApFqKo7
WybdPivgbwcUbbvU1Sb8HY7hCcjpR01n5Ecyqo69i0PhjZO70y3WsQFmCTsPVPHCdC+x3hHdyaDs
keEhmKO5rwAbVBFS8RrG4joS5kScksYAIc3GHvxIrZHzIK0huaBc+KZUg1xQEbnDuNiuF9ICJvWc
9lbjD2nqFPfZZI3Pku2RDCtB5MI2Ngr7PbWmef1fSzO5IXbwbEefA+IeRlagQT2r/aqYoJCNcdE+
1cQV9J6hFmWu/0+62zfx56YE79b9G7S38VtLZGb/XFJ3+kjb6OPL+PVr9WNX+/fv+11XZ/1mmKjq
dF1SGUp6GH/3e5u/6Tp9bKBvtoO87qq4+11XZxj4vW3XdYWyhOPKq9rtf/3e0jBMvoJjzbzK8f6V
RrZAIlj9zRa+//Lf/ymZUrvKwNhoSGk62MivX//8cR8X4dUd/l+cJoOoEYXlyTE/uHm7Ze/MTiSh
vXctOjZL6V4qrxKYBmgcku61rfTnKJD6qbwG8IwJZNzmVjZwmZOYgjpv43rd1d0l4XCxRjMYe6qc
3wy251WfR4iQ2WnRJNh3upu+jnYJ/2k+CJfWT9HLCu+xtjbH5PzDZfnd5v6jrf1nT/v3n9IRwrB1
4QA3dqxffspEz6JuQRzkTXniGXYPBvRb0VQXXaq/PQY/Ger/7JW4zgZOcsNFw2ZYlstA5MfPE1ON
WESeW54B29nQXybbPBNQ53WN8v/8Z7Kuk4b/vXTKkhZse+P6H2Hzn+sc5MeXmiUNaG2sNY9M+wxL
agd/pFz2uZZ53Yzvs3ENRpu0OjI5wLbBL7tm7S82oxCPKqzxNxtjt1s4w1mxeuMvPWI5uunTHsfN
UN7LxT2E2ngspfowI66i7kKM11nji0h4TZt8xt18mq2QIMBJ9h7UAfq6om/3RKS3a6KVJ99imOxF
wfwhh+WtruN3Fi2yh7CQ/8XHblypBL98GI5r6zYTGaaWaB5+/jACW0XDLDTXK52rfpkRTFgfpdZ+
QYPAUDDYuuVrlcsPzRnW2G4B7yKLsob8S6ZFX//8wpj6H96LMgxhojzSLZNJ1C/vBRPwFOahHfkZ
+9HKERn+kqqhMc2azMAy+5zh4JZpuW1BNhMsXm7sgSYATV6AuK55J/rmIZmoUmzkiaH6WJLwPcfe
umT2/b/4VlHmOgzo2Wt1pWwWlZ8/tiJxcEJ3U+RDDntLQxwnSh8fI5dYSlePSWmIH1s4xlicdgvY
37jWnzXseXSGKHYQ1jSERw3wzFRniDXi0nUk5eOIUmr152/0D9eXN4qUnYEgZ2jwFwqh8Y83ux3W
SqJvRHkbZw+xNOytEM0nyvLziMy+DVpOTrT7+mT5Js3wS9os70O9PMx5A8cz/It3c/1UfrzZfnkz
zvUG+GHR1GVlZJnKAi+gupgqjFfgTvUAF49jbtu/fDnr+iT/+npS525CQOAgRfzlhlICoeSSKddj
0o6hMKw4pHZwevOR+8J6MCAubJw5L72hBIXZKM04pDn6wiQJWj8cCccqXGKhKThC7Mugah5Rz6RH
EwAgUld3okkcw02t350l/HrN3tLEAgPDscgDgeSpEvuBUGSUeoMJ3hFvJ7ezN4b90XGZq2hk8flo
FQmScILcFxzmgVS2u87B38aojUyyQLuPUUFyiTgsdGK5/Pnd8Q8/H5OJMNuYoSy2xJ+uxyz0rC07
rseyWHSAw01kvVlZ8jfizT9d2r+vIT9fBsUmzmbJGJl9+Qph+fGyY6mrzYI8Fl9czwQOCrSlHp4t
1CbrxcXlRfLMobrSuKfxAbHvvuvnewEVP4BZi0U/eG+InSjs9gtH8lWhp7tibo5T1r2AON7+xSfy
6xqk5M/v9bpe/niLBq4KzYppS7DI02yMmxYlJP29/DVg8+YpHwYvgtXLVhzx5lCcraYsBsO35AWh
YIt2K5n3+NNUi126IO0FRlnsErhoOxxH5I8M4I9wuOBuROH33I8WXEdyImSbnYraPtMbpPLtYG4C
W3tnyrp4Uh+YSS745NHImysyiFkX8X/TkBBsWQaGQgbWL1OXfDDzoR4gk8uv8jDcw+x7NpGfEs8T
Dd/yivSvKYDpEvR1eCwkYt00yp7//BP8uWRQlGrURbZFfcQ+Lthafv4Ao9JFm20VrgfT/OTWBKdz
mZ2mOOaO9leb1x/Xk+9FiRJX34UBfOfn10KrWPetKKEumAuwlAlFQDx0xIxKbXqLRoNsM3o4dadv
4cGAKY2x3pMDvUb/2QJmEyd0SuSNLsYuL5PognXpL279Pz5gCgkGT7OLnIHy9pc7fyYLJG7dlADn
2MQe1+3c+tIkn//8E/9HzxdGB9Y3dbWSmFf+0Y/3bGOmYT9Ai/ATOtYhWFFy7QGSzBgkPcZY2yWm
Zzq3yBlUM8F3oamY1fZTMs53NpM42idkzVg4ImoIxeh744LTNVEaIQc0THhoo5pAWX918ajff1mc
lSMdi92T+8QExPTzuyYbjK1VxuR2pwFsSH3P7IxJeB/51NVr5eJ0oqSuV7YF5qMARcYfzGn9F1vS
9VV+WpuYbZvSkRKbDFaZX9emgfDDpQzLwMsr9Uzvm2LjFY1n7pYe49v7YYYdShPzz6/Y1d7zh1eV
HG+uTCw2J/uXK+bms26p1CbFrA4AwSOxp6QEWl7Zowdwlv5A8NoAQwgqd4do/COJ5Yd0J8zEKttF
WlniXmA8k9jgFcITl5ehTvMXb9L6w1LomFTkLmUy18HhSfv5Ak240kvd7DRMpkhhk2aLC3UTJLTE
lhHFeMNM4uj01RP0ZVqxi3yHYjxBAgrempquSSKte3McviEIIzNB3xCZSw89jS+jxO4STS91wTys
Kj83s5l6toZtAigMwlmxZ9I9E2Y4Pg69cZmxX8LXb7/Ouf5Ihu2bgcOmnYvNAKi3ZD6LgMZZD4Kp
3p9fJfUPPgDJuUNRIPNkub/WxkWMGNwxIuW1g3o0c/su1gtPMkZYh5zKiJyZwad0jd+SKrNYZOgI
vS22Xdjed814XxIeuwIAMPkxWU6T2ZycDs29k+uvishWL3fbkaFGc8J0363cmUW+RqTbjHg3id47
qRBwfaUj/AMR8iFD52EQ7pthxjeoCj3yTfeaW31F3p6Bo8aSihBl6ZcvUTJUHk3q2wYp/zCRM6Xn
Z4YYpylJTmmW2quptj+GDlOlEOE1KWzbdfIGuvS2tk1yMaJBu1bPGVpHYfoT3oEa/aEXCo1z6cya
aqQSkgwBUBowatOuPuNMOZfZq1pcP+6+/sVF+PVJAeWAXZWhmYEEDT7JzzdhLyHuqlpQwhEouexs
BR0ZtdXKIBvr+yv9/wbz/RvJDA2dJYaj7g+f+B+oe95H/lH8x0fx5T+INfqpGfP3b/69H2P+BiqP
f1JZrJS2JbkS49e2++//VPpvjoKvpBtXbd9PPkdT/42vKI4fEomM6bi8l9/7MXwJ8SNlAodPjh1s
4P9KP+b7TvrjOg5aVXAaM/gfWmTAfj/fJ/jH6tEqDMunbf6tVwymGpuBpfvIdpjCmjAgYqppNWjB
Yxyad9Ui31RD1qj7Ho09HWBazUG00DMkIjy2kYNrfnICwHLoRoJeVAZUb7iJRv25NgWhzSHObXt7
hYwBX8E15iOYO8IylQjj5aj5AdqBa/5ZljQ7q872qRR3DERubVDDY22Rl2bcYo0zZfhpCpnskdDD
XvcACP9hmQKfaLi1RagTkJ9V1n1asoc5JMYhX7b2xMQMwp6qnH0f5iecZsDFpueKUW7VAaJjyAgY
a5vlRNZjAZvN4JHS0fGcwHpsZbhraBLlAaQTFblMAmxUjQHJAeCC2EvUTlQtyQ728N417qPuNK/k
BU1UAtb2GuVN29Vnx/ysddjbqhweTeb/cPdd/nbFfuwDfT/k/+FCKp53wQ3FnfNLAc7B02xRP1po
9WuSo+Uqhw2Le+fM6PCsGq0l4Stlygh+iXPZwNX58zeAoPXnvdkmI4JKSqcfwpFI2NcC94cTQEzI
OMl2ceADZV2qKj45fbOhgU3ZPts2+kfzDBCdOONguST18jwUMRJ+w9YQN4l4pVZfZ4FEmvJeIp4W
8UYZnO6CEns6ElKSDdK1dEJtr1NX5Rhe1pad5R56IQw1aQNHF5wE4ZHu9WAB2KQM7F1AAE0N23iF
S03nXG5+nscAZv+03GE525Iwg/DCNF5QuhwDRkd45I9guOtDWVfh8f9kmfyn/WqOjX9XY/+/f6PF
FO/0ddH5503t85eYpvaPS+jv3/K39dNRv7E26i5+7+t5+4d+tmP8ZuncaZydSN3jVSi0fu9nm0i2
+UOOD0pHgs13/X39NNRvDusxXXCXyfBV6P2vrJ+m5O//fN9LuumIv+W112sBiDB/ue8H1B14yhZq
Kj1bq0FCqiJxbwXK/0kr1cvSUao07U3TLHtrNJl4F91eEak5xe3XBfJeqSFEoAwqGPjQLdXBTudx
VG2LyjrMquuBHpte24432as+4JXqwdgFDvTQjqCUlrplZWmssThk1mETK1wN4y4siRpvs/AakxX6
tl3cG70Gm7qErZUEybHDmNrW4RNYKvLep+ABWUCMPAwTJG04bdCJopiWtz60yDEHJV9PWnoqBoUe
b9JITgqT6xiVxyytU74FVYn1LUAkvZrwQ/VqE5PDdlSM6ldjsp+nyNi2YwyBTliXnPyoMxuAbQwm
WgpaAA5pcWps96Ghenw2CdbPGUpekrRny6WV6tTPUTPAMd3EmorvAsf9JEpGedrT3JT5prRpeLYV
cdUZLenQcgMvTPigE6nhaRWOjyiDHIzkVU0E3wX4xZ3SIIwDcz+yNRQyQ4PJMB2fBAt7UTcvnSwe
7Wb8YhNMhk9lXTCiHQh/2oFUhI1sd4SWOKiQ3BzFN7L08XWBdtnMw9bBFv05CeMzvbVh00xatXOt
RF+H2YDFWpfnxlqmPfysfA++X18vknyCNhnuk779asgxORCK1XnYvcSFyEsdobojT3FrgOnOSYEa
qvqGNtcB6056E7lYCyvih8ANyBdj0F6NTBt26ENLvydo22fWWHudVRyCiVxX53oWrVP0+i1pEqVb
JI+40MnPHq7B1b1+KWusgPQE29twms5xgEuzGZiGdim5RLG1hBtzDh8HJaO7pbL3dWAu6Kqt+BBa
lpeRfHLbCKte1ZUjwIQthb9MZXlq6jbYqaijy8OAPe06DTARJ4Cl7pxdwPHnbghWwfRRpWAPwLAY
ftQNpKE55eBPVzLLNHwKiB/zEX+cxFWQxSHqYtSF1+PZIVSeamEM4H86mjHxKYkjAqlX082PDLq3
hbA+9UnkKyt6iBrb58xi4Ic3z72rCMYcHxCf2huss5kv5MOMpmbb1qJDWsnhVWluu6b5z0BTKgDd
hiKFPuzsTWhDsAEZv1sGdCuTZPBJUuc7wXsoLIauBRnkgMZHeLBiRPCutfa7nvOvanUTEHkSsZvp
K5qa2R4f+iYotUtIEoTImnKjNQ4QXqS/lQJlb2/Btr3XoXjvSZRY4X/vEWZI1d+mgjugWNQqLKKv
+C/eUL4d3EKVCNH5MPoquDODNZZOrkySPFXJlzFPvjitSi9Vby3Q1Hrfxkd/1mc92ZuTQj7OwAZZ
YneA11Ec21LUpC7d91rLSG7BzShqwTEssUe25wAGS/AQBOWzgZtqny/LyVB5scEIgfGTrdopJKm+
SAVXUR6X903TwKR7DEqYY4tygwMkF0zqS4y/DQMLybLWvdWPDcW22aA8zqBAIVM7jejyoBa1G3wU
iWdqMSoDvfoSQmm4aL2IvUQfTPIuAxIyq9IlAYD/l5oI9lxDG/16ag92MLnIXcG7xfnXsOkfy7Df
LEXzUACsCpRubrkfXqb0ccim5VuO4a+20tsYVBJAc3hr5ohsEsqSdeoDMvRy+ikb8BvOBj3TpyBL
W+J484/JqjvcvW68CQbJ4qSqGTjGMvh6HV4TZ5c3Wc7ipo/JoMHgtzewfKxmBU9BBaP0R0yiB6Zr
PrTd8L1TKRYKYpGMttNuzbknsgjz8lrORceqytRS2M1FlJOJK85Krym19NC1LrnVg1d7CcpD3zFM
MZUGXWnQj5hMtjWMOaJL9Leq69On1hk9eYdB2fgUjJNFSEo9XUrDro4jxs2VaTjTTif1hA003/W0
nNdaOgQ+G+2ntrWXc3uVNGp6UO0RoqASb/hpYnFNcZlt9+hqxsWspuE0dvKR2szwBxHXx26k34Fh
jihKTd+ythyVDtrQtuW2VuQMpLhhVsJy+nWFDp4Oss+bcW4FafV7iFMWhXn4RfXYCc3ZHPwa1Rib
hxVs47x6Adr4ucWxxxgg31mN/iVfJMHOaEwQfBftzYQPfQcYSviCgFLRFq+wQMpDNM9kEtn9QUPp
SKhRCKhFDeKVcMue9Q4kdSLq2xzC+Fjc5owYTTKiCXNzcZ7bo3xuQTQ0rfg8JfmEr1Q8MI4pbrRx
YEvPk13nFvVGsejd6kO9G1oRn1XN4CbMM+VXEUQMPcYXBIiAM8XAcuN0DkEvBbfJ919ak0DcaWrh
Vkwu0sHKpqMR4X2Q5HMFS8z4taHvUXX4cZOxmbZhVuzRoTMU06CFjK72jC2XuqMLfAk0YIOweXga
lkRsRjw8/vffRqmctp3qFAAWJrf8Y9YR7c9Lb6bZDUKvyQsQlwexMPBSHAh4dyBSTeMxNuEE6Cpa
/IWr4IHSectTSgEwvie1CD+Llg9p7Wr905Cntj/1kAgJSjEBcuvL1sVPnepGt6olKdV2ln4CswFs
2A3ZKe0cvGgKkS9N7lI9uEs3+hK/JpLPwcSA4JgFVHPtDii215PptCiYerHRngeWQw+D0GXR4Wpi
bveYw08eq4fmSVXgpQ/hM+D+wIA53vA5JWxEge6B7H2OwXGMefqUbEu727VdcM6W4Wr87V2/1eP7
plwXQt/1sj3amp75C3G1kzvJNQRYRr98Gcn0A42vZGO8Nll76uzgCTgnbDRjxgCBN9sNR5KyekGp
J5h9NkRWnGo6zxtW4tusYiChgROCSKZZuz5yt7HUjlGTGhdDL0GLXR/G0MSMYITT3iwc587UUqKT
J0sABEYZVTsVayx4vlp8NMzi/bljOojkHFEeGLu129expy0LeWRB2u9syosNwh53JV3YtY2mmCYu
tg/3Nrut3W4z9cu3dM7S/dCEWM/Ae4P4lmzjgtt+aRb3RuXDsyQOZnUtbS0c53vHrU6Nk9wtFjIl
Xsp9HcSD20ESrPTGXpu9IGSoyWOfoD0wkMnQXtwRfkh01UJNjtluuVE0PILRFiPeW+a0YlOOcbbl
BBisFoEE1AIieMQ6442ceD8XBGaotrOOZeQUEMCxJEkW8YyYNewKPcMUcWeiPj7ElVn6FVJ0RGp4
v/GOzb4JHPtguPJCkOjCVcz3uuwowJNCv1Nj4ZyiCI0j5Bb1DonkabeJKK8+gW57ayVFvrJz/O7V
21DZ88f7YlKemUb11gaQJsyk0R41gZ9lmPiXyaEEWBfChA+TF93FlFb3lXZj4FbCg4jEbhqDr1lW
fNjFYj7bHYmGut342KjIfC0DBjMcbY1Or+5Ub99O1dzfoA2tMQwynp2I2TqNTXRvCPWJFfL5Gg12
jtoAXGef7MFxqDvuVZOAoKz6cs27I7uo/BSi2F8nLhACCRMoaUZxS3AmCugi0T6auL9xl8F56hO3
35WtG2Hm4wEgWknzR/fB7LrxuQ3d5ZYIywzE8mK/WLEdb9vumsrrQPXU8+7JURHETktpCEBL6RVR
22yZ8rVkmcpgneqdeEQsY54qiFcQrSPxyM9+m7ehOhZDdIJAIZ6WuRCX6++MQZpPOqv4pZ7nHWyq
NHPGU9Mn74Tb63dJHpBmpFWGByByvuZ2y9STg1Ntvn/ZDbIFI8/4qKlk9FqAiZ4jZ+e8wBw+z4UW
A+DKz0mbP7uaZeyn2UivfrEEb0JjeZrT1zSf3G7ntOUnnZnK7fdfbCLVxipAC9BxqJpIOoDhcOmu
v0ANLS8h9kWXppWUTXZYjAlfWCmKm5B0rSk/N5qlMP/MmyFLjDt3LNmKshF4fmBUm7hFrje5TrGP
HKPb5VktoYvX9aY3yZViRqe7Mc9LYyqPDAULVgKRhjqqWmVp/TqpVt2jmhnWz1PgkkHelmdZ0lyf
KXKmshu+jKS7ZlX4tUwJxiRHYtVYk7z2yIxLR5p9ZerPTSDnz8gQjQwqV90g1lTtoYzHdT10JfJN
F1F3K9/VOOJCuF6raBg/2eSN3bKjuUZ9Z1cFWb3WYdDYvIOsWg09VkyRZt22lXRxslBt7Mnt10Iq
jrJWfG5rjkWMPosnp0ufGqJPN3lGQFvSpNmHOXwkEVPLdBi/N92tg1tF576T6sBIOE7CvdbHoGZU
orauS4g2aYef8h5sU2OWpFD3rrOeRH+Vyys4nMXdlGJP6zk6WFhQu9kVINJD3Yvhtq/J7ZvYn1Lj
YEHzcPdjNU2nnKGY10X3bCqInvrcQCfsAP+K1SkeGQlOi6N2EP7TVaHMHSkU2bkTdXxqRk7gEnIB
oKy3SA/eNC7BfRMt46k1cRPp86C/F+b4Qhaoupd1U5zwa7mInV39HRHGUx4H+UMIqPY7Dtr7/ved
GPKKVZdfrkelqnCJRgqhusw5SzniYule+jTmbIqvShOFcyMoU+iIJTtDTBi6S+Kea5F6i2FF3tg+
B4roRvJj17lp8f4nKMXcxysr7OUjcKltSPD6mpxDyO55mFBSdNG2qS0+LtUWm64Xyz2ZF9lt4tan
NgXNpa4FZ34L61H6+OgTPwJi/kp8M16YpK1vpYrEfbUgPb2J8766bc2lv41pf2wQoSsOSUN3i48Y
c3LZ256bYurENzA9XsOK70rHk9DTCJg0XhBkmEcnDq8jUA4c7MJ3IOjydTYlIwEBMNcG/ert0MPk
WGOJJXE6traDG/FMLBNwbaOoEFoMC/Qvk6yYoHG3CiLMk5nP0KqN9CGARDZdExJlvDDz7QcEdzQS
6KHUMP8rgwM/gLd93gnwbzXjpzKnPEuR6FZNwjls0bNNR7GBCAEO3Fw42k0TzdqNkBwVsLKBqwtB
0Ioga8+0u4icsoZpU9Vzvu4HEtNxcKqVQfUbi9B96PXolWccq9lrzGZ1b7SZ6cU5A1mbsycrbwSr
vAxvkjwzt/k0veEGelORnXtt4jz2luGeqs5+YoeIt/SOwYlx+7cy77c0qNKbPHLummYG/pfQ4acV
sw/EcMmNhizINCXOxYpD2DrNZB2SjukyKerlgzur4iGzqqNNHm2w1N8Ib8hz/OEu+iXqv7la8SMD
V0lGVHIKHAsjxK+kkO+SWrkbhJJEbGSPpmZ+brrlbR6zlFTU4e2cBeYH3aStYeG9vfLz0noEp6qm
iRVrWScM+AbAB2uZ28Gat/+tcZpwHXfnrAs/Rpl3t2UDX16zQvItOYQelkgHgVdHzwkLc5Xn20Xr
ag/cFEC7/i7QFrHVE+sdgh2apBhWPGgS1y6/NMaCvI8kadp13Q1C6tbXAKEeE7CLXtBFtd+JPn+c
rfTdsAGkw0Mudjrr8wnsud24Z/zK0SXQiDBPu/IwYIU96uF5zEtGFcBoKM7YE3QQK6zu9cUC2ugR
iTq9pKJ4nulu+CmWlZUNYv+krr+g6k5P338LcHzH7LdBGiX6TTBJ64Jie89cYjhWzrzv8S0AuzLl
cRrBY1vI6kjk0Id1X+H7zkc0QR0RoHYyQlAMDdu34yDaIM8hJ75Gb9ald03ndg9gC8IjWdn5SuQG
E9PE/WIJmGSO+9xYTf2hR6B4gBVR+8FZiZw6eQAk8Won+nRqW/dU5LZ8rAaaKL39NJj5uceQf8ga
EZNHI7wlMrOT0fRPtAmWTRaOsB/gLz215UBmQz3jW0nDaJ9nNsnVUza+5Ji61jGOz7tCWkCKbXor
VZkb4IpxJwyNJc+zWgh9q6ODG4CanCfHukPqghdzMm++/1GssvJMOvY6HnZgdodbgenxnNTFARlq
c+zQVK51jJ2a3S83kZaIh7kivMG8AWJuf7KH+N3oDCZWIU5zO8MXJAP3FfPC5PdYu0fgS5ziQVYC
w+f2jmdfYvzzI7wBSaDXeOnSz+HwamXB43XnxGuZH1SNgSWoYgDA0YFsgvUQul/AWvSI/5zkJtCI
DS6jN6OEndZ3HW4Bl4xkupl0YUsKFpp6ijDrENlUlaUxzWAtvzEdhFm6hhmBrqEFCMyk6UF0M5Ag
PShfl2eRV/SaK7wvJeFfa3BbmQfzI1zJtv0o4/9h7kx2JFeyJPsr/QNMcFZya6TRZnPz2SM2hHtE
OOdRqZy+vo9FZzUyC9Uo9KbRm0Ai870MdzMOV+WKHBnPlYCbyX6SJ1GF8gwinjAr7SEl/QrlWFV3
TNc3gYynAll75w51iQrEaQToYZo57c++sIBp10bEmXx9jKtEACkCvjgaP2eifCdJ2onA709A5/W1
hSpB/t1G+Yo7EbWFmWBZWiASiuHTwWX2Kls/3jWemNgY1pG1uBcbbyvrV7oOERG+56XaNrNAIrKt
4boSnyQI0b33KZgCN75QFV2GmX7S0zkjhTZmVFtV1TYx6+Vh7bz5NOnD58DZ7q6IWD+sSRxsotga
bHQW/OXZ8z4cY5ieRUMmqyiK5JWCMvBJqpujJVv6hzh/qyhNzaovan3OqmtAntREVLLV3OfcmXcG
w9EGKHonqT7iHojRy7SfEtjobmwJTA/SC2toZiH/l/cZZb0Rt/xF/7DYZCC5/bX4TparMHlZ5fcJ
qSKEYpMMWnrqc+OOc25sWvt5oMqU5hoMlT/lNDHvG7zYB8GzZ2VLCRxfOCLZwlCMSNb6xwyLA9aL
Od2PbmGTr+UCSkdPXtFj9I3WxMZpSSra2rgS50H7cLDQG/RwZni83R9drccor6N2GzsqRdtlPY4z
RkxnkdqDmzNP+FLxSI7LMrRp7Ng6jD+hM3LlT4nEzp9Sy5hnwuYZ3E1PLrF/JqEVPyjBqX0+J1gf
jVGPitmu2BDkm8ninAMTLyfslH1mrfsuKmtkjhNiZ0yifPUN9aqWOvl1d5WmWvwL3X86o3b4r7Q4
Pw9WErFHXA/c59VDNuWB8gfvIWEhfS9KO87ydl4DG9Tiu2VlWID99LMch9dB4TH1Jc5PqCv1ucjW
Yx4Tq61l3byQb4xc1RcXjcNy2AzDD1qnKpq7fGhwRpWeMyf/kaMKPK0D/hH3r5FsYN0AHWI8LMK0
WGsPsFlYnGza3DNDJJpqpxv2SfaCHmU5lXDdjLAzRuNAUBwWTCWvmQu/RNpFcyScN4WaD7WTi9o/
zyo5tVAg70j519pxa5qzVR7hzWmD2Dero34/W7Gcob+WY9PRwuLm01Z2Ezv840hWQDd+i+QiXQ8x
HjlsVxUUT5cT45xLOY090p1QcRSfm+xotM91nsVHr6JxpdbNU83V2+qjfvn7h7XsNRu6kO+v2rEA
IUpl12Gic7o10wsudmtXD/7zInlFwuD6jz8SeohlN7mBG5dz0BSmeVFTE8bWL8489FGVoEocVQEO
6p32XE5WNOQ82GZOCw6xtTDnxX1mCHznt9I5U/OjzRos1H55YZXGCcUTWI4Xjmbu8phiyrqIgqKZ
ZZbOnnLWOBR+mW5pv1wPGU1haPt39BKF1UFp9N0xbVWBvIHq0QoSV3OP6rqYOvdX4twDpzzGRmID
m9bWxdYV1q1kS7ZbsTs9uCxbeDKRukrf1UKgcZ5nEKsd31rjGMc+H/BQjPqLltv5o6OKENkZkwRk
aArGGQBy6UBQ981PgEnFoav4aeiOsVljrHW4rLazg6I3XLRx3DFY7rwMkAp1I9i0k6OTZRcqaIdD
WmD2zOueyd2qi5DbKWEO7elp+p7tZgF2x9mxJLJ8aiTHbMWZLBxTVAFwCn/rbtSBmGZOHQRClt6R
4hDY3QpRuecCEWkbz7UJpI8tVKNP5Xsf3znIs2HfjFb7qcw6j2aPatSlE+I5nhqOm453S4Ep0uBB
SYKTDA96QqyhMQm8ihIYawJImghiHuQDwMYxTxr+JnWi8fQ42FN/7ScSlUmWz2Ad8bjmnJ2QWtku
8da+JtJFeFnccSvzH3FRps+ePoZTaec0X2lGoDrCdpxElk1NGRqPJxCdYuhPGljawNP1cp8Roi0Q
TfB60m5mdvN+NbAkesmoXiBOiZBXpPtG69Fx1VvtC9KwwecyrRFhWheexorursn8qFsYbOnCK+ic
XtSm04tTVljOeVm0d/SQcodM88PIqvklB/pALhnCoakXMuJ+Lw+T7cJ7WliDrOZwVqJioMjxagRm
0lE0M5iHRvFAEdm994u6jsC0eQt5NcGnZFLXimTNNvfrcdsQqt6anDtkXmZnMcEHAca0W+bhCht2
PdJQCKlgOHurop+Cgq8iAasyu3P+AYdpV+piDwvH20+p/UEgfYTlAxSx1khljm/ogO5mYCpLZrxA
nY9F2wjGxnrp70clwk1L5HbSuOC6NRIFsCX/wmB5GpOsfnDmTovQ/y9G6k6BRoR5PyiaBY3KmCMr
Z9yxxmXiC5icczXbB1+wesgKdoaFnz+0JqhJkncvXRYDv+WoSauS857qvF1pj+Z+tAwfsPH8RQ6u
fbLvf7ha5oW9bR6bhMm3rmf3ZMnvxM7um8FmunWDFgeMkA8xNeN38aFjb5GUuxEC11ED/mGvDVnS
ebx0SkeCs33S09NpKQb6kaAZRpkzTRu/zZNbXnAT25M7BnRcwXNb0+7BG0z7iIpVRZqf07viVEUE
kHMC+aL3L/kMMZEgqzpjT65sGuGK9Y5C1k0Z8NxAeOQotKfGhraqJHvMtDx/6qTNrIn7872m9Q8T
rPWDXg8icrEVuq766bnopDGpWWE2u17o7BbSIBEuBQ3W9Mxy6kWveLkt1YuXuGcPBkDhio+e/Mgm
76qnJja36zClDAnAY2KWvVOXf3RcPxuHCdLxs2Ebx9VFpqTwYTXwwFEXVIg6alLj1cxYNSeYzPDc
X42YQ5Ak0EMTbFjo+nIwBo7csnfDka5kVsXjuLVBzQa9j/I2eDnBMipFzrc1ybKbKCn9nKh97dDE
BPa0QK1oH9xBkJQ6ZiJl2rs+FYRjqYoAW24eO0m5kccCoajm8yTUW5WQKYyb4Zs5hjZQzNVmmjA7
tdHA0iCuyHdrVd1vcRX9pvkz1NzmU/lVCeongZOB9zqehh4wMJn5yvPlqZWMLF4fznNVvFmJdYE/
TCdm/arXy5VKA3pUSSVrYiYbPLJysoZnq7Xe/ApfumsSbDBLRgigLT8gAmxNMuP81/GPdsT4nUvx
mmn+FAyNdU4S8rwcTU9Vy/7aSD/MwkHKCUeuSeQXHi79ktUbA09YCDyZZmyr/aODjEY0mSlB0Yyr
WU5U2zAlpZ0K3Va+8D+/NtVsHPE18xkV3vyW4syGJOh24Pibjtokjn+1JdwtZ4bu0VBxmHs5x5Fm
/g11X16AEMqLyku2cGCvNYilH7Ipv/KeOToe7SSc6Fbdirv+k9LqtnNHfHazhEWV+dzFXa+rBy4O
ecY2c7GTZiRPpF+RdY/rbDk3aAvPLtuQrcd+OCirTu27CSNiMxYNinkVb6sY5jaHwHIL76d6xLxM
aNn/4bOiuC3Cm462KX8O7vDaU0mEd0N7TiwauAvsCNFqxCWlI4M8Ekuvn2bXfWqnOL62a5pueSg/
Qxu0ggKEAoKKzrFE6DcOZ7yUFNETS7JiMuxlS4rBuy1W3x4W9EWq9yiz7en449jQvGAe1oHB/MnW
dtjOAanGiYt3RT0xrA+WVT8yOe+loQWN9+nH6EGz81Yk+YWzb1QvzZMsFSZrtr3C/urQOGaANJ4O
syi1RnNL7W+EFzo5Dh4aZeqOLIP5vC33PBN3eRg1rz7mFm2DLIyvmd7PYSVoqpN+Elqeak491Jqd
l+pfyl9W3JotTjxFZSlH1zPcKAN5cYCSD+//JHMeQj1/DenapeN5KMjhlL65ldZCEiyFqjNrTpia
BLqMPPmIGW9QZMbiVDi0DxlG/6En2sZ21QBDy+/nvbFFbkQ4ztQR5FAfeGoNC7mgvbm+9kAx6nPf
4vExFjbywCEVGfe03Imx+Cx73uslxpas9RyM5nFUNNiw8S4kT9YAYtyjftKoUNTHATO3ws+BtfVh
WpLygqjkmlr1zJzU6tUXvAqql7PuJtFLxtwH1i5bxCAKKT0OeTQOYMhongQY7HFZzAu64LThBaRR
MMn8Daoh0mr9j7fo/snWzJtBWerJG+UQ1ZW9X03dOq3TpABlThMgMH89m0AuT55jgD6mPySFdhj5
pDB27qzzNOwbl/0cFcBL+idbKAJKLf0Lt4/atg0b1wIkAYEC3ramU8o3DXgjjy/H3ROJ5XUylv7Z
oYHYdOqS4yjti/Zojgfbhkwiu7g4CYYyDjrxPrmPuRPRn0hJuvXQCF/W+sMeQOB3sY0rt3Gu1v2P
znfQHO5tj0k+7ipLgyfsIxoma0uTgO7O4E/06aZMCMyZbR0NbQDLYA2Rj+oV8pOezEVL/tBX+sRf
ggwA9IHQZ1Pe+5KvGdRhZAlyqUCJEd1hZFhvUwHGwk6A5s3d/NvBojDY2Unls3OQtceyvbMueWzh
ucCYup3rYmCNN+pXHF2PECOz0NU6giQc8suu7I85Crd0izyCIcFpvOKuLdTMbzHsdUO95TgxyBWq
J6e6dzCy3dZd71VbyZSxRsrxMnPZAnFkg6AAwZuAM/qi2Q69+soEpWATpw1hdtxHs/40GeWbTCfc
zcM3JsZ7Zs3l7fQb/jM5YsFhf+EoksGLKOuhYu4GT5F4xEBcHvjNwnMhX80/BCn+VPP9ZDbnx1ak
BzUyMQwGNHJptbyE+uS9J/504PyyMe27iUuVHszMVYZ1PuhBS9rpwDmzOMlZYX5N2pNdOvziOXLS
SLNcoDMmhvVqWVdPHd31HZE5DkxJArVxil/txZiLSzeOv4VZ/dR7/Wlo8l98x0cb4nQ0atIOs4R4
mICyP40U+TpDF1lulLDcw+kDQbG+l91SvK3D5WIswQWxFjHXe/qboRsFHJ71xk0dbI7Ilq0Jw3Tw
f4AyeI3xC66CnqyUvts1HhiDi3ajZRShNFSOYCgUlJWL7lgJo+ehFopZPdfS4SRaJk8UCU8UcHIY
MzvWyAJM2RC3dEqJ5WQB3aK/EmeMksWJd6x2nShvMb1eA1Zw1DyhHvocW3xcRaM/PWFocS6+SVdZ
3Oz9NUb4lH1y7rTmQc+kOLaIAHu/UG8xK/R5ECm4WL4GRPsLdK8lzy8GNqo5WVC5PNrQ16QIcOcN
G1osd2ntYmzIJi1YCuuBneoxrgk8NkxqjLy8l/QJVmV88nvt00u7ndtABC9c7zzlZxxnGmaruD8B
bqSVPJdMMjgHX0p32nj1Rxb7z5bU54dcY2KAKMF4P6mNO6zlT9Egr6a+IpzSqoDr6mNJFY4+zrPB
LNluKuEfewepITV1vPacene1B8gRKC4b6T57ik33x6yc/Gzz7XMCHk9MyNRXT/vMonaFuPyLSDu+
amfkkkx2ZNb22V0wk3vfZzqb2aRpcyypuuWfVsOeN9g29fj7NTsuA6CSYQrJAiXTP/NjX5O6+fbv
NeATiXuopcj/DD1Ru2S/dLHzrOpCzgHckp9v9VIYIDSBI1JucPeKDQ0L49Qbd3Os+MvwujIKiQZI
q7Psh8aN0TkbKjIoX3nEiDts0iV51IU5nmrLwWWWZS4RO8ePcDzSr2hDT1VqBJtsq4XqW27I1Mm/
WosMdI/MteuSEkBoEttPa/e50r55MposWLBkfhXqZcEhcMi8+gXfBxd0/EmBZUsKswu10Wt+Zikr
B6YUDMlHImQ3n6Pz01KBCR4oGSWdiOG2kS954aovs3MoZ8+H7aSPBq8F8kjZoE23yUKfcPTyYhCo
ShtdPyIRHQjZfyxd7R94y+XbeIQlE/uccb20bmjCLJ0N5xsqo4vsQ6vuDbdqZtu1gtqxSzxZvCq8
3Lzp0zf1V6HRg3Uv7Drwckkie0k/QUlu/NH9aXT+uvEyiBFao3MHGsWudK0orYEBW6DyNzZlCXQn
6KyYPbTtLKdeQ8MjR3UoF7z52kBxY+eK2qOKJgJyY258Py0jPfV2VYbxTsGPqN1lWxNk3/iF+aCH
VAryWMza5iwRqbl60T6r5gU17nkcsTHZCc8l1pd9gAmZ+NYY/6YP15LUPzErfGsTw56OhOzZ2PJG
XpdBfFKLfhr60UbIL9rQa7PPdMR23VmwY+sOV0ZZkRsda/oa0xjpw+NrberXqkviXV/udAS8vZHi
kGBrO0Df3uTD+AdC3svqY8Y2WAlDs6SehW4xLpZlI709BlhICWZPvWj/5hvDOZkheuLJDOmj2hRz
RVK/mSmpxWGxqeqLnss05JsrgO8b7xUPhmaJfwzfWmz96Bui8p6D/TZt3McMujbnl6jOtJ9mhlm1
0+mdN+xuZ7YckLrY+7vAfQULx3L+V2XrE7t7ukMIcG5LFhzU9Q18kAnr7LKR7caWa8ybOn+bnOUI
zmVvAePlIFc7LHRgkVqZOmjD+KpnyiboqD6TDPIbaD3uOAkjji5vODDY+i5swsb/Jq1iEEH4tyQp
uWJYNOQTfZ0IMLCHf3ftI/R2Fd/Tyh5Wyu1iptD55nsoEsCCz5LFTl0jHHufzaSu7Vz6mxAZmvcY
E5c75Oq/iUwa/zk84/pCt+7AeN9zhWn8xeb8S3jGzAw6JURBxY2NKgZD+2Gamp5g8ThsiRNzeOuK
Pyy+eFlQY2qDRW07r9lp0v0jaigkZd3y1UE17GMuSdMI/yWR8V+li/5zOv3+8xFtIEpI2sLnXfDv
H1frOMjoFaw7GCyQFgU2oNamjhva3biZ+r6OUtS+jdvmt4HtQ7G08mMRX2be8qoZ5443urOtp37C
MsAV+f82WnOPOv7vbM3/H00HOM48rpH/c2rm8vk7XT7/x63//P1Hpv+anvnnv/rP9Iz5D+IptisM
3bwXbHvk+/6ZPrT/oRuWzmHWA3Pyr60GpvsPLkK+ZcG70zD+Xoz/ET40KDxwTXI16NN/IVL/N+EZ
53+1KP5ras01oGgYLsx0978MjVETMlMRKyN3LuneYGTdltSAhOxa0ieRTg9AClasgCeiJDfDdqZH
11uSI3drurrGwYqRp8dW3wnHXI4+lnOp1dZVFMmuJD7PiWC2Q2aVJbSXuj1nVdlGCSMYBn2ln6a+
1E/9klpRP04t46fy4crbZVgPkh0N69ntdK+bF8zPrsjEbSrgdqtGfXEXQ70mh2Nmb2X5sQKZekIu
v9PzSrkr1rrZyrhyzsBLynPqmOwFlvJF+fMhjusMv7T0Anp87b3VyZbzX0PzotTjW1U7SEaptAID
Cuw2iz3zGVwlDGCjj1Jq8346v3R/4EWbqvz9knlj/cPXqlNn5xSQULW7B+EcSmG+xeleytnb1474
Za6fhWYjleLyDKixBJbc44uRTPqHhKKNk5LlJ5M4DtO4+F5lUwQUi9vYtCDOLm+inS+UTBJ8njt1
Vq5xa7Udde+YrxfzTSNDTQH0XvedaElq+P6Q7G/NcAbWvuyLZsVkPOnHHprnZo2pHneWHY1sZxCA
PtvvaQwsIyeIk1DH0l0c2RtPM0jkTTHOKoid2j3Qd/0mgdNHtu8hrqMBGAYEYfopC6KDeLEUtoNj
X8fXVJL9KenG2VE1Cy46U7c0U0nEQvnmEuDc4Mv4nmcrDWq8/PemnSZc2yriedtE8MQ/WH9/JF6O
f67ZZJj86qSGh9Em5FKnnPD8IENjzu2LEMRGZd/qobvuIUD2X3wsD1h/7VdjSH7DGIz3GdY9zCDN
SUtaFZUD5herpL2x0sx+kw0JSOD7RWiK9b0G8nWqc8Q2w60vopzbI3GOd8twvWe3ix89L30UzSRO
GgrdYXZJJagsrh/GMsO+mxPDoYoCD7MlCPUT8JT182Sy9bLbuturhAHB5Ghe8/ldOddUOMcGMkEL
S1xTcT7JfEb9btnSclZts3xYrsWonptaGhGD4o/O9tIb1UvQLEwf+cgtmaLvlZCG5QFYTN710Kcd
9bi4nMAMEqoBLlG5S0d3Py/p+roIccY6AKtAUnfgreIpoS/krNlg0vMRS0sqF3PfV0QSWG3oAcyb
/qF1RpBuQLklXZua2nokbo+9rpnHnP3D3s21qHP96jLUhjjkk3OJ6RB7Vh41UuTjyBNYemQVq3FJ
WyvwssJ4QA/f9/X86ehuvHdmEL5Zo2dnm4+Uek70TLMvDoYFOduM132/EsYgwIUdLuFHrGt3bxm1
Gxj3TMBkz4IMhifCvrepOMSacfIahiFqA8hVcJ9fLfx+pUMzQ27UkUMT69UrnaPut1TCtfO0a2gL
3Ch8l4dZ18craUb9OInmJNcx2+cjyvFoqwwmZ7nlI5aHcajUXqtGKh5n4+bCSQr02tLCoXSpsYbv
e10so9mnBtoc7m12L/WFPdgvcJbJIY3v8rDs382JEVtMD1wMdV2c9ZJSNB7OdIZ9lfcFXJuf83S2
7qxgc6/6lazRxHbWNZJlx/l6W1HMUB56t3bPKxMpt4V/c2DBbti49gRbyAdSmf7AR3pGu+mDlFpJ
A3Yt1SPI+ssyYFG5P3aUu8erjZ7RE851i/GsNfNjjKLU2HdrculuG8N8xHS+tSg9Hafmii1oCIRI
L2Sf+Scy98tIk8PqxNiuMoNdbMabwC94muZTZj41LqbHxjLPNFvOQT5hBGDvnl5gjAe2FD8pi7Jv
k0D0pA/u2bBUdhjy1NoLa3ryhkledGKIYdpWSyjUIq6sODdtuzgPfV/y2DJCu8CGr+sEh//+p79/
yDYh/4as/r0kFUaFAqsf1r8HCewo6S3v0rsw1B3TmN7i7inLHZ+4SdsEVjnYezHmFzNJ/WeoDYHv
43EvnfcOCvcWo2IGLw3SFstAHFf3t5axTuScWdNvZ29KznZiBz3EpGBuc4wV5qPlU16XZ6keVfp9
hR0nU0RzzXBMOPnsyno5Gxnrn5JWkpBTahbMlol/Ri1Xaza3Zt8gRUtqMBBt5jjD2Q/GBCMuXsu6
J+ckOt64ZcdCi/Nd2bMGzXg22019bBhHeA+AWY51/UADGKewpHpuPQ0MtXdYhuQgavs0LOOd4usf
Rwce6ZM0GrogX7iFNIC+5RwOPmjptiGx0NUoi355ygxTC6HMw5XJBE8RCo0dmlHiOA0lpalRupis
P+SH1pgL/5bFotB515biXBjNdeScy6w6PDRgJS2TzEbnFCwYZRPkOUbXePnFTsUG2X+W8fQ+FMWr
nnzKJarg1q6YgXoMQvCPjauimx3i4kbvxRhqqrgtvrA2o+bWm0bSKWjP3yO9yVgOWcbFIPsVQkVj
yYxQz0y9YYt9KskZiK0UX6RrP2ij+llw7W0mw24ZfkiuMcqxGGY9vzjdh8yH0JC85OqKDXaxnlss
JdQeoinop3Fiy44URxvLvZCs1v3IbJ0jDz2CtwMiUayTnyUl+9UMyxLFxOq5sFid1h4qo6idt1nT
X5YFtbAAkMATnfwmuamN74mb5szofAVl1LzKgWjhfoj0HOlL6tXTatcp8mt71Y022YkluRsEie9y
+HjJ7ushn8Y3Ik3Ol3BSP8ps86T1xmsy2ruZNqvNnOrDVq9+z3b8YtR8ZeQb0QIy5+RZzdVqiVSi
d9fbUSC31AN1wnqCXM8+ftckWFTqntiZ10BicTou36pHOsXgOrBEA+UU4XnQr+RB2O4Sj1pIq1j+
00hfJWvfFwTNn9nE2vkvQUiPn20TxDGdAGvkKf9xTrtnO325Ix5pkS7ZdiEpjIa6Gfl0IFIhSJkC
1baXZKvsu9VhtGD8l/IdGvOxmCosvLQ0LJ1J8whV0BbIHt2f2kjUNYYLTtYupZ37NL8pZA2ssD07
LQuBF3i015s4yJbywr06wiZa5o2e6JelZatCLfjLWE3zFhoqxjyxr81QKznwt6ILxIIJZRLUDeW0
NDjDWWur/SgaZEJH3POR+LcoKG41XN70nwXEo6zNyg2LpEOj1xQHKPU/nJnSAVXRuxOPSb+Fh7Gl
vSnA1xXWJY2fXv02fQmNUhp/kClpwOLUleuXZZkfHvvGKe1C6Ci/yWzff0hvg33vLb9/ILif5qM0
PumtdXcYtYK6dDw6M40Py46THbCaZycdfpNxIJ1b1W/ZYL+wLuDn/11RrFJSzbQ1aAOINEOdDOJ6
QVzAQk+W74VsStBSaB5SikYftuq4UlVxHEFKBq6BJzi308hPOg8Heail+iEFgOcUc75b55zei2Xf
e/O2nicSOFQmIiE3t6qvzsJenE05YazTAH0xsRvORlnWW+6UD7bHGRdKyMNcUImj27TR1BP6kpbu
XTt9Z0J6pFCx9ltMy95JzYRnqVysQM8yP1UjdTPCYXjjkJCxmKnXD8FyNDCp9oS8D18FhEAuXAY5
mtBdrsrWS4l66BigIQV4Dk4vnK+/+hRhLW7Nn+yLDo7exoRhqtNsM3CwU7ZpD0kQzol492nvn7Xx
7gyoHGvTaYm30/2PzDHjizXNe4hzCNHSQCOKI39cHUaYSlDPWPyZpWXuyuYjHWPvUpL5Iz9Ub4cq
90P0IblZPIMtMS9ZbrrlHTAiJU8UQm5oCsMh6nwXuoXV2NRZN8e0iFXoio4gUJwSBx3tsSdcHgzt
yvzvIbr6H60PDCYZq/qgau9euOTZl7qwdh42fhKLvhENpH/4IIdDVcIVzCAl7ErtIc3ZH9BQsDVo
BYEd29AknXeXSY7Tozkk73TRIcnxt5Nm+CUZnHZNxww3qPGRpMDIj6hw21bUQOnWl1vqz+NMJAsw
Th/6pFnusQqN6FyY1zW/BYbCqRIbafgfOFe4shYHsVobnotxJHEg2cf0E7gvjN+B13kR6h1uRGow
wjJeqs24ett56b78TKHNTbAbtCrDtl7xihV1sJpuH5J/KMXnwLI2IFDKsC29SCutG2nscifn8tUg
13LyrWVrNTUYgKBlWosSl+If5ccjePvWpvemf5OsZupVv6SJP23i5MWiSTlKPRiMnvhNhaB4nWfR
7/LFtoKuWU6pqGDdLZp/RPu0ni+OPl9yMUyv9sw7J7G0zTQRgkEMer+v/45lxkIySdpfwnaPXVE5
7+ww0MhpjWgpeFLJCKyc/oGQDIl5qbFDu7Hxna4KFC2PZX3h1NwOehpYi+NSEacSeoHEziRrHfky
+dWuucOE7cQhsbAxbFYnfVKIToT5Tve0erhSR3O0JjoQVt5udF9x9JpMbtbUUJus1KbdkjXdDlBP
6CHKb3JuavhxaRWtDoMmOcEFY0b+vjRjy250PkwLpmZKdCEP9w5RfQQ57uh61/KZDLC14W0S0clZ
Jxl/smqXQmA+aR0vNlnb8omtsb+nP4ct235JcHlXwEGCWFx4ZXuHEYBN6qb5lpcNUeLxDyWL2h7I
Hy+ohjpRz+O1NFkpGnOpKMJxShW2tUnWt3B+18RASB8Zp1ijh65LQRChnPQGKZG+IUrsFZM6V7a2
q2oMDrSIUaHXT31gu5zVsTKy2PuCok9ImxgXQSv4lh2Z0XvJXj9jBtGcOkiB6vIN59OuM9t8Q352
4lHy9za7X/tjKsPZzxmB+7mL3EoeOgXT2jQcBwE8b3bsIvMgmafvXjUTGgousJU+FyI534n/1x7u
fTIQgEGasbrOJeUAXlH05BIvpq9v7O6VSyAjBSC03cruiNoCnIxvuRe/p/GwPtMpZGwBHf3BE/nt
Oop1kI/zo8s7ovZJgi0xIerWlqw9mZhR37vCPqqmvMq2tW/1cJxzUd7Kju2OIdyvwqfVesmbi2wr
VrOzEUlDvNqZtl56NT3ZbldhJOc3Yo8ztmcnyVeMM93ZwN7iaQLXfbJgNoxJVuqm2R7o8nO3hEHf
FuIq76mPuXAxX1VjlT+Sq6KziUoi8QYyxIPskPNvluZWH9vltOb2d12TblqkbZxHu3wbvb64xSWB
8YZFqZ4A9AAC8Q35iU4lHdOeNRLErsbi0S0d7ULgYvb6HT2y61Z6xGt1nzF1PZesHY5da+BaXo/s
jIAlTWNMfLJ7Bo4SLXnS7wkTSKqJOB30iopOazS2c2XNYQtiia9ksfZtrZW78n6IlwN3rQlj/ZU6
4aAsrHAY4/V3pZJbHAvtQcTet47nFn8uc2ZOApd1F+nv2mCJaYiyDZj9CoI3unrD/tRidhmBnjbW
b7qs8ue11S/GcP9l1AzbGBECq4V67djTXYVrZ5tM95/IBXCWHybjY7HaPYpCFFe8vlg0q8DIU+ei
6z0mGKiDpPp/NZRDA3/ssFEq66DZnDgy0tJB1iwqNBM7DuTMr9h0dysXpdguadOQhzgnaY0oyVwP
ewg/gF+17uprHHErryse69F5K7FYE7z0IabZzlXN1fyoMJRsulycZ2fxTsiYUYI5HaG+4edbqfxW
Vn7JMv0slj65GKX1CEX8atNFfShLtS39eltab5Jt/YlTFsHskWxa3traucsM9vrZcpVTmNhW8qjR
TAHFlUsq70DAdNXWtsULnZqa4B1f2SfdJ7pDnvxcs/6VwjbxPGvmtuEYwKfeMDRSf5yYXRbRzz4/
FOw+M+V0V2EoSjF7ae0xTzH9e2W7r1vYOi5LIPjTPjtSU/+fRJ1Xj6RIGkV/ERIEBOY1vausyjJt
6gVVO2xAYAL36/cwL7vSjDSj2e7qTIj4zL3n5ofWRX8AJW4MMtRuRLONVvudGukjJFBlSxunN37J
HWc7Db6/zCdVYv1FYwPAYyTKumjIkbAju7qEMsNBjk5hhxtxOaqIok+w+p+kqbixGFIU+lz38ouC
d+uOvn8fahNviPZxt1QcWCwfXUC1ZauveqL8L8L5D7hfslGS7vdqbdj0kSW+j4z44jmz7ugjrI2r
3+l35vdZ9bcgLqIzbVbHFG2JDokYo7290BYZTWiN1L2zKVwqFAtWE/QI9RrN3aerL7XSrJyNPM7j
8sfkCG6UfU7MvIuV9Y7a80ei/+ZAomuqACnqWz01R1VXP13l3bs2ghQzuA/kUvggrXex7ruq7OQi
as/siflk/EflKYHe5ZbY7wdEdErS/OZYv0WAezQ8UovfQazdkO4fJwy2xHuH8KR6CuESRwUX0wg0
L0SxRP51vc8qcRIFDKMk5d9w9f4jf/zaWup3RX23GSrvQYhHxsim+ZFa2S8arnCVnUwjV0E/zcxq
PVJlkBIzX96y9PuHoxKFATGk4PRUordVgfwyiTEth+E7Hvcvc0fKQuYiH5FlxKNcQ9NtSZyps/4c
Aao9pmBoBuau+FdNoOOYYGwbLq0YccTo4G6BF85nLx9h55+9ipDvcMl/JZPGcauuqs1/zXVwTxmO
c2TgkCJsIc2zvx3GvbihDUYhgY10zH6tPLwOr4C7FCA8iWxJUsMDGtvZlzSIwJqlOORF86Q7ZCDO
fVCZ+pg879k2c/Is68jet5qmpU01ZqUl3voeWrD1M/Qg+q3z2J1l+2uaCp9QMnY/0oS3Jiaiy2bG
NfLRegPkA8mHNSfRZUrrlzDhP9WKTx70NH9qHd+JmeIkZnZnamglLR9MtNQHE5XryLLNr+MEMSXI
bGcfMuJkiJDXz8YOibBKk1daTusxJ7o6URUzziAW9RlfX7TVGav1ikd5ExfaOTc1VZyUbbyfw3i5
4kHk1BzcXcSac5easkaiyd88vXzxuAeXbnb67dxKNAt8eLzuVM+em12ywYHXEXsuAegRniZR1ig5
0crDPoxP4TDbwA5lReVXNFtRB8tWgv94A9jX7lVaoGcY6yffL6ZboSCGo7fqN6MJ410GqeBjMJ2z
HQMHL0xRvjXtVF6tHi3JVAX/YkqGO6lSL66B0h3lUOQxXhwDkdNEoHbflwjINi3i7K2O3nKChomq
Vud0QArhDYj7kGbO53YO3kNgrZ8T2sxtvTDeagLE9P9ZVPi9GkaveMMtp0TjEQuNmyNE3JiOL31K
hB5J8aQ0aesfN/+d+UNxXvKgOeuaREHYbObQYDG5YLVQtEkJC4ZFzyw7luAald6WG8o9pnXmHKJK
6SsB1XzXqX7JiYa6tIzkh6bvb1OWfepFeM9RJRu+JYN7ZIjuYfXGR/E0LfZ4aqVzxrWAV3L+Z3AP
omc2UMrA5e8xSg4HH9NVWfvDzfFw3zF2yzC5ugMvWW7u/ug1j9AlR9eLBsRwY793/PLJbWAhkPsV
A+ItSB2Pcnp4UoD2DW1Ig83wUhIKibVM7QMcEHsVzG9iTBmiIz/c56y9LkYkTyFxkrfGb18IuJ6Z
ccOk1lBoAffs817i9VTi0cz+fEZDpK+RCmCtAR2yhTwX+h1lXLVv7RkTjASDkk7+Y4QCEIRBd+hy
4JZdB892VLuJP5Rq3OTGtgmHim8zTMkthjcTADWV/WBkDhQsgUKfpl8yrIm3DpwzhmpBPSEY0oU8
YRuoFuGGzKf90pqfpAdzPzCFbcKXsnSLrd0NmEmRfMA4ijLSyCANyFPb+s+ydRwOphpg2zuJzBVG
Kas9QnD5kVYtckdF1zMwRJvltq4WYlWBh2wyL/4AeEYKuNQn4fdEIPO/A41Vh9JoA/t5N2qyFKcx
Ipc9ZnOJ6jNe7bldendyWFBEgVJjed/tEI2711LDd6r8sqvvRUY+BirDhXOWJWD+YpMVe44dk29n
uyhpfbBtLXIsjoEiZ6ucG7kfnYx+006fptL7FFHGL6/sf40ch4cSy6p3Akni9ubSYq9BSYkswiPP
MOnbp7Rj0hmEvSQ1NT8xkR63k2Efhzyg2JJgJU86wgbu9hM/UGZ511VozvHyc0bL9Q5s5Jtbs1oU
lf4y+kea2961iB1qi766YGb4IM2MvB4/Oi/I6Q+2QUSUMGg613rcK9bazzHD3b3X77KhHG9e91lG
v0yL5LKc2cqNgGFD8XDKx1iDnl50clIkPe5qFO2MCRibF7G2b9rWv7iPmj3nNH2vqrmwEfF0tf3h
AVuJsGDjsIsOXccJV7Jzo9CySXfbJCxjSa5wrplfesfQY83GIKZ/letJVUqmiRASacNKgr1IoQRj
1JIrbxt3jWDDdc7ReAQRFW3nqn0B4oQ3o5E2qyb3Z1dLIIkhiQD+rOOXnoSHLRq1QzpO+T6icYA9
wdxlYA5wy5z4uOpcTt0Yvwgq2dMcy13Wh8krYZTDpqGoeVmQ/8tqvJvAq19p/5DdjdlzSTd3i3Li
6+gcL9Adv9yoqsB2h9sR4eHZ5mTx67Z8LiumNSQgH/IW63FpluIobM8wNAC0Q2prcupF7pJjXQqC
x9ArZ4jWNxWghu2wxGAEU7yKuu/Q4ppRbackwds7kzA45RMScorRS9zywYtpAAxChJHfRrBAupo/
9iGfcvPXL9HT/8eumSr/pa/7HCUWVlEfo/WxWpq1hGydCx6kAl/IehAJKmi09eyojLh5L4UTLsCG
gvS5Jzsu9Kb8nibqxW9YMmezz3KadHbD3ZrQCmQjBjrQkqCspEVdZg+baDTdU++Ce9Do6o+oWfsz
mb2MD/N6eWbLlKzSMPA2xB033aKOozEPwx7oqQ8wgrVC8AQhsXSSE5DE9CtZKnSw6r0RKH9AdrNY
dXuPOWR3THLeinBAtO4wTvOzHPFtnPIU37rBce+KGejOCFIr4nhFWxGwd2pz99Y6MWbboE/3cz3q
U8exv1jWD7rg7ge1aoRm795zg5Bhh7DXdsnlzOvu0phe7cK+U2fJFb3OnI9cVgMpzPVVsYPE8RxF
Z8I8xTnLI3JI0JXgk6XLq1gIPcc+HZivL5795AVeuScE892Ts7WBUfXeF3hcwJDujCFOG9eJ2RCN
xTY5ffWb/E9RM7EuQgjvvvltJV121srp9wtUDdQUibvpxmbAWgzAUE+P9XjB34BdCtu6P7ECQDyy
hYm4BDWUoZBxfBH4t7iUP5QI4fIUpAQlkqyG+TPwvA/hDHITmvSzZjDodQYqwvCPqHpzqPynjrBo
hHhKHxqHOFNhY/yAVNiBFh5Y1mRsuvZdIM9je4LBfINrKPEYs+YMk2IP8K+nVABGOdvmGNnuDP9/
OOSRfgJu9w0hPunALeVrKrI/dIHl8b9yMaXkrbV4dpIXKaKdsfVyT1mYlvby4YvqZwisnorX+fAQ
RsS2jyfKqb/jzEJsZdlnXOGP2STY9aEX7N5BzK8cGXuTOF54zpJkPxeETMI5w6aFbmIMRlatv71e
8F74ZGuMi2O+u/pbhevyRxJlIXbjwt7994+9sD7q2SrPoHS8NUeeGsmtEOhYPhsv0X+L8za9NJMO
dhWyWu5+VqZhWCLmwatRzAwJbRhw+qqAlnymU/OvKsdqC0wBkqPvjY+uL4drrFZXErPYdCmSb30f
vJIKF71UESu4xqX60rjCXbqirnNidJ5MhSk5CXq1YgBRlFCR6JkYULgUUiRbay7/xdTBL5ZLiCcw
K7yNSLLJSP0eZM+0dc6mGdinInX+8ClhrLhRXAT9foAJQ5Zpri9W/tT4VnCd/Jpk+VAPbFss+crS
h8+sowJTfX6gx/LODvcwU37vs2nGfUarGU4yxTTl/RtzcUgIqTgB8Og2JWczt3yKjye5Nnp55AJb
I9N9+YYowOXlXfPqvaNsSM2eCg97XI8LeyTIYFVgnmoHbADAm7M1syP0MlMA2I0KUKuLeClWL8yY
/3FlGVySdateta24+AaLnE7kctZO2p2LFVIDZoTYrwpmDeEAOAEKVP8WPSEaAPdhhScSgbNtptr2
tW7nb8YyXwMCjhPthzp0U39wu+W9oWe4INYmJRPPKVSBemst5XTN8/TcpQPAmTqwNq1lo0esS6SC
2H9V9JSkKjmMskRX3Mdqt0TvqUGhW9vLD5cYsFNX8J3JzHlgVb+nrB8u7Zrco7r8oYkreqtwseG1
oGMadlqum1SnPsxjFr+kI2XUSJFx7Lv+OUkb6woIFvkQ+dK5GDakvO+WDJybH4ZPw8wSkxJbQT8A
KjQDIjqXggPWAJjzGfVgBqITqpOc4BemNK3FbKUIfvOnSLayYIJtKrxKC+wUhfKWfZRVnEbSslix
l5d6pCXpndeAEPLRAj6e6uGvbMEY2qOB7rPcEyFdYrFJvZ6H7BhMjbk2Zg2bmEGX9n8dkAQfWUMH
WiXxrp6K+F50jtjO0+G/D7LF2CiaUu5LWc0vbaH9o2rqcnfIXNE9MOdGuzTCseIXPfjaxcbqbajR
21G7H//9Y1sXrOWmUO1aC2WtGAf5RK7aNmHkfFqYC/lhFx9yHFRDXJ2V2wQPXHs5d8nRLofg6jKU
OrdVaS4y0qSYZN/xw1IG4aG7Dhx6u7lcQvyh2WOcR1oFSoOmVsi+ChUcCm/5bFRsI+5BoZKglGKv
tPyKtOwOkGAZKC2c6EhbDDknlrkKMseq4iMxJvgjEmvYpG1mvYbMETCbVbuqycNz0DcjIAKcB0nd
lSTfSEbS6RIDbmDNyWA02g5GNXvJdJENG7M8EVlPcQGvIwcaf+2Q0d6GGiG2cU5Vzu9kV/IYxtYh
Tvqjye3gLuYaU3fMlmWwUAhiRneeiHSgJ4h41GytDz7GEi5SyA/8BsUBWDW+w1CMl8gLGdBLB31E
IPaYnirSmTGXjqN+CUxU3asg+ZXlir6wsxeuD+Pu4XSPWwPa94rlf9qWg4MOo8t6uGLo9FEQP2qt
zd7FZPRMSoHzHOBPbcPH4DNn0EmaHPpa/C3nSd196V2DoANzZYx+KgjWq730y/wwdq/Pih6Epf7N
DO4fJObmMGYTxVFzkD0szhiX1CjApyUshS5jph/h6ECtjlJIIgODH9uXFzXiIgp72vlK4gmL+3y6
Rzw4h4gXgfu+CL8Txnx39sHkEtU+dBrNTWA/E94DZiRkLRzIvSLGE9Kuk74WXvC2Xg6g1+JPj2iH
cWUbKAdNwkj3nwFj2XaBVd5c3LdHB7DvkVXpS1ao6v7/v8VF8qsdTHEqZw4QRh8zr7PB0K74wTwc
SxsVg2h3poTe00HXZHnstJzk3WvS8Y6fKtvS3QumijkldGdhRyV8fjND+6wq14cG0A0vzVDtwyVV
DzVW7+VYfDSZ3VzdYF65l7RX7A2wfsbDi9bsSiKB2FSw4ghTJ33Kcvc09HitFDuwKg7de2Q78715
RghmIG32r5XqGbiUbLiFRdvkQb4ubE5LjM0/SJdpTmQl27tJ0EylIDZ8sOZp9c8V/bNCXXR0Yoh6
i/IPUxm/Up2KocUPwYqLMcdnMteP2Qm/WTxx51Ey4M9on3s3LEGkM4/q8iS8qd2IQO4gCvPmNNPP
ERDXW+Lp7jZX5TNUkppXf2LBG2SCjekO1fgT1vzsliIbGRyLcPcYg8mqmyU1AoB7qY9CQIyChoUb
kg17qP1HxUzIzHunQiM0EGBaksBQx9kPxQRyrAWe5FIyrkmcX+Uk9RMvNdItBhEqAU0Y6qiCAxJB
Opb0IRyvaSo4Y72Hi6wZxLp/kq0eyMTq8ZVCDYfg+jL7Gt1e7jj03z0umZ/dSM2NZIN+Zgxf0Jpd
J5dKI8bnr7viAOiMxWoHBz2fBdHkIvsaijl8pIP7lscrhTcEa257GauFQPCHav4FKG2vNDS/G5l7
N1W4QOtlW+yaWruXtsV3nZRBt49l2+JJHK1T4TIOAPqcvyWAbXufTCQCjdXFU+5LP2bdxxSzNuMp
8R9JSkszFGvCGG6fEYJoySr5qZUYwXKb/Fc4bn9x7JIDYLAr+XLyjtm0NLsBIcomY33RQCJdRPXW
CLa9k8RuF4BUsnwVf0HV2DEqck42JrnN5LFBTaw5R30tXruOom4Op1vvpzyTxW1yi4+IapTl20AO
SvS1SqoWRGnMXEwAsO8lEO0ny/srZuF1h7Knx3bYDEauBSKKC1umJkZuuG3nKthjsfrkyv9lBrlc
87HeJ810FMh4X4myJSChgV7b8GXlL7HpvrcOvPkpkH/RbyOeK7zfnGyXvl7gxfN1NW+zb/5NI9MI
OtmNHnxrV4XVDOGuPKey6R6ptZXA/34NabxPoD8+q3b+RLMLP7MF3ej4NVONjDmtlbCDJmQQPGXA
dVonj8glD0/CR1400pIyN9ah7u32jAYR6t1cfhNqQfQZDsHHUBa8V6Ndf28I3GNWBqgBjBW6jLzn
SCsDfHM6lvmFMi/ZTS60BopOy27aXSptlqsuWxjYdXrvlyZiuSuwkfYHoC/53e/HV2uqqmNbx/4G
NiYm0YwHbHHEp1cyOSltVOZJiKwrLCrq5/wraxMoD9+btMDRm7jDGSAZrICh4OnzvXuz8PvGRNzt
eKRW9dI9sTCg9N5fa52XDjr9W1GUsjlgtYicgYtBPAr4pFsv9F4AwlubYQq/8SSF2zLN3sPFAi8T
szqTTblv6U6AdofDNfPmr4HKo280Av949laq8VcwoDnDX12fvCh99pzlR9OaP3xIfINbFg8Mz/D8
kdP6UVv5I+K5RotI783n6I22z/tT0Z1b1nZ93OnlEQ4PoMeAI2Ay432BdoZbH1692z8X2fwxWdbN
QlMjsO1vpQYE6aoRlSoQ8jYghtr1BkhNYJqH5a0W2l5tWm+Mhn85pvuBEZHvhB0USRMhkIwINWHJ
pkEtIOSSne9CgSABl51Tv9AaTZn91skRres6yRd+fsrjePlpwUyIVwnXmB7GToz3OH0SLWiZwgK6
kmbTIVjCD9Em7nnq2+d0cc7DBLENpM1l0IG9Rd3D1dAxuWSp125HKH6wBDR3+op4GPtVCWxQwWfN
TSVOfiwXfwukfnzAmWPB1CxdsTPB5BzJ2TtICrstJfrvBbkFdHz3byaGN00uK3qs+jf15G5WdIpz
juoiZ/mjq/bS+enTmAXtRdjNP4Sa/cmpuuHSlCE6dBMc695fSPjpcZYlIfiRoc5uuXJnNDyOBRqx
JpesknozO/nyDLc7teaXQitNXIoERm+yk6cScQ7B2BQVHoLOGtnapVGB34yKeOnhE07J+BVmGbqI
dP7d9Gg5xarFFH3vMKqYzpBELdb29vNk9/bDfIM+CmTZTPwSPQkp6CQYv9fHRnpsm9252GtKXhfD
9X5kjOc5uj8zqHKvvMf53qyYjrn1udG4LoEdNdTojnvqaOU3ttutBEkWhwIM3ejYy06s4z2yILOF
cYKXATxn26OfmYDeFuzfVkMNxbzoFqucNzWhDOTJaKlkr91scT8M+UFVDSiiKj8jrH9jJBOf4EY2
N8O4RtcsblPkBx5rKZZv1pM3NZhZw6ZH+6XHpxoJKYik7zBl4GRmQ7Id7XYnl4XclihkTtYEZ40X
ZGfj25vCFChVuezzWh4yUEWM/zpDe82b5bvBz4ypyWEYUrgR6Q6uQ0fIlD3u2nWbXk7/UNpitlXi
OxXT61Kw9eLadK30WwsxmUOYO0XDnEt7cIU5MqMZ8mwdeCe1xHKjLIY4UwIJrgn78mBd29nRR1Wa
93zBG5JKWoya2rEolrfPxZE7p6/gQ87nSrNSYRV7BA2ebFy7N7u8s6atFbdHq2z/Wm5m7SwvOs7a
OdpJ/5DRcqHz27Ze+pg/hV2DgHIt8gKb9NrnusRNCigG7d10S0Dg7JZxUqfa4OVspHx2WhNcVB58
5rXem7QvCVkML61XzvuMDKuj38z5QdZDtXPC2trN3uIcezae2wjn0cWu1ZX0gODCZxMRFGRcQPRL
dpTKvLgA8i9SkUijUn32saHXLfKJKTVXyIrhBnrXHqXCLx/pwKN2Rxbb7lG64U1PEwCzAFUVdu7d
XFmEgJDs4U1/8pQnsbHeKzW+zgIMPHz7z9LOXzm0P3J7eFd6LrbKWlfDwFkzAEFYr7ozjLOfUDuA
pYAY0e+djZvC8d5o5y5WRf+yVABs5+91698gmV2QP/MDxN+7yrwvrgOqbuJJ4FL4Yzdg+6T4hhOf
16rTktM5Sw9ZoC5LhPi84xU5JZgVieFN+lfjp8lJOBgwx7xjDOI1Z6kFTmrNyBiaz8YupwacsrOv
e9A0Q27BSCWpZ2K+OKX86rly6h3so72rltcQSWtX6DcvmB9lyKw7HiBE5fOrFO137RPJNKR6a4aQ
+aJkKJdidh16IHTBlwf57FKk8pdvAOjBvWZSAiADDGNjbUucP0+z4b3EJJqM8BgyNlMbz2s+TdC8
BbmhyhWoQ5g8Rs74xw6qtw6pdB7KY8DkadNZRbWXeNPEFD66okEQdKlIedhJC/1+F+6D1BKUcyG+
GKCC+L4x4MtyfKZ4fSXD5NPz2GTxHBx1EFyXbmaVVpNmNHmvU5oLBryIHCua5UzNp8YPEVEI52Cm
iHC88LuqYL9Y3amz2U+AJ8ZATR5QI1fd3zxsEOCbjbGT7IxdNQOGFxa7NmyZ9aBwQog41wevIzMz
e8kgmW5hXhS7ObbzJ4wY+ZO/VL/D+JyXgnEOaLwatjfvNiLmSn+DfHB2vAUJMoiWePJgOFEAdRW6
e3znW0HLnKX+QVdq20s2a1XxLAzAgsI8gMTahLa5J8WOapOHF9pZ0DIWw3v7iw3M1THVZXTf1Iga
N0sZ105ldEBeCl4SYJCYZnG3a2AkBWQbmHnw10YCW4LXNkDkB/+MyWw5VVSomLpmvMZQ0spzMgN/
WpNHk3Hh9ks5ZOf8XvF/h7JD6TCiMWUmQryCuNULJK65DvlkeAYRAn3rMliF/BWnHrDg/wQYJLVu
xKrs67IP5ARcz5P8nAbnb0CGDssc/ZMGmnsawSQm4PowzsgkmpxvHuHqFo06kAGZoLmN9T70FNzv
FEEFO2YmwVEPcaujPTiME/b11mkuyZSEp3pMXk2hqJdiVlPCtE9wCP9OGt99Nbtng8gJKFh6nJri
J+Jozub5z5CUvwz+ZwzqaYOl/24jVe8pV+bGOhOC8BJXRUuSlHxv4nqXxPgHUWCVFdKyymtQi/uf
dcNjNaJQ2AYpkEtZJQfgkow0pXvs+9UZX+oPVIYM9BRD2G6iA/Oj6stMbcNIMSX6aYz0kcgZMChD
ieDPxaSBiIpyj9NwzH2Cq1Jntww2lvKk4KFlM7mRPTvsrN7VTQkQZEkBiOjlCh2ESsf66yEZ2ta9
cxkrUJOJheKRBOPv7SCbo2PTmhBOaQLCg8MIsI7jX0WtrINn41aIpgpIGyXqStP0fYk7Moq/1R1f
UA+pKTM5zTOGceWn+w4GxEYwLzoCmrImdXWVfwmb+i6SzD+NjQ+/EjlXplZBJkPhAzqMwp1XEW2I
qxFRYNNU/4xLegwzirPbJv2uG5lA1SrdMrOHi6RKUjzq6OxNihWVrJ/yBeHXFMPE4YetBfKCOZ2e
cV/nOFS9hx1kFzteD58C1V9Eo5NFz1jdkIDRoW7qmD6n4RlkTILoGfj0tlKIwabFQo2cMXbtIvuP
l2aPfq5+Fm7wB1Q4YY8fVc2qJBwYu6EV2LgLoVigIzGrQogOLe+zlnzDGJ/8bc9srinbX/6kkPuK
DKw5j3mcQSgWhC6p4VU9oxypqbyDctvzoeqRxBATN0/It/9oqUgzALnPBEi1dr2rYEDAbpIPhlJ8
LXMEhhaxp3TAQLroouh+ogR9OAftrod1BKkcJA9MuxmwMBUB9Fw1IM/h8aE5mreFz59iXjdmamKd
PRRohLxqPjQ2P05CoqZHetqmMJzqBcOXQ8FQrqFSBObLMDytdrkt/Z2LOpW+iK0/Q4Z2M5avtVMN
J6THT1USdjx8K6ihtI8+gatBg4SpxDG/DVe1DOFnxbj8YwL5kQ8IcYFgcINYkdxAYgy2gTecZpBa
23QYaoYpyBBFwkrJilfHm562iNLMhn+FR8b8KFpy9YT+yf3ko3NEhi7alhLVMU9FywMoY+TpOKXo
4qwF+g5wonKW7XYBg86TDGrX3JJy6nd2iJjJKeQGVwHm6mrBcSDFiy2Gb2qQP4O+XbgbpIfaHhIg
9tp9p598AH9Z4PzyvEXvAs34gpXpiw/089qq5MNdPhNe7rGYOdBKbvHZZfIxuNZHJS4ob4mWSIBL
pGl7XFjv7uKCn98E4i8O63YjLQP4hxgKXFhHssuefMqhNYfuUFdsaorwyR4iaBwN3PaW6Lv3RKEP
oKdyUZiri8JJjEA3/OfE0QPar2A3D84Vwt8WvFu3UQSG2233QIwEsqs8desJr7BozJKbHfFmcRBx
/gIODs4ND99+HK5d376ClAtPuh2u9KMciikq/cCyD2Mi831hFc6ueIdqSNtEBdQE/VurE7TVAROY
DMQLYvyWKgNGbZs+6ZaUGNjFrDEVvSiUslsOv+Uy9ajwxmLsdy3K/J3LULK2gy9/jvxnB4S97Gk8
M2woiSN/gm3HKpg4eG2jv44L3aMcvDto6Ef5a7ScP00fYZLizPRD6zeqwfvkygbDI9oQy+3/2OFc
Ul2V70EGAQSt+TXJeCoIuMWgw32yWWTwM59b6k5wf+Ste6DMmAMttfwx96gyhUj58bjmtkVmWAS7
cFRrRlDHTHmfNjx9nqPkp02XnFjTdGqIH1TibLSzPAavOBgS57iUWcDmmo6oxeyNmwe5ftskqOIB
tTp0urlW8mRi53df8V8yFEESSOR6iNRmHsndoXkKdivVzFmXgvhbxcj7YPcS2lZAiE1Df3uGGcxh
v0lKChMTR99EIv+ZqCNXcrynrf7WJfiVsgGHe8ILEQeUWAFWPAOZfqeX+iNqougS93rP3iJGaRH8
IGwQkCfA657Sv8uXl6AnU8eNJvseibFFab0iUEoDv5WEgHHCKroAjpvC/lxzdl7rQMAG5pYk9I1T
qVyS/UAG5BbO3BHXbY3dm1yRIfhqR0U0VRCe7IWeb+khz2c+bjBtsI/MkT5Y/vLVlsPZVsRnCmd9
g0MeShLlzvV7PqNHJNQjuZUJuZ4yYU4GBwG2mGSN6usnOVdmawtcHMLp37qUqaiX8yPQPCCrpL6D
y7AsxtuzS6K9Q9bNx4qtuZTYp1z11mTuxD7dYpjKGCdPe35LXFl8CciiAqpc9i6PKhryU1I1V+xI
n4SN9edG1Hwdmk8FIA4LoaFZMcdk9lrzh5faQBmgxcC+n2Acd+CP8PwXCtdCiid9yfvlXGRMz2aB
Ry9Jxr3lFzDLAmdfAbK7LwU1qkUzOP0xSxQzmaio2iI5ICEHnbXw3SHWNFhm0+G5pHI54BdPd/N6
K/Ftn2dAVyzRHrH9uyVt6Bh3TrY3Rf4jNMSNtrM7nhpW309lBbreX50kNUOmg1uXzpsPQ2ECNndv
Kbs02t2zLmOkCxX9hkaQPFWDOHeAjXkw+gJ7Hap8zB9krBE26jRkizh1/E8KO3wjj0BYy1vZKftN
fWd7M70wziWQRS8cPvlykMQBvZmgXbUacfo3wIhQZ+/g/DGB9YV/AhhG6gRT8A56yA7FMbnbfYKJ
RmT6QGHGjKzbO0gA3g1GkOcknF4cYnFes6owl0IWf0XtFocuRVnQSQdBUsEaH60TrkUAIq+rCMNx
2xMU5OexaruDSpJhL1P1BaxA4NMy5QRUSPgQRaexvRaA0ClPo2nbkFP6TIbYxm1gQ8TQYl6k4X4w
WFyOJmP/zZCYuX5gmlOUzH+svCsuQW5tuyrw3jSEWGwmR8dHnN2u8ZO5QKXiGnved1Kf43BYDlME
/IGVVLHPDflvieec4oyt3GCkOIwd3XDqzzZJYuYWz9h4HIMJHXnodPXakIzpTgF4ZGTiTpGF4gYs
J+Rs98iyvdq2U0jCkcpIBLTnkzIYhOpUiGOK6hu0WyTelGWne/JFO5BjHEQjM7NT7fsYSLy2fwTg
lvdN00g4FhS0KObY34fjnoRHuIdYpJ7y7hWXMMVI0g83yWBjA68MaaWL0KDJlLUbSX0N6UpfMqFy
NgfwiY29azPqVwcbLs4zex/O81dqIq5oZK0N2MaOlJmq88NDWdZvpqcebhf5u7MopokUiFmKH2ox
fmOieNKptzqsoWRoNVU725r1usRJjvbZYvZxabLwxMIGa+m4HgaOYkDG3UFAjDrMGdk6k4DfOpJU
ThDmTSw11N1xBukGrfjMYmaTOk32w1vbZC9ud1aQDW8TRx6BOnZ4XcauZ3xjKs4oVulLwrlWAoQo
g0eW2PRRAkdn5DzTUAYbvQAHxymE5pSLS+s1sbZ3fnJSASzyNMlmbnNtA+DWTAY615HXWpC2Jqd1
yxS+tPSQR9E5/2PuTHbrZtIt+y41Z4JdsAGq7uD0vY56WRNCtmy2QQbJYPv0d9GZKGROCqhJoSaC
/x+wLR+xiW9/e6/9GvXvtoG3OLLh/WWyOSTDt8X7VB8Gq2ciI+BVOWcZds5JMoRvOgwBoaTxXtC5
tUG+wj8hvV+9Ak9okclGpMPexdrjFYNzciDoTiow46w6p84x7E3ETdmfKm1QgG7+8lqFXhu0z1kT
/LJwD6y68OxGTn3qBhRNYmsI8YxuEVpOlFe4XXZ5CdKwHfqaaZHNVZKyKjdw62HMyHbo8xfTIN0s
63zmZUEj4sjKhD3TFTUmPxmW9YJ6Pm7bNn0kEZfvvG4AS9LKrcESkLNVvQ4m1VNWPK1Tnk94eMv3
dogLijftDzNn/WyhS9d4J0mbUL1qJJyzRNFvIE7g1Y/ENvbRNrjD25VjkynLI//LKemOT7N2b8/S
QTc3zT0mtuYoNe9Vf2SjnBhu/zSWBYypp3p2s1+Dzl5am/e6ckxMxCSFy7hfACoApwy1kyyGQDtb
es++yzpxPmI6INCqR4PsdgO0lg1cszJpGDm7RPf3Q22w6BplDDEFXdKsB/eadKmx7lzY/lIMXy7y
M5COZCAU70doQgYZjqaQ21oCpQzb6QWNEAKo1ZLzn/CoOuRVEXCd6WTYzD1M6c2q9UR7NlTMI0S5
6WOYBJuwmvCVxLOxDavepYsyf7aS8JhZnvkUdjg+FYsAjjDi2tnA6cOWKyblJ056osi3dmGNT3kQ
/wrrWzp6wa2nLndth025hcwIKkWY7CS4UffKwB3mkMg5pgg52fJx0esBUWOYWrZsI347NZGm6f15
lWcJ2VYGtbWB6qHKsUDcxG9vYSZ+hpy+abHuabM0X4MeA32zbI8hhdz0Uv9U0nXBkFxuASl+8ohv
roi8i9P6EA+QWZO5QX7rWPJffCHb55FOt9Xc+8WOcWzxJQgkyNmb9hgNqk3RI5C3gVGxbc2K595P
ab0zrCenEAW7dHohS2WVZ02R4IGxwQuc8YUT7EMQ/RYwJY4w3ubb1PTlnrem+udVQong1cHDeLQS
5gfIxg8S0sqmLCFKDHOsWJTKVQBX5HlwiCT37boTvbmtOr8/T5iut5mfsS4K/GEnWijKGp+RDFqD
DmVlnFRES2s36Be65nbe2NZrk+KY0Qtfo5oyIgMz0DpM0vbSxuKFBseLn+b+HbkCHZy4b1IVIB+g
Yu9a/vmdhU0Mh/u4lXBR1j67+0tW9L+jZDtym5zM0Q1Pykk4XyXR1RoqTjNNTyXwUgCfjySWEua9
2GhS4m/Ga6+H+sq4B0Ez1DZLZPUyZG50YqO4sdk8nWySwc7CK8kkBnlr2ZFTC7qSGRRYo2axj4yo
koZhrCBmVgWY7mufElNl2bguSoBQpRMgv2aPnTn6xzHSNnNI0nBKoPKRYyUlmN1MxfSP2g6HL6PZ
cdQnswxw4hTWjDq6F8amyYD0jqUZry3sTbcZURe8/UbTdnp04crl3HInwnp37ji6qyb9GgVj92C2
nPXUMLSrRHfNrpwQsVIie2uSvI+dDvJdnxAD6a1JblzLxacsDA7vZjJfypT2VJjv4JSMiyMIaU6h
/J5G4d47B79gEHM06zkzICVlxHRSSn9YLdLT+VIqXMvYpDZVk33jCeTdLWKNPRUOo5h+14ixSTMi
IlV4aiKftwL+yyPjs4vM4u4hmOyzaGTCZNkHS2t8r8MhWIm8/WwXf01j+siXrL/+/qm6GbdTa7If
VVHL0O59ubr/RAfOlxIQfTU7YZIB4rbuaooLzfqb/OL40VjBU8roPNUEOAQbtDLPiwPxvkMKqxeB
BSoPjEPq1zjKEW5ug4zdUIBGIjNyDZjtFH4ORVCMDmyuFIPlILNRQyfcdnKmY40Dn0ZhCiR0dkwt
iJxW+8FLOT3aLCQeag4g1Aq+R9UW06GNq3KqHzw1fDkCUapGy4kize/HHeBPHrb3qGzwIwNALnDt
/iTvdqTrwTxWfUuhtx2A1S/HdxoFeAi23Qt/sbq1niP3oUqn8zD9YKM/noZieaZRPJsLmT4bCyWK
THi16jv3mPE04D1dgBmiSBcTXk2+zpD7vmjTXWJuVFLSFZtGqC6yuZkNPATT/Ik/j1B+433SGAvh
x+KVgeuy28fNt8Bd7GGTUl3YvCl/BFTgnT1Mf6vBboqtfKzzvnqJw/FlVhAi2BQ3VH20J5UL7zQb
8RvNgPk54VcrqVpSwV0mXxvfOXuuZsflW+e2McKnIZLcIjBDWDd2F99vIBkoUa1Bi59B77TPJQ95
7YbGnRLhN5tlVe4l/aXOObNJtP5Yjg6pBTa3bPW+ZMjBLHBpmmxbknwmEInMXx4zms5GHry3oLc5
jmJu3AgvuzrSHa99l/zOkrg/+gDDOTjWPwfNN4DZVV6npOQIQq8Qt6rgSTiW1UYt0V1POtmOwx3Y
2TglOpUFZNadIj66uKHZC8dXvOzGpULdVBZp4UK01i2TJI+FTNx1Hwm5j5mnL+XA95o77uNEKRvN
vSCVaQADntB/aytruBzq8hm20VIYOBuHmWpiOfZkwCXK6BjGxTaD/3QZMAb3tBQdA5kD45e4pFJc
vMfKVFuQPclPN2giglr6TzhjKe1aLzpGhoUnMcwuXvhtxFTV9Ugf167u/vWF9MJajKM8wfn1zw1S
7sGu7QuPV+ekjYXOWi60KgqKaI2p31O23cYAE4L4V7zY9K5NurUJJf/ib4Q4Rao/z0V6z0OO+B3/
0DJwSgxeKPUK05U/VeY5dxTWxoYhDNYzkCzUoRfS3WWPkqkKnDQBpaZIho2zngOV761fqeW2O5Nq
kg8tTZzrRc7DCWwISf32kDeUcaHM7l0cXRgMymhDboj1WK38I0+EN8JgP1hETQj8cIHpg8CwO3Xr
qbOjFd3S+tEeOWhmFttn/I9qPcnyZ4BFveuG8qEWfra1y7De2gr2HdtysgDqYMFOKihVQlyaiOiP
1nOZVpTDVjQWRxYYwxD1jc/fRyai1IHZh2HQnJmPA85uhmHqfV8Gem16i9UT7c+aga/TqXOiXinD
GlKkmDmxA5HOCfZZ32HabdXeKZcyaLlJ8y2GROqM+pEQ1hKGdlKoxD87bIWH3M6wOMQzj1MTEM9q
aFkGUmCJ58Zy4NLQObYu62E69iwFT2Zyoxjb2Y220698uGY7YYm1q+nvMgoFQMqJzH9+iUvX2tEZ
SWaGxwJV5yAkzJIdlBEstKCAyFMzf2s7Gl9GPR1DfkS3tiQHv3RL1IV3ihT3QQ5+beNhpNvxcUxr
Wz1N0GUuMRi3RzeVI1TMeFvOlDrY7kxcKF54P6H6OStUTh5wYl28G7EgFkQpHocUazqbnf1c8UBZ
k8CJ6B1MvyuSKlSERMZxJli4RmQyr0A2SDF2zavj2+9D51rEYiHeCBLmU23NZ9jL2MvarHzouHqR
xfv+hlaYQVyT9c5vNfzgTuX3v//v76/QZk9p2ZeXSdNuZWagp+VM0Z2FhQhOI5muDBQGzrrt6ADt
YzU4PFqe8NeRpj85cWFjkbMkPqaq8wSTSDi1PutUnyOTRU6sYwvplS0G8840Ft3jzLLJ7sx0BbeU
gEQZFw8k4vOH3I3eB0uhX+q+vYBaulfl1B+IeQ57Zx7Rdah0ZnOvXhPHek24XB77In5tSjGSQ40R
IA992qsbN7b+Mbb+bco/dRrFl7Af70yiOF1hJsc0jWGkm2hMo1P8YmdUksJRf20gnj1xiHGfeEgA
HSftjmS57J0kgKPaBK3syeZX0JUE3WT6VcELh+FNHre0Ldp3miZ5b81vUcvkGsWEP3yheCZLQsZW
/1aEwXvkYM7kk3iaiZetMo9TYtMblMUn0YfbDRnYgkxuwb9MDcU5471JRfhQqWxeg0c4Ipq7579f
xk73a5cx99x6bYjZiujgvGGkBj0VM+uIsaL2xpmKXRdAdJAhJ8aByfQBcoM+KmLiG2o/qd3yxasv
+gsxfhJdnoHBSZB/A5iya+MBL7+PZgAAb6embUF+9pCa+oM1GwNdngOPUussj+1NDVIpacnIMRyU
yUeX9cbZ06D3tbeFDf1IbJpGeOsWhNkL1mb8jbwWSgdgIy9IeksuNCHYZ8x2n550A6ykBZViHgZP
fZUWnjlF+VDqnXLoXl9V7u7ooJtrB3P+HEt23eY3mJmfosEubUSoIZq1z6U9yozKHisA16oXyYut
KxBzgzNykubJA56yaDegbK+wY0MgsMsN2QJnY9c4P0BCq02UND+YtdN7q5kmoe38DPLBPYsezDn3
0AlgarcuO96xPbj9i90dnc4r3rIQoTlzw+Gz0NWPhR4uRmmd/Ej6h370npLCnb4TZLbZ6PSBDG+0
HlOdELWtHfxAIX7czvpEzfXvWapuhFLJI1Ru98DPIUdkKcqNCEYG4CYYN1ZYjWsX28B2tKo9iqL1
k3kJjZN340MjI2pibBBQtJSyxuxdQcHePrqN3dz8kAGhuRBZmScCW8gkb37S0jlfx8R44TjJKQHf
5VPkuIRv2rjdILA2gJoS9WC0gCD9KSivtkGIimaTetdiw9wMVrtXAXRCEY9HzLlMKD0WXU2L19qB
VLPh9WJu3IFmzX7GzOg1xom4EdD3NrpMMQVhee/NJ1I5wE8yXx0mI0gv8JEeAlntNAee7y73f2oB
mAAbqKAWEFdnjxy39b7x6CWrPKV1qXWMO+44iv9GZ8sQRaxuSE81SgIGMbJpHZDsbVQzNGe1nuka
UF+2CwgVvyGpXevcVWXxbGTPTaTTW2tRyRpZ+UQbTrboss1LwStajkBEUmf55/8a5pwyYlW3q0pw
N0rU+VUg6V3RX0NYv0/wSzyCOVX/x3XBULZThdoGe4PlW8iqUrpPyxOb3SepMbhQ05rX/99JODgC
0Jq09xgaA1WpA/apsGcfn1ahfXf0xoc1+tiq8ESlNRWGvIt+UOe2BogWX6bIURz5MG8qP6vOFSkM
6jGSFz5g74F3w0jcqE0Og07TDRgR8j61olWjli8jfWMNHZKXQEOC1WHOxmOWh2CYCUt5W0HPIwwJ
bT3POVLjNGPxtkL9Tiz1WCN4x0Op/3lQk5OkIbm9BwXUvjQQI85P9Vg1pbuZAjHQvcSPpuGa3YYl
jERWghwG6Hw4TxLUpy5ZxslsHHcJzuYdQmVNbD3Geh0O9tZLiYO3ZZnuLX1rcyoLqll2vBG99BTL
5Fc+nGxbUKWkFke1xzWlvdNIlH/DbONhgTTVqUYmzGp+q2U6LifDudtYXh2QCMF81NAoPac19BRn
uJVNyGwTk3DNvXBlN0vrYhvPlwYUn3zSGd4KVRILpXqb/BNu+LEhRGmHLQRFBjCUvjjlsZYwJ/NI
HPPG4IxPRo8fxkeOd9t1fCAXaeKfUI9f8zaon3GEcXCYIr2X3cCA3nunym7g9XgP0+jgDMuMRwCw
yT4mlsxZqxxPnAsOSTRZewX0f8+pAm16GqPzbBRnm0byU42djLoVrzxYA01KdWbKPR4cCBONcex9
sm1l2e1EmcdH4cSvSVHAC0Q+3yjcejNH8YuwxQzshpEtFW68t+qJhwbzvvLqS9FIqvPwME4G22gv
7J7MIN1OsxNe0srPUahKyQ3UHO1sHo9ua2AfmmO666OO3kSh8ksTA3oq8zt4PPkY9vVCmcv9XVcM
X6LvPCoppwBthpuuqY1xm3JJvFiix4xbY5Ov0yImnRD7K/KjpMhSPa4cTSEfHmm8LV68qPCKkixs
K1w1PltK0TbsmylHwLIQrgejBpFSNOaX6q+xlLcke9MJzqvWMR8bsvwr0++GHRxR0WzJOwWnSf52
Jb76IAgnCHVDy0Jq+Bw5G+SYWs2cI17VvjOoqqOTU/vYB91e9cAyW+JiJWQ1SQXqqmYnAMZk8DdD
Tm2JJ8KDVFZxNP0PhBZeoUO4I7LEXlTKo2mnv3J8La1qqIDRSfYs+eQAcWQ3Si5L1fpXKDj3fnE0
Or22jyaAD0XxAaI2yL8psaPTWEc3ur/f0prdC3EJG+cChy6T1+hVJPDKi/ZXl2GCD84Za7uKmZK9
a1Kz3JRD3lyAMLts70M6i2Ef38NGWRAW6nXFcHmIks7ZuFheBEn2o8Lsh3OeLIHhAiTsoybYUlUX
UffQ8BgxycOHJrGDhg7dEPBMSvjfLzVWzQZW20wmcGVICA84FX4oHa1ZUwfbzIqo0BT5dG99fx2E
fny3R6k2CVtf9O90Z9fT8BLF0CipxvnlTHAyiOZD2/TyXSVEQvSJOk+/nUBl5q34qMqhPM21+weT
mrUDyoqvMDDNj5BgFC1qbXt0aKvqtZc9IW89U3XYU3hcVRviqfqQWsUhMiPzPrf6yzN0tPd0I44k
e6adPyI0ljJ/Mdtn7nbr4Nf4UMFPr8ck6j+mzsJXF1sEYJ2+2w6ZSN+pA8JwOh+HNv2AQX6gfQ7e
nKr3RNNw2AXJvCkW82COD4/ceFKzWbf4ea0dGT9l7cTJgi2jp7ceAf4sNGqsFRhywLzGG42/H0gV
NZXQfF2NH3Cg+CkCj4fg3DShsWo79heZYT2bQZSew5B/o4eXqCtqvARmcXYnCJyJExKsScHGaSpP
MpXfnEG+DligGp6sq2qIPloRO9TF5VtzuV8M1g3CyT57s6RjTqREPZpftW0HW5OCyr6uk12XYR3K
I1yIPgCrDWomFb8u3z2gkVciwNj85pTywJTzSFjpuyOiNzOJRhxesrn3wt4Cc9+i/xg7XB9qF1hi
V8DgxabYAEvPGgjC7nNF9+0eFqB/GpcvbpPR1Eob0pruuuIWsqLb0xr1xygnTcEcL++8tS+TF30l
dUaMe+5qOi/d99wCGxYXEYSTtrwOBjtJO4mMbSfRlUJ7ujWd1+x4LT1PJZUhVFryz0imU9Ew4ZOD
uIytfDNUWlAmFe9j6moOEFvQehLjtfUjjWRHhgXqEdzF1HTXBPjVvfIdbsUiosnVMbeysP1tE+T+
Q2wKsUrIqdG44zPIKx2wm/mZdYG+6xaBQPMH5hbmjRWBqK3RR9DUikvY1LSZRgFu07mWp6BzfxSO
Si5AyJ595eB5z/pnQqW/Su4fc3SaK9dV2tT4pk2cJEt2emCbgjJIYKwB64bF2r3NSz3d31+N6fn/
bdvIv5eN/Nf+d3X7kr/b//kfHST/9Z//+f9HJYlLYpVamP9TJUny1Xy1iW6+/r2P5F+/7199JOY/
qBRxiOm7lmMGInT/dx+J/Q8PjVEIShKFZfkWjTxl1ejkf/0P2/4HyB9TBL7rOQ7CByUm/yokscQ/
PEtAAvIc2/YcK3D/bwpJCEYsvT//UUiCM9316TzBlWharr8U4fx7EQ/NeyOuh3HrLbJOM6cwP5cv
g82L9u+XNqOS1/Lc/Vx5+TFX+jEOpLxg7nhNx7g6Gbhw58BdFVESPFlZYW1am7ubhefVFtU2yIbg
Rkc7TVyipeIIoTXop+7OB0CdCKTzFXayHKqpCS+oSsxbIWp3OyAAySz/jlQ+XRGWq8XKFG8TG2sl
kNBPsviPbT0LAKWEShNVn8vAUOfa5GQzBfNPAY/8rGCbrGpv1ScuFvwAg5Tlm+FWF4JOqYRjA8Hl
NwzZ7QPNFttYtLeI7t1TZo7DxenDNyufg6M3WNNdcIqpcKZvgJZUBz+T77PbcKTqupKDcQLelg/5
4MsRMq1LkUmHQLPYNfurA5i9JK+wy3AfHnh5zGSK1QOrAOPct253Ghf4xRJedluLcT98wYLZHphK
y72v73Hn4kGJeNXhF6l94pnGHHjPQ2a2T53xXVhwqgxEL+UQsC1rQImiuyKjhdeFfvLPL7z20i2N
6/0akbqAQZPaO/aIsAxFBcc77i5ZlqJ1QxlY656fqKThPUgg63lpcI68VgBKdqdNMsG7IIXAa65I
BYker19jyeRQQ/HOulbFK33J5JcXtRhr/iuNNB2n0q492bKp1r1vxNfYAUs7q6r+ZGeEa4VedNC5
v22H/Yql0+fR7R+SUIZUJQTljyjrnlCCyo8upsS4wKHv8Dbejexo9gUBjR0JcfXIMQudhTw5/aFF
sOa6Ws6P8aHzhwrv9lScLFP/rtyvgT3JZ+ZC0AosEkRVN4Mz5XhUQhhN0Qd+h8SJhlI8mo5VXUe7
Hzfe4NBqZu7VAConrOcdovvVKTEl6zaIj9UVt1q1FYbwrxV1RIfPgCDilqtaXVw9/fACeNhBJu6C
RfuRv1WC8CjKc9Tl7xHokiZ16oeOS/C4WJoIHwUDVQ7sjTDwqO9BX0QNulYqvHFp1dkAAfwMGsNQ
E+cyuv1IEynI0O46sj/YjROODRun7iUcYvvccm1WzlQezaQlc0kItJ4guU6RP650TXVqPGT1yW8T
xl2s/t7on83lSzNTOAtjsFqXfrLxF2iQKMtwTzk2Z1taNU4UnDwmIJI4Zg8OsKQ22sLSOuS1Ejft
yV91ZEQXLiTumcgCnK2qct8hpuD1mqjykHeUG/mWFGqDBa1dSzTITz8AUuRkBiwhjlJTETHD0lW/
4xcPDSrLJhh9/zjI3NugHjHRIHFeHLCFfZRRXojwGAz+H0LKZzKW1Ra6EgPET2nr7kyoYzp3ZuNs
ha7MJdvsP0T2eBS5OsRzMXw4PDo4kPY8OjKld3lTEEYFtgrR6CXvY0LyniQrQvAAU3Dwk7Ib2L23
Hhb4D8RwToid2Z/rxcZZJiwKC+FZa5Fk3bWHGjSHA/8/H6BMGuRJQxe3AS8LVi/I9o2F5wphxVrZ
M35tHS4bBZ++J6QtlobFhNo3OSttuuOyYioHuBEz+0FyjeADoSGlJlOV04JEGspoV3Qq2Yuh1muj
EsalFfphqraz7vu1lr7YYVqihb1h/VL3zQRu8gFrjHv1qBwYQq6xMm+HtZLJb041V8uwKSEIcKwV
FX2qqv+AjLAnmt6AGEFKnCPzexLtZcYDV1RGcoKWutJTsLaDUJzZth3m2LuzWwKe36X7MI+w4ddP
JvW9+9KTj7Y3XDwHT6mqyGabeGxSOhlHowECCO1X4OH8CzDDGknpAgKiZeKSHgPQ2YU4BNY4nB0M
9NbcvugYcT0VE3VwKW6HdkkmZMesIbRn08QCmQAbyTx+2inUFBu+MtzrYZOq9AUGxN5xMhrHO0Rd
4BXKs2mWET2ekeGHk5Y/LYOlA8ay3z6+Tjt2KIXs5z8THhngBgbGM+1j+ccs0+OOCIFXrAJTPBRt
8atOQRBTCBPTtnXoMeSR037Db/U+Y1r3QlIHTUQrAU+lzz4ZD31BEk8CC1h71KJy9P9uepcPjyA1
5ltrhwWPZ25GY4003ga8mzoibkRSm5t32ftatzpNslMR5FcfD7PbLZdM4v2xSLWdJrtMV8/gNcJQ
Nus0x8IQ44wNJrri88T0+c7JKg2N+CC50a39NHA3BrAFizcDMaClpRknKOu1+U9PLTEKgc0wXv+s
WSXiikhhvvMhJgqGLfPnrY7VRDrSqvltpyIz70PYv4y+91SF6EEj3oesufS0fBLA7mH6EyCIGkWg
KWK+ashIR6zLTe/Rr9sUn2/DQyK2XrpqvjMC7ZyQ9LHICLwGMZOf9TjrGDciFRqxpkc2Lwjg+vLo
SFucp67fIOYWJ68J6MMqRYasK4xdV6XOeupNOICQ+jdqUO5THOXkrty+PWRFsYg77pukT62CIf7m
Ib46bhxS3hSY29ADt42GtuMP/fRra6AiqWbl4gOJYxNQwjUt8itmNRjg1oWVVwfdWJ+Q2gunqh/y
fgQ9klKzZKFfsaLKD7RvL67qZlP5TbpP2Z5vZDHTuekPn0xYyR4QCZ5nGRJ9MFhVbLLM3ldcbnDm
yu4WBQPlzGa+d1kVAURygGqQUAAfwPoobJ4ErrOFaoivbnF053UJ3GXZkUhr3k1cdYc8Z4tNsSnl
mLO+URWU7czxJDtLvXXiPk6qpEan7vdmFFtssQ3uWYBNF+XIn3YfsCBdTDjW2L50wUeFuwnNA5Jw
huV21TfMkcOAUyFd6ijc6mv2WyByyDr0sPtfZie9a5izve6Wc6QwhrspvWbNefGDPQ2uFN3ucsic
sCk0L88RRkgyKM2xJKuYf9Bo8ArQKGA6DbOsJfZxCh/LE1y2aVDdCIX4GM4CffI1zdKZu/ISTz+m
qTIfuTAsbHiqNz4gZjyZ/nCr6A9nlT8GbAgoYEOF5tSKEOCZ9ScINHajAy5tRxrBNnd1eE7ifNGt
IGoWU7At3e4mWjd9GL0hZ9U1ZSeWzkRBMYp5It7U0mkeAkyz9N+lZ5sf+TlktgzLgLr6sdj6Rbg8
ZyhDBVqQbvpAG3ur9739ZKh3Z4wxPttsOoxG3QNEHl6pYtu3bA1Lm7xU61N1x+czYmNKPRB6EQJT
zNaQE5Pwvz2trHOMFf1Cers/hm4FBClLz9K0X4wuoA8sbamtt5CA86bdpq3dPJCpOQBV7J5G2jm5
8uvNlBPz7QmEgA2gQRRz2NofJvUcMdAvBBGbgPTLJDStGxUWq4mlqmvE5mvoLPODjC44Wm5iwNhv
J5PJPdath4zUZ0U0+RybisN+SHWyj8euKjOkQ2TCjTHX3ga6IgwHrMEndzmIZLVJV0Lk4BeKOrSW
ruu4P42a/Vvb7eYmOMjAOM+ypPh2sN4hlGMjVhiK45xuh5T8/zXtyZrP/pitGj6XjR/EkGLN+mky
ZX1oDI9gbnqizXF4GTBv3spRnGcEmMEa2JJ6r39X4CHflLK1cy7s4NcgqXon3UzZq+fcB1Mb2Nk8
GANxql9CICK7MhD5WnTjuz+DJfKqqrqXCrIHlcT1ToUh/JLUvmhQ9g5Xnm9MD53JgYeMzcFMyLXO
xBKD3BrupRBIXTRIrP06vob4op5GffC6TD04CkRCW/1utNM+INIh3L0xLjk38t0nXef+dYo5iTu4
2wFQYVawG0w+4Bc5vKp4eonL56aGiDNNDSZXWeK/Ep1Bt7LKzn6UyQ2jxC4TXFVj3JAFbRjmsopZ
K+lwrmDlenVsMmxhgao6kB5fpTF30OhTO9lffOjgD72xAKBAUBOJGaZknyTOcJR/WPfSO0+OavD9
HqtiZq/ZH/wx3D8zdQcXzLnTQxtU33HyYZr5myajfBTJNEFZH/1tbDvvbOVfbEPb+4zP5ykCyosc
RfSfo7mY92mHhykz8mdtDO+5pB4tiuCaDhm868zXB2VJ2Ll63IcFBgo8rTK3Hker/p15BKRdSTQi
9X8oh6cv1w8mt9w+oBcV29CqL0mIn3XRhFO77G8TCCVs1dQHsFmTh45eDPo1hXtzdDCRzYPTYtcD
bQZz8FZGP+Z3wh/Z3dKTt+kF+UuVQfwICpdmBvMa4l6/l31crgx+jhtuc75dSX2XzF+FHuQVp/+J
rsbigMSQ7wxYxnszIT6sgvAN2LLzWEfZfmLQ3PYdwCErqTlsjSJYJ5b3BWwpefA0x0t3jC7kQAkH
sBR/jKHwrYW7xRnlXOy2tggDVMSQi/xCrgMawnJNdjo8NpS2HDziySlt6seKDcUJ08kmHv3gamfs
IoxSspE1DDKIJWNuMPTQYzuC82561TF5kNwpzviu0AET0vM02d9J3+2NUdH1g9dQLqKi9KCU5Gl1
82Zil7zCi70T0rAyyGf2Ec5TQV/FikcNfVFDHT6MAhO8EwDKVr4ybvSVndlvA7OMaCBPGlYwdg7J
Ugq/OJu9z8khbaEfWMatdlV9KkITsy3gnVVh8iSJX7gs5Y2Bmb71kbkQtzM7Q3xO1sQmz4bfj7Wm
45lvY2QOHfeH1TfWtbSS7q7ksOWdHB8HEZwrlYSXIPE+hF/OJ9522Ec/ulydfNsZvsKAEnBMMAXS
ZPXOv3a8CBNCjan0vYwh+4sEolga9QRbFCNL687NvoT1cxklDbFxpnNSKOU+6+hgi1K3fB5iHvUO
G2zMWAmFykEtDrWlfxMUYUpl2PAEUZVowAvgp/WxNJJ9T1nuqffKS6Jaa9X5OHpCbRw9vt8qUBdL
pHSFN8nFoRVtL2EMrqwpByoCAjmJnWOfyouiNTYKnjG6Xkw+uFVn+b9z5XSoMcPjzGQ5FzBp2wGL
TgXDjQ5MD27VYaJbdQM34F5AZFsbnvVasJvdF6538xydrgjCPueD8u/dIR8ChvM6EKtqorQxMTPG
9WDe+XFwpQjb3BlWZQHKPtVF324ZdBXyxg92RixJnPlQ9s/xYqjl/F4QnLoMZfBjsot0pZL4e/FP
6ZzsLsAszOK9dxw5ZMMdj8/aajeGNMMjdoR9Yo/+UhXPZg5wh7Cn31aApo+djERrjhoR5KhDXo6b
23ayPU2SOBKH9JZyutzM7tLMSi2Nn5mffmwFGH/HN0rE9qbHor5TW6Nzlg6i5jmSJcnwxv0ZjOqx
15t+Vh+15XQbLH5vfd+/kgJB37M3eUPoF3HgjH3tDwCZXZwBuW9nbW84RV4tM5H7qHT+GIl+ECP9
pQEp0r6LwwPixx9SbDNVRKaxkgR0t35cs8MU7h7vGK5Fo72OeR8cImn+rPQIvd/4b47OYzluJIui
X4QImITblvdVNKLbIEiplfAeSABf3yc1C0ZPTIxarAIyn7n3XB9goxUFZPYQQIlXgP3I3M0bfSas
xegS1zpz2AyD318Rth6ZE+afZQ6T0UDaRG5OQ/J4vnQnAqfI2qCHzLO701c3Uqa6a+qad0QSYh1A
tN96EPI2FnK4G8yCFlkOcIIAEPFqRj94zoacYT8L27NvTu5OjDRqCtsL/Wbzn2eKYmVkkbrD6BBb
49Mhp2zF036x1PTSdFVwxm9DLm6AstRRlEB1n/MORw12TkQc6BPGnr2ATXC7QRwpuBIpjeGe0bgP
mBKYs/XLurdkvy2yWbCdDvuN6CpOwiF5Zjr67WR5eekjEzdV2qEsAWNE39+mm5ZXozGj8DUZkgc1
7tkv0vFzCshHCJThrbmcalRqFeIlTbIq/Lp/5SLZ8Ac028DCMDAwIzqJCRLAgH19SPj4oTu8Jr2z
qzvhf8g+frZb4zm2acX7NGoPLfTPjQVLdoysz1Rj6OgFVrbHCbgEfDDsjVCbZ4dmaUFU1mrnJJG5
LutJx6F7rIYMjtmZ/ocCEFtX2zczj1CBDvUE+P2zsxBBjiYOxTBm82dUJKkYEXM9u3Y3ttv/yKR+
oNf3r17KS7T8CSYuWsEht86RDVld/Ht0fUWCmvOZseqoZUBCqC3DVR7n55K4pG0wifrA91Fv0JOE
FFMsmMtZyBdY5x8FHkNk7+kH6uTnBrIoYXUpsUvO3VWiuLVdv6zKwWC21GBi87tiXXFvPysiByXS
aJ6k3WjKeteW1VNRu949CbppA02qMpVA3+U9Yco0oM27CEOCDgyiF5zHlvo+iJsjxTORaD1RrmOc
v6I8B/9sDunB6H5sjx26TrJsizF5RcNNSlDWILVKxN2fffMBy+PQFn1MviTfda+OOV0RbiJSAgG1
7zIPyh0n7rJvAu8c3DHsee+sA7kTJhSYS5Tl7Mi7+NNw3Z3vOBeLpTqvXon9jqkNI+eQ0B5vJZZk
ZfRLeo9jnCLIMcik2GZOhyS+soNNO2vTpONhPqF9ZUFMUJ4nmXxWr3GCaLnMEkKCS3UZgfytMHuV
Bx5vDlWqwFWcG+66b61pp4YQ/XuA/8Byvb8OY7dd3+dfk6yDYzaXtyBCP1tVQXiolhuS7lsr23mb
VeCYGxnVp9rAW4KOU15BMsxgVwDwVv2tqLEQuKH/0bejs/JE9k71jig/N+AZ4O9PzN9+KodtL5gL
OnyukjoYdn9JQiPKCR6ZSgZ8ewpLQAmcKRtQO+KwMBlVrjFBnfx6uYwIbXZjE847oyhOU0ENB17/
nINk3kt4ExTOu8it4ao1MNjmBP+ACqDUjOMLyYHurtFEnHBTMbKD4O5iuhxQuNQJ2s4SFYrqvSPk
WzLbTH+Lj4xDMEMlTVe8WizJMDtuCCllKsOk4o07AU+wBZAbwerzDPpLeguT6ZBo5dxV63SAlpej
o8VkA+4BvkVU9D9tlDpnwx1+0YBXm4hV5TSAm0t3AszKFtPro4UUCHZm3bGU37KTGPbkpgKE4Rkp
pXmaDaylRR+o3ZWDbdrytgXcexwEoeYuZ9Zfz8dpYsiF+IaoI0HBRlDiJQY4v3l8pz8ydmjfoJDM
6IHS8E+B3uVMXehlTIpqkTMsXDpvPRZFs7Fw4aDne6DedqHn4zEZa2xuw4LDv/c4dUMGV2mwQ0my
IC7EszZ4X8Krsp3vEanqHualfmsFIReSdVQx1Geiu0iOHBn+yoNvYolHJWyuhoXYVI8s3FUx9YwV
wFcUxAsSpACKRsfYmN9tiHM/Btbq9XOFOCV/zVRkbTyyLpMl6A4JdRVxUCvI80Sdl8RSWlT5ef22
DDrpOQOBLsihICt0TxKn+xzHJov4hS8nefjhLl/KhCx4+fAHQLw2pQyPRPW3SZZyKzLmFNwnHyaB
ih754LumJUuxl3cHkNlq6ixoFhXsFyPJsDKlXzHK7MPosHKrLJ6ENmBUmLV8ncZoXRq/TsDR5P3J
7PMrrHOH8Wsz0jok1HcpeyPvWRXjDBLtZ5rJVeXw8QM2XmYC4S8jb3lGyQgsy7PPbdzd6OI2FSOv
7iGNzt8mMxYZlNfXxqoY3YuWmiutDpgfAJ641sqP3GMLjBZMFW1t2CrwYA6r/9C+Ri1qVSxKGyfO
nL1mzFpmYG18abyVktAVa8pXS242h85236M6/+yr+q+VGHJnCDT+LrtEjPtwQhQhFctvtk8t0wus
u47EUlYZ0SN8cbr+r54HvCbkWipwlZdEMg9dwKZ7dn9OR/lSOyGKAatrqW0zLgkbyJw5MuMGg4VN
0w/3jruUNFagbQyvKTdOkX82DmhBsHP5HpbZB96G4oSH6LmjIjwoRvOpLMIjb/yzSvrxGqAusZpI
PpYgz3elq2k7wPbWVjdlF9qwU7Pgqa9G7LNVOIh1I9LuLRMssSpyS2TxpuouOnHptxti1bJtXC4B
igy2bD2JffzppGtF9JG9FRN7iBFzW3vuvG2LeEuZSnh6QmbdaJXP0EbEufHHq5EgVWwBCwINwhXk
GR2cEDKhDkCZHww9CBUyQXxjkj0znF9+Nb3JaZYTFmhMcuf0UftuIGVby8hAl1yn/ib2I3jHDJQD
kWFe9brlzGMEG0nvATtonMPkqDt2l/qaJviBJ6HCjZ0RD4vi87+qdBL0t1537fL+uw/pfQsAzv88
aEUQ+3enbZ+WcBq5Kn2f0qW3rg2pK4eoN37N5rXUvpUcX2CMLQpfTfM64fsAq//htaDtKX6Yv2ec
9YSdnnkjzGNnuKxxl2kXTNLbZOSyAWdL8fHlI7JIDGKsfdgS6kVGS8J8E8J6mEFPSji7W6Ph2wuP
uUjzL+wwV8mkI6M126UhW9sCPZ6grgFXAj3KTNTexK/N2hRD9tAdxwE92L8fqEffF88aD27iJvea
bNM1Fwgxznaa3h1a45Y1rEiha2YZlCuqrBNSNC20TesnEcZbHL/kFWfE5hSKzHY34CPoDVZchAIE
DOgMZmXwIXDBk0KQYe0G9tbsVIaFPBVpcLRyaR2IpUzWbHn2arGdez6o5xGW4ppReHFIMgf+N2M9
3kZKhh73Nw2R8RQsVX9EZ32CYYRjltzyPVlYEnxeb12qRr6jJkj+myfaaqa6EJZs+OnM6h91QOrJ
MkwnjmqMoaY17YtlYY5dE6ZXN8XVt6zkWqcQ90IQnpwBkHBIJURYE6SXhDw02yUxvvf+s3vQ/CCW
CeKVNqjg2FuuIquf62Vg1o4EfylNUunz5DaVNhNoz7j0Jb2BgAuY93tUoWrV6obIrsGeu83gX8OW
2sBKu6elspNTb9c/nKLOObBt1JFpSN4A42+c5ozPS+eXKIAStswdAH/uC5/ows7IzfWI+xpYlhFc
kLoPLx7QmCFq72Hg0V6TnbV2eOqu/35EojJW7FHWo4GmKMfJfS+JOnY8c7gqOzMwv44bWTNbkE3K
RzBMZBb5tOuVP300mWccYofA4kp0XJlI6py8uoKTgibEgCqKOpoah4WZHu32IgEHKcUtrAuTR43X
pDYrsRGlJBzUYGrLi70v2A8fBoYkPCvDq9e6J0FrQV8LWAAsO4jm9sfsnJ07t/1L0dfkGwsiQVsU
0UmS27xsTPerxDJ3tCT2B+KIdbnYe0QX4zu24WSbtxZTcvwU5xQl1Bbvp40IO8DxEOfBAR60vXZ4
Ms/C8jV0V3zPhDwbhD07bH2Ib0d+GTm61WaIYfAo2uD4fKKipV3egG/40E5450bf/wQ/9oT9IAeQ
sXz0IEths29D4d8hYGmyA7OXisNn1CnVdDvnduy+aXh9QqyBobzLBIgcUBRLkHJNGY60uKVV1gnY
mZvf8dO/zR3Z2DIDa1DovOzRGNiPWtlFptUD6xlX68QFUnqKtDT2evhfvIz87YQgbsrTo089Jsnn
zgjq9nVitwo9ljrIJkGeAADSud4NEofNkobDOp7/IqyDQk0CzlqyprR1LnihE8KJF+HTSP4wCk57
8SrG+i206BU8osV9IsaFzho3CB2vdPq4hfqxjMkj763vuu+nk0MvuRp78y3Um9upM7ZB5/6ZCDUP
kVH7tfnRTOrHJvQ80unngc5Bn34C7xfh691uJCQdLj2igplyg/R0zm1jRR4sSdREqzfwKNmJAfkg
c93U6et4wbngCGRPCGbPdUK7IqrdR0ui57GH3u0J9iTZXvEABDOCEsA+Cx8p9/wm77lsiIFXBXnw
PsHwC8a0NXyWK2PriUmgzxYR5sw1S81flY3tmCHM2GAOpxY2AAc8gGqoQxU6WJRROHY9snvfGt5Z
cyTgI83nBU2qmSG5pJ06WW79HhRq2Q8S9NOU9kzF8ZpZM96r2ILHZXePxKnnldHlb2g/YoZyr+y7
XvBOPQnokjvZDcAB5hdbBsDXe4afaWJ9WZ3/qsz4LEKQsSQRexbDJm7OZREmsufdYKDNkMVnBCVs
1VcNroWe7m5Rkhm5LRt9uuxMgypvaZZkvYx9DwxFV441y08zLG7FwKllznTzJaXXLKLXzvkNtrsn
GAedaMwpLjvrVwoXJSCWeIfx/CcqPeyLjkukQ2u/YvUY+PyltbKsGlePYPtOzwn3oEDd1abwDYgU
AURF1kBGzBuGKWDfcPDbhRMPOjAu7cnbzQ3PEG7z1zK031LbJhVd1pLlMPYz5WBfSwR2w4IpteRJ
WoV2tdrajnPiZQt3qZzZI2sS0BKK78Q8x7prbtrsChGXOTQL6Lr3yFbqNgxvPkyps1Elg/3Ygpjo
4jPJJsngTA1fvrgD8mtXcaoZGSyX1kaJlhKxdrINCaWkr6w/fNRiaxUnK9Quf2usmUxekMGCel3J
MXsEpgR6iJxlzL3fRoErMUYq5WTmfRi8a+busvG77pDLNsu7a2be5R+i73eWQmd2PUglrZv9CHiW
61pHfRjtfYFxdQi84raEdAPee9QgEwMBNTM+xUI+s/7BIb+bItgMpIfuw0W+zYULjZNVTSMnY2Pi
m3a92N2ImiHnEFbIL9Dv1tAfgJy/khaz9p+B7vCkBKdhhmkRlFSAkptj8o6IMS6VLF5miyyCSAPh
FiysdeCS2lpBU08IeQ/zVu7Qoa9RVTUgQOo98Ml+h0zBJKay3uckUxPDlPK6d2JntdV/KTnK/qJu
faVYL5Ozu3aVzs8ewdC4SqGIsrkvY7vHEoG0h+ZHsRv2EFUFS3IUzVMeCVZsOviNVeCa8CRQXUiE
tvZCNzK2uXlOY8faJCRdgxgh1SipEPUhGBDvMTI/hb8NEeYLeq7rUufiIIGorOPUDfdh8yxsS701
HlYgSVt77diRTpbU5RZhNnlkHSZqJdPteYBlOLAm1T9AgmIx1//kjBsQ5nTafUkGXz+SqjX7t6Sm
+iLuV9OkVHcNHPWMkts52M6A2yh3XibmMA+B+/rhdqyg2Dc1YRpfM9Zbe+DEE8MJx77UTE/Hxbae
J4UoqV0KElEqyq7RcxOE0vIYJt6P7aNBQH1xNfkI10phjEU5s+CGqS37iT5tS2yyTngSt7RZnhJf
XfyWjJQEtz76FlicPhj7hdguPOAe5GCtPAy5frDGrnE1Xnwp7wvd0RrBQ3vJI5bUReE/nMiZSXyL
3Iu7Jyz1hG5q68M92fuKsfvYLsN6hG9wQLBMpqp7dnEg7zr/O6P4O4HzOFRliSxwLXxFchqBykHU
vFsEmxVykMd8GX4XBMD6Jhk5FrFaM9LmA2uh7OYCp+Yo4mkHscThNxTWY4lZ7LI1P7SdaI8hdaZf
Fgm7isLWY1Iu76o8MzIxT3nVjLcoCwqeLLwmAK/UPujSZhcszikcnfDmmIN+Tom1bRGKxMuEUiBV
m8yW5jrOneBshOawmpzA30yYL2D8zc5WWCWTQESQsyRsq5sM6Pmzq7ZuYC+HCVZlaabZMeCuq1zf
Wnlek1zCkMkYb3R0MMzh27PbQ4da8G4NNkuCxbpCPDB3o2vtwSIyqNbMhkwhWSot/9h6IbVxquX1
3XAoPds+8ZS1J/BiZjfVlwz2f+OOD2hC7T3PanPdMTkgyAVrHU0WOUHQaNexkziXcPGfva6rb7UO
Nl98/zLzW/9KmAM5jgmHyPTD9UL0NKM8BDB4o8LkXZJ1dvN4hznpvXxLLizLPERBtQjix+hYn2XZ
WTuWfS9x2s+3Wkh21RF9Q+8U4corcYTxOZytuT/FjVVsKhEGt8yGzjti5Aab1fCaBmSFTPULvDAc
PqG/K0THG+WkJN/lyW5MohIctJ1wGhvWMagUkbJBjDooehJIGzBv++8B8dsn2yuvVVp3r5Vp8sr6
y7uYB04NFI7bwVoYoWlzYVywPJNxPewGqstzg001WLzwMDnhb9M1nV9FuNxDIvB+ko5lYWpuAt/R
AOtUXMGusP7JFak9qpbbSpafMzeZA7A9ZCq+uMUHC+ePzMmqnVkXu7icQYoNANjwj8W6/vnrt8wp
g1g+etLlEPQND5g4zJB8AkCQX0QbEAQAjcgUhX7jb/ArZtiJBnosH0eVAM/dLazms6l4o7hxSSHr
B9g6ECF7ZZjPOCQLhk/+gEMKV+q4rgIGhMkcX0Q6z3u4UGMeequamNGs7El866f5IGix8o5soS5B
eeWIXW0QdIJ/SJXUhypxNo2xHz3rIedmuLQCsl85jdcqHN+USMVa2ZuxyjjcyMjm8DFXY5d/x55j
nu1jPMPxZAOFIAEVKSGr2MWAsZDe2qbu77abgkMYY3Q03xwr38TZIg61SD2i2oozorPyc9sJmb7z
6hL98U3IaPYVENtELjs8VVvZL27qi63dQuEsZtNeE94UPQyTvV1rc5qWliUOPa/vEDkxFcigjlQQ
r9K1M2QrQ35po8K9pEtZ0WLl3T5NJVEo01w9Z/mHlbwZjDxjdivPttn+yBZCM+Y6j0dfrNQSjNvJ
E96WAiLdi1JoZAiWp7IAh9XNMVgEfWvBn6SG6akTUyaFNFFlfRkGn7696oh2QWS2dhABZSq0b+CN
t048zKdWLnsITmrdV7N1RJJEHIk8uRUQAEIkHmYGjZKNmJENd7kM8TNUKdxBdUEGYhig+EvYS+AM
0Ruv279/CrRbhB41JQmnO1vaScJi7AuxZbJ3ZsYefXv1kRYXmE8A+48vAXaUAFtKof0pjKc+wdoV
p1Z7VyLtYomws0gV3YAdb7EE4Haq/fGOgpJWdyqHR2//xNoVE2l/TKKdMrH2zHTaPVNqHw3MBnT3
BcE42mPDyqh+MKGhS9AOnFZ7cXrtyili4xc7dncDSaE9KKw7S4Upm5hdrc+bLjEfoivQQEYW9Y52
/uRYgDrtBYowBY3aHeRon5AkXJHFVVJehe1/YK2H4OdSO6iy2fckI5JKG3wnWn2DS+ddVriRfGxJ
kfYntdqp5GjPkijBgOeZ7Z9S/UOFGTQXab8s+FxvlbY8xTA3ulEgT8e7Zymb0BxMUgqzFE7f9mFp
/5TASJVqR1WovVWldln1yOTcKvvlMIZZFdqJFfzzZGl3FtwWegDt2LKwbiWDCrY2Zi4XU5fS7i5y
BL487ffqSKUngX1LXjqBxUnw0Wlv2ETx7/NHZ5jGBsxjrXaRJdpP5mpnmR1n56LQYCHtOouwn7Ha
TNgfLC+9dqaNrcu8AregiWltisEOJoi2iAQamCUCalk49PC5RbljrkqTv30yzuxLuy3PlZFx2hJs
8gzUPf62JhZpbIJzbHSQTUCVaGfdqD12Jgoh0wCiybl+mLDhoXjHj0dOkPbnddqpl2nPHmMe4sm0
j48jZx00OPuU9vhZ3QuNVvYaYP4b/rkAtR8Q2S5KGCyChvYKpjgpBgP34KJ9hEzNxge9+gsLmfRZ
YDbkAOiOkfYfom0yP/D/AfPX7sRRWX8rsyxPWWR/GIgOghUEi2QjU+iWYWJmO4I18VVPzbbC/Gho
F6Sj/ZDUr8kuwSLpaK8kugrOfeyTsfZRsjpHla+9lQ0my0a7LSXB2qb2X7qmn2ydNsOcrBksinF6
xY5IJGO1tTFwVjFOzoiPCnQissPUCIho1I5PeBsk9Nm4QF3soEaML7TWDlFuWl5bPKO4Oq0H+20b
YAWO0lJ7SxPtMpUpftPsn/U0PI/aiVr7v3MnmsBSzM2VsQLPDKXeylu0QAgr64ylddHeVgYKHP7a
72rhRBDaAau0F5aD7FHVuGNzxKhaGVVim4W7kL702kmba1R8LH8rkR2LMS52fU2IIjDebdB/DEWf
H70uoG4lvN5WsI3nBgwEZhESzeeFhSBIg9CYiO/oORIyg/hwpz5CJH3vQgPZgM6lNb7spf8a66aj
WMPFIqVfrBPnjzAI+AjZxxPrUFbsuLWKJbPnp0F7j5P0LcaK3IxXSzuT2fNBMdNu5TorWR61cftU
W3QmuedBBPXI3Chadcwc9kL9N2GgoMmNCJqbds5rDos7IGacJPJaRd0Av3JkGEs2CQFHgW32r+4C
5kFKMZ55LnvwdNBoXWE3Oyh/SoSDdsx/uQ6LESfz25OJ00ITgtzOo/EIyWEkkImk05EUQA/sAEE6
sBM3iqE7cJrJ2eTJNDJZoFuDC8+i0kMnjZYc/2L+BYuL11ctK2dU8Sb3HnCljsVsICho1xGxUy21
tV2eWGy+uWJ6baYRTfXAkJXYkBKaEIymG2vb1zbKEViMf7I8PGVFij5XAsWySb9ihMi/LjK+kqQ/
TyRiZi12hKJAPtbhjVsTvvKqBhZ87O2L7bI0UJPrwLu3JTQFllZbE0EnIzKk6Xobd2giNDAR0Uk0
NwW2NYK92Y464/E858mH4bt7VV7NqPaQZJsnnJ82lhdA2pPTI8tkeAxqB3s6v7Idbv1Bxb+wwDRz
8pj8cYdX+JTm1VOejkjlDYeN3uy/gHw8VYinIYCpjTG6zqULCEAS5jJv6J7dW41HLBFB/dyIjrkc
wZQ/doeHLhViDx/A2S8ZgRnYmsTa1eJZW7TDPURvVVDFT0M5HbMRvEnexDcf4Y7OGF12gWPJ24S5
voIxRECmz69FGg7o6+UY2DOtxWS+OopzkmsPDI1IkpVFALsaBmPbevEB6WeHoDU3T54jjgWO+5tH
8h3cuOgz6K1VXGzgLLqIYIzq1RnrzUK4wNoHIgMHxuquy9B21zJk4ZLN1g8SI0rNDpT44IyfYRIP
q8aXySmw6q+oC7tNP1Dr5chdMaOoHM5IA8NxfDVpIc8VQ45j5RXfEhc8cwv1if6JiXpdtcQFcnWx
xPxMUG5dgO1CjhEjOzkpn/794Pvnr5W5f0L+s+4EuHrOoyPMBe9WhpcCJ952yqWxSQkJPhBEth5Q
em1pGub3dKk+uQZ2U1FNb67rnkKqsrPKY1pBU5AUUb3UNlqQeLLuESvEDGHrDU28vcLA6FxDmwF5
sCjWx+Sk7wyVnoZcFneDEcSOu/kw96MeM4B/WuJEpy1IIL2NW1FFYLV2t74L+VSImpmSxJqBBNJi
+IpOcgnaaT918jUcTLFhKWu82O5AZNU0tnuFu+HhE2rC5DZC+e/a1cHtMixtelVvL81WZRwQSPo+
rc5VKDl0cGhlztqo7V8mYqsvU8/kLlsIfDFUP1y8BSfQOCWk/KlTjGmPGNv+nufOn3G2vWtuAlll
ulduDNDmJksuBvgGKOgh+yyatnvq6Ls9Zykeds52phh7vPNhdp/fndg74jnzvy2XLZWAZe5RuB0J
fEmei/Kau+Z0z8gYi+Y0OuYZWRtk3MhL2fmMYV3t5jBynzOE6UAYacGdioftOLvTmTwJxCiINVkx
L7d+MZYTkZUvwVDWe88Ki53p5USDJnW4GkUHu5oUVKSJzr5Nkl2FSfUoiUTWJ7CVWK92VPkgUVl7
BWXc7+w8/o89zyMopXfMLZ9sknr54eTkkYd+yEfFSHV0uIwxcNs2tA7Gtmj1UwB35WHEkvYKn8Pn
2+g2rlaWdTUfY+h7KHT81rwEZkgogeceLZxnj38/0NZ9eqR3ceTF06bFVsIkmf+auMo7NEbGHD1d
TqWbxOTNd3fkQfOZnp0RVfjbXmqkEE5H9UXS9zkVqIUqUIhzLp6mmiXzAmYqH4PfxdAbgFjat97H
U0qDdhdO4ePrHydUSSLfJ2n4Rd6b/Z0PPzH5rTDJ8vce9xtqfl4fG8DRx4S8JhbO/GXlWBdN8DGZ
G7MMFtS13Zhfsg6gixtiyWTR7ZYM3a2YkiX2iumWB404aVfS0qb5zZBOtU0K2l8z7wmmBZSZCb5q
Y6LyTVuxrwMqIt9NrjNV89poW8AOFrO64eEOMPsxtxxL/7OwO5yBciDA2fwTDwta0TKhJyiPvcih
eVMy4j/zWTATZZ7cyw7VBVDciCRQ0iOyuN8bCSMt4ROQN3v9HidasZ6yvwTr7O1yzjbUTN225gys
ULM7NNUkcaVb9u7fovGhmRfmXxLp9oZ6jZV8RAoNk6c9NCNmf6NO5WNohXFXhoyvkxshJCQ33eUv
vCLPkgmoC8QpNQ+u4X21pjCwJJL1ZyKgHYL669+UBqHXeI2z5oHKYD6Q6OBRUFr3MJYJ3MV3w+yQ
qYZgQSu3/4yoKduY85u3oCSWo8HiFuNIyFLICWRteZHxGRSMlBes5tifA25ryxbo/DrcMODrIQ+3
KRQF79WJWnliJUfpm7vMvJ0ouAmQUoyw4HH1bLdEuqsIFd8g4mQmyra+jVpzU+AT21VSlFdZwV5M
7OLYFBi8+7adHoni7EFdRtQW+hMijEgUICL0aE1EKjPag9wYlfmxblhJNZkpt3mtyCwFr+kZqF5R
oT3qGgxyQ3pIXYzN2miijyVCctZIF1w+ifJ8ONvRYFFvl/hfou7Nz5I/YK5RbcaC4DpaXYQEuvuA
fhZ33gXojAacgokffOeZwUC3TWH4Qc74OzrqY2iPhhW8EHLHVe7MLzB8wRTF0W8X7a4/MWFhkllv
zIz/nRyHq+qWY56PZwvNtbz3hgBtqNMXVDAjDSFK845qX+1DUte1OoObQFKGDY75KWt+xZpYB0Yp
QDkjItUq0gz5XCz+ymhCE08BiYHXup7D9MVSLDxIYerHkCz0dEKYpB2AhWJS2Xbdk0p34zA9J2H7
kw/ef0Wq3qWPDiFO0NP3gF0rhGiaRhIU98T0mA4EtrUuSQwdAMQRecJ5ZC1/iDfYEwr4N0qJ9EH8
8G6icyOB9GZ24yU0fYvTJ3keoyXbNqpUewXpDPwcL0xFGFYEsZ54cswoFJYC29RefwbmyK9V+Qo1
secTNRjBa09b/WvEf61aA/PYibRqVGdZgqAkgpbNQ3RTBKRv+546SVVpsPJnw8dlsjIl/3cf5T2Y
frKJgF5VR2NutqndbP1kMKCxsKyrJv+Pylz6i3o5GUvuI8jOvC0M23Mp0l+hUCUTbLZCgZGXpx6A
LWB8RtmErG4cn6a09WVxzGzlskNvPlpQUiZE6z5t5HaKUojQJLZWzCIALdLTpXG94YyEA2fvfBJq
6umF2NApxC7lzPFIA5AhTMwMyi/KpyIgNiSrh2tn/RUlHlvURubGKlo4lam8F5n84+nQuTx2f/eV
j34lwAbqFXxHo2AQH6K6U/H8YsrU5XFzXvq2RKDMLWhX5B7QSejYLI+jMqzuVfBatPmbm/CU2fot
GLzkj7IiVGc2QmJGJRPvD1NGplE9QwbOR3A+f8ScvCKjxf4yYbcdphJZbHNnI/cDvMncdM1QEFHL
5mcgYaoTLyiCi2P0j65f5l94rZ6DNjQPWffJ9AOaOKJmcHbZhD4O8ktiWmTBpiZg/vJuwz6NQbYc
HPKg1w5WCuS41juADBzQCw2VLLuHwVB3gz0Xc29gpStbMoEJXOMem+pWa2K4T3W0nQ3GyzZL7ZBO
ZM13C0+IC3UyzUMPfX+WHzN+33UY6fnNOLG9in2isxayjot+P8SS7zJDzcdq5cJgcFuHLpioBJ6h
y8WxZrzFgmrlRuJXkKa/p6bkJSubU6CoeXkn75HR/zai8tXXX19Fzmg3Dd299/4Sw0vU5xQU2wCd
Y+wuzbq0sAwVYAqbuGVoFXGSCXJTase9LhHrStOHltWV5sZvnuTU1a9CedcFXuQSFuRxhoDDok/D
9sxL0zB8Rh0Q7lUbX43C888W07HCIa6rKk5jUaUUbdgCiyy957U8oQR0N6ZVQQW18npLY4Q5pd5F
Do+HawrzgFJubfrsb3FDdFs66a2Rxoj3KYp8VFtWaKyLwd03bSW3rt8jSIQ8UWa4fbHdg9aIxLIh
2+IPkzSWOH8Hsj4KBEu7fgiQhNTec4m7YO0zEFmJ3t91KFG2wuTpqNtiO0v2Xrwn5Q77zqqh7F2x
c0AC01rkkXndalI10nQ7+UC+G8Ofo883pfekZp+YVlIGs6nWwwlQvhPsoCJJUazWzAnKlt1Ywhs+
hIjCoq4/y5ptydwFxB17fNLU1rQ/Pah5Jz7EM6wiLCMbZ+GeZWS4HmzTPWBObNemTYxWRPQz8krE
HGWvKdOEpE0BUR1Ob7wNDWc9a8ds7wauteMibE5e+ZywJ9olbYq+y0x/sfvWIhGsPWCSplVjhR2M
ukQgcvSex7A8IO9hjO9z8zlkV+G8w4Ye/4ldQzAqkw81xb/5KMxNxgEI5Rl5q0wBqDYRE9TaQ/mh
X5q2GH6sSu3J2gxLhMRWOmvZfrQwzoufGskVuTTgIR14KZMdZPtFDROibgcqBFPX3mq3cXgWQ+w9
wZXjliLdNqsGJOeeMVNzkaId9KnL7nsbF81X7w3Og3J1N1euSyXsorvCV1x7NapurOn7oOr2fmiQ
VoDlAynqJR/tT4PR+H6kKF1l4bQJcHvNY3VET/KiPHbE/wLaZgKtAE7UlDtOcMpM8UaOx5dRtzu8
OiOPTvMdxNEvMDLO0bGc78ENHxMxUOtAv+7/Hmf9XEMejtfCbcfd4On6Vs4rdtsdOOR9Siulm1vG
nRjViJFz3/9n7zx6HEfSrf1f7p4NksGgWdyNJMorld7UhshKQ++Cnr/+e5jdg5n5cDFA72cxOciu
ruwqiYp4zTnPoQR9i+L4Q+nJ5zxys+cgjzfJ0+x1l2WSSTFlYy0CbbmOZu5QSeIi9Iy59nAtNkgZ
mTVRX0ODbHjVHTIjCqLnxnp4HQ0XSRcA2mAYLCYzIZFzQn+gHyVm1Sg2SHlD3+t48wnvODKbetMK
7l8rYnPnjaOLxmgutgWKA69v38pgfB0jHBd1FXyZQYfhQrBtCCv+yDX7t1VX1zseE2+DHqKaIkJU
sdo7M+DEacCSBBcCeoBF1dsBRwiJbl/LmMe6rdHwZ2nOqhzvIZwfbHekmt8O2HNr7qF2RFWsupjn
jd8Cgc9d67X++FMTsKUlEmVpXZXHtUJPTdEm+VGZ5PPntHhyUV0YLtE7IeObMONzmGra/WhQ9npI
wNvCHncM78m8V+hGZ5sYFVe3uRYyXq2QxdxKZFgP/P6LqAF913RWiExj2v3cymU0EQajIGNMSDnm
IthhOE3WRikeNbe8oAeitJTk51D5Vix1fm7HMO+ZcdsU+wy5pW+Y6lfjRryvHA85hR4gjuM0Enij
I9CJ4/wzDiKuQUrFPuYwMhr9F0SEnYHuwusEJj9WIT8vhgiCT5rSn3tZS5TDh3zjAYbxQ9dksU2J
VroQMNgWHlJSz6J0kSGPs1prcnw1teGid4QZJHq26WSvXVKL82husPcuta7G8RHVEzIqziWV6K/2
yCXfRSa7Bzr0aj/a+GMCO9S2Px252bfBuc2M6893SIngAVDogmrHCTI2W9DHcgVdHVbmVphLulLb
rrupPgY1qTCawX8zkMPjRKrDn3XeBHfRk3N1YGSLKtNBkSjLrVtXvCkkL66NqrtP5+KW1K1PVNfA
VnLt0EVMVGACcemwksYWTzQlIXdQQMgZwgS3UgPRpVSYyTS/zkpnmaDK00ARuZEh0464ONQuru9Y
8JFoSDbddvKQcDOzgeCUR25G4x81zDp5eaylqsN7TgyslXKHlAgJdUe7Aqb+1AwOJxJXmIYaLJs1
3GPYOXEBObWD9pIzbv1T4qW6foCaifUfsTcQZXQiImUJqNDriQKUW6GTJpquKX3R1eFwgBFAcCcI
xtrdwdaVYd+RAji+phV+E9z2fm/xSW2tO9cbgfkgFqVf1TaNTvfQ0hEUKiRrqWh3CEI+LVk7a+/J
DufXMKIMyQMOqin07rG7XiPYI11XkqeOIm80qbM7sZT9AXtVqOVQd58TkE2py7SAaDrpag+ipm7X
JKWLjHhtZOqeDGyS7UCNC/MpWqPTZowo7vl03LQgXXwTMxI382GqGOajuNs0gCOQWyH2pyjc6qVb
brQkZ8HnOfe1zKyl+R05GBPvlqwEt7CzQ56mv0KjO7J0fi0ravlwAONTymgbajEQ15FoJk5HV/Ig
tOo2HSDm9kzgN0q8kboXsdFa9VPP9FRRkGtu8qmRwqQcPgUBRe3P54u8yhWTjhNgW2wIOHyYsPnL
R0JSNwLrG5+aBF255RJS1p7xsvGceB1vcsvr1ptcpjExlMgJmUmofp9H9keTUlnPQ3urD8s4KeKh
zar48+eGrTVeBTbvUCXkUlePNZyUfv5wKrIXOEMRFVIeYpGDzPzg5T11esXLi46Qdq/gUIS79cmg
BoQAVviq57osGtbVfYkgZrK4zlyehvVYctL0EBlX+Nw1llpr7l1eP7JMiXYyt3bc42jLXe6IpdNU
KUABmK1ouw1BkemgtRCk+y1FcZvGN2VNbsnQ5t85c1YEn6DGgXRzoXk4QVwAdCt2GLk1vVaecwos
66Y2Kc+V45ACwOYIlDyFB7/cz5byhRs/xrLApNC9gqE4BwAZF4TbV+ER/kdQIhNvlod5OB4Tnjb6
hh69KcUVqJbGt/J8q0WAaBBbAY5jjOyXkJIsomNWg812QB8KBvM46qZ+fhrJRyZt9ZLm+btsdSbm
BatMlHnjoydv4l6S98hB6A9h9O54PI1wQhGTYqDayzT1eYg+CmJGViol36DAZ1ZMfJq8QZ66NnuY
LR6rPoYHRaaL/WfLmtJKModx0WcP6U09zk85ZLnVXHM5V8GEqxjmxJq7AlAJgNEA65hIe/j1uB/9
sdOBeI/CvGLF5takI+bD+pLLkuHuQOR9ZMl+r0W9fhPWpGyl87MrTW+j2HJhh6Sd1qvoxKfqz/rD
cXnd0T+SQPStxInTL0V6i/w/WY2Sv6yoMgoJ80Bqxjay1XwYK1xAhEPgDmsibZPpim91p9lNMW/C
ELjPaAxGLoDpQapl/zs523lOepIDHvWB7jZ3C17DpoVj1MObqsV37YYpJArOptj8DaCPDxc2PqZn
hziGd25W3SMGFO8+oMAiVvvj55JicMBb2k0FQ1eHRTFjKQsZgAKP5gwfjevo+7HUqfV15wuh14WP
c7cFNrJKRccoLNZIdxrUBnkfVYRFywQdnTUNKRY7LMFPVawZnCOm6Tc0XevYccdDrBqeuapC92lY
xgMpBzScBlTbEKtQrNcsXbmXVJe7O03Lu1NHpA8keHUNDU4yVFq7Uan44gQTp73Jpe84luUzdvPI
aiDwwR245jNCallM5eG2VYx6BqlYiScYK8fRgb9muobPuje9MekIyVra/ZfNWbRxOz1O1df//s/7
Z85MkYdLxR/tvzI2DazspiOc/4znLOKqU//3b/uTzulZfziWMOECSaB6UhjmP+icnvkHjE3HkzZb
Vs92HflPOqf8w2bWZXo8NKbg0OQ3/UXnNMUfLh4NqeuYOm1PCPvv0DldCRz0X+GcFLMO6ygeK5NO
aQF0/jucU9ZNUWl66u07BrlMNdgfJhZrqaF1qCqwXnd1PqyKkTg1zDa7nhzHdSkSseZvtaHkxOem
OMM83AwNMCI9Hzchq0rMsszGyB7q15kwcOMWL4FWPZpDtzaIxLuJNM6/3Fh8FwM1NPgvv9FIzoCO
m2OFsvjZfXg15szaFHPAvHiY2MGm8TGyPpldzj4CM+gwr94SDOfBfTyKwiXmaGZgJrLFeOoy93yG
gX6fxLOkOyTAOJ99JlfuJungOGhZ9WoEjHtmbnVG0KC+0gl7klmTZIt1aZNYsMWTrLlN3mYBMGV2
2ZPRZL2j7yOds9SfaGivRfzuFJHGTI0RUUXN2RgOXXTZGA8ShnlhXGQV3/WFAfc4VmeahHVUgdgg
ZSjb0I6th567a+qDbKNk8J3aqK9ZxrQkAgLd6TvMvwCyGOROeYhwkhq6UPp9oyK0PL3+bLMJ9LEc
hK/C283q0Q266Jb6gsSuEuSelXOMZTBVbVWP+1rQkAzmWyHCmrUHW+0agwHzFLUd4nokYrOjYEkR
/rWS1y/UkUnOZ/oV49QqDs9Yc04s0hzNe/S0pl6JkPCEecKzrVGq2U6zyPsdRNVEskfQVPy+Ukxo
SdvIPcD6Zkm8QlwRgxD00ltNTp+zq06OYzBqNPNmu5ELxcM1WT84jQDXYLjOVkTNSxZinuyE1zOl
axieWegw9MiYuRCCj5RsBiRJZXD2UpwQaWmog3Ii+5Sn1cUi8gabgxAMt6sHgwzszdTMP8IafLaz
leCBLBZ9FBGdwnwYUdfuS5T9q+FpCCrzZFpmsCu6iPLXQ+/LzR1lBEjHRkIieTzl8MjITGMaanvy
GGZIoODXoQrEKbSd+oyZK5DVWfD3JpBiBeNhtRBZVixyb/CdoOi0m50MuQvCdnFWMlyCcKdhI0m5
aQebG4NJ3qGyhn1I3BgT9LplWOKKU1efOs9Nb3MPYMcwPWtGW+wEMT073rVoO/Gq8IxR7nsdw0VP
JelVdi9ZIlAoD911VlS9wiB1mtpz5WEfc+bFlNxiY0xHoiahh4Z9kRMoGIHQW74NbNSsgHPZczuZ
X06BcWj0q5wY4kUD01ao0gjmBvkcQFJz0BG55HquwwQBt4ukkC64xU+W6WR1BD1Qixg2WRkQfZRF
4+dgue4mikxtlZjjauoNd49AeMPenEAQlHgnQKW12Z8yWHvSbMm3Dx5ZrRwD9JfUeu3etZzTLPdN
k96VxJ5h3CIkQVXBY6tjyBk7QWx4MD5TS6zaoj/bo31TVu1LViBFd3JxSPLi7Kblo546dPieFkCi
iba68VVbkr6czrFUlK297roHrAEGYz529ba8dxEYYvq9xl4yHYse6W7qUuxAkzxVZkQLXkbDg7dE
Z0nvI/jxpIFBviYh8k2WVdV59hLn2UOciErpAtsjQjJppDek90z6yisFKQkmGmHd6Y9oPPojBJj0
kAygw2NBOYXEU08i44SHTmOIRoaYkes2gvgIt4hcaJ+Dm/IOAhCI5jQ+E+D1Tv6vs5UZy0uiPB1Q
SZG8CF7leZU5QUxh3yLeBUN+xJhtHk085gwxyuamnMmrBTvEU+VHqiAoJ4LA4UJVTvW9cnnkUqVy
HBJMMRuN9I/8weDTaCfJBVnhU0rkqeU2pwgzm6PlM55vBuoUyqzRssOScog+CwBst8H0xySVTRrS
peK9jyCtCAwjO0+5bwREtAf8GXgR8FOu6hptcWzXpo9F53siuhMtEUtCZrKdRERuwbb/aGSyrzjD
A2GWjFrQShC8+dHqlJusH4izSMO1quyvir3TwpeYNpCxwdqp8RTCX0K16wpfaJa+FuFkoJSqDiw4
gpcJ3sJBkfa5AVMbvCB5UusI7U4Tiotd/TLyNLhAtaRyBZiHarj4IJKq/Hbxd6v+czJ7597jCPBn
wyj8H7tgogZ5BlKb7bIwIaUvy4rd6JZPTtIavllpzlqZM5aOFkeT5kHiV2F+EnXCKyX4NOsJd4tF
htKDBmgh0OBfhC45q3lrLq18gDXB6LyNNbjBSSNkF5hPypMUKXChufGI+Y1MVhhYK70ll7Sy5j38
Pa71igk1fkG4Ea7BZxSi2mY0WDb9oJtS1DKzfZs1brdOwiXSYG7vhB4ewooECuUg+TMdmBM2o868
dL6yJ8eCp+wtdD5hfyLiYd4C3YbYr/xYOP2Nzm7Wk5UfIV9Hf03fWmCz65tfiTbusYohYyJLx7Oh
v0XpxmbRsYxgiPB1rcg3de13xBtUj3wWIhwqqdb1REMZtyOSpJWqAcaOW3BbYRxzFoZXpRFnhxvB
70EN63V2DSztZXmLpVCnweB9q6xH4sFZL0aJ5UMF+jQhKdPA4Aw/zHqMEyg/tJCUkWwx8CsBZs+J
rzOWByP0TpTLhUnYVovLT03JO4HoUdp8VnAlM8usjLcW4RZCG19DAwimtucpG6EJVR07lrDpR4Yp
I+Dgrr+JhWUR7cCuj/znLz2cTmPTvCrVIp7jdJoRYHH8IGBknyOxzLnijKoXjYKFmMmL1aZS8lYf
21cu9Y82rGuqn+4Qo1W6aQ0t33omE/cAdwwSkebc4mKTRvFdSPGJus9PekQoJrSdMEIDxXwwwr6V
C8S2bhKCKyKwypjORgJdkdAL0mF1N6eIxCGRaBeo4eh1Q/IURrs858WdFZp+1I36JXLa6xw6gKUx
zmZ6/x7oHecaKLWiRChGAw6IrY/22XLR5oW6WLYxrFkNwTa5tRNGfEnZ3YMk7ikao9u5PHWdXqxb
dhyEOJc8IwAeQ15LmXCZOynHcCoYlzMAwfpIuA8jf6pPOnDbdA7stN5QpDnbUva/Yw9KA1lui4N8
Q5jgtpqrR+awzC1mVq+uyzJMO+J+8cuq/21nrbEho4y/Yj1tq5vc1WlWBYgqq75afTruYb49F5VO
Cc1P6FkNGUUB2MhhMKFaGPB1deoMPqmGQXVojDauVHk798a40QUfJTtdmxl6LMglK5T2rKm5cnXk
CZsk/KbcM0ig8yHs5lu5SOFnkd3kDdstZVL42fHw0VbRYxFQaOTafOuYBLKyzT7yyyTdJO416ViN
Mpo37yvjUIhqvHgGy4SaKmhTiiUDONH0XRsXOzkGwzH0+COU2pwfkRJg2LL6ZW3ksvVijpR5BR6H
gUimAWwubTHnMzia2Zzr3xARTgRwM6Ore1jrrkNl02fGQ+lJBMugChOnuaTlLO/T4uBlKW4zwoiu
seFY2yibvtFoMdUQbgjTrzu14bzCVwifOvZ+AxA9GQZFATiKQ56xhnCQNGLfffEIpToSuuPECHjw
a5HSaXr3zNMRNc+kVXpx/UrRPG0ZOj9YATDjLpKg+rLgmk69tcGi7RhafSkQvlCP7vR8YD6ZoBgg
IOTFI+t7AOxowFVbG0QQHmcDrYabFBPjiOBa5PlXZ6EQnHK/MttyHaOPATpDXZyO4Gnbla07g197
2cQjU+Zrhqef/CnIemOsi0lz1UqAgCx4EZbM3jWNu8+WuZhmgF0MqZ3pHgYEQMH3COGquzi4EDmL
Zj9z6m6LCrbcDRRCOguBS55AGqlMksmMskzx3YHPqQ3rZaI36RHX2eystdQlAzMN3u1MnlTbWlgg
4hdWrsGNF2p+EdTxgXCwlTVAfFu8xCC2mRdmeE7XKbATSiHIZUMo+diwhptT690qg4Oy1F3sxW/g
966WaxMemEHaFTnJQ2Qm82k8601xxO4frcZ86jZ6NxELX5CfVx56GCYHkuw+tZ511xiYDyKCrkS5
w4wSWtZYm+/87yVXFdwd7hPaKw4MEd/DFeN88E36i5WhiuKs4Sh3Uhc3f0YxHuT7/85M/sbMhACQ
/xBp8sVUNHuf/i3Q5K9hC7/xr6mJ+YcjdS5/YktMoVs2vzJ8Ne3//o/r/UG+j20jvMQR9+ev/CPT
xP6DaQZBKJ7j2oKZAwOVf0xNJHEnXLgeGF1Q947n/J2piWP9f5EmTE1IwRFSZ2xj8cMs99+nJh2K
NVfmjr0fTe9RZXGCf6wnebZAWD/WGObMFKpp3dbfVd/honbb8HaqDNgymCxJFL6aPSB6q1TzGryg
IhiSlVDoGT1k+zbaClarly6N3cvci19K6JBgIQEQ1HGO4wkpcjM9dnMmb+qZTjhAj8dUGmUlL+UI
UXp4Q9+IiCALnaOWSBszHBCTlJgwkuGS/ODM/SZv28chLcJ7S4/lte9IHrBLVOjeDCAJkFBZwinr
5KiugyJtKsBFRZ1kPrp2VhAuaVunai7slyYoSMps2w2nQ4UzqX7wdDPaO00D1ywBQgxsCYreCItE
c9+B04xXSzfkreGG9m1YsBpipvGMs6E5xaOW7lqkfhd9xiN8FOwYgC+xK9IXt6mNsWTrpKZ+oyOa
B+wSN6ufb2vmqcRaFIg9F1dr242+HY4hFqie4U+5T4Mc0F83WgjvGu/WisRH7PoqK62PsqO5nXDI
3drxtONkSDaEW+ZQr1nT5AN8h2zUvzm3brqOLZyrp2eo6T5Y7hvGAcmh7sjvmIX1W6/s3zKYPyei
lKxUrPDmod5LX7QI8zOmn1eIG/ctDuaDE+kf8YSg2REKxUV9U1cqPAAvAw07mnvufUwuhXs/zGPG
qfnitffBnGwSeHLMSyDCmto+a4Vco2IiNmGMkMoiCV8jTCbuwk2uFDQRqtWjzNHpz0ls3/EvPcVq
isBd1+6NbDvGaQ0kXNLFijQhOrpvvNNkRwxckhQNQShHnhiucJxME+4DL0SoHTrboLl/VcnoPKfR
/CItG/28OxxROS77PfAPmhq/nYWzD0AaOzSbJTW8aAWyIM3WD2BvnlzFL7gfkyBLYdIjtXUWIlLj
QYuotOIQCKI3aqEjRqjacwvKCR9+0RzyFYAym3RfbQZDFcTrwVPZsSzooGNYBKXq50OrUQq1HjOz
FuMsFdNJl8wcetJLKHmNJOk2SYpQYHg3zWURx52kgf5ngRWLA2GKgBm6ObitYQAjjW1cMB8Ek+bS
uR3XbZzn90RDsvVvjb0Zm/OREelfX/75LeL49ICkYc3Ul6ScibJyFdao5KpaVAieQ/3eHAyCYzp8
QsGE4e57jjTrrc5CfW+NHpFp9Z3Z9vKu7xdRcAROchixZceNbp5FkeUH1QVnMdcF+Uji3YiH8IsP
NSnfQv/lpRHNbmUSKdnM2gp8BGiLklBLPZA01JmtP6WqZr3itL/yYBA3teTYoscYHwcy1sAVOc37
qOcwflsIZ0H+0AhCLrRq0EH0RtmNYQGM74HHpF37AkK+xrbuxSuA8v3BonGkD1a/MuzEv7Ta+iBT
Ql07iCaOLZv7JEPtL7kFjmLG5j3KdtrXyr2LyCV9AF/3kWhTs5eO+W0LuxBUrrQmgUYB0DAdehxc
UA5eua0ojg99JfojcA28y6/QTnIwJlkv8Uji9hyr5IuoBHkqC8SJiizfn+8kcMKTXU6LTDewoT85
NebYTJFzsbPJG76tjMlYZQWM1MEz3rreo1itxAuqeQQVRjHtWvrTy6jLz9I28qU1m8GB1czpwB8f
wR5GUDeBRBx/vv/nl59/hi45ZhbnhPuJ/e/tT+uum4oKJxSND+gufIRojkwGPx5B1/0mZlV882P1
ZN5COw/cC4hpAQevK3mKzYYeFKl+bdnbrvCeunjkyHKw8oaG+RjYw9opnWxH2ELjw2nJ99qMIMsq
pu40SRN9SszCaMqHNVGg3c1U4HrxalvsanTfPg212qLV37B+7d+wfIIeyKv3WpSDPzpJdMSKNz52
nn1LCI5+sPrY2gWqPNdFXD/x+cgP+Zh/9q0i1tuFeV2Yw2E0TYTA03hWoQYw4jkv1V0T9c6N53Vf
2pQ7x6IltRHCi8bkR457ZnDTS9+n2Nwwehrd1G7tirQYGfpW1hkr2C2ln7+ZTmw+MY0Xx6gNt2Hm
PEztAGI3F09NGyI9LDmJgdhuhY1Wr4JKsh0zhQilEocAW5zG0h8QuXGozYUt5zUM3At6MeminDR0
fZdwu0UWboTJ6rK1sD6sqYLgWXPpFhUkLtIagyNWXRe1x5mh5bRNkxGw8YLfdTodJx8Iqm52Id7g
pSnIK1u7TLyRdGF9l4aMNpHWgsfkht/BN11h12s2VZQjD/FgytZukF941HCbOfUV7IlxH2fzpm6x
WTac6r5GThU0Yx2v3Z9fpgE039w4D3khH5LKHi9NOYyXqXAwUijgu9BCQfTYuMYdXdeApwBW6FHa
opRsV1Nbt7csEFbMTONNEUzniVXFeo6G/hy45QjrW8cDsxCZedPwW2rTuRuY27DgxwXKcT1N9TcU
OKTKcmlZPUV0Ex3OYOsljo7kVSO05ZDG3H5IW/o4irdeWx9afbb8XrnXoXR72MzI07OTm5lio01y
Ka2q96STj2lTk/M9w6LJGQW1BaGXI4z6FrMSZIviNkRN7NdTg0IGlos3wnkjfRil4dVp9OeoNMhS
SVATS+EVNwbGHBa/+bqt8JQ1BUO4ECjlwdZYWRmEa6xHm8WvIQjrTlMo3AmHSRIECcHoQ7MRpM4e
PSJ1jLpG8VSfTTO784JyDaiVyM8Yj7LZGSgwptDXGJvRNCY7tGDJrhpZ3TNpNbQZoTWBRdNifwsU
5OuJDm5gwb1DyA1NhNEL08vE2rbOZFzYJrxrntdg6sRnbQQ9do0quFQY4wljw1tkT8BLM3Jr9fmd
lZEN8VI0a/oqe9WAMIbdy9w6gTp7mAprOFkJAWXclQhEZv2W3VuxkrgFNkMfHlvd/RnucEEXHbxp
kyhQowc3IKG1TOZa02V+6pvypenNADAqRJEy0hQ9Hwa2wr2ZZDRvWX2TejlXm8IBPBTFEeMy6+KW
U7mzTcNHovxLIhtlNp8y08elVhclb3vFaG8whnM3W2AijOiOvHQ66vSkTKcDaTuSlNkybIgy5qE1
S3CX3rjGaZ1E/NSMkJCdjkwkq2hQM9LYMcgmC947fBaiBrABLQTJw7WM2oXB6rwoGXd3Y+drnno2
h+aGRWEDjZpeu0b1iaTB24rGjk98/N6qEC8n6qVDGUXaUSMLYNNUNTS0mUolmQhXbsS8HrGBr2dA
I5fSTff4NdlOhIOipJ4BbangSWsWgGkfhYgynHUt7L1pNdUOlB6D2sb1OLV98BvDetHv1Etcnqxr
E1O1A/shs74igAwHvZuT23qeKs47rDPem5311yHrQeKa46/KOOW2hLY57ZN0Zl3p9s9VV3SYkfoH
StzBN8yG5SOhJHGBLqYxosi3GuOXlCHDqElkzAZIlIhcin+hSeptnN5FweLG0bA868HZLrUtzItj
NQC+ayK1jzB8rqo5x/5OrEJa4a7w8GzYiKI7xiokSC9ueostGrtZU73VEWC6siHqSMuscz1nz0rq
vssgDOFL8RxZiSIcys/KZHqITfsVhnK7wLjKzX+79b/Rrf/HANKb95Bmvfj8PyQO/L6/mnX5h2na
rBWZbSFIkB4agz+bdU/8IdA+0KxD8HddlCj/lDjYf9CMA+LxbMQRJnPrf23WDY8f5drLAMBBhfG3
mnWx5Iv+S/4ozbplg5ZjMGBLRD6G+PdmndPbKUUzhwd07gLS9MZm470O40x7EZWO6cOsnUO17G/g
gh3mGkhSQgDPGiIMKaG4dnxdm8hTRP1uDCyQs4WOB7Loy1jWRiiK7ptlkZSxUYLKuySpoQg0Rgew
arZHK5F/BDaG05ofKapg8a+Zx4FACkwH5N1PiZz2nm6xycKgiofRbg8S4wUbAW+XUD3DX6zfZ10Z
u2bZilkc0cuWLGBdxuwgO9QhUGjhbArpTSBXcI+wYiOeYatYuTms3kxWcBEuqSEz/SBx9s3IuLc3
OMxxeO0l83u17PFCFnqu7y7bPVAZua/F3Q3ofFZ/la6xClxQWyIY7FW67AjNn3VhumwOrWWHaC3b
xGDZKxYsGMNl05guO0coXmAyQX+uwqDNn6LUhQT1s6Vc9pXzsrm0pw01HKvMmKUmyYbpAW1Mf3RV
CtjJ8Zp9xeC9wPmDFM3TUmzTTnRqZHRhywOrgIZ0NNrqXFRQD8K8ia85Q6XV2IefkVHR4bTDg5Hh
LdXDMTglLGdxFTcb8p2no8NsN+d9xZtq348Fq+wE+EdMMIM1EFYIcAaYi7DpQr5tFW85uDXKF9Yf
tFKPMSvjeNkdwziiHmxfJEvlamzPAW9mqvfPhHkm66rUKbsi91FbkEiWSYeqWFJPcu+wsg5ZXQcN
sHBZdbiOg0eL5XbKkps64hSm56I0U2I2F0VlDXpnbN19gUWijSZQxPDDNlXdfRbLFr1d9umUBSgg
cKr7aHfYtrcZ2PiUYzn1UA2zL7JXXQ5ZUTwDkUmpEICf44SvGdtfESkalD/s9i2W/J5NVZUue3+1
KAAwouenfPnWQh4QMt/1Um1vt/TqaXsGnSaOLgMNdyZyI5c1eaXOvSwxvGru02BElBttz157QH4M
umKT2pSGpRuzAoUBjNQH9LhK7lHQnsoF224AvfHimAxbhTCoObWunW6cCKEO0NzvxK7SB1QTiAjK
bw3G5h62P7bCsLDxDyzpwHr6Xii727QOlp/GeIOFZx/6qbhoMBY2FvR55IjttWx+hXkWbhPNAU1r
R5ZfSvscyeep6klryHV9VWdpDaWquwCPW4J4C+OpDjsGZZWxdUrGVhX7XuLP7CwMX2ey7shVRREe
TASqRHF/JBaDP0+rIy9GehsgCM09XoV49Cx+SHdpFf1JpuzfSaSRYzSyH6PDjLd5anxnzoIXgZ+f
z3W6x0G7pGDS5fezVu3g8yAuBkZWe5GGYNolp3KIznUCzAnw3SisX1mhXUfjm+y8DeRn8yOQARmj
hP7mTcsorbc5BFtMynjltiQEgLqy9Z5MK6MAHG4Bky7FKyDf4BSBRabfCbYFfdWeVE4mS2G0OJu1
30TzNKt0SCZWkOcciNU+zkcWkF4fXBMITYmdvrkVWnuQKlh1hHPXIwS6EBGpN+yoAkXwj9YpqCB9
RG4jTOzGgQTE8vYVcB2xEjOTseliqPojk0hrbNFsrCalWwH1S9oUfvwWKl6ePkCglYdg1td2EuCU
y1Jf5BC2HNvcGc58SjLkpJpZZGsQ2M/gQJLVkE6ejwQfeXEyZYxi3+MxfBmyLj0jwSI8OK5w/uZj
uev02B/c8F5RlWHbb+mcNOAjk+0QM+MCA0KwXCkNNHfx0ZQ6YhNZfzdhztaIJhRy/ngXc0vBaf2d
mlARMiZLu5mIVqUX9gaZKoDDkcFvRLLGnH/BKw18q2TMV7swh5k2qI63qzEAVgRJQOS0yJ2DAYm5
xd5qdeJx+X835SKjWOs2VULESpgMIMeN366l33qyg00S6xVV9niXjvpXmUGfpy8u2cOD114lrnNg
cGUdSIqmvYRay/t/8GCZvU3pLX7l9Gn0pl9zRaSrIcUXFIaEKOOo+iAa2+YRFvpZj0Ysrsbs7fGb
IOhwzYfJtnUYbhPvG4o/DeA4+V0TVWenO3d06hLiRoO12bvCQjGvoR1e0el4u8ZB0/fzZZZpyLFN
w5j2M7kXRlZfPeK6gVdDpHXUwLfLly5zXtJkyW4TjLnA9OkPPYu0LbE78IDM+sADaBx6DTQ4PCjt
fQ5uJCPGDzsA6JZ3VntTOAmpEOb8MJokk8MGC7exkYcbUSttAy0yuovJ9Qa+VL/Ns0g26Til6OeK
aLyQVTxe8pjCABFagVCaiUuLpgimO+i3S9k1JBymrLWJmVRprX0ikkd7laHX1zRt2kKKS0EKjPUF
0gogCJgMRxSbNFZpzRs/BPPWs0T/Wy4hlCO01jpsHwAKIGYnzO2+Ybm8scjaOQZVn5waigpGh+Ra
VMDSvCUUxGWBkKueoYiDBq3u2hvEFWoziQFcR0zjpbwaAZ47ql95pt8z7uke0pQjNM+Sy8/dAiYv
OYUxX0y3cY7kxKSFOd5bZY7ULh93EDBYyRuDSI7YDfwKngyB2FpR6r41pdkxlO7ZQk/kcz4CXMMJ
x36ytdYCuePGM1V1QSfLIxK5jDenzNd1OX57OySMJjNMsGtB1/D01z6b03GXsqpGBKHVO6YCb/bS
RUxGctDiBD16OW4yj9maSizj3smYqFFoJTEyjlJv7GPkDpwEKLQQo9dMw6Eb5PsmSEnqIAFqbbXF
dFeVxAUMdfTCQ3whUh3bZhSLS4bNdfv/2DuP5cqx9Fq/iqLHQglmwynUPTg83vB4Q04QJJOE9x5P
fz9U1b2VmS1VtyY3NFBERUUaMkmeA2Dvvf61vjVIvO1OQEyRRihzAznUmRLak1ipTOUYe2M58sgx
YYZsbfyh2Fkhxn0aAEgl2am7KUKDDtc6OvZsi+nK9KppBl99Grn9cCyNOGVFpGYUgdue6wwltuC3
nLFxFX8V7Q27OPPmLDDe3kV2rGIJEMJoB4pVM19opLp8UWrPCLD5s1mBrlbzon1yhCOf09Lg6T8w
dekNTEG1GQ6XjuoVTAuOfcoc4KoDd88Ra8RUrnF4UrXhbg11GjPKWgQ29kfVGzif585GHm1Fcjlm
E2wOsDRfgf7G9JEkd6rz8pnjiC11JJad7SKvfU6GBrK+BLKCHu+JTPFaX0ESgBMgm1CmUkspngwH
MSnPMeqmGUpIlwxP0D9xJUtAmYAVbIwaR4JvD7iMfGZSZVI+ketEdszb56jecmbGK6OkC62zkX2w
nyxd3MW+7L73esNWvYhwDlnSlA48q9CgiFfs/bCknGVJWeBGfo6rt7oJXxq95aEbHWvMLfPCA69h
etZBM0xQA/6wrjJ8nmBrw4nj0abaJd+CPEZtj50KlKY4Zj2QGxFiy4hbZS4X5cBLbZ/ZzNypBL4w
+56Du17TJCZ4SPSMvbEzuGPBHBAdem8ngWcp+NES4M2KQzli660ymSCHT9LfU0W8CGV0rLgJN5FR
8Pl1204VS+6RBiHZZqEZLd28+AhHB5k6esn80VVG2I+ZzOg0s0bPWTe6z1psaCbc+NGV1vAwpImB
t2B0rNGF6+Bdfv3fs/Y/ddY2FEtTdY2z5389Gr98ctR235IfR+N/fOZvx21L+UXjvK0xZOXfU2WN
Q/Vvx23T/EXVdIg/mkpmCXP0H4kCxf6FMIFq2/IfA/UyrSvvr39RdBIFpK1sTuh4BJmt/7eO2xbZ
hO+P23xXpBwM1TIVTvcaX/PH47YfWn6pBa3LYUDXHpbnG7Sc5jy6C0BiSzqQ9EODVLSsMzxwURDQ
Zyr3pQxuo9WTPSwHGgkwQNLbmVbJ1q0YqWfZIEEFIhY7jSk/UaZAgYZqXsq64GZxHFzjtLS6FTog
c+9prbJgTQru/43ZDdbKb9sKZkCoMvsRQVM955Kw4M71sfYhVw48Zh1QGgtMGLrvfhbSUqYaFicH
zaci5MmxAR9PpBiZntR4LJ9ATXT2JKUVqaYz2JNH1kklfwMKSFuCzHOLIybEiKtwdHRcI8rLc0C1
8srPDQ9yed3XwF8z+Z6Asr2rJcUNuMIpBp8q/hBcWiNstsw786XTiuTSQ0K8yX7FIMhOWiDPmMoU
lsnYdoDzscAhy1clyTGrD1QYLrImfYuFrG01aeDZWbaVTbOYHAX3yilJf2V+2Z1VfsmJP7BAoXRQ
i52JSGVSc8QpkPLbOA3Z/kCNY29Y2Uusjy3G9pLxZhLrzgngTH7kadKhjrgcOLt8YOs/CHxRZZN+
0fmSf1Pcwdh14Lvpw6gGutLMTp3XdZJOG9nopvZQGEs8wP4tK9MKJkbGM7ElhmXIcrKmrRCSj9sX
e1sCwUFpgrTBTE6NCToue8tY3hDdc1YqKYR5PIREoodhIBviOodUS4IdDLCRlZClUMBiCepuZVK1
rBBWKwKKvhC6Yd3mpAscUAQr1S6ya6ZxviEig/WqdnG0GpkdaXBiJCJ3eXNTih67qVNqLZBFRyE3
McDumMO0pCU01zoLAoQgmxZKXXJvB9vfS66SHc2AcDPRw55OsVzP16pX2jdFtss3UQVpiKtO0Uju
xgbDeqNq2hn+4mFX0vlG/FVy15AUcw44VXMAxcL2ijhBgUfE9vHeahmjptQQ2OUs8azHlrYETtxc
OJnEG13yuMLN1v+SG3jALXysZmKbifkqR8Bq6cu07IuZKCj7lS+TS3Z9lzNuEmMQb+2VJ3yPmgnm
8bWu4Zkf4Jy+ZR1Os2lfuf6psyxWfiX0tIUsmuquDU7wXBuKsu7lRH+Wm0K/q3mUrSBXsxh2NK6j
Owl8lk3lUTmZ6c2FSLJ6rWOzXRpt179T72vcIysHdFQ7VvUeyV1GrJ7RXj3xUbsKKlVl5KVe9d40
YbN88wohaDieScgvKeO533jsFRHctHwO9zWH+RTbO/rk4iWXrUctT5jsvTDQLk2sumQHdPXMPdMs
+5KtKr3SkFFoxCAUggOPEGNNSo9Xqi+x0hGKDma5JLcLN9GqXatkwavR+z1zEnx7VGk5Tb0TTZ4D
UlUE8eBICVHrTPwEG8PB+lMnbbMJW0/eIBuSD7cINRNAlxTlEg+Flc3ifKyJ1APpZoZVfKSficoQ
XmsejFWcMSiW++5LC5BNAR2wOWNfwEg8DFoignHIiWNSSSOu0uLGXTlSGi6Q+UGScv+P0c1Wxt2S
aTxrPBsXQ2cp8bHBRAMJr5eMtazE3HeJML9IlwKp8VON80mVMzpQ02GdF+g3tiNp9FMpHYP0jhRX
B9xoCDeSESkaykmNVAMXGsqdVCzLvjRfOjXxaUFwY+7AAsjmxCohMTmocVv2GGxZZcPNKPWh32NW
4boHnhO7X40hJydpAALUch6lJLc2m63KlngGg7OBL4OEG2k+0+Um0KlfVjFFfuHniV7THCsu/JEi
wD2k08JTWpxpkkIHmuWg2uWkhmFAepY8MJZg1D2p8DgQSknCNUJDtil9W8BAz7Mz45cSuS5qipE/
2SMNJRAx0wls7PiLIAW9qh6XzY1GHJX9fZ+/p+QAr8KKgY+n1C1Nuy6wj6zemrlkA5y9tBXaGjSa
pic/ZAq6bRSvBw5YuY0/S2iFgz4lKfioLUWYE5JyDVFdN1Mxq4ix4hOsJT5Nkx69cLSCjScL3fmW
cqc2lFk3qNB5QS01NJYueDIUmV0+1n/3ziHV3Rhh3T28MgmuMlYHNtghu/eio/uqgXkGYmEoV22g
IuxILs5Y14w6xmRVUVDmoDNhhPH7Zlqh/s5tZX76gUXPQG6le1IJ5jApCkgUmMUMglf0mFgmZfO0
ERt0K+hWa3yC+sZ04ukeU12qFDAwkRJoEyz+QAyKjFjdODkk9ZcciqhvcRcb/mvEtQoWooxA2ajB
O8aa4R5lxsDDSGsDQGSqxlnNEyAzVIOZOpVd762ThrdAa64u5B+J5YlOPB4hRuBxerSTez+UV5zL
QBj9zNyL1MLBoPZiKVNzVkwiH6c7zMkgeTSVEV2DpIneSTWWO53D28ruvQzmfVEe46bLmkkTOJw3
tKSj2Rb+Ha1EYVc4c4bX2IYdQd4Cm8tOJ2LZzbB/4CBQM2XYsTvXP8zed44JqnQPAAGvAs64Ylua
vbhkJBVWjl0Hb3FgvMhZqPEgHcEmSVlGp9YsnWNcq+FNd2Wazn3hrTWgWRO17Mp1BnVjYqCzzQcD
a9pT7wzOke2CtY1l+jEaBofsCMBW3pDUrfcs84otW8L46OlqC0YmDUY9C96MyuGzEi+cXyPmuMJ6
0xmytCAGEv9FUuIK+jknQ6rXGntpJkE0dUVQP1dCsV4sm473Uqr7bBUoBnz1XGvFSnORbRh+Ku3a
Nh1SbvSDyVMS1dFcr1x1XoAp33ZFWGuzRLKTtdaF/S0uWywXQVtdMNWXJ8k3rZU22uzSSEYOcppc
2brE3KFkpFpxNYBnUzeYQQOlqUSs8zrnRDQM6cNLfP3VphR6zUvAgLR1BDmYKhuhbTY8y0jDkIKs
f3TVaMxbGjWw+dB9CEMuFzSxmbPCddNtpCvSuyJxHcxxKdNlF1J4RnUi0Ulg9eoCZEryUFKreKh0
1D+xhtSriikM+A87XpcDeXAIvowUGMUUH5JNLhBZKQrnQWMli8RBh7dSnukJbUwz+JHGLgg0n9dO
tfaej/8/9DMqotK0uMpFnj/XodKseKWVVz+3pSU2gWoX23ieG8oj3wILtrAdKObJqy1SkwK01hQC
u045cmCuGr0AHIqu7rNilvWxz1QGC6qcK7vAbKUJRhjp1VYhxZiVYXBL9jaeBDvCADN0cfJuVJZy
KJpAAqKj0s3qOn63ILYowc1h5d4MUMFcmrBqscKjEDJVKdJzw9nhOoRWfQzVNt+p+aA+0RRj7jS1
Hm6SiuZqZK29qKsG1WmwPMwHtb8ku+/OPd9BKS7ZlCHrVRzk7eolh2P+Rj6imCn90O0doswYSkHT
YgOBdN/QUI2xBG5ZY7iCOFrDVxoiZkWDpb6WseZci3ik0chsFmpNotrG9+J0iwBpBzQiYX+dJIrU
4W4CuginLbYXJn1q6xLg+KnvUmvuFIz9ZLunmIo5Dmpg5JivtiGNNxKxshvOOWITdm8/V+0QPaxQ
7veqpimzxJOtFzKGPM31MFFoddP1Lx3f7t2vA2kPWQxrqVPJH51EiDhrSh4VdmwXb27v+ItITZUj
/SJ8QSfutpbidOya8oL8opq+RdgwZw3TvWkgV+IgGxCDaEhTDBIZg2Vfo7wjXgoIdXyySepMUmWO
FEzwypNhWf7KLNUvPyQuQY1RlExCSidWbUijXcu6eyt89G9gOTU9a6nI5kgw2jUCTNLMPCkKbw2a
6cUMev/kiXGwaPEUwTGRtIgiAFYPoVll+xxnD9M7ChCWRaD6aIH0EZ7cNC84WenysImACS2qzNFP
dZs4766Bi8OONXdJBoxeLSW3tqqrEE6JkvJqyFKKEuZJT3BzmmvRJRLUVmNksQxNsGrptCGLwuw1
GQaesxiIH0WoyWdbdcSxVluTYE+g3YpC6ItEU+pnKwXq3SWotT6i1LPqfnIy0uVJmMnutmFumyE0
MZahgC1MDl7u0hcmh5F+wJ5AIiTKCa25TdyccxH56ZMMAYJxRsNaqSKjYaqrk+Be69j+JlzH1oZ5
EqofdUlUtjnSwImhCY+D47qHnk7CaxlaIQqXQ/dQbPRzmRjSos2D6EBNJh3clvLa2qaYKgQjNnre
c+ILqjKErtcj+WrO0O4U7uKpTlJ0L2PYxYasEsJU29B4QWLCCFYy66plw3kmoUr3H08Iwnm5btJh
Glv1Rveo6GKu1koYZTMzHq9ULkMYTNShsbR1y5SmIzYmQvWmHXAPd4ofxXpVnNyhFzrLTLyjJtUS
pWR054zO1nczNpy5MdT+y/9fienfPrp//0izvuCBX5V/+4/x9/hop2/V2w+/mf2q+xzrz6I/fTKC
rf72H3985D/7l//y+c+oR+yUFFSe/1o5OtTf6g/vsyj6740av3/a77KR+otqC13IQtbhWgiNzMLv
spH+iy44Oum6oeg4Mca/+T1SoRjQK1BceM4Dm4Dj9AeIQpF/GQ0dOo4PVeVcbCv/Hdnop0CFMAhs
WCynJrKWzC9/8mjoPCFljtL5TLL0Fwe8SmmR+nPdesQJwGIK87ojIGFus0T7+O6VOvxmBPmXpI4P
AGir8q9/+cke8ndfGiNK9vF28hOXD1b+VWWFDEPYqzNG5IDxPCawXjAs4dq9tzkeuT//atr4z33n
RhGmKpuc6ZHc2DIJVf0pOhI4TWBUmHGhgMXhtM1Go56r7TXVfvFNd1dEhAs70HzzvsweshsECxnA
sqTRSB1FtTVTCm2SllLwxKNInzZG/VBq5cWXHrm3F3T4+YO/s+p5X5k7PWB7WkPrYYMa9+mtV2Xc
49IhbynKol7MT4ONoiXl7M9/RFUeoSE//oy2rViWToxXV7nqfpIA1SIuTaPJqUnHyCYCe8HaoTJx
CeuDqBnupvQIT9zBveYKU2epGnQytr01LXnoKF72MCq9WLXSsxZJ0sKhAAvgmQ7GFTAR2cv3iFxJ
Jkdzz3t1+FSvAZiHkG9xSpBEsvU0sVDT8N3Q6KKjVO6CrZVTb7VqXeZpakw1VmANTOboUNdly1zH
XtKsEjiNC6vPV/xxvHTJ6E9Z39d9aEWXMooYvqoQF6WvVIqmfeMy9iXVzEQ78PyZY8IUs/qFIGYe
af1iBIaV5Ek57s9w11Il7szieGyFFWvnAMOBxaOe4wV5CnJ5kbrqXi+XIv9WKlu1w3AjdZNXijL0
jeKWy5SM/kS4ury0B1gWQZWuG8beKyUjbRADJQzkZqp6THbK0sAgOOKbukS7iUJBr5SsVWvl6h54
4pGM0g3PAS4G3Tv1XgLHK1S+qc1gPeMk8p5oaVnSeh6eB29smmIEV+YRwD2QdqlCs7lbRK+8hMYs
QtiJYlzIXh1O6+IzllBAwkoLp5iMmdzgU5p1urIyxRXIrDsvzM4lgu4sdMmx141FbW2VdWJiWRhh
Yx8ejA+r3ZXtqUsRwRyYBv2gnkGvbkwLWAsRfyMLlIradraUxaWc3BA6E3uaNXZEXU4RrBLDeIWe
ac+k3qVxyFZxTles7QVdV2XR10sbpEKTO6sGw5HP9Ci2cam0hu8SFlH7TdX2Z9kqS2pUCBb96oJU
mjCDP8BuEfs2UgWBQjguEP+pYmRRRFUtY8IZfvDN6jj8xQGDNLmXKmb/jzytxvVTaSZr0srHUC/2
perN5ATVakziUEoaaShWFob6SizpephWrcKmJMJtimvA0YZFHF0V3KBPWcC631KsMo3iMt8plgry
K72YEdf6n9+5ggHBDzeupctifCAK7l3VMNXx7797FtpuquRZ1SuzILS36q/1zSXaMUWpNDn/9j9Q
g3NKmV5Neai3ycjSd3XGe5ZLeSe96NiNiL9pHTUsardtOwqpjER0KxMJb+KK0JrhSrHXmZVD3k3r
DS+YtiTpd2UcRQjYSTZRQcQ106Jkw5X55iWVvovUaJsFN199wbWG7q875ZNnWN9Sp643TaiXz76J
mlTmdb0raNoCSOJHYBVxPSMT7399kX5f5n9fMFj3f9oGfP/bv13SmP9+3Rr8v63Cj5/xtx3I1rRM
v6o//ajFZ/r8Fn+WP3/Q/8BNiCZzUXx3PY0bot+3L+OP8Ne/nP0Qrv33G5DfP+X3DYiF49OyVaGD
rxK/8a5+24BY1i8y3lEOGT9NrVTrF4VBEnsMi5Vk3Lb8YRI1f6EqUpUtzfzVPsqm5f/uv354C9m5
/f777/cA5o9DK6KiQuO7UgmVGkK2hM5u6/sL34HCn7Tk85aRUUNiapUtJqezerTP6U21/H2a6sf0
zX7It+ZComQdEoQaydplQ0ew5jyyJp+69DvSGkQHJW4BO5FfAlne23GxCzPvHncW04RReMzvhAoX
WdHvwveChqpF9tF04ZNPfCm80bf4Vt/sh8pcRH3n6attc2Y0mVcd4fQwYEbqDS5ynFGoJpQXfK0n
T2/DvRvWdPHAOejCqp77GpAOrcyXlR5e80vzLHDLTUa44Ekz+o2VQFXFc7dIZGOlJ8+2BNszNjvv
H+11xl3bH/uAv39Vf97VIc9XvtUryyQCIemU9SlixEeHoCIjiUHSgbeMT+FkJM4UrF0INmfeFVSA
oSBuJJt0hrfpV0PyMezyc3zOru29vOsyB9RvuZpfyAsyOUMU8A/H7y7c/+R6sH81Bf/Zt/7TrjAz
RIwySbdc68vbQFe2pWjDheS3fHOIcSEvMP4RAdm6S2cuCXOpXjRe/+y08UJrVOpH9T0VO93EyO2Y
KIzA4mBsdcvYKPSmz9Uh3so6ndtcYiMKDUrlFefRU5l1uCuioyUgP/vjzk+XgGj4sC0kzXjvKqOa
1lh8Jo6INrnMmY72UQ9dRs8W5eCfIktcm0onRta/S3qSLqQxpUzOZOUVIpilqIQTHXfZSkpl0iJu
vBty76NGeV1RXMHCqUdEv9ykmfUQrHwtUCaVSkACGA26eZwuUKXM51hvNoxo45WudQszZ6dDBUoY
cS7X/ZAmrTh4D7GDz0zLeDe7AMwE4p/TQYwbrHiJXTbZaRFEJq9u+XH09ksqONWao6lhiNgQie7p
5AYHg7d2fIsL3mvrm8H7Xt27e35NzsVZ3snJB4bXLWoS2eYm21QS741UBSSNB8BfgpGvg6tkQnMy
a7AbrHxLOqgy/a8FfC+2N2DODCprxNQBazAPzPqjTWUSWSnXYUU9n+qllEmF/cKr4me5MORTIMxd
bMA0UBMU50Fnqz6k9IIEbu5DlZfmRByzWaoG1/Tol+qOwVj9GrvW2riBAr23FkbC51TWXohAyv1W
epRv8RvVL/pEXkPBeQhAoxsn7JmSG0ClaeiUB+9S63PPoqUCo1TxpNvZJr8CuTpWmvaFA0ep7qKU
j5nfzSMmRT0gibzhHSfheB1fJlfR193Fe7Ef9gcr5cxuq5V3iW/aXuzyjLAUTRxnwRaP4882UQKK
ddg1xwOA2xtmxA8pKO/ljaY0jOiltW4Y0k+wjYbTmLALoDPpXLiO82RvtG2K0giKJw6wCsdr6VHz
MAtUnXX90Tzigo2/ozBVKu0KxVNJp1qtzgb73akdFVynD93GQPDLlVkHbU7Z5s9Cqe/6MLYG4yZn
+NtTHvMhS5OyW1fv3bvynr4yxiJjRkZtQonIlGLwS56cJX7W+M1/s8UHO6pFfpIe7S19MxS0CCGP
SRcLzGEoKEpou+bJxcLvD2qzAAS6J17JTNTxj1o+ktsSOqbDlyQk1xNu6mdR9PvkkF38U3DhHDcj
vlxkL9LeOZrWAgZe5T8RhK9WvCu5ZzdPBrbt7WC86ZjXpm1Sy+sUHLzfOO5CVwjB+vWwbYZtXsjs
cJbqwb1is7yX1/qaHxtYP8wT8jU9cM8QEkfwL+F2FX0J/C+x2M7EleUKpkI2sBEMYubmHVbuJBjA
5QX7+nNMyQEsyjyHEklkctu+MMCmyLNrZ1JWX5MsX+vP5rN1IGbM8nL1X9uQcXmXxwjJKMNO3U4R
lphTA2KvXR5EZfoWX4WIcCgEs4FWXUELgYkRgaFcnBGV1HDFpy10b/oisBY+uVv5UOXSmySwVUi2
/obbHXMVI/dJVtBjG9Vv0lVcZIkVVRz8a3wd7to9PQ5lfzDl7MV/zbmeB4NKvBw27thI6fRnrtFw
tPJTN7EnrLQayg3G/WJYZJFNvvHVfS0/22sOOBaBWq5CiLvUS6TUM5PLexsqie7nBRVIMIo4zxgf
UpycAxndASBwEQXG1O3S12Lmr2Qub7WfHpo2AFMPU1lyPqlX2drUTETqHlgPfe3gAg1KdbZYc9fB
KWY22FvmIiwEDF0Pv3Izxt4nwSa3l5EY3utLd4sv6sM5W2eDIsoADoryWo57geg9Z2MwnuqKuzPu
FggOaoCgvbszbiTYUHSie1GimoqTCn4OeYCopy4osx65mTGtpzQenb6U03VxKvk64iFi7ai6mAUv
+lHdExU4a/qAyT2LcF2+aGoGLC/3Hh1rE36/nDG7In1akzezLF7thrNnfJGOzjkG9Dgpp0kU0cRl
zb232PJu3bpJvmHyJWBPdKK1vvRTdR8vo/HZ0+xB1KeUT/QmSVeoVTNFxOZUkIt7lJ1xUI4KE5Gh
zabtA/RFwtaGAakLtxVskr1zWZHqZePHKzeovpxE/Vb7E7t8t83s0j+Mc6ljLqf8QHZ2yS240QDp
MpvIAlJ+1VeXZnPGRxNtmMWH4OSd1BGP9RTJMa+D2MPjpWYxuPV75eRcImKSGEnIIIonEoThWxmW
lECiADhnda/tssy6aM/iYJ/ia34tr23nPujF43Id1yPlXl+jacJ9Wi39K8Gde/xanEvqOveWdyYy
suzuAx9TnJMiPiqbmnk1xTnRue02M5MfQHxIr4p1DrOLcuwPDRVZRRe8yw/rPByVZ+dS3C1PWtTQ
JGmzXZequNnyqmUAyc+Gv8h0rIkM6d8XEzE3iZREzhqG1ocP38c+SrvWpEC6vFHJOzGTFhTQSTtW
ayXM7gK8OheLSWmxNnV31Sb2VCo8m5d4UYXNXrNLflF7wNzFohfp1oRUkdAuH9hKBdZnkxC6GL3F
Afuy7Bqf831J80N3HbvggV0elFt3Uzt7Toc6rGn96U1btxzPZ4UdvOQqMK/CTOn2ojF6Hx3p1nx2
rLl0wMhvBFN1w0B/YmsTeRhmwWfyqb6jyRCjn+ovyWfwmrzaWbL0g/yoQ1lP9VVyzI5FPgZE8L1s
8kNyiv1oS6Yn2aotcpPCtnxdYRxG+tl4OLwJ/QbLgSW1t8WVLk3nZoKlkvvm0vB4DGRrgFQU0X+u
PnTw8irApG3Gh3egTVi9NmDRSQo78EXzyjvDLSBEYQYPRqJzEl4mudrCY9gLY0gFkxXC2JpDSIDR
1SfTEBl0KsX6uiAN68e4XVUQ4VANSSBJVLHDjMXKXDw8ijlqO5Y/BeW4GmMNfM0C/22Na7mIl3LM
lR8Qp2QCBh+meNcj5BerRXHPtWSZmoo5GyJiNCF4pKym8B5TMMQ6WO7QrikxovwZ8IMPxopZupU0
5TzuTKIBxJxJ48PQaw9arYA+E/IVngg9jXbebnzO7rwtlDbwhJrLLj6xZmi8yVBhx9N9B1+sPzJR
rXnrKeUyd3PooOSl9aRslyD0mCkAK20TU96qYD+wK9lzxymB0o85/bSFOhLl0rOHcrIx8LLNAWBO
MSs8xRhNcNBTZtyKGjgvmlXDEJVCkBxoKFwgqJWkbHwZ/6tTrePc6yh4qu5sbc9OlLsLGnygIwhp
Fo2bBRMvV5GZ4RPi+NqWw1PtMEk8WhYtzo2W7GKh3eTBNqdZVGGnl5+F6c/B3B2CoNvYZemv0jb/
EmSheGvYbEpiovgBsZ0YboVKmUkJaWKLlrSBi0euxgynrqnThOQIqg7g0kwitYG/4mujfzE4uHWy
lkFXL+Th00AAIUtdzAq9P1g9F25MKa1rMmmlffQksA+YPvz2LqBYpJTic1d2KFLkMaZWTjjqWysF
ysqqq3VZItKFrUj/gcyroPD/3fHOYmQgNH2ENEFd+vHQTJlHGyQltdjDXj1iUqyBOIQ20oyfvJEZ
oBVCgBbmWWpf5FN/bB4UVqvBUhzTW9eme1RLdLzoklziE3UCDoW0VZXPM+plses9KUbFqHnfPGj+
Tp8lnFYcwQ7+zX/DwnjRzfearaYkvgmr+UL0WVlKs2zX+t5wNGXCqT3m2u4MmlncNw0kgacCsT/T
EHoQr276LI9LUcia1I2LkzUuU8Gk3ufn6uq9RtfyLk4+6xmD4Ul3cK6m+i3aqgw3lQ+ltueBHe/K
WYzXfBLfgkt964KMhgC7es0ndEHV/hfbbBz8ZfqAJThN0ITZ3phfquE9+YG/YjNQn8zsm3cKD7k/
vDaxNadaUvny4u5gpx/JV6pG39JtR21G44S7TCC4Dhxtompcmha2QMm2cx5rYpUsPQEmEZNGzBIQ
8QOzzz27Nb2K4YgbHpylmRrM1WFRFFo2ACzKTo6EIj1W1fMsHtcFjcHcOEwN273ZvJbDwTmXyWh9
clzsjfpS+BCHaY/pxnMr/fJRjYcjr4udHBwac8LtV+NUkKoyfYpZ5caXsb+3d4fVz/TOYbwv+LPo
tb/bL96VROc6nofT6irzMeVdO9CtN2lYVYtrdo2u1kk7qOB5rcufn+rV/0SP+OGC/WkuEYiIuXmo
K0upw6Bk1Z6zJru2cgmYPNSH9RhukdNusUOFyou6xTG3sNzg3l8ijnDVa13dPQ51CW3BwfUffGfj
rfKT3GAZpizoRUCBtfBg/6A/Ka3kxFXYKUvtHN7CNy2M32s2At1BP8vKxcsuw0f7pQ3JE/BLKC7i
1RuI/2oEX2ayc1IiQLiyB8yCTYLJZiG/c8s9//n3iBb3D75J1MDvRTLJdzA+pYG61P3mYEfqJ5ED
vGSwvCbpq8aBjHBbuoVnDQa6P9rewDn6nZ3Hrb9lB39TyoGxcJ9tKAXiqdQoBHsA+puMt3/53AVj
wXEfL53Qu7C3ifA9qk/U5syUlXwc73rbb/f5LX+DdT1p5vY5h3mtbeRwaX/Yj2o1Nc/DQ3uMf19d
2LiII9VeM9HgecB+TgfLLLSNk6pdwlN8yg7hJuv6AwlIsYlkQ5t2cBG7AvukXi/icFUKLEAoIOLU
BkcHP2288bbaPlG/wvQ5hQ0p1ZNEz19MJvmsgwvdUatJMD7KHHllB/UyBun2pCiHkse5Vr8HJTWi
xTglESXQHpmKzgIJKbgltyQZsW+P+DLcVHtF5eTGLrAIpodgY23y8Wyt5fY5Bpw+ER6W4aFQE6YR
xlrxx0DQpRDZvXhTbu3FHEdbWYFgYnq8oMG2ZTGspfRcjOd8d2vunLN97PxyJWvFLHvrbsqtQmgR
61Ffq66MRLb6KB6MKgJnPiQFDWlh4DBb8IZpX8kxOGZXgQTx55fWr3OFny9/S1d1xdQUhr/mTy0E
iiQ8RQpLZdna7czcexeDfbH6FXxrNQq+o6271OUYuCgmWEJXLbVHDINpZOP1CoaJH9FVdChQVs5B
SnUApmTJt+9//j3qPw41fxUzGWn+8T3+JBGHVYdlR3W1pZ6lawIY/pys7314h/tq1a+5/1UpxjyT
b+GgLbpVkV26Bwha+jND490f5RPxSHmP84MGCkbPPnoeOdkbf2CespPYJuxI2ODSYmQiaSSv8nv7
Xr4X9BtLuNA/QsSPYKYghGDKXLh5ee+3HppXv/w/7J3HcuTImqVfpV8A1wA45Da0FtTkBkamgFbu
0E8/H7LarLOyr92ymfVsaMyqFIwIAP6Lc77zn1+m+Dcvk3G7MYMXPGgJ88b/95s8zXuHXrw2dlUv
X6OT+wj2rWuGTepn614BscdCbWL/JYuu+uoWP9qpg4Uqq6ub508StLRFSho9gzl3D4o2Ittq7Xs2
dxbqqJ20QKyctZz7jn8qSOy/b/J/fUJ/+9H/GDdDVYXoVPZiZ/VUFRDBo8rdZKO5j4/aHN4AzWEU
W3XHJ8qAoHsl731tFV+N/9E85h/px/DlvCP/s++RfukMZ5kOOQcgyiim5Z5za5uYbe5+vNuPaGlr
FJnjcEGZRgg5yF68asYWy/Olc99suUBbtdbu8S17kBer7a/mSR7yeYqkD9G7yLLP/4ePjYsTIKXh
gbn2/6jFyFUfVMUqFZRMsPHfonf10GAWsTBzDc/NVV6Lx5rJEusAGjZYZFui5gRKrNWUD5+FHe2R
1l6dylKoVtcN1q+y1l5NZzu2LbkKX24VH1MZ/fzPP7X5dzHEX5/Y7z/1Hwdy2/uqNIrQ2hUAdc2E
mO6Y6SfyrHfX2RpO+0Ssp14v7B741OgBVWQWf6wOdbBhZL2s7s2zpPdMnrUn41b+w53wS4nxx0OJ
t1P/xQwxEfD+8ZayQ9RwbxMZGNBpllwf5Q/UUiW6b/RbX+WP9IdBbxqwOqFTFfB2WNA+hneNUo5e
Nr9n14reFk3DxmIzHhrGJ7rCd7fkwfWf38Z/t6z420/6x9vIWSo68lbYI3fqB9+sWlG8x4NO7qm1
lh/Nj/jaWQBHNPrP58m0/+Hxbfy7jxGwiqmbuBZs839VL5UP8Wdy9J0JyVc+1Q/2SdGGK9rxmkl1
Ze/7Vq6hlbM1B8qh/UMn8ksd9Ocn9fu//0dhwtXRNkEmrR3O/3qXhv6OEhn80FdzbR7FK2C6d7N4
AOjF+G+FHf1OhfocPVq05DZtRHmeb46c0Ss+5QWs4bN8BL+9q5/L52AchlW+4w56bJlMDq8CV0ft
mSf7q/6BbXMyP1V3FsA1JrDFW9O59Own5r9tDBjfyZq+y3vPhP7dY1Q67hRjU8H4NHuOGKWqeabK
vtqbZ6w+w9Zsnrr2jF+7eQ47dyIkjTkL9+ZcrEvOuBbY2bM+z2//8yX0b95CS9dh7dCy/+US/Ptj
n3TwvmZHL3byzfY+jbLlnGWrspDztDZgbBvM81vFIHe6WWe5Mnum2yWaSLI7g2xbtSTRPZQSgGHF
/EPCjwtO2RHs3beTQ68RnCZrlEvjgoWa9cvSeZyPP/nZjdEtyaFXZ4vMA5e2dsujm2ufXafj17WQ
zAyGtgzv6Rkd3YMgpVca497MdRKlEZgaafo4p4N1z/KH9h46HyXj35ExMJAHdRwYDKdXsjbmSbGb
kBo8PtbNomKMPM7z5IpaJ/pwGDLj5LgVd/N1fOVzeRa3aZ5Gi39oP35VMX+/TGHb+jauSH1+m+0/
blMNQUmA10fsRnTEqCVXxVNragf2HBAIIiRKA940LbauVbA1h/yUWdHPKlu28+j5BevVuPKex0PH
VEV+FGbprHjuwOQlDUxWj+PP3FVQ/gZAYftCptFqKofPEL8L6Wv7VOomBifrNHjxioDrdWqPP2j5
mBoN9U97/EBLnO3lBHyvtlCHgSsMwhU6s1UbsdLB6LR2QHGS+i3uSCcfneHN3Ae7LPuJ8/ko7GFf
xqfawyDTtSbrSpt0tWhTF8mHC1bfM+N1rr8ORNMf2VLva79Z/rp+/78o4x9SynD6OvZvt/r/EmU8
0fVn/3X5/N7+TZjx1x/7b2GG/i+Bk9j1TN+ea4fflKHOv0yD5wGKIMQfvvjdUCz+Zfk6oDcojg6l
4m8RZag5yELnT1mWOwtD9f8rQ7Hx96rOha8tkI3wBdy2zhHzR90ta+G1Ds/udRxWt7J3gVJZO+HW
t3nxa9namoimA56Ui+tUxyrCf4CaY1HWTCxtuCRiOAIw2v72Hv4bfYBJFtzfmmGQ3zwuHXRkvF0w
CHgP/v7AHDRDT3q3ytbKhPUx2MUIqJX+Sw7GN0T09cJV7p3q5l47ybqLbW4ij1Yxwuu4dDWDUKQi
+F7bCeYnryn3QXqoJ2O81SGBLxj7jEWUtgdrBNft5d+NRDePGknmJ1UJDohQz/ZFXNzMhBxsXQuf
ui54j9GwrzvoX0T+IClwhDmuCaX9EoIYNyNGjgmUYuuxCJcKW2RUMKMGtjiyOsxTBde/Zm5sCOfG
c7c4kafC5g2Ui5X1OQGaZOI0q6FO/X0z0cwEWY+1r2jeJRl6W7tmjZqm44NeMYNq+iIHpeGjFqg7
9VRoQDitWLELNFnV+lo8PbhDXp+TWrv66mC4Gz2PvIXf+eSz6uQBkUz7VXWmu8ocDEI+AhdCFsF6
5m1z6XiKX1L5kuJXXhph6D4pf8JsU/SzBIAX70i1jiH7LONgQvyuy1tvIIwpIfhutFnGx669/ll6
4b4XkJNcqGel/lGN/hF4W7sJY5MoTjuzDw3y/sDN1MkP5DqPaMWSdk2ZwaSw14qdcs0X4gPE1iNk
etVbT6FCEKTH2WaMOhyT+UoDgeHhCFyYsauta+q/WDe2eEoPGbqERNDg9bpLunD6oZu5c6vQRWjO
D2O2mVie9RE48ypPI+VbRV5wcNIHv/1uKfOkYu9rMJVPLjYz0gbVW5OCgGhbmwUmhVeatdMGrny0
aO30ZhjptIFzTZ66O6BjOUxlEm50q2fLdq1jg79mmJNxS00sB5Irz7FVM5pu5PdJuuOz5/b+uppp
bulzmSdcgbH1UboBgNeZaIZDvlm505A8hnX5DiC3/BQDcd14q7zWv2d8oJus1zOMM92L7ibuhb1p
tGyaOL3EU9EuVON5W9FjgqtTHAQi8kGNWPihk1Bv1iUTUNCt2rWCdFy5TrJtjE5bFTXT4sHX6k1M
Tgm55sNNy0zyPSqbXFWctm0ba0eR8ySQ2JO2VjkbSVX2pbU3XkB4rEcPXoujHVvVWmtgcThQGBZv
B+LpMjOozzjNg9WvC6qZwnhdpnsRZwdZEGDhpVGysdSIH6Y3tGPcZA91kO5qksxZQpo1fRT5FKn6
63/xYFXbGqPUwuBBtI+c/D2JoAEb4tAi/6a4Ao8Gdg7z/3DRQnafkxW9MNEOFvrgg1hynGo99K48
UlcQxRj08WbAW3aJexUg/g1/BLmZnN0WRccg6kNEE4Dsm22tz8qHQbPWH1zHv0jvpx8hRJ5qBJ11
4VJ1tGcYTYThoVLg3Xb5CTX5lqcxdLBJPINzIWUpHuVeJwBuBchhQJTOjZqg0Ajq5LEWDqzojp1c
ErX3qavV3YJtsyCr5tUzouI5MvIeNQ/x5VMegv7OYkIEEZwBa0fqlDj7dOrHDzcgt8dX+yjs1Bos
qtiSynaELANrmKygjRjhvgHUOTrZwcknn509ECQfUz1z5+ynF6VsNYM3P83Mo6u/egXw08L/hlqA
gPcxg2ndyBF/2lQwFupucYqP1GxyxuQMeLHUtcsUdJ1dE4QVTtPrZBFmmYXWNZbcRSpOSnSrMJ2m
VkFFQT43ygK+mmuc4saSe9E6bOlDceNHW+N3agFNZD4hOeQ1NmF4UX6ERdl04qXZajRBojoMvQkc
Q3+sml7uIcMqPMrd0huvpW6rhV5W01ZEOZO7wTmN+rkrSyQAObdo1BnNenL5knj9zoxIdQDODZDu
LnBWLhPz1tsMEz29Km8Ql1o9ezAMfrevMxTUbP09dV3vkImSCbxd2ueoZZEeMqiU0wWFNwL8lHWm
cNp0g1xjfCCBTS5lE8hlpWUQfV8SXMkbJx5e7KZBqKZQPvw69FQAPIKJD4LtSe5de2KXkYhhafYY
12m7DOJpylWDcnoD82mrGuOuWS/JZOxhoHPnzeLfaOq/hIo2jq3vY7f2l55RA+HV66s2qM/SR22k
iF7ahr21akf/KiZ+FoCIiqsLdVTkuW+W6byAgz673bDGVNCthT6oVd1FN6WqH+AHvXcInEfPSDdB
SDKmDwhqFbW1uxpLzi0s4lsnpIi2I0IGKlMPNjneLI1xPftSdpCFj2IkaJkIcfGyx7ZD84ATn6Gr
a/nreIrKUzp/GRKk2ZNgl0IdxjC8C/Dneu7JsaOO1en8bcOB2ehiPBL20GPvKzmhsgY0EdSNM3I+
yNptHfYbGSp9y2Ktw3VW7nQbY65rP1lR8A0OtNjbWURn2NQfY6eG7eBYciu5B3pfr042b8XpSnJE
dTSKVB6xm9f//WX+pROU9XHja10JRKrF3obd3+jWZSXJP5eiOOJML4ngAmqd6NwbVuS1vM1gTg9e
5sbzqOYbNQQOuVlsrWbZdTMLsGGz4BHrkuZSzfLsGJ12Mwu2bRuMe1y+18lLjp4bsw5JRH7/iZOE
4XoZEzA3y78JxVv66MGxk1k7aPhH/lKivGfSehhK8AMqQsI4S8q7WVyezDLzJPwMh8IhY6JjGjNL
0YNZlJ6jTndmmXpn+D+CtH3u8CEcA9sJj7++Cx2++59fBkOPPa/TzNWvt2tM3fo4iVgw3WR+wjV6
GuYvM3tmFXYfVQ1Lf+R6uQS4ydZ2xx4sc2rrqEd49vHVhKtk7KpDaycESoIwwJ6/cqKKnZ0ozc0w
oBXTAXSum9IlA4zJ5m2IZ3BFsRN4Yx6sNnnRfNkf8M0g/iTxO4rIGiiJIk8jZdwcp1vijSmXsDci
qgs0nrFSe7eJojMbFoQx0NVWzNFDUgDPla2I0Mv782QTSOPUtXuNx3g1Fka096R+8albz0DVjHMj
QJRWvxw6HSsKOdrNTdlEAouagzpXa282How4EEwknvlsSejzhG0ejJkdVMBgGQzPiDKq3QyXB5YP
xyZZdl64jvKaYhVn7NRjc5T9pgu7TTfmd3xW62tuWx1YwH7OQntTGZYaakwA29B7qOnC7/nstvBn
30U1OzDs2YthYMpw3ZBFE3edrag4nZlf7cweDr3OFWri/hHiz3i0fF8jMZPcANCbM2H86M1ukCC9
cDggM5p9Ijjd787sHOHtR6PMFHQ9Sf8DyEWyNyIkjU3RYFGhEPUU62vMKMbsShlmf8owO1X82bPC
WdsurKELNtYUrByuirbThgtkHOI2I4rthNi09RyPdsByvIVfCmJ/dsk41jOP7303u2fIOQIlhLl0
ZbqyXAXu93De4s+em4pAWIsow3VS2CAvsACbcTXHL9cZYm5MO5h3ytnFM2DnKWeNhJgdPjZWn2n2
/EQcww8dwkU9Hl/Iibt3sz8Izs2eQ4Szd7RfmqrXQS/gdAqSCIEKBiMW0/oWGsFeqpqjukeJxKBj
0fOf6RDg3VcGhJ0Cnh3MskXLPQ0K5zRm/RZEDXI/0J/ooHuSoVPiywcTU1T6kZrUib11kMOs9LUW
ymmOEq5xOBU7KQF+j+SkDXgxfMc/9JiBVpasEBBHap/Pdq1sNm6h53cPyJlXbVgjHsFGJsvBJNjB
S5aZMY67ooj3jqfoNWCYH9qWIy7ikhmo0p67KhNbDFI5hLepXBSlpX0AEFqyoTS5m14w7bhHEj+M
BUXxGl9g/q2NoyUV10Hwkz4y8rBJGAKgijen+jBQtNbgoY9OpaHP6jzzwTSDz4CcJyKg2A60bbkX
VlSs2w4GS10HDzPrbQF0v/muVxdl8NcFYR7uSNH45Yzzb0Yvy0OieeUGy4u1MO1gPE4GWpzaRJxn
k4a9KPM8OetKBls/N2gPXbt5dOL8qDceG6lYHprRd3cdRfbCj115z71iFQbQhWjeFg3C7ZUDZ+bC
NwxpS/NOUOKlaE379OtXLs3n3QQyXbOkvsX1T+Ce3YWHfEjwLslEKt2UAeGPAPA1qhgzPkWECZC/
IA72nDMKsTPce6G7DyhWLxVk2bNECNmRQ9qCs8Vml87m5o5UTCrStOV320X/Ala6X7heo7Oq4Dlf
aPEbbfCVO7XB2F/87Kd4Rlj1EY/LjgJFK25Fs6t17qkJ5/SSd1DdZSOpGGwLN7b/hqCW7ZvrP7Md
DNeGA0U3V4m7MnLkqgHn0HrwbKA00nRPeh0EKz7XAUVokF9xKUFxSJptkkEb5pbkWsdXiTgJd4dx
FaLN17KiKgRHvVY6vOypLcXBLcenhujug6uxTGZ4pi3StmWlidr7gPAkOKQHw0rmxtojI9CpDR4R
o4uSNVYQqQ5mqm/jzryPRDodQL4uTHRU8F45As20lkfdrOZDwOmfzE2RC+uzKSXkQNddl/AW7qhF
sF1LI3rreOS0lY030u5fu6mFrDI28sbDpV9ahfnIKe28RRrYC71/b6kSQYuIkau0NhH5Mz6FhWye
R499RyW6ZV9WzGAarvYASkAcGdSp9V7FGRIcN4cgHdsjbCtCYjw9px8jESyw671fDc6xCtYR9fK5
6M2Vy3gJCROdB7kE+RG1Wj3umSq0N0Ol4pYrNe3dMqEahSAhKvZR1LMbuHLOnX1wsGyZpJfgMO+J
EXMiWNUhKMAUOAgl13BZnbcxOIeB70Eicuip42DYVMIkfCM2rL006mEJFY5QqWJodobmHfokq2+M
UaJl2A/GWmnUPq3nrlwXbWON953mayIXt10wE4KhIZTaGhLxxSjot5KBNiEOaTdLCvX5uIF76/HA
QeErcYRicd744HcbLyAkN3Oio8yzpTZ21sEeIQBnWIYPDWxKK6qXwheA0Gvyy1I3Rx6dygPhrT9q
xIJYY5godfJk6wDOBt1ODvEMQqqa2roJnwxGPhWxp33Yek5BLG6SvRArMm7JGP/ipJxuukbxX2LV
r2T2lWea2puwaNCrkW7vy/ZQQ0oHhAnfLHbHqz4HMGbw/nZl9d5ELur7FIqPgXlyEdcMloeqgxxq
eM+mFZb7vuyrqx041TUYRnOV5NTMOk90ZOjNXhaxvsJcw0SorpzLOAT+oueYeMiSEHSlGZJPazSo
6o2OOJFOnLyCaRMPlZSDQ9e2EQxTRv8dNt2x+2CZuorbxqQoJ+2rT3sC0kLQWF7q3bt04rTSUTU7
pYoOMTK4DaSnBREd5YWAl5neUjwxsquIQuvpImqzeCqylxId+Nw65cdLFBX1k1OSuDlW/TofKnfb
4hbfyDEnUpeCYCBx8JYbvAa2eu+xFydbCSKsEPGSw0qrkvCWaP2p1JW5S+E/ryIXwjboEkLsp1p8
2jlWjDD6msAkYcAo++ccLk89dpvATctNn+J0zkUXrDpmC5shDPgwS9taB5EzkvZZOXtjmKw985Ev
d0w/SWEV9z7Q3EWhre02r3eWT/GcyNG7lLHLiMdrX6eaTeuQvxHrV69F3H3TcB9sBnqmW915EHM8
a3iqNBkuOQ3Dd8yv3+pAb5+qRr1ZWfjkUBy9ERIHhttIFSLt+KuqSVPKOhFegkL3Nlk6dJeBZRuu
JvjaXS1xwnAlx9VnK83hrtL8MR/8ehnTbGHM9e8yqTzeVa7eNk6PuSQ2d6iLY1tN3Gnw0i8dz5Z7
rGsrcyKxgSC4cG+qMgNpLYprEvn5LoNsN+bWkunFdAzCXzlt1qp06mwTI9ui3qzSLZAovquCYjtm
O7DOwYOvX5htj+eW5YZbNWTY1PajZ6GJyUnbWUBBWbjE1T1NpvuCI99eWuBZzg58WU/VNoMvt9j0
mo07emx/gC8fb1PezZDaPWIRcZmGaplpAUEBarRWQzZ909NmfGjtNaitqCi1F2ZlYqkcRpyeVD8M
i4CqIlLd3s6HGHs/uXutlaOHSpNvuaM6yqDuRRKpQyITam54xyi/yH5f2Nnog30S7qUJz4l01EMd
Rce8pSMyvbLeAU8KyUpFExBDrVug6FT3slSoIdCU1DExZrFDz/3qD2o3ZpjQEWfLRY4/YmEY+9Yu
Np6oLkENFrPgkOOWrtsDcuJNLKudXjv9dZy/FFNLbgDjHtqPtc/QcBVoKiGdqHnOGus7UM5hNfDH
ofwjPZ4ZVkkLnSu0fmo+530et9W+srPjaBnfJTfnqrPVYRYrmlOz9OA/VwgtYyODliy8bFk5oNB5
EEr3qfTR1ZCV63QAfPQXDWXGsSVVm3DJkaTC4AuVkbmZ8lWXrh1PrrpkLPZ6wkPQidJmlSWInnRm
j6WGqt2iaZ0gHJapwUkZoFJj8CgsNF5j8gJODPeXaVEKIu8Gth0zBaXoJnnAqjpiGy0cIGBpgBK1
H4NlQjArqk81XG2We0sjc7uNbWMEbGzUnT4xPBb7OHIuhgrXjJ/efJvJbVgKrO/9qh+8V633Z8cP
Ye5l3qx7DcGisiu57s19VbbUf4SAOvrnBBfTdK1PYIZbiFAEmUX+WRf6Bb2eRQ+V8XpoA/YEIYJd
H6p63djaKei8n5QtkIQQiToIwxLVbUtiGZSZvWSRCxytfrGdV5u54dKLmOXHlmhXRhLjrZPGp6aX
ePBdcYSvwwxhyrSTV5MAXpMykmF9XWQuGY6DDjMbJOZdk1FzJll8/vB55kmXBKzMA3kOXgA/7XSr
CchehBCoG1Ic0LCgah4HgwPBLHcN1+6DbtSbBNeHVX1Irp3llE/DSqvztXAL+5iF/ZZscBK+NGaW
Hu9SZJcvMP0plY1bbpNWWJNH5TERC3JiH9ZKeSdWJFDQr06GtCwmC2npXmwtsVa+n9YrI1glmbkT
ekuXwkh23br0A2HBp6frDCFRVuCBcC9RMK5FQOhk2iKIrLDUaUZERifkCmUczCnaFXaoVmBQjEUn
QB6BmC03PicbujgirrwA+S76U5p76EIJYXc8+c9hXAVER7XE40GXz5URzvBu98DJ88KABdfTADBi
dIhqV+Gm9Zh4FypCyu4pIAs4mXBiwuiaPhxvIN7FJwb6iy3FwvK30pi+y6IFgjr+rBNvRzigYLeR
Z8dfX4pG0/cjJRBTD+1URkyVhc9ewUbfYUt7zytcdUUcHXxQLVXeKAbXhnUBffCW5uH3guKfctlY
ilhrkNd3B8vK5YmZ5yNwc5RYxhtBPBvqCeiMOTg+I9a//FZOuyBBsg+K7j5/QxxF+y5NvGpZv6nc
yQMv6P+IZW5uHBFWK/pexhU+sjM8uKg24hFOVNCY59xIztqAZaIjavBc9+anpC9ZGUaXr/U+rJ9F
biNQqAxmBl21FxPplRaNQmr08H9xPCxAYjrnsEH2bCfFxu9c8+BDbVULJHjDKg66GA8CaVWkS0LK
JcljMUBsOuTZeCYkLDxWCvUiU7zw+OuXwM2aNn5Lkro5Ol7vU5lX1c53inyN1OLcRBqDAJH7gBaI
DvKtw9jrt6yImP7LOl2XhSOe9JtvAXipgyo+V3x+PEfj9KfpRyUSKoVBUEgCQYZwHRrGsO/j4q73
unqMM3ra6qWYDP27JZaJ5U3LcmoJKWfBuwrjrtgZ0ewF6b3pVAbTTusMVNI/+lZU5yFpdlHu+0vO
V3vVG5Qxkljz5RC5Ln7nYRfrvXWGwrzQNCgbqj32sZLr0acfDYb5WRWj6hz5ZC5eTUqQ1QQEiKfu
Muo780nXIasxUEdAa50JQDJ4KegSWjIpLYCKITajxNnpnh9t6KnLQ0Vm74LtoXbKbR5DWeqcAMmm
VwE7ecW0I39mfjmGAdl/fG8C7Z24ja4d40GwnQyPuJ20xGz2IhX7TBcFnzzTK200gMsQ2LYpIxYS
lebvaEfLp8ZqYbt0qXHKLeDMjdOfnMIx33uzees8PUW3oeKtk6EX6axkWEuZ6pvA1PqtTnoITtnJ
3/gUpiuZ64ssK8VJTsPGjXnQ8FsfdDDKNxUBYY8n7fxWwqurVQVwTM/GZSv5GzjrrSfPpKSLonrh
6JKHU9s/pXn+Zht6vyZvDQos4Qeb2AXtElVU4i5hPeaA4QuIabgpLO8aZhLkKbJ33rukqLc6D/bF
rCsxkpwgBU6jNhViIehg7n6vG2xCMnA3ZeMumsnob2nUPsaJXdJa6zrzGv3UaA2+atsW98R0xw3W
Jm2pAJVA28UsY9gUIZX11sWkDJGD85gpN3mujZrxacHSzZ/34Qly0SRQX5Ex+Mx7CAgwGCenJos3
zR/GlTZ4w6rSJ4yDo8gZSg/QdrErg1626pVV5uY1sZLPgAzWa6ua6CLRVfe1RvRI4F3NxnTPWG70
yo53Yand2pTYvN6PhwMJDwHAfeH/wg6ROxwR9tU/eJMcN0aUaczQQ7FnpLzJ6p68bCQxTPn67p5m
3oUkPCgxw+A/x7hih2ggk8ZoSqgkojuDCTwj6GZgU3Dy+PNtwuBiWLZN0mFhiojN9hK2Tkp/6lJS
CgU5W56MjoCllY+DV2qbLIEU6uXUUo364BGEW6oysQB3jrUHmA2cLXO3o0yLA+Gq+rnOmnJdWHqx
8Caf1D/Nrvba/AMzca1YMtMvRxm2QL2GJ9vQbSscp5MeWnyeKr2YtneD8GIsqrHxzkOk0DBLVe3Y
yGkHT5d4yyL1ajaG+YOBJ7VjDnyvgsOcgZKk22qtlRQm8v/U/65KGBWTW4Urtwrqa1jhGrWmcQ/J
u7849eSdkGcvBzh4r8SWCrDvjHZDvWLSaSPAyoZ0Y4UtGrc6e++ykqQvW27NaiD5YGCPhMYxZEIn
wleWKdQ+QiwnM45PnhYsEjNVD8pnELL2dDKtC2Xrywka4fFX8GbcjSdpWuNJtVLuZOieIz2yD3lX
26CNIQ5MbnCodJ8N2GQS3jh+slRnHChKYE5idqLq47LJxnjBXo+qs08eLVk7O1J8zu6IvY+SVqCM
lhtlTcbaiHHflHpcvLN9H8R67LorxPVhwyT+2U/t/MHzoq3Rxe8U/tVWQITdZDp5pU3Rnd1QTx9G
65wwFZ6Ma9p6L4FRt3ASmA5Ek5nsUr0wLg2rKJDlNnEPsj+2wUAVGQXHgbV35ZsFQ9+huNoly4we
iFpBufpcJeUWPqh2otLmbVLDUfisB3IWCVnXy6M9Z1hBKlxwLoln4rTEpZ1YRGa1G75h5TnZrcNg
KwfBKZuE57HlGseS8MmwmRI2a9Xe74DCTxX1fd237QWSsn0MDX8DkpiH1IjQLx/TetMnfPpW1hZ7
bPfR0lDZDXWgfM2yV1lMhwRA44NJlZdS/oF3CsXGLjgNZMA4y3ZZkCRZlpNG65e7aHK4fEjxulWC
oaavER7QqPwCVXSHEpakPSxMF9FULwzDqjvhqBg+6QcPeVjfpSaozZkfPZQFQkwzbKytFYb2xhD+
Q8+r2uU63vk8rbzdvBAF+QIkAdjVsmY+9RRYpGHptnvl0AYo1eXq1dXi6wTiqMeoHY7fWrNqn2w2
0F4dP9dTA55ripmc9WTXoQ3WQ/wyZZKtu3qCcE9saMX6ZjFGOm6ZaueGVnfrinRj2ngppRfKTUzZ
RlbQtFYk/iH+YUJXWNStcm6hy43bGfZWJ619RVIAx2flwXLGOhjJY84E0ZuIdtJ8i3VkBLHCyrPt
oHKDqLWiWRA1PRxCd9rErfFqDphjAyjiq65FJ1SAali4A9ALijlWpnZZsll77CoQFUn0VMZhvk4d
jpQAVcnOYvK0cBJdO/P6iWxICdrJRB+czdewiyKw3MWF/FW1aIfG3ihR0rjqIcZGlVpwQMXDWCX6
PhOoBEsunGXhOe/JhNKLtKJ6CW+X/Stk4UVX4eQUjQfhmSgTrdsbKmmWhu2FhEmVOLjLZtknw6ZI
dXByaJSWcZFhMjbM/WDUC3QF1sVh7r932SEtygzbuua7e0zF4hoD1l9EmttsDLa5Z2ct7MZbTQ2J
5sIp44uU0/gPGlxyLf/rNxOYC3TLJJ+D1Y5AiEdSI8K+360XkAmalkSoZm0G2YegwMiEhu6gLE7+
IC7ovR5ro3rr8TpCteMqse7TqH1WWbHudR7pp44uQve7B6Nlw0JRtOir6MubrJ3VupdZ8eEGCf1y
kf+ktUPZIet/EKLPivj/Ebj+9QIIaMB+QOmBnnjWif+GD0sDZeYp8QNENJW3GcUXBE5ziIkSG/Tx
JTGS+2Cr9B+0eIYx62b//GehfaPD0/l3bf8PKd6ops7sJxxbhQperALNjDF0BLeBsN+TVK62dt++
a5FCkRzNOFuT0UPpmeGzhkwtZ/TgdGcZm7e2aYo3jQQFxu0LDNLOZtAQAnTaOe9D2APpdMMpSaoP
SOp1d+zNzmH9j3KnpStBTxei/0B7Q5NPQJtW2Cugh8msZEg6Ir5YF2YKykEfu2LVeSj8QB9pSyas
30pg09CFvXNQo2pKrF0f4uGPe9RgnO1RuRaiuynEhaXxiSLmMOhzircoHnMbfEeBT1xAZqHZyPKt
rgkyHvOdb7hPZhL/VH343RrsSyLTEpLOp5OUt1jatzTo7rZdPpud+cPSnGulnCcVTi92rmGlzvew
vslV9rWnaSTsKQx3DYyExaCScyDEtgr1HWFvt2oomIsmz+G9L3qEdvKRbNKbk6Hy6tP/w96ZNLeN
bFn4rzh60TswMA/R0S+iOUqiJGss2d4wKJOFkZjnX98fCEoWbdnPVagFFw87iVICSOZw89xzz/nS
kE+yPH1OWvPWKATlvMzEeewH6gIt7GQa12ZnWqfLZ5arFHNHxXukqZGtdTEI/YTfGgQiT5xg1BVi
j54JM6g0HaZgtmPTEwQ8Lh1zGfozAc+wfiT/h0/8b/jEkkgFKsZyb+iwP1KKOXYUKQVKvXbt+QaZ
1Nd/6ynFltwZ/+qShD5bxyjuiMO91psljSSIvJgCm3xuSCZryEFsVlZHwF5walGapQQW1u83tTcZ
7ThMcE1yTbII9fYvqb2Z1nHBimFS0amrMJPROmTvZNE9XqhsH1EDinGLM8927uWk+lQGYEqe8gWv
MJCpWHxo2D4Tjv854ezYhvxKXilGGBZ/LWrsl0nsXFRIeVEP55nmJ9wjwXQyFV8QTNttMI5xrJb4
MHLoswJxiUPMTOBnq8KsnMhtY5PtDpNbKDwPea13aJpkLXfV2r6zZOJzUy/TZZRRZ55uKVnXx2m9
m0ConQkkxMSV+zGQEd5i+rIo1dijtBeZiJqkjI8GlhePbifFXK+QaAk/x5pAYq5xZq3W3HrGo0jc
zkkeNLvRlpRfzdlj7ghDJRbN+B42BicjMZ5H8hfRVp7TGg6EL2xUW0GNFXeVwAHraHTjiQJ3eDio
e1FuOVYLbQPwWp/5uzNNQFt1lSsYZUZigR2BEC4j+DJYjZwJbXRZaat0mZKoX1AEmyBzhqLWjS19
YQVPpvA+Cjg4yDl5tTPLV8S5Qa5fUOM/tnVz6QgFaYSctzNITFboA01gJbpnLua4krhaFGaJoKjg
ofDkC1TTlOqdJ1KIH1puwYomIxEiYR5SFWdmDGmwRLA9Q8vjzACItKrlSo+uAhvOW92VV7dGxpda
5tEkWvk3Xl2vuAc4YrjrkiTUxgSC1kGgFKJBeSLt5boT3bBvLauFXCh68UQnVJvZsoi6Bw7zWDx2
vKB20vHtz0Vd9ceea7N5l1NAoAoTNojkSQupfZWpM84yV7HjXbfao2N6InbrLtwciqDZO9xw0sS5
M7diJWeT76iyto9JpAtiWQvnrg6TV9VVcZInoAiJi2xsCkcLz4tt2AbncZMF81ymDs3AxJBKmTLl
xIaykh3i15AFVIKAhj+XsaQuQMXnhm3euEZ7gbYd5Rs40XtZ8DHLd+kcBwlxLJZYRDewWDwdAeXI
SZJFWHKKslP5Lsg/pTXgtYJWOhty8YSxxTXOHLIVwGQx3WIR6i61P74TTNTkDzkXvkSto853KJ9i
ZVISeXY5Rh+1gwqsP5ex6fDSYNHWIKCkT/giCF2xciDHGOgXBoJtkcngkXLS/jHIBnaFF0hksOuE
SLTpwlczpk6+6liHgYMPqYRdgiRGRAsaDrqFTi7Xd2Al7/IWvxjTBxPRw2CRa+6jC52n0sylmbUb
v9VNGPy1OBHF5K7U5GpiiU45zi3F4Qt1nox8d6+iFlOyOc1go7tjNzRvoAYtd5l4ibNSAaV8l09a
EkxEcWQ3y+BPjVwITIdy3ATOgkLBL5LEsaTawfXYuVcqMioqCitEu+XlqgigBJoGGqwrKA5Zhryq
76yeyx0SY4aeTbw0Mse+QdxeNG60CPOYSNIhDRQ8uLr+oFqYELtBfm4E8idDQJBOLdXzJpWMMU1l
U6+rhbdidy3rAVn3dqslzjo2pHSeJFg3y5E9qXIHgm1l/RmhwNP6ljLTCQDHDmKT4wDzdBRL4q3R
rLRFFbQPSUU+CxBoAWRaj1OxIfRGqgm+KPWoKUFqFeYXEKKTC4gj0xZuoBbVE1yVHsTK6EICeLiB
5/wBcaeMYDmiLdEgsxKykFLPcEtg1QiiscySZqkE8Zj/VpAkNuBP7/iqvE+s48+Sbflz0EdYAHK1
FfJ7zlV3ZWM9tLV3EyqU87nmEliIlNfKOysRoBnDIEU1J1opF6lmCOfB6tlOwdpTO9bnK0yUUPlC
WpBcPvA7y7BoJuaCBI3yUa8Ar9BctB4bB5yoifXdV4gzYIO5fukLELFdObxLWw25Igc/ZlsnA1no
HmpLAv0vCvXUl4WPqYGPD18NGxAnHtsiNaqG7i2F3xwfsZSa+y6EQFPN7knWVudpoFCz3/mfgj9N
zMJ054mnSZPcZKTaUGnSGl+oFkeawHEeUrejprvXezhZ8Sn6hm94ZccByUiGzizFnhUhGooKNGQI
aukz27Y7jy2/xHeTcBRNJJI6WoYB++rRRgl7IUtoI4ihQBFErt/i7lddwO8/D2tUGVT9MUgxWa2s
GjgteKgZEteyoj9gtOtOIqFaam2bTVaC/Rn1k3yhh2ZwmSJGnOfSpzZFqYF8B5yPskC4mZQ/ElxQ
sDP7IqEoX4Dbc6tjtjJzMjxcirjCftTxz2I0nSn0o2jDBzwuVunW3NlKNyiuqxpZ8KgFAqGDrETR
ZgJgK2sp6VG/auoJSShrKmB5N3FdlOkT9yFxjM85DrJ6u2oucmQHUEM+j+16XuYIHpkrDZ1oIVSx
DY6+iG57W0kBtcKay6bkFBPHXnlzy8gbtoJIf7QQ8xLOWq19clrx/DoWY+pNnNBZtLExFqXI+1gC
ss1dTGExZ3uudtKmEKBcCIZiTgpLvOgWRNGKJ2KGBpAvgWJ66NpFCBHdC6E/qaGw3BcN2nJyrXN0
xXmrNM17l8qPmYDeFSLPsXe+Q8h7LKVsHfE1uR6YbYuiQzLTTL1p0CCZWhEat4qk3heo8bPBA0kj
pLLUXG01DkRjNRFxQE+dTIFryh9JeOfhcQFq6uY3Klgp1U64mXpxBVSi7bABdqY2QcQUJAs/bO1Z
QUb5TnV29yS4ousihGS8a2PkOozdDS6J8UVQX6pu6ELVh9lhlxxLZM/ZzeTY2cRIkE2gsIINQXDS
RYyYJbQk41YbxxlKOqYvwMRHZpWaI3WplMUsiCRzDpmc+qikuhMcDxt3tRRmcQJOIknVzFkVfxY7
76kUVXRMyGROdJMj1V7l2squBUHOlj5oxDx0k2oq+gSEBiwcSiRIKWsNGJEbOYs8JzndSiyrpmHy
jWHyExOjFEZCKr39SMQaTAUZYm9SyNs8w7UsK1GkWlnhuWOJE98k1wvnbGkaWjLxdqyRjRx+IkpL
r/EaYVsN8PtF7xzxYcIbCz7ALImce6UkdQhETzaxMa1p7XjnpRfAwBKaDLt6TcXtFgIZcdmlYH1O
ENWbN6HXTDWRYZIkO9wgpeaBMTAvw1CeADXcZI2dnutxuA2r1XPhSlB+MxhqMlVCNhWemfIEkxUF
OuCslrLkpLV5aYhI40RdLfI2tBeCV0AvJdoR2+RWNkNpaic6LM1aX/u+NnORvDVbYjdq+BZgYKi6
xxgia9odsuuYK66sFcwoxizh51Xr5nc1qi01JmWIc0K78Jq5a1sU96jN2lMLHFm88tE0ETUrJJIP
JvXSIZREs9FrOLJReq5mlYaGbvsHyVcxK3IEYgkGqHSEQBTK2iRNpk0b3SuVP+9waIOII8y8J8tT
mjPfMKMrlJP9iVriKh2AxEcapMxSs85zAT7ICjGzBXNaRnlchy+WIZ9Ivio2hc/CLgEfw1x7GgKN
QfSXp62rbVsvamCT7ZChbbXNLtW/ajCaJkbqmxDnEGo2dspDrdgXuaI8+aVXkWVBWkxO7+1pUhs4
O6x8eC7h6g9RjQKWAfch0sILOdCUmVKoa+RhtulYzz3yjYhHLKwgPKNerjJDNjP4ag2OVGM50560
WpvLu9pB2ddDugbTU9Q+LXXpMMUoZiIngQwSHjXJTIp37aVX6mcrAgCV4pnL3LpMAorgkxiQJarD
CzSN1ampW/FCDm+CFPAgd6dyjEAkAMKuwvXBDcutZubnwiq+x2jkY6kgwaU1GaI4iS5YuHtp7sQz
Wuj0qjxpDP/aIkfGicra1kaik97wEZsTvDtPD1vKaUC+iBKT4CyvtILkI9V+ejCOEfyeJTKia4UQ
76DpQeaTwrsImyeKlixxium1N6XCMDjnpp8boEUlkRTUuHOqlOPNylOfxUqux3al3Sea/7wyIoRr
k3bimOaTSe0MK49yBQdiXmDUMDbLnOClQaG6XuErUW88DkM4zYudyXxWmNA4uvoGW//YOBh7WI9F
DI9aOEvdVUYVFMlSEwoMe5B5EfnU6yAePDbKrEvzCeFCE4p7KYb22trkqDz1VtCkPwLZcGb0+7aR
Z1JICUNbxHjwrOwbyXIvIstpZlkOYc0Qwq2tyLe1mV1j4QiNgO1g4gQm5nF4vJuU1aIFCHNXS8Ji
UkQtbPwu1e9H+bWt2JBR8PSD5mBJ4aMXBV8je0ekQ/I2Va8FAzaXFYafPRl379hLPlK0fiY24azV
hZlf7JYRcgZNKJ/BAN9IKXRwtFqmq1wKJ2VhbvZwxH/Am38D3siiAjSKS9ChpzrkZvajS9GvPu19
DxDN7/5375jzAMKI5mBzW2xfjI5+649e1Pjfb+iAHfUv9DUqQqos7ra2G4VHsFKndHLkerR/pP2j
/KqFYM0TFxs8CWSAKA3NJrED0wOyOIffG9ZIAQMyNYr89hcfH3fcz17+1+/1oxPUj+0cPfl6s3PD
qZtxAP+av313WVK/R+F+8vLfNfHm5XVenvp0mOvYe3fXUR8A0sEb0Kjix+Cpu/rOfjM8fnz233m/
3/mb3+uDznTq9wbAT/sAd3NwMB0dAgr4jweApeOQK8tU/nRX39kn9PKYJymirIOVMlJFmXT20PGg
KJjAi5LZOTL113GXGCPN1Mg7damb7jq58WBY0PvV31wTfj4k5BFJKrSKuvzUmyHRzQdo+zpl1K/d
c1prQgezS7oOLv47i+JPO0Dmi8a2zeyydPvreGpY+ogkgGIw9PoLRY7T6wcecOhAkEXsZUhFSF1+
4M1AMBQ6QFRlJPD6/uHj0+oAhXVr6CDQRrphMd81pX9JciBv+sDkYxEgmhXy5F5eNH8wIvrLWyNT
oCsuEuWXQX789uYI7ZpunTyMgFOcArKMo/jAUaCII16TKMHslkSu41Fg6COSZdCPNaNfCk5uJki6
pOJLKQ7dG2VpRC1+x1w4fOPHHWHKI/KBREviyU0HtoRuJKDjOWxTMEekRDu1pvdHgjGSJE01WDBO
dFMwLFHR5aHdQLxIuCWzwL4bMxvqCJsw3dLRt9pfJ3du6LpB7oLdYaOBGMmSSc+Tq++vo/XRkIgg
DJZP/fQWBAWjkqFvb41wgiMs+O7QyHkKKT7iYxgI3XV6u4LKdzLw5RUJroUCEQOmxf46XgkNY8SB
RJY4PPcfn14noDk3eF9URhwaLU0TD8vd8dHZ0LoQWWepPNXV8GVfHHp+lpWRDkgiI1rZrwMcPo7D
RE3noMqpqf/49NYDxurQ4EBSRwYQkqyq708JDkwMFiLpUwVS2LEOp/lvFuV/NWQmVDRVUCk0D4+G
AHNBlVgsVNbG/XVyW6LEKaYfl3//7bE7V0FNwB/eXxD0ETojMlPhED2dXJiogvsM3Rcla6QSH5vg
Zv1X/d1I6IADUpcEpPs96ITANMmwBsMmEkcExHvQVj9eA7uYUEUBlFzsyb1291QD4wF2AFiXHAG1
w4b/XTxgjhCNtnRFOUyMfus9pe9+f0BShg5+WR+JOnxV+WXPPw4JLHUEp1VCGqWfGocT6en1w+Dx
wGaooFUBKP3e0cBSRhTgMheYcv11cpOiJysPHg/KSEHoWBI7veQ3IdEeRtbJ3YoHlP1UJ8Tg0FBj
YUA6CSD29Zt+2w/dcmmw/oj668enhaJiRT74oACGrJGnUTFBe33LN51gsiogjq0yV041OHql7g8D
DJSRoXbE/i4F/aYD4PsbqmxwWjyEzie3R8o6NbAD90hCA5ztJR3gpf+av9sjrRETQTaADl4/PrGp
wLMNPTOzQcJ1Anxi/e+vo5FAVgU0SZLZI090Krwnpv9XT0mMBFJ0XZb13UXRILGAxZtMVejJbYsE
N4jsK0OHgWSMCIF0Q1e+Q8+skUhGSSa92l8nty8S1aiDc6t6j55R+tRfxyuByXZBdYdGL/RT5OQ6
4QU4GtoRwAXAQhAY9MP2fxwlQcBhEsBp6IwjTmstVKhb63epvw8XcGhi16fSzWCev9kOTWNkIfps
UXzWX39hO/yNo8QrMwuP1WCzJ2652+w96tbP/uCF3vTj5wfKzr7cD17W0R92PK7+3ts9Waz7+V9H
/IM9J+3Nhy8ctf19Dv9+eMEfb310r5e3evnlmbtN1+lXaIz7Wx8e83q9g/71f+HGSdcfbtL1Zps5
b+lVPbXo2wP9738dPe6beOCX7adFuP7qrIP3btHT8QbfIsvWu7dP3hPDhjY7dp11+rbZnlIwtNmz
ddqsw/XbhqU+ITO4ZXf3056W+rTH0FtcrHe74sN/r3fx/3xYrjNn5x71EPhud1wYepflOg0hV/rH
ndSj1IPbZip01oF9O/up2mOfQxu+XPuZs95U22181HoPqw1t/Wq9cZr3p2kPYA29wccNhuNH/XI4
+w1t+KbYFF+dbZo2b7vlcKQY3njorZ+PG97j+EMbvlt7a/SQ1kdk2+548g8M73vX992jBavzjmIX
HPrQv3ayet12/t5C/pjn6/S9RfwQEw59+Kdtln8Yb0N7Hbz0RDc7D6HG0Nav1izmLFj5cVX+AfIf
2vqi8Gg9f/vcrySDwW1HR7PylcMxtF02/vVuHX5Yh5sP1+7X6Jlv9zwL+DE7fo8DoXTw/X4VCHyj
bQ69zZXbRulxONA1DoULNHNo45R7/kLXYeAEm643BGL7r2Nt82Wcrctt4L489KuGxJ7UOfRFrrlD
91V/1zosqS4JMLT1q3XY9dNLQ4dH7xr/Bxa5q61NNLlujmZFz/DqgLWhzz7dBs73nX4gjw1u+nW+
obj98qTfOkeVXn7X13z8nWh7wo61cRk9x5F8z3/7B7auieOs8R3LfrjDN47h0F7a7zNrv3uRl/7Y
99HhDpyRh97hgq3gp+3/A0PoYcvUsr+P8b9hR0Of/3K9oX9e+qHrnHcLIX59m/dOkq9lUT+eL18q
Vt77t+PDc/cXX4PtOv3X/wMAAP//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Trebuchet MS" panose="020B0603020202020204"/>
          </a:endParaRPr>
        </a:p>
      </cx:txPr>
    </cx:legend>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Deaths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Deaths</a:t>
          </a:r>
        </a:p>
      </cx:txPr>
    </cx:title>
    <cx:plotArea>
      <cx:plotAreaRegion>
        <cx:series layoutId="regionMap" uniqueId="{6CC37616-2E96-4CCC-B77C-55B14453C3E2}">
          <cx:tx>
            <cx:txData>
              <cx:f>_xlchart.v5.2</cx:f>
              <cx:v>Deaths</cx:v>
            </cx:txData>
          </cx:tx>
          <cx:dataLabels>
            <cx:visibility seriesName="0" categoryName="0" value="1"/>
          </cx:dataLabels>
          <cx:dataId val="0"/>
          <cx:layoutPr>
            <cx:geography cultureLanguage="en-US" cultureRegion="IN" attribution="Powered by Bing">
              <cx:geoCache provider="{E9337A44-BEBE-4D9F-B70C-5C5E7DAFC167}">
                <cx:binary>1H1Zc9tIuuVfcfhhngaq3DPR03UjGiQF7ZJlu+zyC4JlqbBviR2/fj5acg2ZRRBqtu7ElV4cFpXr
yfPtmfzn9/4f35PHtX7Xp0lW/eN7/+v7oK6Lf/zyS/U9eEzX1Ukaftd5lf9Zn3zP01/yP/8Mvz/+
8qDXXZj5vxCE2S/fg7WuH/v3//VP6M1/zK/y7+s6zLMPzaMe7h+rJqmrA5/t/ejd+iENs2VY1Tr8
XuNf33+ua5jlnV4/PFbB+3ePWR3Ww6ehePz1/c6fvn/3i9nh3wZ/l8D86uYB2hJxYhPKBcbo6Qe/
f5fkmf/8sUInXAjKiaL2jx/6c+ibdQrNXzyrH3NaPzzox6qCtf3492/NdxYCn969f/c9b7J6s4s+
bOiv78+zh3D9/l1Y5YunDxb5ZhXnNz+W/cvu/v/XP41fwEYYv9mCyNy1uY/+htC/sod1us7erbOH
dzfh9/wPwOu8SuC/1c9N+8/xwuREAFBEIbYDlE1OFMVEKIqegLJ/jvkE1JGT2w/bwc4MEP8F0Lwt
EAO9fn2eYX4iOReSU7KDm7RPbMGZTQh7wk3+DbcXzmcSqp32JjpvjGK6ydYgbpPXB4jIE25Tqmz+
LAl3cbLFCUaSSvGTXsLA6d+Z2QRUf+/CROv+TXHpZu2vN+Lv507959IPtBUSWClQu39JuS1tZbMT
JhSWUj0rM4NML5nQfmz+X0sDkpurNwXJv6pqnb4qHpQzIA1We/EApUQkt5G933qYnc1+MJ6bGUj8
6+P/aCT268BtM27nL/5dM46cgJEGootxU71QQYUCA++JEvDx05hPZsGzPTU9jf0IPDfbmfH/bONs
EazrOqz8tX5N4xmfECEUsznZazyTE8QwEACBLtne9UXwstns3/zd1gYLFp/+R7NgZ7bg1dw1Dw34
WVoPP3foP1cSGJ8om2BB6F5UwOKSAsQSYc9KAjyebXBeNqX90Gy33VkqrPT3NwUM8AVcrdelC0Un
ktigMNTGhYGfXV9TihNQ3BxLLp+UCXg428C8bEr7gdluawCzOHtTwNw+hFUALvC2yN5Z0b+rOcDD
xxQxRvk+Fa7ApCIKdDyynzAzFMj8dPYD8rPdztR/fX/7tixcJ4TQzytiwU+EtBXHnD5t9i5BFHyM
bCHAW/w55pMWn53GfgyemxkQOG8LguVfMZdl2Pzclv9ciRB0golNGLZ34yySgh+IGOHyWbkYQurF
09kPidHcgGb5tkTVp0fw/vx19orSCssT8O2EhJCkaecioAaEKZ+Ig4w45Yumsh+SraYGHJ/cN6U5
lo9JEL4iQ9SJYJTaSOzX5vIEY84kSLMnvWIETGZnsx+N52YGEsu35YVfr0FtrKug1q9JDfuEgR8C
uvpZU4OS2IqNgHWFkbIZwobyeOFk9sOx09gA5fptSSs3f00w+An43YTaZG9gRLITxIkAgUWeyGFY
VTNz2Y/Fj0YGBu6/3pSIumuyaP3H68ko8DgUI5jxjcW0TQZ+wjA4gYw+O4HG/s/PYz8EP9sZKNw5
bwqF63DM9auGCekJRRKiU1TtwPAjaSUQsdFz8sPQ2i+YyH4c/mpoAHH97U0B4TYR6In69fhAIHto
E4kV/5nG2MFDYsiBSESRMKzaF0xkPxB/NTSAcC/eFBBnaz28qh1L7BNsK3AuDDNWnIBEgsgUe85g
GEbTC+axH4e/Gho4nN2/KRyu1jEEPx66x8fi9UgB8UIihc1stSudNkqaEVsoaWiHF85iPxI7jQ00
rpZvCo2zMP1vSsZS/FSVAip6XyBEyhNCBcGQ2Hj62KTJvzGx/Sj9fWkGVGdvK3F+sU7T5kdlyiX4
HWmoX48+lEKJkLQ535+TlXyTOBfgJO73A59m9r/WafF/3r1gbvvh2tuJgdjF5Zsi1+WjhuT568GE
0QkDKwvDz744L7iHDCkiwCx+ohQYzNvB9/np7EfmZzsDjMu35bBfgL8ebzIiPzflFQKM9ERAVpbY
PyvrdpUPxHo5gEGhousJLsMie9GM9kOy1dRA5eJteeyXa52t63X8mixhJxKS6ISx/YoHgigg6yA+
v7+g4UUz2o/KVlMDlcu35cNfrR/WcfB6RAH9YmOEFQEL7eln12eBui2IMTKwmZ8El+FDzk9nPx4/
2xlgXL0tMK7XD8Hw31DOSEDpU6i04vzZAsO7oKgTopQtKH1WNgYoL5/WfnDM9gZI12/LOLteZ2HR
vKJJRkCKUQZ1P1vFwFvRL5ueKEgzQkDmOdFu1Aq/YD5TsDwvxMTjbdUA/yhqBxn2qvoeQpGgzRHU
C4knKbar76EqhSBQK5IbhtcLJ7MfkJ3GBiif35Y9fP3oQ93venhFZU/AxoJqFEzlszYHHmzTZBMX
gFIhiZ4RM2nykhntx2VrMQYq12/LML5fR+uqBqa8nr6HGl+uGOROQEbt0/cgvMDVJKB8nvS9EZx5
0Yz2o7LV1EDl/m2FKz+t0zB5d7N+aF4PFoiSIQxVpPinv7JLFqnAf5QIZJhRc/2yuewHZLutgcin
t6VSPoZxHL5m4TVYvXD+KWz4PpIoQENCrR1UCu0NkM1PZz8gP9sZYHx8W6rkk96YW6+pSOiJZJBS
gXyvqUEkIxLClM8wGLLqBRPZj8NfDQ0gPt2/qRjXl8eqfuc8Qo1Q8nqCClwTqIHAHEmQRFvqXMkT
W0LOnf1U9gYYL5zMfkB2GhugfHH+/4IyfcXxr4ugSwibrH7cIN265Xj40x/rhsutRtOdOtSd+wA/
ET1/+PU9xuAA/nUvddPFTnBx5xbCX3//CJbFr+9tCYoFgpYAqYSsGBNAsQ7Oza/vBTiZiG7SNgxR
MK0p+KBZruvg1/dUniCpMFQfKQUKi2+K+Kq82XwERcYCwRlQkkgIdtpQGfBzaXd5Mvh59tc+PP//
Xdakd3mY1dWv76Gf4umvNtO0oLQAJoXppv/i+/oergTDH+H/bZOwFVXSy1XNgyRwxnEYvgRE9KC1
/tqGPd3Did3bPezedveRtOKh6zO50lWW+BdVEnHsSKSrb60ee9vJcOfpRY1rGSwOjwgk2DsieCHb
I9rpGKsm9sQq1S2ObkmCymER0M24NOFSnx8eZmrfALLtYSqBRNT5mVgFQ9EypwhH1TjBSHJI3B+z
cWi3f2mXqIjsQawaXLBrYVtS3ddWhoerQdVZ71pyFNpJh7IASXpowIkFKTid2wsqFCpauRmwTWzZ
X+RB4zULVjVBuDo8AKS09gGzyVFuD6DCsUN1Q/lKJUMeffbCgNatg+zY40tNSzUIh1U86T8eHg5v
dmrPyVabI7l1sguZVjGvBr5qfL8tF4ool6a9XrSDnVi/N43oo+XAup44zSCtKxIjRZOF5SuSgmtz
aEunVrz5/dYMEn9I24R3fNUpwhdU538G7XBeojZZdr1/fXiQKdw2PNgaJAeydmqo+WoYKvnV11qu
BooSCJAfswRDPCQqCkVFNV/FNAwfETwvcFVVTDoIbuLnDquz4fTwQJNwGZIitzpelAHnK8v3Asfr
xW+E13LhCztdjDYpnMZv/GUimtYhafc5rtvl4ZGnNtAQGDrpoqIgJV/VuTWOK4115C8LuGLrHzmA
ISpI72M1JJFYCeQnvRPHceovep6G3pEDGLKCRIOV5VVhuVk+SHFX52q0PkqLIX9Gpk5IcWnIhkqh
BnU9BwJJj7ldGNSJY7VBPDhpVOqF1fXBWRCNdGa4CUSkISnsPGZJQwbPzS01pqedxkW76sM0b93D
kE/oiI19tc0ZynJPdYUl3bpuSH2WiTxDqzHDSb8qwrrrZ8gzNYzB/zJvS4/2qXILEo+fYj0Et2VR
67sqyoPb41ZisL+Le4U7xG2XWH24YrgM4ku7U6AsYq7i/khANkBtyZhA+UWsZKFcnbDh3EpHdGv7
WCdgLx4SMlN4m9T3wgHBDgm3kSXpHRT17Hcx5sXqcPdTMBgEb1qZw3UtIdw2ARj6uKtWoFmzxAlx
Uxy5QwbHm5BmQzJEymVVG4erZFC95VRoCMeZPZpahMHx2LZ4afcbCEpN7dMyaCK0ClXR1BexlWTl
cXu1sVG3kZZkoBW2euF6QzpeE3ssb6rBptdDy5PjTEJhsDu1245HjQ/kYzhtltwXXfFBV9qKL2k5
2uiitgJbfgADl4rjjDVh8F0OsGUIAj5uqwEmN+ADrpdZn1h0hukTml4YTO/DoRQ10dLFlk+lk5NG
8GVhN17uVClplRM1TIczg01IY7E5IltsHPzIR2kHZ42nbSFPUdNY3VVCSNsuc1+G+CbmrURXCte4
//0whTbw77GlNlWV20Mmve/JfOw8F7yQAN/kPhur7xUZg2JljToXH+KIJD7IuSSor1BECvJ1YHCB
8sPh4ScEhDAExOAJMH9jy3NTaTXLgCVk0QlZLA/3PmV6CENA8Lbuw5KUtksRLGY1Yq+tV8qPksH1
q6HxvxQW69IzNqqM3/TgwWXXBBy26KuKCeczBJ9aoyFBVBbxIu9C5hbSq+hCjPZj0fddOSOgpk6o
IT8STQUe+ki6jIad6w9dtNIqye4tlY9un3rNjN8ysQxuCJAGa6GiyGeuj8boW6RK685rE39GPE31
bsiOkvpZZFnSdnnSoWjRYJWOThPqoTqOW5sY8PZBr8Jy4KTXyq2HziPnTNaE/FYWlA1nWdgUqUNG
Ufjfi3SsyAwyE5KdG7KDdlkC50gLVygvbZwRqjYKZ4z98rEdQDTOHK+pUQyhMbIxLhsBzkHgJ/FK
1GmwzAqfLANcHGm28Q1oW3JJeDbKorIf3arxa5eEol0mBZenh1k6Bb0hAyCgH1g9KAg3ImG6IDWO
lt6QkyMPliECwIvKFQ6BCqQqMwcF+EvmMz2D8NTUDWpjUWSsT/zRDaU1fujajNBl61tszjyf6t/g
dhA1dUH1MLqWl9rnFqLlKfgD7LitYQajadHyoo6h99ojbMFS0GYDir2ZczklfJlBaZWRUbUScMVx
taRdc0at/jpN/a/Mjj/2ynKtWJzKol+QVJ4fPkoTCpQZJI+QpVHnVQB2Ef2OrNBy/KYfnIQVpeON
frmw62RmqAnaMYPcmceDccRW53YWfwT3Nm5PWR0XmVt3Usxs4QT8m0r8bd7RVrZZFHudS4Hg93ad
RyvM8njGw9jgsEf1s82oW6yuMxB+3Sg6F7OyXAEBv1lxfNUVLHIo875WedI4thfNHLYpaAyW4zpN
PDVGjVtxbjm5pnzpj+QsLpp06eWaOEWfzCxsatsMyoPG9+IY09ot88jDC81JtZBBHwfLw6dsCnqD
9dzzq9gaIf4Eb3wUFzXchnfaNE8u7SzOZrTV1BIM4kPg1mpxE9WnuvG76qOH/di/KposeTxqCZuk
0Db2MQ7b0m9Jv+r9Zlwkw/hJysJ2Ek/6x53dzbWq7RF4ZMVMKa9dlUkAAdqqIU5p281M7xNGDzWI
TouIES9S7arIrN/9PguctrJviyq6qAseHSfdqUHxuBi1ZVXieQmMlMThrZhbwgTEm9vi2xtEufIa
FeB2ZXc2csim9+r4DdqMukXuGLWFl1TQezlWvsOL4c4vxE2j4sYRgkQzMEytwSB1wLjKIf8LMRxG
HnOaqZXHrPHI7TdoHMNzqCr0oXNVqXQ1smBY+Z0IoA7iUGhiQh5tMjPbG9TXEPFKhhimTvQZs/XH
vmapU7HxtC3Yl0qieGaPpgYyqJwGBclyipoVZCrcrkI3UVze8T76I6D0TITpTLR4St0Sg9LVqOsi
D7pm5Yf4lHr9lYrtMyspFyK2znyNVkHLPqQhX5YeO25pxOA48rimQ2DVq74ZwH6IXBUxz6n6cM1i
/FHa/XEWIjHYXlZ2H4GR3qwiYQeOiMLEaTSRM6uYEOfEoLmkkeWHll2vcmaJU98StZONlbwFWZjM
HLYJnhCD633DSMak3bgjhod8HWtM42Qx9oGUy6NOMzHoTsreTpvCb10eD8W9rbk4LVIFWLARO0jb
/DodVOoeHmxqNQbrcegRnfdp4/pelVzYUYWXVRwNq8O9T8Fh0L7RXkH9gTdubdNvldVf9lUaOpmy
ZrZqqn+T+NUQpcNg1W4YWDcgdX+nnv8hLtIPh6c/oZmIQXc7DFOJM1m7kPpMnaDzkdPmwX2r/As7
juhxZxYbZM/iytK2ahpXh/y61Ch3IBh1W4v+y+FVTGwSNpgNmeyuqMBGXxEdrrLK+xgO+AvhKVTZ
HBK+U8IKG4xWYedbYCIMLvNG5NIeUsWxF9fOiPNk5edR6EpP0wXTdX7dh6O/ZI1OZ/ZuAiFs8L31
eRPE0LObgHl4MwxJtkw7m5xZg5KnhUqaGQ9hapzN3m6p4KZMCEq8vHFZGN3Gadw6cKPDpQURjijt
Pw/v5NQgBvE9FZayDXXjdm1ROFiPt2lahI4kxR08tXKcJt5USmyvxM4ECwsrrV2Fo0fR8PACBI68
O7yCqaNm8J3UpNa1DkGatN0NrvxbOraXRdPfH9e9QfeR5XbkBXHjIl3kDsnzldfl35JSHTl9g++s
Y30XUuhfWd1dnHmnXZRfYMJmNMcEvsgget55nl9TvwbVZ31oUdk7jerB08xDSELQbIYSG9rtcQWR
QXeMi0KOFrHAWmwv65Q5fpt/9iRe+mV505ByxkaZgBoZrLcCcDl0DnsVN2DQeeOK0OrUS4PVYagn
9BLa7OEW4VjRDbSHJMcqH9sz3ZFLxmdQmJr45vdbPRcDr0VegPNKcX1eVPlZCubCyJoZcTg1cYPE
YVL3QdPAxEn+ERWQQrYfj9sRg7iJHelijAFXnKs18cqb2JZnx3Vt0LYp27gfOlG7QxXhT+NQEzdq
aLU83PvUgTRYC5XVLEKJXbvYu40D5uZ1cqlI4ULB6QdSkSOPvcFdn9S+VTBkrUAefxgxXlhIrMtq
zBwflU5hJUcdTHhPZ/f4wKkvywSBTcDHrlhAtq9csFZ2M9L5h9L8O3vhuuZu96pqZc14a636U+X2
58FXxhzwiP1vunaG23aVrXJrmXzQn718ORdp288IYhtUDvygZGUw1G5Q+tc1Cr9xv0qc3PL+OHwA
pvo3uNxBHnEYMq9a4aA4CyHHsfSs6D4M1DCD/dQAm99vUVo3DYL0KgygEn6niuwPKNu4VsI+Si1A
mfNu9/CqxoBKZVcrndK7nsR/JCS5riSf6X6/xIAXS3e7x10oKe1x7dodZTci59VZyXoxw779Sgfe
GNztPahYm4AFbq3o2NRO2jR/yDFf2Jn1GYe0OhIAg+K93bAutkGAwDOGXbhAMdQ6LbnSY7Isyrya
s/amcDY4XnQp8yA7Vrs+K9ZW137peP4VecmMuT/RvVlc11KKtKCwVRkLISuyUclWAuY4bcZ6Bo2p
IQx666CVEP3vwaMgwZUe5bco7K69TH0+zLSJo2RW00WpREwGtHKHkl7ryApXIVOhe7jzqbkbNG58
DfWtTQvOFh+WDOlzJdQq6caZOrypuW+G3SYxt7LBp2nlEsLJgmj6ze5xedwBVZtBtzofAhxB4Kmu
XDa0l0FCL/Iuvy3bdIbCEyRTBoUJpDmhYtjSbtx594ESF0mEPuUw/UXplePq8P5PDWIwOeddZrcM
BintkC48uzhTyv9d5OmDlcWnh8f44Qbs0T/KYHJTkCoOcKddgXM3raD4l2MyOCzlD7TDV2Xr2cvM
D84hORMvuiAoliEqPjKrLt3UQ3NOytRRM4jeWRQkLmsAroDcVjW/t5j8VNn0t8OrnOjerJSrO1oF
hcgr17Oo6xN+3RfFOUrnwnf7DR4oMtg9bK2nYhElTLtdHa4k6emi9aoPPtWNQ1R4XXE9I00mKGNW
yIUj8yrdx5VrB8UiZsNNqo6zkuHBot01dJYmCdStaDdIW944WorouhRF73QRgQDhcTgYlOdx1mdx
zmGjhvrOAiGbBOyLVcSfDnc/tT2b32+RvodC2ERA7AEkSludpQOqF1CnSpeHe586RAbnfRJwsGWI
dhOGv3RRdA/V+ytmFTNndGryBtuDvixijYLK5SRk3YrEuV0vfEghxzPz3yC5h+nSYDoLfF81KtHu
2FsfwpR8Ssrirs9yt8+a1XFbZNA4CXkJEQEYovLa61L513nTn9XhXGJtAgGzDC5Rg5eW7aBdTeV3
1Cqw+RWpP2C/C2d00tQIBpOJbBFvQzigTTdUTpngS78sEgdq/s+O2iGz5i3tPavuqwCWwHztwCNU
t16AbgNtPxzXv0HjWrOmYTYgAAL1sh3IZRxkrvLIcWfILHKzOz9potLXbhaHv0G1+X2pi4+i9W+L
ci4vMXFMzaI2SPJrBDa3dhHkAnmcgNteXvUqveq0Ou6YmoVrEHatPdFZpVsJ9UX44mqA1H8Sl1+P
w8BgstezNPaLCFQq7JVjl37n+Fz5i4ZVx8lRYVC5plFpRbldurHdf+778YMm8YfGsj8fXsCEKBIG
jREC5zDjqHSVSkToBFEJTOvz9OPh7jcvA++TRGY1WhTZ0dhGA0y/LD6PMr3TqrwOreoPWlrdCuXi
cyhJs8hKyp0olo0DERvsJGV03Pq4wfI24sJLFS3d0dZkgSt203b+XEnwxOaZtWqNlamc93np+nwM
6sCRtMyLR2W38Uw8a2oAg+JsyJENWfPSHYqqLlyMy7JyPI+Vc0mcqQE2wnFLjQ5x0yideoXLuY/8
ZdzLonEaW3baOXwAJihulqThlCDW2VbhRl73AJHLq17U1aLE0Q3SqDg9PMhmtnvUHTfUtZR9r1CL
CpfG+jMPB+4gUekFfNnUkU7w5mWN7X2qE6jdrGgGga1xzB7bsR8u8EjidTz02VwlxtQqDKb3oRa6
62Gr8iDKnVroZRGT+z7BR5XbEG5QPSF5l1qyKVydqeJsqFB12iV5MKPtJk6SWaTW0pYORdJtgObj
F5R7/hncqSzmsvNT3Rs8piBlORkAYjvzyupUNooyh3u5mPMiJw6qWZIG2dE4z4q2cJXMIreCkKbW
6nOeZWvusyPtSrMYTcYpgTJ1DceI1R9Dv/oQ1OMXW1UzXvzUJhls9r2ho0nil67M7G9Z3mEngC9r
mWHyVOeb32+JijIdpLKatIBbA5b+ZsF7dOdNnLZHHh+DwkVdB5GkPHc9xBcQ0UVLnQixOiwfpqZu
sFcPFtRcJNC5yuva8TN+HmezRWyb4PAe4cMM2pZhD+WZiuRuFA2h9dmXIy5TJ8q1R+8Faqi+tAJP
oEXjSTXcVdKTxXlpE1EsMGu4Om9KEuN4wWyvG1y450O7ZdcNkV73SqTRMoN4NyjKuM6i87TzfH3h
93BBzrXGKOB3tIoh82rD23/tN1TDwxEfbS/n9ZnglVTLsBRoOO16G4crwWmV/d5Lxry7mgkr+gP5
Im4ekkwGEMmL6zK9ERAiwI4OIzlc1rTOulVX6H5YFhrb/N7uUzJAya9X6lOc0aE5gzDs6J91dptm
cDGgEOi8y7zIPs/hlRzvvun7AF+i0kMeBBkaqrIj4TQEWdqzBmZOc9eC3LeTdxmEI4f8OHvLrLiD
isoBzMOkcBMRfWv77NbG/oUnw6+Hj+KEkDfL7VpIIfUJgbnzxgMpk1zI3HZHZS+P694I9/MWCn1w
GhUuJDd6x7Ps2On76AFusM8okan5GxaJRj4VMeQhIbQSRU4OIox21jcR6U/HLWAz7paUieAGdJtJ
BGyCL2mBymMrOYXrgOFZTuv0OFFDDUEWiBA1GRGVKyHNcz7C5X/w/jS7P7yAiQARNQSZTv22bYsW
ZE2vowUU7kaXYPKOq7LX5HygYXnVYHRUnha+pG53s8osrOFSkA2bBbe2HR6Xv+msxM7gNTOLmULb
kG0o1PCYgipyV9cl95f2wPNzAsXBv0N8JD7S7qEGnXEW4tGicGaFn/J+FVhh8Vg0Qf8gLVjSDDE2
4O6R0mbVXZ2WnWcFNcDCkj+hdvqCW9VxN3uIWV5XNJ1uy0Hm4Cnn4lNWpM3XeLTyh5QN3e9DTvM/
jzpaZnldy8uRtg1kV5PSHpVD/VBC9tAS5KqMR1o6bWjxwemBL+vDA05tmkH2rsgSjHofzBWVf2vy
pnPDMDxS45u1doXsvGj0QSnTodYLu8EC9H6HjjOFzEK7DsFlfB5CxCvLk+QiUFl8WccV+u24jTFI
XkWZH3t5DlI8a+RFkFH0DZzcYYbWU9tu0Fr2aTmmFZiisZck502mIsin13MliBvw9jHB4DShSWOH
GwWnUnXBkuIGjLhvNBx+a+p0Lpk3tQKT0hr3TQ/OsWsNGX0M4ELB45g2aT2joye6N6vqOKFZFEQx
eK1CttZ5bGd4gbyu4zN1HhNlb8Qsq4PL0J4nEpW5ULFVx3dhNgxq4cmMFMuuyq1PfpXeWEq25FTU
oE8ulBj0cBFYnOfHnQGz8E7DS1CoicCq7IYyUAsrjSCGmAZZkZwedYTN6jqB6AjOCAgtj+oovYr7
SkGQpC/ruXToFEiGJh9Ro+EqNslceNk1BDOkizoGIR7W2s7hFUwoJ7wZeMtUENWY6ozAAJUffq3q
+CwYmy9wIeP74e6n5m9wPKnTobabMXMLnVWL3qd/jjWfm/tU5wbF/XLEVRXL1G0RO01IfEFINWOh
TfAbG/xOLQv5HbxQ444dFLbCYwpuFpAPIvCvLZ98Pm5vDH7XQaJ9DNfoXJsrCo8etB08DqKzGXpP
AGvW0nUyBLcbsHXDIR+vfIT75Vjb0SemAjJz+qeGMMIJVcSynGU4dcFeu5HteOkJ4gbNXG5hAl6z
gM7vIcMpdA77E1nsjHpBeJYUxZFRBLN+rotFqNqYpi7Lq9Ad2Kg/5RFrzwLZZMc94gRvMe6Si9k9
XP7PUApGchZBKZQ68zD5WA7jcScIGeTVReb7nh3CDrGgu1K1jZagh8jd4fM5Ba/BXbuLh7bDoP0j
GsAlYpszPp4HdcSGZZdYufzz8DBTMBsshgeTPCWoD0JaWFbh9JmtukVsITtfHh5gah1/43JYla0d
pi5Jmvskx8umRvc+9laHu/8hE/bYAsjgMTyPUiukYQE8qZbKss9w1t6VLF2hIF+UeX+ac3Y9UO9P
lJcO3CeeGXf/suBd793DlUVKWTHUUq6qkeIzGtf+aTtYxccs4NlRBIcvSNodIgkz3CBSJW7YeMUp
rsLELVLK3Trk6ihwsFlaV4xWirw0S9x2TL7nZXJJLKj2HbxxJvg/tUsbAb+l35oB3nZqBpg4GP0q
WMBN9OJbKLm+HRM7b49SohDG2R0EnkbyPHgRJ3FHLf/gSXyeB8HHIhpmLKn9DPnxDbjba2AtglQ6
XCmFi9G5Fzm6pMEn2dRzlQz7nW1slteFpMqywNtAQCMP7h4U5cUQ1F+jjuarJLaE42UpmzlRm23/
O1ewWWyXk6jpRw1LwRpfRyEKnSbVcGUPw8tY8NDPnDM5tWMG5W0xyoFXYPLjrsYDfFEx1L46SpCy
Oj9M+qljZXBetZ1XgPkM6wjEsMQxZbdVQfRihIcIjkPdLLYbRAiZhq60lj72+/wiQhjdEFLwuRsb
Py7/7cHCfMkOvkyW9EI0cKzglkMK90lLxOFVEnj7ES6qYN6eBn2RV0vIv6PYjbSn4F5VpIL8C+Zw
+61I/GKRSmbdS79XkOoaoDKwXsnAtpKvRU5wd9oVXVAuGh7132nK2GVbRPXFEAYt3NhrOsce7SAM
HJSGbPwUYLiq9EF7wTjcBggKYm+iIrDGJU2toLqmOdX2ghIvb2cM0wkAzUJAPoqSbK61r3wP0mit
HdtXnYjSs46h6MtRZ0QZoiewItqObRu7dcR/qzy0hPP3IbaG446gMoQOOLNDaokudulYFU5C2Hk5
1l/tcs55mhALZkXg/+XszZrj5Nlo0V9EFUJiumVyd9tuO3ZiJ7mh4gxCIIQACQS//izvc/Pu3l/H
VblLueLGLaRHz7AGyPH0fJ9dh3aFkgH4Q9tkynQDFqPY+9HbTzE428lxTr3239ASEAr9v+MoGVN4
8Cxhh560F5WsW2XFx76ChL/IDChSH9wJV4JQcpFxNGjtETrR7mbUXEAr1EMACraTVqqK1vmjoe21
HXYRg4jPhe0m291E0opnYNbZQ9Jw98O1xPugCXvtERdRyK/TmAd67MrZ0S4qNulM8mdmejcHsYK4
+EEkurJel2hAYCW4XSKo33CB6UhlQ0eAcgNhQPR7EuTJ8uEA60rPgFwiA3mDvk09ye7G7//UyVfA
pEuz0z+6pYWb9LEjSQkM0NlMHzXQ/vfgiVwiBD2nCVoSqrvZlXdoSFNAiyfzjZ/vo8kc6ctAjpVL
/nFTXKIGY1p3yS7jtIAwTmyOqZzDakhSQBEivkj/gw1+ZV+8+yX+N2EI8dmRgEpL4Qar79wgWD7a
QT1KZNgf5G1Xbtj4/ef/yaugpjYKsWGEFsehqSJBeC48/6PC6dqnXwSCRaBhSi1pbqKNJtUkNpG3
kv/5e1y+9uEXx9+PNJEylnVBFnHya5qxIfpg4a999MWZf1csncHeqYt9Z6BMISMn4we92Gvv9OKs
b1ASFDNUZotOBLdTYw7p+Di1/3YbXgIFgaOEencEJU/druMJ/MS2csJ74rKt/r7mV/76S7W8Ooyh
GUu9tHAWYsOJ0nNGPT8spdf8/vsTroWOS6QgFHinOoQMzo1S0+9AjF/BTzxDUuHT5GhVe9GDW5ol
A4vnd68/2qdXIuOlYB6PYu4tgRU3cgtktQy1O5ER0XGmnOQYxCQfBPorUeoSRuhtDiOkfhJQ+qS3
E2X39VLfrXQt4WADtri+w77bM2X/TSmTXGIKXeuPdqZDWqAf5a2VemeuQGsy2Yu/v6wr5+QSUNgA
qjtKplIMwqM7voTVFo7f/u2jL0731jjHe47EThoLJr1VCOUyfPr7h197DxfnewFDYh/4UBe9jl/q
Nc695Wsyf+/Rq6AqeFo2m4v+IzDNtUW6OPE71KrmxWiB7jX3C9Ns9k89qfQj3N2VI3kJKkwB92Zx
F6ZFwoY9yAxpxsobyB+71LuX/X29rnyFS+CgjVSt4pGm4Jzvmes+keGjeecVTCS5hA2yaCcQauPN
Ddk8utz2XdvTH3HkABIBfmI6NVsIVK8HKXNI/e7OTz+tZhrGMgYx1/xo9nViNwYJ+vRPswZyqX/n
vJFAHca8l2uT4cduUb2o2lhqL/+3tXx/j/+5cZUQJkpIExc23b3wlHRqcxVU1MFS//sDriT8lyjD
yXR2X2ptSztAELOrl0dR9+eunn6H/lrZ8SMK55WgeQk0RMoYUk17PEe3DXIs/75rucpm6x16Fn8A
TL/2kIswoOOFzbXBQxa7dpnXk3Owi+O2k9eUzB/cmteecRENWGOhzmJBBmiDvVJqf5z58jWOwt9o
prz9/Z1cO0AXMWDoEvj90dqUS9D0WeJ5ULRxzK/+6dMv4YY82TqfeRRiMCDoZkM38bOMqXn5+6df
CTCXkngMrTZKotGUxp9VJqIamDSTkrxJ2Ec0qCvLc4k3FNNKBsymTVlD9eCLFhMUvSJ/jz/Iud77
nP+jQ3KJNNzDZh2NXSC0PGGD2hnq9H54H4jkoDQ7KJ68NvFH5MFrX+XieIP+TXeahHMpUtJXoa9U
jv7uR/qEV872pfwdXQO6y87M5TjwMiThmVFArdN5/GMJ+Grt9uvv7/zacy4Sd7uOEIyLt7msiXwS
EX/s4+ZW6vGBzdvzOyHog4vl2nMujnfY2cijI97MSsjDhBEyxlBPcvW6LFZ1sYmPwEHX3srFEfd2
3Y+1pNCZApepSMHnyxHkP9Jcu3ZCLk73DupJLZZpLmMdvAnJPkHq4s+g+QdZ45U//hKF1/RNPwya
2TJMmzjzAgbs/l4P5d9f9ZXodwnCk6QD5nJAeTbU1jblNtkNOqy2F321RYGcKjbp4COp+yvv+1IC
r15ozUiLrwLDhp9Q779Hv/DrEoQc3YfkqN1HTIdrX+r95/+5ZHVTx8ZEeI7Xo6k2huvZaWfzrkkO
CaB0/7ZyF0e9axFYkj2YykS7KTPtggtqGpcsMcHj3NcfjLCvbK5LhF4KrQfTh+FULp1dqr5Jgkx4
sbzjG1n/7RRewvS2nkbRPq1TSdALyEBQ+Lmz9q7nzcMaLW9kHD5Sx7v2+i+O+970bB/Q6SrTVI5Z
5+lT3/ktWEL8ITbyjxqXDwr4a+//4ryreItNnNS6FN3SZJqFPGt3rbIpWqZscv4HZ+faybw4+DVj
ciJthMeYsckl7wjmIK39IFP8P+CN/3FvXeL0LNn22k4cnRNgiuMO086NVh0f1hwCwXfrCtZ457nX
kLkj6MznVLCxggDqlJExrEzo/H/bH5eYvpriURao8bIZzZ+IJgJydvqZj+ReQyIwGv+N1U8uMX0Y
WWAwsKVpxbwwSxfv5yDV57+f1SspwKVeXkcCUnd0jKsxsn3OxlVl6RrWh3ru7e2yc/sCxHhw0/V1
U/39iVf2xiWkj0hgHXeo2FV77WSYz4SY4TYiUiUfBIZrD3j/+X9j3JxY1Co6rZImKYd5zKT/jwll
cHH9Q8puNFuAj16C4GYXpkjjufi3ZbkIATCHEXUTj1iWd8mvhIOa1I82/mCnXgmWwcW5h/wOSCTb
wAoHtkCoujs16Uc/ij84kdeW/OK8+yGAYrTvWQF9jsqFwQNT4tPf1+X/wOn+x2H/f3B8UM1qJqoY
hNCT34Fcw1/QrrcnW9fp0zAvX+nafrN6OkfTvt24ZrGHUZnuqYNYUmn7xs/cNgwZkXbJJWWfaBoF
WZt2H+knXomolyhApcnYSjvEGK2o9qscJeaCO9mBUCbjiUFQ5Pnv63DtOe9Xx392tfA6zZK1jqpe
e/MBtN5N/Q4smDsH3u9rc2+Q+XzUfAj+f3WY/7Xq73/Gfx4Xb0GtlnaUZTO7VbmcSCEDXQ4hiFVz
NsmQYJc2I6h7eTNBUYhltNs3VBG+ZnUALKIZ4aoxSB01faUJbzvosY71TA6zFNH4ndIV0EwU+a3p
sm3i67SCUyIouU0b+FWdl7leSXR00H0YgQsMVy2/MJCLhs8DUZPLlgDuSdAr8qFLStveH3W+EDM6
XW27JjEvtnFZYVnH0gGFRi0GL3Nx0p5oR00OPID+EsYszqTcp2/TsLM/sCsAwzveRy++hUJ3X2ct
St09S5UjwwlyZM1Jr5F/v6nUgIq6CYeir097b75RYc3E9zUh2jsp1TJus3iYxAkQrOhmVUzeWL+Z
HoJ5wzSxE8De70nTwbSip1CsHeKtr9DdtTxv3cqr0NtZJpg4yibdvzYgArwqMuWJ45WM1HFIpvD9
iKU0l2J1rqhr2udR6ydZYv1cRqykQSqOEL5abhI1BxVgqUWnw1962u4aMIRyErt7uo5VOIByUC/r
zbbImzFIx8JfJpKLJM5nv8VIcpNPTRTk0/grmG/bYR2zwc05g3gyPOBuoQwLV4QqHZubeZQntz1B
2SZXpAWb5LYfcONCkbrpMmEhaLkOuLkspLu772yXN13gz7mdbTbPbxx3Tj/ht0bzMHfuzXk/Z9L+
gp3DG/XeQPq638fg7BKd6U7l2+pXRmKtIBxmgUnS35flFyrKyD2twfO0TSfoKWXTJI4iwIrpKYu2
L3Oqi2af75LlZeXNGWt+D9LIMXT9m58uIaKDwzbeRBaK/RHslTF7h83nBoANJwfxBJwvFL7qaDi4
FERk5y3zmRjD8oTWw7kJeH0DADaVWdTJ6ch0SLcCexMcZt4iK0UTcjJbioWfdbHtY3rG0vrZilsP
3wHj2WFgP+kWHGflntvWRtm0hqd+knf1xvK4peelkZW/JfdBvXybFv6lbZbfNAolJLN1AcZgBz7u
ClKu17wGG/9szfwY7thy40izBEOyUsnmbdjDH0R5ryxlb/Oe3stY5MO23lrfFY0XfFlpBO3nfst9
v/HLeGy+JhDMASW66AJzlqLDvuiXn97azhmc10omxqK2z33CkT9WXEP3aQnBbd/owRfzS5eSZypo
wfQUZ9ugn+gOIdvU3YfBK4niCl4OpWvDOxXEGCSx9MuyyvvUl08cliRb6+5knJShXuCyMRZe32Hg
cKRRWnmEnGXTayhsz+cZ8kPNPBW88Y+D3x4gaFEKmxxW4m6gVnLLG5WNLbkduXkAUYgXgxhK2/Aj
jBRz0YlvOG7ZLusHzrfX2p8L+OjlO/nW7fFjDF6cF8UZ8HT5hvseYbAB5E3h322angWk5fxkyYh6
YMNwMDtsEjtdAsf5aGevspE+c2wpoVUJ059yhVEFmdO2mKx84GI6WPk7jn4GtHsBTepGiQTkHGSN
XXgK6jmPJvYaiAYVbZPR/qhT8RwkwdHXcLvhKKtginATsKktwFS8C6hfdfATykaBd5pMq7yb17DJ
bJC8baStkmV4pBaMQ73QN0hlo8mWvAVan/d3Lw23nDhRd1sqqgkGBVnvq/U9YnyGEdejWvcDr4Pn
3uEqbTaQEMFNRTofpLxkfvyI2wiaMGtIs4GGuoqsXx/iBk6iaQSuhp57mBHIHZvCFgtq58JFi8i4
gb6c9Rj7tne1eoZlXKozZdxel9YG6rNtMW/KAKWJH02QsOfWuTTJ4lXZZ0XEVozNgNffTTI3AiTx
rf4VbtOUK8iNRDn+rx2el37zHhmx0E0WI9xWb1qP4Fz3/gx2fJN08Y1gtHllPexE8iBMB5gWNDIe
syjE4rykK7xOM5ASoCMuWhb3YNTr2mQJNfYzWxb10qccGreEIaQWO+TUhmxpdF9Gsy9kDsN5Z25X
sW2PNaRxabnVwBOdwiGSPxIMxb8mMbpswzTRM2PGuw/cwPJ6lUihltFxVc3OTl7ZkxTpTLiT7qb3
QvODekCDxxsT3yDjG/AcgO3h66Aa+876Z3mz7OquXkWSb32vjk2ATywCJ311pHK0YdHXUDg9Ru22
pHe6r0n3O/LC2T6RtmfPjqfAoQTSkzQz2tM/Zte4H3UdqJekMz7ChGZHh7npPQT9Nldq3Pq/N6kX
UoyzTu/Bafva9al3a2KYAJZmHkMcscVLbSHnBPxRYLHoiZEhrGpj1VS10qSI5TZ4EUHSftvrZsCx
kbgwn808D0cTE/E87aH/k3MIUMDxqXH0bunT8Q/vZ+qXsISy38AEc79F305FvfKu2KWix8mL2LkT
LvhFg4VpvEc6HDjxt7PAW/zeAbYE2TgznRf4iP6s/dWwx13J9GbGxfTYs2h8gmaHet76cTwwm044
gyxKVG6GCD2+2k3+oR5cctwbTrKF9cmrwEfhlMYT8gY2719m4C7aUxJE8XFsR1HAF+f7RNisys5R
ET0N6SS+vVusBZmPvuhP4wW2mm06B0czw8/hwUJp2BVywUU8bmzA+WKpwsW0MfkQuWEuPbiYfWrW
cP3aJ8R9YbMffx4M6U+YAISVUGq90aYRFRS4g0MaxtsZAXP5ES3eNMOKYm2LzpjkwDj+pm0Dfu3d
EDlP08T7FG4glWxRC0BvjFVE/PC8Lcc1t3yZHFFtMbRbuGAUFKf0bm+WPsyFGeQft4/9Y9jOG7TR
l+ZWrWv8Naa8z72mITlgljRfQ6LwlBE3GCrAJoFbaEehlvU7ajCbQbxLFJxxbtZxnKazSBhx+a4m
hN7NSaqfoBLivBzsufHNuiXxaYbcMfk6pSl7laL2m/sRZsUc9GJ4u70p6FKLAiaIJM4Tn5Pl2DkR
hKVTSHDqzO0wFjk4MLO3cgdLy8v2xenHEPjfOSMudvOWRyGUwirIpGPa2nQ+51msm7X+I7FRVy/z
5S5HDt3J2C623HqNluRRstXYqdQB1Fh6uQKElTYIEI8CkmN93kUdLrE06XMl1NxPOYzuvHnJR+01
NmMsDAIkvIo+ibYNvkvKn0OoBOWGj16NgnOsn+FrtSxZSOsIsW+N+8/OBVwhAUw4H4+8BkJ3j5oQ
CUztCVLG4Wa83EeKLW+popMuLKLgk5p4Le7Wtgvz1O1uqvrN6S2HxbDv/UDCY7d7v+dpcJMmYRy0
OThGit0l8Zra39bCNfF57TwQMFYym/SkgpVMDNAiSCjv+RL0qbgV0nbxp4HBtHfI9GDsfLcuwXaP
GJNsVSBaIstV9F56Gu0aegXcJan/tI7NCiUzLPY3jVZighwxWHxYrRn6BcYB7ZLzjq7o7su+/cHd
eym3xkGS3rB+VEMmoJm1Z74K1KvfIbUoXFPDW7qXbg+LmSFh7H0k8oBnKpGeU2jWbYWqdbjftxP8
th6Xljlbsg2m2GUCs0CHNXfclV2fbHHRrHTqDqqGxm+xDUr8Bg3Ftgfdk3Z8xbvZoB0DP0mbU9H4
Nq9x4JfcH1cIqXF/RoJFgJAEjhbGkx1mnEtUV6D7xnMO6vJAb1lgEnlQIJ7YAvZsOzvD2zF+k7NC
8NFb2wyl0pHXZ4sGib5a12UJT968ovUV+oNhBdQrk/YwT4Mdi3BsXJSJgGANA9bs3z0ooMmsdXtT
l+EemD98pSSFs04YyZ/70IhXHKxwKEYoaz8kM213tJ/XWeWQlOmDbAEJTB2tsbGfJ2sqdQ6Pv7ip
wPUetnswcuYkx6967KfpmNI5SBuovDWbli/wwUToriFT9LZr5v6YhO6vkyDS5DZtIcSHF5OoA0ye
tjiPt9aDAkMX7GdQPnhlQJmdC70kcVK1jZZNsb/LG2TYG8TepNyzUTH0Xe3fUnCEwwyMNfwfDlMJ
cfSgvjSVLtXbWFiXwGQGn7h2FYUdCaCQMw4eOfFxaumvMDQobEKMVr/XvVhRFXTU+9VGI91udNQv
3oEJuDUeYJfgPtUi6nQhZSC6d0n9wM/iPkB441Fb90UQiZE9kLWrz2RYvBOwXvvPVBJIPqygSC8Q
fkhzwAyR30EQP1lPPFlZUI2G1GEGHVX6FfGC91UdRBL6xTJZzsNo4h8b0iKVNXiZTeFIzX6r2Mn9
zIUe7SFmUfB5glFEUgrCYNO1OmmWM66gvc5UOkSu2IgdotxDmlEfmrnnALURGwf5xpf4bZ+6JART
vxljEOvTucsSvMXg0FAPiRYHNXq5a4M2JrcL7bBjnWSdrvaJ4HBifsjSMzW1P1Rq4aMreO0FQ0ko
YJqVpzc/QUGEz0YFMQA63e4I6dBSq0dIMy9dUGcYgaTbuXH+NOcgjLG93ObI7LhNezk/QfV92fNu
9xcOaKYf9BXltCZFDEBXnMWet7+Kbk7rAnepAaKfJeTlfVc+gpgErfXW6zU5oZ8W/XhPNYMMCTkz
2Sz82h4Q4gBebpq01XmadBqQbhaQIAPzKOqyvQ5JfdNtk45v4jkFSmBdsXBZ2G72bZb9bAqzQvqz
MLOCLsZMe0DxI4mk69S1zewXDNePLeKomcwdji41J25BQgQg0oc5Xohb6WucuEblDAUlKtcgrR8H
0/jNSb2LrWZxDeRkPis2/9knW0foY8T6PplqguzTzdiyMmocRGpjDKxyP2YbFN+5St8sNZvKGGq4
/tjVXMXljvMuc9aK+BGuoOZlc+/kcE9a9bp6OvzUbcBBNZ7XmmwkaxijfcJ99H4glB4dlUCWhNIX
Xk2INQnhn9HxkwJAt24H9IDyaBf3sae8OdtgSD/VaA+Z2KmM7Po9DqxRLfYua2v5HqVXu9DwBdaZ
E9oo8AzvuqfWtzOBgbR+vzutNxrfViHejfnheyZoXWZWNna3q5t5IzMH/+n0ANUQNHcd1Dj4OcTF
LJ9SbtfofkX+PX+aJYLncTH7mt7YHnrWxbgG9XZH4V/7CClbPn8etK4xadkwuaeQlUGW97MRrI9u
92VI/DP6TlNdKeYF42nklskEtbo0a5utjibs5yy4kA+EQijg6IBKne6HNTICNHsYq6JcSrdsXKeU
HAlNZ/MQzqOnfgTCJfIuknRGa0s1vWx+6XWahjsL2IgEPWDj+0vtkdZ8kl0fNmdwV1t6hPpQJO/t
FMBou+ysLyOQWTxa/95hFORQ1E6LfVvgAC6QgyaEtaemNZs+aCCHAp6BsbD45ayhFJMt2BnBs0IS
cqJBT8cjpuRLcO9rAf/ufCJehxQPfIm1GPsYSmiwWFl/oy/R49qFE6nRWQ+iPMXlLQL5swv6Yf3E
dALrV54ISZ5DzGf8Pz4IEMEx9BiaAGbCcXzjCSDdbRZ3QyfeFuDUPWRQdOzcms9jzKYj8RZ/f4P4
dWOOtW5M8KD2dSY3MFJ2j/Fg1HHGmGW5Q40QNd/pMkT1qz+F1Lz6bgOEG/HXs1j0lfIdDTW9a+jV
Zk1E9snPRqW8/iGJze5+ebDApADlEAXWaFGnSoQyj1duo1tRq2B766ZY85OhCRgq6PCuKs043lVX
KSl48js0tiafUULXrlqQay+PPvES77M/B0l9GnvZTvepCLu9iJfGV58kxBhQRALTCPOYbI7AOUnu
2x1X6ZpBF1buxbD6uwvzZE5x2SG4e/7R1LPfS0xn/SQasgRp3IJ2ClwEUXRQ9EXZgYdrpA4OCGtW
RE3jdYXyE12/yUivaHRQ5/fjWTdjE6QZvEScBlo0MghrgFVpchsSwZYHonyIy++6SdLPTgdQXEtI
15jPHh0SbLvY9wDIFFHTQt04pDu6pgj/+62Ww+A5tPbCSWKWyLsW/yFk83RvxIS/5R0B2/H7EZbO
+jMy04DrjLWIoSeI7bUGEA31Hgn4hGZolMNtM6Ll5NeBzmF4YrvXtgNApL9Ttp62FJ0WbLwXjYNG
X6Z22ig6ej5ub5rHkg7+K2TENkkLbuIQITGOFgkKju9rdDW9ZeqXm87hNHwL/WldqiDuJMmRys3u
5A3ctEiHuL1LkS+vJqNE9cspkWsihryPegyVV0DxTEETQuzBm7c9vMX8OQ6/+DTV1s+srMnyBG3k
1vT5OkOe5o5547v5Isbs0fbarUi117yvZYsxNd069ISRHjJAUwymYA9jENX0vqE8XR9J0G4t0Erh
3EigfSj03uZsUbrjVYrsJ74ByYwbpChyNm0V9kq0CncVEeh0JEOvwgFd7W5a7xbtUp4hpaai9Fsy
+vhixqQl6G4WO/G9iQFbhGjWZehSow+SSQ/9VToajiRJQ8yjee+LLjPquyzggwg+iXXX8+1iIp+d
ID5hdzQK1IgsQnVpX5g6FPQEQCKdSrQVpl/13tPkhBS1988wf5pN1e2Da3GPQ7P4VOu9GQseANP4
TOaA07etD70kRxrmBQcttGB32hPOg7vIFmzHIA07NEkEadOHkVqKVpvxbFhSSnlBRkIPUDUzXbXj
GEDgHrNtjJ57opsDF+Ey5mHgNxGoeHMn7gc/NC8AXKCurFt0PIq+mceo2jCvrsuerwNOe29RVwJy
xdbMa6N+/1TDHpyUcPNOMLJAB2Ms7VbT9DOoqVYe491vxC+zM/QbOgZOblbjiJpvPqglQTW0YW2e
uhhFwJeYkGh/bsgekoovKJyPsEIDHAN0DA2/E8Voj8yeGcDsfRehmQodCw+3/JT6OZ2Xzbyg6bTb
M3htlBSN8kVdRUwud33i3HykUL6aDwJcyv4Bja7pYRAb70rpQpJWM4f2W4ULzpsLtkCpBcbke+Ln
84xUuMnWQaZrEU+Jv/xSVkddiYnwOywFcxSDEi4Jpz9oRHVthSTGuAxEN6pua4Pgd2hUvJL7ofUS
/8UNXhq/dGGXHtlg0SdFU42XccyBZnEb5eyO4xqp825SIi5aN4SgyLlpb9EfgMvZAcMhT2WQLerV
eRIRJjPL4EWI15N16CMiZrxGK0THX5IVwfErBDBRvGZDnDTQ2UD11BV6o+BcNqlkX6XAHV/W0AN7
slAZQb6RymX9BIx5N7z4sQhfULSgBnGNQS8zrakMzuvY8/oPvIBc/SVJ+fJjEhDWKK3ja39jMWd6
x79junJrXByhL71ECb+rLdLs2y5MkhlpQj2oLy7q0edgQc+DL9HKN82ytNtqFmZSUM/+6JotGQ6C
6K4GDd1v1gNDV/+PpRtFzCN7N9cZqPtuwggFCNUpA7JGPti0me4tfnfNVkk3YDhgS/64qgi9ewlN
uSc+9Ri1LLU9qs3EZx/uYp8CYlf6KVgDjASCcEnQC42msDuBG7uPaLvE9PecNvtNstn0rveT8HuE
YrkKF7dVrEHTDrqfaAsHDVq1Jp0xOiBQJhtDIPVZus53mBxAa2WbuvsEDK0qws8KE+1JoecN9ORV
wrFyp0CwqXaiN2tPU3Qpifs0AF/wzTIaA3ngKfwi8EPnRqYSjWPbf1b1BlYFuK2/GXfNKdAYOel6
/1a7bSlhZaXWLNJp/ZvaRHwXLuoqLx4NCpJ1r7xGBHdRgzZLtuPmve+SlBrMhvqQVpBHWm495tOj
UgFEuLaRwf4ORNecp2n9A6/T+97WaV+jSwMP4lVBXdoFOwAzjSbTn7BRcFgOd6u++Nb0D4Oc3I0f
RyipmoH1rvKCaWlxMXAd5DwZMHFjHBatgDmzrUzj0D8Box0e/WARh0BQfdNEowTFMey/6nFfK7Gm
Y9kKfEzWgt0r0B1mtMUwy+1Hb+uTLkcL2YfyJ+/O/SzNXRoM7aFVFq0WKPeN5TrQsWDIXHhG7A4b
bt2jHLDT7D2EuvPvffAH7tD+JOUWvDfJzE6emelFiWslue0DQtDwamn6q+0jFK7huPkVIX1dwcsl
eo53IR46HUFGMgjioqeuizNm1v00xcSVQsq0hHWegv4mD2lulIrazB8pdHsH46cIr8vWQQchpQxu
G3N7sw09GGkL9s7bzA0IhQLtuBRlWpZCJLEceICmYO2SJxTJ4dem5SItEBKkzNOIkcfQa5IkI8v/
x9mZ9kaOJGn6rxTy87CXt5OLqQGWZFw6QgoppFTqC5FKSbxP5/3r96GqZ6ZS21W5GHShASmlEA93
czN7D6vFj0TBHA7oeaCqm/M899pscjzqiZJpT+4QBxnkofvObdUB/YRefVcMZb4GPwif3XSyDuni
1LcFJnn9psE0MciabgnalOH1k62o1wxpK9/1aMWyKt7zVI+cmg6JM2WnZQwHevw6jKqRVgSorYHF
vVf30UJLqsa9HTeivD9yeDPUUXP0aJ9qnTibuapfGkUi0Vvn0ewLbXC0dUAmfcgys6Cz5ggTUT5a
YzAwo+mqjYV4np25vg5TYLQ4K8SFrsxa5YUk6VchJL/NjGHdRbTgkoxjKRhsjuecn1VJdD3oQvtG
S56is61E9OrkUeq7hjoHHVXHpeJo8tahYnmKzQp7ewWPBwMRTmLkc2Cn2ipuottnegVW/VcZgxAH
by4lqYtpYIGvqCJ+SJXKONaJkzVeG9vDVSjEfIibcgBb4Mg/hYam3KvGKOTWCSuQU2z6G+CcfOz2
9N7WZqtekcrIqr2W5GH7rsjG42Ab1WlMrYRuMCippmNeM9bJtdlBru85C3aWNllQDpPlUlkWuEt0
eXWLVZjmCRlwZaS08HNtmzpWOngts1L8Yq6LS+m0/XaQ01Mk4Q2rNGOoFmrnYCPPvl2W6Hs0DxMU
sxj/7rSxdsqINj4bncGHjNBtevC8neqavV9zvl6lQw7suyiPHX9mk1GpqEyMellIur9WUIf8BCEw
esKw2GrWwsRVlCpe60h7j2sl0LaSM0RYjedq1+Si3eaIYI/9MBY0VWR4oVmT8T6FpXJEGrvmuq09
vsxjp170ZaoC3zvqxs2WeNf2g766svS3s5MOR1u4Oj2dwnRyT63SMrAtVfOoPI1AiqK6mkRlPzYJ
+DbKnHZP+9vdYyLa3trlMh1cxU2o1ZaCZMjt7quY4bBtNIAYLUk8vwnD7bcu/HR/dsrRL6lOfdEz
+cIyXFTnbaTslaGpPVW4GkesGtMEm6t3rervHebUo6LXqm1Mt/4c5bPjNREdXY9AGAKa003V2+hO
56DdqjpoureIWEuONPAapqyoaRVfl5hhWbcc3W29xcP0SVITR3OAHV7c7cy2SLjpYUkR+HpZH5uR
sSGTsvTDROvOfrLUdF52ka3O/VHNzEl5mnJlrrZdag+NBtYaTtFdJbopvDaYnkR9j6g2Gg4D8b7L
AzDBWWUSbEULKlhKCJY0TiNTjIWH3rvE/FlYUfbq1KSXzxjADvOmtRxJ5Iv1mVfkJDAXEnoTu1b0
NDBI2pkAekUhMyXXPINC3yyS8awmlIyQGOy1UnTapTPh8/dgGnSSLuZJmcjwm6G0kv3clHF6shUz
St+Zno4OUbXLlmlbHchU/oOqKZeGp81tNbDCE/xLh65ptN6LI4xeHqBa5PYuhE6yHHRk+OIyxmsi
5fCX0siuQxE66XlRZ7N+E3EfFW+mO1R54mkuu+y9NAejIIsfmeCydYfW1oOpW1SDCRY6k0rGZq6r
FP7AkOV723Gtdl+maZ1hVUgrMvWrhKBe+cyGlst+oJIpTvESjtOuctWxhBegx+FlG8V1/A1P3db8
MUJnrRWa03kV3pUygQfmlWXumJRg8SiUtdjOxI8CFGDq96RScwfVSMWp+0Y1JzA0Os3qVO0lIwBq
unh52D8r+tRl16zVrNkvDAeYYa7XgJEW3VX31a0NfHCLUmc9F8xtiHzDskr1sVFkAf43a3OvYIpQ
Tdl3elgNhwGTjXCzbwTO7HvdbJruoHGQ1w/u1DId9yJXTQpOmfd1eeANMMwl0FJlMipUSVXVvGJg
J4uLKSTJTDyFWqn5auRlIa6sSlOWR5xDtfZar6Yu37AweK0+bFFWv+PyRRlUJqVXkOIwMF7Y6pSa
D1WrEZm8LLJy7U11lzZ5YCdWwz3isXWqeBTaVnuhY8kB+8BmjBddaWd2xTdl4Oh6xjjYLM74qswa
B2tbyf7RUWlNw1+h57lRBKv6VqtwGj5ZRiLrwiPBD2eaBGrZ5deUtI1yWeFPNR+XyM3nKzHVeYM3
ntPXnVxLVqb+GLnaR4/6EpZyU4ZqVhLgB0W/NQFoKuGBeRriEmudud6OBl7027hi1Czxuc7s/rqx
rcrKPfLcRSExycMsOaSys+cfw0Bfl/xcyEk7KzKq+n1sjgKKMnibvWyZPx+F+9ksBW1QAPdFe8Bq
0S3hnVhmdlHFxjSACffd+OA6al7UvuLaalQeCjmSLSbZ7HYXYWIIwzMWC8uQmMqjPgHP1DRDG6cI
DVA+C3CiobGYpaW+kWjDpHXMe3V0x2teHaS7rYxxGze3lkjy6atSzBiPeLHWGVW/pRk10L+oFlvL
nuNY5ik82iFib6ZzGEU35NVynCGaGDY5jpnR/xNQxCp3tjduu0TsVYsOCyUnZIqqhvQS1yneVLSe
eucmd12a6gdodDVgwWKkopVBNLi9OnuA7U6fbkZh9s4ZN5OioCvRmn32WCswmW7ppbTNKW3T0Hmj
aewO91aWGNZDrLFBzvXcZ9qdo1Lgs59jTMlecGgPpwmOZiFpcWGQMTlGoFp251yO9TBFV1mcOfaV
Zi5Jc1LrHv/MvJricZPnMm+A5VU1VP2srHt5OSfOnF4LHfrJKbTqcfo693Wcgv9KE4i7LxwQZdnh
TlBYqhjOS444zF8J3NZVHJuL+upoq15lT6s+EwD84dxC6sgVeF6O3tf7xkgsc6szmHd8ceVopkBT
bmheNmE2QPqoDWmNwwGqSuQShG3VCr2OyU8arVNA6dZvaxlNfptTANPAW+CTXUC8MPvrmaFbZXRT
IjXJrqTV9s5j09J88cypmKtN03fduMGjtCw3ZTarV/Ah1Ls0jyHJuC3EryDRlOm5UDr4RtNI931T
jlRMobJE9waIOwPC5gKs2E3ulIhYQwdW10cQnFKjGIQ7WF6uPZKDSbtsxjO2N7PdyDpvvL5DwHhB
J8zIL2fdoW3TDY1R0VIN9S6w5xFy4aTXCg3xPLIsjgiaY7etjrfO0aXt797WBf2JwTclAyOiGwoo
0RZXOEvaM6PDanVeVJ8BY7byoI/R9FLnrDPbjzt4dkcFnAEuzTLkVQA/agw9RSTUU/q6TnN/YMzW
lVPFC/VFTmHPoOFUhYJiM3rBV13ukdKitF+H3I3UE61OM97mELq+ujlGHDcR8HNFfevWYwB7o4Tr
186kisyK0nXwx1CHAuJVqIVrQqWVaMSvfBrFs2vF2fIAbEfvV86IwMzZHYdzpBn1M5Mzq1s3crkm
qhoxHtNFlM7eQMeXHGGViswfSi5ntxic6LssFY11ldncj0eJLO27uNSU2QuLRap7kxMGfCyR1DNR
Po5PtWKG+XXWhNrXNqfY9KNUKo2X6mGv32gUVvlV08ZmeVuphkh3uFa0UDEKuArH0I2N0G9lUtWv
GRNJaCRPGHvtqybJUF83DTUQWHOd70QXWfatMkEu9a1GjDCbwJaqOqgsJrX4XWEVWMuQwBOEM8u+
N2uhfgPiL1LaM7UdevmY9bjQKciAvL6MtCRorSakwrCX+d50qqbyF2EsmR/S9bO9mVWqHmY3tL6m
wsTwLTYVWp4KygBlaxHM8W1ttOGpFJKOU1xDNhKeLec4yzxZpJa+66upGu8zfD4jj8oTs3uTc1PZ
xgjlxckqnVjZkaCyX5MpDYfNkhjJy7JMU72hqx2qnoW5grov865efhC20tC3Te5403YxXQJMezV9
E2UM5b4OK8n3lbkpvtlzJ7NNaLFvcrWAGgHtWIUKCRoJVzGW/eKrYDHuhmNjEgEDNfp3O2w685q3
llF4pGn8auYaMzzgDkaNn9pWpvtjO8ylT3gLaYgUdP18Cuw2vZhdqxfv09jol70dC86VMgExgYo9
2ydnIBoGjTnqceAAxwyX1mRPUSAr2k2bak7MS5MJUECrWbVwOjZyzbkN1a7gxehZ4/h5uRQjF0wH
/yC03J48QT0lzxw8ehrErZ2bN3ULD8nPyYrAuwt+QYUwI43zIqmk/EIvxmhvVYr64uSV/MZZYGhb
M4er6WMS3mcbo4vqy36C9xtUnTLlPtCNewOBrlC8UVvSt74WVeFlcT27twtUxlfG/1H2CFti3+t3
VgVrVi0cJhHFrmDaQDVIFRodHR/1ziiwKKAxazVwbrVWZThvPuL4dtXr9qyiTCD8bcwlHNZ8vdPM
IElc+cyJk6ZbOsgmxDpb0V/jiYGNUEJHaae7vqMV72Pw5eaXLdNdMDsakTYEUdQr+qYYx6Vlesbc
XuKuM1QHLVLml7Y0SQPmuaEWowRf4htifB5dVFrM0TZqeiECWAppT2IFQM96EeV0o8AVdPxCyeDJ
MV94uHYpmewiaOO0XZ5jkZkn3M/jNzuaaLR5DUK+wtcQcHXfe7BSZ/WVZEzfxMQ19KH9AGONEUBR
ex4yV7UvQhrvwGVLofhtKsUAE8Yx7Hu0n0CQlTHHJcMcG2epp2/KxLnkKW4VytmL7ESGV1Mtm/px
atCHOmTLhjtutIJu8kTRCuoL3t3R6k49i8MYyN4MSYRLDy55jy5zVPuqcTflZNrxN2n1MzqsfmQc
MAOLsqED+WojCG8hox7FoGhBa8TZMAf/him+C3QtnB0M+dzniFggw+oC/krE7O6ma86lwZgga+77
Uzcr6qaIEyBrqVgbpuTAryfVgY+k1LfjXD+rk9NtAWb6OzWz3Uv6usO3MdTd23xUtcxTl4EuTqZm
m6i2tW3T6PMeIlB5WnJccgcJ910Vmuqlimv5qTPT1O2AOeCqKVc9BJWT3XaWr0jIMklaANtXdW8w
haNe+7eVuacZVT+iQq/vh6EYgjjqxWVDZmN4OawJOr00P/JxGumFJ+0j9KqeKUKjZJ6gXeyNoQ4f
zCWKto6qldCBzdkbqFq8rrXodlRmfLEIkg0tqqvHXHWbr5GSTV5jRloNvlbN0HUN+qSVkfn5oCn+
5NBXE1Zs+zLMWjjR0/WCqMajJF6CkIbfrdlP07mBzYnnYxLu/61dnLwOSyPfQ2EzmYQchZHhNW1j
we50UyLL38tcPrRz/0p48kk8apN4F1Up8023jfao+vbuVn9UN7rtmxt9R5LumR6CzF0WDH54qV86
e2R9G/NH7ROSMN7+xXX8hWDqs2+0lRvDBCaSb8LoSXVar4ovB3h8f3+TfyVg1Iyf1TUV0z3cMBFi
qxEYNzaEU0aEVgkcT4YbezGg3Fe4rtrB0Zp+Q5qXeXWJ1njEsrLyBHTkfZdB+aKC+vU1rVqtf/Xg
PwnQmBPBBPUZJaA7trrc5p1jxrcVJzp9V52ay6MhvVh7rOHxEx66SPQ+lIbY9QGBq/4XT+avVE6f
dGrRtHRTorRiS03J7OgktqdrEUL2JoEy9zBLbefw9+/gr17wJ8la28hZmoZhbxeaeuIeG820CLQC
msI+Syrg07//M3+hjPtsUw3I3rjFqFtbAAUdppBWbhqQzf/ZTairqvNPKq26tQaJI6W1HUQBY0Gj
FRAVnqh/NWTgLx7SZ4vqromaoo5C/IvoSXgoZA6hmx4xnP2VX9xfPZ5PMrMO8SdUR9vaOmazQQMK
txpZ9S8W0199+KdQEk5gqxbF/jaCKOA57UCEjGnZ/s/e7PpX//Ts9aw24O3ybPSlsD3R0R6VS3X/
9x/+F4Jw9VOAsFutGFH9s2xiuravskzW5MyesWAFNUD7UveIxulZdVZ9/Ps/+VdP69P+j52IZhlz
obY0jK2vZtPKY6oBuf79p2t/tZQ+7WyRzoY9zJG5LRyXrEC65YpeavzvbSblfjSr0uU7pamV9i6p
03O60AtWZRg9tFUSNvckRPGmnfPXaTBiKHydWOgVfVzd//ox/e/orbr9I8zJ//h3vv5R1XObREC6
P3/5H+eq4L9/X3/nv37m04/s3qrj9+JNfv6hn36Hz/3n3w2+d99/+mJTdkk3n/q3dr57k33efXw+
V7j+5P/vP/729vEp57l++/3L99ciKQOaF23yo/vyz386vP7+hXa6Buzyp5e0/o1//sB6E79/+T/l
6/fie/nb9/L1t2Pyo3r53v52kDlfyn/5SW/fZff7F9f4h0s+59qaQS2pAW58+W18+/gX/R/0zA1b
mAwoExajkb78VlaUSr9/0Yx/8B3dBZIzTaHCPP7ym6z69Z/sfwjLNG3XERpEDH5C+/KfT+Wn9/bf
7/G3si9uUe508vcvH7r1/z7FhGOrmlC5Mo0rUy3n80RUicrHJq1pd06uPObauE+t4gVEhyJECOkl
TkMvDt9kD3rWS21vQnhQlq1d6O7iV+FjqhfnrOhdH9KA7kG08OcECcZgnRac2+FFUqgBkO6dWd+g
0LqErBP/aqesG+7TLTiGqwIFCZ6Y5X7aMcaA3Z+WRdxCEdIJUtyD6OKXzLZOnFiGR2SgGlaSF5ty
CvOkAQa6l9lN+qvr+DkgfDxKrsM0XJ0nSlX1SXmsZ1rtjBg6gCfp90Y77Y1lGnxMJg2goENFsRw3
NGUqF5BaWmvVSunVOG2Qm8atS8f7T4vzn6/6z6/25wDyx+XYjqFqpqXaEN9W77o/xV1pJnqbF3nD
5USYcmji3MfWEVD2Fyf2h8H85+dvO5AcQN9cV//syQJrWnbzzOBWM8letOZbA43Jz5sRSq9pH1AB
B65uHfSBAj0OkewXLrdOi81HV/laMzcHCXKwVCqyLONWy+z9knq51BkjnVinuKTCbmcLQtLTkm5l
txxtuPnZjDTMoaVc5tmmCB1lY7rzNnHtZwTPEvSflQBEQ18QwzmZWuMmSd/JHOVBc+6sskth42qD
3+IT6a9lmIcK7igrxMFL3j/BBdGo92tvbCgndaQ1ToXyt0xeurHDd01PNqPVHQxVPMRpeg+r3AZ+
Tq1AVZZtWw9P63JjVgJsnK47gcYhfz5D2HYC5MgYNSYnJ7Qgo6n6KSoVxzObkhphfU26KCQl+JVc
vupMQvQXmpTeULCEZOZcpTTx/FqvGG1IklcquKbJ7F0WmpeJuQr6+ilfojNScD5Sya6UxT5affru
KoUPMWRHnHz5+zX2kYD//O4JAypKF7whVdN0PqUOYgHAjJKm3jWtu6u6rayJF4DMCQubh4xYyEsq
+xjqOs85jlaqb00HT2n8WITnv7+YD6ehny/GtHCaEVBw9I+I+vOKL1CVQVzA7b2dmQMT0lfS0Gz6
hlAfdUOhOTsq+8Zt0XTP6MMMKRFvGoewh9c8RLATO8eONrJXFT+15GUPNO+PC2ZGZpcfBgibXiyV
tzyOgBzslzqqzxaehmTcegYrZNxF+fRSNcydNGzeYTmh1Hbc54qqxC97C2jStA5oPyWVvgnXAWbv
L+7/ZzfKdcebNvwjZEaq7dricw6t9q45zAyg3PXQflf6EPo0YniRi7MBBc6L4qz2jcFFfz5eLGwh
L5LNRrTWrrERmAgr3UedC2P/vlg1PVWhBnLhLdYI+OhbHLKLMYsu+pxBwGFhHz4ifW+ucy2uhGTD
WRqPQ7buec7uSL5eRsc59444IH47ClOcswyLfDv8RfzRfi7E/rhtnaGcQEFQG83Pcws6HcPhFvhh
NyotJr7gJB4eTVkg63arwwJHdF1zFIUKgzjYZ4qZ67+4hP838iMZMXXgK9vSVOvz8IpeRy+K+DHf
hYPEX6FHg+sm3a8cT362nvnjPgk2LrwEbpKY/vPyLnNmbihNzn12Iz6jenUzPw65F+fxbpincQfM
9IsVpVkfUw8/7SnbdOEmQXUxXeezhVBV0HaL4WnAps3fabi92yvlYoRUQtMYBlUGkhJWyw8oDjub
ZBXytyH5AcxvS3fv0qAORMEiVJLoBcuITb6EO1cS88ooPBdQ+Fy1P1J6QHcF1qo4laUgHEdwzifl
O1rDOIDB5vpZZqK4iGcI9ZaCc0P3NGvttootqDlRCBGiZ2M5+X0FX/uPsG6UzlmxlXmLfcuRPtH7
Mi5na+YSk7F3ArSmp3m6bh32hch2Ovh6vO6PkTwnSxFb5C6KEY3xLVl6o+bPVRbS9Q0rH+YMh/jc
PgFjH8esuavQ2sG/4e/DeSih0ZwVJ3kHFC89+DnvH6fiHAMOKPWTS2vTdiSTTRYo4fqycrE04xTh
yL0JE/d2TPptUVhBV99F5WwHaC3Jv9xc59Ao9upSPOu6fMTeXUK2QF0RdulLsSQvVmqc7IGVr7mc
EK31Dg7zUqjx4lXqjZwvZKvdjeFjaPBsy/QurFMXo80YurhbAuPB+kz5ZTpXH+8koqGmTMsWS4f3
gaRB6uapr6BCWM6F1kFizwZ6mjRdDAjVgD5M6IRFnb98XIG5FFdMIqTn9dyNFKpGFZiS2wddOq8J
wUdMUrrsShXGKa6d752Tbl3QAh+ToCdFKwzvmoPuSSslLhlOaPvanW2F4zFsu0OWJBdf64lnzdxk
KJN4VXpmLPeZyRqQcf21sXvQWuzwfa0tD4MgS43Ec39XTjzIFj57kI88LtWZ/XIsoU6iBQIIqn1r
r4Hlc1MsXxtH80NR14Y3hRoBNDqr8RCMlnpqE+e6KxO4ciJ/SWV45mx+Wd+wyNP32TQOdm1dxkgF
10vMCx5nwZOKuu4O9/y3MI5wd1PLDfKiq6q2DmYqOXscjhZrsnZDQgZgci40mABU46HS5ess7J2r
kQN1obtFib5fV9ESZe9miDQOoJ80KfsKe+7I8LDQjwxjRJbFibuyKlnHiTfq7XZdDVCTS89q7MSP
IyVYpOIPWfyeCe7SSPIrdUnQGFhkCvVj02HfkKy7IVmb14Ou5p5Rh/S3nIvmGIX1V4U5R3T0jdUr
iAeLoAdgc87eF/MNaTeN2HAH8+el743dxxsdi+qtUB5lD7G3dG8qbXICd+IzoGfEsHWsfYVW169V
57AGmQIqGxmCe9E7pINF9p6L0t0hMwZgN7kiSb/WrvKnZIm2uIvpPto4Ao4R3uiqOM7d8s1qjHut
IeFAERRYqRn7rZIdgBVByhi2GoJBe46evsiJZb1Sg8sOb55sjR7zkL0rkXJuxbRbZ/h5s4jei8k6
fbzvDnoQU1+E16hKthHTclKzKVjlIXmLzYoxb6d0jvwpjN4rl88uY7KxNdDNNR8bV1dlDLo+1ts4
W1PgpXhhGCH6h/J7uKikJbCt4V1rqm+5fNtOF9cfUnFSO+tJ4i3OoOoXUTKVB7UDdF/nbNNOD0tq
ekw1fTsUZ9Dn8xQaJ3AxMnC9+lpGxg1gBMt6St/r6nVRoQGRxh9RpUP4NaN3gamHp1ld8BFT5pGN
N6+mJ7ipARGZ8f0C9zFkY1oRYUYQO/5YknP+oo7iWLURgoXkRQOrIhZwzvLG2jVzCMtp28H1slpn
b6ng6Vph79YLrKHdANjG/IgZ333EDau1rmq3PM+L/ahVh7OSjxtkEQG1vAysYT1DUoIE0UuHH0lq
Pj98bOo+4Smju4fWXrCWwS3vtaR+RLALDV4lxEE2I7S9FnMWb2yVW8dRmxxMUTbaGCYIIOB+qKNz
kYfdHqLm7uMhtDK/yBVkSWgW7qGW+i2oAIgN957a4d4M5WOU690hH4pgjo3tMow2JDae8rI4nTcO
2iVOM+7WyuP7KZlw6ZkQFSz0Bl2soXU385PavY8cXhqgdIOR0M26QLqVEr+K8dZQLOFtSK37locP
Fk4RvqpwXGS2dqrGKvKHzv2mQgvy9DjZzBmwU3FdcEhPurUvuuJ5PXGH8GxCuKDReVo4ZggZGfxm
LrJQrRMu8ZWlPWAVg9uNvVtXRz+aJwgBx7BJWZZsz9b6oZjDY8cAO88ZuPkyhQJLe1l6Ha4Uvm2z
Qs6t1pEcT/nemvVLWhYoG/E18KcGyCEd31TTOK0RKFGbZYvA2MvKbAAyn1RfCe0gtrRsYy/1k7Wa
Eq45XL5AWZeT/3GVInvXLaKWnRHqGHWHaoelr9vpO0wK5ojiKo7fa9DUdhcU1EN+YjN0Icy1G8jk
CKsOkwUZ3Zr0oC66V/xhr+o7qOm3feKeHWRWnhDijNHVicRip+O3RITur/Fh4pXDk+WSDWmcGuwl
tTl6T0v5tMbqEgFTvWpaknoLzeawHsB1irdO3l/FUPjLSOqQNUfky+nNqMi7JemfcK2C8/6U9PYx
TezjmsV8pKsZp4teRtsp5DhoJ6qnj7grlWMf6g843qUQpIkGqHvZghBvyx7nRO3UJMReSBU9mI6N
TmKzpoB2JY6T4IMywzrNdCfDQQ/WELaW02sgErZ++jiy1rxs6mhEdOEh6+vLciL9QsX9rqQjWghx
lCpiA5yQyFSqhqoYAFOWnLVE6kprnxAYvnXhw8fZbfMQrTZ9hxf4gnK8ApIXJ00eXHd8Zc75/MfZ
C2td95FmnKvZWmUorl+4I80hIiG0OIDosL9WLbiISKn8sOhZCqZ9nhRWuZlPV7DJe1zdzVOUQY3s
W2fylHq5SbEWqcVTAY8818SlBkWD+Xo35R/1Ovag2rxv9e4+xBrLWiqoUvIpwVmDSofHZK+lC85O
elc/aEX13rvNk7a4APobvMtkgHtxHphhwfVicsGJUbRPuXGf2eqxCIurbozfh6h6RpsYAyw2gnwx
8grhGxlXTVoX99q4GUZCkGo+MmKGEmniwgd5Dd2z9lyVF4tR18zhI3ym3lzA8KWxkSzaJjHPH2kX
lE7KGcU8FY4RkSW/hYsOl1IMf/z2Rzr48edymwUhy5xz2DhpbbjRp6bZyLHf47/Fiph5cybhUsez
ZVoINTSIOdYckm0sHLx6M0AjRNzEbm/dhPdRs5eLgUPxIz9c0NoMTh15BohzsG4DmbZPScnJkMXl
lcKQdrbosauLHx+dlSZaz3R2Tmdzmhip+W3UUPTMfB4kJterpMrlorceWWI9QhUfltHqQyW7zZrV
snvSIQRdj4k8Vj9J6mw/nOWFveYbOnOXfYCjLFD4AR892LeeNbKmxZl1zpz4CXGl41mF1m1U235L
DaYbx1xrt25LbIGu9Di6SQSpxgxfNI6sFwMHRdZC9vKx/9jjL2h3vKbOHsrBPq/9mgqRga4WRygF
gVgT4Jnzc4zIfe36wZkyEmKeZmjb33QjgX8g2ydpGBskfN+EydVk2smlgeTbCtYaZvpqTCniQLd9
1ugZeQ70BcwEUadumaMa4VSHT4e+HuzN4FA44Msu7zs1wQltxOc8nY+mJbZp06Dd05FxgZtd92aX
BWprfge0ex20ovAHEUcBw6ORp9XRgzmuS9ACi5mMeApqPXf9aVFOWT86vIm3SRM11VEHkNm+5YmJ
nxSzM5RcIxA2HNi2LkJfSYUatE73ZLVzwYmuNntFGQ6YsMM4acwrN9XFRumiy6zSLD87TeAZ/cwF
4iaxw1IiBcCgakIN8s5siF0PxzuGgo4PXol39OQeop4hI2anbmFcEtwxdfFk2JMa9Qy1WmYy3YnH
U6UBbc7ej+ru3lAZUShZe3DxAKItI7pS4Qnuxkz7CicNbo2JUodEgfKlMvg/YSRBityYQBJdG8ai
7iNmPI2Z+U1OrA8tvhJD/UY8n1DEbtRR6Xe5SprQMHqbpXA/QFPf1FDPvVKbv3KMov7MAJ9pGflJ
Uj8VbXzZ6pjsqflwp6renBqp9xHrUG6R6ZHqLu2xlv3ZGI2tQODgwRWAX7J+AEq9l4wzokE7wfqY
FhKlgYw9NHzHosq0NVgshpoMO8QhOxAAf2khaNXEPBwsKFWpP4rCYU6rqfqVqLMAJUAW2EtcBUOO
xGRNWntsVBnqdRwQIPsRZn3oEUzFm/MU55808dulDAHr3NtJQgCdxfXgqu/dUOyk2g/EXLyqUXpz
RPSgnpO54MTdvg3VdNOV6iFfdKwRaWKu9swbnp7cRhX9CnUm49eFeegItDnHBH6HNYmRDTfiA7JD
w/40GNXgZap0t2N/UaOugC1ihkHsoOEtO/wrcCzjjy9l7w3hbRJbYTDZ+RnDjbMmbxKtjf1RR8YZ
dV5ZQTAyGNBi1uVtbPABaXWhKNGC70cYQxqzf9Ri3KTR/APmEs4j7eQrWox9iMIVRZPyrcKkEVlU
7vdJet1E04WOX8P/pe7MlttWsnT9RKgDJIYEbklwEqmBkizJvkFItoV5nvH050vu7oht2WHF6eib
c1MVUS6bIJjDWv/6B5Yyna9X6cPaMfJ9klhQnMAc/Lz8Vhn6Q7Jg+iFn7THvxkNi46RClzgW4jzX
zhnLv3NlUyBD69wMIXY0OkzCMV0vlYMDgRv7vGF0T5Q9RTscxfic00tyzF1rY3N0eu+bOM0pl+xg
3pQ46xtG/3SpiNTJPWOClOTitnK4NfCxPGFNkIAx4wek3TayxeqmHJ7SXns1NIixS5V9SzoFGXeA
pb3pHXloRF7khWV3SaOfoJz/jJ5p1B6F0uxQyJHLSCMGDBiK9hVmpgcZTwz+dNGRhqyf+uBKetYM
gqYO1U9flpTVFr/3VPvsY8QfAad0RDHM1g3TNdvTt+MavFHTrmGzBn5nyXccLF5b3bi3E/fbiMsn
bHALbQ/i9TTtb5X3VB8mDDit6Srvhu6maLVNhQ3jWmjES8DJZYHVC01WK95QA7zEVvCI99Jh0nJz
76nq1J05kouQ/qDs9lUbXHtqOHH5ZTUgDGw+cGrCOzCFUOdnJSdWhwIGaSr7g7O/Nzs2E5d56FnZ
GoJpy9xuJacOpRP6AUhQgpcAYKwmLwqRj9IbI26/wrzjBkx+Yp6opP4Kx6m0dh3LbwoVdlVBkkby
8TJBsD145yhDqaryF/XfKZ0BNNbXr8IJ3wqqQHMAXTGw31ojgH5DRdJj8TXQCgloVSsj+Gmgr/Gc
4QVNPbLdWT42NNNpMZwjFywtGrSfUdHKlZnsF8pE9aYwDDu35SRXrFHo7o4B4qtACEj1z8Ld9Ub0
FondUEaPWTfdUIe9D4AjWM/c1Eu27dAKQ/anAEZcGq015JA8od17u0JfFIBGAwLY/IYRrMDDxrkJ
p7HchOFRFzOdMI6lGPaxw4xXr28WdeG/JJTUbki9GmpfaUGuYFxnTDMKw3kcG9Z8nTZYprSpn8f+
2CGnMstgU8IQB2cfrlsn36nX1mnOHjupzuP5SqZG/1Q6LnrjdS3l9eX2L0ocjRhT7lpVk6GApH70
zOui/Rb14ir/Gjommun8FBlatC/qyPjngfMZQaRw7jBe3jZmdsAVgTt6oHxU9UWnroGZYCVIpGfb
7ajC+vBt1IOFeetZq02kBRXfDhrqI5y8m77nOxG8RRmG25PZREziGclqXcxnlwsccv6o177oAKY+
a69ddzI5GilYu8zuu9bkEswH2vRUmMoxBCah5pZbI81em7a/x3Sg9ee8q1e6UT0EZGTpvFNAc22d
18OwDY1pq6vRyThHb/XU3LlxAPxvdVQoWn0v1FwTG6EXcMIXZGzgAvPXSTbH2qF1kY6JNqygMcm+
zH3iY3QDgzkY0yu0Zs66/GpL9oej0A2IsMBf+AT4jtwkczcjP2y4TrAZwQCKIykO8WqWTdmoTXoQ
i/MDqzcNo3wDD5q+PRQSSnvT3jEKew+79qVphm7TFvYNOnFgYMPc/LMRiuw8pO29amuLwfuBS8tV
4prmvgIbRGQOak1LFhKys6I2+YLMcLqAJZdJ2nNccnyOYooPVTw+i3EqEDCbZy8DnrKivUXtKmEk
++S8nfvuPqxeiQYL15cJnOu5O8tNT3hRPFrCVgr+a7OLj4GCwEM1HrscQRFmIbLgyB6al7lktxnV
olibp/7OHrJnoX6LHtnVGtOYRyJhWr/uBw427UB1s9ZCLqEJftNWUizHWoeBparZh2IQG1iaX6De
bto0+0lI8cmzUCI0ONZIjxuhdNDldPF8nGOIthkfxH0ZMLENEcp4ydFz+ZOgOXQ6I100LZsmpjZa
gjheYQxzhaMOUFFSP2IweOq1Ho1e5VD0MGin64jelyR9p5pjHIKMnhkJLFG19UDAnMhEJSO1/bS8
hNXihxXr4VIc9aoFwbVoG3HVrmIFNUBJeras3eRyKGT0BV4wHYZ2e8F7tCJ5q1GHrdQGr2MPsozZ
3MrevsI4iDIzc+7dKd45HhsvsUhOTjZ1OOMKwO17gcgS52hN9lc1SR16ng4L6hu8SIn3QbRcmKkv
NedmiY213ZrXtprUxvl0o575ApTJkLOtL8UAyoJMNDHSW2fXmHW1TaZiXpUO7o8AlFgjAOS1rrXS
ool3yjuBGJBuwDAe+hE7T/WW5FgvuDyisQsRVoya+6iQXvKD6dNbc98aGMYPT2rXFTWzaCZtcP13
NlZ02ILJx65YB914dbmddUEn0/b8uk5u+GWI27XqbbyJ2wRJ6iej1z9NHh14vdJ0QUsQ7Pw6muoF
nqcRLQmB0TxrmAAKKRgXg3IAuaEBoxe0hLZ1jhXW+fexJwM2/vWPMyoICMjsBJ+tfwyVHJJBDmEC
6VwdA12Cj1pZHAlroMHvuheo0BRrvCsxyZvLz3AZwtp6tYe5QvVp4C4doxUFzXEMdhKGvbaXldRm
zi5DqJmHxoEjeN1pNMwX0BoKOSidV73hNr9WjSr2RNpGQSBcSnd9EmzrfHrSkmKTYIULtPJqDeC4
vSpZFPA6X01L8T7G1WFQyxCR0gAFvt5k1vI0NP35AhDAMv0SRM6uqKL3C1YsDfGDqvdZhgjj6h5T
kKI/gKEjiMjZJIrwAn3gpWq7dakPu8aCNVBb09415Y8+0m9za2JQjUR31ccL46i0OuPIUq3dRN8K
pl6uXRwjh5uhhwoPsPIa2LsZGMDvTLUtgLdXtTDwbqUSa3UuoAu0LTG3W0PKZgek6zRLfM3Tv/Xu
D0cdidGgC3Qrj0VLjWiFoC1TxJghYA65iuuaGh2o2SXFrm3S76kB0eLva0Mo/t/HpeEx4BcSYoAO
ueLXhYnOljElT7ILWhZmLYCSS1N/cUy83yoKOYX/Fb7pjDwmh3Gi3zsiPQkbi9t0xGgM0YyqWzHn
40wOkLITFQ0M1xurgDsGyFvBGH9/ZkPxlT48M/4ajsSOwWTxfRzjm65b27FI+x0PZ60mx9oWaa1t
RNUA0Gsav1HNpEJLmjWwaLQNkoLgm273yVP8YUt7uum5cHttbPw+ZsJlwjT6OPX6nVtPA1P9mnNj
7u+CbnKuFgw6Rn02fHMZHjLXRRywKmCrwKQIsCMcnhBcv+sVopmhzJ/qAejbQLba1o7+8Mlj/mHv
e4awpQXpSjeYYf36A5tFp4Nq0+a75uNIs7npldUFEp57i0fx4gW2bPk4tQ1YmRoWJwtOAHaQHYvZ
xs9xEuNuyD7Jx/7DoB4aFI/FNPfC7vv1mXKKXLMrtG7XNqEv38wav8uUId967PPH2qputPz+76/h
j59I/eDg5PkHFp/bVcKGRNhhJ0zGs1UZcqXsySZLvNdYBgLa4bnbZZ/F7f2BPQgTwfZYkp4wIL2J
X79pjTWuObl5t0vvgynXOeG4B/XOfcymJF/L+O0yaO48avMlACSkdywXgPTRfcTQB1stBVOoPiYv
3dQvsVMva303TIz3ZHNqNSoBp4Bb62rGJsjP1ic/lPEH6ogiZmLgwEKHvvHh3hrLXKsRnPR4zobf
SDfPdsY0HhoGBbsLwKBVHBqV261FLI/48LWfxEuJ35kjts2VaUEScj1F9fz1BfaC4iIokPu7sbxB
BwwY1S+nMfWN2TyraY5eDH5JbAbDH52ht86MpnZv8eJPNfsmd+0b1c/hvsOhLtIfcy72gVWcGNwr
s6GXHAU6du2fMY0ueca/HlG2DWnPZr9xDjgfY3JMd6rmUIbtLscOURFeONgZpWmqUxuiebUUXJXq
YRWEZXXiiph47DqaWQUw05hytS0q90xXnhqKOaFFBKTEWvkCsPs+QkeIzW07Dt/ynGYwa2i8Gwu6
B/hz2sTvEebXUFPLl8siUlj30smDGtMIL3k3MX0tzYd8ib5HvbutKszQ8HRknszoKmgoQBSQmykG
6GAxXNKWK6t2I+4p6v86ce7jyHpwUlXowdga3Xwv5umZZI6XlsE8Ni3XikRZDPSPOB2C7nnrusgP
Qno7R1sejZQy+O/b+0Kh/PV9K36wjbzFwVfc+cjS9YxhIhZSr3ZhAFbR9DECK3pDNZIcUeMz9l/e
JEkOlR4hcqWSJzOACV3h3YSSv6De0OAFmyTFnXFWVXQYgMxfOh+Dav+C/AR1hXTUYQXKnJvQIJFk
UI28wJSLvLB40+T5SWTyODsBlVXZeCsN70U1RiOV70lrvfss44f6+1f/IP1RrCdp0xUzOrWhFhGQ
9GGHDB33UzPAMHTULLehPtGfrFoj7oJFoNYXuC/Om26DeR+whKIHpCH1kFc5h7jJ3//+PL/fN9L2
mG4LAZ9bl9YHsnHkoPUPnbDe5ZK3MfIqBcvO6D4tAy7/0offXOqG60k4vGjxP56t0K6CWmSE/yzV
2WUCUZcwpPDj45spIGQa2WKNvRHg91tdBztLbPe9HrpXSYrkOlbvQVPohUlud9rwnPh94gpor8ue
6dFYARWBMSdpd4yYDPICKwwlc7iMWqU/IGHBQKM75dH0qBC/UmFkaqAGq+N0mZ3phTwomisabmzr
1HDZMN/dIJn+BwsAKiMUU1vqtk15/OsCKLoB760lqnZS0jN7ZfgGO54BCJw+dUBiHEmPoYC2muHH
1CYPqs2bictY9XX0jgPYJ7qP3+9aKQ0bkqUpTOt3xnwm+lZWhlHtGmwgV+VsnsqwfrQF5IFCXvcZ
+CNi/08+1Pr9ppISpbgH19Y0dOl+rHNKo3N1DLN28+hKP8PT3KvIWrz8wqjB3myjvzElg0N9xsHV
8xR8ZH0pUKDijPQQ9PK76QrG7P342MIi4bSb8F4Y2LxJ4TBFW55qMgL7AAOp5snKjQIHLDBPe1m+
L8PpAhhVITQpKolv7mJ/F4pNJCpnJ4b82Wunr0DxTC0K5bw3fPLl/8Ay5svbitMrHW7Jj1T2xp6g
RU+cAVg0UF8Anuk/O2rXlQ4sAbG7604Orp4hBiLUoMAnDLV1f0Dl//fNfyFyftyTDkuQ4bfO9fdx
96NGdMcS6/bdZRx66QWtkgGI7gp/wBV1z/pnz4TbpC2vkzwfyPGxNm0W35O8BeCtyFZq2ooj0Zce
nxK363hOBW1joHa+TDgvXBiz+EZ4z9h3QLQZo0+mJbWHqN/GfEElwYBL0sd3KfjiiJUCTGdk8I+I
Md4IfRii8OfQQXSpZ21zocPHEMAjhwrLtLsXOTgHrZKPF4S+UEQsbD1F1t52RMisLxduN4Lcx93Z
tR+yDADS0qPvuKI95yFKj1nPf+ipxG63pnlscEdl5CHu8gQkSiZPqW4xvmy5XnIMuGiamM5bw6Ey
uFnCtDZXixG+Z5GFgy8S1QDH6SGKSP/p93pX7goLt43LyaboQ94cfokWA+JX+o5pEqys9myOjxoK
y3WKw3kycd9glg4rSN08/PEdAm18yD6VY10inn/75U0LtQxMXx2xw6+nUOXi3tXQ6u5M99Bi0Y/H
QHI05TD5NmBhYwK05FbzImzs0ql1LiP5JLbEpp9bsVqabs0dx2ibIkWZ2iCfbu4HHDR84mvSDW/C
kehnenpmUnT9fshOir+6JA3Gk111N5ku4wibCPM4L3Ai1JsvrQ7GxOT3zfLoq5MxZiLfLw9YSqwv
vNLC4x9esOMDfd420WTTGuWMpErGcoHRf/n71vjDPe1yHdKEIQHRhW5/uKeb0DLHjunSrpDAXv00
0la3brhLqgCFhQdWbolj2Hj5ul2kcZ5gJVqGtbXcQGLihAf6EOz//khKP/WhkXYF5sImuhRkTsZH
QY7HON4DrS13OhbFPvX/AZMvwArd3FojBBM71K4R0l5pUY0TA4yGwO7JNcJrZKNZ8AS8Cgtwu342
lpOsaxszLH5lbgVixzRxdaHBTBochB6mox6Z2I/j7egVHvwupCe5HXwLl9LbUb7AXwYl1pMGw/jS
2ReyeUlSbR2X+lp1P3E4vHQlKDGkGnKRVo7j7vsRE1788a8vszkMFATOtAl5JQOj1hI585jp95g4
cNtMnHhL4yiwkWFzzmyumSDuzEi61k7P0Dcr2eSGS9MwRoe2hLdV1w2mmbJfwce/KlKsuTx7ZlEO
8RY226NpwhTUGWx5MZFptQp9yojAgpWixsPORH3ozew6FylKXlknfbB2JIx90p6Zf/oB6Whdg1Qa
aj9HdU//kjANNXOEZIzKXZXCxBhY5opzAo7l+qYBnpq4YbYKVBiVHkTjCkBHVus04ZBSphh89+S9
EQSRqeiGqr+7MJkWRtfrCDOQFfZI68vAbhEUklBA1roaPJR1DnU3656zL+FMHVk4FukN+Ih+sjr/
sDgdylqOWR245yNw0eO3gPlDWO4019qRgQR7nMN5IQpC3ayX0jyDXvT3D/2t35RsCFo2wBKLilqX
H4qpyGjxakoBanXM4HBciH28p5huLNaPOF/ggVBU5q77lpOmlPbU2gA4ELNH4demScKb4gEqHLcO
5DeRztDSxNmV7cvlD7xqOsOM3VWTcWb4/qkk9mMNdHl4m/kR54vS93wQQTu4MyYa3MEdVk4PMnSu
0vpkjy0rkmIWTxXyKFV8m3WLNv7w9xf3q85euny0Ot7QF5mkOIjfKpC0sltYbbg9KR2Qqv1njdrf
YkiyBun5tOu5nE3/vm8kNwXHKZpUZHWGd/kh/7X0ySgoHRwlIoU4BpvMtmg8lRPMXA4wJq1G+pMF
vSGHooDRj6/ro34CaEehM9WbuCDgK8c1Yxs2EInLQ2yPAdFWxIeEM2mPmF6mqyiGfab1tbEzZ8ls
scVQqAWEhuP2HRuZwa8dEkJiwWhKGO05wjEHJSFkHgcqUolOeYUjOEygZXjspNiNjvGtTUPtaOwL
M2HC35WYfvb5W7x0xTazkUWiVlxhG+YoEs656cdeXeBfy2pUxlAv/TJG+9x8mZl3bAeDZ9UtQr9k
aFX7oVlYj3n33Il2wOZmAeRqEBRSZ/hWaEP+gkazaefhyxSM28pO681sQx6Z2u+hfJv1+qsO3LwZ
TIyzwxG2bZ/ezp7g3aGQc6WJOa/JyI+GiwDGZK07UJUBRq+cWkuY2bXXghwvBlLZOSTIZltE59wR
2ETi6UweM5Etbv82ectzlCcvIO6Qwzg6Pf1FZx4CgESuHwr7E6YGjCa863YhT88wDjllPGwnDFUq
qyHhKXK6NYaq+NgS2Rl1Maanojp2eLH2sYO1w6AfcOjmKNeKHTSmijLLe1nUvDh28x0+95EPcD37
c7vp6uiuG2iTHLKetg1O4a0lm92C9/GG8TtkJJ0mngqCBL0lQnFYpLBoA3OXBJUgQWEqeU9tfvSm
B60K8M/SHqrOug0xisYEbxvacXDlgnbA3cFLqsdr2Ndqfd4Q8HEQuUWiAtgRtA5e3ycb8eOdIIVL
H0QAL2gd7meuas/+tTG8EKUhvq/u1li6cE0aPBbJChShND2ztuhSW93acBuiUNIB/rG/WiNMJGTR
xKp6i1PmD1Q5Z3OZrY3DLJhvESN0SS0fGfzPe5dr5ijqPvZlcpv0g4NBMuE2GkqHOItUpif+M3bx
5kLjIYEI0rck4NfCk3gt8gjqjJvAVsN0cO5UBEVTbJcUL+9J147Y680bnYfGNlheDbygleU19YZw
H4daY7TWSdnddpF4TDrnixHj5GV1/DHdoK/vxthsDxkVumeP9wFd8UYvuYedML/++xv+CEkinuSA
43RFSMgloX+4dIOuQiaG5c42apZdA5hHc/9ZT//bj6g+Q3Ks2pgqGfZHPw7ytiD5OgTTj+14yvmq
q3JgwjpDF1lltrw3XeenLRq/8rRv5oyr/axB7vv79/ytq+SLchFaVPQAC5zrH66TUHOdhLQhjFxC
LNlwEYbIhxcSmuJlZDLg7PEqO9ta/eqabuAL5GM71CB+SfbGGo7lZ3pt8dv1ZlLmICSkj2dQBST9
68rGKo0Qw5yEbGwwtW2Vf+Fj8Q7utK23QD6ioUsSPjq0sejFoRIQeCbcLu9O2Hbft0ZJ3VjkIJye
DqtNLps8NcmSbN0Ng8hp+/eX5/zxYRm2CiAQtOWX2vtf2zDVlkYK4iO3DjpT4jHy52Gu2/2okU5H
Q4JNdZrAJtQps1BbH43SIP2jKPys1r3VGM3JLXIMtu4ZGyf7Zg5srHsy7OfM0YHv2AcP9YyjG0Eh
FrGG84MpnY2WysUnC3OTNwZcO7wK6q45GEMNN1KJfUnLMmDKj3LZI3Mycd0Ov/YGJzmsGhKua/Js
p34H2lyfewOvq7k95PSqeRSRJKe5oR8JnWA2bhqD3II9S/SqtOflTiwFDu4AWz0D/yuc5kiHJ111
pycD/XJZ3DZxQdArsXCfrFD3t61Iv2k5jmOaJrNLqsQPKyLuHKumkgOvEcm+6LTbedTsVW+jV8Il
HY266AETqtcsQP59eT+yJGWUWuUaf0QXFlmQrqTXvLfkb6LHwCa6CKungMAStI28rCW2FiqF6Qte
Yvdp5nUkmjEkj1xfElDhV1PL+Z+/WxWN0bSI93wxX5vJK3yNRD5u3WovBvJVBWIAszsScGRu4JeQ
czZTw0pYGcui1HlkbuDr+t3NW3u3XIPTMm7v4g02mcuK6Eku5Sr8irprIL0DY7RclGps0d335aHu
xLLOK4HfluOcoUGh18O4G8P1x7nP2r1ZkYHXQn4mVPl7B/HGd9XSm2zvsR4pneQSfCXq/MmOke7H
DQnIVVL5i9XgCzBEK0kRfmosUjsrs3xO83GVxwSTjG6sfXJz2b9tGX5NprqCg49BpfkRPKqIS4iX
mCjXvshuQFGukl5rgEyGUxyODzlZc+Bn+OgH9FhpzeqPsTFYi47X06Whjg8iLngpCZqIaTO+oYqI
yBULyAN5gd0NVdxufwwzdr5ZeU2MVLkp5dorjeUg6fuI7HzRF285pqFr7PEiveUE1vzYZAWQTWPf
4FyKkey4ZUm+z2P+CsalM8xDVYhpn7XqnVviaLVtJ3g0J/4CKflWK4MAqXtWrYbYhBE88x3+ftD8
NqKTCnMxpMWUkePxt6J/nuII/g5vbchQtUKVxSGeyfeMm3yMGg0A3VgZ+guBfaaPzdBnDALjNxye
B6BYcW017hK4JX5omaCI5ELvO47lsL/3vPRAYuWtmcTjPu1yfZM2ebYSQdjC8S+MdSVlQH0bfI9S
QXS17F7rpWyhaE20+hhEI3dAfqjl+5ps1RXzia94wWNGO9Q0gDilIvYbnpnVnMbQuQ4WuyVSFbtC
50qrmtuhSitQPXUwJt0LFtJ3+AG/MpFYiN6aCIsT9alJuKzCJk7XahZGB/g+OaO97dCLr8XwasdY
2wtZbSBds4YENJJkcp6myqAqrjw8ljPK2u7Qm9zH1FUI5xHniGxC99bqziYNzZCRGnclRkXNqZru
0q5K7sjBWXudyl2dCTgiZAbfYXKUu2x8adwQowHHvkktA7eBAaMFzKA3ZYxPgxYP18IiGC6BziWJ
O+jcot27nneoZmn4ToOmwXKQMKTx8Jp1kYHRvn4bjak4KkwTIwU8KbGqhVMqjq365vCE+AII2YG6
02HDgbOScfBdcNqx39XNLQjkZY8SQaibV3gue9smlwmI0LQzRhP2IOVurlnRwYBhQfRIvrFxBfbR
eIR+ounQMvpBbsJo2noW6axNoX+rrZjZX68360S357XdWBTyGonzc87/NhBjuJkCKreM3DciWLCg
1ra1wxmH2uV68iTkPgQiJ6cBK6uDAGED/vP4xYXmTkzQvLsx5eZ0xWdzxY+jDJY2WwpoWXkXqLLj
1/uldRxs49Geb12momtMZcNteGYlA+NllNZW6UubdujvO9r9rZe2DCYVFDgm8ZQ4Vny41cgWmB0m
W5ixCay5CGR4Sj2+t/CiYxBPvl7hmJdJKB15nDbbomnJ9LG4bZADZ7iYbxKlPdHc6TqfFhNbddhv
ZYuCQPO087zU0THEvmNVNiWWj7ah7AF2TQmYlmAwvurJWES9jwHASK4HBFO0BEtfbksja7ZhMcVc
RUijI9g5SAqL78a+PswUWNtEpyUmfazH5Yhj0yynOzh2RBBMNnFQykMkSuS1Z6A8vZzYO1fHBDjN
m9dpJtPZENbDOJgvlSnemxwXXwnvNv4BZNrDQrZP9tS7O1KIaQkcuSM1g9DAMMYVFKR8U9TuHXJP
FjbgziZw0gMeX+uRzCYUABni8Yp8uEUr7nSPyPlo6OllAf53o1Huh7TIiZ3hzCRvnZAPPb+rbWCz
WJvyT+oVQ7BefgEt6FoZUFkuLBSO6o+AKzPzvNEWrNEsAsi8uaFUYYJJ0CnFE2Fsj224/Fxq57DM
S77FIAbicGtcWen4yYOIiy3Fr09i6jZr2gA4hJHofajtXTRmtQhxUethh2/imYygzCuqzZim7ipY
yGxNQS/WmuKZJq6zqnqXjWjFmx7qDIasx4R0wW2jklLVBeQbVJxlzu8oxyJZX7f2FKwnwEnAZH55
IgOe9YHTRy8tjOeC6oH8r8yv6pwfvrKu27x/dYow2YJZcCQ17SpxJXFDjn1Y7ID0G52/1oxbJ+S9
2EVJfi0fVVtc6cJpT7HgYCX9b9t7+SFRp2jidAy5BLLRIL/3uoTc1KTeRlxubAwItq7eghS71+QE
mJupOeg0EG70XYDMUHjlD9ZcPvUFhbNArbXRUNevR7N/6SHaHtMzoxrcuvopp3hoHlvFfcU6WBA7
9Sibjg5jqNZVSk299JFYRfjqUEYxkcxHhyGMWT5oOaFUElv2XA7HiSD0tWy0B3sEWMV1HF2HZTAy
w7ChwidoQSM5FEyZhx858Xp4emT6sUhVNF2AfQQMZeRzOSUdGxMEGxHHunVReMYrsfEmcciM0F01
MbJiMPA1CQkTmVCQUbBZTvh/ogperMJPB+6FmvhAH7yMCklrEoMqJsS43rUE9iJx5cs5Ctf9ckd8
z7wNtfocx6m21c1mjyWLhIZC1dXnRHFKwpYJg1z8qnGhYTKNwlW2QG9AbHuRQDrPMNWW6TGf8xFz
bQcHjMZ8GfIHmXJ3t0YCvZ4tTl1lcsu07X4mV3kzBOYPIuaADWLmCDHWXSv3bdhkFShY7dhQvLtp
8WGHeNtAefaE1XDlxN2ha8Iz/cstx/kq1p0I+09U7U7Q+EbUnptadr4R5s46gO2JkuSt62CI9gjd
W8dcfG3UyAzX9ZNQiEUol2OUG8S8w+1aD5MJz8G44seGmq/e/OW4IQeb+r3p6vVAeJBPMkS7rof2
nQRffqooJ36lEBZ4SMzWGy0Ae7IbEDNkUJ5nonHn7C4Mw2YjYu8dj6An3amuu5DbhgDfxReyIzWb
5aTXYt4mM/rFOtN8CnKOcGQ6vYMzteeQqRikUtmJ6bcXMKzy6Gd42dTN9EBzODqbOOKBLrfX/7bz
4XX8vcHh/L37/8D6EMM6DvL/898ugr/5Hq7i6LX5t8PhP3/hH3tD1/0P7oEctdxLtisgJ/y3vaFr
/oe2laJN3fWmbSi4/r/sDYX8j00vjZMR5bmDuxA19X/ZGwrrP/wN8mxg19gXv8T/J3tDJuG/3kkW
nwNgqHB0rKH4N9Wd9S+gombft4WXmwyRz+4yjls3RwChMuP9BSjCrsv+lFUaibqutg6w8UY2Qbjk
TBhRMco7ATJxpZNZNjgznuCxWRBchHtyaqBosHCQv3FSVbW7IzqM1pyvysZpDrg9M5Gdp2OO78NR
5MOGuDLjOvsC5cLs5L7CMBb9ZLSHKIoY0hDZMcss8r/1/lCO860xEWA2iXnBy4SQRyf5Weml/aXK
xQ/Btd2F7nKvO8vPzDWcIxUNpKwq3hAgMR2y3tsXULT3xTS/pXYY75Flr9oR4Xg8ojkmlJ3hmZfe
ekG1d7i8nC7Vb3qkRSRx5fadGUaM5etnT/T2dYU6c9GTbenO0wYpC29l3ukX6l5wLLym2uekP6zd
BvWHNRfPdRCeEYEZUa/fuVZZbtGOGJtwzG9Jysgg32HHlDpTBlpruvtBT669eY53cozFXg9tv4F3
XeitoWKcKIpxEz96pMpmU3xyiYPC8V2PDw5Mx01QxdM6irpktyQFR2MEvC/Gwl45+H/v4UunABwu
bvKRnfjTXKDskWZ0qmTVrW0xI5gz+/AoYv3n2DnVznUnCItMh09TAbyGzKHZDDK2wNnxj6+qkLFj
G9foYpK7qu8HHyMKA7Ci2KVdBBsAcx4EZTqDDJ2MPUt8z2NPbpAP7kH1tP04wWIohbGbZ4Ju6mDG
wdo066tKeaI0FkHcnVnjSDT3tPPNPG9o9F7wOuq35qw9TGVS70ojpLtCyria6fe3pmkleyJ4vJVc
wIDaaU5vtDL7gVHDfGWHC/9ht+8z6eunOoE4FrQoqQ3mZXRaq0GWw2nkfkdXv+xjZHc7vIrkivSW
bUf+yz7QQQ6j1vRz8vTohhAvEF0bHboS4QCU5zcnnXgGimdQoXI8TrFKzNOJ+gvIHYUosaxn7O6o
lwm2JuaFEZLl5n7vcOk7TXDrEC25JlqJfVQu02lERec2U3gV6LLm/skoD7zR2tSkBq9m5A5XQHPz
RsjwxAWUUmhwF4TgLGuKXgMdRF74Bv722zpBGp9UrXFA6Exs9LTcEPHr7iF80yTglWYEwTV+OJgQ
jYkOfJItp6hwb1H14P3fR/iilNYJkt1biHPedogk0yQnya+N7JhjkYsYOgT2D4JpPxY6jvbcNG1n
gxgWTvNjhpiDZcSqm6L5ndygPdbc7as1tyHpM3p/pNGvb+LJ+VFgzb+Lgjm/n6zxuXDf4oQSSnO8
a0Hi83VgUDnbbt/tY9L4GM4YsAmIuMTmzXlaMtI+nJiprJvmr2ELelp2FFb9mBxdk8TeuMM+pJP2
AUDr3nGuJjInfKOc25NdyU0zkEAa2uJUNQTKumF8nmYqOoe1O1m+l1dkNs2DnzYy36Gm20mtHje6
liwciy3i36xnzB7tnfgKk6hqm2cNHVZXwe4N7GHbyuZ6MpmiEYbUXxXtI7VWeI9fAWYBSPJweQk3
NNveHuSk2iwzx6RN6NIuqZM14/AYI4C4wFuWwtcjJf0hsmn+rNiJd0VmNfv6mWCZ+ZS15aM+NNZu
sOtzQZzZXW/BGO+HBHDGza+hVRhX5OiOxyFYbm0CFdBAZvY+KqfXxOh6+KrEeExXgSj7w1hUWHsZ
OG2QDI3/xcLciNxP/FhggEij5NRqve/2bM+HrMxyfgNeAdZYwzHH3tItz0Jzd7aXP8FjTh87+weY
3OzHyCGvTNK0tl7qvaS9HWLrlr0NNHcbO9BrP+Lk36D047dUiZko9BySDJuFsW5CR0feqG8SceTp
w6MG/HSsjBZCDXrPb8v/pe5MduRGtjT9LrXnBeehgaqFT/Q55ghFbAiFpDSSxplGGsmn749Z1V0X
F+heNtAbZSqVCoXcnWbn/KNjvtdTRjES/RIX0LPykHdWdKkC61decqdkJBRcwhFh2TB6FNuiju2H
5CeFVw0xs3B5yhK7wVRvg/DnY9RbBGyQcBR3NDnuxzBFgFWJHRj7rzktX/PuQSwJGq6F8gwbgLiI
iEpr6X6zpD7OtDzM1Ihes+4+pHN6zgxIR2p6uW2QysJE9zfiYOVRrdb5sEV9szTLsQ/Ab4A1wzZA
62S6R+pspq1FdTZupMDktIDXdrUAHuW23vuFj5e49ZEzrz8M9pqsH9I+EuE1OAaiLQ79hPOgnVfg
Zd39sNIRqDSkyQlLpEFefV4Sh1By/epuwzVnnoEHuhhYuea9GpMtxVPzbplUhzyWOrRGmEc7CT9a
ivwuSSo/S+qC9xVmTo14onDNciPaOl4o7o7FB156/0Yn6jk1MLMTV8OkgO9y69N3uKXvXdIAQC9p
BzaEiFpAsfefnoFUj+N/2XsmiFTKy3Lo8undpp5zU43o60gTztk3eUnNxxm31jFwXBJJO0LlDSw5
sjKsS4N4Gpl26W2q0Diu5Umv03gjEKqnSGw7zC6O3mKZERzm0T2pf5eumk8VxN+uL0LnB2qi9wSp
hyiH5GI0pLvk0rzRg2TekuJRW7l/kmvhVoYSsaKI+/b3D0JPTx2ab6x9Y3qe+/lUT56xpXuF8CUz
OlICFz7oLUBPcsy7JiP6BS8n+2ottwF230c8IzhE6+4kjf6z0O0nzv1hwxOnb3//UDrDmjFF4S/i
R51be0IECJ1Zxjtoa8CtlV3gAH7Ypeo29Nk/a7t8Rpxn0/eIZNVG6GRK+WJmB8y1F5NqGUKv/Bgf
gn/whq44tJZzor5EEnJTn1NrnraZl/2YP6KIrIl3Am+7rXT1S2P25PMEhN/VM4YQLLJUijRfYWJT
ff6ycNOVpCLQAyLYuXyz5gx03ieiOAkbzi7a7L7Q8W0mbgMEqUiz8M+su6M+oQjaRVi6lFEci3SK
U9+v+aA6b87cvUXOmu7vor0YZfAygjNC9bz2jbXshlp8tGbPRk9KhKI0qKu8l2Zw3qCwQTae5lsw
ex9212Z3Mhj2EwLMb65xf6PpIXxxDZpdRO4QUNj2P2Q5A93rwXn0JpgiTsH+ILWjqaV1jbMx+GBL
gV+8dUMzxmlL8JIqi4M9Oy2Fc1F2ryUnJdF7/I2k/520nBgZUc/d7DwTpkXDNE58g9p1zNxqEy2N
ty3mdteYFe6n/GArJFcyP6e9RcIb3JtQMFVKYdSG+6cojnyLIP+eKsweS53u69qjulKAp3SDfcpX
r4k5G48yR90VudWNAqOfOR1glIpeIq98XwL3Zvd+PDoeJcs8OM8yAEakH4n1uxTHKsG1wb26oIfM
Rj4Vpdq5cjwtYePv6nIethynd4caRcoSedvz6WKY/M1zZumJXooNb51zRnWjgCqr+WxY4uY3y3Cl
0nu4OjUTGfawN+JQxETfI0fJJewpcGzGreLz9pTaRLI1DsB9lazKPj/TtPGumlCTjvEg9/50Xfcm
nofBbq6lNilaXn9oo+KryMdHQzryTjyZZGjp5tj1RuspS+kLa3SvDpFveKfZ/uzSxf61RqZsO6sl
GlHvDE7x7WjX2Y1bt77kvtzmNipUzJBhfpWWQ17oFBZx1gfoVpBOQq8J+YS8Nbs0+fjGszo9mI2d
xAa81NZSBCyIQM83bRkG+DZvR2+Gy2OuneCIw4ZEjPWnWLjMR5Kim8MYOs2ZA4VYWeO8un/ahNdA
cD4Ap4k3UqZLkkTFiE+VYSuLvpC79tsSmHQrG5TUVuducRYTRdSRJGMQhKNTeZtK9YkE0dxnZrUt
Vf6qK7TrVkf6JwvrjtpUcUC1OBzow+1uGIMOOuQD6dsLel7be86V99VpKGinRM41Fj/qpRectPR/
VXdiIE5lWhS7ooyGI2H5JAkF03SWnftclxGF4WxiG1+vKVOFWPVT5FM6xraZxppRmD8/6T12mf4d
9oo4HUrSznNGlxlCU1IUgvK1mMv6Ys3NzRyaB/SOIcgIQJy2z4vgIU+H4ZFcyY6kwuTGIEc73YJc
xyn1AzPL9wCQd2HjQllOaifiqfYAbPnYYW7b0RxKorUEBaev8BjmyacWTCeTMzNp0Y4xpEw0ZNOy
H6TkKSUGGtCUkRP7qdp4hvfbifrhVsgeH6NFEGlqPdrM0gyE01+uU33QP/SDvk4wTT2/z1BIJK1f
va76GluDUjyb8BD6voHgHQ6t+WEaD7nu64OTmkTW0a17CbkSfb+6YUTo4678TVA8b/aNYc/b0c38
MXbJbxdtesGCfQiW4rnRzpUKDuK6ivlt0p1DtZS7Cpph02S0PIysPgCB7i+zb/m8tOOPlq7l1mAH
oPYy5u9F/lHqGTt3CX9leBW4xJIWaW6lj6XJ/Sod7A420PScvVNamxy4KzwpyvMopr+6rPEOrSOo
sUd3hHfmmjVmtqLcKdak0o6LQEHWB/1T3zQce4b6VjXUCrDas8vObXVqPHaGiSze7a/sVyQbcWgh
BtyqsY7HVf6eSbvZCeOP5/qMCwslZpNbw37Q5H5TXUFQk9mo3bwg9Aomrz4memvx+dzYhmRkH52r
huHa5jr5AcjCjQ7uCa354VmAgkUgLth54OjTbycRp3y2qmPmiYtuU29bkWy78VCc68S7EohSv7Nq
6m20eARkEmFzTOzRP7ijvJFERCmxo15tJw8vtgBXiHgF+bo98Sw458QUEN+o1WsmLOsYJPlwVdEC
CKg7KouHeu9NIN7ZpM6zHTzw2FxrbTxpc0340iE3QWXMuypaVRwB94cpXPOUE/hLd4J7zaoryXIE
KYu23M7+EcUs55Yca0g1JCQo0X9ECjQ86s7kaX7mc6XPjgtpU6/5C/U8k98l3Gk/9vDpWXrJ+lE9
UsG+ywcvW4WuNDY5TcTT07a8xqjHSJZFJIciDdUkicNzicSOLF93r4ec8pV7hr8ebsHQm3HNSKHi
DLAF3DSb6VwdbL2J3P4zQwcYC9vQW+r/Mr7NjuQtet9DV3bPptfmh6VaHtqJ+3qkyZTtwj0GTHkX
s0yby1iU95A0l/WfKWr/T5cr1w+JzSHbIc8rZGd+SYrOWzCqc9STs5q2L41nExXQckHNQZm94hxh
a6TXLEGYF2fVUlBmZ5ANgiVyCMWz9V17O08juOxQdcSU0MuDEhzqYzn9VbTWH2fkgEyBNLDg5OFZ
i1+tTIdTHpo/U9O8UwXYxh7hX9uqrc2jwvJiL2yDhStIs5pQkhY9sXlZ5jyiTrm7bOSlOyLjRDEH
ZkN6nkdZ9CEhShE6pFgbmrzw6NvW2p+342GuYjVMf/WeN761ExVcTiZPnsA00TTkUQ91/pgOvF11
Co4iXA7ilB7PC4nvLeq9SJCw7P9UYPFbh5pNhElVHCHh5DgQO0b+zainz84kJlY03p1iNxL6/HFn
mCPPCNpb3uV0gyuepuIQGAbHkSbXYD/W4Qc6uecpMIHtSWSri2vZ2cQKO4ABLA/JjvJvBn7eCzfU
zq5OmUXQN+6teuQmguTMPPVWdfQoR7n4HNGy73L3JHLqf0LiWxloXvoC8iMy8zhiuSPLIC5MDXyU
jnsi9cjfClM+LEv+QBpFsGlqA6aqF2xJOfKxVMDvdPn8uPBZIqNsWwL88xzQjjf7KAun5Asjo7cX
efVQk1d0sVRnb1g0JPNTte/HPjkwNr4jowviNPdfas3Y25mEbAf6cRyd9lhHwGFwzRuiMR4XT6U3
NQTcq2J8LT7c9D0pEiBCdmJMQzyCILWnqF8IJOLgGkX3ijwCPJ/7eGep9CsoqkPoTs5uSqjJHmv3
t9snX2lN8Sn17ZtaEBMVNVF4KsIdjrBL7vDSduixYHRoYaXAQEEY8VQ2ar/U7yxzfyzBqyRd5owu
GY9+xb2I2Od317J7Gu3dT0aK3usBC62FniPjghDQ/EcZuXHdLv0ZzempLcMMEGBABsvORPQAvaqR
4ZKbWlx0T5OkhbaYNWato/LKMLZ8NPBTQMYRPmxE9sotGBnHK8doeSonEkPYZIHTimRXEdZ4rmzj
4tAxurfYbriXimOU6fxZKcrtrECVxwmMjrnaBh3jIR/kqd3UXsDMVTrF3pYOn9tvbVPKGYTZQYV0
ELJOePW2rTOf1LOhP6uZru5yXL8PzFt8KQg43zgkk8/RVqgrle33jHAi4NEZd+HyaTn2Z4Jua2uv
Qt9yEvcwCfeTaJ6M2k6OgTf8DgbFeJWOp9RLzW1gfJldMB4NZtLt3IOymePNQ0twKFxSdaU8u/6e
AlK843p6mwz3LSnKZ0raASYCmlijQcktSZFRKeIyB+ID6HRpYwxvIhxHPpW2udUFtcF0cN6HrJr3
VXcp6ee8OFHxuIz5Q0fT/H52qrdMcabpnDDIxVjThB0V7cOmHGKr1/iJJ0ZMFcGhBs6K2Q5879FH
4KKQlhXnICWgV5TIn9VE7W8XfY5Zyoow1BTEo/uzF+vasTh6vQ5iW8kJU/nObVT73KJYA2+CfoO5
fLHtxMBQbuSXydE/cNEeWK/mPREHB+VFb2INr26tiXMZ5ICkoK/E4XjCsj514Q9ayZcNbb0vXtc9
4Tl6IpTuocKkyUgwrK/9tSudR6P1+mOU5EeTpyAaBAlc5huSKa7SObnyPpKyLsg9wWglJeYv6b/4
NZBHIfXzGHG7Zqi7fKGePSZ2JiGwuEwH3CMmApagAcnE3j9HZOsNa5MnF9t+aUr9MfOL21FTlcJV
mN6oT442bv3c9KW+l6hc6Rkdz2tkz94NOE+kmxk3uLtrVVDuN2pTopl0vasyJGUjCFY3Duws2IJ9
9FKCRpLl0SX1ewc/em+WW+htRTVUW6OYkzv71C0n5+gcEh66LMW8nTLKZIXzK8CcewVXgnRsc1RM
xdmqujYOo5lW6gaKIM2vcN5Ht0eVpQ1mRB2+F1le7LokeQh7X11riQpDlMjXaeTaNIhiCGjIDiWG
p4GubIBnEMChK/GZ16bep6V5F5a300P1aC1dvbUYRPq8eBtyiZvWBJqdfbxSJZhpFLSv8EIjJrOI
IFwMgLuFpKfEyU5BWpnUNPPUFWSn7jKUU6Vz7rQ8YeMHFaRnYy60TyFZDYlOVKcNnHQmccr3LXzx
AUmFo60eSORAPwnttGtD4rEboB8wSDMgMHpw+XMLsCn+usyaQa9iUIsN1N0xHPRnHS3zRTNLR2ZT
PYWKx6/X+7bNyEQlfqz3sEGRN810TWJAQBixQajjoCAkpj6hnZoy3U2SQRbpgvkzzF0MGZNJ3lVe
8zxQ69T1qG3zEv0ujWBI2sDfqfBw5t7fLxz9hNWJfbWgODMDEhzwPuw7fChEw7nyIK0Re2v/O2Nx
u4YdWgNjPoW9XaLXWhAbIJ5gNCeIq+zQ58+/As7GmbVhHozTlJIxYvnFFtSSE3KUhykrSuTzObvP
qqDOjFPGXdjkaX8th4/ElN+F5eQHKfGZ2E0t8Ggtf1lulfFgunonW/h/8uMQYoquvs1T+Ywiznsn
rwRpxmDugEzqu907aDjqvNtnnhnFkG+MMaBhLznCsF4XhwaAEyfulBPQi70D1uKhqzifcZXg4JME
hyF7fGRuJSh6/qT+Nsbk+DHKzt9bVXlOZzR+oZfTlqkiJpvqAWvPL6PmXSZjA49h/sEsuRn56KAD
rtOjzqN9RowgPhfMA+AMhR9ZOxmS0Jq4UBea7Ii+fbUJLQXJCuQxM4wffKyi8MGsfM0BBweoj93N
epekkQ4Wkwn+BWSDid57Q30HPOfTKOt9b1fX1Id2SP2XYSjBjafsASfmJpzDAQS40gwe3tPQ+1+u
ae+GXFOaoCkumaoTxeisRy0fU7q5LiTL7kkmIB9kxrPSB3+0aZ+hrzSRMGwlQNJRFn6HLRr09QMz
Gu63Vy4/28l4skP1pR0QggHgiUD+Tu+0vqKZT+8WURVm61wLl4sYxc+XG9rnzGqmT+AbqqRZhRvc
Wa8yfSxpOiUe0OnOoV21R0kQ2K6B1Xz2m+QpG/k7wZ14904uHpE2M5Lm5c1hGiJacH0Zp2rce/TB
EjFXq409khHqkKP+bKTVQRYcqYxyJ5gYCpb6Oi4qR9/mKp1uf/8bCOl0Gzr1RVuKOP73LwqbRPdI
9yFqFBXcsZWGu4LZYXQXeq9d75xndRkng8P8Oinx1KVjepC2bu+lXhwMuj88T40XxRZ3wP/qb6w+
p6CuZjnqyb5/FlM/PiNDPNp5vi868aqzQN0qkmpzzz7gA6PkFp+1eQw72DBbjR95bZ1FF7IKOkX+
EFEVvTeCJUQ+iWYRJoH3d14oigpzO460hv8dQTyddDLBPpk8UGIf3bKnWtzV6UNoH53KsB8IcxDX
TKqbwnP/UAZE0eq5uzrC+1YL3QoDGbmB1vsgIaZrXPQhiZx0Z0MoVwsyEAX7OgRkY2pr3EcFzwJo
+R6g5lbX1Z1YYML0qZLzOocDcmwOoBs0xkQ5IjlNs3MqlrdcFwTsGlH+1AtOUNged5zsF7+Ex+JN
AMSAL+KtUN9wgiej8lNO2K+8oCTdm2SxGTyKxC2g2L5EKbXAre/lzBAni+Gl7+UPA5YmXGTBKwMa
nefzr7Zncvcwf8wtulPy/sdsRrmvQ7xfhojthKz+vDHPazlZ3TjmvsVankcdTQX1ABRrBydroAKn
GoSOwQ4ykzoA+gnIAX5fsAxuPKceDqM5PhkjK3TarFrWptr26uI5CB+p78B2M71SfuPElnARROXW
PYyGt9wadOxodzxCqSKOaFJCmnS1PHbDjCy4vLu+9jbWPOd4CIYfiHSfWwIKYli2GxFd+XFwiX6b
G3TTUTGek5+zThIqbRBazGqpdq3AW1ZHzmvgLM2lGU9mmL8IbU04oED//cGiQ0g5RSz0cMBk8KrK
8UV6NJuLoBmgTOAzxcBDGfKaG7qBNbCl3LkFXTsLaeNb5Pb1lcxNkgcCF2IiuzKnJg9TgP7WAT86
kBR3ToxmZ/T1zxGz33PF5jkGxsdYztVxXMyHiUaKreXPLJCBIQC4PDaj4u6A11EcOC0kYwruYuMd
9p/lDck/hs1u1xYEF5XVxQtaTjXANNyImyn34oa1f4O0K9uhyCNrGoikXGvrwwy3ssix0YjqVxZh
bhlBz+Zw2fYpUGhGFCJ4DxtHJopVIY6sYkSnLDkpAbt1rPRC4btl5cixXBYrYKM1bBWEbwgtkj9B
d1WanlrSB2Nz8veBtPrr3z/03dzEskTZKDpcGnUG01W3zpNCl35esv7E+N+Dw7LeFg50ciS+hgaN
sJ21CPKK7ub3X9JJmm8RJGfo4DvxsR6quIGaAILIGDVRMXof88T3YTnyW1mYCAuWffSZ0j30maR7
Y/zMBCiIiuYHSLCDKbpm7yKiZJYhs013GtSjP/d+ScjnGooTShXPkmolNuVNndxmxLKobZO/AiIc
c1Bp4jWkH5tu5JHH+923ap2EzP5QXWqWL79H3Z4s7UCxH7inncFT9UtFRr/REP888vBnlP4pxjAn
vSH8o3Bb2BpPv8sUgf9gzJfnpSqXfaLKgxklzr7O0fW0ciGEOsOTWLqsg23NT+du4KQENZYTgwKh
YCyHVUs5oPJBhDwwgQmGS7r1l+manwO11Uhs2l9RHT0t7kR5ja9edIpvdBrEh9F4yDdcbPlAUcaY
/Oalzfe1JCcHfwJNTryD7hoKkZnI8DoQ8i3/Cey0IwU9AZQ5mdZ7r+n1qKzld9DR6Sp8TaGm5d37
rniRfgBSP9TbuajEHoCeTCBkgXJyHvOqOOou+LHYPyw3+/b1qvZsUgAAeJuN3UX3IIc+gBZIdrLv
46nDRNtww7hjXW6aqoQT7T5C6JAoAxl7SFP9w19gJ+osveYptYzREm2mOfozsM5tqH9/aLP0XQZf
YRCyt1U0fVZpf8gyLBiuceCUXPYwouSd+vtxoGUIiQv5d9dKFbt26WI561vmph+JAXLbkd6xwZNM
PPPCTz0tXCCU5CLU4u0oHvqqwWlQlT+QzYRWoUNgUOE/QsHYwwYgJrLL5Y6VAgSdL9/37s1KUB+a
XXcTLU6OBhCVDeEoa7K7IWUx02bnTBhH2wdUGg10kWH77kdv1IVdkXcKguAOzrhwc5sEWKfitUjT
mFRRaj7MgKaGwDzRKHMpA++jWMIL1fKoxksMdkO3TYxL1i7PtQ5vKyGUuWi6DL8Ea6PIAYvRp+1b
H4kk4hSyTWP4aXd2j2wGFesXSfnEO8S+hX0sc3f4xsnPNdrLJGGYYcLyZd5rU51mctMAr4iqCDSy
1Qad79Tfo+laFH6/X0xA0TE0XnMTmVk9reDKnPM/UuSQD8mxy4M4dwaIuOmWoSOBeUuYt5xfyn4u
yvKmrObauCkD5EPI10+dLrYKXIxke+xlPx0R19wJnb6mc3kiQJj0iYUUDAPfdj1YcH/gnlHOnxwW
GCanVW+TGgm6jeIUZBZdT1bx2WCpaRyS52cSD6ztAL7JlcJj7UBw44jx3pe+0tvmp2NSsRBp8l6J
skV7qlkeAvNWrHxm3ROZ3bNh9yYK08A89mvHAXfiKRr8g0zAv8wKQ00+Pox5+6iD9A0DJegxxIyr
jV3flE+2arDkCXEdi55beXrCtSJXjQsZ3VjZsXovSLTFSeIMpvIlxUgcxqFdPzSDz0ZvqK+sHfO7
Whz3sgxJB7g6dVfDSr4mt+8ufuBc4F2qV6L2g3gW5IMvykLWHg7nyWN6mtpwOPVm9syRDxPU+e9V
HS5nZ6ECIYsSZOPOd+lk9iFT7htHRHtG98tuNPBdk0jNe1LcFqQfW66plbXUwnwdoDbcSbBgZWz+
5ZFijIFXtwWTdavLYsFQDtNBlAyks5i+yYuHZygXa1dSF8u8siOCPMhzbFLJWJE8XtmxQPqy7fvT
5H+QNiiODhHxZ2embavLNDhD0b71fpjFzWjJN5WaX1XP3dD2SObwIiFGCPrsiH38lXCuHamY2VlO
is+8JA9nqCSZEZNFUUA7y92sSM0eo+7uTn/q0nJfrBJWs/GXsxKQV9bk+7spEvYuDIFyPeST+WLe
lJqyO/Gtx9nOn7FHebsks+EzUbENUiNSqB+QPKmYN8v+Dl1M/lgFHiPhVVeVEF9UdQ8de98lILLe
7EAX+hzYq80Otc0ObjUVCfc+dgHcMt3FrEhQHLtrASEBtJidEorvWIyNOCsHQqAtg9Th5uTXnT6a
evFR62WbzsutxzJCjerwqjSz+G5kwRGz2MeWXtdbgMd9SPI4qNWLhfTw0gmWQxpE/srlVB7R+SBz
LEk4mtzGOvhyKa6o2xkMfFWcgVlNzZDtVhiMq4DnzrCs/pyPrgZjw6scrC5gyDo6Qf8iCetsKWqd
pzn7ntLwV+BmJzoAYcmz+sUzx9gV4dYdiTcqCRk/Ciu8takiPMs+oI1gZxIIX0zrpLmQIK3fOh8Y
qblW697fxVjxL6O5fKeG/z4uCNqoy2xqUu7RFaAS8O5TCrA6w3YE2bDtwLwObuWKnZOK09B+aAcB
nwx0u0uC4LmTdfy3OnXKXCqBfVBVKtR+trl1cq3+JlRZnepxLlc/1h+7Wbx93QTF3qddhc/0mBLp
TJhzNhXXQCkOkaaM6ylyHmqzuIUTJSKNDZ/gBXzwHA7UeHCLgsWq+2uWDRtpWp6xXCLAo006XWjV
yQgl9T36rxuzmyg7/G6KOTh6LJAbP1UMhOgZ3rycB86iBEZRZfhDENXl9TCug5yegzzb10WUxZC4
jN5eAvJh5VD8DNZ14ISPfYVLtAEOPtWYhFz4gkLaywv6NHZIv/ldVpCMxkAlFSaxQ6m4QnNH/me+
yv8zWf2v6X/8qpu5y0Sq/iP+U99/ln/6/w+095ZvgS24awDC/1mA/6bUz+6nTH9Wv/9Zhv9Pv/e/
tPjWP8zVyWdZtgkX6a5+Pv2nV//+bwGC+4DcGgCiwCJ14X8r8R3rH2uyGLl1LsE2qPj5RnpgzfTf
/80O/8EvhHj7AweP+fq7/pdF4PE/rVb9v/z8n9voke4jtP9vS5bPt+Xj+2NaAW0M8Ar8S4Iazjzf
gYNH8w7wWMID7aI+Kh6QQddxYC4AhUOj2UMdTX1s0t4mO1N/lp5MIT8BGtho1xdsnEjf8bpRVceO
60FzAeNREKCqBB2WLt5cBs59ZA3MXypAM0T+qfnLz2bnOOTc1ZFreFvXgWm0NGk0rQehvXQ5Q1dD
WNgmK9CSJ4iT4qLm1Kd45pOGecCm3H+fqehJWLQB6lahjRcNa69NDzzQ6ed5omQoaWXzutQJS0jI
AAkhG4472niwP0W4ssoW2VLqmfLgoqo+9G6DyH/k3L86fUU+3CBewnmUp1xQj26MFl8/gGvr2hf6
Rt+nfCVMfbgBJqYtRwNQ0myFFPNK/y82PxQITWKDUAWFPC9Low6SYD3/UEzdIiHQO++3rVrk0YYr
1LSdKYeCWjOs+mOxy4JyRAjwlnBbH34qCOYTQlD/1Sem6qQExlxJjTkSB4k8eDIf/L5IL+nkFj8b
6BqipTFzmoqtQzq8xgEy/GaisGGOEn/vILW59uR4ITkG/StaAKewoxPJrj+xtGPStPgv9N3JE0Yi
d2tKw991o/mn91EkN6tvUnLfpExedXerae8lfIJWhqnQceuqmoqHYGC5yfMj6SyIIWzFh6XJbi5u
9SNqypQ3E+4jtUUU41d6NxUQj9Qcgb4Eq8lYzWsydlRdWKC6CORR5AfpFrwfpjXsQEv66YfoWejY
oihiRiRwwGQgDi5WDtIXzF+jkCaSBz9AUAh7JcsJ0Ckvk02KE/lNGIM4KDMAuTDgiVpXIFYGOJ4R
offzxrMprytGWPkphIgJvBS5ciK7XZ1NN0x8A75lj/QDQv4fOxFZBy+hL7MtIyMmICo51sFcbG1U
vluLqgMilcQQO61qX5nWAAHmYXhSs7GyMVmwVb3h7UkMkhiRMaObpJCRhNF8mRPawCAah2dT+tFF
Tsn4Ga1M6FgM4wk8jzHaXBhiQmnKvQN9fqVwwbt4XgOfbQpwDWVZX2WdKl6IOTnNA/xOZFjRj0B6
wyUwHP+5mxPnYnpJ8DRr8GTEsiLu0ZEdaPwyti46+70HFvoAESG35lT6L0YX2LESuHJHLrZdKh3j
uQn95sg1UAA+1A1hKZH5mOVdT9VLaUBfhS/OSueQUQ9HqNBxFVgzkQYj+ncyamnQJ7CAGgUgWWJq
a6P6dIlHFSb7kv30zVHgzxVV5UfaASlITDTJi/g3zj3w0EfniGJdr/JTqMqrNY4DM6RsRtCcNmFc
ls4jISz1ufQ8eZng7PeQFGiDkA/EtEU6R7xuW0t6byPUy43jungCmOyIm0l+pp2Btk4hoXQJeyqT
98Zd0LfWRXCSSHG31VL1CI9MeBHm2X0byHYHmkSSF3K7wzAZXnvHH0VjEmmYjYUT0/E/ew+qcw5n
1AODVfE5LmbvO5Op/GkvfR4nFZGpOE6mXWVjaNstju2T/BMKLAeKllkQpmQhWYDc0+AdH9gMFaKs
ByKX00O5sBgXoPmkD+Zuv40IDd6acGuWbbxHgebodLJ9gTZl27JRnNy6fIgmU22VQIkNBQbBrQwn
3eJ6DXDOp+9t6/DEmlN1qB2kPyiBfGzE/I50FcXIhYUlHB2auPAusQSifXxdYGS2zDnLU2jNinpE
dAjVZMeLTi5qESzp5bR+DAByQgM9E0dTl6Jgo1fJPCelaj7MrBFHP02jmNokGJLK+ks4uX9FEgG0
y58BUrJ6rubueSnICQmMfkDyFaX1a5nVw+uQF9VZoliLXa1acLhe0YOWgijDIhLjRqgQwawr18Vb
6DcPri5fI5nU7KV9NXOeVHX51JqeOpvoObZ+r/xT2uIRztIRnkTVL/80O/zXzfzPN7EXrLb+/9tN
/C/maIwnTec5PktW7pVFHBS+Xlh5dYtrpjYpGUvsJ7WY8IxDH62xao3K936VBXEUoJyPeieDDix5
5u0RjXbmNKD4LfqIxaN+pAWIZ0WDCcsMu9ugAaEUKlpW6/FIdeHJmOGggGAz83kqhLyX/ao7IJjs
mFcDf6jrG+1e16AUOCGALK1hQWPZAMFCuvbGA+YMnhw1ZFdMEkSh2nlGLehivbiqRPeuEKTlGNzI
nuM0S3Mn+s3JaZU4/WaTJrIyOYh59l+CJcuI9fFbst/gW0tmgmDjApyeu4DROCuKaB9YVeXSuOvR
MlVVmJshjZS1qZUZEV00zmzBkmjHfeXyKM112arVTdx890JlLyobDOz5HOlRtyKCwm5jnRDV1CrL
+5Ei54t2tbG2VTCWIUAwUsxR1tgEvzIDRwV2pRFJwVwUlM0TQLChgRB2rI/GdPc/eTuP5cqRNEu/
StvsUQblEItZ9NWS8lLFBsYIktCAw+GQTz8f0mp6qmpEz2xml2mRGSQvARfnP+c7OU/lM6WhFFdD
Xa4/DceYrhOdfb8IIdBDhov5oewViksD/IF5pWaqtcRMRs8wrwH4+h+qdElr1eVI3jyir7xC5Nhw
FzGeYYCaJ1TA+bEHyY7OrMmWMVIMaAUdqlBeRK4I/NZhE36j2JEljmcJ5i5VBAqn0m++pF+inhrL
y+Uxq5uY/wPZYwxeF+42jorxM5FNfV9kVvgLQ4o+ZREMGdQVi0nSOOKvyoCztVgsT9rgGdvMarKb
9aSq6NxVmuF91EMkbUOoNnWTThRsxyO+0dZ6wGeu4L39tZaVy7JW8nOunWWpy5ZFD3XR+90vCyHG
ZJpAB0E5uiJn/oviZtZMAnUpG2lcpqhbZo6oGQ0lE5FOGsGHBTrzBwFQv3LTHCEf6Xaf+1XgrCMh
wofe88rXgSxGCQKA1uxt+tfeYcjJe5B2VoybABVawzKxUzpkk5Yvr2q6gZcdrPO1kRBUTJFv4oC8
DQTrZu8t22E9TwR2CqHTF+5+TA9w7hfDeg7giazzZRd2bdt6N6eaU1trGUcxdN6Zo+FITkfKfk+v
fPrQw84+5WRBL6lYzhquazChmAlZ4MFtkZGqYnooGcNCfpo8LLB1Dx3FC/a5K1mL08goXgyBTswj
Z9UOlDQLvsWkKKPKRtPcpxHUGPL0LuZNxRQ1wAG4cUFA7dDgkM2mocxxZDFStacqfJyEGDTHZKZX
klnJZq7z4FHUYbSLijTArR2xfvtG82DUSL8D3WxvTuP4bwgo1pfhTf3NH1imYqIAGyuf5A+G+p4f
HyGP3LE9Uuhn5nex4fUfhPscSiFqVnJBMoy3Zyqf1TzJHS56HB5st/Mx8CzyejYjTJOaujXlu3CT
GUNDDzOb5kZBMa4lS2PWGBs7fUrbmBCADU4JWo3GsZUR3aobimVXTVeIE8n04IKxy7mvDBUd8YqN
r2bV9AjiZrjzCqJukB26O9y51e/J1z0wZLv8ZdOm8GsWtroPhMiAvxjpBm0/T/CdJiDu7TxJPjJu
5AC/o16d3c4lwFK77qbP4ujQh7m810NV72yTk7QzE3ghICi2rs30OQRVfohaEDtEaULzEjVV8Ezu
Sf1IIEo3rXDNs+nnYc1EPsF4AaUDGAa0qi9qSmPKkHI0oqyKPrwoqD7SaSSwa8piJWMHQqEtERQC
ZztNIcYsjbGvUJgXeUCnnVnlxZYzsw3EqmwOsg95M9MIoM5AqcoGb1m9UJwEdp2MLQjWVHaTkLuQ
mc3a2kFkoQnVThAR2yFYXnW7gv3YVekOuabaWgaiTN/VjNcwwXoQFvMofVWYMqhIGUjsWO1MJq9I
7Tcn7bNNCdIuXs0ShkBRdu0DH5b8jbuJj6c33gaq8m5jh0nXW9poMo4hD91kEgiQrbfDcqkYEHfc
eto6WGufCOlsy+g4RpG9N22bk8Pccn1A+iTaNYq9pvD8TBzMP4cWBnPDEupqJpZ5b85p9VomnqId
3cjG+9io6oaoUO0Q/0xMdxOUpM8wu8tfI/WFN8uu1StekuZCl5tmlsBkiXjS+F4yCj0EtvRPGkXq
04S99BL35ZKfLCJGLlXQnEuH02cA5IFJWoMFIh6zjcOrz2GP+mPbb5x94VTmpU3T8n1gQLyFIy8B
gBkktnaDnbWHmoGqtTjBEmIMoVNYFNPCTt6VdbmMmBzc/nnJpd0cfOsrrpsFE9dWXsGI0Yc8TpoW
RhcGJBa6waU4niyWWCdHs7Vm8NxiGOUdyQaiY6EqHiPtpN8lFspphY12XKuApBsvRXOLg87AggAK
E8aN9yy8od6NIv6FLoau3A9ugQvDd5ibJenOwUzFrYzyGHvou73PSPvU+YN8qoLyEqA6ViD5R6ZT
R8FVj6C2U+2wuHE5cHEsfDKYKTdVFzrdJhdu+gD4dD52M9HcGRszByDb3HMWHX/5bYIXPRwxUzRY
a+JANGshkhvYSG6RNkO1xggdZmRE+0522Y13mk1iH2F7f9aQbQELWx5wqspj1FClX5gzch69iJIV
uje2pKMHcrRDfktkGJ+SqCX/yVTy7CcmCY+517uxxBIwoau80MyjLgF1zuXajpjJF00kNgyBOIXS
P98QDxa19ckcwNuKvg8fRT7CLE8cIlyYwhh7ZeKOfyPXH+Mv7sKp2s40+C7cRosqmDTFK6wC8i6g
93CX2rgFsUSbyS6rcGusqAoX3OfN4uSDKzz5QGW2lhrdQzl61nOE5XLbDLa4ZEUdnsTk5stsznrV
Kq5XEtcUbrS2f+FLtf6684ANrGKsQO8i5Zlvhlw+mQ69u2Gphjs347UM/Nl9hTri/DEjpMoG48/R
43y/qVLP3roYrJk1leREwddtO8wOP0GVBwyqRfHC0MHfcQ8dwaxQtIaeIE+x5MjiA79D8BUkLYi/
HEbOkb9x3HyHmPk2aUpGrTX1o2CGHLlUPAATDnalA5NsVNUfI6o3stED0FDXRTzi8xrgzZxEhn1+
Ahpx9TXjytqxqxNy8HiSItFbjiEMHkY3HbYdkHbw5fxG8cZ0JDhKSGpczYV340V1Nj661X/KnF64
W/90LaDYAu4oGGjMmX5g/YtAFyqONi4mgz2PyfP87rw3n8Z78zTctY+w06p7o/hPej3chb3xP74i
6FXHsRi6+5YLPYRB5sLu+Ac2x0AKo/R0Gu176jt+F3WbAmfIWblWprNgyWuRxQ+u5Ga3bl1j+LHo
SN9KN8p/MqMIcRYDbQXaJmE61SZAO2qlHT64rO6W3tkwbV7BKxlvXMiQskBnYX2j3nfJ5ablsvo5
zbMLJW6Eg5daOzy50UHao/tU0ulByNfiNge79uzMqfwhxuPdJISuoxDF9FzgDeg3aVb2mgtlM5G8
INoUHFVIN3AG1PTVjR2Drh46at7+zxc4919Akq7l2nDbLMAqf+FB/7ULpqXdJe+bxtgb1ticI629
7dQU6hTPTfYie0l6nraOhciQxtfe9q2PFtYZEYDaj79whWbEW8xpow0rOxvsjQ8B0vB7AlJzXxj1
uEOxu6ROwaQ0s/BIO/ZgudBUZX4hsgnmcara4cFyHQvTAV7NF3ho/inz7Klg3IygCD+mh+ETzdWn
mjswRqX2EvbbRYPM/5IjKQlDmpwt7COcnaXFqYrz6uNfn9P/t5nC8oX+Y6iA1v33L7zwcf7pX7aV
Zgj32H2r6em77Qr932Xx5b/8v/3Df/v+62+5TfL7v/6Xz68yrTZpq1X6R/+T5C8WTf9/Pyn49+or
UZ//9qA+v77b5H/+P/8+J3D/Ro+XD3x5QWpa1Jn8x5zA4084ZmEZdgJaM/6B2WOFf4Ne6tOqA1UN
LLTHy/z3SYFl/w3GTxiGrB3e8mz+vwwK/hUiB+82IEsY0vkQLFMC71+WIaTlRfvO9A7a/NA+J10Q
3PzOmmEmpFo92GPAAXG0EnNTdhWGvHQSPKJOtHMRdreFBiPzDx/h/0IwYUCyLET/uFDxDVG5hC0K
KLfnBH9BSv9hoSKgT7CENX4LsYEcZzAxsvYYlsNXk0eHA9ujVpQyM/pzTlC5xV4AG9gbA0ihsaq4
RVI06axTDqevOsDJakWYFA08w5fY6+1zbjF9B0inLk2YfbGLtH9G0AFbsEUhNiKjw+LTGLNej3ER
bXXrp39IUA7vdjeL6ZBRm3yGdkmlBS8eiV5D5dNq6EbrqCJv/LQdh8jlkIxca9KK2QLHbHwDvgD4
SClmgNS39B19WbkStyIihxAWGCO4Cjs7nQ/tQ1rkNWXJdh79TE3vbkziESuNDefYMaG+V3mW3jek
4xhIBt2OBif9EHsOyOyu8rcTV04m7kZLRljG5T7VWbWpPdN+oTva2GE3cB+lGWh6fywfD7VrhpfB
KGlG7otfrTGbmK7ok/ZjpCBWXlxZQzjiwxbVQ5e68VYOjdz6XWOju0+G/IiFp2+iIbsQphw3tQ8a
I3SxLhXVIN5JIwdvCRZRtu2oPOHudV8SsCm3LM45+Q9Nv5s5LB6MIsAShu1y09RwUufMHD6wENeH
ajbdHf42vY3boPyOPKO7kpOn+BlA69rwezpIRJbv/LJLrjHQnjvqrLGSg6B+CyKUhCTT46JSgVah
jW9PJaY84ZpJn/EuVrQCpZj+OlgfQ6nSwzQjjEOcAzqU5/o9zWK9r1pdrxk/6LUzUnKfyW46cp0L
NmUT41cWYCrDYXkAigDSgWlWW4mRZVdnpkV3lJdsPHokrrHCNM6JO2b8Y9B/Ylj9dMU1hOhXNDZz
ZoYhORG4h3lohgtTObGdYk1mG3jIHYbY7tEtqPoALVYTkV9qHBMQDtlMUgjjif80ClNf/DbMtpgj
xdbA2gAJg7YrXNQeJGqAQWRV57cunHFbt35jnKwhLG+zouYqIPW27TL6Y7uk8Q5eGeNX1C4TbWZO
R6koJCSrW7LRO+1f6Kd1BlezIZkhx1OA7WnLNI/jZx7qtdJGsNXZcnOn+ySPuPHNzi/Ei/K+BirP
2hEFWIfw4WOKrCD2HbKOaP+UwPGVnULF5SEJkaEbrtuO6u/GMWBekGFxJkw8HKSIFdmeKrqfzWI8
KNfKL3g+k58yHsmRFpRyW+EcXSYLIsnsO817zOp7mLoWT1QXkTvhfnWtuBAdiypLzmYu+ck4gXBK
7gsQVTJIcTlqcdBD1/2h1bl5YoEMjr3OjIcWx+EeXgBkvtgrcdCnxMFXGmYg1dCZULSu+1037YNE
N/N2ygw/IfjHUaxbYWo1HlyrI8aYEhCr9plhOezVBKcZe3CD2qeuk7y5iNzz2hZLB5BMlq4dTzRj
8Irpmb+LJORiMs5cvwTCLmm7DhwAOy6tYK9lyC98ZbmJhpkWVpxl+0SWWw/zEZqnVrM+Uwc1PVC2
jiEOTSuWJ1F7xWdQtOIdgTggv6acOxdPwtUea2o8yYQideCxobZi7JSBU5FMfiMwJO1LQ+hPB1zX
3p/cFKRIBJicc0f9XlcJmS+rcddJP1eXaEiDZf5ZHROuR8XGsCPmdapOUyZERQO2uIwGdzwC5unD
iywZt31DVGi7Jx4a93mMQ1gedgEAYgX4SH62PJWfXP6r14AH/NyZ0j2iYhrXIevApiFvud9TgVFp
0+AIvsZ9D3wjNJC3Uoxrum1oTk57I+w2Bec0wFvL8+daYFS5sFQKgzH0a1109mtqB9nHHCXQJbui
cotn3bb1kSUuRc8S5p84Tpa7mpVQUEZSt/mJyxaLuOh192Gkcvzm2Ks2EWraZiZOcITf797l6Wh/
OXbP0Cnh+Iz5xpzIAMroVz7zrZqRVnc9UvsfpmXafZgrGG14rcwHoLzNk1vm1fNUNoiy3TIcZ/8M
KmapHp6aaFTmIQIocZyTGJcsJti3lL+KCnGfwYDvtvNLS/VRRrbC849N1qQbMzF+Kcttqy0u09R7
Yt1MPwaRYZLEzSX+aFK0u7YLW/uo276JAcul2bihOSFdgf9BfyNcineKq0xx7411uzUsI35MBkGe
KrDGF7c1/VutrfIUWq3YMREc9lKjFEgntg8hxpy7Nmz7Tw8jPARYsFqbXOvgQHt5hbblumfLd2E5
w6d6FBNVgBMWZHhDfIq7oDcYENlx1L+A2r8CBbFofs6aCloPwcU7DLKl2EiX+Ox6TnoYaFxd858B
htODyNqJ+uY+OVfD4L/7y/3bSMDAVtxs13E7+3/cchZfGE7xZUIf3M4FcVZQ4rBmLKNmzkBfN3LY
mtmSHs+x61bJTvW5HD9LCa2MmEnWh69WF3k3Bt7lygaJv234vtcMJZ2tjYNMroJ+7j7HMWJntjL7
iUvhuDWrat4l/SjORI2ri+/53QfUD8YuZW999tghNj1OQazrnJCSHqCtNLhrFaV6CUxgK7BIIRMM
BKxLN6My0JiK7ezXJCMCCMaE0bAq11QaUCnGNm2q302XP2reRhpTDjmE+zqPzmXpgShtmfd2l9H5
Pcfuh5rOmpKQUR9BhVL6Km869h4xz6oOoEH7VbNHWiRAmFV00FfrtdN5jxmIhbBNXqoGd4iEjboo
dtMk1vZoM9PGEU4ZaqFudXEdkWYi/NT0iXVE2btJH/zCOfrANzThEX/s7zq3PZpTD1eJLjFrXEqX
qbgHjRujppAcRdBIjgHjQ7IuMEA4waFZVoWx57xJsZptYFqNLujzjN4qtDZ/bbrDe1KN39I+K4CF
jveZOxTXzfLDwnOxxCQTiqf01D7yzEMmAvqgc31QZM+LjB6Z7ke63x07Wjs8LnPLhi3drp5UDEfC
ZGiKys6rmYYvhQIdhFdxXnHpuBUpMcTxwxzGTasfQPBtGTZn5Jet/DPDxpIXjxNedUc8hS4oBFLz
ZmT2Owcl5c2dcryghv+QzNQoU4/y0499AEbNPabSbTb4xvgqPmSrhCoew1mrJqCOnT1j7zkjoJGW
CmJvBGqd/rYRxI8MidFnhro4t8ug1+TEsmm5keLSxLmfuwJ3fzqk18AbrmjDF7yJ9Q2CGoZGpxUH
uykO+A26U6Mia9eCft8FRk6Rk7k0mrblI4W31mYgvrqCZ3i1DMgAucNHpgz/jIspxl4qMRFXdAdd
y84VGKML9ZnoAGW8nZDkeE0B51r9XcKmd+ytEiUZ1ARGbyKPdg17EY94aZT9nkUlvKY2sy9OzOKu
kbiBjDx6kEP7XQ0QjMiXYqSnoM9x5PhFvW5KNgUF6rvHluOv6ebz3zPAxXiIxuYp90MSJllU8x5N
Pm05vowaDjmZS8G9pb3ilo+pLbaUC5i4XARH1lVUFqI4pgFX8Czl66ILSHPny9w/zrWSO69RFc9Z
Q8MuCUb8EamgWbhPIBEnNDj9FjaRPg3zbAsKuw23divt/uKJRDJBhIHCs1HxmeZLSmfsM4Iv0BZH
+8jelIjVDL5GbgYntnbWEFtvRCyGc+U56YEp5bjXjmn/aUWGi98ZDb2dmOVv29qujjPD4LUhtdqC
A2g3gZqIF0amYualAvdNYCCWG2RFWjUd1WHpLKW/qZhNk95lgPioxsDm6VU92yqIKHw2tbdGTeO1
Ayc9s9IFyWUUqU0Cw4cXMQRzu7FEXb/SJz0DbmjUctHgMrjPZdnyXYjmaR483NCjtp07FZk0EJqS
JBgxBbS9InqsjSJ7yByT4iRXlmsvXkh/Q9AfhJjrvUfBFqmmDpUaudD5qF3wdzqkBBILQkAaP/Kv
U1Ikr4oQztpV47grGbfsrCxqiOZxAbwoEednDzoj3JpkuftlygRKmthH0xUTL7wAzVFUZ1CFLyhk
5r6LTOvejk2bXzOns5rGezIbtHeliksQR3B1zQpwFJOnh7PIwvzA6Wz+nZp6fO/MYtoPkujZZCU0
nfuOAddzsANm9DGk1IjEGUdMeTDcDAc6KAic1U9ejA0nZYB8rgJiUd4C64qsACOEl/T+pWRmRsJO
UoHBGSEkihCS5/CwiTQrnhdCPinZi4NmukjKGId3xL517tD2WbzsMt/j9rePIePYwqIyK3Dx7Y6J
k2Gu7Q553q07+wdm1dFWfr11SSlsqnlGzle2MDecCa0Pg0zgMeoygj8eqc0MZNKK9KCbb3FDAJqt
mL7OOiAXH+nsEJH93uNAz158IySdyxPEitpZajokcRO+m0K6e4diwiN4zQzSx9ju6Xbg+AgjiNWj
td7iuY8wgJRV/eoPtok/CSuzobS3s2SvThS6Rjs+xunF6jvxRGiIJdcJII31YKD2ir3mmpQc381Z
Dn9AHVfHlLTDbznZyY4Yo9yKziwvlYGhu8/T9mBPPXbhIWwP7LT+USU5F1qbvlE0veBpYjq1sWhJ
AgSpsyX2EV1GcKsXxIEJUqhXuYxInfHGNCX7MJ205FaajVsr1MNWh7o9lXHeYawM3pHor2Di/0Rd
Fb1TUuDtOsHFm7wF7b9Y2g7eGLSg3YYZY92cbLMRtmyoiTqQYDNx5DfVwS91d4lCaV3TrnLOnkqM
LXaB4jC2cfyaoJEdFErJKTAcKk29IbpYmfReQnAqd1MWsVlEY3IkHKF/O3ZWX3KiPTMAg8rb5MPQ
XiCI+o9FMQOKr0Wxr43WO4TWyO2uJnp4sg2YYKssHse72SmbrbRS8ZKLjBBSr8UbNxvOJF4HGBfl
oKz3dWgMHo48x+iY1pQg+DqNhbLjSsF0f6G9MwVrkQHOHgbq3xmI03XrNOkWeHx9Tvqg+B7wfd75
vpH9wu1p7/N6KeZ2cr6juO5yEhbV6L57fSb3WeqFjwx3gvUoAR8HMGreQkhdPMxG9YdyLMpa+K6j
SxYyIctJXLCsGZ7aJUXnX/Ost29+P4Tb2CZ4OpR2c1d0VrK1zT4GoeB1z4IzLvO3CaspNq09URiO
qqassb5S4vFlGBoDv6XqHWs4mQorIaHZDP22NmA8YDNgouQ07N7KVvYmaTTruae/wyYKr/xY9XYs
yvhbYP6hy2NKH8bek88NTwK7rGwfnDQUsJ/8htqcPvHoKnTUmin/sIr1JQjT/ClKW+eCOUQcnXqR
Q8xwfMWjI++AEaSnUTn+85Ax9uVoE+xECQrFSH0Xp53EkwHcbGdicODUrrGwJUGTPnJLbndo5e3N
mBQNk7GO7/MotK922vaQpUV+pbEVNSOQzFulW+29bClfkMS8XIPNe9sOxruDjeGzSP/iCTBTocVu
ks9xU4/vmZ9En6VvE/kNnbK8h1Y834Y4mA4mOLOHZu7jX8ors2ufZ8fIkuGfKUwZj+H1OUo7lgfH
jxkCEeRkWhT3I9H9bOoW2OMcn8K6Up9dv+xYHvLewQEafdfodHqhaBYCaNPII16ndjeynG4wDPTr
YqDW2HJksjPmNkDmaJDX5GQOzxmNY/zoRXchmQE7u0mLM9Sr4AXoY3O0YE0wn2JKEJncPLoWsrmG
1LEPZaUOshjkzR6L7Cerq/K5NhxxCaLQ2xF99H7huZrvW/zkdBYCElzCawGgEDcxFrMb95VtDuIo
WDkddtrTjDf1ixt68xA5jkGQeKDIOo06657jc7yvuY/bq9rXlE2JAWauE5MUW43olgmRW7/bN9Sa
vlmIi3eDqrxtneTdpnTHnkc44cRK9idLdq2hVX/ldteTKB9U8VY0TEe7tkErakmu3EIh4ODaQZ5T
/luX2WVsK6arkbQONJ2F51HOdKb1losnocsdtoxkJhiNEwFDueE7kjv8LM03v86dK4S3gSi7ZWz4
uSzazo2uW/vLI7xm/OpS+mlm9YOpUyy4CZDJY6iE/dyVdnwqJtu+sQxU99loqX1L2unLVE2zt7MS
sh8pEpqdG0V6PjV883koqYPCFL+8NDX7wacV0FSVRapS4EYF1Wi5OXKE7jC6EP+JW0i8ceW9GUBk
fklbBUeBG/4lmqbh2ZNuEaxNQIRbHF3BgZUQVQeq2VKyp8TbBAzpLoIefLJxZtyxL+o3YFn4BkwM
OJgs4/QJKhdBKVMr8UnBJUm3GDrCxtJO/CizITwC0sQ2K3Ac5BpWCFZNxI++C8KbxVJBrxe+2F/1
lNWcZnt4kRhR0h/XSKDGRXl5Jprb30IKvA+KMDsZfs99rXhqjRUEoOxY9BImlx4HcgId/BjbahtA
GEZ8yuPKgHY42M9tZoKaqkhDBHuaeuocglQ5P3FPk+8BUtQJ7+Ii24fT8IWNXj6GgI8JQ3e08CZm
chvxG3I+yC3QRERrTVhSSu+yxDepjlNBCpTNxHq1bqsyPPgyRCXCHh4uqihFWlgn4EKFSr50eO9Y
cCx/58lx2EQM7TeVE6gjeoY6YDqrF/BFnaymOZeIE1V21UkL15FR/ImZvPmL8SJolmqEcdyV5rnP
B8r1cGxtW4rEzrKVBCidCFdTPClYyABQaG+vTizb00EMNH3PSVRtSi55ryQGPb5Za4QZXdUbXY8K
UzbAzckfeAYYuXjXNHSar6rK5De75fxU+LK6uFp1VB/ykXMyGJrHktLzp7ptsPK78QC8oOmR53SM
w4X7d35C8ghtQuAGm6RmosKWF5cxOd9Me2e7FTnhLUSlnhlMvJ6E7n9n3HgoWjBmi8XDNZ2LldfG
Fxss1eyGxp6/YtI5qe3gJBwgzZaJJRdPvyFl27Xyt1sOyedcmfWl6fv8IcFpdRjsTvwxS3ByGxqk
oHNlCbngmS32TTAv4QAKi+Su0g6BuiRSz6YjMOuKqRpf4Z+aBK3a0pz4ULT5NXu450+xLmA58lvt
jZWq7eK+M31B9R6A129sh8JczWNk4sbIM3A5iSQQve6GSL91ow2uMkopHtjwWDnnmg6iqzTcQK1t
Zxb3vhfZwZYt1sdXAefj2HYMpAH9pDSDUnGlNsob5c1Is+rRoRLpHSmTUAK/ys7cVW5PiVoz2mhY
jZyNHTGI9oaYRuOhcu0dM6kQhEUW2XccpLwnnIo4m6tSFD5/1mXwCmLxUGWNeehMmwumn6Te3siA
fq9gh4dH/LgY7dq8+q0xRD4PfpPsOMN6iCkRnhM64w35JzTHgdurN+L6mUPq5IMOndxhjsiNAM8q
tI5BlT9tHxpfPVUEFAw3AUypYeJDxiLEvKWp4oixCJEngIWAsxsY/zODaCeesZWbfLGVO/TNSdk2
NRCZ1/JcizK3TIAzoYiPjpznPYmE6n7o/PR1qIZ013dO8wi7lMY7bX2UZmPcVUqVr1UauAhOgbny
wzDliZ47d6PChnZPbsakLHokinPJad5dRTpP3u2gGOu9XaYxh17bTM8inES1gjGuT7qWmFoYkrkv
nSzqvShc8bL8jokEJC2aNcZlIhtkXwsIXEHx0dL2TVkqkCq8g4D6aJa7TmnpnYXkdSbjUiDix/01
V1b1OdVt8tlqDaZOSnVmh0qZ2bTmE+scrs8Jhz/Di3564kfl9dHVgCOsH707vMiUljEBsh74SV2+
Q3eSRNg7sUZjNYbtrBK0wN6crB8vzy2SK6zgSFVVCjUfezT+HrsndmggQwJs4/Eaca27BWh/1BpR
n7ve1XA1pfGAs52OoCauohOc0PQVFHD0OHgIp7jBuq+iBD8HTDk6FFzuUqShnGcy7wXWbgzwtGV4
KNlbjkXkov08cH77c9/d5UPcFAS7E8ENc8apgbwUccFzXQ7msBzScWsMtos3AzwgXv2Q+i4h/HeR
Q7ohn9SCEDCDhFALe/mMcpykTxo+PRzTgCkRJk+T4PdsAM0UuZjj1UBd7GH2kDPXRELgjtOnlf3Y
dVysscNyJiiXkS6oH/OxLAZiJUMwWWDTIkHpEhUh4CNDBVBqjRl1PNYJRmpsZ7P92cVlcaXa9aNB
on6hz4zyc/5xw1km/ZJu356icQacMuM824fUOz1KyQkni0X7THuEt3fIhhxqAnQ/Y53b31nnqRfW
WudSwlJ7D1QB+UzFZvisJ1ORLGawnIFIhGrOKZOIb7wcQEkCeD+gZvpbMxvFDb5wD8zEIRRktXHt
7gT0Xm74nKXd4sSIPfvNXSTZKqqWwMDHZPQdAtiPPYAn4K9Y4/cNvtFbRRPA1YeJemU95ITnh4S8
Y8919r1ToEYa2KT3SDJOjiimrLvMHrjSmKpkRiCCdBMVlVHQ+hQiDDF+BQlSJfOVrLx1UvjZbsoo
QWHosKw5c+Q0qlqpRrSqJtbhuEQnVZHK+F+XwJ+H/ki/lSwfbDH7d/TODL+aHvN2XzgNNt9gCB5t
My9hRTXx+GjiGXsS9AM+24Y7ArmJvd8z+KGPvsaHz9kShmug5dfYBXpLVLr4UHOCXNBPaDOqU/NV
9X6/gdA7HFFPCKAEkYtCw3L92pYjbvAGKP9LY5fVw4C2Pq6wyuSvBSkZ3J58TDDHKBFT9byZBoxr
uW0gTEuwWg9cWZlmdg6etl6VElysCrvTzOv0OGeqpBqlaNsTzqf4LqoUw0X6hd8qM7AOda6Lk5zd
+pDj9tpUViuvTUDJXR5HzW3KpH/RfulzBFaNear8tOD0a5WHrkuHiRXKc6gEkj3voK7OVVMSjfIG
D7+lYRW/EqrGUFvLcC9ct3xBeQekpxmgHHO3Gu7QcaZLatkNIogHXLfCO+0bKYGcOexdFMeqyiF4
4E9ooIns4ibODvzMJN9riAss0LhQ8yW7NXaTba4UeumW5zd8ZX0Bsw81fL5lNIU9SWXFe/RbcQgH
G1qeq00TUQ7gt1yuMQg61B/2pMrukHqGQ9gtZUp4IrY+vvtnrhrDPVgA9WRJrEuVO9EIWEO9ebaJ
Cr4loRX8eKMTvYbLd4GW0hXr0qryNzasEZlJOvogbDc6jKkI3zAyTKexmrtzzdRukwO+3IpKJMds
EHQb03K3Ye3JDqwSwyXqIuqf6HCEFhjn9bHHeY6Va/A4c6QczHbEsqZHIxwsmCFZjUYwkX0QqW+v
unli6MB2b1+54uWCo2hCZqCSZEpc255/pZ3LyEcRGjgRZBlpOp4KMBmQGN457qJSCjkeUywwYgNs
gh9Zu4P9FMkG1iFFwGg3UpSMoA2cFMJEE026hvGVDroHgW5JgNOZzLNOsvyntpz+uapUfxz/G3Xn
sWw5kmXXHyLKAAccYsir9X1aTWBPREALh3Tg67luZHczq0mWGc3IQU/SyrIyI0MA8OP77L22mMKr
CpQkdEVsdQea3eGm6bq/LBpHUQxCWT4L7TNSEj05OKgj2CoY3BaJxcWZEJxyHoueZgtH4XhYxbak
jURp61PCJl5bGU/xoiSOs3C8xDiJzqUww6PCixeGFqceZ0OyQOfu+T23U6THPKVbBODGkc0vt6La
6FlZTigFd46EAujIzLg4sfioMVQT7bSRJfiFudlDFAAspWlweijD5FGYqVgOMsJSxx5iLxhU1xIQ
/RHnuH5OVGwSEC1ckhQJkChv1F8izJuVOffZa5BCYsDTE8ZvA1xMQLY5+Ds0kJYybg9pzEgM7COm
7RzJqThfyWzhvHaAvATMP8sgVXyY42J6bMuBMrxJ5KsUPZtNk9m3v7MMFqZfRfJxVvQ+D1RkL4UD
pBjSlL+Bcl5c6cualqpgITFBFwJ6SvCYfEc7+Ju8kcbGh6G9bth6LzieshXybLPFg25sS/Stx3bQ
9cHr5vaYxDa3WgRHPMqZPYnfc+zAH67m4KqjmM6PWsIfpkiCxy7tm6tZ1KQhAkUKlVSr8TyEU9ut
Yxqx37pJhgeZ5wjU/81HbExTkWNMv0VWluomZ2ug8+9ZD3YRXZgRukzpQg9CjkBXjYB3fJ6sF0tM
6t6RsTi5xsC8/P/FTfhfiT3Aa4qJ9F+iB/5705ef34hZ/1tP4X/8AH/5CgPvHziiBV4jW0grkPZ/
dAEG1j8kNmgcgtZ/AhCIAAABd+0AQdHFReL9rQrQ/YfrBJQEgwrhH3BhE/y7s/LfXHv/EkBg/bOJ
z3dAGdim79oUDpKocv90xv7NxFfk3J1se+z3wPc9XgEzVzszSuFvSmn0G6iFJP1jXTFsGe6oD0Nd
+sNyGGv31PMLplyzB1jnjFb7we4QJlRozy8AUm7p39wSmCIAtcOjlBmtmnyOwQTlHr30hAnqmzvG
JlQuk9h6y5jHSc3EtKccGF51TGa97270sIYeX7tLoDtVcgYZTRA1uDQEJCfk997cIm6lZyuZjHPp
hyGMjmpEr52y9tKHSt1NuvJA0McuHHQcjXBxwAUuorYwfigpFQcZj92eubJ7ajWf8uVQpYRlSC4E
dGTc4pC4h8CcA1d7V1j07hLHR/QqtW6eJx2NvzLme3+RtWPxY/ilATLUTgHoFYb9noow/iySEZQ1
1pR14XD3Zawm+rJqcasHayAoUby0wWZST1Hq3zA0e+C0bUDqeMgb9sVEM6Z7HBvGa5B76DqOGq6q
ZeW4GkVobiJ+wzihbpGNTAK6K+uqe3Qag3kfh0eDlkKXuUdXwWbyVPc+CCt5MuJWvCBWhS9qJtvG
uVAGLJDdcXgqiKXtxij27rzYSp/HICMY0blFeWQtScjKL2OoPJ0bnnhEyo2le1UuozjoH+rccM5U
okYQE1nkxFr4dOiAblgUasBSCX+GXAt8Bv4Ybb8wf8dAGOe1ikiKcUExHApyQiff9l03v1X4DjGa
BZkgKNxAestUMN/VLBNXrS7KHpBuPUI3RFZ7bSyoMlhmC651tZu8N5WbYlB0iJKu7NJxXMAFYBSw
UBgT1RLIzt2inEFGLlIzJEpuKb94tOcmcxe5VWlrmxDBotK25ZOOkJF3F5Y9vfUYT7VJ71neO81+
dGrTXNdhTilC7LOQoyZckylijW/mv/MIC/Neta00r76V4sRfq9luAzxLXuw/GVw1Hqckr1Y6GiK0
eVFcG+2CMqxdj1VLWHzGsx72tZ3p9qvw4sG6sleKsJhbtr10bj5IK8TNU2Pl/I1nmZ4uiJPLtkdg
q4x+YD8c0vrE7ZbSgJYCxdDpt/Q0Yp2REVBrbo0bJYmULSLJoMTZz+TJTDw9uEnZkMDGsQIZ0U2b
o+LJ+pUVbA88ZFLoWLpfp8OcrXkC+z2EP2tvzTFHd4HcuM96r4EG3vhHo4CeCUUiWQ8N6gnX5Bua
vA/O3KvJkw6FOjURT/ccBtk3NVDDlmBY8Zp0sryYFbjkuQvaBzm0lIr4gHSZ2KInXLDlJ9qTt0KT
U58jw+Jb3OTXyr4h4PPUGA+yiO1d5efBqVKRu+aDXC6x59mkm8N+g2nzq2nL9iOwo0wtYVSrDybC
GedGO/yYsqHsjKvClZ8QRfODg9+XgxXJPy3mDWXPPKi2aYPcM8KjnSOVejCcgJPNJmD8KfU/Es9u
fkehn/70OAh/N8PcjmDSJwbW1K/zNw7+4MgQWjDQuvUXS0YFUSyOrkIW5evYOMPRrCEoDzIbfocx
pVhWSD0MJoCSCTdla4hhij6fIdyWk7xxfrFpHCKYUXsEWYGpgd6VamirgjRwU51xO0VEdZQBts7O
jGf+g+PCorz44sqoW7eENtdBLOU3cpjem72vDpo2d1pC2I91lpMsXagWh2H29KpqkG4E9/ufoU8J
L+JPREen3fwSTsLBa2ZiB/Mq+V7nlvmsctO6r7momHzj1chH2EsOKpznvWk42Ql1APQ9VP4NQO7y
MSfG1v41mhA/iH7hns2nqCr/nui3bA7J+n/60/+Xo82+JUb+drSZc84dOq88lOAIDnrZRcHBtyvu
f1gpJHxxju2lLgY4EfCk9HMQ20xoec7YRJt3SL2yA/eCf6RUI9i+MTUiCCNed5AzvS4Lr8D+g1Ex
EFvbczNwUTRk7500Q2+anWBpOUb3M+YeVLShYFkVGxZdzs6IRJuU0Qcd8COKQ8BInRgg8FxDTC/w
7udtW+vqMtpjuHW4LRFzypvqiNAR3gWebR7tgrIJP4bPSk0SlBN3TMJ1Te36uhLpsImlbXxhrOzt
tT0RLcfwmexHY2y/axOw71yIhiSgQg+dZ0PdwjzKogyhjUp/V8ZDdXNoSLu1VhWj7bXnO8VaArIj
qhF9ceUPVQEjl3mrMxsW/+BWjenDJj4Dx2yu+pHpGn/qItNmYa2J4bV7qlXgymOjHFwI7l4nsx0i
Ot2FgEdytHrFipw7mItE3ZSQf2k8+a6wIe3hsBj8GtJCrtlktV8oaWJjAlPGuTyEa6+RgMN6i1QN
pebuI6Ry62gaZX9fIG0f8WGaX56bJls7mDPwqc60DZzCexrdEJKustS2FejledkrPFMkE9kpliy7
TPfHIFq7m6e43hu+E6wnUI5Hh7AfTp5bPt1oLqGhxy1/6OHSkta4UZX1G6e5ePX4IzkaWrPu+nNQ
WVhYV+nt9Cpu5xjLJNFvOZSps6pgvQFREY18wOjCKcgJTcd4MAvrd/3nnMxVRElW/uf8NMfs1qI4
MBksK2mF52zqvb3EjWMs/3WyQ96Kpv/pxQHQ57um6Zt43AjJ/+fMG851Faesdfa+oARoFVqQn1dd
Uk1X9jf281h1DozuKskwE1T0j3uR9cbNtnyCEDOtmzi3frjKBumycPKBo6WGM7/JOrCsBl3zqBTW
SOK/wnjaL0ZysfUSXzmiqeiTAsyMb8V7uuf88QpLiWeJUr3xpeUD9hCkJldmXBxpFZ3qZPbPuFiy
u05JkIt8hRs29jY4RgtpU+MjYQZbYsHijPNIV6tlGbThmRwrFqG8S/Y1toRVVRs/XFWTjW4m3gl7
0DupveAQTIBGfMIk2J8rajiCsHsZoQVT+knX86G3gP7xYDibkB0TIBM3W1XODGl1hNSz893GAOnK
QmYg6RuUCX1T0Wx756gV0c6KAjyeVomW1bbC2ecRdSqUOBgocPWML4Wb+BH4IUTZqU0QzPtxoUb6
5+0mA+5aS4wmtPouelC40GJyeUqKpr7zG8t9hkNqrwbbRzGK8L6MFUXckUnCGTzadOePNXHzubuN
wXWBWhDyXyfJtxwzP2iXCQaVD2g+8gTgllREF0biARXCfyp4xXaGSVNw4iAnTtZEr0aC6fygGsya
bTq5dw6T4d2AIepzRM94iXOI4uNogDhV0XRfxar5zU2jvwSgvhKE7zb7cdyQKAkTQRSUPznQgbfc
cXFQ4bSnZCZwBknNRQ3Z3cuR5UD5hYUzP3pTlAyX6fYpGy2RgLExh+Kjlr1lHXQfsEggyhnFKxt7
N/Y2hNvk4N0+rYaO4OBXVuLhRFDEo+jBnQhxwMrIt+2fb7l7+6w7f77wFH3zsTdIVS3a3Mgexj8H
AQ8YhwIVSRwQ2Z/Dwv9zcKhq0s/jn+OkxpHKy0rOjyIAQCKX4nb2uH+Ooczxw/uybuY3WmoxpVZu
v4vTtqM7ycbNb9cKMnOGqWtRFULe9dMYqr32E1+vR2BFLy5BmvMcZQ42S7d/iNIgeOtb23py7So9
9L0zn2cjQ8i2zaZ8lCO+LCTJ6WjxuV/6Krn5uJwcmIk/Dkc+inB53Ez1WNXEDUGLiJVXdoRVahrH
HbZqSvgKIDgypk9sCfYiWEa90vcDtNoNqUrj1uXVinTFBk3ilZn0R2NPCEghd4OYhKxffBoEL47l
VLjBIo9rihUFVlkiJAzBNPpQIEjAgjglQ0qXpA8J5Zifdav0k+Xo8pQygvDhLQVMp7m05E6PJLFW
aTyJpWPmEGslbpP7JJF5sbTlNLD9c9wY+CQ+C2cH63/6MP3GuIwmD/zCKEPJncTs4gcMeurs9B4N
kK6d/qSixvBodq3/Cs26oWqsjlnBEw2MTwJUW7gk6cJ1ogb5iObumeIdva54rLXZPJsNGsumxs1P
EUDVlOTYMn5xSaHy31Qol+/4oTU0lxCNCUwSjdnL1u7Nec22Iv5itS9CXMBe8JHLSn7nmdfOx7Gr
ZXmcWHTUG6P0PDZAc+y/4+YlBTdjyx12ddx7HMWIYTLSxnPZyviuc+nO5iLTPfqDrHN4lhl7Fpty
cbFWt6tyEpi8u1kQR+MSEkw4bfpCmWKvpTuQuWjJrmAGpXSZpNK7Bu/0u4P0DBo6cWHrjHxLihXj
73CGctW/z7Ftf0VGiwvdSfk3KLgek4eSNyrYZLEHs7cNaqoRigj7T+Zix11mddTvQ4NgIENU4n/L
/EbyMkpdrGH7Dg9WY8XXgEBhzI2q1Rwz8dwd2yYNrsiUwUMTi/ICBoyGtqkhdFYK27XXWKzRFUqk
9mRd+B0MaG4X6WdDRhp7JPewVYqdJSVRx6nFBzulK4/H8xYltFsf6bzH3517+aBpNs2oK+KTBte7
MBH0nKRIbKTKoinx6yXk16mPo4mQPxq9Y/qgal1kffhUhl35kakKVZjmUZrtMD1yOxw1f2eRzD2E
VAGB7B1a2/xea9G+9cpuf+vIpAjeAJuhljM31xdLm7f0XK6IBYa9IY1T2/cGffNzpDgz4Y1oqseN
JDxDOwawG/TGQLyj8cdLCXHsmlmK+MU4sGBkCdzG8dIEScyg1Jj2RYG/YDzVdr4HbF4H27kPWNMK
MVXeVVnUw6xmpzS4CAJxPg5T2ex7ZVYXcHd6MQbeBD+9ceANY+flvI9btiaLQBn6jv7UeGvpon0h
qdH9RIgCeLVCjYeFiDCqysRL+MkVfFj0FM15JKhcteIXInAOyNE7zlE6vURjSte9OxsBluAAyPIC
q9bYckvLuMgo3iD6o289DYbnK7hOfffkSLhJKydEKFmYEDuirY057YiH77aGcfQ2V+B6IqdJ6ICZ
c34wSxCT7LqJpytobl+jOjHRB/hI4jfwkJw2ScFma1mjpkP9IEuSbLVypl1pehWElMCt11Mdi2rN
ITOCfMmpW6xxdXzPzWyDSIQJuGaWnaGRlC75+wKr2y7UmcyWY+yYiMROSjeorWunPlhTDx0odKrp
ow4YIsw+LZ41S4JfMht97kxB+SplFr9YjrI+beHlz6NpWPvKcrpt6060SWHs2MxMv799q67KVe3n
ebqha92Nlz4T+9fA832I4r7FZphCXCkiT36DImqBUge1xBPZzIcZM8keFQzXCDY78wJqDNokH3w0
aqJg3C2xcjNypxkhgVosFBfeB48U3ApzBfaMqG37zc0D/4NlSX3NvvS4vZoke/LM0U8QPnpu9XHz
0eQuX3o+s7TF5aY8hGjgr8JlWB58ygK53I6U8fke3XuQU6H50bICrGcQ6BdWDnSptIMHan68S63G
esfPm6aFwrSDj7gnruXihKSnL3EIdhGDOzVWUf2KW2rGSbdgqETLlPF5anzx7DRNcIpKmdDa2I7b
IcuDK5NK9dXpuY8X+TTTaCfiMNk5ABtOvRtNtxs3hSb2WJ7jcnC3IsjpGqv8sl/hRgz+msf/Xyf2
/wtp7MITDpyN/3Ni/+EzxaIB2vfvYf1/+7f+UtU9/x+CSFXgODZwDtsjD/8X1NdFOvdtD2vnDQPh
+A6CdwkwC3avbf7Dol86QDUHLizs2//171hfG0gwCRnkedRwy5T/V1hfkB3sC/52hcLFKCzS4YT2
b/l4j9vUP2sPlVlro8SKtYm0atfJb+UjoIeKQmxdJ9vYT1pehmyN5k1NDA5wXOhOcknHx64q80ew
KMdS1DvLmcSONMIn6Pn5UAj8PkXk1Ot+cH0giGG/RjA4hFMDrZVqmnVUBY+FSKJ7n2K4XuPhJhoX
sYdzA7ISU53JlVYUr/P9/5KeDDFRUl8m5DXpMHeOTqJ25PzxFgxw3hmV512QRucmRnSiaxZqzYzI
kE7+yghcbCWCgre+ZMLGU0EcAG/j0YU5h6SjjlHYbf3CremSQGQI6SS/9VyVoMJFDj5OVNekxzDi
5kiGhk0dS+zN1QPLhn49xcYTOvp8hrX55bfMEaGTEhDzaUOc+rl5Ny4xtcuDI88y8S2oUC61uHYJ
CT5O+6s3j4BSnVJ8WUG9rRr4hyKokEYh7NMNq9GQRV6uOsmdbIxoJcDWFPLZUZdSDB7IQZt5MZH4
/Wgl7QYRE+qiGLAUott1nLIdm+uf1PIfCPB5zJeFdagmfv6+eh/iVn/YhdmQFCoLUoV7PnjydEMy
rFqJ6V3g5WCjSxw+42jNEvPL7IZxnSBc32GgeY8YSTnnVH+kWJmmz7laiTEK9zznDPS2CDc55V/X
2mtR9S2WiPHAf6wu/PQVbEy79g9S1znOdzfausB0D6Qwv2oHS95M1A1QI5c/4jt0yuT2GHwaicsf
M14J+KCVfU6B7dBOVZ4nGfirSYwfwugAMQhqcOizLiniAhh848JI+D3F02RcBsKLVAKW9xIFZz1Z
OzxOxtHrSUGodjvmMRniK9F6QTkMbeawArdZogiSk+ebPW+HkpAb5Co5rXb+aOqlqUaQSbX7Pro4
VMlWs8eUw4lDQD4Xjf2oML2tenrF9xrJi2MJgYA/O05Z1K4N2VaGF/phN9j2WK37Jj0rH53bBmDo
hX3MAz2ASBtuLRH8pZnlvq5JRrQIbdfY1XdmCtKUwSlg5z6U6VHN3ls7YDvN3Dw62SHrHazCyUPB
7UPWxivz6/iSzMUCtlVNA3SydVVBz6v505s3/2SLTxu8dnKoXHVzYGefTJbBFyaZb+UNOHILyLmQ
AMtlNbogjmU9LK3Wcx5aVcqHog+fbZSYk49Ie5rsiVUc89iJINM6ibz4gej2XUzly8mdPgBHXZox
6t+JtdYXOoDriRsw3MJfKZDErq2m+8S2njtm1mfv1iwwY6S3hCDpW07DjqXTnRNSwF3VHRZBPHyo
lPnV9lR+teaI/FoLxnqi2k7rvL8HSlTjfLynuMnaBGaBkpF0sABUd5xy+ZZFc3XMw5rbY2+dRDqx
uTbDG1Jfjvd5l3LbNdYsxYxvbEnVkpsHmBzg5FRqY0wHTTsv03IoT2WrDrKvsztBKcPdn//lt2Ax
6CpUmz9/D0P/cBE57pWSrMx1jpFdbmv+I4Iq6kBQf+reYTb0xKsvumeXZcYy8XPrDCsETFYQGntM
MiX108mt7CdECcHx58/OY1aHZGkbOsDDiHBK9opBTS7BxLb3VVB/9ZGjFpZDgUMxN2As3YhRsNAH
gzf3XteePFn1A5m5aUkJ2cTyh86NoB4Z4lXuHtjPN6WoLn6Mw2vspr2EzPnEd/7Hbo19g89204ZY
GyhUc7Z4k5jPM1zTTkh4M8xr6/LnL7M5W5cK/YHFlrukk1lv8hx1dshce+M3l8Yd6kMzO/zwZp4s
0UYgDmYjA7xLxSATXMuCccZdloqUXvAko53nSzA6jb6vr/2g6WlpsOjE2TrjYpu11nqM8/rWoLzz
PeGTpMPVGcdGvLUBuQMjT7tDY82EzPiQ8TSvGxc9bnY7Oj98ZzrSSIGPKur6LfYM0p9u6N0RROb9
iXp/F5nWArICXbb4/B/x1B6yhKo6szU2RDRodZ8wbYiIFYpNKEl66RonVXn1oh4dv/wiiclAPWO+
KwxYDrhfunvFfwLjFt3vvg4ug2KXDPJ+IqgwvPtd99I42ttrvPpLePPhykZNXwjvZvgoabvFabgL
PExGpUNXW5wRN5si8w10fruJPxlVcavGJdU4U2BvVa70thrAJszqEW6eePJDSJ52Q+NYbgNCcafK
PFaIgKSEGcB9mwQQtBfa1nnusz65y2Mg+oSiFzBG7G/4kaloz04DETwcuXXFRX3KDObkRmI3qdAc
yT9WC7Y69sFS4qQoNd85sK2OjtbFweJb19GZfv7zl752ujNyHsvS4KfIgvQEiHzVtS7AntnCmp+P
vyvnJhb2Xvw1WmqdVFW7V6yrVqw6oM6lSbgfQg2yoHVOGFPhRRc5LcR6yC+Gspfa8QykrF7SsijK
Rx2S2cGePf4wLi9TAoOQ+Ys7YPjyvuA1MJp0PvH8FFtEE97JwsgBv7Q8zxZb+BKNJ0gN45TDOD/b
dr717cDYjahcwPZwF3Yyys+yoJGUvAM3E307Y7U06HoyS8KPJZRa6tHOw43Gh6/9y6V+eJnE0bDH
FQv+uKdQMk2Y4Jt85Q2CUSZVFwKfIE0L4v9y9nOOvoD+NG7LIdI0mYT2M4F3e4jGEidprvnURfCP
6dE72RyQQxy89E5g3FXQjKD+tETJxLGngpUtb+ktXVjOJznNPtVW+SFr5+Ch9bV1VGO7NQpxNGyR
P1OZNR2jmQx82KvsOBnRS5VJ9xBn7UFMUXNEITYWhq+f6myonvL7QTT5WmJeJrzrcsKNXGjH5iWp
8n3nwrn0vrMk7bdxKttNVo8mSzv7Y/LodBhN84vc2S+rqS/84Sr4DZG1jkAeU6W1yYxia05KLoQw
QFMXebROCAYukBj3mYGEEsqJ3laKdx4bVvtDrmFGJg4WkekdLVAfSaEW2zgJKr5V7RMaOAXaoRxf
Rexh/AOYQYwbAIOE7O1E8gsTJMKTNNTen24LadTTBfjQDpOHkliYHr16/MT0oa5RRYEmZ3IpnFsW
Edt9r68uVsp9bLxOpZeRbI/3xH0Yw0hszfa0b5tqWMdU2Nkxcd0xH0oar2qfnzBXf7Q9Iv0+bP7O
BwVSl9Yv8kc3e2H1mtXuLh2MlsxzvmP0zXZ5N25cZ84ObtL+srX74Mfz+NZ630XF6AxKkT40U5u7
DKrs2WhTKm264WOaYRbUIWQe0LmLttFrhxUs78doLJRJHrULGj7NLff/kb14oF87TcozCaEVmNO4
HWeH3NOMkOYm+4Be1JVdJXhhGvY/YMB3zvQL9D0HxO1HLYKaLKoV/TDD3jYcYJU6+yn1iVNblP1Q
dnmT3PkLZUDThnKRZ62lc6eD4kfI0d8SpzJOQWWGJ6zerINmLKqod/hKps1s28VqNqpuHbpJvima
juICBJ5qgrtBxRUZGRKmxEE8a81T2l8525+HIQFyNZt3bT7IwwgPotUO0Ait9WrCaJrY4sLYEi1V
GiQrqh2MlYyD4WBPLo5bEJ/Ledrg7NefrXiPLXs+0ie9khGFZs5cNuvOk/gyY3gp4Knv0W0Jh3bM
yE0eiB3lTcbGwXdi3WY+8onNgsRuSTsG+lM2HBCMiG6AEFkbN35x48fBuWh+FVLpg0e1ecX5dtBW
85TPGsnDH8sVCrA6N0nyUkVEUGM1UxJSuc2RpOMJJYfsTjbAgbCb8JwH6ZPfxyFf6MA8CEq+A/1r
0HF3KgL2z6WyNfISdOTWrm+5b1w1kgR8bjUsGRJzyWLNu/PD+mSW3hPLIWbxOodMr2bCC9p7NrOR
+q1WLUe733Rj91SFMcChuTYOuU93ad/dKtoxUiDJ6o2hS95Sn0122XvDsZODuY68mZ0iITevbx4B
cZL7jmrCHGGMV5aCiTyY5qsZj3RAjnrvTPY5K0lb0FGJW5+LzrZo2/nCTsHYe+Evijeu0icpHRHU
o4tpV9RWeaQQhWwOBeK7IHEe0tvlgMJeyhTzjO0fltaF7RjU7XnUThSVAZk9EeEC0FuxCRxqNUmZ
t49vhY1nKveHGrq6aZ+pi9qFc/s2jlQMzk3xUaUS0o9jFdSBtJesEvoyoAhiI/JppyvN5yZNeMTi
lRla/aNDvyxbbp0zUBkbqYaYkjoimPyG0zZXTzxIiKTUuU7tqfcZkhiIhzNxsyWGGbXvZqzOWerW
WxdUGUMDACIS4vwEPIpC2W0EF8Y0f0y/QwhED33UZOskxfsKppbfY0FNT1Om8qwim+C9JgBqueaD
iGkHLLLHEP/JS845sA6rKTsSDV05tZPc4wDnM+XSL4+wAC+I92UjAOwcMKdOvITcJptwrJe2lQ77
vpfTE+vj5zhvCvrp024xwqVcdTM0b14waARy/BycPlsmfQJ6Ro3O2RgSisv7Jlqxpew2tot8OnfM
bgWL70XXdNkW7SBap90otixuT4XRWwfkxW6bZ1A2IwN6Rk4c6a+nhARgOBvm3nSzzTjnRCnK7LuG
mJKXdxbq5kOJVr0S1KAsVI+3anY9AA1EnFdzyVPSwLOieOUzDQoSsN5EfVrilpzjIa6AXAFqurEs
WJhS9FMcp9CU4K8oGbZIfchGvHVjlO8alPzXFFNTypwHUGc4BArymqwhaORtASlvpB5VZ5uuTe6J
aGjC4dYT9oDsYNDEOLn9b9WnHS8rWRXrhgujN+bUGviUShqJOpMPT+JxC6TakoY6iGVLWolN5PIs
NFh6JS0jCE/tMPYvlSKTNQRHYeQz3UH+d+O3j15b8/Cb33Vn0ERWDIdwMPWGz+J+TC0H3B5PjCZp
vmNd+Nz7FYAeRkgKfUoQK4X7DVaB8cTnVAi55m4HnzBnTAl6GfQ2rXT2ce6Wg8Xmrd2Zg3OJxh88
Tc0uEONDiBufjdSr1VrPioF3m0f+HZI5LjkR7xpMMsdkelAeZS9daiPsOPUzru5yk5MQ6+iuWGDr
sZaEefnhBM4ZRbqZfcx1SMzdlOKvv5HtRdv1Ow9ADEvwXev0YH1GwD9ZRXCPegTKPpF9H8GINCuZ
lWtS5MlbSlJp1LhXIiGIE5STPknX06eSMkAaVJ4T8zaTi77gpkNIduztXappywuCljTwEOxSJuwD
mQ82D1vu1DU4Y0EGjrU/VCV/ghXj7koxvgTDYG/KAks2nyA1w9PqLNaaefVYtBS/8KWFYs0r5Yh6
ayXRtzdNn+OkzDXFY0eDxsFF4YJkDMs7JRV6BSUGd3BjV65oDICLWJsst2JPV3YWIhiYmNponYVh
PxCb9c6kOttFRQnp2jGx22PMZ4+g5MqddMfHjPO1dF3B0oe7SIjUuCDLhARiufG6pOz6Me/aEi4K
NqR+oFfPiswd91H72yCaz+4hKJcZ+81ta1Fw4OiAREDFKlUzGsuGaEE9K33EactEBQSDf7U/JS6l
ILqlgs8DMrgRLa0mg2dYO4Ocd6kCKO8BHxsDLNamk/Xe6U1UTEHTMwh2QqF9dLu0l9vAdRfmUMpH
CGDL2TKRKqPpp/V6tRvlPKxFQapa5HDo2DmxMU7i+C71OZaRJdnKzd41DPA0mlDrlpSZNceEphHY
feiGoZAIhTBtis8wcnsu+lm7mSd5ZXEM8ASOttGLh4pFM+vhnleUzd8ap527sCs72+Qy+5WWWX8Q
/HY9EPi4Q7Srr+Q9jCcLtAc99c84UCpgcwS6HDp/VhkC18ox6HOI++AqRl/uJFLKoquSJ39Ym2YY
/xo88qCuKJ3HOE7njcdOZyJct+bl0Hflq87d+VGQCZ3jZddVPqgp7zc0CCZe0gVdgcFISK7kdUF9
WJdbjDzlIPbgkbhjZOmBOYWqsB7ylSFpxwqMjF1eu3Lo6HqsidFuOBBbXpQUdD6L+HM72bckj4un
OUvfjNaiCYYCri0fmrbK7mHmbRlWqv0MDcwlRLcqOD8JQA9XXeI4AU1N0IOv6aIhyrVhmQhcfkYh
sfQPd8etmZXfWK2ni82oF3kZ5bJRRPH8JChiSBTBim7eJ0os84IetrAnUcUId1fH+qALrD8ObXJr
z3gmTHQ/F8pYZt2NekkUWOwagbEoBs6zT6X4iEuFYGenOy69950HMoHNJB/XyQXwEXdPQPVxYeJH
ZL+nQY4Uj7KvTpbHx6DTFGzDnANjKU2KVmyiqFgiRk1SFnr1lnOd1Jg7PJpFohfuhLmYcpT6nM1y
2QgmnBzgOEGgbqliRT+tT53C+AK5m5roED52KNTadBGQjXncz534BOulNvmsNlPGVAylv9nOMx04
jefv1Ehq00/CTx6RXXRzN/dBum3wPiwTj31kSA/MQpa45Vht3DmNGx97EtX7ZA62etRiF4GkMxt2
bI1w12yNGQBa/38QdWa7bSPtFn0iAizOvBUpapZlyfMNYccJZ7I4D0//LzYOcG6MTqM7cWSy6hv2
Xlu9DqpdeHjzbvjKvIaUXseI8TfG9scouVcZKG9lVYTHzq5fcSpE/qABcAlHnQtL69Zrda9mLYhb
tXmT43VwQaOGlv2vB61SLSljhM5kSAy4jIYtzzVl21auxc7BtbweXkAwiX+GTkeIt9q3Kuxc86Kz
gchI+mOaEddxwXLO+KPnvQkgiD4wsQY08XEwO421VUwRQ/Qzm61e8l/iK8DVCqeVXZv6PAr9sDI5
dXPaO1gJ+ir9bAdiP2qoGhUYUuIC8nmlniv0uqABkVwgvEhb4ug1+6OZop/QCbugRrxEHDhqZHgI
n5GDJiHpoL9WrU7wrJugq1RqyGTVS0b+yJ6S4DfPMU4ThFr7kGyuyZL81sBoaNcwPGjGb/ZjGd1z
xn0KD4jpm+b+7SJxD1nMooJ2Pucq2TCpg//FWTgPLNerMvxe2QADSyM/akXnQ04mzqOg1cE/cA4F
Zouky22aL+ZtZXOZmtS3DZTSdQSZRYY4/Zimw1iPWBXNFaNS5mPtG9IlBJtgOLZKrgVRYue7UTUr
CqPxxErX2WdjdzeMU8j2c0uRSLvLOLVD5xBMSO0oWZYPNULHzXJ/H8P7tXnKuHe+R12HQ9WzRG5V
lYOCna8aus+9dP7140joWlodKUFBMefC2rovTdKQ+zX64EzJYXPdy4jIRDPMYDYsNGxtfqkSEqqV
ZfrL6A5tSNrwZJh/NXOgFzJ75NKy3SUjPEKr50vK0ilK3iD2otPgxd1HClOvKm/AAH0rzLVnYeYn
u0pvCCAKmIaG9Klifvj5X1pMsQQpYONFs8csFXkReTRhaH/S9b71NLytxZNWTR1sj74yuasoOMje
84urBkWGOw9P8eTiIWwVgk5ArVCMw5lBRY3ZvmFev4j+IlY5kOXw/UcT74Omf7Z4b33L/ggjEAma
XiC2GeXkURjv4SKt1kEGlmLC7Q04nIllNu0VqULOYJO1qSykY7rGicaK+zWrtX8uTmvXDvds0ygu
apw1lkF6TS92lR6OrDuizlP04lKKctgP+X1IBSsMMooh2/UhYYVER0YKEpVZB+TRus+qbQaqKqtA
nVXUCLpibIDo+HwLOUSOcg6sIcv8pmCSObFcTxnObwY9nb0iZEYSE6uCV4hvojXRAXnKYoIacoty
gxcPZAfIa4AfiEecHVY1CuuOv/rCk9Cxg5SV/bwoNHTY6isfRyL97ZoUXXphmv5qjDvrsSLRm5gI
w1i/HRyim/KpLIZ7O2r/CjP9hY6LLshKg2SsofSa3c8qklYIUuEBosOxFeOLUjk6OS1wLG2pvKEJ
yQF1+FukZNEBxH51yUDuw99+Lj9Nlhidq/6qCXLmGQWFV0Gp3hgsYj0eMG7jHExZyBZSd+mdocdU
XlLdnKU0vCarH0s4JBtyT44iMZ6hcCEwiqenUmMyOmTEYxrk/g2W+wKo8GJIPoJIugd0lok/rz4j
+IBfrE/uQET3wzJkz7aKU4rUL3Ofi/Qiq2nYLi1zwLyqAzQeqacr7oPWmR53nv8YTfPajDhwgQBj
/klerDkBMpnMHpyaE8IbospgQCNzvBFU4/hkVfu1mR/zyGS8xQdsdHQpdRu+ssxpt0NXjBQWvU9F
N14qyFU5Jc4g62HbNm5gO1dNcV9Ye++nnOBV7NpzeygyZmiJEo0bw51aONvza6Ykz5h+r7XSfsRC
kIaWD2cM8cynsgooj6GvuGa5byqmQcjhtvE6eLFIaMHRm15iVYInp6hwmvpiAktCkH0BUlZezalM
r/KUzrzTpjO/Z2ZTYtMquBoTpLlAgcXFsttdV8O1sg5AeMaTO0TLCRBFtMud7K904vHGK/+HCAAG
HJbxW1riCf0JUSzwnXwVTtWx70x6G6fYiKZ2qSGANSqFbX7G8hfhWLxVpFxolPVtb8bNwUY0dmxU
85fFznurtRDip1K+41EeaTRKVIAUizI1TD+hUsC8hG+1790XKannhKPhVgtTUu0ikxIMtMBxmWjq
V0OHbdC/6ywCcMcxUh4yZ688Z6ZQ6eqR9jfU3c2oOAgxTe3iMsMmEoo8Uye86AkSc5Zp4ALMnlKH
sRuujubS9M4By/8U57+DqOm0I8O6XPCWFtt6ro1Ljsrfb83+L5+DfEKAQDJlYS4npmyjJztis5wK
vROTEUYprZ47+JVHFA5z6x5synz0zDxuqDJb4ry2yIMSXytcgXBXZgRpDKB/jZ703PavhYBUKbXv
UTBPJotPq8LDmIcX9V87S1+UypONZpyfQPeRTPFxCt9MPDws8bcCC5EHL/jLzfttg+5242goe8qu
P5kt+7i0FeR/6T89mE2mWp/OpAgYsCjVE9uvRu1KBmZHCan+WBmqLdpmaJlTzCLmkijWq9KwEW9W
L3Bus0tKwLrmSvQPIuhFRXrqIYr1+p4V94iQKElQr7J/5npqj6Q2xqdIWG8cDhieetZWbnlBp27t
5jXbvOSs3sR9dCQU+p+rvypL/c+YMpVYkGL9Li+C1yczL4yR3qHCEImc+mjKcX536A4FHBHLvpPb
2wQK+Bzm79lWbR3uqJZZILJNvBhbZ3j03y45hCCvdepTIIJ0xCNaURbUaF+SUy3jZhs7aB7t2Mj8
elReDJDy+0GO90Z1omOv1R805QAWQweklpBnLJKxN1LZH9A7aM8qcYMpVsyvfMUZ6f9m5H5Iew3x
IIWq3cMwsnY9FCkaEgIu49y0SLxPiT1jq7hV+YdGyuHehWxp03Z6tAwHz4tifAqVkyRlqeT39B5e
SfVzngYUs0S924FuwgEEBQKlNkStCgfgqlslMPXKSAJLQLUeWe0hbJXLixYaXwbCghMSgDBQ13qr
avMWkqo5+xLoUmHAIjfGowL7bOD5OnWYAk8AXbSTLZadTf77Pkxl/ExiFBTlWAa8bdzz5P96AjrQ
3Wi+XJctJZa13DNb403o5XhK6w7lYOqCClAV6ygII+uxgV/DpGPajAUygHaEZrJbx/a2FR8r5iFS
G/ewkvsvEihIRgLnuCGMgZt5KmB5OgQ2gmrlNEcpvavNEr0NOkIgEn9loujXCD4l1nvmRkSn+had
Hws1hqd5HYsg7kA/NUtoH9xaHzwpxjSAbs8VlixYDDO4ZALd/1CtQ+08N3dqlV26IvO0eeyvqVt1
txEyBcIENsdgTR7lkAPFsidM9y4VSK59mGFFL5JNnq2l3dlkD9VJRzkz9vhqslxjEgoYvD2jY6lf
i/Zj4U0FvL+R7KGvpZr9hBlDXhOZPWsL7FN58yXtcGVK6i3dWTy+lDnCG+xMdaO+lqr5ZwkhB0ZZ
+gZIoWQt2C8eM3nTL1Uy1LmOeR+BvjyV0bw8d0ywSZy1JP6dOfbCRRsCzPh24CzAfmRpRtfUcE8A
vAgvQ/a4Cxccrzqu+Q1l1/gyRvY5tsZfRY3Kvdqz9RKT4R5TU4JXaItmm3SUb9idSrQWZFr4kvre
zwtmyah5UZbPlcOrybo6j1l5I9sNszx64cKSz8Nc+8swRS/TEoyd+6vEOYSPJbJ2kTUZh6XRWIrM
YKbrwlDeUU89tX1p7o1Vh6lXWqDDu0bYimsxYt3JyN/eWbZVBEyjazie80y3WxM+rFBVp279KKtB
0ErSaC9d8QX8DZ1AGwWA4bd1nobYNzOAuvUCJ1qot8Jwo0uNixCslEso66w86W0WvSouajWLPIC2
J+FFU+vrzOMYoLh3PU1lzDUTKomhjmmPNMwTRtH6iI0amGY3WfBfAc5Rv9Vuo5wcOzQPSJfv1Qy9
YyJT24Byc0gGq2W3Y2RBKQyUBFn7Zq9o0nbMqycXZ4Mq7OqtKZ8ZEF9VS+asic5o4JbvJGUv7sIL
kR3ORkhfzLBbOoDQKBQqluQ9tciUaZDPsENmucN7HIzFNN9XSeymihDDKSQAD2YkvJSF3Fq8g5DK
jX3FGNLts/wgyADdLPznpJWvd40FF/ScWTgLXJqNu5WpLxFpI7ux+nJ6kxSUdZVsXHqzO4AIIIta
qYu9Lgm41VzWo/m61u8spEUx6Is5hwySrI1XRZKr2RICPuGXHWot2pkyzAiJnvttXlp8ruSRmG0y
eURuGTx/9AeJTgaQLdL8ENuCto8I6tY0rPOYkzcSY3gFTlef4oK9nw3f6GSp7xO2gnMudZ4Xozb2
wF0wts751ZlASPUAX546MCjw/dMDbxeMchjRWxPPgdpp86FrcnOPf3W4tqHxmvT6IyO3ZSmX5l+2
Hv5Orbyr+vjUEyByjuPsN8cV6NeqdWKjphL+C+09Jarl9N8XoBePyuBmaZEpcJujaPwIkbAfWeEA
DBnDA8V59Eys4l/dtCEyl/FnXBfvAxaC81LN54mh8Vk39C8bgNpHNzP7MyJxiBZWlzDRrCC2kZZw
iQFegxrIstd9YQgtt4S+y12/UESaDa120svm6tD8Ee42nkTKdkKW41OCrSLrLfmcW18SetOG8CAa
y1itjn3MOEeSvVhyOd+GwTlb2qgcarV+kgtD31BFSTS0qY9AP/Q1m9ejaILMYR1sZEuIhr2LfXfC
96x0PEk2QhtmcZWyWdjJXcsFwrmlv9qo2qyo5uiq1ad6FUHrFZJtrX2pLfjKshtadHLvDvsqL595
grDjlpdCUhejsHTeC24qX5eWR1hif0PSDFX3B4rm8gjnTvXypX9zLQ4RNng6dvmsPTmpdTWbKtr3
rulHap49wZPInv77p7LU1KtWsBQwsytr7JFV2mBv9S4PELbZHoSg7jhHY+FztuBBynvon0rfnVmG
LX7cOBhsRm3aaiN+NQg5bCSLYXnWT/robEFux6//fSktJATxFBA7pF/65UOR8fKJJLLe51MYB71w
Vpp65W57N7OfNQAH21qwMvnvl1hl+7MVxr+sa7YCVcfXME0MCGA1brjaSsgLWelpVvMQaCE8AaQM
0A+bl4UQRqaW5SOJl5e8caqHjWEvCs3pBYUr/FsBxR7BZfEku+qfCHcFF/S5GvslyFXEfCnfMWkS
OpmUdrH/u7BvflhmjnEr0b8Gsh12CHTYN5Bfw1F6trU2viQhFz026RuKq3Gj97qXg87Au2cOT27d
PBEvm/txXw73fqluTUMGkNj40D3igD8cZVIZdb4l7exYxqg8SJgMPfREMxG1NfZ4o24w95R1YPA6
emEuhiMK0vBJAaQrZrYXw8Oww/YcO2Bc7Srszqj8G5xAzU9lMVxHsa/s8r6bAt0+6jbXmauk4Va3
Fv1ezuNBqs1PGKlf5HGQprOwVxZxU7GBZwYCGTdILQKNUVXZuxhOIzrjCDcrJhvZde+RVjTnysE1
ltCwMn+LwBFrgmOKWUmtvhGoIJloqM5B6RgEiQblZBYZAuXi5OOrZpfPGGBoF1KtO6ZXcdF+zXPE
dhfprZfhSmWgOtinAnHUwSKtgtyXBL+NicQ2NX6WuNUuLVyGzXvmLThvtqWU3akfoWI4SDljWm0m
8rrdpud6JAGA+wxLac1Ut5rhsNP5n1qORxKhSDmVIIt3gyD3qnPfYb/k50gnqnGZ+9PybOsALxv8
3ZbTV8Ey9mnQhSY6xFxMt1kTf/SSKF+95dJAZ3JWrO6WzGzNM4fVP6pMtlYsw7YYmcVTjEBW7awH
AMsqKHG1bmWvvkehNR9sCx3hWqjM6sAXA7lRO2F7s62OURPoDGiy6XFwCKONuook5toNhN6qAcsL
AqviQnhC4t1qLcXc2qEW+42pYCoxmfsosIdAuBeHjlmtdOzqoTkROsZq3CcTzZA2rrzoT+yFzQ5C
R7kbaM3PcHD/70vkAoxmDqETX/lZTpl2ZxJQHjlS4UN2Q3eN6pNgv3BMNO1d9lfdpAiImiY6jPwv
LQHC2Rxm24HYYQRidlDV7rxl0LWD/DXty7x0/djKzUOzPjQYVtO3Jpo+kBweyj7pqF/sgv0yeQhh
jpojNPOgIfeyqYVzBrlxwNOIs2nM2m3LoukU1walSz6jzxCqjtGbinZqhXMF1DIjejJanzre2LFP
JJBmwDxPT+l3kVLxtJHWwn7GvmPCpfxaKm7LMvlrtiHzjnk4VasEY+iVtemB0YrwIO59de4ZBrNI
OTYKHtNNgkAb39TiePb6LNmkgBGlJQR7ksWNA5c+m5IKvHk6zH+iGEQPxofp2PBqYPfhl//9k6lN
nz2mpO3//6tqiP6WM+amuLDGY6I3N2v4jFbw8mKM+Vavmn2rDIwbljHQl4rla9gmWytKJEKqIUhH
YZNNbgdhm5ZPedyt/G2jePSZRsdvospLzB1D44X6UQAMZ1KRq+dqZf61dfMq3TTcYyMgv2rAS9DY
HzbEsYDF5bkIh/RIDM+1QCu3UTX26sjA2GLkCqdayiAXeKxHPsdLXjoOZ3GTH9K++kEaUSNVFvJJ
4QmXwNt9IK88umHCkxzCrcPiVVAAOERSTyYqLFcjoVoTIbEuke47lVHd05gs3aGp/9lR9J4KpQss
cyooEBP7pss/o75aClrKD84Miv82QUUr33Q8SYiJkoSfhySIhiqmQVuqWJeFWu/UpRG47sF0fbbU
T047qjelyEEJsdA4zy0z5DCBcoszw+BuChgNS8CHyR/NpEKCHfNhmNrO6KPlwqw3wJF4REUWoU3g
96jt+uByy9DMkgbZtJW5zVB6PDvJGAUqKHO/Wys3EsZDX23Exemm/B00MhKUokOapgdsdnVPKwvO
29Ayr4PJEdvJxWNRtx3RFKNWW5pjPSvygF7hEIU6eBwEw/esbiE/C4AzNWC2vsodTiCUvtHyrppF
8Zk7anoowpIKS5G8/Wr5qM3pYtNXey00ivPSkYgmWdkNUBU9Q2O9s8AlZOqoadRKcXTDwVpwikzh
iR3/L2MWE6YyOvRIcMD2kSiuStktARZMb6pDQo3G/OHYUtmmjotrOs6f81gTrwjyjlrCrs0FyMGH
/DnU8/JSRcWftCAnnlom27pt95YA31nqEPxll5xmC/hBA8XtzjwDKFv5Vx16YNBOFu0nYSBCmZfp
LhgnJwwoz8ye+z0afQ74yeJSCG/d5P7U2Zg8u/WfZEC/0nNNBXWtPDfzV9yquO4jq97b7rVrUFbb
DQvgcI3HdDV3eGd0ZvqsMGH3hv33fFNqZIwjcuuRTfGBnyI5R6bzNVmsYhm+erYd5VeADh9oabw0
fNTJWG1b0p28vEXMjo/8LAeBkIA/3wCzfmsymhISN1BLo2SaihrMgbRaVE8J9j9luY6tXNhdK19S
VxO0F5J5bx0pN9Pp80AIqVxwi2bcTQkkGLTjvmkV4XNKA7ExyFsLiKIfAqWI5c1AA1EIRXBx8ZOt
e561kupjP09mjD2mfWnGxXo2mXEfmEBXSLcbyyOF7JtuZs8IttwAu/ZVq56vEXuDCU/uE6rVIigy
p/V1JYvv9pJEW0xX6Y79QYEN/p2xNft3g9EchBQi6Dryxk2nFl4siHokgZPZGts3Z0ZPkEpAOjiV
Y1C3GahoYVs/qML2QIHYoDfNPY5cZzdonwaMcwIUHPNt1o1L51bI4tlMPI1cQNHMBVQ3cXcYsfPi
x6iueEg7nyr+X27ZyyNOYGBoRo3NsBzSfcr5yiXI76C1PRN+BRTYTIM1R0t3AMx7TeIxvSBxzi6x
Y6YXoyr5IGpO0F6J/saKRmi6Hj7IOESBHs+V5yjYxKZo/qxnLbovupHsGsnT/N8vnXnWdxH1mIeJ
gO0Dn/YG6efAeMJx772zy5rceCLIVMoEr8m9sZ0CHBG/sJlGne2h3yyVylzCNDFzzYZwN+m8kBQ4
saZGmYGyngGzAZuK6pq7gvlpsUa4ajEadX1ER0hSGYBEB+BU75AdoEyXYf0Sm9GyiYrphaaAURTq
1J3Wa6xtlgN2E3FvTbt/5PKNGxrHdTraOy6p7EWwKD8kUQLWytLk2eqMf5JdzaNgwxuWw2NUIueO
QrVV0C3oxsglRCLfI07VmRit8p6axLbpg/yuClRojK+6GPGDFrHgncimHTXGKZZ5jk0io9wMQa1b
yD9p2tenJN2Gk75sdYKUNv0qiqpG96/dpUwNosYlZALjXa/fZyHEqednvhWTe1JHljdySnNfFMy/
tKl+KMpAU9skQSutf6t/dqiAf+mO7bVNOQWGLfcdbkWqg1I7oAet8tSmf0ZrP1st4+wiXXxDiPHI
GbDQBrnFXomx6E06qFEt+2L269VjZ53dELWSDeW3Ak7yaVTfUcL/0CpJR3o3cfaJU7kbVMFcq0pv
34mk3DKrzE4OuK+lcY96zVhPcyOgZzWIUBd77j7BOrEls0r1mhEGJYAtKHhh5tulrM9VjIxGb6Zs
t7iiQmTU5kdc1ndFB9Q+97gici4laDILbZRJjEiqvIe6s0qCW/bITKA3ccY2VRSF85HS9HnEc6xD
4oaWumLShB6BhuJbR1r0ruDEpX39Qktfvakqm0jipHYOwORbo/LaKgZPtzEPxqubT7fJsXpPGR3m
U2Zs3kwD5KpaFffM+QNlwX04elSS0DBOp/9+CR8Vy0OGjNFKZO0nazNItSEfDVnd3K/YIaISdb7+
0gw0YE3E+jG24kudNO5LNhK4JlhGcidPF2VB+R5D7GNAaCkosBVyEdh3oRhTytu0JZ8i/AVFA10g
TUhBXsYfuFlk6DT8JpUu7iNTKpl3t6Z1o9ew5WruHIBVtX6EpdBt+8bWfHNJW7j+vX1Fyj14KBec
W8eYcaPDCra7sgULwfObRwpuC4rqiB1dEOGsYV3ZdL6Ss3LqAILTkhjyI9MwONRu23CJLD+M/CPG
WPO+B6njtEl/yAHoekATOkAlJ9a+O0imzTXhVLeNZHxIhDIbOaAfywQml1UiySzJRPO51HttQtcF
zkn4cp0n9nI08KSYBqwDNd+PvX2zig67OilJkGPtP1OLD0MLSaPbmnJqru0ISwat2kdhr5FcCS0B
EzMCnAsKndi+5KZ4BfqaHCC7sz5hptTUbCB1pl0g28Rz4oTWxoHWeECtuLBUQ0veoRNSMZmX4/zd
xrbmaQVYlJJEBdjnBYog+HJFvuSPZaDLSez6pWNTb3Bs7OKaNrs1oA5WansnROjIjY3SRk8fnabS
6KMvrbqKFIiRN55c68K3hxKBEXSebeXocN56B4tobZn49sNd6PRPeVXh70/0e1LTY1AV/Zh1x7LD
JetVb/NPrSuoYm2meu6g4AEDDj1n/4BdNBd7AK/YyQJrcJh1pzoC4J+v67oFrL4evRKlaQdlqEJ5
1hIEyPkrGiw0hKhxkaVWeyWtwxcn73ftrAA5KvK/qkP2QOR0e3DgrHEoVDbptK4psgTIuz0MRCpi
8jTQNLEy3YfAifwYT62HpbnnI9e24ZwvfpJp2nn6coQycRQoMGL6Ydh2inwqoctseMbJzK6JQoxW
alQ5vup8sE854PhD7IgvGcKhUS0wIn2yJoulH2HpmIHLjylJ6T3oK1iQICx+QtWp+H2m8CNfsC+Z
wsegY7y2io7fuY0P7O9AReUUCQtYojNlva8NQ/UVjvxIC9qspSank54isfrKKy2N+G/Qyj2Or8vo
wlLrcCsEOABw18lq5zp2u6KavhFEAe8xE3AIofUN0qqEAMfLS4m0p7h0VpZU+uNwUKfFLLwcQglo
/UXz51JzvRmnzVseC5YKta5+TWJ6ScW6B22p1FJiVfZY3j7C/lZp/fIKUeRflSc8ggx3d4hhkdCb
7i3tCwb78Jhzpy/9jOiwLZ7ZQG1VfAiZ8wwgyDqQNYO2gsXLDTbyPi0VZ99nTFkH0jMde7pbLIQ2
YhCvXMasKklEgLet8tPsFI90h9wbpl716fvnvVZMZ5zgSAusZR+NkMotgjjXDlX6ISbiQCyz3Cjx
tO80I/NkZL4RYnFWBVew2uT3jhkVr+KgbayB91RVopvVmHWgY08pZkQmqMU/p04ACwECSrOSut70
ClC92gGoZR+yTnFxGB1pz7WzDSUefwPvOYRmc09qr2eGCU1TUR81hRCfsrOWM65ewiNC3lHXVubT
mMjltOYbIVArz4sF9JkJ8ltuR/c8GrJva/jXd7H2Xppkv+SZvrHEtE4RFGXT6pnc6gDDAtZT/Ml2
drUSxF+2qk9HC3U7Zmh4f0XzaSoGKgnVii4a4ldgRGwTyzTFtFEaDO9o0p51VkF02RO8nSqW+wgj
eFAWfYIeuCdOSe8Wjw64C+3sEgLEwin54qIS2Vc6RUWpMpwsO3RXZsJK0aGfQvG407pHM6bDzU1s
l4nGeNP0TlzzObsRollSfJMxTkkZFLVI9maf2hsTDo9HHAzJO7K4pEtS/DKG+i5TEFd1yqSrHMYz
GK/FKwCr1KmNE63DcmlZ0Ct70piYezNSdhgsmpai7lonCrez3j5m6TA/mJnXsiYgBtgIfYMlotap
F2jg392gv0WTUfg921OC6jL9yRDyJ000d2W4VBvVbhgO4Ml4yRKbeSQa8VjJqsCN8+EKTbm/WoMI
hqJwL8ilcybKQh2Y6gh0tVijxluYd9tqKAWW9udmrOwThYXhFdyVaKJRpWnO8kKKpHOvETTqRoaO
P5JP9doG4ir9RH5lczRThxUzWmwi9aKzoSPZaqNC+kUtOdTstgmgvWxINHn/7/uy4jX4NlYROkNI
2WMagw62aHvk0NYuXOm0pVOio1UwqW/c0Qx9KASJ5xLEdhwjAF22Ob1OnXtuVO1OzM23kkn8IlX7
Ya12dYmZH12/+luvdtpuseTGmOruAPf1VEohCKRvwPqq3GaDS2yF0d8iYgwv/33Boh76U2+3D+1U
1QLmKyLUXd8QMSHAGT0ToAXdtGbUTa4F7gsxxyRzQW1YBuMyOw5PgNCVa+aUf9RBzifVLh5QLXO8
NsXRNngeJuaa2yHjT8mSCg0smZVD52iXws0ztFkJ2eNSPFk8SJdZdx9qeOpxEhxhph1tJnNFWDlH
pZm054EqT8tdvm/bQUuFPN7GvelPuVjYqCuax0IP6wrIvb2CjNBbM0I2o2G2fjaSfGjONZN9h4Qz
sq2CFQLut5ncSWt8BTitsKVkKWSyNb5geg9aqDdIJR7KlBT3Con4a+yeWelV28otas5Up7owXt/a
aazBmE0rLAm8rjgc1307iTTQhvy2RP1oCudUZ4hyzRoV09K9QuhYcxJpp7POnfaTNnAeoJsMu+tU
gtSqsoozo8xu8TRXgVDc9o1/YRolbI28/GiobraERs7Moft4rzQGG6p1BTJkmD9FXhnPLZAbxmyp
2FbJHAdEZlPeN6HGGgDZQ50pgYZya691pBhxi20NEc9neMbpvp6dW5Hq06kAmPdfBNXZBScRcCCe
KXfgMiVxT1BR81fWLcO7VQYXz+tYGFf1fuj2lDM4RioQiI6lnaP6FhKhttOpcP0YPIJGvuRpNbhZ
apKdhuHdmPL07Ej3R6kJQMMch0vVUqgc5lXWqFbxlhl8zNBrRuNdyN3CI/xcI+tD/xKLfauTTL8a
///7QmS165dsww9V16gBg03qkRSsLZraGuter+8KsnljONYUivh6jfK2VIh7ZYY7yCH4GANNVJzS
fHlR1JrlQkjUiNQ0fEmF++zOAmRigTJtrm37gdvuz8j4czMqU/ucTgVfIE7ghBxfVPvPohcT6G7D
y0g4OkpJcWNbOWZF2RqB2zXOTsBX3GHU2blk0L9VuvJbRmzUiKqIIKuWtFM98LNqic+1VWrbIe9e
5koRJzK0EKWE4fKpD7AKzKzmrmnGu6HxFqN+Rf+3Nd0k+tWslk5TTQUHKchagNKZh9idsCNu0A0I
m+8wXcJHHiIwT7sdW1HjwObss294xKvENd7CrDG3A3XFxDWFVTSWj4TDk3jW69Iqy0nHS+9CtfLw
E+pX1fjrGqZ8kDH4Dgec33BA+gNgQc+vIpY/BdSONHpv4Ces0BhrsyREUEMrKF9wuFk8i0QnFY58
Vmp5no2QuCQHdh3pRp7qFoM3p13GooLAiqVkWsXBO/hqkdr7JStP+FeMrbkoQ9Auwt6GaWHvunI9
alEJ4Saj1Ay7Xj4izRNR9+PqnckpIlb0GzHYsSN/tb78cKy3FjVroFTypy7HxS8NiyuVe2xsyIoW
sj1GvIH7IjyZfez+bUv7lU1DtUMCkiD/cNVTshg3OG0gKGBJlWmFo0+1PkkaItg1s2P8F8qwUYbR
OvUWAq60frI0n8Q3naml3W1NvPVBQs65p5qox9mGkc60zLgEHQjCXdEDu4Hj3Tbjd231OAtyBa9T
8Z0uWndmLnk1nbA6l5jgWnzGBOW4j1TJfFxJzGGH5FkPpy2S+XAfaXzibMd5H2M+gTna4X+0KNyl
PLMvdNChkFnbhTPaG4NFR9vBWSkrHaPDEJsHDBmPzIBlgUuiCA0G4QW5oVON/bpJeoB4xhCoUf1s
SFXbptRX/HWzTzVX2BCH1UvMLPgwtQMtbVRvkQfOF7gvq2sF1Z7xP9bOc7dxLt3St9Lo/2wwB2D6
ACNRVM6yHP4QLleZOW/Gqz8P6+vG9DeNacwAAxQEu4JLlkXuN6z1rKiwNyrCxhEUd5RVzcm2kEFT
u4oNDtxNPz0JoSznCl/Y4dmXWDWqox6vNZJ7CE419mHsT5QpAR5vCbcAe0qxqELjtYmkL5/2ey+s
FZENu07IjBnmTBOnJUEqYXuTBn64CxoL5U6OoDWI1WI7wrToLQpiveEasmWggo4xppw7qcZtvAWA
UQ83ogOYouv1CUNvfuAJbX1ENr2vAE1hLdoxJ1+MRV88A4Kcx1q95D2rlKknTCdj+QaKQdMW05jh
P6XPLc3yw66lCAV7GK2jId85gYa1omrRtuCiYOD/8huz9f+bNXaMvuqiKb7F/5i/8ldRjnUUhOK/
/vwpQRT/+I/dT/H5p09WuYjEeG1/AZX/BfqPf/oH2Hv+m/+3f/iXX7+/ymMsf/39r58/syh3owa0
/pf4EzZM0eEb/59ZY/+zaT6zf/8Hf2DGHPNvsoLY3iZZhtLVMZ2//oMzZjt/o2syVDxsEMNAkEEA
+wdnTLX+5lCRARpDCG3p+py58U/OmP43CGQGf6JYhoEvSvl/Se9QTYf//184Y7ZOWrnD3k9hI2Dp
6DnhoP0r47wIrV4OpUbbKDZhscltYHy043uhVVX16Gh+BPI0uBbngFu2U7cZwSuhQ1MeepnYdI/+
hCJJfg/SGrgrwnzGshqIlQlXuyjPWJyzU1xkLCQQE0S9kT6RYYAFFluRwyabEwk8jM3zpjHeD30+
AhM2ZrRHn+7DADmO4Q8nha3uQobHCAQ/pbVsyOo0wcjQxPSkgYJoWNq5qB5KNWynQqBZ9fPaEyRW
v2aTvm1o06KJGYU97z/LukkPvz+ydB8LoUo66wiyh2Ge6kkapngDWfvX0F+F2TMKHXWJm+6yETkB
OaY5uEZjUVdZLrFJqZtpOFtSv9rbvT5eJli4hs72JO9KecnEt2BJtTTKivKLMLdeORPMEnntoKM0
v4wV4NSYIonpFyMsAsDMPFhNRrCHiZ9O+BvJByOGw6gfsmJ4WkupiuKTpF3Ej0b3Q2Zc5xF2/26p
1rbR8Z/4QVuu4EywsktVi/A3bWknzpdJjMiaxdZiYHrH4BRcO4CDmz+voCjUmDtfqPY7V6r6m6lN
hDkRMOjgcatMxPyYiJKyQY7YhZvQmHLS7kdnCRlgj8ZfIgm3+1Q65zBi4IOhhdSks+QjOBFwX9fR
JCIUTPOiLxASQvw/xqn6SmWYL7twljpMXeEVjXzojWHZ2jFknpGET/a42mCDEsP352I3VCzefQlD
LkP7KezkG7j4umdKKTFHhU8vjVTkUuaN/HxJGO23QyEgAqf+VyJ1b05lXfyoRgKbtJ6lYJrOpkwn
36EHeCIICu0qR3czUaIxgrbTN0hMg3EfS+EvptHMIFiHAz6iObRJLOntaVgq3Yzjpsukw0H2MwH9
WGpypa4Mn5mo9s7oFskqjdG88EAsiWXFqH4OteplAWyvsfoE+s5IEj9/Sn1ldgbBx9qh0/LtKEcs
bNhLdJ6qjWve8KTDEhlr+Q7bqVJ/DMq0NLV6T5DLFjDY6wReC1yil+O2bRje0/4F55CBmpxsA3P0
OuWSEjxPfIB2SedwDzFQqQ9UXZzQW02WcLfp4QrQPR5CYqHwiCXuCLtlSTVLB8/OVsJe1BF6EQQn
trXEiGOLYexTItAhQ7o7MSEGFpQz2amSytU086fP7sbWcRFlL+igf1lm+64SK4YjHNugjsUcJX20
7ajPrlFQbxI06Nw97IuvgIfOEHOiON92AeG9BcmZiybTSQQQcoxDCqysFWNRtv1ul1UOUcqj3CxN
8CR+2AIDDUt9CVkzdXs7lfZJKTsug9OaJBOu1IDJKimqEJ2m2ECPrmr3RnLwGiDsWdRypay7Kd9P
TcYyv3YijHXYh7M4wbeaTwrRaPWLkjc5effiy1EjIL0RBURYwA9sdAVXwwS6PYtYe9HlLmlrs3Uc
gpyVqfxMQM1bWfHZXOfZKWEUyRxPkxbdIhwRpyoBxJ42xkhpUNEYeQgXPfQKS34YWfnasVdQaqBm
OVM4I5FsjDNY+vVBv8qZL9ykmiNgh3zWAKOD41JsS7xDvFGnHS303Q7tSxOymuq4Y3ldeu2Nnsqw
S95V/8M3sxO71TXZqXeBsJIZCcaTWvpMElai4I0gOxM0U+Xxjz4ioxNjy8aKEBsA113nAZeuoR1U
3CGnWHNeVL0mZnHIJkDJobwc84l+EdqEwKtFeIO66OAf4vpsemzqBoO1Hp5ObkJbtjAShjVKgbD9
MSOH0bqFC7VMpKVVs+WzgXGYeXWMuHOZ6KicajXJr3U9VeiGEbKWlb2Blgb8dv4p9xLa/QnhVOI0
gPsrUa0r23WmIThgmJmHhbbbmVENTA5QohFV/s2pzMDNmmF6jBlfQRrnzqwNi7UvVco9M7uecd8I
FgrPLqrvRsPBNK5z1arWqIcjWCbVeNHx62SZGp4z5uyyKpojJTsx8imKemH0UDLjyfEmg0y62swK
L5lV5oWlpegjWUUj3tH3uoivUjwla9uXpB1MYDh/KCfW4VQfGVLae3Jj2g29CAAELqZrNnTSqmQd
wX1fWHuHjmEBYAkmMrgtr0sa7QgCqnQ7RT82hha+KkF7nAXeVzWmkRI+bBXVybIN4Egox2ruS4vI
BsIT9Iq56wClYgsjDgQEtiTF6i20cFyNDA0pbWPIcE68rTpllRjFe8KEeS03oNxQXw5rqWL/38yn
t9EsdLuFsrFNhnL81seZmpEX1xRtPVobpTzW4di4aLAYCmTcd8GNizPwa3VFAsFBnzM2raqVV32m
6Z8wMcZ4FUbQSw0pw++cEY7aj/CrmgjahA5JwG6sXRiBYJRCHtoIhUyexkdYcBAehd3e20K9KaQS
fZDAJ/CADem+yhCjpJNdu4yZxYk5B6DpBGkEt0tazoj9jFl2Z5Zh9RgbZ6fs4n1f5upOZqEEcco3
b7Valm7ZNeKutGtMSEDzpqz/0ScKgEM6hVBNGvRIiDV3cWlj09etCueVSPYxISleJlr9Xsts5rBF
Sj9DNlcxp2xfyfpGDwfjWNYmzA6m1Lj0KmiSWO4THCzKcIwKrpJkzDAzdxxJLlDb9yqT6NU4uq+1
1EtuNEJlYXhJ4t8UObvJUu6WDNvGNyLmnhM4IRDd+VdenhM9DH4QejG4sE8UMjWbLWZu5GNpl3lt
KMuYbvhpynY7npmNvNp1Txc6P0gFHRDj/8It2Y2cSXsyvDxpKjTEItjLRvLPBywhMHyic+kbKkiu
C67tZKNRrS7NMLCvY0PSL14X+XOU0JP0w7SAnqUcYZpq98ppt7VsORtHK8I1IVBYuMKhflpdrLPp
VfVbC8MRwuw7AAqWfJacbs04cTbAX4yTbhmztFN7UFNax7gKBa+A0T4nMDWA+TOCPP2SeelQX2z4
dX88uE0hxj05b+pB7Rr1wI8dkbIUtC6Bb91JzA8Z+Hy/RlyG8MzZ12GmHeDXLcJeO9MdNJ+kom40
uevcfoylrcoSaIVGSHILo67WJpwo7De6dqmaZNcnY8hLkj1DoaksX4BpA27Q1obRK/tYILDEry8w
X4zMOIjagjIFe62L68tk1OIeFaCCDVsvl5YuLc04lre+oT1teQqvvx9Kw/6sJhgSCa9DCl/iDb6Q
tKxtJm4WysNNN4YkH2FoPbZ6lazKRKvONLfbKcnCZzkqn8nAwgJHNHYGXQZsUuNUmdoxPKUlp4cq
BqA8/oszBrsy0vGT6kmyGohBXZjC+oFhhrCJ3CgoNq0jrjhcRor1QObFBq7TK7d0uL1a1hv5hjXT
v47icnRCkjas11KrsLprElQyEjU2Q6dRoIWE9QZqQqhRyGHbloSXQfIMdqxeBvYWYGAzNbcPSjqn
nSMOBtWgaqcp6W6ZqoZ3dggLvcvVC6y1Mz9941bH+lGX9DOaK+tsFt2IiNcRs7IU/nCNRigssWvF
5cpvuk2bOpeKBiULOrbAOUEVRd90S19qoPWmF11E1MXFpmHtM/tnZ2Oy3/VeZnErCbqRVWOdHsIg
1VYZVAevChHbwniZvnRswE4FVqZFZb6L+m7aq6MzMGqEKm5nVXv9fVhXplzdhjhQNinBsetxLLt7
V84hocrEnYAAYAr1irVLoal/PGR1lCEAGUnNyTPOaf52vVWazy4o4BM2FbiqRGr4lvA4956TSb/w
+AdrmTubpycfBVw03QiXJvsvr4VIhSKYa3xsCmlbVNa1R4NjqhGkPDvYROzbYHgupML4OfUScu72
Ux/890JighqzY6EzKdZtIffQxvR2pbK/YdRieuMIQaSVdazBKu7iqKiwxBkLjSXL1dTM8oTsxC2z
VN0lQavufn/0+6GeGaXgOsQsUWOkFD41K0HdB/hhR5Js9lKIXcm1y424Zz3FQP21n2LPjnnPh+B5
2CAW4Qv0O6/TRH/9/ZmSFe+Mye2laYMp6qJIQeVUK7j/+KjhxgCQhERFvAXaQbGHcA3skJXyYew1
FzzXbKt6tyLeGjJxetRweD+6FJqX8jTv9SSeMXeGdYPPEXI0VVJpuhUD6GGB9HKhtyUmkMOLFLPc
NLfDqbxVj+xRP/27ZcmX7KClO/MNPOjNP9tnmFPoiBdhE2/HMljCsrkYV6KDDtrJQCy9KrOtIz7l
8yhdBUAjGSFXhVA00n8GUb4wz9ZRRij/DBtAwc/Gs7JTutcvlY47AKSaa25vtwaX4nxiv7DfRUhk
58VplEzl2ombIzWQACX9ATU7vFNQo2Fm+YWDBP2EWt2zYo6blsEuBG2EcyJ16IVUdWNmQEjGyPEf
PZ3QsbeDX2pPwL3SimYZNiVhIwndxhgGmJfRyF7Hh872kxci+f1CJMC0z2I3+2ufLtvd9qw5S/nR
XMqbWZ6Nb/tLFrv4075PV+J8dY1uDYFIsVhxDnv+WWG0VnNp38dJcTlXE+BshNoQ6cfEYZ2idkcr
schH7mobbYK486m/1U8tOI5v5l2F5uWtjfGYE38DrWFxyrtDFbmEOVeJG70b3xjQ7a/h21If2VZ3
kKthLqKKearn3F+ZB/mSKivQEAK6eQUkroJPcTajk1VaW9NNq55lHoMB4TrLLg63taKsbkmDDDZw
V2gd8lRn4o8XbASwbd4MQ3bfHZs3CZk2zjoEc/ieRdKdIKpF3Xhc1Zpz4lf9TeK4etaO2i14ifmv
0cKdolhaz8yycrMtBkgo1/Q8NQqBpnR7H/KLwrOcAxdhmyyJ2nkRFGw37OfXUC2PBmbUOvVCt4+t
JZKG3toyAnrEHPIoU4TSbvoif3UC6eALvjYGyHBd20SjzMxz62pSQmA4PKd7BZvLgsS9BdCmI1Qc
8TosBr74E3lyeOsVti2RD/S25Nsr5U3N7Vs8Sy4H9SyAweZ0D/obuiTtqxi8+FXBvU7U+gFV4qv9
Hnxor11ylo3XDNJMSbIWzupNcgjw+6/TvXoJpE30gq3wpXipCK/zOp/hdOQB+rEG75fjgPNeWivz
0g473DoLSNQmPvl5VvBSvQxYwmPPZKPab3MCWM2P7oe/CYvTomw/WVZuEhlcpP813zT5WVEq28F+
YK6Zf+pfXbKz7/ML4D+sW/eK4jVKCLVdDMb2YVDWt+kIpAzNyzE/K1iAKx910i3kbo19udOslYVf
lTw5/WYczYN6qV+Tl+k1+SjvuALZr+vn+ZvvX1rzNB51G/BGsaULSVPx8qXFgKLawM63NdTGrhv4
LBqxCZr7nKE68xv5M4kxPDUcLGXXu+NrmuwNDeTMXQVzFV+zM/vLRXkN6h3rFi5RC2HkBwgA51nf
YP9RTsf7yEIl9MgHdNSeT9kWrFkyxIi+EPkkRLyXRbEC+0E3c89kf6NuYlZjC9u2Dht5g4+/PYcr
W99KF1/bjD+ClKESZuapAyMpefVL99LckYBdqofN9Vk+7TtVpAFF4r15S6IX0+/3Qb2VugL1jO3K
wr9kZqXvWXieQLmnW0ne2RXwikyFjAhWj4t0TlvKU5CO+2ab6QiLkVjb3O/zU8KtCJXIw7/XmuG9
RtPFxFDAKMH3tPy7jHOPmvRaaIjYtEc1FtqlTzLKAjKmrux/8DxUPNGC+1fwUFJqCiZbpvXDQNqt
HLtTcRme2aPkS0xGtxMrwOdbVepWjFcS8nP8pt9qJDlAGFivFFbXrMfyb5qbHWblaI26yFj38Dam
pm4RnUbyKgzU8I3Cbp/M6HQtTb9VZaweWA/3QQpSif2dtZvGwDmU7aCuiFgbH0NvioWMoOOi9MAK
bdUkaX0Ygvsc9bMVadDizRrF22hNHoxQw5XzwjwDLaaHTPRfieG/p1Env/nVwwmqz7RAjqeC+1ju
/HjGOMeZuba9gdyxYDToW1VpV97ym3hiF17IQZu5QNJaGWDMF1RgUGZBUi/7t+ZNxSKCoso4y4n8
RIDGHoVLyuiq4gcKwL1d9PrX0Lav2I8Vr8xsB/pOF54cJ4q3carfmeCGuGiHFv+kibg6KbecT9Wd
PJoVxiWaDsVX+/0fH5qIPdF7h0994o5od9p+5ctPeKL1Atg5DNZY5fcm+UHTnHG3YZq50ZXpPBMx
lbVSatkG3o6iyduuHR+dplknFXyiBv6AD5kuneseZTqwTlTVudUf6vnh90eOnd0jzSgwMmLnrxHk
Y/CBHA3DT66XPukWmYNTLzrNjn9f2rB0fICaq5zEvbWaTSUpBxmyamXjGLiJhZJY686ET1yKwT8x
UosXyGCHdV7zPgcdF8NpHtE5p9Tz0dTDygNnb3Yer2W40EajXIcZcZ2qAoMtU5WQE08atx1Lz5Mj
CEoNDspJqTXh9tmnudUb0g7FRi/jF6wOHDGNXW/sWt+PY6HvgCF0o7IoSZe6D3D547r5WNhaRlu4
F9hrNlj0X4eu8AkrpbMzTY7NQc2PDdiO49AGxTEv0xs6snxrKcbIFzImj7HzTHES97QZnQXce/TB
56nLET6mRbR5hbL/S1cOVUEFiYH3QytR4acI+cfvJvDLVeOxL8ABqSErStXTgLdpG0nOdyoZyYUI
Nl652gJiFOTMVFGv4U6Ij6YWZuuC1CIIy7K8YwFeLIxIJiiwqxAeIxaJfFFxt24ZD0xwfXvmSTDE
NH1wtZIpMIdT8GK/Tz+Sj/6luaLSlf1mZcivXLdCgQ2JxSee4Q1qFy+dgv17naeXoqjKS1ANR9NO
/b31wqD4mA7jw5KKfIWxL3HVFhqxw6gowPLKXDFUUEL0tsoMPuu+jK6OofoVDEzjMKQmYtihTW6g
KT+bgGEL4mVxCklTXJDyQKjCMDBeMOgpxvDVVPCJOuXFUPQfON4IplMEV32bvvczgbiEo6aLHU+C
TenA6teatyq69aRb+lDTEmoJJtBUEMBmBCyn442UA0Sx0rtdANYMatDoVorIq9a+VKfcpFbLJCSc
aKAIejPsU8W7ExYtkh0m4ktH0tItlO4mqVJPsuUPzTFjfCgih2w1ekkSiINlcVUTCWNTY8OmHfNz
LVUfjpDWJRvVzbTL24yVLiOrJeE1fUxKTm2qN8OBRtvqL2PbJmvSeDkcAdahkFKcuNzYivMxwoY3
LalZlQ5UoMyq0ISLBpoVUDEbXc2SKFPy4oJbZAbNufU/pIY7h5TMPL+ZRm5kiuDtMrwpQn5NIcQt
nE74q0cMTuJiSQzoHDzOCzOb5QxmW2PvrlbgC99UCL7b2VSe7DS7nVZlj4xsgOdS685lsodoiWrO
K5vkk4qTaE9lU/QzEqodoo32DQp7XPlaG30K5Yil+ktOUZ0Tqo6QKezXg1R3m55MckSr3BYsuyQj
zQ9Z3iVfLMSZeLID6RkHsm8fA6/XdN8bZp8cfPflBBfpoCpRvA5yNoQ605/GsiQaOEZAOjao3GQM
hVlHzEopM4AWFksR0/JBBllQGNfOacJ3/rYHyRP6KbmVrungWIcYoHlF3DzRU/6sTZHTmU/KjlmF
suOtz/OsgVBH8384qKQ9ULqFOzP8aNvgnsoDWqT5dzEFMGogvZcFkDEj+WHakKNyEGVsbyBxfARO
98VFjLFj5IJx8u5HOXQmOTDId8A8eL1cURBim/X8izbdlGwMztI4a6TA87lGDTm9GoIMPUq81xrr
wyZ8b5+L8h2zLCdlBETNlhgmU4HhqFW9NO6xB3An3uAD2Pu4l57O9ENKCJOQ8jFc9SrGTTpGTwRm
wX2EvDKpfjZ2Lq1GXhtmPzTSOmlK06ieY6hNyxCtD9LWGBeRurZSiHQZE91j4NQbyU4h+qaDskY9
9jYNnKuNBtVbBztOYh2zlDgsXcaXE0De4pbX0bHSQ6j6RnUKUL9itGYG7JRO6ZWfXWv0y15RXoM8
QV8Qq2IRoPSq4tQ4aplAgcKokFU0VXEqv5hzr1kOsw1LR6ubYbo4pzkayb68ToVjHJK0DbyS6mKZ
aT87HVtPrTGOL1WWTNiW/d5PH42hEvmAbXWTthWvImydlRMA60J11u/9un9vseZuBhQam0waZ1K9
RRwDoA+ZMeDx90MWkiwbYj2fWCjtLUVMe99J2aBOHduIuMgPluy8hQVDajTjhFdp+mJStWSVRqHi
ZsC3Vooq1gPbNp6FNIE3NA9G3jpXG9vZoxx0l7TJCaRMA1t2SMxdnoYPAvvcNu6MLVvZEmD4JG8r
RGqM6Jyt6F4AWJb3sXkrS5vcwhBMALxGkCWtHj9LBrchGa63Kk9I7JMQdZArSgb6pKmUjvAeysAZ
VobirCTNeYNTqa4StX+UEkvdCLc1iVzSMszGZNFZz9TQETDC4TcLmxKe75AwK5Uvhp0YwVNwF61r
DODz4Pc89QyhEKbkkVUT83AZRN5vB1DTHrhx4pFv61shxXuA+Ev85Lw8GgJWKrjvNBzgkRhL7GaH
gLzuLA6WdZGoAFe5hSVSvSdVzUQh4CTzBI7YxPmbAZOHCSc/1X6wS/xQ2/Wh0JeWQtbvhEfx0KBZ
d7shW+DdU3a9SQEtZpKaHG1ERgrgpBZfEoJKOp6MdL7xQ1R6sNS0xETO49drkuHINibXAoCAGa3b
5lp1WGbivjkKG8vEYENbcr4RfdHoMtB2KtZpcgH9U65rjk/Z5hjUilviDqyK5In2QGkrEiF1qhtE
BTzLV79HOVpYPQIDKvWdj/4o0uJ2r1kdzglAeeCa3526UC8l+i4vcYDfMNnYK4YJO0+ud0li7dLm
Yk5HfKvCQ7HG0ijMyYFox1fo2iN5kFiDrBpIWtx11q5Uh1/NiPHPL6A+v/92XVsz8trB+m53Pm91
Oc14qzdrNS9/cifLthi2qhc1rA6Bhc4yI8FjmzlYfuY4IVaO4W7UWqC8kVJ+hkzjulrv3odWYtdZ
1eRYxM4qVEMd385EJmhctyeIdpDeUsJiOX/Zp1twC3rWFU1aZhs70ZqVVJLm0BLWxW1NeySpAuzL
zi5qL73Qlpgep8SXBGAMYhOS6J6tR1EVYovZBazLSKs45tyGIpMOtCYT3p8QEVugXx/C5x8lE2Xq
7/VtlBnWZURFDdyP/Zw1yfouMOp/ffj9e2liwz/6/SeKMfSbgnOUwwvARg+UrzHEdDSUfFyrLNLX
KIO1V0GOQOco70nuO49CoYI1Kg01lli3Er4E0ab1IWgTaxX18LPYDZh7kxXDnu1Bv+sNLrD5MwAI
v4rUsUhf0Y3dEAvsmeqHhEBg15ZatytaRaXEKLzO7ryaC+nhSISrjhhaFpXlGKffD7qlfkNMazZB
KH8FHaCmsrZZ8Ipxg/yAep8nyp0HjHEnp+KWsZnlJ9acrQBLlBzbH5JCCUw0Od65tNuSiEw/gCgH
z6UlXhnvh/1oIBuo0xO8JZnbMzN6hJb5XaTdJa2KQ5dU4jPIHJWGiXfN2BfxShXIOVkIfSQhN38s
ccpLkrN66zKf6Re2H2bFk0Qyq4p6J0HMk0S4VXIhPNI6gl+SpX1CMMyvWhocrUpkWzP01YPOzd6r
nUw/W2CI6E8t45qo18Lkbcg2TN7kIP/ea0YqCb6yJmwbRgnKU5kp3UWllRsJTdwCTmNRwkmzyj3Y
gaWsjcm2t/xp184Pvz/6X5+qnaJsOmz7hoGPH+0vEMWLnZdeZav20WwngD0URRenl1kBF7W2tfKu
IRgMQWEzpwS8a9rcQOP8RFSgXaRJOykGIbzKsC/lyA2dCtu0hA5ID3Mcq44PeyvH2l3H6W4YzYja
ypzopUxj9RqNUr1FjJ2RelIfqFukXZZLoMvIrN3WjvJijik+BDmsvYHB9bwT/wKZ1w36C04N+lxc
71jMX8sKdScd2wpPNofn8I3qWqzAe7B3tfud00ImTJT+Nceo8Dxk4c3GmeMFBq0/SA4OgcHRF3HP
JYwc216YI0cAAHGHzRTpyZNjIOFiZixYJ+dWZZ/Cegx3yRC+jHFkXvUM40swpvlOEm6Q2jFksGZm
IEQ84UL3opyiwUjIoBxUaWOiWWCUIAFUi13DuEnDa4DSZxnV/k2GKYSyV9vYHcN8ko2CbTQ0p0qA
OMQlfja5JPC+qlA58htL1DcMeOpyYgbZcsph1tKQoB0dRf2plOYPqbZ+mLo8uBLNyBaZyKkl3EGv
/IQrWof8zm+AoPpOSdixQgvGArnOF2LSeV7RuKakaS5AqctlhYb+C36mFmpfvkIwnoXmaxv7We/i
YJDDrr2Rtx1cmnZY/U5BCsj4XZS0BGszUYnNneDGws3+x6eGT8zmxA/GzRPOGLW1jO1o7uzizG0W
00OPywQvUbPPyfAOCuIJCDc1LoGojEtmN8O5bj9FaeV0T0q9qSWgvTmYLs+WSWjIx+oeNFF54oTH
fkqCY0Hl/mpDEN8jN89x9Ibqw9HkVVejCBLGUJ/zwjd2BHKnXjQ609MovLZltIzL3zh3xHbcaOoe
JtrqErTqNi6E2FklIQgTZdoybI2dBSi9XopJvGd5PywjCVQ+0RTRqdKYVWMg0nmle5SbhUOAeysf
xpZ9mACt5ssfqqSxtbWEdWzpZ72iJadskGFETw46LygQyEuaJgPgEopzPvke9fYmBeJxSTsGluaU
f6uRHwIgVI0tR0TzsINS8fLWjlZpZz2G0lJXU+I2gOaJ4mhwmAUjEQ3scDKJqLCOOkfL2OrYCdJG
a4yBwQEOTKJlIsdHX83zvSG1OaNU8xpZWHe7kdQ28h9g1qDWb3YTT0svHiMtpuKMJJoY2qrJtZ0O
V5rEOtlLmsZayohAF70dn4q6B13KTW0wS88Isn49TiP0EdCYSeeQYt/AUjPDTGdpVH7mQQM1nXRE
ViaVF2dzDsaZhGHbS6CQEqHZ0GfJQeMaVr3Fao/PryemcCr0I1befDGQLFRF0bJQGH1a5MR0uTjJ
KdFUPlIjhjQC6E6JkRaqMqX7i2UufptuQZ5bgbTNEwtONwEbocidm2gaUM2+APkI5G8NQovpsVVo
h6DW3iIfsr5IoosYbPBCcvJUfETWCB1J6gvJbWg03eNAgI31mgzC9HQ0RstOnVfEKqZ0oxXewJLz
iyKVA5FS5MXoyWjFFo0f10Z/rjfon0iwXsc1GnhnsJV1FZR8oXqK1gguJaLQtm2raLtJY5MCho2t
GSWkOTHhNkmsoSVCTEGqRG09Uo1hvbgXav8rLI3BKyc18cwy+BG96Y2ubarGwiY7P3C/qVr4waGw
gxvuGgpvnxiMJA2J53Xwgxglx0muto8xBC1QDeUm01uZnZOf342xpYKU6egn5Phoa2r3X+TJF4T3
QZH/hTnFpYhy0fz9r+qcHfzHb29//v2v/675Nf+s+dXAycv4godt9Mzi16BnRSgoTNDOEXQfcDwn
WfyuKok3drpLdpGKoAEly0+TdwyiHYemopLM1X9+VhYBzv/2rGydmYyuYrzna/75WVVFjj9JktiZ
DCd5Xc6HNkuiZ7NDO3ElpIsYmF8jmysZWx2hE25V3+TrYENf2LbKSr+pJ/2onZ17V13fqgD1nZFs
4ZiIeQBz9a9mrd4q4Pk7/5hb6iV7am/tc3yKh7hY/jaAq/vDwDIfVgss1V4Gy8vxenawJVUNftDe
i0hWxf3Bis5kmxke68K7Xo2t6riUc6XucrLv//NLotgIzf+310RBPa6QUQ2S0qBD/vNrgtZABTJo
tNvprF6Hfp8DuS7O/BoKRq5eydLPp+wFnEFGR7mNnGzJyObGSIXEUgUP4sh9LAeDZqE/HBfHJnVj
loZXCHcrclK3Nq+Pa8+LRZo6EmNYNhrRKYrOQcXlcWzoYxDhJMpquqjHKfF4Em9wdXuDKSyj810X
v8AxlL/l8qSQ7fqZQ5hT3Cp3Lf0ATWGBANbC13zcyyxnDtEzAo5z1N6Kz6b/jOFIkw8tu24sZQsm
MIm8lja1PLn2UdWZvi6gjrjZs6MAxb7sA9J1vKOJizitrphBESvBi3xqXw3yq+/5v5fP4tHc7OcU
ud1/s3ce27Fb57Z+ImgAC7lbORdTMXUwyE0SOS2EBeDp7wf5+tiSfeRxOmfcxu3Ikm1xs6pQK/xz
zm9ex9sGseyZIcjJuk/BCPGBN3zgkl6xpfPc3Us05M4s+10LO3wVVbp7xuVhLqBdImOTtO5dun6S
jvB1m7yV6JfxlXKzJw9NEyYZ+iZWKrROvvkhyqePAnrfoIVGaKIp5z4fjVRHK51uxbtEO8XPtEyv
0X2B7rljJd9l5wilNbhwkuF91p7Ew18/PsIx/s3j4yIfWETHyR78+SvFOTrVKgbx+2So1uW0d0YY
C93Ne8+S98JxX1esuK+8LR/jc/OgLu0jc+dbgYqG03/LfSFCW2MCxQu89619DPz4CqZ+t+ePO83Q
2ntzV6DQPVHMItS5RrfL0O9qgGe9cTHFKq0wQSznaDjMlucxJcZ3outwgen1qXqjUmp8N72H7t5A
K4zwfd7z3gHr5+fOauKjg7KYp8fppUZrbFmRUxaJZSvEh9sKbPfpSbCYwC0zYGF0EVH9tNyTMsPr
gqGkv2XlRsGmm0XOc+tc+pt40d4c60qfgrwHwvE+viS3+sXg2TYI6D5aW80didh5uP6hRGUAWrk0
BHtdWxJePQN5XrTIrxb74qOy92UEYmQR8E16cR78J+2o36fP1NeqH/dX9JV9edURuofIHzlyLsg/
J7Pse3DOvvexasdLd+g+dec9R2RRexscykYhHFe30LzBP8hnQXnNBQgSwsG+c9bwNJClvloEaHgE
VKZ0AdifTXUubsUteIhuWrAzWIIGd6sOHsejnchWA3SIlEjBS5de5xdP/PhFPPByDQS9Q/wSWpsy
/9K3ff4mQdp61AXf5zwT9iu0gkXm7aq95xEax8fDYGeRPSltbbwqc6cWDaD6DyglR2K2Cwh35vv8
BsBnWDr32mOQY/cMREk1DPD4DumAAyD2ts7sk31WW28wR0CZhEN6AaS0tYoYB3yl5IaqrXBlB6Oz
bHXrLgaYhUlvKtZUJ4gdI5ofP3QbGsmaZJdDBbF7TAE0t6hl4BeUCkTdx19/icx/DciQjNFdMjy6
gbRpE9P554AMM7/IzcqONwIEm/BrRMZePCNpXAM9xDH0Hn40ssT/b/EUjj/g/twFFh8qvVcuEy37
VT61T0mPjxeTMx+mcU53UrUOQVbdX14Z3yOsUzm76UVMKkTBmu0Hyf2A9FgmCBwzTRN7N62Th5zY
4GKClv8kS6pWYhhRQZBt/sMLnnf/P54OTN3Rof54hkcMSf/T6UAGFMEjWDT71vzBUgUn50ypKlY7
lDR32Dd5sMC7LGC72U66HzYaLZfao8Fu6r+WD/JuvDio1079q63jbeRxm2XlVay89QOdMQv71Nxr
6N+ljkTESDn6D5um+Le/v0E1DMEr17Qs8ccPDE+9KDIvb/dh6y60R/PVLwBlmj89c/RxWae7GsV/
ATlwkz+Xz04kF81zwiUO/CAh+xzSh3fgwA63eiDmTK4HjX4ggPLXb/O/+zXZ1m0iYK7rUD5Exuuf
nyuRN0ZV1nGxJ2xJZQ5GLeccogIbWpLuStnbBwL/NzOwzKMFJ359pDIRBlr8craJmBxDPb0v/eTZ
0qHQ/i5Tc2e16HbCzlKTP1S4LG1GRQ38QizC1uWvf33/X08mpg0q3xGGbQqdh/GPv36YxmB4Jjvb
C8Zmy6avw1VySlMAqgarCCckhOrBO9Ma40Fj7vZ5g6bw+z/9/t8LU9vHuBRPcej8dJ3MMPkWPBzU
wE8uZ8A01+yHKvKbS5SHR6yj9VYnkMbmjL/dnhuqf/+7yk3oqta1XVfFao8ByT4FzQRza/47JCvi
rgMp8KnsjyShR46WIGE8g+jHrCgPSMvNrDGXR3dWnGEzNe+KqUk5q9H6rEtn3JdQqV1pHbNZtybx
hHcKKbvZmbOube/7/EOftW6d42dVkXKbnIKxNQcp7kse3uQYz4TPiZracE5VmWQXSctIbXAPF6NQ
i3DW2SME92xW3vNZgxezGo9fO0G8QaHvZq2+mVV7b9bv6R7dsfbkq3bW9u/NWecnw47o38/qPyEZ
rAAAXkHBbP/6Uxf/shgahmAh9B3WQtu158ziPz+0oWaFLTbfeG9mb3VBUc8M5mCK7zXGD2e9Agp1
6dNVPKb1RWkn0oHfWNJEj5vYJQ5h3Yuszjgv04rN0v5oFLQtJcCaLkmV+hsC0iPujqi7hqhvk1dc
jITRcwBpejlHWv7Di/mXR5izNYdnm6AlaUvT/9M30KmjpqY1PtqLs+uhv0fBsOIUTA/bMjP84BwG
HaRnUe+drtEPlYMEbmYNtiEzKk+Rmd3F3botXnphNevhIu/7GyeKT/ftv05y/2up2j9kbLff5eUj
/27+mLX9fzJ6a+g8bq7Free/j9+uvrMo/uf47T/+pb9FcF33N9P0bUQTz9HN+T//HsF1nd887la+
7xJ/NZnWcn7+ewTX+w1DGUucY/iGpTuCXOzfI7jeb5Yu+Ld0xzQMfqL4H0Vw9T8+hrw6T7jCJ+Xr
mBZXPO9Pd7y4sInT+qLedqSk/B40d+J/MEtOtw1K3NkabhTbPTZM4RYTe/Y6ienAoQwR5zSP49oc
FN97SoxkTUu11ADdJvRMXIoIYMUchN0GSYwIQsrNVl1zU0HyrSq3uRmx5C5D5Vk/MohM7HXmUP7o
a92DkHI4zYIILmacy/fKKQImzGh4bZCdq6w4xXnRsqdCv5UhsDu3vALiG+8jKjIWmHUTylOvfY73
xKiVe/GwdDfG7K5tVvwKztzwZK40VuAaHMOqsBp33zf259RZzYXnAUupMX02tKlE9ao2mhdy88Qj
LM1cT8CMYnyyJH5GksFD6DK0ad4E8euToBcujSEB9JSJlll/LMxi43ndSzjfeT0UDo5M9bjWqbYi
JRcJ+aug9DQkOUDsyFwxqC6vXv6WOM5rV2nm0lBhudibcaCwgy0CLs0rVTGSoVZmofeSV4APISuH
Vzd96vtxT66pgBURfgiXqF9nCrqCOUXUnxRsTstSk9ilpNcd+okC4CxSLOphkmND9BfQQZNFM581
woLxpQquDMdqBCeCWAOrvK9F5pGtap3bg4cGR22O1cXRkQ3X2TTedYjM9tjnivweSA1b+lfPoRPb
iP2OWHXiLeuY2s067A6ZsJjcd4KiV300N55JXo1G03YbFF2z8NzUWeZamp4SfehOVLtcAigd245I
OuCBgZhHq4uFho6/VjEbMr9EPdOm70KZPzP+faJaDuZjaOG99a8AH7/DTPiE95R+FgSxsDE3ezef
4hc4/AdhSufAyWdcdTmDPjyVL5QwPFIrc+9D/X/xFZ8GI2hu6O1TDQieT0QexomS7E5yt+ab1Rwx
bfS7XO93VqcIek1GseP4dKZ/CVZuCwBFUp9wqr3uwUQSuWPucWtVxHYT2tm2ol/0bHUdHhXFsCsa
neMQ9Nk+yADRVvqmHUdKFB2KnH9fpP7/kv4faAqGY1ge4xtWwf9+TV9G0UdLNV74IaM/LO3/+Jf/
trZ7Fmuxbum255mux4rMYV99Ny1TTv038bednasMYsf8v/x9bYehoIvfbwgUCrqQFP5rbTfc31xg
teAVLINDgcuQ8u9gibu/3ZFgUvwNNPF///kPg1Y2DA5E/7hMQafimGQJlm9P+POW8acDE7VscKuS
fsA7aWdLzsuEfsnxYzvB6NZ35Ws9ShOUrlHusddK+odhD3UUjfThURPygRJ2inojI7nZPiMrgmTn
UUTmnaUNS1y91aVT6lA0rXclYFiehqHcVIJxdiKqYJOqH9/xGzhHE0VObgTkoSo+M+DDnKj5OjeZ
uBuYdpgQPE+pMnHYWxRl2MlzZMNvdD6CqfdWYYcNV95FWoLfrsuwneiIfhh+9B9sR4BqXe8mA89Z
m1WDh59+mm1MoxJ5a6oUJz5ofFGbCNti6dy7dk9Le1lP7EzmG5V9ZYwta+DbmVkvVhZmWyNp6C0t
zs5QUy47GqR5Bcn8knFTYXI+Eyg8UdOfPIN8ikerRDwNiybdizGaSE0X/VExnxatjSpYxwtO5E99
Nn5DzaWxY5Zko/ZmNCrbNdlcLhBQFVrd3CreV01mbl1WSfxQWL56dpg4aSkHa0yu8276kSV1tYoG
w1qLXBztE2FP4MvO7zlvOgcGzJNJUf4kpiG2Uq6yIvoWbgd0yZwoFw+JXaued9LutEevqZ8C2PNH
0rvLFB/sSQ8c7CVrgnJXOjnTBYnydTdSfTc1HImlvx1kSbeTKQSluRUYpdLdhqabLLmkkWVKQfhb
mbsWKcr7WPtLzkFk5RkSuBYF6yFRxUXqmJvOz2YfGDeQppaLiLoNsgX+u6QuO07TD13gIOtxlC0r
UHN4hSCC/kCBvDPZ/zAwgpkjN4oXadgnLf5uboGv+JJSEpCZjSIKwdn3fQSlHlie1MHEDnXh77vc
eY3icp9Fvn4Y6IJoDc4R2HiXfMrDnd4UBaFUnIkGkA9wz+6px6j9yffjyfTTPRwoeauZJa7sPC4f
GGbfpYZvHmbCnMP2CZf2veEdhwc0px2N4KMJ7+u4fhrwkQH2f3IYw36KMgaHVNZHvSbjFlgPMkRu
NhNTbFuzS49tk3/WAeR6dtpxDxprWGYWo8R+anOAzCEqopc5eII1tWZiro7ZGN+T0OMhD93ovpmw
jFZFECzMIJx2VHFXB20EE5G5XPiwE6ptUxqI/bzVvSieC1QWNzAWgK7WSO8VtXvlOU12WZH9wm4s
NoZONsxRHiFC2nRUKH86qWj98E8+7xDNL+XKDWBXx56gal5XGFa6XdnMunrQrNoCt1RFN2wHUY16
ysHLdp0Rbnn0FyBAcZ7mDbojwRLodbRiz+DLmKpfHtDWi1P+DOctSyVRe1CMMoIsBacoxgrFYN4M
CE11nesfSPvd6SN/PmzyYk2Z+SsFFMzJ/e7VK6lHc4FDvduCg05g6dtUCwr+BH3AnOg/+sUrdDUm
8FHyZCaNxdx1Sna6G0jkM9yImHUbFga3pD48reUWjtEHgLPj4AwbNQIzcXN8Kp2fg38XhwnOYxIr
DUnZbxet5m4rn2Y/zUyhsyD1jiGZPswZz1OSnAtnH7u4x0G/LMZ25mmFQBh69QwNS+6MmOC44xJk
tvTwFGVEv2Mrq3ZVsM2awIbcqh7yMcg3DZ+c73b4EXHeSm07+PYvTLrhtdOyYw/+4tOlY2d2SRwj
a5h2MyrGrBu6izzOf6GB4abMwocSK+PRG7rHROcIashL5daH1CV0B/ANkSEh7j1YVJFoE23mmVRk
/axfmmr2nm7f8Fu8jRUG4jZyjm5kL7JMkgVCIsTw92VyOF5ELnk7j86gZWiodYmLJpkj+crP3NWE
ed+m0zZRBGwHsLL4Ou8SMvirEpvmJiimQ+Vnv7xOPIAheZd9/yWG9FyfKzv91YUtrJgGnmodverm
XEWItQVrzEr5AFBo87PW5D8RkFizjl6lznDHKLPoDV55At6zM6aG+z8fA3M8QNT4K/GYC1Tp4Lnp
Ob92YDSg2hA599twb4XxoXNCWCZN8NU707caFDYimNYUSvF/LjkaU1PGxKHCLDZCQe8dQ66Ae0Ne
+AK5AKGLFJg3qZ82ghJjZM+pIR5M3vxto8DBQSHFiaM+LUxNBKmw8ndjt/dpmgnSUFvYZcBwRafm
13C8G15Kc+3kExsBJ8uG6JRhdM+a3+5E2pHqpUnSa32FXJgmm7RznugVl4fAA7ij1f7Krf14Vdbh
fUg2BkNb2lJzTTUKEDjrDJ3krEOV2QW9be8rmR4zo0YAsIcvOHwUSDOUr6rSejbgV+KTHMI3CyJR
cmkLkuhcNx6kgnUqycQfuXs8ELwIv7GYH70xMVciMHFZae1BxpZ5oKWNsbOm7qoWAGMIG3Pr+0mz
z0xCwzaW0O3kThmdX/ZKOCXh+fkvRh1YF5OPfwQl3Hg475puzR0o3Ggpe4Ur6mDXGw7J+SI7lkEJ
CbUX9EUWhbeGu5/trIQOnz4jZ1RDgK57G2ycgf+ZNu7mmXyZsUnqBm9H6Vg7RwIsC039MxqN4mmI
vius/gt6xSgXG+iHiWgO3Rpc7TYhgFHu+cEG9To9almhnwqXVPGoVLdjoTKP7mjvGM63G8xc8kgA
+S4NfP8I5fa7nyzIBnP5VocHWy8NVqdxFEiOsA2xevpGPF1cea2NtjuqpvrqEj85sM0tg7i+K6AY
bHAgf0LpHfUpfyz7Jft1enZkSO9ibe+KvlVbPXeWteeki4kSJDaN8EEPwfHyXm/iNnfOMz3gzraz
N3P2edZRttWTuoMlpTyYSD79O2n/COdLu5Jt4X7ZTdyxyUhoOtK2SPUve2MYEzTfefNbpvBlPMOQ
rxmGs1DreU9Km9RhEr7GopKrEetYQOIPGintzHUEaUBZLvXR3Vgz2YN30VItseTT0Y4NFVbbLiiN
NWDLk9ulciVkBYDVH6ejH+mfTTF1W4taqmNLPXbhJrPPhGifL1zwribRN80ruO0B+aNUUDYw1WM0
Ulw3qIm6Cg9IPxv872KNU3zgfu9AcpgWmGU/E107tVl3TzjqgfvxJguptfDcZ5sQSyg/0yFcgRjY
tU73lifOK8ckhLlQRzXEgg/Y3rW+49TQ1/jxnkyjMIm/OO4y7tDPJ1NW+wanxp2wxrXV4ICDsQNq
zJkvq1Zu3CHCc/ij5jXHQUgYe3isJw57tQrQbgPvQdLH9lB1ojkUFh5rHVP9xppbYVItDZ+wcJPr
UDdbNO+Ti7cusILoDrfzG9OqnZsY+b030chVBIjzgvjUuupTvrrwa9YoXN3O12J/6VJUtI764LG3
Y+eODfxg+salVHr/BO/6ojgnnqTUu2vid8QDG5I6bm+xB9Rkl728qy6Dz/ut0TWwSmWh3RF/+Qzr
UUcdyU40ODTnIbQpT6fRgaLs6ctMax9GrLYCH1ff56brrLMBZBAnzBoSkFM/hIgbS9BIwzOTEcjR
+PgPhpbdatU9ZVVPBXgtl6IcH4RjXrCgsj5iyMaN2nx7vN8rQf34qhkJnIcV8+0pkZzbGedoNvjF
13yoarQuoJwaZ8lKs05xD+OnMPybX3gWB7/oXYQVpKSpXUPGfMtpH57v7wRXEmzKUrefBVXG02hx
LBeSKycWgUEP7vRYv6i2ugX+uMVzcTaGKX1Oh1Wmw03Lw6I9elKJZeAOHNvpRmBLwgPk59kldMsP
ZokrNqVvN2nluuvnmgmQk4VeYwfKQ9piiAiAoRWx+oGuXS8Ht3vOgJt7HqBpyQUppS/iEBfYFjAQ
YmaytnEN2NUKaw6GE5kxz8Cl5RgeAYPBpc8ledW0Jr579m0K0Ji2R9uaaSfW+p5E9WAQ5amom7Yb
6ayimEi17437Dqk1aKRFfZkDOWLyLppiGARBsoiMWzFWxUY4/VmPmzNpKXA0oqRplChAa3LYDblO
KDN7bQO0pbCH0se8hAp7+qrq/MFsXWPRlMFrSvzPDZ1TPOZPqTEcMsZgwlSPnPyQPWjB7SOIekHF
wYiTWjooGoC69zYwOR7MSjfPP6pzstSEVrw4c1kHd8zkQYXxvVVjqDPKFOg0fYsLDvCsJVPvbDMr
1VnlVxVzvVM8+Pit3fYJ4YAkAJjAdJPEJRV8lptvPBb3g1M19TWXXFMpc+6X1Atoy6HswjtQCYp3
ByQ/AyB1zJ2j3sYU3STYSorM7c8lKBvXBlRGeehBsmVtCQRzIAid/krX8l09c6loCVJ3KsGtKpof
ynkJSoc+wRc+YluLvRUD5OoB+mL1IMXwSQMHOc2Skiq/DykVonXtBWLYTsZBd0GLfaoFls7MT65J
yreYJ7A/FfhGTVB1J6sfFS0nHajm3BjwW0I5maqw3A1DoLgAOOeMwDaAu6a4luBLjTb/NDHgPndb
t26MM0MKYHADDAOaJ56kY8xxtXfliuehIeA+cKdIy/E5saOPSgDDn0AQ9ZH1GgS5R2Ld3TVGvlV4
IF+TECZ33tId507dWZWyPXnltvVsukSH9hKEebAFxb9tk4w6VR+UewiyPSVABUuMQ7NVq0uadtpS
dKrZFfCbl73idgsvricFCKY27WdWFaEQtk29nh/1UxkaAo4JNNSwguUjcjAGXsR1h8shmAWKk56A
n79F6DJbRuWv+C6dU13kR+Giv6nMSPeNXsp1pjXJQWumGX8rnDXz6WlTRamx0PVK++zC6kAVmPNs
24YL9Nslpy4TdH8B1k0bRqpIpTokXHGbghsVfkdu4IGQR4PEexIwuqgnYpAimsyFYWpQWzML36EO
W/F381/yVoxOTw+21rP0MRkPLRh8XhFsjARSr4rb4azVabioElpQmhQnh9kfk6kCx9sqdU5CqtOU
SZAPi8SpbLpords9pEcl22vrAKQxbErgAVvkGGwhOhXeY0YeY017QbKp3OgjZup5V4R9tlBknV6k
o8Gu53i/TX0TgOCogAYY3HPR1z8qDvC4OMBDmhUhaXsimiy5828Dp4ZZpFKxHkYzPhINX7S6Tchq
iBdwOrhogHq66qR/oAFyWGgFQC5RkpdsneQs2/ggBwKNxDPeHL/YhjwsUZq152my7K02TcVqLAP0
glzWh1jPsr3X20giZnUaDOkubd2jcc+lJsv1t05o+bc4EvrGCohr2i134kSJ7qWbTeSaVtTvWa+w
xk3FXiDArGVJnavK4KqFDQ8nXa/+WuaTTSnRLyOpnXcs6sT2p8bBlOkJvug2KY6pujZRfi16fN7J
SFNR6RoWCCpu+FHGKKTOqZVyxry/qRGkRLgZUkYY3FokgXSWSzu6MmrWlqoCoB8GcxkZSZt14msM
qsFrD2r0DtIKT8kwj/ZaisCIihAQtrRvb+BeQozPxUvvXMOWHuA851AaK0AjNiIQ1yfPOIpSrSmP
zA/MmvLNVHPJNKECE/rycoKJ8UPGfCFPfaI3Rkost6jcVYttZlXosJlzO8CvBgmI44LZwqGP5Tof
CdlFlgQKTzffIm6d5zwdzV0TMxXwIsgDdlJQKsBoBua/RiA6U1vLcp5QzfJHl++0SNZV14+PhDWY
RUxufIy8e4NvNRE3Bnyaz0nSlAXexuwQZBWusZipURPMxUZJ/QAIjQpcTBC7xlPvrRjaY9tRochk
0MuOPF4dIKxnsiShO35AI2iYCaptG7nczsgFTHX6RFTVvlCxTpaYxf8EftVzfJt1OkxOgqznCYu6
WnAMAV7Nz7ULBgmBV58tIwbPZNWPHQjIVLPD+9Gar3DisafDLNaESSUoAKzMZKsap/TiWCCsCahV
x0GGs4Ws+dbmV1T1J5o/HxI3c7aTQ09bEXfXMVbWNgL4MMQFJzfqJnDXR3JZ2TrJB4HUn6Rae+f5
kBaVGe3tXFJvj8C0p5ODA7IE9dLlco4Mu/IUJ+ou0dBD3ADD2OSrRxXQ794awMebmpIet19waLGY
iepA3Hm/VJg/wu77CFIX7EkwfAqiUS1lFrIbjrQ0vXfTvh78XyX52LVe9t9D34B/GYZkLvwDpJd5
W8/c6Ph3qOUU9O4GFi/ZA7Icv06ddmcV5VzK2egrk8rfZYsyYxXqfkzYdoV0obV4ruB83T24KR1U
TcD0IrFiSo/jeJ2zDMwE3fmXj81xVanqkZrqRyDBhyz0u2Wv6R8GF2geSWKKeX4StLIsJzNmfOkE
n6bUvvqu6tYOYyyEtGyLOle08moPcH7aholxCymLIppdFDVbd/pVUWXGZTe2F6rYVJmj78KyvU4R
OliKJ7yERBr19la6brJiyk+LQfOFKtSyk8fGKs4iZ2UIYxM7tc5oG1ZYFcknn1oJqtypB9bzQ/7u
VtqdS1yc0AJp2VbakKsYwKaa2OAgwVgvWSu46DH1cN6acEAGNPQQS0+wLDunXPsOlAzPvzNeiMbn
p2TEEqGXdBFTErGhIuDaWcGRGcwy676i6lflj/HeCadLqv10DkcbJ3WXQ8Lx3RQhxm/3Ja6Vdkwc
IEJmYePK6D4mmiNwDEqGW3V07CwK5mvN0NbN1Btni+AdAe+vOCGTmFStWqTEyvfcces1oU3wiiGc
wbRwBqCEJFu5hRzJmoJjbahjaEhRH+r5L0kV7kXGDRnMYpBzS+2jhKiJVXIXN1aitnFX+C92nVV0
SDg69+LqPUiQGYXbsz174guUmrmWPURH6fdbrzHvYcDxdeVo1jFaURQMLFTl9WuLiUtNQ/rK8CZJ
VsWEbmDnLturIgbSfk9gRyMlbr6efXTVeHAo/wlKiPGGZe24J9FMM47nyBnfA7u+Fpi2Fnq05wh4
wXvzPBnJYz8kA9AKFxaF+hjrbJsM3qtjzYjoDYXod1X1Kw3mQxoB0dE0g43i4YFKi6OPTcMWFEhN
+i87T6gLNqBZBxkf9ITzyIABh5mV9SNkOKpK7pO9x8PBwxsZ7mde0ZVe9ZkDMbTDc5uJvVW6jPrJ
2aB+xyQCy9e0R09xd6P13GkuP0yQKRjWwGBYpenzYtTPD7TK8NEf3SdHpCevrV5DI333zNra6C3u
WN+7RsjHUSXup9B70kxu6cfaUp+t7b3kqnyV0wAbuuAklrK+CPwIHjNo2Z0sVni4JtQeV94KTL2+
oqU6GoI15UxylTg3r0Bdau2RZtTKWHldDzDILK690qhR9Hp5xKAI9U+vjEXnaeqig9TAEMW9NMwa
5NtM0NypPG8/KgmNMRiepD/3CWgLEVrBhfzKq5nZ4gWJDpt82Pwq7dwiBKO+QN3EGy1OP0Dxfjie
kd6/tSan/6Sug0USKodyZiiBjvjABzVbindGExdPFFtQDBrzGURq2qqIL43nExAxWFUPWT2MPEsc
FrSu+oKDYe78VJdrw6Aexc3oM9AyrjJQgyF4meatlN0L1cvvFLbLJYGadGEW31o193k3aEFxyrjS
xb29CBmf7YY2Dpe//1AzqSdqLPr6khFznTxvuEaiZlcbR7BlJgPMAOx3VGpi3SJNEgGNd004CbR8
Zyu1HLqsLjV3QaqWW0Car0lhL9GTSEkzjLVatBMmO7wd40ViSDX7TjvFtozZlPEp6G3vUQD1nPvF
Os+6tR0TX5+o76lS476wI2hocjyhiiRnjHPYwVNjqxo0FruE5mePFNk0OPPA4C26yFX3vmdeMroh
t0OAu4Ip/jMh4OTeHmlWc9OKOlqEUJ86l10tdfS9Nl3GUMxhbUG8rgkPSE6gO4PPm5dMNDYCob4M
LGCzmt2ZcCqaLdSCZIdS+6sFSUrtFFtEljNeZXS/9HFhsvy7hCWrXd0q47XEP76LdP/BcUh6Ea8r
IcR0N0nv9EGBRNrqLSCTsdLp7pPJo1+aXxkQINpBAA/HevesojR6XsEtqZa5gSBRhSnnR9i82yKd
r2w667oTeD9ULjPD4yba9MH0labcimW6NNxyvMmWc10a9+kMbsxopOAllpRcLkDfQpk1IfgxCMvW
+dQeGE41tOwA0ebN21Rk+RjlB3disn3GCYeqMoYr8X+6ng8NkbWFh5tqDWVqWitPbgl/2hk3hqxP
70WvPDIYXNBwcPKVdvWfKcTS7wBNXADovHaeTO+QGZ9rszNO0ici2lfGT1NBS7djgylM0h1aJKut
Y7PigMs7ladOVtmbXuk34C3rUdrWC23wz/iPnDVj92pflaSDRV11xLSQVrkqrlNVnqyQZtKhr07a
AIM0RjxOoBPLjiIlYzo3jX1rnJo+OuajAfPks1cVx6qwPgcxlgc/VtndlJKkC8y7rksujBAJ1/U+
xj6on/ugsfxV49s60IWU+YkhPAb5tb40q/rHK4fvYkZ8GGY0Pfa990LLzXMpkulOO0DOQudpKFMz
61te6ZRDnTyXMz4QPGDgQ86XlFV+Zbf2B71ppHGq7If2GE5KEWCTrlTb0mx/wg4ssE5l15YCbnsV
GwYkWW6CjNVqUgB006HbrACAPDiFG25t1JHFtKxNTKQW2xr92BkCUgfApzYh47foiJrgZgw8AwOz
/E6d3sYk9emBYLAd6HpNSAGnojhkUVe494M22Opj3p2Yh1BMGFZAoju5SQ273nWg84NMZyKezwdk
8dXWPdfTAWzRZENQUrS40hiEpCRtD/IKH/hCVG6AvNV/WxiV/ZgY5aT8fZb47h64K1FHLLiAR6iF
aHateQWL7u90+qMeJq2glbKl6Qbv2pR9Z3zvH83kZc7DL/3GO8R2kG9FWZJDgvZGIlouhhGb2tjP
VQ89xfZD8kIyflxpzLLXtoe/VxO1WDWEmhcm0nSs4bp1fFNtcxxNmFFhjOWtDHa5QV57UuEaO5Y8
2PNIEm7TkeED0lgbPRgp13bbnYBqc0km4eV/djH7jsEYimq3cC0dwqxlq4MaHMNgEfCl9Sv4j046
/YCcIcWdCC67pBUDTA0Q/HincP5raxCg4JytFzO3qQLKf4HSmxiOMq4iFvRCFHg4KeQmRc0v87pI
3cCNndd6XkOrpx3kgLEB2nk5HuPR4rTX6uAsutq9gVv5yqoGd1eMAqI/hiHyUz7p5zRPoQpUz8WU
WOuO/iYswgyNfLPpNvRblQVKHxwgkRZ47obslsB93U6MvvEUbOjiEbigAWOLzP0oNyMgWoz7LqNB
/Bq+N4dDsrzHFwjwa6w/u4mvcMD9ZIjyYtWGQb+CY7HRtFwsNb9Cjvw/7J3ZcuTImaVfRQ8wKMPi
2G7mIgKxR3Dfkjcwkkli3wEHHE/fH7KyNcpSl2Rlc9Nt1jKJkqySySAC4fiXc75TpViXW8JQ3Ra3
o03ZYKAuaw3/BT2iu4qb4nG595HIFUkgRlQb3rtVsslL4UivnEjd17r17sNutMyBRL84lQG21Ntq
wjVLaJC2I8n9w1VLxB1Z13h9n4SXjrdR2mDx4kNgR7wpHfBlf2YoWOvXPz5mOWU/L7o74AVTgXCp
54n7TbdVhq4wssSlkDrBQW1YHHLFcHh6Ml0KFDLO8bQSiyWQBEZJcxK/dz389M4Vd2MrscsPqqXA
/ioI8F1NY1yvJovsTC1RzzaeYW6HEa1+LTnKZ59qKcnLDQPTUyRD75JVL+zmzV0n409VRi4h5T2H
hmJhk+q7MFcOxeS4b+YuvHjyJYH/sTMKG9+tpOBApOifM8k6VmdsjsUHwnUNZiVTaB5wex61SLxZ
BmJRMxUpMvnIXHd8cveRQwK7VnI8W0YdbirG+Cjv2+yidVOykdCGnt0apN3cYH8mgZGCRt82DS2D
gjL1ovn6TTeysCqSTAX9oHX3XWFu+bXfQ6g2F8EQ4FpMEw8L68i4cHgwe/8qF7HGxmOKdrlb3leg
q44+GY9BDjCQQYoLTw8gWycSf6dnaXKqqej9sJvuY2LiA6+C82Tl1aUm9q9r0/6mR97UkGJwYGr4
wrfzQOknexNBgVyPi+936IZACDc8tsDlLzPnC/77kRU+fncFqcYXUHVMZ54uP76IDGKM5zHDU0NI
P8nF9DmyVGJ659arKzzLsJSHkSqpVs7O4hgQhjnfqlB/1LOuCnRw8XiQOeJdeo2mSKxTZ9bvEgsQ
GdCyu2XwuOulwNte5qQhzz1jzwH+8ZT3O30W411XMhBFXN93+hWdQEyNzSnf9EEeZsaZJNE7P4YY
QwIL3vS8HgKjn/ptqFufnivTi+JzgmWdKV+5HCLRGOS9XZ8hy20cw0ggrRSXpKYmJYEGnzWEgh2j
7ikofXk0RGtsylnoN6IamkOhU8YlU7rJ/SL5rDT/STJJPdtRHAVdY0J0nlsYQDnm7j7qD1Pi3xJ4
KHa11VPb2khxm4q15miOxd6VRb+uecBLCEuw+uIdkClwEK3QSSVwEQgvg6dQolUossi70dzuCzWC
GSQMS+BqeKCMtNbaCAqcTT6SbVhlLEFAP7cbC254mqT1LVHLzMSK7phmndhYuOADt42q41ztnMRO
rsfUpPweSKfJ5ZBca8kglxTC51TvkNQtX0grOTS96PaeBVW9dyWzUB1lteQx5zTnzHe7fY6KaRuP
KARiMipFmr/iL27hiMVLjO6MHssh22BlWn21JyDTI8Q0e6WYzfbZAu/wFh1MSh/hTpHDs2eeUHUv
3txEPxCdwgq3ybJjCO5obbc1l9Z9yZFSRaifHvqEjwnZRHMURu+quZiZ/4jiJGPKnsJ3w9y01/xW
btIWe7kXu9fTZIuboejErvOdoM37N+aesGVLKyEaufk0Cx3UCGdwkCXoUDhD6gvO9um6zcqAWWJ6
drwZQqrTzXTwWXtwJo/SxA3p6Yg41XzN3YehAxwEIsezywcbfSIZTnWvb20rmh+rIT05upbtJ+AC
u6RQN/jikn3TVCxpM2iCVtNqVPkA5J1kuLSDKZiH53dxQrXcGZ3cNkW8qRxbbayBErMzmKIVc8Tc
ZDbYYWvzJVcFM65y9gLNDIF3uSy+Zd2FYF6j4onsyxTtSS3SDlHWADpYeiynZl4NKJOj3k2ooSze
PUAR9YaxY77VmzC6cSWCh6SXl9mKQZL43iFKyNLOtXmfyOquMpzimHTzi2rqfAdCKd2ZRf6NyXkZ
+F5Y7kyilC4mA+zeGGF9SJJEWr2GdTrHrBsbHIVGPasrEt3v0Dr2p1aBQ0K9RYepnxuMgJYWDwse
8Mu+7UMgNGTOgilwlh6nbR/QQn+UiQRJJldOVQaRDV6PQzQCs1F/aRTlvWk/W+ic9nFK2nQU98ja
tCfeYfqwGNkSholdMaINKLTwmT7ugoLaPUJWCzL20oRZIG/3QvvQsIxUAEFWjptW+0G0l9ao4uvG
tS8p8E6altnddHdAbLYZWM4uRlKeO+aJK9wgPFGou0DqQk3yDn22h3CLe12+kyjMrJPn50wIi2xY
esa5DARLyDVwtUvZeR3FIQq+1p7Puh7xRHKJwWXRM67bJjLwGJTmHoDg66BBVO/CjCSteb6ki3if
BNzo2skYCBnjtouTY2G4L0LpLnSWvtzUA1hcn8pBI8forJnRTTaXydnxqZISpLfEb5Bgg7ZI3MUq
3VlQrPY1GdVSQgcY3OJJy+IVkccfUF0rUiVXzchzIJ69bm9r8T4lzi8Y7fRB5cSC54qxfhdOFJ3T
m9+nCCfz8ZyzxYKUtDKrbufUqBmKATRHAz52JWVSrVKl7bICqC+KLT5epyrSxKYRxsEYqie/FfRK
30WfZNvGt14nCxoQDcyGE9jdcovHugVUQ6IO9WS6bfF5rbNmstcDYsw4wfPBGxwgTqG8Fcz97YxX
xXQsV217alP/u8Vwe9EXfOojpspIyWc7wdLJGh/0Y9glaySQEmEwMAUtxRk228d5XiASxeQFtu6M
m80guPQq5wFiDtZ89NRVYxDd4VjJgNSPt7OjqKolO5isvBnNDq3Idhyaao+hi+SqHlKuPTw2YYot
oujfq6oI2JlvXbu6ozhz1rVKigs7TCpjghedGqxfFHvnNA3NC/5JFeBV2Oe5z6jEb8h8aZYLP6JJ
sztKSnYTOY0228OFPOnBhWTTgEq5SSWRXqoPDAhukXTurORVylCchpEqP2dFmY041nKYPhTtmNkj
iUbXbzP0Eb57k8OIfWur9M3N0NNYvf08pO2bkYVb3Y3Mq1S14f0ARq2uXRIemR2UTrr34xb3Yq9/
WIvS0kjs5htobDDAmF0iwnxbutFsrtF+5f7eowcIHJtQ4Fh6rMQt4KoZb3BgxNAPZTrtOpvE1y5k
kMIQH/rwREsgWnSS5AAybY+cgvmxxMvT9TNWGtsMfvxfM3QUVkOdEVFYwDuP2a8A/a9pubz7DsT8
4MnvDqM//IPeHs/o3aTbJ9J7tlKonpCCniExLPe6MU5G7d+BwS53TjsWm9BJ8o2lo4etdSoaBug2
To83iyZDh6qh2fLLtokTyl/p/+ddhdj2hAmm3VdpGBL7mZ9NXZZ7hPIrL2zbfa0oquvqKpp9UMTM
B9dD7RxtQyN/s2fjohGy5yJRYLDB46WwH+WMeIwwrVbrvpKqRc1RX0zLOoyJYT6EDOyOCKU57Key
fhwiDT1Y453sno+s6tPiGo7LqlBzvWl0z9srsocPoYXEyHOczeiiqLI93QPbOJ8nE+3rnFfjg4Gd
cR2p0jyockBUI2beGNVop9io+0BjrLK2Qma/GkUcIR0ksPfFVZzqglRSvqCpLHdxI+8T4XIsdN6F
ltc6EXjGtEixOf3rXpU/Tez8xVv4UBX8+4/Owl/+yJ/+RYt15u9JoP89oj9/Wgkh1fwrr8pb+T35
J6eKbizORb7zpwkRqyE0LV+4mEt0bCEYQX43qmBCdAEL6LrjYTe0XBwkP30qlv6b6y82FTicOBjp
zP7uU+EfEQ1KV+zgYDVw4zp/xadi/WqZx4KId8bXSRzlVTB4MBeOyMfbHTtP8EHG/0GH4lLnpWpn
8KxZycxOagCutcNoiOgyUtxQeDtkJ+mZcfTmULvougftK3fHm17T39vC5OHHE+YUmzkMj/rKrMfh
CqufWpsavl9CLbyg6sj/SYwkvrVd3VoLFLcbR4Zswcp7FpuQmaap2doQYAGpya0s6igIm6n6wYZz
mJgT/TcwRDV+kof+14r176xYugHXAovTv7i7g7fv7dvfuMP/dvXGPf63/Zv8zP9ot/35t/y8063f
TDIHdHQTDNVB7/2/O938zWdv5vMzuaN/tdvqeHSXwFv7h0H3H922+m+6ZTJ4E7rpQRqw/lLg7R+9
ttzhuLpIwdV5JWA9/uC1ZbZvThbWvs1IpWaDtm1whTgi3hodj+5J7P7hWv0XBjBr+ft+sX/ptuND
0uCHGpbP5fj1gxUVWl3VdgesCAaFT8ojNrAgn547iIjWXWzgpNSByfOfsoIGjcN2LLOgPyeU04WO
33Z89q1tqwRVKuaBBHZRenFd9R5bL1A4wUEU66hOA60DsxG9OZS8//o3WK78P/8GlskJZPOrOM4f
DGxhnVQ+s3FUqTFMnKw5AF9AZC+2Wno9aeN9ej+a7hb502ZmkewSG+q0ztYDOuVHRKt7K0Gcb+rw
EgcbSPBzGEE+6xfi5wpEdRA6w7+x9VMZ/PNL9rBzA6agAmeK/4eXXKCrZPgEIaoDBLtjqnWQEdLJ
fPJf6UZ92dWY7GIdl0gKCAio5DYnSQUrwbFFLPJtqiBDTg6YcXKK8JOgnGZLIA5zXL7qEAYvnoP6
tt6FvUFgIFz7jaGNrFEFHjK3ZOlLNbvwq6xyfDXDr9HLKArjjawE6QxwlhkTOx12U2qPwqb6JRO+
f7Ude9X3MPiZ9KC7XjfVHDgvhstfo1alyboKxZVfo+ESLL98udXeTRI/bQZQ6qCyN9sB9iNo9TC+
VZ6/qj6jzl4zaAtsTQSCCreQcn3smztuuGAcfOTz65gol3Z6Z2YXjGO2Fo64JHKiCUdDYjF/N3EG
I4fGYIBwNOolHWl+lRHQKUbrWOMaMMWeedMOmOBRs13gac6hMJt7uvJrtKsHeJGr2hY7T1FgSwLu
PWpqfELzq25ZJ73xDsuLKhOx02ObB4LNXkEBIQ2PNsN4omBWfgjynJ7dHKnbciICLVZ1HQKkrghy
VbVoYHq46e0eRLAIh0tBG4bo6fdXWzGFCPnRUo9O7LCIcH1ePis5hmdPSHbV2EIs9r36Ffm1OHOY
x5KWAyXfANydFlTJPju0/sq3581ANo3XvQP3DagdsboxFASKm6r3ceZ6Mj+rGetw9w9kCVsh0uoQ
5BP7g0Rt0tkNfHqBFJBWu0Tn1nxY7Qi6VEpI7fvSncdbf9HmguCzt74N+VpeG807VEQvopGODiU2
M3aI65Ffz2b3M9XTphbLDPtWw8Kvp+Q2JfcszvYacOSaD2RawzVcz/wmMg03Qrz7doGUS14YAq7K
6KNhCVDUi74MKi15vIuGx0uIW+W38pj1o66HxD2t27p47WaSp3PCVESpPXma652TPnwtaqZmk2Ip
hpQgwA9wXagyBpTc3I6+Ue6MzOZKR3x8iJkMafAXiadlu9tizruDMphwTIO0D3YcamCvO85C+YWK
e9HqSm9nx6BxtCIDKDk1XFp+KW8KF4Av6pkU1vZaE4b9aPFn4Pxuqoh8mNict9UU791R3DfEOj7W
3Raeqjw4JKCwtNUc5iCtF4yST1/ik/bcxeErG+QtqiHtknXuh0AKvzjcWKkkRUPj6ORrf+HPsey3
iNZGrRx6V37OeF2z6u5A2xEdpeY8mClHs5epYWs4nRukBuZ45XnpUdmgttyCaYkdat+wr3nYYLPz
MA7Ooyi7i23R3DYxH1V/TNdJZfffJNOkUO+i81A/x7JGRTtY6CJglzNZx6OTNTecPvKiCbbdvVe/
/jj0/1JB9Kdl+j9W6f/3T//Uf89iXndNn9r3z4v5SzJX7Vvxi+d8qZJ+fNvv9Y1v/SYoYJyF/LHY
ynlg/l7I++ZvpkuNQiil+7NS+c9K3sSmvtRE/MvSGeAvELH/pIkYv1EX0JHTHJIw5zp/qZI3INj8
+vTzKK0ohsGV2ZQbwEn+QLWxyFZD+RJCQ0BMgcb+yUyw6/ow5kbB0soZGC+6hlEFsKx9QbDenBwT
jxsc0eUDBwmG5HmTA28F0s3cwS9Zl476gb74le0e3AVyX+bM/IaOw90XrEN9ZNGGCy4uc9Q1pCy0
8PDSU0FuU2TkN5pe6GCefYJiGBluw9iw8P+SGZ2OEZtmaIiHaPhIw/Zc2KRV4IZDPtyyFUCi3Bog
BHlQOXas8U0EbSXJa+O4ya5AdTdazqXI41szE4eM0DdGlvqHk0CFaJNvtbSGlXDHZJ10rbvSkS5P
ndcjAODpVizNO2tDHiopC/14nOAHZudJpK9WOL3MhuxXecdBSUxrg5UEZY1etBufq71hDvch5pzk
Dy8c9zh63ht7YvA/ZOuiAL7h20zkdFkvaw34kSP00jz8dA0IX3p3U6iHTJk46YisDeLFvln1wJ/6
H2r8BaGNwAkLUWgS2xPVjzKzvhs6rybBQ9s05mufYi/oOljALn1RwwGFpAKqiL/2FUZZNB0TVrDm
Ef48GA/3Sdd91mKNjyBpsZ6M8Vp3FFstNV11pcKi12E9Ye5QONa3Mamf/VT/lgoD2nFjM8YbL5Zb
nEbXuYs9gPZdd2uE7p2d9lvnTe/mjbBqa6em6tRUGBN6XSZYBMzzUCljLecCha64DScpd7K9j1VB
Mt0AUV4nqkbkn2QKq00M+V3OLIOnsvmIWLwHlcAz2WrId1X7Qkd9QuWO1ZypnI3gCZH7bePH3+uk
Qc0ItXglQ+NZulPAfHWDFS0NAMt5APimZU+q38pWv45Q/fbs/VCbYSTpdQot1dJezon8aNLp2mPY
y9NOEYMHUxlNgL6qZhYDqvKMNS7CZD+zRDVy5kUsHN3VUnotU3P6nLtwSj9g5mk7KzWvBv4bf1d7
SvnYJO2AjFcfjp7bXRktjm+2BNF60PET1dqjFTP9DeP2q8TAHiB0INKcOLNpuirLztxE1T3TdxC8
3W0uFLTXk+v3L35HjHiULUFGIzdQ1+KpUSvFiDNtoaJavlzVfsts1rzNIu4SYVoPqMGfYv1kKv1c
M7zbWj4VhK/Sm8570eQcmG25t4zkJVlK0xZJIiPiKl4nTXVryAVa75sRa+R6nacqGKk/y7HhVgvr
N0DNl9CPgaGb+L7c6KrKuDUaxJYUjiRYthZj8mUpj7QMeS2m/nXp49+F/1B5EZnhCI7C6VEVX4nK
vo8ifM/R2QNV/Ywr636w5T0iFMoVguV8so1ojgpYk5BeMhPIXOrNbM5LBAxyfmqje0uIEXWy1a06
gX8wn+Clkz2SlvDe0IrijvSPdUayoafZq1ij7sdhFRRF9k0hmAxYeqL/Hp3L+AU+nnnzPDKyFL7B
uHzYS4+AUixVhJwgeMsJImRZSqJXM+1n8enIBO4b6uPSFldkJp31RGEMyFpye+PmgYwxlDd++q2O
7C/qT7iel7Et6/d5C12gge6DzRHufWz4O4bOWhxPoIrKx8Hmyuusfzc+UdI7tLuBPSWP7OnvHMAQ
G6k1F9W45xy9xWroVqOpnsZevM3Zty6zr5UF1DMfkZbmemAb893yqUM61K+aHpqUMo155Zf4TkIr
ftUaeVe4YH1U0iAzmlCbDeQIIq0w4DesEwegeVXzKbRgOqx7Re5kmdyLCJUcHoiyyouj1OVTNuLN
ymuOXt3A8gFEumWBDUZinAlHyU1jF1Iq3+Cb87DaYZswWmSsQKsQr8Li77PFWYEJjsDcjTO2kJnc
8PscuUMA5NtbReIhcnlGad1QHwVwKw0/xarHoB/E8Ws7t2+xMVz50ooxObhXQzJnbNuJpBydJQC8
u0JEjeC4iTGJ2LBMTN4mRZ4CtN70FQ35AT9BhEoi77ZmVT8QiLl1mxDZLAk5vd/cOcyE0XI1Lxi/
Apa6nyPG+R16gKtKMdaPGKFniKSIg6nY6kzWRh+aB1+NzaF2tOtqyG6ZPH/JAUmsFx9HBXoK0p6J
nibhzNJInhW2WYNjziHY0lgPGX4At5aLy90m7tR6dpV76OlF16Q+SZrYmb0mt/in6xCbkzTGBPKD
xRq6rDV6w1tCEEkFGpbA4hx+IO0S4r6ti4g1NMonWAGMG5qCWF9v/FiE7jYrHIch3KY0exw4MyWz
PebxVhH5s9XAE1zXpo1mszzk1WzfVanbXXLDe8IefqPL3LjHdi8JI5QzE0H0gFREJ+lnMLD01l5W
02Pme1v2Mc4GDSmBlyALEAhjuhSSJ7gzEr+kzXhYfrfOGyOaKHZhqQYS3HKNTWvS9oQGZn2I+tPF
8A9CjeYdsEQUdXF4bXkzwqJFqrBm99AU2nyDoJdbLH1ohPqwQsD5SHARtUz4ozKdOKDWLrZxjCxy
6ldZ9GVIjTeHrLWujCZiTpmIWsQW1UqAmXRG+CrjrSPd/CMSs7lIuLfzmA1Hixnn2hOhpEww8nPT
dvn5x/9KZzM59ByoCCcOg5vOz3Aw2q1e9cbWbCjNyp6oUpmTfR0iAAcdllMqMUXIPBbl7AO4FQR3
gJ+OV4SpJ/h88dTXAnosUPbpUA3xKayS6dgQ3mQ3qTKRrR7gVsUBD4/8aXKJZJQjJMumK65scJKq
Sw5GRPiH15jmKZoBjvWj+sa9Nl9VneU+9pp6SDrgzYZJ/ptGlUCLO0xB8zK7Q3Jxex3Gi1ckxwx+
kFnfkIJHIN2Cq7f0+tZZAPblgrIvBVB7seDt55jY7AV43yzo+2GB4FuLIy6Gi98JAPnJD1Q+0oJb
yzy0C0T/xxd7AevLAqdR2pO3gdMKfAHHS9uoU4MX7MSpFLfdLVJ9wVVDAdw8w/Zsd6yV0/jJAYTB
8xxx01B3D3z3tFb2ZYSBUJBzfxzN9kjopdjnMzWimpAySXu8shW6WI+EADV1CNDC8cEqLHtXFOWn
LexkhzgRyUdIxyqxAW1K4e1QOn3Jnl+yNLk1a5KR8Ie1W9HEb/r8iULf3tVCe5UZHiPSLRF3jhOR
dl0p6E3h4KCfQkTVHyxCAWPHeUiM9KGkmIBIQfntlrssb2mQB45HPGDdeqCo1jv3HScWkVBWNu7S
Rg3nwXOHszbk+CURggjnyxmii0R4pxtRgezceW1CbWvNAwgNSEGekXyRFJGtl+RoU497piDZsDEN
dQY3dYpL72YsJLu32qHD1hsGWN2uN/3bBjQpjjdSuxIsdFWfPJFYuMP5AUB6diggakAZggqc1fPF
wDy9wnG58+JqWLOv4qmA15nhSsHya83dDNQZlk8r8PAZJHUM+m3IaGqAQkjK5E53GACgknisq4lM
WPMSIjTe20Z7sGS2LQwjhsaZ7U2UP7vcQE03ELRVzfTxJj0QjszZO4/jlVWH8kSq9x7Q8j4bjIcu
8eM1laNctbKEce1thS2+t8a81X2x100Ax6xzCLCi63FUuALJguiKJ1t6Bc3xMAKKR/ma3csFUGWn
N4of1vrxt7CrEgYaPCD75jmaulfShJH7sKsfWHu03FI62oI8JF4CxMXKwn4OLGSXzOVrUwOhF97W
KPNXYS9dwdQ+IAL3V00b7+fO+nC0Qa6tUntsdExIMj6JlqgYaBdPnLYPLT4F5H0Oz4zCei7RBavS
vdFrQkJS114rlIpjpd03ekF+NVLL0MbxlLe1vimsGyzfEMDC/M7zWCsv8RDUIiX6K9BIhNjZyVnq
BHpVYT9tqMRpjROgiKnDnEw+kCqCh9v8cMLps8/AVCc+tPMB1xqMV5ahWohsRMGCarACF11xVpgG
K5cEoArxa913VpACAqlxC+7n0XlMaMmDvA59GBagI4ETYLyK2T5i2F1rDcl5dfFRFtUu0j1tNTNc
1oxu1cSqXTnjTGOXlBxci21gvpkjY51azoMUOS4rZjBGAkBpwtUo4+KAgRYVOjcsCw1qGSvBp5h9
nzM0v6olSjBuHzJOzqCdcRXZPmv6vFrDBXmpokcyoNNOPVamIrmeK41k7WbE5O3Z9kdsVJ9C8B5m
mbmbCgrEWL4AOmqPJLlHsKyyhOT56qJhhNsQ/7CHK0lmDBetW+HeyBEwmjLweezbFWFN3Ngc4ZZ5
9vPum1PN8ONyWI3I7JcWt4i3jakPqMDyd8ZkiGLFuzC1s7TToxEPW3pm9BSofwwOA4mINzFvJdZk
b8CtlZfpRxctTYE1v8jsRi379sRjpzDpmDSrSSMbjoGtg5w0M9oPtwYmKiVrdFTl5uRRGFcvNjWQ
hEJh1BbzuWq8USaMJaGHB7/D9wAeXRCR06KKdvB2GpQcbq4ejJg6CqhxGuD+BcGc1Z69rQebK0n/
D3WDD0vmnUWWuBcE3vcpIl1G7TUnml7tORg7DN45qkuoKkPYn+jaDjPezsCd7W5FlPnWcuvrNod4
ZzPy95zmoE1LEZsmgecinGw8HIFZYm5KwlUt3q1cDRBlBkyEvpYHkcmOYFDIoWJlHQzzRRIA4Kdx
ckBC/NZwYvjQnSMGp1SnjP7Q52K3p6i03RN9Fi6XJn0sYoUe8KmY7HIbGi3iwMK9SkL5LesmiF4N
isnh02zN24RNzyaqhxvMSNbVQEzriE0QoyUNU5mnOyhk1HitwWnVPfCAop5CYRPyDDTrLtkyhbmK
+T1SonjX2Vj29DCLHD4kf90rv/ex/8hg1QGVGXTQmAKH2WJwIdxVpK5xqiMg540Zvjv1chjbXrMm
p/gg0XSA1Z82PDk+SQM7QNGLNnOJlp4sDtBLKfz/qsNHoKKXKda/zZCZglpv37g54nnOTxbV81r3
Cp2ObQpGHKh+Su6d60Pginz8Dpjj5bEI9XOhbG9tkE4TKJNcL2vW9zURWvsqiq6TObyG9Pmd4QyA
7Ileq/KNF4gRm2Lk91n8dV5HI+k0rwPzMWBJIxu3iZahiJ9iyey0IuoTr6EFu47OMPRxotatRsim
wingjt8iT13PTnbxo3oRDX/l0jhNJbYjz+rI7wWNgt3DfLX7Bu0MPUBgmhjqUkTj9oCqX2nxzpLh
u2yGYpMJ0vZaaw+r4Ce3+i9NZ/9/dBa/DHD/B8GgXV+3nCXL6M/Ht7uKdIfPsk96tSQd/f07fm6m
xW88NGw202CdHfJQWBz+1GBYv6EyF6bLUF43LbEMVX+KMAx7YUSzMTYYArsWo9W/j24NgabDRqEB
XNjgr0PT8Qc46L+ChRr8Rb9uWnllusPggrRTtsX6H0QYpstWws7HcZMCYBKeegjrcTP4w3HKa24/
CcFF6NU287W3jiqyDeN3YjPStTvWL/9w0f6LtfU/7Xx/vBJeCutDWO/LdfpHOUgeAW4A8DtuZoH4
chbRl0RftlKjNv2bZa34EZ/xy4ac7Yenuz6DPHY//7SsHRwbqRUeF4pOUulQq6qVjR5/h3e23ZRN
7u/oggBXpoT/isXRlwtmRpG8gLJ8JroOnbhnfYauE19N1TdjclmSxT3Bf6RqolNG7xyxGrUKsD36
lFS7WHl7Q3UO6x3mjI7mmMcfX+qcHJHQM/bEyTonkDCB0xOXOpSiWaP8djcO1XBAKLIDxGS4JOzq
rxZgVJa1wz7sMmY6fn1ly7HfZakSB0+Qepr0zftcj5+6TeYN8QVXhuHH1wbSrgNcf49cnOK+mCEL
jSqrN3mE1WCAWbIlKvLVgMUA3jDpIAEwhDP7njBGksiSxOmfFA7qEZB2xJyJoWVa3UIKmClJa0Jy
1FDdwvj0buphlWupPFV0rLXo5C0kVpNUCS1HWy6egO/RO6TO95rF36OvzhI3NBA2CEAdQ/qwrOJT
STDlaSqmizvU2p7LS/RLCfwhNHGfRYgDDpGTUNqVrhUwEUMVilQbsammB5NmuHfSEZAdFZYnC/SX
0zxW5Oqcu6q9VRXpIbqD8FyDqidszIc/vkym7R3l8sUZqc/rsNJ3mDwG182uahP+uZr4+cRaxIfJ
bge6BH/cRbKItgU0h7U/4tEGpjKftBGThecKsXHN1CSJWfFYISn34prtLsbXGzD8bq8ltE8Y5sNJ
i6BGNuAj7xxVb8DZkE+NfOOGqEvog51xX8SM6hy5hPQqfTroYTes22yExtARVTaG8WNWtdUuxW3L
Lcomu86Sd4yOB8ZCDLDx9HIArIy8edHc8gwI5sH1EP/2Lktdv9YeprKESpvcjsuEiPqkidtyk2ow
9caCBCsrPNYgtqSevvnDMl9vxC30ykNWL9ElrU0S8ZRjnBz5pMruBGBkweyxilhHC5gTPqGc+Umo
1JBoeaDBwtBbUfOfy5OaBvTkyGLSSUdlOa+8KnovCU42rPQrpJUgwOKpcvT35clHlC5rkwqeRuke
ABA9dTV8mTrsDkT6XMAIW9xIALTNxtpqDj+obJJ3D1mRMX0UJuwabNGr0IUdFaJ8LKHlhPqW9v2R
CNsX0KFkH4G7DDyM1wQ/nInDvvjVeD9J92o2sxs7rr8njPyxgMP0yoAXuPE7DSrcL83fyJCY3iwy
bweH99Apr1Qjg6Qf1pbWvi1X68cPcB0uGaFT2Ifrcg9nSM/2Rps+2IV16yn7o9QISZ9YirfTE53z
lytZjRnWrT2kXwRCssbobppMV6uUapdTuTwvYWGr1k2fZ0+tqxjsBbh6Qq8otoJd7oy3IqHVE/Hb
ULUApgSbjQqom/9l1pSGXGDTIUcQ4ysj350RcnVtCYIyto+T5j3AHKhd9+It95FGQGVts3/C5Uui
1q2yIx+ZeH4eu/JZ056JCTlIa0l7RQWRiyBxw4flCIfp+FF9n2w2Ipl/4x7jY6hDOOxLEfSVemZy
cFgeKWbTEtnaU8tj2NdNJ8PL177YevqFFe3K4n7IfBpBPzxghWHTZZRUbQhWjMF/Eq+VKvCUhg+e
5lyxUX/QG8E2HVIUyAu6M5NfVAN3vJ9EV6MIYt/g0gpgjVSSs8zB+F114WF2ctQRkQLJIxxzN1f9
cDOM24LD98qtw+baYJtXje140RB61ymm8t6+qptPw7ev4YPeZt0BLMNN5HlPctK3Xes/hFjlUmJp
TWxzdQQhGVDJl4FJZZUV3DvtRFpdbtsbYWi3Zfgf5J3JcuRIlmX/pdeNFAWgmBa9sZE0o5HGmfQN
hHR3Yp4VgCq+vo6FZFVFeIZEdNaupXMTKUJx0gyD6tP37j2XfpNLWysnRLsCTCnbI2kkhNBGtMZH
GfIgBppMx6NtC8ajvn0/DiCeDaTadHgLIe0HNUxHLpYa+b1LudwOGmsaV4Rg5bNOJuLXrGJrOdVb
6NZrtyw+DQ0zpD/yfgiwy4RT8a6S6oaPfhA9oTodrdQW+VS9/BbJV87Z5yCWPVKUnr9iUzK3U/9W
mMc5sZ8qweeMXSAhLjHFmf9ZDuN1VU8kffrfLGH9HHX3GdvyiZMWwEzJGdCzi1NYO+cpmM5VQn+r
KLhZ+vJw8Y4fUlHd9yKCpc33qWmETLbi2D5iDiASrFDxVvX8BF3Fy7+vRfj/tdp1XKD1f1HtjvlH
/6F+rXh/+1f/VfHKwEOGadOpCi9yhf+seP3wH7wMCIjFRXnwm6zyPytexArUwR5BnKgZfpM4/FfF
64h/YEV3EXdKx6FWseW/U/H+WmZSWl6Y/dAxIpvSO/hFHImwfvKHUgdbRRwHKIsF4X5kWmdDwE6+
+d2V+ZOS9l8UzhekP/IMyj4YLt5vQs3fKZwHn8VlTmqf5n3XfBJZBic/W8JxVSjoQAk0lb+RfqLA
/mM5L/iLBKLKi+ojcpGA/rGIjiCAh2MR+9vA1vQ/20qU6Xq00goAd+DWmxEowWueQONK3RwL1ZKM
bgJr0rX3tZyya03W0tGmp78t60TcWoi7CpRpRXv66yvzL+eOywe9HHw84hJEIIJfBCMIIAoz6zqA
N2hFJ05gPvMsFTpYz4PmZlamZRQ4T3ofiH64VAea/Z/b+ZCMY/FcN1odYBU1X3/9sX7Tqfz+YPDb
x3JdAUYNVR9Unz9evyDqRJtHxt+OditPai6LZj07Tfrlzyo7zo4VHdy6mI7YgOfnSuWoupIgvEq1
DF4dk1R3Rqesz+21SK174HrNIY7i4hhPIwZF/MPFD0v2BnpR3kGCchrYf3axr7DrPfz1N0Eu9CeP
AgGcGOZcQGz8949fJWSSLNToehdjWXpD4xFKso7sQ2mn8UtD3/Deh18N0Kse+weiDecftT+jAC6r
GuIMiVmP5ZzeCKKnCPGmzYFYg/SX5MOCyrHG2HmViJypOdHnCPW2gpyE3VjbAj1ZkJ2w4CJuTJcz
cFqMfRXTY89+giJ9pdA1WAa9Tj5ETMiAaNIW64iOEGvFLrtGdwFAzw+PhCXvxunoRfdTF74WChNt
3pHZ2hjncez9o5nqAxLKx3wxO2usUMZige68XWNHDNChL47zbTYmT3X2AG29ZCODONrFR1j3PrBd
dacy8TbYgSbpHr9LZBCCkD6aDTN86Yqpb8hNWyXu8sIA+piS3IehYRcE8rOKyx9pOG6IaH6CF30c
2oGxHy7oJoNTgNMfudOuFSRel8J97mb9w5/ZuWfXSzedXdwsS/yg2IVXoAro8aHsQt+ETd4pZ/fk
jiMseaLR0Srbo9sePb9bTlh+eE9TpOpH23fQGRRZq9BvJ9pr1n/95FyW+z+0BHgHsEJ46M1s13Z9
tGF/OIi3QcUYfzDeFvhFddeIot414ORv0NajE0DNdUnchkFThXrLVKgYtiTpzV8+QOhP3cEiJMrG
+kGjq7gKUplwmECOy2i4qki4p8Bp0ma4moBvviVMrN1d0lbmRzTO9uPIuesI/cB6s90iuRGL6fej
xIiEiTLFmiyT8BgWF1jR6Iu/e2EuK84vrz7rkMtGRh60xwLwy9cORTsFl1efaDtz8goYGuvcsST4
8KY/WwYjJllMDsVnudw7WY90LFroTWNGbA/2IsPnchr6L+SW9udf35E/WdRDWiLkgPI/wRn/j5+s
TAA8lt7sbefQ8dZu33ylkOU6Bt+bWSd/szL/yWWgGYRfjgZTaLNz/fGPNanjz6FR3taYIXhL+j7Y
GleUV/+Dr/S7v/LL4oSVLPMHt/e2BeS9n6IZmpthkCjmXA+CvFS12f31H7R/NUVw/bAbYYeghkAu
+Zvl4Hd7MU9o3hJN4W1rbIJHHRbMc3FdglI3i/cSNrKFhDqHhK04lXhzhajPKAX+LgX9zz4Gdixc
ILS5PMn//eXyWrPXdiklv5XEhAxo/8XxFFIlP6rWS+S0oH7HZFP65Nc61fxcqGnzNxfi0tH7/XPu
ofikAPPILnLwVQe/dvx0YoeGBvK2XDzgqSksilOnMHqwnSLqcGeziZgGrf18cu+7YgHHtdhDvIvG
sFZ/s9b8Woxh06SvRgFA8NHFZnPpTv7upixyKbrR5xFLExKDfQVNo27pFuHmcv/mT/36Ev1mwmFX
Z3nEHOOFv7xE6RIDksGVDRXNTw6qZKZQ2Rqp4RCPVxfX299dZ/bYX660L/CUBdR9rKJAm3+90jN5
QFCT5xhnbmfOQyKB38R6frOyZhlWZRYnTBHc7pqllHSHoB+PiVL9hvyheGvTcNpTW5RbRsIXgWo/
XzHhFPBgI9D4UbEc7Zo9YXPpIaMAETkyGyOmbYGfZk1eaPbdITPvNR2qizzAUlt7sSUAh8i8mIke
nbBs+MMkXFUopZyLNAzc9g+uUEqUQ9/+rJQr32PZ+RzlvJ9qEuZ7ZHnzdnZIDyoXH5qCBYQIwgTj
mLBKeGp6wBS5yrytLpH9w/UvbxdP1gfpXuQ22o9HaC8dnySXyyqbyG+guYVuzi3CU1UFwy6zsdCr
tpIFDpg8QnHUoUsFRu00aGRM8NwMaUHOdmFn0yrOFbo8HeT5QZQXFp/r668A54MGoqKjqLtGSLER
I0ncrOPSe8mcptjN0pgbgQlrN4xgFOgX2S9dnrv3U2awPvmxO36H9g0+OXSTNS0V54aCYdzVdoyq
sGiBYWU2UTdR44W3OWqUK3spvbPC9/yjxrx+p4chQTEvCjKml3i4akukuR5Gg8OAN/utBszwWjuD
9nazkuahK4vpDKaZVphOLoYUrCxmg/laPGeK5inSofG5dWgq1hzvnwiha67axipurbZLrhbdWw+k
KGS3kG5TWsaO2NhdRUoTvqjbeLFGuGZabOke2B8WU8BrmHrjqUQ0sylt0pOs1rjf9AhBTJpgALLN
EC4xy/hOVwZwP+2Bw5QHBUVV0Xzvx2Z6ciIVf/m97F5Kmpm6RjhtO8p6RaTUnRYwgI9W407vvdup
75qmsLPDcNxFDP1lDtc5QRhmiZAcPzv4Wc+xdYyT3tvFyeysZjWk75qxVrGSPLanFJ/Wc29KjXZy
KrdtXDtr+lv5DYKQGNFD718JcqOuA1Qla8+lOymjVL+Tlr0c2xFwCOq0hSE3sbcjxw0GniECsn5m
ufGGHHEL5qJCx0vOhSN+1ZKklzlWkoLXhCA06cnaFW4Y3sVDW2xNbLFE2lh+FDC7dVaR0jQ0XrGv
W3e56xuZHAZacCAOPXjDiIWLF07HNZw/z95Gtkp3aQRZGbBhd9toUAORN7Zr+dsfdqr2tenS6dxJ
xOLGq/OdJwdDUEbUIoQ1w3OaCJIqUpOdmUiW9zKoyt3sD/rGSdQbOHvzQGRQet24OgFXU4TbGI7P
rkXQuDKWdr67MxPlOeyYeGfEPmgxqFsHIBoqTK6Mv2sSHxLvMiPTR2IPO7pnMrora0lWIf7xW1fo
y5A6c34UjRXfmzCGBVKCvDhWrLhmGxbdBfWZNLu0wMuDFivfLLKD8ZgWPh51xC9l1ka3Q6onpEEV
KTT96A53qa1bmoplr7wnmsXEo7Uqda60KevbZIyYszgzUtjZXZz1WPjE53CkBQzWkVMhptH7QTgT
74+dMRRPPXUjY9vZNr386Go05aSjjHcFISXXwrGDd4LA+iuk5NkL7OGEVBGWuJVlM8gdHSsjwNJW
u0iH9Lf8Nv0gOwLub0njPe6W+KALJfZZISTG/wa8QkOuxHFxgWsXfSFOwwS6euPTTX4KFZQy37JL
YEtNCJA+cR/8pAiPbV+ao7Gq5EPopqKu1MUha73uTQeIsiOntB8mQtiPFqiIbZE6+V5CLf9GqNXC
E9ob2Hxt9TgsbXRdlbBGB8YJwFym6bVWdfLmqX66LXm03y3DqX3Ew8jZfXIaWmvufIMYhDF/UHJg
sznU9XFZnsKOgLDQ1iz0SLIn02DFE+2+QhEHbZk6gUPQHB8nO7T2EVkWnAtbSsO6mS76LCvs9nOZ
dRd4qfzuEd1zU8i+2Q5Rkd0stqlsVnkadfMonKeAucIGeGl/ZWls3FEH36yqBJ35qWnqQzAIQvqs
ADXQtSHaQMDuK+p3kt9IxhHl8oObhew+sWyC0RiNtlDp0QnUoXgl3cfZokCYXi2MeGuXcepJu3jI
t27Z148+zY1tN6bFW1FlwdfkToLIA5LaTdKSWj6HzF+YZbEXFrl4bhhk3Sp4pM+cE3yAuH7f7iEI
IYkOhqm/lW4UvwR9YD/07rTc2E0bHFBWxiet9fBj8DJRXcAx6dNcL8nZEtL76WoRfWfYVR9IGEPR
VqHUt+MQvpBfo1RKPJ9GbTEv7512zYdLPvh9KGoGrxAA55MGBXVtW5r4mc6btpq7dVPO2scf6lrt
EbzItJe1VF81HRcGDeBepGXKtYOyOd7YSZ2cElX2u1qM4RtHl/gUV5IgM+nM4si7xFRkxtEFgYRU
8B45/d50LtTPGo4l37kNLEhFTf+eu1n9MoV6IG6kaTokNR7y1y2AJe9xHpV7LERG4A40sZ2oAGy0
Ju7JN4st713W+JAXBRkXMk9xmCv01IPIpjOZJdHeqxRjmTSs+KPYYt0t60BHedRZy50uaLBhmND5
gfOYs2OmVh7UlMzXyskIXUEnmF8ngUJq5HqAFYUTwJ+X48wow+GMcYOaleheb+7YwWAvyXouzXqo
re5B66L6LitGZ7U1pl/Kr8aXILZiAtRThnKrcgoLtVFFOl81Uex+9Y3nNvtisPRNgG0RVQkAUAWE
/pGQA8NAIOsPJbMCd5WC/GxWqRwnPgpevIqWCt2QkHiAM3+rDplp6+JBL4IHuidggBjZef5ZdMvw
IQWNeba9ZleDY7kiObgOCJrscg7IjsalUjdXMAy4SV4ckSuRmfnFpmImBpN7WPf4JImnjYsHooj7
b61w2jvhSL6HUvO5Ari6Hdsu73dIueYfWiBpWI2gUL7sgWu4lKPzbZGtTT5BpBEhehVMuVXBxOgh
cVKwl8vknPvKQ2bt96ZDMODK5TpCQrrLI8GGmEkAWtGs8a1aKID5PVkl32rb7V9KFYij2zBg4iUu
s6eGypd5y4QgLqMU/lJO0aITxWS4xJ3cU2VYZMONfUMChHBPqMNIXROWPz45jGa+Grts9pGl+ObU
dg95FYYfBuQnpt4ufcSAorcYavqfpUT0TtJQcO6GovrimIVfpnAc1k2BIdYuk++jtqxvVdKkj+OM
AYkN0ybaD3rSus2t6DlYlHpqrR56hG/pblPEeJtLq2iB3cz6eRYmyzfQAuUuzASLAdJ8iJQ1CRt1
WlylSbjclJCfbu0l6e4bRq4A8wlDfSWU0T+lczC8t+hHX+Wow+/JaC1MjieYwUUbh+Wmm6S1DaWp
sa3kTLXEmGZ305BgeZB0TTQS2sNgBnEmTCM9G4Edx17YKQbfYHVhTYyOtDPFVxtGNclGeY3SmSfr
PrUCOderaTZTskHd3oUrwOOMRbXFK7LG6dy/d7kU9tYVqMdXhKeKaHMZ8z6PCF02uKnwyJre5stU
FcWr3bnTHTc7ep2dkHsoEpSiIa6z/BguwiGwxVyW0DgMeB2QCZxmgKXfRJpU1WGWmKm3qa3yeedl
ErklEHBNDoJbvWpfmRExYNVsUjCX38uqwiVT+jXI07DjqIss36OOC922iLcheZ6w/9NUERrppmJj
LWbsjpNjU16S0NY90BqINYJTUw00GqzI9MsBZD1GwiW2A6JWTHFhjRHaYN2BWVDhcW4nndzw74qX
zMo6TGpTo8LV4nd5s7bi1Gk29AkS3ufOvlLdjK0K8S+FFxndKEysoLW30J7iagNSOyjOtBZiyCaZ
5zOCIEkcZ+H0HMeo5EGGmadSaHVuS7LnZgufwNwFEdwtRQhWzckL0ZsPqLVv4v5h4k7dxHPdmjX2
DFxJYp7cm4qY61eHdPOvFMnPSYEUhN0+2d4p5ZwqOMsnIzFoBDaiIBxkDVKyCvtbL0yAYRVGUxGK
pjlM3iRu+iCuQHIioKEsxEEDm1Cmd1PkAoMS0CBXwdyFn3neE93ksDa9Nr5TZQyQaywtzZQ8VrWE
PZRyQhzIu0KEbgXR89BF3Mw+S56BCZMzO5XZVvhZg0oWxt4mdY33YeUOXHGn2brzgHuQEK4tJUq0
E3bzHnRLuLKk0vvZmzDHZRHyFjxo0U89wpwsOMMexlDBT/MKdN9tUnrgWHtdXhkc7dem6pwtXLsI
rTc36gbocfMcNP50pfIYQjrp8JS/bGtfdSk/gtkG3Cg779N3IPGhYASROzfqqkmz4spkGULnglYW
m47A1ViPZfZQTT1bJ2Uf2mDZL1OFoGphsdTTcorIe/8UsTt/gLVprspumUCEKY26A0t9hWj14Bhi
z8CIkPIuYkCjbc6ngtN0E0ZtdOPkvvWzI3QiQQttk9fCbHcXWKrd1ZUgzp0sN/FdlW1zMINTwZxq
qk867dAl5AJSe4yzxvos84xFXjLUiB7EnE3LceESu6uLm5g1APUUQ/CIk3anMWs5DXa8NK5ewwh6
eeHO485Inx80Ts2Bylf1QzhiGkZDxZkJVFmSZ5dpvgstUJEkXHZE327HBkmDzNO1M9rlGbuk+4YT
hOWrz+IVngBeI3RD23A2dzJpfkyRh/FFhhsBefnaJYrg4lANR1S3QXdIqoiDUk0oJdwN6ghCUJJE
RYgmvW4j8WldQNfmmxsys+cA2W/ZyjBJttW0tjQxEaqsQejPbN0872Ph3tZtXn1VfbjsYoVAiWfe
eVIay958AXMCRFrWbhCTV0/zZp2USYeWHgkCZUYJeTtjz6eiRoS56coAabCTVDgauO1r03bM30P2
9HUXh/0JVuZw1YNeWlURUUaKoIu7urLb3cCiu+oJHH4lUdSDouYxFdomHmFKkx+kxAjlOTuSyfE0
h0G/n22Y0SPTgo0WmoZJYF3OC9XwzNzC59SYdW+T7efHQYvgmPCwbVVkmGiM4YVDEKFwxdUI/xkv
K+worL0EPe45NgNELeN+LUrH3M5u7Hz1SrRQncflwbKS4IWBaTOs+3gZDX7KEtFZIpq10nxZMCe2
/WNBRrWxM99+7eskvINvrJ89q1PfkO8keOjylmRJgMiEVVUN3ya7ZGVy5olTtPYyWVdxpZ7RpgHr
tJLcjvdOtZgrxn7cA9Id2or47Xm6HevAOZZpjOwcGVdHgIl2eCkib7bus9KQG9408aHMiuVRFG1y
toMuONg9n44yxcGshgrPfr6MWFZtVjW7rjFgUBKVyzMWP5sZUYF3NUlS8dBS+xE/6IaHhrCNx6El
wwXGiNURgtCeg16S0WMpw0PvRiOs6Nh1PuvZd36SuJQ8+ktV7QcFoIbByGeYeMtxxqO0nxje3AgT
EXfsBfrcqqrdR1UvdnmqvizL9hM819Icl7xB8J5CehEobra1aNPzUDX+ZSPNJ5IpjfxpPGfZEiQz
Xcs2Yo8KR4XxbfZDdbvErryCg5OeRmPUi59F+X05N+1r7xiOS7NbXOYITWiQAbpGQGuJ473bwMho
I8DZYzIUJz5vwuObiPvc6s0ab4V9pypilyZCnHecRX0MRHmEvV55/pO2bfx9wmOOhsXkvSKi6IvH
I+TEnuM04rCOVcQQRvToASJbCU3XdjeHNXxxjqsDRvGobq9jQiR382iBNMEVDn4iLXZyMd1txtzl
G2Q9F2BRSvMvIJx0U2beZ8N281jRRP6kSYDSHUceqYYfxm+m4Lk0kXPCpjfho1iIfSSgvs4oLbqi
xGSLJnJ+4fAWQaFOiWgZA4JgwPNEjCS/J4QEzO+BQ9v0NoyzNthSGQ0H4xA3afCYTJcVk5VKJhUo
Ht3J/kfGivQ+M906tTGkAvKOSLOX0UjEYcSxaFI6GbZShs64GQY3tXdTjhfeaoTf7UA1guJn5rJp
OVm+IAZlfZWWh6QnVOkTKbTBKTBD/eYlc/LZS2ek4mg6br223M1YVLJZ0QhPeY5Ec6i8zlGrwfHG
65E4iV3UIeQf5DQIjHiJ39wr1Bi0iKdlQT46iTU4a9J8coIyvXUyApjRmdudlUqGO8SZ1bGMg/il
Hg0jVloPdcP21eCmSMbsTECO+oaJbMAM6Rt9NHZr26umGeTOiab8bbwYKjF7yXWsVRuuunFIyShM
m7cOeMtO4qwgzYIAO9ain7lTrnFDQMsqXJLszKBPYErgfVqSlgPpb86zzj0XDW8+iM9WsB13pcF5
h8ASg1ZzmTF3pUeZg+jp2Ixz6x9ZTkqOVpelshoSfJsmHb5ndjUfOXnGt9mUYOzWvUFHlZFVtNxb
lm4wkGpJT3foAlNc++NsPRgmpIyPJooDME22OsAWr75lllle8i6jYeLgz4+bmYCtAf3VBr5pdoh9
9lYWQ1wFkxvvLX8eSyBQYavXnmo0eYK50/3IE55g/OEWTrVahQWhNHOsiXalyO0M2yelRHATcF5+
drQ/9Psc/kxFsLfb8gEW0ndJ0ryPkuhyE70F7wOZRhyHZTUvD0Usi4uoDDeYk/LYhwU5d9ioMcQ5
Js/f5gDGQDm25RN8HL2uMYk+cIzi4Dn1E5CtKoYgOeGmF/sukPW0cWwIYsYynD0Tza5eAPuGJi8n
lJ5j2cAtLZsEcxiH0A1G0ypfc+zOPjww81RIcyjf0tqGVctOCqlgLob4rik0L15Y6SNWbYxwGFkf
GDIs+7rPmm26aKKhK+3cjfYF8KTcYSs8xz57rdO/CFinW9JxvE1B6usOmgqPXxqTWFzQv+TlR/VW
+dHjpHIaWrQEOGaJaFs1kVkFRXeBtBK9CuKJo3vRofesipRFf+yCHY3ycNu0FYvWVFsn6m3rBVUr
MQOqwsw3QYbeg6yQ7pbwgbzc9FnqPS6qKzHyW8MNhimwA1krj4a+7370idbKpfIovBrnoJU9kvuS
Zs6+tzAo5b2qx3Uj3CDfzzUKgZUROYQmVNtjeasvfdxutOSDh0/mbuqVsjb0mi8ACYzDNxZGchaa
pgs/ShExZhyFLD+kdmgONwRfC8zXnWVO0cIwAoPzPIz7OBUdu3BSmhXU5eFMZDpP+FyF6bWdU6oH
nYCrWNK1EZsmAnZLqkIQnImxjW7qyY6vJCXPz9koINROYD2UMy4XsoNs723sA/dckSz0KNtAvCt3
tl4lhFo8rk6/EYtvHahlgqOPnX/N+YHY7nIGxW58clmtwOtfkajiag3JJQZwbMO8FlZ1pfzRfoyI
Gdy0sSjIKVvMY1eTQZpHZbtxlgl/sQvZgwZfufMMEDTo5RTIsSrngyrs5IiVGqub5fhbmcfWmrFT
eTVmcjoCjlHDKupZDKxssLYWGPpbPTkGHFthfRRJ4r+IouqvoOFHd0m//OiZwHkraTn9XSotVKca
YxhiloSUH9MHvF5Oal79Rfbv9WLZXwR6Pi6DmB/qYKD4z7UDOx7J89Su6ox+8QxLQx0L8mLPyZSA
N7Bif7Hpf4n2qIxN+bEsmfeKONL/FLPLA6hNFNyxESNN8VKILiF16VFAntjUuYex1KdpvepN5u0L
5HGvUx/ZeycY9Nap4/eyIXUSOs8w9+2RtPoeJHWu/ZU7dhMgNn7/tRmT4MnVxfQAl5l4ZZmPb0Xj
D2cv8Sm+iIQPuk3ZCN2u3UI6tI8HsS+TtDpXdUICedeRNzDFw66bkfr0GHx3DNrbwzyQdaJHUe4w
m3Io1VM3EWvRzZwMaEQeC9+3ziPvcM2AbBl2FrCulyZDnbuSRMuseYHNpveU2SRFPN67duIcwWew
eFXJsBsEGlQ/SvxPFRVzturTSwMqzy7hoWKuXUZQ5DmYbDB7MylQpKFV7RCuofqYRHpX9wEYgOCy
WJR9wSEPyNIHmS81xPdRvuu50veC9uNG9hF6HfKIgnuvyORX547RK1TW7Gc7C9xeSWf8q4C1fi+7
CDK77QeXM9MlYZKsD2krB3VzbqEFT8K9NSGSYlXOyR+MFcpguxpevXphtlQ4YMAhO23/99KIkFZF
HW8j/BrfcDo4t5So1MwBCQpK+/7/gM/1f6GJ/X/I22W7JPP8Tj2x+VAf/zRy3X5UP//P/7r66M1H
/Qd31z//zT+VrsE/PKK3pcfA0vN9Kfht//R2wd7yXV8IaifkBr/95L8BuyFiB+bydKPDi+rhv5Wu
wT98F2EqylQK3wuV99+xdgX/IkBAjoQINPICVwrO5u5F6fU7eUVhO6wERVrvM+E8t5rO4jxeiVDN
Txj1h31J9ul+Bl/yzbl01UkcrhZ8QJUoPhtZzLcBSjxSGxnd4htQ3bN2bhZwgENRYuwOh2/wRKwb
n/NU6OTqxhSa8XkDYcN5i6PR3k+XHNd+UD4dpORJMNWBlo97P4sadbYNrN4BQzjhj6daD96+x2G6
0UQTlqZ0CJ4IpmtGFkTQ2nO+C2kvrhnDQSERElBm2nBiKH3w/3Q798Oia6iEQbWdoT3y3dzbYfxp
RbrglFZjFR+VAz3RB3zpT3oFP9DsCks6u1rTpOghj2xG1x8+BFEOnWwWwmb6h1HN4kBQGGP/xmR7
l2McByrEG5b7qvoK/tVUnufAru8SQQQLEKdgA+xHH2g9vQyCRAy6AVX/PLTOUzlSEYT0kecA4mJH
MxUl7ngicAqjSu+fYZJmXXfHoJEeqZZ3DqnqrgtwQX1MfdIT/ec760A1h6JBr7h0lPE16Ub8ji9p
YtrCM0GOnVtsRAZbvq1PXuaXZN0VlwLG3xDy5G4ktWGnD5brLXsxUX3PxXaeorcIiAcVHf4dn3AN
N2p3UQveAbXBm+3E13kJWWuebPaOinGF3yFObDkdxw7XvXj1kyjaumr2V4XMQTVIdyfpMcEwK84e
FoKyC0gSweKlreybmXC6XVpEbXRne21ykP34M84nmFc+PgGQHOyEKCwGe0bVn1jfK4uASa+80UaY
nfKgPBVUaklsP2WQD+Lhs3ft16YvymsLCwWnXn4YgIUUpDcN2UBHirzjtd+2TGLqPVR27MM6u3EW
OiAcRsgcHL29M1YQ7PM1mSJXaUC2QzaDvXKyuyTyyaLpwycli3dgejChUmDyMv8xxA5x6SNpB199
f6pTsKReQZO0CiAZ9RdXc1WtXIW4hax3FwzFiGQ2OtihusuD7mPKsvssI6tsyZfDCFkytpmPE5OF
YTnottElesEKGelx52Yuv8VEHUyn1wESHSxqBEAVh6Zler1k3a3l9mY1+OP+kuOSuhaB60JSwI33
Zdu3sHqsje4g1knId2Esv8Ojn3bSQv0h0eq0oXOgjU+WWx6bTazkro/yfBMzJcUxQiW2PM+Zd7YT
vP8iqe9COglrtGDXteZ1mspviBKLA6JtpjP0oVYEIJ1zl3wZafn3EZ2LyQu/yjg7IWOk7aTVtmQt
2XWLzXmi62eGIYx5OlxftiI8qmi/JAjvZ1mlzG7S4dkP6YNYeXa+8Gv2TYr3vBBIezHwEW+ggngX
jCR+5f345HoWnrBFRmA1Jndt4Otve2LZgYzQwCqfQ1u0p1lQU0/jB1Cp5hzP3dH4dnGgNdKfKCV2
Vom6IZ5KKj3jwyKZ5cYbx32XcTjwE6/cj3MacVpPnyVP/bkPx4chFvFNr8ZiU5tG7YbJO8WWqq+S
qc6PYzNe4a6crlDjDcepJy6583DYyd7qDh3cNwBg6gnjK2O/+T0u8/iVJPZ7Y3ePRVW+Vt6ikEVZ
ZjMuwmdSIQ71nOSv7aQIrO9xHka+OM3Apk7ac34mzXnitdhlEuVP2AZPeHdfhjg9O05L0xRyHO8H
tC2HAxl9Wt3uJ48QtNiuAB3J8XaqILlUfJWbcAHE7qCgutD9mKqF9Iu18tydC1dl743IlT2YAQef
uIOya0JIetV0DFnFVj2b3522xbHvzWNUJuNxqM90LgIUTz35vv2cYnrCIx86TGys1D2mOoR/i7Ir
Zf63n9tz4hE3WsxUrKTJcY3IAO0T9g+msYARFma8TlpOB/i6VIF+S6XvfTqyfMrG9M3XhdhPQxqs
09p57G5HvBekrVkdqQvybR6LhzghaVIMIQGK0l0lInpTuf3dFdGxb8kLZKSuGbOMEqMuQLpLfqFI
GVEjd/lU7AW0iBiyLsujQx6L8kasUQH5XGOMGU8XrP+kwBKWtyYR87PI636NbBngUxB+5f43+oA5
LKGatGIjds1/sHceTXJjaXf+KxNaaIcOeBOSNmmQSFOZ5d0GQbJIXNh74c2v14Pu/kbT80kazV6b
ajJINouZSOC95z3nORZIZ9IXaDENfN1ZV3sehXSFEpQ1OYoe+tni5ohdT6MyioYv9avJepg/FVIw
/BABJjYtP8o6eOLYQDIQp4hZNQXjKRu9au4fuDXhzyaPiJ78y2Hzv6M56p1ivSfy7M2xmZwXKBur
2qyeeOLJnUwQ1q9Wl3ykTYK0rNywUENYteD45+C9clehMYNhS3Jz65Xg7CTMRlt983X5Bkvzm1Iu
hE38S5i2ySdfjKm6r3qsVMtwkDLl+h/nBZNB/dQa51GUF294t1P7upb3tUMBg7A2871XOdyiO++X
nRQF5gRW5X+wBiWI0Jz9vKiWx8KMvY2WAIXgDjbzjx4++RzXu0VjxaejJoFvRtSexm45sJBrsgGF
wP9ROtVD6dBIsziAyApYu+3K7xswD28XFi3AjgPeZS72RJnxrjCbt04LDXf6Vo9tt2XfBfWiZaMy
qOFWJxqtvlmMgUer3rmjmaFvcOLMu2bb9IICphqu0xLDPhNZZ28HnSOZDcB6p2cNaQuj/I5Z0q+q
eJt68zlLqweOPSOyRXdIxc+4mRBv6vmUZjz5u1ErD40tb9pYdyAl8SwPLTZS9l4XbS0S8s0Cf2I1
7DlPTtvU8oF0aVcwv9YOjzDVnTZtcAOy/sYOlmsyaBSgOgRVjIL6I3ji4+CRH53SyBomyM1KfGRB
x8eaY05MhW4RLxSznNwuKS5dWg0cwYIHW6nvccaOSCtGZ2c0Ylv54mEOnDjEvcih0+LpK8F4aBcJ
iv/QZ9RBlw34Iga0c0tP6Q0/5L0F+iv0ZAxjDVKzcH7a4NBQ3QkcBAUU5yprn5vez49M1Qu48eGd
+TM7LVZyJ/Je4pHRBeFnq73D1vDQudCfh1IzolhaDoeio8wH70lMT14CZZbcOl8G7ckLyP5rRfOl
TWJGdvIf4VNWfalxlcUIkHn8KwuWtc2KUnXxsxmXJVSlc4TGdUNM81697JvWT/leTNV2lvCee8/e
W3M3fyxshqluvbixGp6Unk0RRAJj2ykNfjO/jgU9mvJVerOciTQ/VqUSoys4tpuxTg2TldMVjGF0
l8VAH0VD8jHYkVU52QidG4uuNxyLQIaUHhW8VVBui8dsJodQPOguepcXsw/5/UvBcM2yP4kaTsLj
yAe27KsUfyENptWidnOlQmtlge0HKJgFl430IdCRVWvvoB7toXwhR7EIpB23CsXcz+e2HrHS5+po
ZUkaVe5yAbie7GyUvB0pXoxpPbXXTfLKiCyOCanwbgkrx5SvEs7bAlLt4gjnlx6UM8uj9FrkcxbJ
eDZ3SZmsrPj+1Fs2JP2c+HG7FOrZ3sBtqO+C9hKryX8WM0xqyp13aY6LTXeLDwp4qe9OeP4XQut2
KrNpsHFd2rxrJ77v9HzHSZ7yUMtGs8JvERHXLc+Q1sRpBsh2RNaKw6mIT6I11UNqP+jNVxNr8jwN
TXEZ1i8ZLB3PYC+RigIDWWKcWk+9l5bf7EcLMn9vWAK37ajvgbh+EL5LP9oUsFiNzQUYWbXTsbUc
MZ75fEyz5cHjcAMVVCzHhOs1nxFlaiO/NytOIrLgNG/hw4Xh11F07uhUF3I73yorKCOBIRp8Zwkz
fuquIzT1MDf5XPfsGtiYSZ1hVOSX2MXOUYCeCeFQWY8UKb2xoXzHkTQ/16LPnnvEVoeY8JBA+8uW
smY4Qukz1i6VhFKVxCwe2Kxl53rtW2k1/Ts++hGDByY+vdO1O+l5OncEP4KrjmsPZh07U0qXFvrB
N+QYptdgmp4bUUU2W6lnHQ3xulQa1zl8BOG3CH3kDUMeuGJXjgH2HJSm/eJrn5Sy3FdObN47Wb+E
6Grco4URsbsoMaBg9GgMOIh6hhqqVc5X4Ur/6AJQK+Wo7kBxgZSg8HU/OkBAZdneC0BMB2kqF/5v
4uHmpiHYHn3rkx3Yo6kdGTXzW58JnpWKInOAbgqjHjOTy5scjbi+Drbd7S1PJmHXMZLmzu+Xn4pk
ni5RPMbF835R6N2qdWrgVgu/I2heOYkE4cIlduzJvDwuExxS0xJb6djjsz0Z5gF1muFG17MQsh16
tCOCAzv7z6kFT8nq1r9LS93fedX8Vgx6cDXqIIKm4IQeFEJYIzfWWesZ88ZW+1QoNNkA+/0dVDxg
vF4OCyOwHoP1SwoU1Erll6kcLNSIxhgKsLgmtI2FrcNrUFjdJTHOWZGLVyM1xC7OU3D5Q1a+DU6C
LS0464NjngM8wFuTkFQ0FSuump0oawy/CL12cR+SBI0P3kkxmP4DzEHQ4PO9VaxbFLYDhynzZmZn
nFmxkVzqVH4jZk7nrDvegXO2njpCiFt0UPeAGmgeqtqwjqywU65u7YnblP6t87gNWpyTPMeK94sJ
NRzuQBZRe/LZUCWEHzzA4mzL4eY2gHxXAyeWH/2j9rR3plnvq6V7VFuJSQTO3IMalQm1n4cBuzxj
lwacqFW9NPs+ySqobwUiPbUkh8Ie8SFUen0eNVgJQ6rMz4Bznpoc7zuhgPWYjqGcJRp4fU3THmSv
oQ5OFIYX7nPpLtNj7b9UxgnVbrpKv5qvMsXZZjGgXsfxARW//Mw0sKBNK+ldM4I3s6BEWNjqJ80G
p4DX6V24yR6j1KXjjk9Hq8eAEcDFDYNUqrtBdV5YTgC2ZDKrOxAJzDfAHSKeEzSdMWe6Vv1At4h2
VFP/Os2tHwa29Hhc0LrZ5YnBB6h5FezZPhLrh146+olHtrsrlewAWCXlI8rOuaKznUcP8rsBg5OY
AXGJccCgzidK3JMdGg4wbb2DznqaPtGxePZgGEJN9vX3bM2XKHf+YQo9olPe+GoyjrCDll2prwac
E5jDXnMhI2dGOtNJ14mdAQ5pP+GyWR8LKor5lqiPSC9QQT3eZyrgErffpaUrecFirPpMAOhd0oos
Vb71SUNFRRcnj6v3U04PDgWav6yVLvoTV6T9brfVFPpyKng2S8SMvGtvnVaES9PNl942avTk1rgp
+Gc7zUzqm1eAowb8XYQY9D9MRxD3qLIDYO7hoFOoMXEbu2D7Bu65FmSUTfLS14jWlZ9/DFVlsAf1
+0OG435rmazLhrpD3yVwc2PBSsVLlf6qkwNT3/hqrb4GzXE1TvhBNBdOuoe1ZkRM8uPBlIpXBENo
Pm5Lr8svq09hi56xTuZPyAbicWEoNF3WDI0h032Ta9aBmzBJXfrIJwxLF120+YFoJq2MdUkApMSZ
6VnZSvgY3aM1K1CIpq12fS+xUs/VdJRBcu0m1DgmmUth5gU4Gu6H/oSy4Nt4napJbNq0zqM21cS9
Bc9dQURLCV8dPLOI2Mekt9ivmaN979KZdrMDC0APaV0YoUvKh/YezbrlQ8Tr5dw3oskuuuXet7Om
7kdkNvaCgRX1o4mBTKblgfEN1jc+5M2YVeo60iDTlYSs/cUM9k7Tx6E/TxkV3RWWndnSXrCXvLgx
uKlat7o9vH/JsDd3kV8GIuqY7DcJIuZZy6wJGWBHBZ+1YdqS5HFz2HE97Hh/traSld+hL2wgdmgI
YDsN/0ocD1Kg3wGZrZWD6qOT+Lfz5qzhid5n+N94wGSrfdK/gKlhf+UUPOgLE6Q0cEt0TBz4afeC
jelYJzQDxHH2Wlf457qyd46N3QZ4sN0pqm3tIFsqNv1MQw1s3ZDu03zvrxZJjuSyWSA2Obbcy/4q
TPNN5JZxSsSZwzMFM3VN485qS19023hs6w8503M6pi5dpLqtnX//0qw/WqRTHrxxaA7WhzE6+Z1A
sUFQlSNPIS4EdipPAk95n6Cb4PAEkKzTL2oiKFoJRGB/IfCoFN8NtFoDxntO/sxq9dCkgDjUWnns
8acin5Dlgj/GUdtzu6hhqzWXZXGarTLgmxzI3mf6lxa4M/hh/a0c+5l/Wao4WvpPxZCepmUybr1V
7nUzWbY+UQ64nLkso9jtaJXvRuY3aws4mfRsa//A/zDf09qUwIfn0Tu3hgx7w5NXa90TP+W2RxbD
pG/WAa0cd8FbbzRbqczk0HR6vW301roAuT7bs0NcQivXthzeQDY+4IK9NrvQQZnvkzDzO/2rw0ld
KtWdZ50bU7YFmYUMjckIL3Jgud9jxJUd5hJsAIV1LOzBPFoAn89k3vldjOvbaaaZOSnbT7Orh9DL
bZryuvE7kYjqIKtpl9eacXDmGcYl3tfNqPv+0VyvmiCr9VdUNAUInb6MRISkU+BZglNNKpJzJHi6
t4DE5bKIbdHWceRXg3eoWuGTxKxDYhSUPqlBElea9b1FnzzeUf3TSGDJZ7T9BpX16LDx2EPFZGL3
TnnfTWFdcMeSbYMcFXTfFwqCsVxV/SWYgdqMVFBcSv8JuNQupo3KNdz4Vg7tcLIDDmJiqGCa23WD
wFIznmDOugyCM3LDyhX/1pyfuO+3HGoNCmZhBoQbHVpt7XLKkPf4SodH4JNo7nVzG71+uFE4QliR
6BCOf465XnrPSnHauWYr7tBOnUvtROOEattncjzMqfXpIA7QWx50T19J7JVRBY75lIopzHVQ9Ilb
LaGZxC65w0OwFL/wPEJ/GLT+4CRTddACZ3q28LgpOcqn2h2fkfOqp1kGJ5a4U6gCbdhNARNzaaon
b8FkCGOKSSNLJpxsE/IAJodPDhB7jHFfZpn1F1aY3gOOGnuHTcrAzsdPZyGDfWf4DpdTLEKMlnUU
K7F8dMt7MI3WHZRQrNTuAfaEePn9izn6e/NclsPykGR5sjdGZe2ABU97GlBgLyQzLWBa311U0Y9w
5TDYTQl8tsnwupM7KI9abY7jXCJ71gGQ92lhupYxqB8TYshS5ODQGaR//1EXOEw/Mom8zL3mdNGf
3Zn+V9rGvUO+9K/BTNKnZiHy5H6HS9FxyEz6e0b0beHw9mFd898KlRgbhu7qjn04e5yRI9BUvQVe
0V7QSdsDzRDPi6bNJ7x02PVr/QbttQ7dNMxIAL6Uy+PMZudKyEfbuJSwo3JDGeJfl4UVpdE7J1/i
Y+HH7TbrywZ2a9jiudk1I23kuEzOXaygHlvyRuG0xu3XpQfDD1jMT/421s1IklI4oQzhNcHmwSfs
MwME9oAL+rtBb9RNz+gNLsazN3j5TfSquXZDgxGTsFoEekoduGAU/nf26zTSbNzZdLeJJ3UA2akb
JsR89va0HKc8GzbaGATvMIE/Ybun4NzGy9LblKDV5duSVoJBxIuqcvnJjjp5sMcY09dqqBuH5FSW
ynqHArxhY2F38Ees/MlCIzz//mUU5C3A0hj7VPnnfGIWTET+1ZXAtRZrvLl+rb1lJGgxUTe/slSd
RG89tZX3gp49XIXsnAhBdz4a0MIH8gJ7xlJuKTa8316rd0M957cAeN7GZsFHV+dKk6/tyJmQCzsN
3G6dvvtJkJ7TEhqbr6r6bAvGJ44XGOV50eUaC8JVfB7shlqFmhuBPmZahI0GCjuGoS1OiNAZM/eM
Ea7fI46sRgJu12oi3tWQ+eSDwBWk0vahn4v4tvTZu+Fk4uJk1PNoFg85vE9bY57LaGJku8YVrjqb
9jKq7r2etjfz04aJc/By/TlOZ/uRYh8AXawKLlqDAx/LCttJXUPGmaa2ONodQeLJ4fkzNOfKSnCL
dQV5RqynhypRIXwgezOU0/zo6lkcJqziMGshOzndCEhOe9XsUotEa+fwOetkRxoyhWoY90eRqdNE
jeA3c76Q9eUhWdXs/x8Wnl/4kkDpjoW8uRPtj1bevpYGUwC1GbSPm1q7w/lSHsd+YAYZjYvfa4+6
rNxjrQxKeWIdaCA7Rddh9lsr6PR1eRC0OHQ0Pz+5et+H8dACJPRBhKZmPofcuK8kPqyHFOux15h0
wIkpeZEjo58PqTHNcV2Ua1FbY5j3JNqKqOhzmh7Ydxzjqt6zEwhzzCYkMuSnWEhVSjkYxzxAJVb6
uONn87aK53mP3odDqxYVczdWiVFUOLVIvJjdzJ3AIm8MUQJrWeZE3uzfCJNrb8PsD1AYTfOKi9I+
ajxIMTwVRTh0wVeApyQvkufGUDvLrtUDrnPtiaPFtEX7ZhdQg3LkmhbYg7lVIG/KpjfoUqqyXTZV
Yic6K4flS2QG9axkm7VOKv5a8wxJr4yKrP8alXNRuT48U8Qwo6/C5cbbR7CwFV1E28tZVk5yJSrM
ExmgVBhrwxDKuefvikd1bgtyEkTs0YsmyZ21XMjysBk65KLD6kaKgWs25qGTZa9z7M8Eypwfvxsf
/j//91/V1ZK4+7/Sf6O0/PZDfCv+dt98+/rZin8Eo+H7WP/wn2aR4Ddd9x32fIEJn8v+BxCwg42E
Y9Hfmb6gb//DLEKvLaiOPyua/2xvs/TfLPpkcZGAWAPi4f5b7W3wyP7CqYAHYVo4REzf9wLf8GEf
/tUmwtAGLtbv/ENDgsXvbLHPseGhF6NU0zlWHYpGsmIZTKrJlgzBGaWXLf/wPPB3UWYLTdSq20ey
Vy79W3i4/BFxP1kNi2NWIzzb8RK2CdB5Yg7whO7qGfsVBKDpSAfCnRiyLGoVD/9SW9d+bnDpS5aM
iw6ZvnWtyByn52Hy3ittFmGpNdyMpy6vf9QsQKjfqKEgev60zX02IfgT2Cv4Q3vyA6GFEpxTyCqi
ukiMNzsP7D8RnHg+TET1iWxZ5SdcfvHVVOO0JVdKRqg2uPkvfdBC5SfhaeNnc2WPPmu2eItVOr/R
mz6Hep/WkXAZAcbG9k4MHMFXTjyR/KeYY2yccR8CtRD4vluTscRw4peU7tN3vBcExVPmnqSgs6eR
9Xa2kvHd6vr+OJt6dWhX50hiFncE0/wbe7ZxT45OEjlCmfIa4ndZ40z7tG+Xe2eaDou5wFrPJmFs
SsudDzFo/WVdOVHltkjagthEX6t8bE9IDs/YDtGUltbnVF7bxsZ04L6ZrowZy1KmkU3RNRBZYtHO
C+cv5Ax/ZpfkMpG/c+ecTpYPfM2gECI1asAHy/jOKUOQI8vwapeZ+b3Ab4FqQAOXFi/YIv3Y8G+B
Xa4yRAzCqU5b+7KMjfnkGgNOWyvWEPLSgTKaNstx3+j5eJaZWd4RgJZRs3jPS6GdSgoUCFe04N03
+ByrU8Oy7IUWAuurbqB8GcZED8NSQMTvYtfbsokCaJdp9XeNU+SG6HOA3tzr70MCqLJ2izoKOLnS
EzWPUY6vEFMvTgJbG5wDdPbnpILHHJP6ptKjVkFoNSSkBiwJmR6Mq9evZL0OErXxg08CItVH6eba
sTfxLA0AGm4piGRv2/gCINgArr5MQZdCxPoqi3zZ0YQzrELvTy81kxfRjRQAGDSfHXNGJCcekjvV
6eVllEvw5Sg7eZkGknsbZSyMaaDjIhJZRC1GORGz8KGQ5aUZE34vq4dK1wUVVtJuSvJnvfrSVHZr
Gw0RrWfooCbFvC7WXK4Lg3WdbjUHZfGvpBEbj6rJJUwQonhxencJtrh+HmsTXAlk6P6l9LLimaqR
7EwRyfhoBQZPIrue90FZJAeibvW7Lz39te8CSlEXCwdmPx/kUor9FPNugRQIriLDvdItXb51aILb
G7PRvdcT6a1aZMnVEZSI8ar7hGoNymUSeqjjgk5ldsDjXZNzqSjguaZtsEvLuV4lmbptIZvL4oG9
99ju/ih+v0mwK7H3aS4/SzG9+453tOg42zSwbVFX83t2UJQ81jRzVSQQS3vykCIIbBQTo5WGeDlm
MN2s9oCh4Eh1VLbtK/dHxfFjk8vhkaZZfEPgqh5N4Wr/gh7kGn+FB/3nm/I/efeI5uDpyzHaWzFr
QKJC9cV2eVF4ryUCohF/dE7enwNZ4PYCF4f5P2Y2oUHUPhaasoGhWOV6sB6b4Z3f3/wyhec9jc3U
wJtR3IBjW+ZRkxmkyJZ52rdy1T0t8l9VB2yYoH95mNxMu41ZEkcrWQsnjA2UdRL1xSNLy/pc0AzR
J4P4SFNhYmMebFyw8ZjTmuI42cEaRXvz/Rn1wRrcr3nQB6glRfUdJG9PD1aXHnRNZzdS1UNkVt3E
brCJj4NQ9i3nDnXROnw0JL7Q3qZhXIAddf7eWkiapcxFuMxqwgEl7lmeNKVNoBab8bMAXEBqvSgJ
bhRpuWMFATauDXIAwGo5cuzpSYYsM5G7RCufOtMxiEC7fUNcpLJ/0WQ6fswZiJ18JEa+7cnOvPaT
ix0xn9Uv+jtRgNPaemBKHZ6Jc5F4wwPwirMewVyTuLAh8NyQLYeTvpTsq6DnhXqTz4/sId2tJ2kA
Jts0dRtjroKHtBvEPU7i/DqMFbKaKIz0IEhQ7JTVL7tJJeoRBVbsdILv6DtG/qOEqkAnjd54cKiV
dbOqAfMEiN1wGoRLsrAN9EdOIvwQ/VqQiW+nM1k898J9nnRzVcz3njOvIHYcqmFsuzV1EogqkD2W
4r4fHeM063V6r9cKRulkJHNkYHc9963BSDBLBLghN9+t9cIvpA+MQsWUwdBnZqmd684phB3PPFVD
qr0HSw40e8xpf93UCau9IWnam4L0gS0A+Apenth32Uq0ZfBBYdb4y2mJPO1EoRc4u017Oo1xIG+O
z+pqmW0bh3ULvcWpjadqUNShTmnMefCPu1XuIn0JyVy+OhyCa53kqRZ5OP7SrTRTIAa8EdWDmQ79
h1C8tvtZl86tVYTYdl6r7G6r602HC15TbPODrpsiXP2ztwVM5n/PyZpg2pgG0CCW3rGQ7W0X+kNX
1lHZkUlP2lwXkD14uPiqgCoULKxmt5WT4m/sKsVwBD7qhOcM6xtFcMFJWx9lM6svmDI5PU3kpXRI
0LGu4ddtieZOEO12RUDpWhDwSSTTr2+DtpAnXXr2vVN63MUwb2HIk5hcWq8y7mLDMiILiQ1KSonu
a3kUpjetaMO+T41ftR109xNujR9ppo23hdjQq9Zn3ZPJd8EM1xfTI3cTjZ5KkqE31whG9tWpsK6I
8n2EdS0ni9USeKSahOgfM6pzX9KtdFJEbK9dPwSrDOo136GpxoelqLHZeYb3nlNUHKbJqLD9Jb6/
z3yT3jVNEbwUmTs8J+BL5nV7Sr/ZWC7Py2BZoedOxPoy6d6DZXLodB/R0zMm0TepIwSQwtWbrepZ
VdLYgveulFUUmK1DWBueXhFMWXvnqorZcBiDSAe+tjcHfw4ZWjDJ5iZh7bVnxb5h2syjdGpcHthu
gtEwobfobfbITARIpzGZRdM6ea7Kz7k2E3H3/ebeK4jQbgE8lfuZjf59mmj6BwHa7Imi0PHEqiw5
CwB68D/pUH6Ie318KWJqNzFKsK2wmrL73kndeS87aAudyqFdQUDn0O9XEeGofq9x1j6bKoDNpHld
sTdnRM3Y0LigLBOloZTmdDfPVX/CGYgimLKJ60aLHb7wRlbtNqfF1rCoIKVDZzhgR8pDB1/6u2xz
+yQzqwi73JrfjBx30aZaUBrHyq/3PoPevh30ZQW4EiysgwYUyswWPg/Q2BlE/fPUGNzHWPcXt76z
k6OY63hnqnWANehLeo+bgLZddpo/Rh4Ib3ELkiPvamq36qDb03uDD8A2HGQ5TwESQHFA9QD0ipmd
jRe3URiSHYYs2jKBBAwT7ubEiR1S2vUwfvoUTz7rce6cusAXhyrrxqNCRz+knRbfSdt3Tpj2pgjM
vfE+M18/LwhAK1g4a7aWoV6cDllrk7pW+QUUBl9jEZSPNnvOB2rBKuYLlvDYTipNPrraYD4zYbRn
qHwiYW1U2JiE0pHseF3xToqiwodb6m71lpV5Gca8vGGqc6Sw5iEoSPA4LvVPRjBcLI+BZDBMPJ+e
ak4mVgU+CtiVp6GI0WX87FwZI3eimpS9jbFLbLD4OQcIq/lxUAtbP54zB4dFeNR7LhprnJsZKSa7
fyI9zUvVALiK8lFMl8mYm9DhV+50vG84aXlluS376ysD7M3E/dJvltmxD0PRc6XUg1VHSROnr0mh
QaL107YqWUWIQW3zdQeJR8S7GopNv9bTar+YFQq+Y9b0ppTWfhbWdNB7N9ulU6G/sr/BwdCbdovK
XsoL6oZ6QBNl2VYQV95OohI2S2ETN4mfmvOz4XpS7jxgsbgZc9k/pThNdglEqyehBh1P4Jh27s7u
Gr86lHrcPQU1D0NdN+ubHPH02fn3uF12SDx2NGIeYILtzVjc1RJsf0upyl0hK/k2+al6KDszC5dS
i7U9tADvzXAmFmX4TAhnLuPdIKlmpfI2eGwcN9j1NMZybM1hbG9ap2kiNtjdbVy8hBh6pd6nmgfw
rJLlnJIdphou15qDL0BAbTFi2x+4MLPXakrWbHRrH7HSZKd0asWFqm5t6ws82H1clPtKa+kyy+B0
Vf1zget5ww56uUupm3gs5JiyeVrsmMDlWnfSij6lBNNJH+3CIytNV4z+mdZYLqaGk/ZACpvzQrkM
P2c8XCzheAIGC9SihVg03QieQyoxxT+19P6FMCU9El0+3gItIwnszgugO6OGoWCT2uNzzsxfQ7o6
w5/qt3hjml865We4Q5t2myddfwAKKO7A+lMYTqIQu73W5E91Ui57fAnZez3QHAH1h144uX6ESYam
rHnNAI6ENqtTbpNFtDJp3TqJj3UblFaBKb9Ov2nOUvabdi7UPhjZiFPiYZtHvOcW3jgtc2naKuBS
ERuoqAVtbLwadBNm57lKW9B+i/ejqwxGDvIo81brUxY6Jp4QnBz61tNbFmKZVGo3jmsMksTzNcit
7pYTmT/1fJM37qX6vnCW+bQQI9wSyOgQRpPhmSaI6t7V4hIbIukVesG8nT9oyz6dHDFtzdQbaD3J
ukg3x/IipGoZq9gtQJ7LwK/UYBnVRlviqtoarj+9dq4TZ8DVdP9Jc5P0JCkGfbE7auaw6/dHfXY5
8zggR14hBBDJBBbxBpu7ZMYAk0Cb97JzPJVFrCH9iIR1vGvVmAYhVGfAsjGHljKI46euLsv7TsvQ
elmvRiTxqer0xGutO05oD13xZKxhQbsZtYvjGfLVFA0WNVajdQiDNPsXjGNzrXf6RywtoFRTtxHM
DMcIUMP+qf4p9nA6MFLEB2zHlIhM9EEBlQmGstuVmLduE2fe7VjCeyL5bhpWC5SQtdd7twzjL+55
PRVDNNS6jd+8MLppZzCSVGPADxCXIK/J5Ve8wXvGQ7vcd10D/YlPVf4IM4G7gyVayz5Scmq7x6zu
ijvDXiEYAHV4i3o0/z/CdLScJT/l/R//rr9hE72XadW1/+O//CfQvIEJ3lkD/gZhFBM48V81N0wK
ZhxTCXagmaTdO3bm/miSAbsWe8qZRySbIhSC/MPBzv2zySGKUTWttAdKf7qPjByVvy9sB9UlJRGL
h13ZP4gUWFAwAr1HoiNPk+DHEsSsRZJxd23AtBxxDfin1AF2TE5jdLQ/GLv/lkh8l/5owDX/6v77
+sd+SDU3KQCb34Ns/+tn//sg4V/+BDVmf/7Fay7vLz/Z/1629tD/bObHn21f/PF/55Vff+f/6y/+
mfT7V/ovPjECev/nPozTN/hWf/uv30r13/52/tYKVJy/SMB//Pk/JWD3NzaDPqqIwfvv03fx97yg
9Rv6owNDWHf5z9rq9ncJ2PnNoBaDHIZv0PvmrUTu/xCCzd9Mz4VnbRu2pRNANP6dwKBt/VVz0EzD
9mwIOf98MdKQnBggn5dDY060OZee8VrbYt3wpcNV2TnmZ+b85NMvnDnY9EMuQuxqzPTT2jebsGvF
5+xcIVNh4dQMfV9Nmc5BW+LE8GOsXZnpl97OMacppB0x22gCRo4FYgPHE877WlKtV5pMJilIoSd3
nWvMdvQOy+gy6zgUXRm9mb85bHnRdYOFbQsRhML3empNg+BYLWzaARSW+5KI1qlMGTqUTI2PYB23
UNi8FGfyOoWla7GWz9n4kK9DWrWOa+OY1MaKN8l/jJNrXdPKZ7TTmc02cCI5ICNTQQNap0C4nTS0
IskyHOIeks/L0k70h5aAXpvSPMyrvDe2+RW5rXjXqg50mkcEZP597sRg2j9nbjqRzqqpHl3ISTuT
mq+B4Yqj7nrWAUt7ShUTI23uifm5zwFBndukjSnx/X0IposDkcAozO5aNTbgRJMNndSgdDrrDG0T
s0CkNGtcNkzY2TprB+vULbMqfyMZUP6IwWztSVGa7zPpg1ciA9x2vKJkJiiCvqMFCAQF004VJ6Hw
fHqzgBuKDjjUCnPStNKb7jontrWdy333vnEc8F9J0NmvYC/GjpOr4TwAlOFg6U/Tiwm3a+uZWnPm
+pXfyCV4BniTptu3SHER/gLzwfKGONklaW8+DsqYrho172zT8sJ60Iqq5NAc1Cp5KVvYuNjKQFNt
F7fl/yMhMcU7wcCBAlmLe8fksG0o6MUbifOCkJOnsY1kL6e2JsjGcz0GDvnwWgEyzHT5rc+mnsiP
gX0Dpcedn6vEqg4s13Ts8IrwZ8fSdD8rUkUbBAoHh7wh+OspQZdiT37MfPTcNv7GXZcdYf8/mTuT
5caVbcl+Ea4hAASaKQkS7EmJ6lITmKTMRN8Fenx9LZ77yspuWVWZvVkNjux0mUqRIBDbt/vyTkJ0
KBJqg+2CZfBJo/3hJp1ubFc09QkaLeg05ERqizMCVMcOM0x+aM6tN6D7SJFqwszBHyjiZCzRiZWs
kgzycNBiBPkTSg0+6EzrsjPUpstElhp/LIpcZu7xsmp8NcVkzSf70XaKfNfM3xAvXNPPMwvDuZsb
HK2nARqAJ4vhwTp2XOtm19qY+f3oLtFXT5PUvZw60k5mjWq+6tBijE3KJYO7y0nU33Fuqr3WJUJ/
nCoj5TfRo5lP00OMbrMTkfrJPe95sIcBRIRaWlb24UT4sC+7Z+VJ1kcP4snbpKXRV9xU/SfnacJ/
CAdPvcXDNlcwC0t4f7/zuiWGYS6xYT5OVbzoYzWKY4im564AeLiB5SFNsXT3enoMU8t8kvCrzrlG
myFsJC1hASEn8zfmX/dP4tE3u9IyfNuM0Ym62anRnyjnYksVKTQ/xKjZ+gRvZE70OCvrsuC53lQg
tK5OJuhCJNv1iV1u2OVNRGTF1M1AdJ25C1NjWC8DCT63p9GgFVMEdj3MWxKIKVMZ/lgF1CqewG5w
THbY95O0i9vyWOcAGf28CWlud3XaZ+m9BcM3mEsNvEjTmxxPE6LUJsw7/Yvoa/RWqN7jatDdC0rd
E2cfeCwO6h0FiHLbMNanmJvK8t0dqZ0juE4ure+B89YaPr9KEMhqXIc4jlxeQMhhLmpJdEPWzXZG
AjZFDG3j1xT+bhrkmw1W/+Qce324s6PJ+mWmkGdRVuUQMOaYPsR16zr3gJBjLZnOw8JpI3PZPVlF
vWxMD+Vy5Ho7tUavXRo5uvdmDp2T1WM5lh6gN7Ofo3uU8n+uyBt71DGlHh5uAq27Mm60oKHgbkeU
GTCWFRbXpV5MAPQGBCOo6wA6TRiMftNp8uw1ypW+aTTmr9maseaSAGkO49Q9TRbKiBUOqAxlKxl2
p94yX3hMT2exGNanDl3kddHrduV4XUb7dGPr73OuivxRmsNbkE70/+SpFGaAn7y8yoSpbWWNgoko
o6Zsw7lb+aXqxjVW0uksDRqkVx5cm21p03zAZmt0norJdE65wkdttxmOZbVoz2E+tR2ZQVlcaOYZ
r108tE8t1Zbwo1rND+Fzv4as+LcCgva4YmxTf3RpJvHFcIYFirSy933fyEuXwdhc6Vkl1zQFYp2s
22gTceNAS+vLS9t2w7vRRil13aN+m5I6+lXPIz4pQl37dCSzohNyCiAt1RcdN7FHAU033M2hKi+x
S/M6hDpmQZ3/tpKtGd2tpqN9Orcq3IiNO+5nL67wzqEW0mWB5vpl8HlTq9IzouvSoP2uVJ+kmOwA
qUXKNmn9UwQKlRuNB0qakSRg4MJi0fuA3p9xb9dN8UMsK9nTCZCdilrD+1DE9bZbmJpbVJsDvL/m
FfylWrdxshyShxHUFI52k4CXAs0NnZc29YYblFZztxSz5nMLSo7V+VETyCa13GM4tzbT0oLewZ7m
nLzFiP491vy3TsT/57PufxyO/6+H5v8fT8S2YGyhj+b/eSqOv1QWf5W//+Ms/L9+5b/Pw67zL0+6
3IV4X0zqgwRLrn/zM1zOwybjoGVyHH2AMP7nadiQ/zJcPpxMiDqVHi6/4r8Ow4b4l8cM6YG7oNv3
geP47xyGDcv838tJaIcFz+G6Or+fJVlv/OeIphc6iy+QXkFSX3gW2xt39Jp301uunNH6i6VFpg+e
fKMqS/5tbW8XtVr9J23ds4R3XbvOSNbPCwN7FuNr5XRfS+2UB0TZyOeO72yTzppXdE8geJeyvLhx
9Im5lZtSCn4g/ZrLLvOLviALZZnLkwR/jQmC1CfOuM+yedGZCb7mAkEYqp0MEit/lrb1t6b/gW3L
pK1UKfc6ZSFY+TBSL0Ck8M3XIBrGU6L1X5XXkuDi5u3XwnP4bYFmct82fO3DVepjUAghhN8oacSP
zsBC3JQmZpMkWZdrxZniCrhe0YznwIl/CyfaNlFf+bXLBtAw6R8orQ3xAaLX8S9N47GUe256VgZZ
5jHyfscRcvSUHLQa11+Drueq4kCiIPOrLnq13A+yPT9ZqKPOots5j1x2mC2baq6LF6MaYhyRQ3Ip
2KiPnTZtENjDj7xvA5Ia01bvhCImlnwOFCZ9g1U7T/Upwsp/pxBgOS9EW1vXzNc2C4Rj0gBmN/P0
iiEMH+OwoxF8zXxSXd1wtJ4w6xpnnMz7aXKtp3/+FVUNhwnKzqrHC8ozjF1CVRViC3uU1J1tFdtY
M8MnMnbmGhV0fM9zjF11FsV7XJARgL8B0icHt9cMgt9mdtiV66p/nTnLn+bFwqWgJYdCi/SDM5P1
tXr5Wg24SaT9gkXnZKX6dKrS9iMCBHafETDhFzSEjEkbAx9svhzvzTR5FiNveliHhU/+kYh3H0fH
5mFobrMn9HeBu6O0AyvBNwxbjZaUXrOvURzC6Li0YZdc5OS9LUJyBLALCxYFGL5INbvJQJsaSK8o
UfhWP6bHdDbpRFVy8Fujsm7/fLFm5PA8o96BcGB2KeOl2ODz+AVTQGwrxRDBCfktE+QGCMB3x0kA
3rfFfCD3X62hgnzVuYP7g7TdCgTTU1g6HBvn/DVXzjnspvmERE/CrpgPPHYeNH/9syMgK/VJXvWu
ZmsAoT/oIJOvwfHFhPTGKkAJ9M0OtbqXpk2wFm1zor2N/D5UwH6vaeZhzKg+sz0eRM6pbTE4DGGO
Y2fQt1RIFaukC8g6UR/riVveA3ABVAI5J+Ok0M0hsYgJmR0XJxH1DmYtlsphV2TLh9WbR2cAFxMT
0Va2faLdw8FRP8lAbx9KZGfsuETEKR0fQMEsOym9yjAryvjwCFEdPVFubVFMO2oVq03e98Wnl1zL
TJBXL/I3Um/WrsEYsE7beX7qZI1hMqpf9WEI2Ornq5iM32vIY94zo2mLsOSxxFhq0j9Tsu5Kr18X
RQkazQD+Aor56lLFbAEDfDGF9dzFfbEX4Qz2Rge7RzzqrsdYDm3jUVxVMGmZVRaAQ96RsqRkr7bV
BRYJ+OI53wjVnmKCjZziZDDrbnlfTPGmo3hKaOrbckZL7bWZBWjYLwe7GIYjZyxy36OoglxYb/WU
jucyyfy2IPBjhR6xioDFHDjrXNf3nVMbd0EmmitNP8bjbG4HK/k9L5F3diSQjLxI9riH1QH770lP
CiqqU0mcpKXObSAEby8PZT+aR7jccRNgtNgMLtfjAFTOF2CHCRLU1iUBGkTcjeVGgzN9Tf9jGkRk
ql45y+5FCy9tEvEpT7iTOmHb7rPCwchOS7vkYHleGgN8RkUK3/jVTsoiLExVYSdslHaqYCSh2Av0
7gv4FQrkw/Ciab11GULySxZkv9wZ1iE1acNgB4It6xIWf0WjfjSl7YfI+EkggNp5S1aKFWFZHXkV
vuqG54Cra3+XjgZf9ppGBJp1zgGLq9r+rYrxa1GwctiXvTyKWzBiAxZu05bYRX2fzM6XXZlTIyoo
9k1BGZbZj2XWVEA0LN76+s73RIL/rEfF6ie7xIWxSw7pvNw6hQ3vOAtVb4a42OHrDupmeG5qd/Ln
bKFLQEXY3Rd5BZFIumdEujTG9lKhfNRa5h16W3slBRWuCFEHkbJuYhIMlxOUHQzKt9RAtBh4sFlh
su/zGw41N/POGfy0swnciQzmbLuwLclo4Sluub7shkLhVB0cVskb18ISbjYOLYxsOcRBli+ChePB
M9UtMRZnF8ZjUCUIGWk4fjqW2kxdM3+kBcXRiGi4wWiJ2umy8zO/5l58J0mBW8hjw5BqbX1aWPav
yUrqvpQtTOxyHggID5JV5jZjP8NPEUZPC9aYZqTrvva6F9EQ6uiNhK6szL72ieYcKylJDGoz8YlN
PmBdblz+2GEigZuYxrie8+QlYzrjcC23ceP+qWoNX07MbaooXFBcMelTT2nervGsdykWcSbfDEko
jL2zl56IIze3YqleLfiy6yk1HDQdEFq4gvJgLKCWPFAOYYe0UVRCbnTQGwdP4NV/G2z7oB5BwTHB
91dIrwC/5IJ4Dw1+yLD6dLHpmU3l44blpjiktz7PwU+yUYrMZu1E6QvxxcbHxY/5ud6AYW99R0q4
SZXH5yA+z3lHOHShZkk6Lx1MQcg5NLZYy6NZBzpjsevgD5FIZT5iQ0NnhWGuQLsy53lSEdN5pdq0
uhk5/wlu1Bov5uJ37gjIGwQmdhQAlMmw7jqWrIqNHbM+2d7lmo+lvsamdBp4qGX9N1uaGq+jN2Fz
lZOvXb20Q2R6tJRbZjMHHGOgQdv6SySHDy9sPzgtgPWCMIlJMNmb2JPWTQR0HEzatxyrU5nhP6IJ
ZyUz8GOk3+mUsF9kpe8mh5MUdPohY+VoPbX8Neqj65eSGW/Ov2vOQpNyDhV8Nr+L049k1e4wXRmr
LM3uorZ3dmsNUJixkZTZo6NFzFs8FbGPCSJQ1N6yv7TttdYkgSYGkyKo/KfU4jtn4G+wR2yTsDk4
JqDtDD8DZt41u34Kxg1UKxopaBLAl7olZIgbn3MjEBLqCk5eAT8E9nG21UL+RlS/NXtgoSvK31Lv
0jUBr/ggBFVyET4IHQlZRzdpZg2BofmQNStB5ZjnLJwPDZWvejcc7PzihMaxzepDGdnwNOvsr8Gr
r+v2ZsT2O5aQZNJHGbztpRvVT3gcsvzvEKO4dqznzSTl2Wt6L73XfHTKA7E0I4qgl05LQHHP7JiI
km9TotvIMom3Kku0LKroK0fbJDNvNqiK02S0yZoNSs33cfDQrKsJt0tlbnpOhssUbgCGvNSmRN2j
7B7P9yYiIfRPtbmm+DUSnhVTs3hpxnoVxdNGdR9iWXaqozEXNkTMGhCAHyh+WtuN0N5TqpqASnNf
nMh8+ufHA/OBdDeB1TWjekcz3R/2wDhSHRQpCzRG2oYv0JQNRnRjPy7RwZnKv5Vrvtpglhh4v110
0XV2cZh6p7cmXj7ZtgajsbwUXFQwi06xKihqWGWavCSp8eQMGr+h8ST79C+8lb3eNx//tNV72hLw
KhJB5Cezeufy7xL4/Jvywb90x3zo7NpW7Ujg2qTBPnxZ0uyvGuavyt1i/S29bycKXyTEtdr2XpIl
2vK0O0V5+q03TBaFIS+itS5FGr6ogk3poP2pHwS04kppyktSth+QRDF+pN+EdL5JPT0nvI/IXHym
iB4fWn4R25Knx0/6aKr3TOMprG0KCiaf7fYftrwBNlPALiSb7ZnH5OP7e4/ee21J1i30iJpjMedY
CP/D4KKJqwBk7XcVtXzeq+ajLJNvgoTAxgEi5ieCWR/1JOBzahvHM54wvvK06m6PH69p8r9d7u5z
RZgJdey79LwXkBfffRw/xdn4rFvVxQgu0ewq2mQK+sXI/REKRiTG+AqFr4koaOkrWX+2hgtTHmV5
mpMnxkLge+07lmSs5SO3koqiBtROnpQIsmt7qsnypjyZdVIhlvqe6KJ7mF6jvUn9nCHAs7BY5LQT
t6tZfYORuIUYkNYRzvqVFzq3rDZQKcEL+w/bv5nonwPMvCl7RNmNmVoOPf4ZHe+2TPrOnsYJQ327
Sak/Cej9+rHaxTq4xniQerpzO5NpI3+P55z9bAoQIiwcHglqEufcAwaRxEFDEcZZJdnF7M1+HVdG
ygSWUDg9do2vxU1LuyTOMvLTQATrsj9WRZoFWYhaLhd33wz9fAAxxP4nTBLIbB0W7iGlLqvQAp5X
dFWw0D3Ru34T3RQGLrgYn5qB6Qb3YjvPyFqEbZpH6Rrz7FJkvxiUR7v9MUncX70upUNt1og9TYp4
Za4tQNGz5mBkeFCM5s7t9qOxenAx9SHlJecT6g2AgGbnGDMddaAiDi7jg9Y/fB+AjHwPZhJEOvgQ
ZkaTmywSdFVtONGzxxQu58wX9FaWmdvcxrbaefWY/zL68pA7Am0LW0MP68e3Z+dtrhOxt0X75EbV
eKo46OqjSujrmMVxiofhNNbDnt1zuKcGg9B2sXWKUV5IeDQ40oUI8IWb20lk4RpLA9yaLBn8cZ6Y
T7xm3PNwupQJcDysNh5Q7KAG1bDp5jS78g/uWARd7sHUKZrhjFgynOkTJDRh9OHeMrhIEz30Dg3p
P48gZWZo+nqa3qRUzhuhNjKzPTbsxK524zjX1z5y36Czq80M7/tQ98k7IQ6+fyjnV7qhv/tO3TPR
9M9IQz9FHDYnGJ3wlSQnRDuLwoNDKaSfLRZVC27dBG7fy3U1Kutses0+jcf07OaZoLhkFOjARDmk
7pr7xO6SXWVH2q4WkN2E3e4JQSTQ1Nj3OKTILu1wskVsP4c6l3VSa76hZTcy7jAAJPCyGkc5S0a5
oSkAA16pZ0HVBMWya9IYBmWr9U8VeQ/gm+0mQy65mKr3MzPTj8nji1aUfyScgsBq0wqHJq33iBfQ
/ioYw+bkJC9IUOkmJYWtetqAvHIOtCrMd21WntWMZqrCrLthq13Z+INPoemtCMAKvFmueCUTr9aa
aX8B+fCLpobI3/YkLTo6NOArdE94+nM/qtMad6e1rugAJR3PMaTuPN+ISJ+ZRHpG4Wbrdoh4GloA
IWNjW+TdK6Blbc33PQtJuUs7D7DT1Oye0NB5C4Se7VkJ/anM2f18/A2oVx+JChmG49Q9BVnOnVz/
SnLtNdeBLGLeq5YrB5SzNkG3HsM4ClgI6JdRRxyaYueDG+ADTU7ktpxIKQ6LvbJSBTbaHEhzhshv
Mr5D6gaO32Zg9KMrgT5wJmwxUJ42GNZ9HRs9reae7S9u7q2qNM5829xSDPUwinTzkyYWngN6tcka
Nj5Qc3ARO0CoddPcRTb9R48Cen152PCHswFy5aVytd0IIwWJQrorWmXEMZqhcSuiKHRGVesm9aod
vZA3dyR+8zD5Do/dd++Oqzad3hJ2GluhdJSTjJ1Jl3YamYTml1RptGnlvA7bLNtGiFfr2aXpqa1t
Qb0vr32iRRmNb+MhZ7Q5x+94zc0gMnDFWXQQjmOdBY4ehCG1WP2CQ593/oji8u4N1sI8BnKmqNlL
uQN1s+zxcUcvla+lVK4P3Yjy5DVgB+i3JXrO0T5EP1/AcO9d1gaSehWQPzNm6W5i+eVGDYh1I3d3
BMkWakTyJKhY+17++WKPwliboQKfX9DFy2K/pdHJZK2sg0OzqEVdF0tLEhgwlW9DNszmoy3jZVcz
dINxTc+e3mY7u2/OjZZSATDghG1SB30rnuODHV1YCNsnGrXWaegOhLLU5zRau0K0gcm6awV2g3Nv
dJ2dlPVu/SOWJPKXPMYGFtcbDTR94LYC72YJUowKplcLVJoPMpJMsF7dWsf5SjXA28SN5N4BgB/n
TUFMuY53S778aJoiwEkBBPQNfTxadKNy8JrfVGfXn1j8S5+LoT+6NGK9KGY6Dzc3K1eea9Qx+sLj
c213DU3BotW2CRUaG5wFjT96tsOhLv/Oe7hLYeZ9YEnCUerO6sCmn3et+d26bUZjWPaGzQjm5VQ9
vSdZPTD7YwooqhzhFkLaPjRsGmAzLjsqo1eJrGmoW/j80FnKPVhYLxZyG8jXqN9LMRwcDHJ53L8I
0X+5nWftOrnYaxXPV5C6w5FyV3FwsvwMnjHdE14GOOGQh3es6kkMygqKtnppcgQ69c6CUu3GdAHE
tpAJlPMS3v+J6A1tUh6atmAOmVGf3AflKTf6lWzY5T42ADsbbm0ZoX60hk3yQ++iZ0e7K+rg0NCh
4SqHMqVQgqacMm3dT4XAhs+GSCaHZo53NDmgNJftiRpXWCAs4vEbDEQZUbPlzE9b1MMONJHGi32b
0Z68KHlqVOJgHZUGMkt7gkGNhD23p1lZju/Y8Fqr57RzaMZJumTtmcl5QPzE/N+u4lZJLIPFl8N1
QXkSy78ReRNTvBYYDAcwK0qPdYHR7ZC3JB8+1HA2Ud45Tend7L5F27+LoiyeAe9HAfD9324E3Lcu
uXQeksuKYaz9avps10/x/DdlBYlnEBekrX53HWeXoRLUMesakMZwAoMBa6uMOyYFYEJ2WpxHHIyg
+6jZrnX5XeqVdeL6Z0tg2gccL9eqyJdTNVLIVEWQheGMYaHmSCQTyiyL1N2VeblcGiiOWd2KPeE7
iCJF2291COO+ruGIiQ2HnMSocUAd8mxrOtEpMaDWLZHZc0bzamb00dp0U4yIMc3NMXOr6PD4J/we
08lwJQdPVUi+hNeBnQPOYbPw44SjYqJLscfsxo7aIu+Mh5VhkNkdFN8ADKgaj0bkhauma3jIl8b3
xFoXgZsWxJ7ExLqIuVsm3CK5knK/pfRu57gg82g0wagKyzoC87h7QC97pxpO9MZgXEBLJ4q6TULm
eZsx4oTb5C+DwHwwxhgj6Jz8RofOLu7SlyvS7R5zHAyyxeOgwf4f0oCI4IfmJL3TzrsDoOy2uVl8
THU70/III7bG57wu9cI+QytCzEqGhjcDVYCVCFQiQwTTtIjAxrK5g+i2a6iK2tiW8SNnXdxqsvo3
O/S2eRebp8ImOlqXgnhgPfgyiW99SX+08CwrUBKDqBoxGGFB45BVIo0Bra9O1N22K1QZSn+b6U8t
8+jojYT1Ba47QhV9fGKJACsc5cyvc0qo3crlBMF+eWeYSC1dnuH8po+dpucC/BVr/fVsgBbnf0n2
BFgHv2B6AGl1Glpoy6aTjGvHnMWGMggIYdJ3x8TYyUUlgePGZ6AS7i6zgOqGwpqxy0T52lo4cdqQ
Kdo6qbYS2feW1hdqqm4GPW7vbJdPBnFGklWUcnrhkbW+2ixlRMpXBJVDx8UwJltCWdC4e3mWYfNu
Reh0rM1uA16WFdgs/eLodIOE9c4SXnatp8m3HUNHPEVwJPACZUqyQpjm78qLvV3Re7tST6Z9U8cb
Jg37SNjQPmbJ9Geiyve5YEGQD8tvYTrWqwXHtYF0JqpqucjygTNYxqvDE3mf5dZWCD6ipdk9lEMt
EAkfE0fmzs7eFq9JHomzWQyY6zm9ZRzOjwpJsIaovo86cz6MLv3YDYYnfNvuY9MvG1gp2EwGzlHs
NzhOZB2dtu2UIbLKG6hD2F4pZ4IBf2ucWtq6lt5eWGF3GkJSPqAh0ORa12eZOW7BhrM2y/ZEAt8j
0N7biBhACZt3p9n17xrEeVDQSXGXAHJrgkiNHtX7roQmR8DLvaVi2giR5kHOAmqTt9G4q3OkYBao
5IWz6dluW57nw3tPPOUDEPvaTnE+da0oXp24W2hche8A7RRB3Pzu6nnazlSe8AOgT1I9DFyB+0FH
P1QRF4eZqmccPd1fUJf5xrLcKLCpbPIJXA07nbP1euSmi83HvBZJzvOyBu+sl/g8VL9m6xDvHZGQ
Lq2dfEMaSm5wMf6pOuqYRuJte7a/ZxYm+2iiwEhgkel6XV/9c8G2GZslx3mGjNn4k/m4G3ONxdFe
Upzmt4OH5zBhvTojqM2xdmSilJfIdtkEV8/zDPlrXJ5YdL4tlfG9NPaxDSpTjduqPrUIkbwIr5Xl
XSdd7OlGXCc2zJTGM7Zz0W/HPmQ1UrvMUQQT6Lhf2/oQdEl1x0lXrtzHbix2f+Y5+TZAE64yGldd
o/mLT9+1GNi8x0EHHODIbbprGfZoVbC03N20gI/XDji4Ks9ZimnJuoHacsoJKsDT5fYb6xxby6mG
cdFrf0oNliJYkv6I8nh3+zBl1vabru64gMXOU+58IFHypcwEfkjfYNq0ePLi9W6t3l6TPBt3Pa4M
NTXabdbUi+OANyOatnWYkfdxhzkfW85JlIe0m9WxgKmyMViGr+oH/m+pm4RNElDCMtGxU/GqO/aR
TM71UcQT0qN4SsR8wzNT8jBwxXeZeW3QeZdeEaNsYm0fsoTwJ8C+PGEkpCnovgfc6utcpTYmpCU/
VrCl3dHor7yPCNEx28dweAPIx2o9qbO152jzUVMjPtAwgdmtrOUMohaqmKuSp6mpmcIsh7KlQurb
go+MU8XmL680wMJSgqaHPcuXXatF/a/eds509Lgn4oT7iJauXVWZX2HFDqQXSXihDWhVmVG3XUZ2
CbQtdAeie94OOv2ms4hT8jNM1063xztx7YPoZgLodV2dgBpsskwVWyQBnIYuRaQlEJFhbtZxM2pH
MuvvBCPexhQwQW1naBI2TWLaXxktF0FX9D63frL+d8lyu7PCYyrzK+zicbtUjNMzsNEiUsVJfx85
Erq2ux0fIcuFG9Qg9GijoglPpbB/WXU/srtXJPaVeed8va0KCqyGTkm/SFJUeqvcabV3yz/nWAf2
6dGdCOyritWLB010G9ts23VDbOOcigt3SIQ/2oJiQe9nog2CgYyKqS63glFjWIKWtprh4WLJvVZU
Uu7gGFskkFZVq4GpXX6QwwI50c2ZcaeuPXwP1gSRrFNXx97bocoDadi/+r6m11Npv3s7/J7NhMy+
VrvrGI5qMiV3AqUpkyRePeCBtGmllAS2d4qk7rY1+QrKMjbLNcZ9SDUJJB8IxQ943dFk6bJ2rf4Z
GiJSo3JgL+vguM1yfGo5Yhp9N60bp6XbuKz40nu3Xmjv5ez+jkNr04CmRYGO441jMpznbhCqDhPl
lFIxQfcFE9efkV3QpnHsn0IRIYs/cWge5SKP5MUPNKV8AxPj1UnSL9y/d9Jv+FVxkeoYmvE2Mvc/
/vCxOftDCGJn9sa7HcIPTB7Ojjgd2c5N6tQVisCYIotsurGxIUg/760C9LSNxWwPfWTHBhUSn5E5
QcVmAANFzDNjoCZvRN890eZAbZxpBehhoGxFfxxQOwPdMp49iBH6Ii5Euv6MKnI3tqjro6Ra0qdZ
+EIKqAs0VAisF4b5gRFtz5ZM3JP2xdX76CkMRzDbbXO3JswO0dKcoQcZVwJwiEdRgLUFOl8UpSdn
NpJTO+mYhIFzRI12MjIM65PZywtcp+wFR+AaSfU1cglN5XP7ptnzF5QPHhOCHbwP3zY/yjwkeope
1h0xdnwK26CCUyrz0MTVs0sdjq9UnW56M9QveYS4aKryKfSa09Q25kpvpH6P3KducZIjlLJmXfXD
fBfphvDidjFlcTctG5isNwREozkZIghaFOhRC0hymBmmxHgxm7u4s9/0CjtCRIzHp32aeNxUsXrw
wg5LXExBF6QJYnTgK9sQAqMhe8fnTewOIWvrIMvSXTgnz4Rdi6tRwTaaG7KIFnG3bcMPfBAV9YuW
K5hQcmagMRtXeWF5vBNt6rP8vmKAp7++NkEHau6fuSDZhq2V1uJJ44K2Ijx3tXvAV62fhjQkI2jr
OHuY96LRsJBwc44v+FauzDFxjiKRN7L/tnNtA54XM2H/2kiCkB5cTqZ8AGYA2CzuQj37yiGZAxUX
13hc6mtdyw1UPeNWGhlLMt0piMA68hNMs0Zhx4pohMe9qWUVQ6u2dmir+HeIFYdvoso9RSj7xUKJ
Dx1WfSXPuHcgMhxMk4gTE0o7rDnlvTLDOrps0fwpthAkHgh09/UpYY3nD73MTpn7+HmydllbtIWE
qZU+ReOgv1A5TUE6ofuu8U7jNMW3bsZZjxv7Pc3h/y3xdVZ1fKXaEbwgbXqVpTs4WHgvsHY/PPlW
e8eVQ8ZY5Y8jL2gM0bOMieo+4wVUDQHz3FwbmlnyOmJUaOt52dtsqzc9ciLsUl3uhofHVFRiAumt
P5HUK8+9y0HO4w6Rz/wp62rCSAuvPjb1XVbW76aAnSYWHXkXP9WBhP4ajXDLZdvwWWY5iH3JCTD3
x5ei/N3zBI+w158ZcqY19jKqoCKjIo+U/dcX3LAUlj4mpa43g6E24vMQ7pIy3Ov4GGLX1Q6qHNqn
xd7lhtTP/3xxmnmdwA0/Pqp+ijQJD7S92FOV8BsX3EKHfWyPxR4f1vzxGFaceGROspNxYzZna7DH
33FematyHy/zcONet8nHND8MWt2sdabjV4NY9CHxFBYNWhi3ytXYSmXea0VYeEc99DHTC+/Ep7dk
GTqCV8jd8gCbt0I/a+HusE+oBTCzqhG+2Y75KweO6rYI69g6nJ893TD8ZgrDFZUaE3nTxrwzqfX7
pCsijnrctlH5lk1pzOMz4DOwBV50qmsjDSBVF1tylL+WHm/WTDnheWLZloLZfBlGF3LbOB08R5Un
t6UOs+05mE7mgJkso9i8m67jTChk8D/G9lYR0j5og7bBIObyoUmZ0vLiWlDWscfxu21Tcc8J9r96
TTZipgt/dOoRu7mMfnDKvOqjk79CiHSYVTmO073z3izZV1ux+EfbJr2C8NwWaXnNWoOaHYxFvkm9
0y7RcQNI6PenJW3GZxxEVtDGNauqqOX3H3EEojtI5LA03oAAzP3Jsv4HdWeyHDmyJdkvwhMYZmx9
HugDZwY3EEaQgRkwM8z4+j7IV91SVdK96E2L9MYlUzIjk3SHA9euqh5tr54k+V6MtnHrEGbWJtfz
iTzEmf+5cZeVGe3J1PxqvXTvWHBcFpfgR9wz/o9xuY3qSJwbGZgkUYPmOkusjLPFCjIEyHNIbAL0
la5xpUQwwV0/ZkfYnJoRwolsfaLZ/k4PA7uG3vrMYWcOrVjjPTiEChDGqCXqokMgPEXFJNjOXXsR
XIOrbKu/U17tygB2nuNXfxgP7y1x2nWWj3qTQPXVFCYiiqFv0SPwhfbHKO4kT5AMRzTg7IRDBSun
YR94ECy4XaZFs8wekvJ30dBnkaFnT/qGEjTuuhh/ddPbxovhjR1vZDKwgPgoZEKLAWB9Ct421uAf
hQjsX42H9teb7dekgvEMUHa6cVGX28Tr0wXll+KcOSc0vP4bc/P/zB79X0zU/z81DxLaI3z3f04V
nr90RZYx/6/dg//+U/+RJQz+5TJxAm+z4EH4tuP8T++07/zLDG2PR6W/vAgX4/J/4ORE8C+HeK1p
/hM89flT/8s+LcS/XN8ieksk1eEvvOD/xj4tFmbcf47zei44OWtxTfM9gxTx3+K8XuMa0udWsnUb
9zBxPXlR/hetGeQikmHuoRhxA/Ce7blAP2316j+9W/+7fC2Vif/9J/DwkxMmDgBVuvxSyz//T+WH
ceLaM4e2btvWNRDVjruMGr1L5KDS54nAF90GxBLy7nMCfX4MWKTsNUdGFm/qVfYUMhhZU23SzP3K
Ste/+KZVbaKmuIyJY12kS7mhr/JygWq4+6Slx8XFobHBTWHtfD/8qf052JSyGAhdvKaAPH7hG3rP
CBo8Ln9BVmgGRmJCvTD9W+JGOIFYeMW6sD7YBCaifXaw1T3Icjz5S4QlBRxaukOAvpl+e6L/mBzh
XOuS0WhZ0c42ruS6ZBB0tXtMXfVkYVXf4Z1BT4rji2fL9WxXAhdAX5z/eREtIGYFEyVS4q/d9Lu+
sb7r4qAxU43276Y4pIUTbN3kK2CXsZFe7W26IG2x22RPnbscMsF26gnbcQVAVeRzuZa1+8a065+I
5+NxC90cnHyP04q8mZYLKxxIX0vbFLb0iY0veA3YWPNy0sQoY9e7AefOKnTg68xG0WzEnBxEI04w
wSJBCHHgBkYjOGArK2JRFJtbwjQudR7E2zCAOqzVV+WgBGEeO4S1PrvrtLAOZrQJSIEDd8ucjXf1
Wkrs3GJBlqe3Gdo39NUHyDFAF2ofwwaPn8ItehrVxR0sxipM9VscSEyAIc82cyIVI8d9Vozumacr
cVdOdwpn3ZoSbqqzrqYHcyNsJ9KMFC+wk4WG4ONwJCf6NeDnAmTHLK3F3QL5Ax0AL4qbxiAjev4l
OghXvtItpgj7EccA+YBkaBhCG1B5A++x2QNxI7zy4OBdX9HGccaEWpy0Fl9WlupV5tjdJkwmmi6V
icvdA+2i3pIuwDBXvEk72OVNvweNzJbU2wdwyFdGH/yFmwUKPFOsByKXrWAujj6+OCyxpGmFbV49
TIMYZLjWamfPMfCrn1h3eOaXNNYk+ajltI74RnmXjJjdd9luRTpFUMF4s+PCe695yCFvbcawTjgl
p/fCdFYsZIAPbIewwabduuQECowuMFR3ZALttVneAlF+TY5V7K2p+yzxmpgOHWqu7Iu1LARuVhZN
PbzKMiJGBivnz5TmrLmm7I2jJPaYbB8Ctsd/LyjRmyTHjuA7doxdI1h6Z1MLky9vNyKzks2QTdXR
x5HDAtvmp6XQmcd19NslqIY8SKwhgPZRpu+Cc8cDy4OQR3UxY/dpqUGIVhQBFRBxGVIsfh9qi1Yl
dOI1KvWsOrwQA7nQ3vluyf5FcL+PUWgO7Ncwf6sSt1aMmGwXrOZpRYBZgd1tzP1vlIxXKxEZLEN6
2wNj28wqxnMtFmtLMYKX5kVZcL99vSv1jNRCjByPH46ikEBX71LZFB2tEaBC49cLIhGXZTQ2h/Cd
ldFao/2fAjN9kHXTPFock6HfULdsldpcZT58PDuo1aErZmYaMz3bedk+SXWxdRpci9QNd6ynADqx
/191YzfsbC8fgdWNb9GAmpi4xZ8Oj8hKi8rfEVxOwXCaGFOcQnMY6n9yn71luJD5214YNLStLGOb
x+7EOlX8IRS9gOfq+mGplk5Ny75GaXgk03KZAOjftR5/hgG/XpUhDviNcjcuf+eEdnbxMkwgfRK9
2ZU3vHhUGFLugE8KtflUKvfZky30He7cgdNMl1FdNVbZpzTaS4m1PcqExZd0yPcJhVCrykPkFilF
9mEsDlnazud5Kp117pMK5SRAW2V967yOBhzDj48l58VNumy8nJagZu3rayvnjniA4sMHN+J3Oj8b
o0exZU8csjQeVbgcbMYQwEsOl44wPvV9X12rMBD0Sl+ywgu3UhrxheNHc+ZccsIN4O+w+7bYbAH3
BVX26MFNgUVWyiPVNc9h04nLiJucXkD/SrDbW7HPq/ja0j2J8TLdYaSWD77Cs+wuLxl3/BK17NHS
u6GJymsPLGUNt8tajS2DNjXmtVvjpRxxcgu/e4vzflgPpqVO5VPPP4GwItKH3o+iV4tLZUX3DDAS
o33GjWQ8uYM+BX6ON0c1FAPkpQN7dPDXUREmm9kFpG5FMnpP6frs6aMK3fqXS6h8QxA+3VoGIHZi
DhoXYUAZVPnJZouuO3J7Bx3MW8M9UoidX6eyKDFJIM3kwmixDzDx09Fp6HphsTR1etaVdy79YD2Z
sv9T0SZgxP2TNkvxHgzqmQJWig6zmfiU7z9yzFvNo23dAt/foQBxptRZuBlfLAjgK9f1WMKmo/+A
WYI0dE7DQ22x94kbbKqWnzWou2W+la6sznVevCYDaKPec9xV1zjtjp73/vzPS1T8mlIu38DtMcd0
SIoRqjVcf+89DirvhX2XqDPnlfuNeEnCdVYTIG7CX74DetPNJuw6cf4yZfpiZv6vhJ6oX5rtOLtL
uu2FgOCZWvriGD9QVVgFpvU1GF3Qc1ZFoBupKqO4bqxc75Bl6WPsAdcRnJWcAeN16TVU4GUO7WR4
vZ3gsy/CzbysJGCYPKNPpXfXW0zIDTETUaTvPipSsKBbSg6tCY9jEVjzuZvGp4r+3POIB4HGOxRa
18es1vc2EXbu8dvSi7qLKNw1a5Fu7yXAZsx2hvnYRTxQsuKh7i5+7oA3r5T3Noa43ena66iMIX4a
qy49OnZNUro7CxbML6Hfio0pMs6QvQIGtrxMtrVI9+nZ7ZLqUuGC3kBoH6TTnMYgf4y0jj7i5cuk
yvg8qeI7WJTqf+TqiV2bPUv3WDmmuuRWpC5N+ZXYYtqCC7d2qaTVQLTuDWMD5zhUd3x4VkkGxpOX
uZ7+VHUdbXXAv48wnW5qhAt+HaPdDG4MhsiLmQPAWNzK+DeKExtLAqphJG9mjiBaOc7GLMppyyJx
XGH9D44oi9Oh6R1nm2iEbDJZ/oqak+IU8omt2B91e5IBpNgtDZIRmWVj4LTcDEbASIyOjv1HBjcV
ombISv44kZk/WlwCV5Xj3i/GVLA9z521adjj0crieWXJ+tHqRXum2dE+DPP0u8jM8FTw3FlpY/A2
Msx/Opp99oH5luVd+WpcNJ0FL5lBuQhROZD8YcStM58UzVXu85TM/UPtzJKZtQrW3VwvKz+zP4yJ
vBLbcl86E9VM5X712o/9ewXWcZcNNTEnocdTnedPVhknm65XCm4DtvNixFrlkOc1g+SVDHR7TvGO
7uG84F4zI/uJ9RzCtcMv51G4i1kzZepvWJS5Ji0Wwvse3K9JF2qH4+IoEvVAijshjZXSLIpWAtZA
j5sqYPa18a2sF4waY2rxURFcP9p21G1JEPaSB6fIc4CEWI1WjTEcAPO59F8EFqa2j8iYh2dyNwb1
4vGN9gpr39oE97K5xuenWeFW7vDb5eJmY2pZpBAERgiv/iWG4VjF/6bIseGcxNIg0PdPTQqu0S9M
uHmy2mF2Trd+R2t6KHNnU+dld44VqUS2VwxHAe8RSxDW5XN2N8gRMgH3lNhYTnsybHWUMj/WhfHS
E6g6jKYp9oG9gP4SnV7agewXvua7dDRahuVCuqris7azq23xmOh6r3miKYr1MQXFZt2DqLepKHN7
1iNZWwIOs2fz9TB8Z4pBzfXz+gzBF0ejeXLmnxwiaJzU83PYR6+DYnJZgAMrpiFMGG5oXNOZSIEz
Z9V5sIjWDFNcnvM6wII9sFilKYO8GVAwx5Qd71icX1D3z07ttMdUxdsybvm0uXq3JQ78dbL0MkWm
r84ZDI1t00b9UofMttjjOhPJ4v7Jhy82qlxGGWVFtR+eE2mgwFlmdM1K7iMRySyK7vwj6T3EgcHh
1FbRP0x3LyubfnqAn6zfRE5RQ92etBL9cWinS90Q/cvmWLzOAUfFAY8FI26rnpIpvYeGdS4LH4Jb
zXGgdyPmxCQSO1OwrXZ04p9t4irbgHJKVuJbNlXZdp7/RI6nn+PO5hgoUXTBcctdn8wGfm66163B
S7ZJ475InVivbWOe+Fy6Y9SFf+wXDfYV4YXLQcXOgSwpQSeaOm6jdZbqxSKTug1NqQ8ATSHXAvK+
l348bAnCMtD1A6J8mtSbqkuwWQw88mPXrTZBkKSPWBh3jpV9gdjtsGHYYh92BfW+hWM++tK70x1i
3zDy5+soYWAv4w4JJg7MTenS4N1nRndrTDs5DFVBHFjZYm2XeKQYw4bnip0JPaXjcMqNguLkekDY
J3Y5cYDo6jx6cPPUv9hzRU1QSZ3Q5Apx5XmM8wbvjM+e7oStALOGofS2LJzh6PvXqKO5m6/ftnKG
imztEjVDpugJ3p4qAstliiCsJIB3t4uPZj4rnCVWsFHEoA+eH57U7NcUs2hOkIU5g/psxXvdzUc9
04tFgVa5Nzmx7XNSxvjcE/04pu/SC5xLw2U2xq31NuAnn0pffSvXf7ZjIi7V3EDYsDTWtOKD4kvj
SAnwG6KHPjZxmq911wUnCjqaNfPxjcgNJbnMdps89n7CsrR+DPUyYZCIwb7cIi65Z+J3n8kU5hQ4
pb/+qTgEd/RpGEFxEiyslxMslLECqLnVOj8sBz5xXjJ6Z6Q5RBxk16TI8804+I/8cEvB7sDkNDw5
dAk9QWbSfuEAx7FXVksMcu41NDkzyJ4s34h3s4uWWFKZpXqhjk4X1ydSCJcoUSFmTIsC2jmLDzK1
KSTyR6y+aN0bxrpqb9FcSDXUmJImpmN8znNiK1W6zYl1rhPXjJc79deIhnfgCf0Q+nFxNgc3u/St
+olAP/bKcB87e3YflQSLYxEtT1U7HKClRceMGwnObfkgjeTF4ph4SYvJ4kPlDlSJ8dWDLVE7frvv
/bQjQ+VFmyHq0nPJf2aH0vRdiaa6k3ukbcpG+MREv1dW2bwSeCZ0Nu4J/6H+drl4i70iX9u1QUDa
CnEnqrh8K4kF5FZt3m2DcxA35uBg9RwW+irGB9PxkClH/6XtkvwktENUDUNQC6K5pvb1DBzhnuKG
OXkWlQxWv6Q4lL+RBt8/6jyxrNYpq6kePWJZ8WSmIU6JkM0h7ltghqOQBJCJRycljkJLfvF/X2XQ
QP40SXbKFGx2ryj4djMY7cHzg5MDx6uG2b14DWzUeOwe3cr/IFDgnCKKAcheJ9ATqJxYklUY1fLq
98gwyrOp34SYU3b/dEUWWbpUZNqnIhlPhTWco4yhGfTqTlMsdoRoSXPjtJT9KGdVcRzCZj2+50Do
YVYnRPomvu9piPs/bb8bOGm7lIbtOOBka/BBsgffZ168K/CKvPRY3SHKz/iF1Cc5LeJ0sSBxJYA1
UGlwd8P0KjzkIJWqd+A3V9ztX6OoUtYSc4UZGfY34u4l3g7cSGMQ5wrEcIp637elDeSY5r/Znrud
GFyK01X/GhgO46obejbWkZYqeU8bO9ZpxUY1mHA0toOkNm7C8GCe55rfwuasnCbI0K1ffHVmnz7o
3pLwJg52IKv9gMVwZ49VwU7fcbcZ/+mtNph7pD9BWAHg5CWFPmJei67FaOxssGRFI5+TxDQuchj+
pFSRvmIrA4prbrDdjDeo68e0z/Qq0RCY3N7wOabGV8eRb1VECFIMHJVKOUB4S2OCztlHENHH7CRX
p4q+hzHCjw1bYOYN3bdek20bE9ELrtiwjaKe2cJqeDgGSXKAy/+HAqXqpto7d13JU+XYNgWESSp/
DLPHcj3nlCHaU0E/7/QVREuHYKOffKG+WwX+QnSYUkM/uCaYVh/iUfzEUH62hRAvbVGEPA4ZpCWP
EUrZgt2IrRafPUUIZhLm97Kx2k0NgWw9KKs5q5GqBoy7xEz76iR7TsOJDKJlk5l92F4MvisMVjUX
NKAuGrtGPYYfkD6xbZkZJDoXnRfWQXEq2rhcuyXONiwBxaY2xmjjEDJa+z6jdZUazp71CM+ydMJD
Uzo3s7PdNbNo8Di5lMXTHiIvGeVT1HVl35i6cWd2+d3j2/wbc8cSz3mwkAJWrUaKE0V+UlFnvfTz
dHRbQ67LyjUuJnWIttOM69qjwrFSDSduB4egFazTIJ9PA7F2QpI8wjv5MnQ0BIDPhsPqZY++eHXM
vnruaY/MC2Z01TGkkI9wD9ZI8yNUJG15JO6hvmZB4iLL2vWWey8L9OeUZqptmcan3qWqwR3+NgEF
iPEQfgcyhX7PxBzS7U0RlNpZpfqJEZIeFuNwYEa/ixTGvdP+I0zVu2bQ4Ql6QbDKydo9ijGc1llK
IVJDzGsXBTV3R0zCq5ZT44Wwrp2xWY39TN/9hMByhbk4xIPE79S1/CQYFpyRIE9q9tB0aVHdEM5C
wQU6ASRB37UZ0hzm9kRBQPjtY8i7Kw8A7CafiOtEaqaGJTFOwurGw1JOeSiz+bkUbnLmTYv3RUU0
NnW98uGflyzhjo177dgKLY4WFqJt2ucbvvmfg57t+9IxiQZsnFMoC8mcn7EzdafEAmwGmaLf9Flu
Xqilz7uq3AukzpVhTgYwjfDDq9hw+LNoHxLO0LtedtRHGkFyTSaJiOl371mnX8jdP8FAnPdo9x0h
OFyH/thunMawrkzK1jUM/XRfRT6ss+VvW40ltjI6Hn0xZlkVmdumm4ubqad3dBFJQ1xzU7FhPw2u
eXTVo4aOeGY0aAlPeX9aPu+ddnp1TKb6BNptEVGt8upGhsl5GSvmbE3HQIrkpPyhOjehHg6BJ2IA
LB07W6+Nrtg1/G3MXeURiLazUa1AqXf9D3tKhls92epUx9WzpXrukiJKIbbEwzNL8mnrxRenE+Ak
eBDcJMhTtoikhZLuK5whZrWJDwfG6Xe2gN4Qel5xa4qu2owgtrcNUYV7zF3L0FV4jSNd8S2Rn0mk
w7s1pcVa04C8z8nRgYEsI72xW9JMen7IsjLgcEfFeTsZ3F0yA1JWUMw3yh6iHUIItEryOLX+o2cs
+7KIL2bViGePXm7SlEF6lPk8Uv0OJyHr+nrHHoEOD7wCm5RHsEuU6gfp/wu2EDtfQmAAekgS0JXM
GG8PLhqM45M8mfKVV9XlfYzEH5IA0x27mV6Y5R80+5XHXkzBOleB+5jzrbWwiW06TK+2yr9KTMIY
DgnCUqZpD+krjZ4c2WrOZ/bCiKlhsS+uBbC6Kz3hjU5UP+/4kLTQ/Wr2cMu7s9oCMxNbG9D2emgr
sGJw61YO1WtW9VlgwNp5ma3XbshXNdWy2Bqxu5q7MtuAN/ySvR1zMKj2cRw+z9HUsWjCQJWDKoR0
ya261CF+at07L7ntfBQq8S+sfta9KWzq44naFTiydFU6qyzDYpd2ZsqJmOgc/n6PiSUerzJXLmfN
Rp1Il0FG447SZ6DY44aLP55RikqzJFOXENJTVVjdq76QR68b3+vA5RwSRubOjNP2pRceXc5ma2xi
375HJMiPw2C1p9IK/iirtc+sMWHr9vJkx2/0hPr3CiSSX/hnx3cbag6r8WVKT43hBRRalQpxTZFh
jPt1rwUBlwC1KeurjIhiyRVdsTci96ifCs9xVgALKF3HzFFWER5B71BKDL+h56id0dfs8GgTIJqF
jmMPgwsFGLqFGZrkg2hv4M0p2PfQ9rRx/IVlzKMNhcU4Us9S72qvNc6xRbVMiUBhBbn5Fip8/1yQ
1wbr5oMkuenk5vyaptE6wF6woWkp4IDqDC8BEHGIQ2vs3/J5FraxJuQW7BItGVL9eR95CkLI3G+l
0XVP+DUOqdD6ZpVFs+2gDo9lQelLQ0awMK2XKc/SMzwOePU5D53Csh6YMMW5bb7lKEzChHepEG27
QrjvIU97/IytZv2zNLqODKS6mFxsPXJXQRy8h8wxWSuGO9bu9yQzvT37V4poHZqWO+TJdb8gH9FS
iu0QG/4pcXadzxIgMEV6pvCEE0mjb2Q+8KJb43XkGrcHmXGDa/NV4bYIhmFzzZgHtryTQH/q9JK3
eXjWEatzsdhxk9rVJ9dUnzEL3X0TwdcUeD5GG1lHGmJgbz5cQVY8xao3PnwRbcsTjZqchhOvfcyd
Fcg9GkDqoD05pSAUl1RXpfDOOZlqt0Q2XIgopl41ib1QSwn2Zm6GLXyQmCAJjKwU9JFzYXLMndtm
Nxh1gEfO/Gh8QYbaNId7YnF5YdHfm9wlLlWOxp2Xw8n2ypFRStZfS76gJ+I76HLesKXHV2saw5XN
4bS2uo+uKpoXpuGeqkIXYTv/Xcyl8xCgcq5zHZjrnEqfPcHeat+6YJKEfJvHU+/bJAjqub0uK9ws
r7gVWn5y8Ptu3lEpRPi1KHcywv7KjA6fw8bXKt1QP4Vd86fExlNqu32ysf2saBbL92EwvDZJ1V2r
nlZc6AX7qOksylIkOBiqi1kmmCaNxKr7tDDTnLnxMp0Febq3MOpPrhWehtjJD4AxO8qX7S2QlfFe
2rW6ldg26bvtErs7I++Ih7F7GzgMX5jMkX952uCzy4xdD8V+S1XyZ80mbhexNk+Zf0gfxOGWpvOV
pNeEGJhN/N2z32zohUNaNwcWW+YqnEK2kdr1NlPWpbtyDq01ZVrGzquI2/gaLbuo++I0dyjo8BHO
vV8ei8JbJy0ZWbSGkAhUvPcN8Qji+yucrOOct5KgYrmzKnFHsXzpXc6Bdt1zgjG9R/ZErOw056hl
pou0fDa485cTWssgKHjAXh/jvR56+iGM4Am5+6XMzHsznRQ9AGsdy4kDBbIfIhMnZ71iJodkF5CS
d0hJlgRvfCcmmamHv+yElnyFHtYyxZrpt/GJLaezaUJoWxj2Pih0mM9mMQBzgSq7ii0Wu3lAgVRY
crsa1y+zxcHLymN5ilPvr4uBkzgD6eogv5BYykBA3lI1n1p6SZfqhHjFpE6+AQ0xybIHq24eKAVC
+0RfVD3M87b49gz6gTo/rCA0pXI1CxbNMv1s+PA5rFPAbNIhhvHwffb4vMmuJbqnYWipPdTpTdrp
n8a2b6M9Lgm5jJISgrlmJTkwJdzOsSquZzH8LXGsrewGFnIX/1h09mIVrX475vAL925P9xzDlxc0
O64tyB/QTVLcBDJ9mfphY4/stu2Us0Q/j59O416sPIJPklukB/zDCF55owoD8oc7vXYx1FHZLvs5
6kbFOJxztIzATNZJMVCnB0t07USXwinpMloSZkPK8UxIxS22OApVKpJ0uPPSgAhlDirbzR/Noav2
CU+pPHLWQdsxMqJkUahxp4PkUM54o6XtM4oFK5cv6Kmycb257Ekj89vE0bnOR1evZD2Bqeo/ciaK
ZmCNk4QEPQPPueBM/fbNaljHTlmvPCIoSWTbF0fdZK8ZGBf/OCQLlvil7+6mtu/Xothqt8Wpgemh
QH5e01mY7PsKhnGTGQRR4nxv5hIFylHtbmIOAJJEJqExmf9XLhAoWDHRuA9VzYk5h5JClzg3ExZ3
nQsIrxEaFnCmgDNQIxQ5U/FowY/lWDCka9r+8t1gmjcvybpL6RLArukn3zCg5LueA/pZ9h5drkMn
fpXzlSjOxZUe2BDnL0flfoXs1l8hS7zgABEfxWIGyEA/52Fd7TJgyCtoLT0bvepQ1sOxLyv/Vng5
UQgTqNYQkIaurLY7t7/pYax3xgT8rafvz7Scv2VctL/m3mcc0teRO+jDFBhEn2jmIE/OTs5ul+KA
NLsJwG87ZZv5Q5v27EDszNiznL0xreSflWBrSGnJZhi78s1vKIagIayHMnTUsq72MhLhZohrCnsj
I+JLVf4plHSvbNAPft3w+KppXk5rCjtUGD6SHNAnmz6ctVcBfQucMbvWfkJGI/BAXJvTBuXPP6vl
ZVSQC5rkaPSZOjVKdfQE+vgsp0I99E4C5ztpuMKwZWgE0WCIrbPIhfMwgKFYAd0edkA02kvR2leg
i92eZJOCIT1l53RS1srKuMTQVdqfOH8gsyy/nUTw1U3H4amrqnFvUYB2tHXDDR//DfaZdx/n9tkk
TX9uc7s5Nrl9V1Pon4eo/2W2Qf0QGIGxuQ5+4x9gsvmXsZjrbXVJGjM+ZtUUYzDxgSYrChCH5i+X
PSk0a1U0isCqp+tLXAKqdginDvX0wwS6jmCLUBBOL1XA5iV3lq51ekY/pfNlme2PUU3YkWnHuHd0
EGNeF29wyIP12JjzGWYYmN1KysfRksGu0AxMxI3nHdmUdM1Wei8tt/wok+Yp7YpfRWMG0OP99hah
fjxHHtk2M/gZcTy/Z8D2qpTMem1hup0TKya4BQtnNroGi/5iN0myV2JTGanREjyhLF6pDwLoO2fR
lUhnv5ZIkcBFK+8QTxmUOIhOBK1Nl6qi4OwnoKaxoK/dVNYnzHfpOs1SnsdF3D1gpar3ZLZ/GJms
XZSy/cT3Tqq0zlNS8DK8/PMy6Tm8GLbL91Bt8BLJM7VN4wnRddUa3z31Pk+str1n6XuQTqM1kklx
WKoUnzxyJwq0uzR9Mj7hi03in1FqLK8Dnh2k+I7FgzLOYyhvDdvho2112YEalnSnAWNhvO0v0JIm
Tn7o5JVWJJscx+c/lTD1LWr95Gh9RPN9R4+sD3FMmwxCFA4SNd3pRwqOfu6/GQuqpQuXdUykrjQ5
b/22bW6x7t8oCm0I3bkQsnwzhH6vcxS8nlwje58ODb2gux5zwfhbmvFiIzbkOZaKuw+9c/kibYdj
+yi1Lj4L312X/kRLFYXRO0Pm06XK8u9xqVlwlbOVVMlezdp0CYcC5gALwdO8IEmaN1V3Jz+wVqqy
N/RxkuyeiuBqLTUo2HkujVtvPGDjyMdYKOFWOmxvSBAYdVofQzg1637hwZujj0m5k8AxSkCf0ojP
YVUn54QiMla/XOGdp9fB9MCZOHlVmfeNKUev4Im/ZTWQfdbZAmdl0j/SUP6YG1l/hkWU2wmZ0qmr
H/sBxB2BohlxMKsf4TdNrFwbj/zeEZW0fSuDObmLtoWHkDHaOb7ejw5lN/2kP9Heyx2fkbEap1xu
q7ksrnlVPndjxLrdjrKjKUKsDaih19kdVpMcfqa0Vb99pzvD63WOTj+0+ymU1xDVkgeK7g6klbee
Bq/jT81lCDx3O/VJwO4SgG8ZzpT8sto+yqVSNhfeOY4CMpGOOHjIC9DOeKlmzGDIMN6eLTuqvl/t
M9SqzYwUsJE4TA6TB/ysSUvmD5Z6wvuIzCG5doH9UxMM2Pdh8V7QfXnpCudkOZ2N58s8NS0mNjpq
A+4EZH8QzX3APzQ5lA1Gt6RPJaq2/8tSVshXkUkT2C6DuDO/eA0lOX3U/ni4W8FJxOVBBDPcjiyX
K+3z+Ucznqyyne+eDe8kBxbKgcOo1saxnLu3INLRCoYLVseEvgDAwxofvvcxTeaVhXW7nezmU8Wg
FLwImLsbh7+9oGKRMGQgYTHhDU9ZCgGYOEq4IeDdrTHp7pYVUkhgAtN9IuUbEBaXH9IgJEkNHw5c
Ai7qWmVWtgauAx44cH+b7CxpEWrfIsu8u1WFh16H69FRb0Bw7kYQ0DvvG0f+jDhXrHlSrV6TybyH
GjafP3f8asuefzLn7QzvJwvz7MnFvSas9sVgL7jyJ7hwAf5ijACTu29VTiMABaPRpN+wrtF3UYcY
UDULjiS/+Wwi98kqx1i5ca02emZx195IkZ5mGX63VfyO5X7VF9NhrJ0v9hbPk+ZbzFfUxgtcmCCI
qMCuXN578Cv3f35AJ+TNrWn4XknnziTwW1Xpmx3HDxZFSVE/bmIR/uoTbpxiIK+tiui9dLAUINWi
P0X73kJOWT5JCEMmaVY+Tr+SJwc4HSm5+/9g7zyWI7fWLf0qHT3HCbgNM+gJEumYTHoyWZwgig7e
bNgNPH1/qHOjQyrp6sSd94RRkkpMMhPY+M1a32p4asyey4O2IcLSp8HdEc/gnrtmYZQKvnDnWCBm
vSF/zByuKJ2QAaVL/54p39XiDg7ispY50CKBzE88uzAxhL8+SKJfeKk83ZH9jXezBQK36kxmgs72
9lgXN0xHQqzAgplrBPdPoBX3NTRycc8gYOgwVncGM4C3Fvb8AXkfES/9GOLK+phhusSyfOaWuqpg
g9ERUvT1KV01YbchKS55EJVq7a+obBLegLz035MGjWhiK2bH7GTCpsWrZMPps0uuOFa37danL0VR
BTtFtjkBe/KRn3Y6jEt+yJS/3KvZIoOurY9tqx8RlzannqA6+JMFbvgo6m8YhQv2tb4KUSpr10jB
7Y2Rsulwh2nYkHXsM8gfQq9qL0tKTQgm4TZrwBl4+QMBfohdCrK588idqTPUDIu7VVud+ESM8Vl5
bc5deU3iqEeYlIsG3RDFdW5DdfEk70ybcaU0k4NGJKrlKa6R6JgszXjeLKHGJQMhHDhSj0aDkQuH
gsvJC0qZusZxD5ZdWlflKsNLS1YmHFaVhN+ReXnGx5UzKynzHp7scO+Uqb/vFB4YJFaSYXOSHInC
BQ+EjLCqGTYXMcJgWUfZ7a8vyqvz235QP9Kyj0JdjJ9D06B2xrm6q4te3ows/OHAWahFpMcU02OB
BFZo7xkPFSSy64rl4jWu8CffFN6R5I7xCujRY6FnL3VP0MEkiavlvBnhpFjHKhuze1v/SPS+2zct
O0EihhDc2uqewfxLmozDOe6a1WS13JbJohAL7/T7BNZHWPpDvNWXaA17qew1J9QNC6r6NjCBIQKx
I9DD+qXzBKdEsuOL24wTzDpa3SGRbN9K9y7yLRId436h6TJS5OtiOiEqSgEEAJUWuHbOlCFI4nQ8
0lppPPejG9+iv+4QszFksir/Lpmi5XoxEkzqklMGfEzoWn13ilzJrRDLGyta2jAfGaMQS4WpGLvS
KSm0/mBBj2azfeeN8aHHUPtpTrRdXp8ifC5SjUhmY6Kvd76rCHVw5spn4g95rdZJt5Diyf+uo2XH
oqk/MMNqjizQUDL1vHm5UWVh5OH919xlHVRq5pGnyRUReeh9k35nCo2+wvXvOXPnU7osdTBq5XzI
eMwZ/RigS0luitrmmRp70E7afD/57bhDKNkjZ1tamMgVRBUtBs3tLvdR7ln3cdrFp6nPieRUrb7V
VOwffERcm6VTxY3wl2PPDn1jZXmvwcyUwzU34rU9WvAMl6w9rmlHwIEYPHhOCvoLHf2eCXq3yxIk
+QZ8mW2dljVYYIz01K8eSmtssqOB8V7FiH2IqagwfS5qpxhkg3DFUAyraIclUB0Y5iLSIIVdJWKG
cYTMpDJRtaG4Th8iDxjFKpQ3E63HsoUUQq5ffv3J6zz/2NQ7hhkd8me6O75U7sFE84potfyid5ao
YkCBDK7e3rAxxNli64caLh+Rmo4TeKyiriwILPyMB+WNzpWaKEqaOXfCqiiHazgWLzn6hSAzSsip
csavr7GANfLSI6v0hYwBGeY5uNZiwElp42HcslhC1EZ0yx3+sfsZf+Y1VpM+jJR4r93oQ2SIWOus
GZmbzaGuarQhTKDXEKn+WPjzz4F+oi2d/LrQshIIb9XtEt2dwrI03qd8fiNlUj97yCzdAu+jYWe3
/rSSsmYr3iZT0p0zgsMo0+pDncqcRTroNkKEUqAWS3pe7iZR2k9GhpBfpVWzVZN+l+U+dVGK7cj3
+NDcmPz48ew5xIYNbdMc8K/6tCSyPxEJ8sqtP2KcOfXrl7qztKtf/4jL5EydE18JYpLRQqA1z+FR
MMPAKtetykCvz+BNe6NrXv0yNf1/t9x/yOCzHNTJf/B/rSl//5Xed/Oz/Po///vy1fX/K/iq4p/F
H/NG/uv/+7dfztf/pTtw4GwT3hEbOv//+eU88S9uAXNVe7i+47l/CBtx/0WME9Wl7grf/JNdjrQR
YesGJDLd9Tzh2ub/yC73F7OaTyqgSeKIwBjoOpjv/mRWc1n4ycJjR2RWGc+/4uza+pNyxMHPmjet
ixCtkDJtzjeabzMurB9Jf9//4S37G8uc0H83zPmebRim7bqebhNOuf73PxjmWHZAj0TxTgpgsewY
u3+7rn6ubG+kzoFi53+MUwSNG0qbwni446nmRsVWrUPLEc04JhbvMFsCXZZnbXtAktCE4B67CSYs
BQdhfQYdsSSh3zPc27kpvkUNgkcs86G3WCLBdjuQUZCEpJcKqdH5OPxnG9B3tdK3wZ5wnLd8qSCL
R9M120a1RbXOy7TQrWocwdQvyO0MPMc9E2+4yPxEtKXE/0229v7Pb5jx57hE1+aYsDFfejbmB5PY
md8chn5HEl02sxQjDO9pGQnBAhWUQ4XvAQzXlX2YtZnJwYQ2pCBYSvMAofDELjYmMJrGN7tA94tD
3xSnSU//Q8DoXw2Y/HDQaUxdNx3CJsVvPxz4WEju2UB1pA9s3Jp561VILszkw5i8J6EhUINEPSJz
Z7jj8iPClHz65zfo90jX9f3hDRKea/mr3e63AB2XKwMBWObtrVocRD5dFHEgwdjqF7vN7yYGjigz
oi1iuPLfQaT/bbzq33wywmIdzMWMD5P75s+XcmsyBlOZ58MeSJCbsSnWOkXmsyL7u5Au+04r+Off
9a9hQR4WVLInfUfn9jV/u3lMmno5oQTei6RkhZjjEqmK4QFf2sc/v9DfvKm+gf3R9fndPPy9f/7V
hLbwTq93qeuBbgdWVGrZN9v609hkn7lV3aUNkCjz9p9f1fibwwEj73puWrYgNPq3lyUzrYakZjM6
KN0Pw7Vu0TldxXPz7BvidWi9c2mRfbw46J8z5/DPL+5yNP/ZTOx7vkkdYdmckba1hqP+8WRCQWgv
rRu7eztxGfMSvwxSBBSTCe2kc6boamJJq5mhW6DnAVatH+YeUHKrX+sd+2uDlir3drFpP2YaGQBJ
ri4jy8FN29Xm/tffR2RVYnJi+cQGqt0T6GJrA5xo1Wa0e5jkO7nPRg9imm/VABI31MFTCCMb/uxI
M+cuHbsuMV0WLTe3jWO/u2VzA4Yo31HaECti5Bs0SyA4nKg+RVZynS5adUDGzxxGaTR9uWEd2fgG
aKjkXtfZ7pqqfK8LnDHRXOA6lcudMpS5nTsTO+XCgnkG41sNcbXJCEkMWSDjAKokPF+QdQ4RNZtk
nUoSY7rtTOQajjBePdWR0W0rbCI1k9F//pysv5i++ZyQG/IwxWD+19sOJr85iTl197GTf2uVxiYS
GQbG1lOpEC+Y450zOD/wgLzZOqx+pGVUeatCDDwJ020fe0/d3JklEwjlGDuMb6E/xS+p/2XG6be0
N60Rp5RbLpGx0SRYqnnoivnbrBVvmgXd2uJWd//8S/3tle/zfLcxTerCsn+7+FrmfZXAnrZfJByt
DI4Vco2N0w63AC5ufOy7wIeD2matYFoi/OdXX7/5n2z0PmZ9Cg8OJA8z/e9XPqTvDvAFszu7lk9u
7d5pqBhl4zy1dfnGlvicNHH3Hw5PzhESjv/ysqZuYKakVkKi/dvJza7X0lxEm3uoW+a2KzsIc+OO
H0Tf6LJ8a/3p0rWs8Mn+aPg82AzPZGoyO53W3dONHmMeiLCF1zNKG2uIz7C5uN6vdc2rgmyWqHRi
Hs2OpweWhmMQg2mA0wTgmFsHlhoVOU2kFqAfSIPJETeah/YiRtcK0dW6otN66juTvpYwMSYrTCQH
Aij6eMCfiDp0kBgKdY91tsp+lDqrWkhM11GjPVmOWBN792zbv8uxWRluQDuzdnwQSuLVZWyH3/6y
SJpZ2bEz8D9Smk7yNj8y7aAhxRJatRsGTgiXKQaGIWKgkmNv191et+DV454nt35f+PXrotXboYGh
ZZcA3hrW4AyFr9eqx3BgyrdRh/wZhSKCQ5S+ph24Hg+Njg0yXMn3wmEYsXjNdcVcPgD0ka1Vzr2c
nMtaybSNQvzCpL+MyfuoaK02TXwxSdtk417eFI3C82j9xGLC8pS8OHJh3uMci+OUH/AXHtXCgsVS
X6NnOegHWd3osaCQaskIGl+zDtuhBgSWTd91OTGWVnSr9KflG07bbEdsXTpiNDIiJuv2tu7GS7nS
TDGebIE/fksPpktXFd9lxFgegM2gqkfSXPqRz5Owqo8lGx59J2bvugCBwxWI5HpdLvIisxIbY+3j
Lbt4GQSXVgEcCQAGf6/4XsbqUsUEWqUzW2z/xvIrphCpuh5Ea4RdBoy6QnITpbO5TSKPIAvOE9PB
zz0MQUzEx9wSbzNQ/G7APL3meAyQPuo8sHl9u+VSKqN+b+rEFsEU+GmwkFwpugkJYf17p9U7DuY0
iCMysLIGddv0BLPoviTvOkQ20zF8hZqd8g1bSEuUA0+Wber03T55NFP+0bnZS9kBsCT94Y7QDj4D
5gNcgPwfPaQvzpJPBsobJixXsWKboS2EQ9UoUpE79AGeHtRqfE6e9O/YsOHEn+pd77G5hNVYh5NP
7mjMrQA5hj0Dm/RAejmSvc65cJCm255/DNXAEPhaQL4JjGwO/by3trqwvxLISwF695JLiPsX3wE7
ly7dT072Ax1hxL1XxgejSg5ghNIIH1LW40+Q9crlUjEPLJL71ivG8IaN1REzlLrupZ7W7DtmE6TA
oDQk6uLkaqy3mtkdQVvJMG0c6wDUEyut7C/gTPAnugtDtbyhPqanHrF7tEa6LUwyivKxUEFrkmMY
z/GnZhGr41O1rIIJM3AaHNWZCk04k0HiJChT1icqJ3iQsywKppIyHCBUBv4tf8RO8N4l6KD6KGIo
oyAODMU+q2zA4BjBN63wvmxgrDAKOWYK477NuJuKkjvHSCv8eZicJNBIll0slqgHuOUFN1LT3CFt
ZacIQDBYFUxZZKUHw7V3MsnBZKRGemBcRd4e9PNylXiqfOeXXPuN1rykTrcuunh9v5F3bGuhlVDh
lVzISTVdcjP9iIbmDlgzv5Re3kExvSYpMIcuWIWkod5GvcAee4wdBsZFBRYI/xdgU6YlKAmnsMFq
Z4Js3si+n8Jk6g+1rl1KAF5hp1KIEAiz+KXNBlzqr2drqY0cQORX8as3J4cbEvLfSZXGazuAM+Nc
f8eTzhU4UTDV4H9biT425mcdhGBi7gGPmJt8x/IRy3Y2XTVT2e9kaxBFtcZHGe2LqlbvJgxV0tEu
luJWrGJyP/AD7EdAYHRQMcdbjWyBmwRnC2uwZuTztptxN+X1t9/i89fS3g260UHq7zQeKn9EKH5X
vLbQtoIIl1pgz9WbM7JeFdgGTZsNsjbmN1wwD1i3DaC8WDL09FB5Hd1QZj5pcXdfNZRr03pKdXyJ
fW5U1E4fjl36K7OCwmY8irr4aFYP7aRgnJtDs/t1kfBgmjgD7Iem0w9RY+8Hfb4dUwS5GK+CZiRF
gKXLPW0SE0nW3tvRsW4EgKjWllvNIHzPZ5bnH8GH31hljX+Gh21EkUXxYx3qVU4AlKNKh6OZt7eO
Q0xCJjZeymk6TD4Uj0yCOnBf/Ka8H7V1uYK0ezKMc2My6p2l0TK1rSX8icHZLmp+BPqKULFBzIRe
F9GYEBN6aeNS1URZjWn5mRfqwfarn7OV/KiyosXRKpFYxLRXJmB5x6x/Vtgugr7HUNpF3VVazw/W
CB7EMkosTe55ccePSeL1iJVxBmBw0XOvC2NnPFbWg6ZyM8w6HpmTKX8aMVp7DSihmqEFs8nyKu68
zkb1LC2CsW2eJTpRKjp2GEieXJZ8mrup5ymk1lgx7veo7s99HTPU199wXGGIXR+xuM3tQMqFD1Au
gLl8N7CK6tCtqmKngR1bxzutImFB1zLOfBQNVQV7zy/y07rCzUePSmc90V0tQk1qcIn1CIz6wdL2
ecsR0Wh4wRYiXXIzJ4iBvZhIHP8U5cW1vdzUOhss6doHw5/HrcJWUjV+ez0DOfh3BQOVf9vESAEX
xS9j1+3VCNHOjhliiHk6EXUKIIi3Ikv5PYT1WEQ6gpkSeLOz1Bg/0wFDj8FmokOAs8TuzmlWdbeK
TsrmWw919EXGCGPn7Du2agqHdZ3rNf1lVNTV2JCMglConO+HvpMAxxVjZtT0N1bCq9pl+djW2rWw
458xw7M7XjFia2FFlo7+zSj3IwpXLi8z9OHbB6OTPjcO+2/RN8ne3GiT19x4jXXBtCjDrB26TcFi
eWKW/TDE5lOfsnTL0xW4j2nIbVYvXL/mlmt1vJfwM49aikZrsVu8Qp56H1u2rkSUgD7BViGKTO6N
tmanmeeXZmR2pVUSwGuCv8uYAWPYWh6aWQQWhtjCmyzPJjy984sYqRl/DddIcEo2HYJXGsOY24xN
/2jat/Rse2/SxEnW1ash8cnGbnNT2JeEkdRVD5eNOTQmQWJu0qljuZnT+y0wRQpDsvjKrlj3opVO
TN6IRD/YJtEJVj9fZaZ3LuIMWWY7opZXPTJpXBlRnRz5pHG3UTdj43B2ljHOTKR1lg4RA8EZRiLt
Eoc5esWZLDrWi8fUQ+oIpLIl69oz98QLIKVQjbWl0kSYWXymGlFnGqkSezKm9o4cLnk7w/ekCLbU
Dcj/bYwYnjtu71dgFdp82k861JbIuFsiWAp8CF8apI1udgM85mWzd3LtipXpXW7Xl6HWj7lHbgO+
dmvb+X6/UemOqmU8xgUgIh/cu20a+HZKJKi2S+jJZFqQ7fr73q7uElAOlK6YIhtxWazl1AjrK0rX
MeG5RukdLKKryfvr7tZoWYXsecpNkvoc4gB6QJe6VZGOxI8u0B6JYR25Rf6jTf10dGce8bHZkrZr
9bdCUixlnOCm5hEIc2L58N3RTYVGRWuHa7hlHYxkMbZgDspZ3ZctYThjcg34Ywy1ykpQc3hPUzE7
myLLOLTyDfHqaoNwCHzW8tJ6vXPGwZNvsDGeE/ShW3M6Y3M4dD1Xow7Qb9ca27If2dv6M540CSA2
Ey8OjTUJf8ZzSndue/P7gnyYgKGqQT1HXIsUqIcm/WtynnrHio5Oat/YZCiIuQyzmmQ90nfQwRf9
KSH6ZNtAlZ38GNJi8l70wMH0zj/5LqCeyqadNtiXWoRI9LF2ZzU5ggadI9SuWdY55kqOheqDjNlc
QOHK5CW3lwQ/yNplDy9WgnrBEp3PDoR/zeW+MIshfEBL0lMUw9oBDTTuhIGnSQ8rKBqAu0qInsYI
+tvM7qcG5iBq9V2KMz1iyYOqyz41/REDDKArq2btlrV3C7ELc0fwCenaTzMZO7TECsYBxlYwLZ+y
BCKy+nxHDsjNynjY9HLra5O4ZlpFzKm9nExZHwseKZTYj55NmGOVRPfumD5N6cmNRsbZ3WMjzYH1
XQaJanibYqy76Jgglg2QWy0GDEb8NHkjm10UxlEKFXvwtC+xhtRr7XWSprCjKnwda5XUA7qQQNOA
tXD1+Anm8CZ7pCHYQiESO7/qWIOmHFp4/eh6IYD2EWGpBNgHnjVV6IaJ0lBLj3onNkPRZKHZDBS3
ZgqWEt0LOc1I/5u0JNYA1CbbvacxVo+24d0LCTpJADWPJdiIwh4CUyJeq9aybALuvIn1Y+rH965v
kMEE/8PChbQfr62xfxWj7WAdX60xMmvppRxSoScUIvH4JZwYhbNGibN0rhmalYy4ORjDNxEWWiN5
xom1m9aW1VfLfdW5Xy3sh6AwXYj5+q6IBNrlNt6TpHue45sBle4mtSe5M+Y4dPtF3xtFvMO08ToP
cOy3dSYAyw2ZjUa9KIPKpAChzowA/gXD16//gDmpYY/vGTuW7w8YXb29kXgzdR1tWEK+Ka0Cf6q1
w5LedjHEG7+Nj2NK/ihtPSa79DuryxyXTH+/4pFc9a4QbwD1p0bP2hO1CBwKjQ7f7ObPpo8oprIB
6yHrVwhrlbuFoxdWnHNplCPQQ9zNB4klfMHg5YFIHbWwkaC9usX6tOuk31p99QoKFzJZcoJ21HLM
Ia6jLq+q8tPwj30z5ZtRJdd61vxYEzatZYQ57WJicJuTdJBhMIF8UQIGsY9/eVXGR5tJvbQYGPHc
oZo0A6Ocv2w1E7WEDCuz3QdpV58se/bWaDwpMhWCuWtfM1d7l8m0Lx3MVzVw5ozRpJ1CC8AEuEE+
Tj5glzz6S3RLzOAOHUtEB8XGt+HnCn1/X6h22LIqhRK2MWhRKGnbQ1Zzu6bNrY22nMPeOSwKqIk8
O3g1AiOhsW/c9M5mQ9RHJPFNFf1RPh8crYzCduI0QELKL6GIGfbJGxoAqabzdwQ1xM+tcZsLYgLW
LAK65R4PncYuyu/LbctsoDcV+iykgGBjpq+unWtqAsAGCVehhXf1ahhY26ZLhN4kxg3QCosGUxEK
a+Kg9S9lY6ITred7l0QmqSWbfmJNIFuI2jZLZ5MkCWkvW0FOZuozb+IxEWPYm2Z5yL3qUHcTCgT9
HtkDF+gs8TWJ2xbPknJ6JBtI3f3sNZPDs5FoZdAfSEG+6yE0bbqEYnCws4u1RChBB+Z84tTXFYxM
UijWudbGtY2fZCOIII9JskWl8RGJ5VATNbwtlfoYkvorQcg3QXlBdvPB7oC0D4O7qW8/pMj2WDGM
1QiAkRlPXzY79mES9OSJQSaQKjLI38h54mjIQm/BZue25btLI+HUCIidqf6S9CY7ENvVNjGpIRef
jpeAwACbcgcLvDt3draHUhVRRGaohFz9tS/9B5SCHiAz0hQw9ISN6UahEApNgFmi6PMmaP0QpJsf
LBuA4JsCWg4s4awqRJDY+q0yiG3okilwHGSsDab+DB2AbjJlSlHHEbd2pQjo5APks5bCJ+JntD+G
lpPJUd1N6qOZHMmRthoHwdyaJl5JSMYdaaI2kTsUeQGzvG3jemcFK8lM+/vM0EToS+0+cfs3/2OO
HnmzoBhMyPSi4WN4IK+LCVLM+d6i+lmwWxYoyfBU1zz7cB8HYiJXrbewWPakahoYwD1APXFr30tx
U1fPetXuevyjm1Irhs0YezxsZYi3nbfE4dwRGp4Unr+vQ5HfWwn8ccu13tIFYTYq1WAZczIUzZ9m
pzubKgfA4KJljLATITolGA2MJBYcZzP04jRUkqzC3AfkHV1LfWwDq4/uR4Q02FLRQVtz+orVjkTO
NiaAS9cvWf0aRbVPR08/xwaJNeZ5NHPCjmS0xbyEMsmrR0rJ6KvoBQ8Gv6Fx7uB7DCjf64e4ts4a
SmIKKMAW8crFa9N601T+k6dqcT3VPLGISDuYW4UrdpMsHk6njlfs0eXNLKX3C0I/cpzWIBGK5lFZ
DQYbdT80hJXBBbhxUn3rq+JJMpy893npQUzaTnfrZs90dFNQEu3tosLCAYKxYDa6aQzuMlDYbYAO
J9nOmdEEHZ5HjrmkYuYbi+wtIhHzmFddqMtozwpLPw2ZbocG5lAyDCC2DXdZQhyANoC0BPZSbMku
Rcgoc44GVUFim0u03rr37eLgVha2DeDSH6YWqxfcsWA4Oea3HpNHes+elVVc1rvMFhAA8oRMu0Xi
eozfSivDnEKzDBZ7uTZV3SE8ZEEcrZkSmQfTYiDRsIiW6FTpOsiEYT5R13tHMOIIa6qfrIIOomq8
ZzmNgaEnw6HQiRPOGcsfJSYToElafMBURtjHuIddiEVXd480EswVYka12TzzAkBpwwnpFTEb7lus
r6JqrXLDvG2skCbaIjTE1Ukhsz5TRbnbWeJs6f2NdpMjBDss+viZTq25gxwZkcJ06zbDDQkPwL/g
xmxwi8jrlEaXRrA82C250pzDq1Mk/eBzZLJZXMhBYVaMhwbZWwZOnbRzPzY/O7Yekz2HeTJiAOLd
yVW5re1u21orv09zN2WNt8S1dLkfLPNcTCdjzZhyIqI3Z29X1/2zGbcEwCuyA4ERlSiNy7WE3rcD
fDnZ4bJ2aRbmRT0sXTEGnq8rJkEuda778KsgWPrxSe8G/Yrr5ttZUirYlq0DcysWBuXAFEbsStgF
IcgqIN9dT3wEYdq1KY4IoR8g8iKIJ546spE+ltDy5Kyz2WitBzyYbwarr0Ns/bR7+ubEj8LKLKOt
XpUjkq6R7ddq5qL304yagJj+NVvybRUZPdbc/Hpy21fT658zXWB9SMuQR8mr8jmQOsVANgJ9Ew59
Lbd2H/N0JTJHELgVVLWWE7iHEtxJHpOBZh1Dyczj8qgqyG9zMzxMCrytGvKLQu63nR3AC0mlHSg1
pQKbNi8EHwgK1Mk5swBkkRGhH7Tsb9zQ8YmR97XD7bBjWQL7LRdfALuenJxqxk0fkhhjsd+kVYgB
ibxCKGB9y0g6eWeZvlMlepOqxe1Z98y+UDPk26HIHiciEVe/P7q3rPqBjPcz0lOsQr1mbN20Osv6
NJq6uZmpCA+VzbCzanF1s7r8Kd3u2TB1e4NQ88gMOt5B2EUO7sx7ocAsEf3MKPRNidtCUm3w3odJ
mRyk3T8v+Jr2aMlwB5i49FCsg0qi4LDFEZjrTMfffqUtN5zBoHXLAovKsef3rjMHYww5o60+3xUI
LGN9QWboKh50KX1swfk7OXQcnvfop9OtXjR3eImGHd5PHBneqB+XdmWrpgS361YHKMkq4dTVyO+1
B8sEcGF50d2QVdU2Lqio2AMPUaeFzC/ukoScEoJGG/T7+kcxq1UrW1zNMoO11zXaDh7bFe49mtK0
vYAoKVy4x7rRftdDtNM7bQhb7z2X+NhiyV0tgTeFkKrebSYmG9J2uc5RwKXk/qA05xhn1zJQ9ULk
viylWkKSrvCXy/LGVPAhvFHtLJ35qi+a14EK4Cgn85Yh/G4iNmjjMt7H17jWoMRZ7OLSUIxGo0ub
WQCuUr4dVM4fGgkaARg3jxTkPVNBgzT3+M4aMXVaRuKfEBPIjbZY7l4RO6TVah2h84hVcVXs45kN
m/9aPPqmH5+4Q5/csXjmwfsubBsnkcUR6Jnr/qB2xDGe2m1S4LgkgId4V0axjIX0c9moZ102CKSI
PTHznOAR06bfoRRsbTUcZKyADpntXmRPtTvZr2sYd4/BPOgicwS/XLyZuvXOqgafco0B1PLjFzDR
j74f37aJQ7Z7NG0zEjmRxSPGhv60N4T9NHVAFlzz2/fH58bVVNBDW16UiAMD6eNWDs43nMA+QBvs
hkZevU12LpgCoNcsWYwmRIbs64IHRhS0rN22dJ4s5zobzu9cMTsVXtgurFrnKGKVmoM9aQB5c4P4
OeCyuAAlaSwktiXFiNijRs8713cj9jXMbFBix7F9NAmHCRPGFGnBmBftw1UhZmYOcPVSy3T3HzZF
8o72FbW9jmBdn16Zzd8MaXolnAi16uSfFzM6piphRuLQofm9XH3q3YddUzUqiKo8BF2Mck12tzAQ
4Bueu7mIiGBefU7ElPP4YWy8yEvEGbj3GCa1GgG1xrxzJAFaxsA4pWpzvOh+tgUi+Ol0ixkqvdPX
QEjc+WDNOkKluK0IoDVHa4MOeBoseNPju4Boh2ehDBmba9uUlTdhP/nZyPH0Ely1N3GI5NJ8yn3m
eeu8/SYGTNf369sqdA1Iq/8JghY0tPPkTOOuSTjHnCS/aMk8HzuDAEfpFEe/vR/ImsdI3yosh7B/
kHTwIB32pTs6u2TiM5wi/KJjaVKKj98VqRcBFAkuU59UIa+qn2140lrVb4CtQXpMwWJ1Xb56cLhq
21ynT3bkpbLExwz4QsbmAPeneokbMEz9VN7yYM63LLHu8pHOMsEbzJCbJ3fjmGoDPOY8ro++jPws
Mjs/sK/lWwA8XlLdGyYthctAi+oPI4+cd5RmbHhWnaw+PvVZVDFXXh66ioEh3qHAwNgHBsACNbpU
9CYMFmOYuevPaLfQwsvE0QKSi58EnPRgIcKySsQLBBps9Z4RtjruOCTILqH1WXcCS9GgEOzehC0+
KaaGjcrHl8iYX9YA+LHElpV5GmtEEJ2Tnf00SgC1SXTBJW1SzYtbzU6uSkLOSyqMUnJKLjWHy5g0
3V4ut7NSx8mAV9666SvJsmijzWCRCDSNqjhCld3ECKiYey75jgUOgaOg22hiFvtn0ddPTb3Sbs3l
OYphCkfaGqhkv6cyUuGos69rahabLp0mF8UdJrO3KRXb2BsuUKI2UwVpZQbbjvvzal60/TCKlRxL
PvbQbnrAsBiv8d9Z5nUiTSJPQerbmf+ZTMPOHdjrC7xQwRIP9LFY+NkMSJQObropNMjC0OiRVlFX
qw4Js6zkq95XYWOh8BQzQ/VKW9O8CR3v5reymN542KJvQM6RZjYLJtOj9yyyzxKIb+ZW0LfEAUXB
bWUtb3J0yEWxyisVMZPBaGvs0+6m9VHL0cbZ21LrTmo1mmcINsDV8LcbQgWYAjzmjiYCrUFcWRYQ
VsUw8WsAuJgjQdVGiYZ/cELrntCFsYiEfDYdVuFfLIS2nf3YwpF7H3cz3LC2phVN5596fNt0+BGg
rmoSO4KWXY9oBIhtFCxuy++Rt+RoVOS+5uhyqea8s8yxC+FXRVKFn4WpU+sERpF8QAlB9dDyrKjQ
pxdCniOeAYzO52089ssOFiTB8hXby0SvnoXO+dkpLBJjVX45ToRPsxqwC1Q2dDD2mX3F02Rhnrth
A8MmrB8+7dYjAoKYoy7PrtSCOyrnT4FeKmJ06diRW2zU4F63GUuaWvLYbqiu8tF4gLgOtZ9H+OCf
1GDeN9muyNjjiZ7Uth77S1kKbG3tW4cXnbvKCPRc8umnEeRxBrL2TT+LoymelHAuLINGksjLhRfl
4p8iSlJTrRYbdeWZ6hTrQ70pzwXWzcPAunQb5ehdUJwEXc8NQmZfGFXVezIyIk9Q/vjZcmFC+DxR
M51JocCHQQcMK4Uo+NAc7fu86xWmzB9zEnVhPXZ3zswIXJAR0OdRuWcLCIaz1TC5ZJAptfGqNG4h
trmPLWOIpEu+G1Kmw9xSm+X/EnYmu5Er25L9l5oTcPbkoCbRt1KEemlCKJUp9q2zcfrXv8Vbk8Ir
4NVEwL3nnEwpxGb7NrNlgib3yH6xJiAnPmHoFRY9nmPOOhrBjAJ+dUAJrhYGKJu1DRVRr5Vwc55B
DNuWehaiOIfe+EjEdJ12FA+A1eETdg+p91YQqgLmw/ZjZk6PFkGro7K+EiSsWgOHEg6kYm9Gebel
RHLV0c6zLoqUew9wP1QMqKsyYPM7MoJX6jWJYmPVcNGs4sZnDs0LJCDq2XSP08GgVZmn5LyXQ32F
A5iTuGv/+VPGPAmoEVo/2VtNNDYDRODV3YM1jIiBLHn6ltd+Qu2jbI1hGxRQGaw5PoIz5kLhCGKx
yIEnI3d9Fr+Ay+xpYh/faFlPL6ZBZqJXSARqb/bductjyDftjxUH3TGI6INw1fSaiwljTcehJ/QP
vlUfgdJfchtmlzGR1BsbE4uMW0EXiO9xhIXT9unu6APAEPhp+aSR2Cv712iXS1PPz3h7/2Hys3kw
NMG2VxPb+uaViJe5o+zve54gZlQTzhMzeQlmBgeokwCKFbbvLCy/9MCrCPrFWwSjtq7F2XIVpLpM
k8KKD4YVktc0Z3wjHVWfItp5JZ22MFezyHvzMPaUM4+uKPrSHd14NL3jW07nYpfG8TYe/MfOtN7g
VhJAIhBJEs/WG52BFQrD1F+lA3UTMXuBPObRELX0z4jWZmra5BU3vG1z/fkMM6u6oZsvD8uR28Tl
ejTkc86Om93rohXop8JCcrBy5xKHWGfAqK6rMXA2E6rtJrTASPYJYDf+XNsnTJRVeDNMoowNV3we
GOnGNPzfioDSnFL+4sz01HUG5CZoqfxhQQ2HCRdZBk14z+vlqbIJVBHypNaG7x2Ud222lIzzjaxG
98gxxt9ieP8ojfip9Op3OooZJSYYkmkxluto9tiHOk3I5H2mq6s9DbG/0JmJDYU+Le1CXlC3xAMr
zzNOE44neQ3vPR5uv1DYuPh8VgGq3mIPnVd+RwhJsP3LENQ3XcRLbEJcsscZ1y68P/SRENdEUwfr
qYQyzfYMR1BJ7ScLt48QMRlO2aW2sr8w7vKzb3/3jtpHfXL3h+pu8+p2CdR3Fc9Jq23GtU/FcumX
aonYppuiidYoBprR05vXozPUm1ZHb7UrQTHi9hVLYRFBhN/SJTo4g8tQyauSjo1nImg3FWz4QW51
SqOFsRHVecDJsg50R7W60oSJAW+go2Oe4QTCivZX6DjZetJ6YPTaw8jhKbG8rXydXOEOsN7UzZru
5RC4qhuO2w6MyWkS6KwNkGDytUX5NbR8mnlcf6dCociodisFeVAt59sgzKcm7l5iSHar1BjPGXvu
yR/PndskhK6W2ZCncbFDwmNGZR8HA58GxqR6blxq7KPKWas25ZqpLAjqjXrW8/Q9D0aJfwUnSdT0
t6bs7qllvw9xuC/p1WbZOHIsHattYJqPmuY02F+wE1zvpljxrNg3UuCzGIKmJQeKC8EaoxQ9AtHF
1naHWfs0JfjMXFiNG+1OAcLLAnJUEy0XwMPqGuxLw1KMEp9jyT7yjHnrrw9oEelWUX/dxE9dSZC9
HA2o3cUniyxUyiU25n7nBUqW2VI23KN00/nsnguv+hfT0MAp9TsKmmtNw4OZMRhYvHJ9QKZFkH72
SXhU7es0zWdfNOjMbrUvBCHzoayxtu3xRzjof/076Ml+HbECMUvjQQvn22fQdrKbSATNEEn/q3ge
Et6ufgb7D/Ve1Lp0NobohJaFYTRJqzkc+kQKipSzdBga/seQLS04B1l3eIlsf0Vr6sSJRx1N4Oyc
GJ2tcZ87Dsb11Oxr3cEHyv3P2fRhScZIwNqw9c61iuNUAFrglfFdZIyPgcBH4XuKPc3dc2bvBKyQ
vSXKObPjRLxaamftdlb8YrU0WAsjvKWIq6sRPuQqsxQXBNYOWmF8bIU7pQEENuFbXo5/jJ5KBj7G
8xjCB60jF0ghbUSY/N8U+iNcX5bzIKS2WTwMp3aOtp7dvhczjY91qN+dovm0SKZie5Xh2uR2ynqG
fEn/ZBraRz5U45I1S8YoWDgU3qLTITu1+HmDadzGUfFK4GWkEFu9mmHKv9epeR1OdzMzzrp32hea
Ec6DCsuHDsKiUxD959Fbt/Yr/h2ATTLnQGshDAKagkaTH7GNPUuoc9Qec7tiSrmkbAtXDmzik6Hf
ZVkuhug1WEZBTdguG+v04s0qxIUGzAI6wDZF3BkaNe0TyjnXqSLcLu1/bSn+KZTLyMTTXNFOXUMP
pXtvxkyYh7Q4MnOVOwjV8VoaGhuDtzgoonpvJJQYdeZwb+vsiQaCa0tem10M2w8PtlTh3zjtfSiI
pzjbw5NRUa4Z1W/srhFujXhd0+h1Mfv2KUrMk0pYseiWQo+EyQYsAG9Wjnl4E/l85o/CHvSaVfV7
0nOyoKhmC83JnTlN4zlqt3ZNBy8n77rrog1GzevAIicuDomaOLYDNRj+NWXoPwxZuiZL9dR68kKp
JR2o1XNNcRJ9E2DzXHCvIXzS1RhG19F12J2hl469qfZxgpIBZ9uIKs3WwTG31fgCg/3TGj32SxCE
QAT41Kh3ewbeGbXAH9Y+ZdeQZO3vgCj/BicX823C4l54fwNQERtcfDwgTBgtmOwPRRJR2SSJ2kvN
YZTlhGR/t6qlpbaqteBxwdFIg2G5QdbuMOdvkaKF0fL8/FD62FNa74Opv3lmAw8/ITxSLLGsAUGn
GtjTUDvc42Cx1IiTR1Yy5blIs3zHw0rsRdYfHJLJT4AV0mffzA5kwMWxwP9+gNFzQm3NtrZh+Sje
BTpawkdW8MOdgFq9JFP7qovQvAQ1CH3VVBNGBtpW7OULfMTyWEcRQREnvAb1EF4zazjVFdHrbNK/
xA5TIE/leBgn60/AGHZmcJvOjkHlaOimvNgnfG1xYMYbg+zai2Kf+ojCdg2z3FlMgluIVLec1+Ku
bWJYVRiJ6GZ33/siJ/te1vqSOLXCsNWk66yo2RjayV0UdJbCuOoCZaBZ6Q2v1nDneCkkb2shsI3O
wyxD1lSO/utF99CJvnqrp1eVylq3y++xCDnZdD8BqP4VjD9MLCNiQZlNeGAiedGJyaI1HyF5w0lY
N4ALMSAftW+Cc5jRSkXeQyl07fXsxAsqpOi39VI8AFxuTStqf4QTdcOo4G8jfg2sWmsqTFiAsiJ3
tim3U1C9hJKnMx/Dp5zrZFvOCk1Q/afkVuKDhz4pbhGHjaXHwD6xnNoYgYKPqDKQ4khb82jOa516
36rEGYQfl1aXxuK9koqrlWX+ozO6Tz3OxLjqH0zxCTmAw7qw/DW8MTTsmucO4NE2Z+MmsByvO075
iAm8GmvB+mqoiy+HQTdNeCFj0CdLH2CerubkUkLs8Ev6YNqias8CXCKZz2cXP8naNaynyYwGvs8o
P5spiRtSB7D1oMHuVRhdeChzoib7xyGNVWfZYNjP0VR7n78rAeS96RTH0yGjK1aa5qVzKyLfo7F3
AzwlljO9TS2Fq6mFUi1iwPrkQzE7eZxmrNLFWDrLR1taK18SO+/yYmtV2txkelA7zyHoIF3w0s6A
Oz3JY74jka6d4dNRuM0s5qeKOhderdg7VSSPHYmkNY097DbLs+kCFbO1PrnLzo345MWkSQJFkd3I
YvAKo2xbuf7SsBaVOx8vy40OOiZE3HmZ4juahnCDVS9seQsM+QxpbgwvgNae04RFpDUcEmCmrFnt
Emaad8jzBEUoUs9ySmDaVfCA5BGWO9Ufk0OptzcdHU07Nx0cNvpdNitj407EUyqruUM15cU7lIfS
oFW9I2C4KrTAAoTaBe3llaQZex7qy3cl3bs88eHZTvDTDAGQLUnAXE+Ko48dBuuYxxYrL+nuIsRr
ipwQLgE8oz0AopwVGx6FIYe4aIZLiBq+cShxjqbG1iv6TTfbJrusfxEK0r5ctEgrHe4hDAEulZrf
YDUSLeOpxDsy34yOUx1Fm/y4SVtek0zv+mFOodFzlEg7hx6LPjxq9NyDtuN6D93kTzdAWdHWqzDz
Jwq/IOm5bPzajLZJ8nVns/LY48mYAcD5kwHvyFyHaJuw2IdEo8cbO7uT91h7mILxJX05k8vyD2ZU
SPwkvyRGzMMPH2PkdHTkOAy4TrkpDNijwrG5xayHyKn2upweDM7GO2AfHMWBm1e0pYMpAZt5ZOGK
Y8hp8v2YigubpEsxQeELpM43XtidMKubR61+EoVg1jY8UySpjtyHPdIiXgY8qddOzkDa6CfLqdM1
oh12PwNlxp1v6Pdbx0nxdE2P9GVDuh6qkxsUN+lrZBtrzLZWzQPOsMHcsoUFql+oHKy32nsufAIV
+peAZBwgK1Y9Vpr9qo5UA1hgBRGILGj1yxMzPQZ8tBm+PtdPd8AV8IjJN1txj1WO/abH5hoGkbjt
LZ/tajx6bzzX99Vg5GtvBjmTEpDkNbqdUnyOSeJ0VM87j74xvgNoVtt6HE9p6z10U/DmJEyBZrv4
cjVWyTJjvHcUNjSO+9uuCZZM95erIZOjpewGAmCsVH7LvJQ7EoTuSjlsMCaJ7UKFBZwWhCNgk/kO
Ljwx0+EQB2zElyhRQqH6zm8KKiu96Leckt9lgp4KTooYrmPwWZi6orjdFHPG1A7W0suYk7U2Hura
+tCY+YMunA8jdg0youhEaPoOxq7s0V3sRYNlHiNzas/4rUl8Js2Ga9q03fmUT8UrKRQ49uzb6aBK
X12bRoc5fjTLRgLfCt9ztEs4oXodVwuH16PpiWSHLTqSqL2CeTLbASGff1DwrZUrsZKH+qOj/JnD
H0Oj51EwiyPpkRhxdAKQ+WT16W0wiZ+Wuf8hRutf6LBusSWmVisujaNt+w9zBEZzrmfSUQZGqo6N
cY/8Obb93TbDiYpHde9z2aBFBvpW4nm9WVn+0+MNPP3nfwV4qNbGoCmw+s9MV2P+HhyXgB/W431m
G1yjjf8xk9Y75YSS7mbRaqgo00wrB3eZDjFB10sTRWxwfFhVEitTD28jC6LkOgDkWA/ADmEBPoKx
hiVMjPsnWXyaYjyZYdHvGsmxRwqhsK558Z4kjnMac7e7Es54TfvsSwZMOyyUqgKP+79K9G/TUIq/
sd8zpkHX5tHfLns1qsxtxIfBxMAL7E/dzRbmXVRchjaGLwNLtTAY+OwmfHVqNo+0M1785UsM+TCF
hHduOpqmBqOwT5J2SeIVCF06ac5p0J+bGu5XFORoM+p5cqjpsjuAKsFY7bFtmpvRTQsUNSjx4LHM
dVVikKuDMlr5y5a0Kwr2LTPDReryUIF+WqZvovLPNSZXGsjq0KmuEl9+0VUs3tCr4BoffZmY66mG
Sl+EabKVZvBP+9mfhRMNb/nBR1O+jfaAUzGONz0Jr01gOnsjRVgFf1V4xUOCg8QNqF8My8VpCrVz
nhOK6JLmq50xIXhwkEGsQ05gspnVgPye471JWVg/6MIckJ2Te0wxAkoR79rA94pXMWpUGrcyGChR
w7KOrTuTDRT1AQbf0AYN82jzUXtWdmZnFO1612qepBtma9oZh+8sqw5m16YP3uy+K2pJnKu/jI/m
K1m3Z5jIu3Bkt+nNFMvO/lvfmHQLNsMNIxV8RueZwkiPfe7S4d42tFo598RKMPQkat+11QGyzzZx
FcRh+4yLxlglMd6HGoLxqlPDWuvyKzDhGc28LdPIfqMyjLSRsKdDXMlyw0ECYV5jarC2nVViiEHv
auZ+j5mNwwMfJo+JTWQ/yAjbF9/xKlQYRG0eC+7DclpIufTWEgQP/ijETEuAei9QI4kx7ZRl43wl
vA2h+9zCkczz59oy+fwZOauBpYKyyicvwGg1cRQOG/sDZOZZzgCHHNyhtuH9KjzLNjdEjsfvAIt3
HbnxcqfFxlVHPtANw7kA1+S0PlaPekrDdTCOzQ38T74GgfUDc5ceNAJG7RFxOw4hc0wI6QbZ6niA
gu6WzSc9nljXRztaRcvcPcwIeRJtG2eJ8dCm0jsiMRfFIMh0YYGStMo20E3ZNAG8Krs3iTH+w6hy
UIO6oXIVtTDoiofGMjG6zA4FGA5SYuHcIVIEmLcwSZYL5LXxThjg3PNcdj8Jt8qGmRdPFs/IKE56
Fjw4xbW+11mAnuIThym55LaFgC3oYj43wyDbChNlXE43fq2PnsQqgjZ+QeB7HrQVHiTEKqW4bDtG
Ag6fyqDf1gzI4H7SVfwzDTyp+06KB3PsUMhnBg7OEPQR1PrxjN1PbVzD+Rgc9d3Cd8LpbJTPGXre
xejZI9bBJ1Ne8E2r1Ce8T+uoIro9Ep7ZFJzhGVcTja4dP+DE/QKMqX9NfOzSRQAFa4wvyCzcRdGE
L7sBVmRV8L4ncWgcKk5m+nKzgNx0OIgQf4vo7zOoFrD6Q84c1KjzPEuuS+8bKHXGvRiYr2SYiOCw
IXEFDjMYEzBL7eIek8bfyABFQU9iH4mZXCNS1gB0sCBdseno93yh7EDx6sSdI1PsZpHPSdYOG+yR
RvTNKW9seYnpbTLSSgL2w9zGEmE01MOdwZSthDsxV7LhbXj50PA6nGAKY3fr4CL40jwHdRJuhiS7
+WnDXtOUIGF0/+yVa0dQw0R5GqNmHVRPue9fRshaa2EO81JAORwsTd+u0iT7tAPFKh0YJNJkyq68
0c4FNHduBI6vPHsMNFDC5Sp0ss1URpKW1sleNdqg8kXXoNGo3mPv0Q5PXuZeTIafVcqh9tXTnri6
hfgHGyw9RdrLtk5hfLocUx4yZleSzRPniG4+OW7HIwriqMcO2Yo6lBN9cOI2PiFjL10TZYRQyLpb
lBHsqbIdr07YEpsfjrTkRmCuZAvjf05ohSK2iqa/FKn1u9J3opOaeeQQ2gg2foniALo5WvdNle+t
kNk8ZKm1yjtZPIjmE6C9vdC829NEECgcivHiplF86XVxzmLYa56A9m3KO2VoLBpKk/mAhrUerDaH
AV45zKAwsovPLhDcLWUHnLtnHu+pUg1HNAKqnS+9mX8qonBHM0rE1qYmEkd2UW/iMc43Amer8iPw
7A6TUVT756XHkZHGyY/5P/a+CW7U9mMuk+LZuJpBbJ4kkWaOnfg0CINiUurC34788iONaHS12Fjp
y/wT6/a3U9jFhfZnVlJWAWqItgeqwMEpTpQ32y01OTRLXkGyEWGKeXvPc8k5hP6fRBbdTs4I8KiH
80l44kxjISZVsv+cHFV4tm2SRIZVjwwdPIbgMoVra2iWykN4wEBVh7VM84d25orIfWMX4yXE2mle
68UnHJWAZq1hJsLmvBk5gk7RpofQmk5JORTnqJeffQ9LRDWsG5BfrkYIAna2iGHJ14nCGZjJrNF8
8MquUl9uO25928LL2ljQViPSdpwGV6xWBV765qa7P0yhrHNnjF+Jhws1c7kO4Cj1vYdbv5k+sFFz
HG6z53asnky46uvGylAYkU9CaHwsB3g1OJxs5vhe97xJW3NyzywL6FJ08R4I53fw6DLr2ok5gXFq
fPDwli7L4TNulE/b944oYfFK8OEl5bxzJMK4FfD9Tj7BVRn/Jl5xIO3DuwzwQSA5UaNxfDaN9wI1
6KGnndcuTVypONBY13rqmHeMLINs/3o5CeHKrP+yGMwNVkxuPsOm9Tuom261zmn5dPBXWqnLbsOk
tm1A2aaMZOllapFpA5srpKiYG7CmFRIfyFLlJvrxQfbhaxIGza7FhDzlpFiMCAte4QMPCCRpnqbl
2rGSW4tDdSSEs8rIcWjXebRc/TkS0Yvt9Ndp7PvUQ+3tvK+kwHwRzv4LDUcUlKknm65f2s7/6CT6
7jo0RZQtuLlgp+Ne/jGdaxgNj1lFcLZainJkM/3Rdg1gsv5asBdGx+4KkGfUjXw2qPV0LfRUNdJo
P3lHkrcfwZyFq26BdWcyegGDOxExXY1DLjcJHsGV4813jjOBO164P49CRHSEdBu3Q1KCtF31ebGk
63kq4U7Hprsp0/nitJG36U2Dch2DlIBteaxXpv4jmCYKjbhqLI33XA2rYepeAhQajRuycSDxmPTc
EH455CS0WBn5qDG4otuh33IW69eGa3B8rbXCEbPFkMj7IkrBKLSsIQwssZQnrSs0oU1secEaCCUJ
rKG+5cmb6jTpzoEgeVNq3AkEM1dG6O5qeuc3HPc3Zvjs1z21TS5irMwprKa84tk/qfI4tw6Xm0kk
rHLvsCUeAtfFCSjYyjWV22whPpgxXSCGF7+Y3dCifTX8DcHJ0sZjYC0mTig0gjMq4J4vB4mf3Ajd
yK6yUTdCDCK83oBxin5fpk+QYi6O4ZvHTmcJA/dgragoSe49uOExhS7QVt6Mv6ynz6CxXEBm9SuI
lPLGKkkEYnlxchZERXlgi3UzpI0rIhmMTRRB0gSY8dsJlvtwP56srGUi8w2GVIpVRzwFViOWqaCg
JGVUzpHJh9jOgWOpXo6hwdlNZuz8XCU6iemQ86b+pZo0Ra/9nZnybeCmifGYQitwmZErpzhwssvX
cqZCLGYrxakwa9irwjro8JxenUmRuxIbh1GVu1AcIAKF+OcQJ4JoUB8c/9ZQfCiziu17m8CJLvPw
CO+Yn0uVp95/btFgT9puCITkOd83TZ3g0GMcj+QPjHHFk4+UGDSDhl0iSvshK+OAmjt1obveSP+1
Mj+yFiQraLMLcMNHS0E+cktkRRyANx+jktMTgk5q/7U1yIIEfrCdHed1UDiI+jEZTtQ+yxvi3W0y
5mndkMvZ9FX/ZAQpbcxil5Z62uorNek8stQtOfG72gkyGjU7UOpdiBCPR9fun6XSLw67uA3GrZ/Q
xpRjtq+jJHUx2ew5puJZyQwvWONuNW9yzDfGC8+zGkUnfrNjmWMDFvjdaSjelANZt546D2H8hg2H
PTYF34MozwmRv7Rqb1k7Hv1W/4T+vLdxjEIay39FUz7ERHn2ElxsKwxykOhl7RCcewTaq+/FjwE7
5cNg0vvedslDhX87SaGTDJHPEMrO6Gx+Iugy+6vR3o16iK45TFNpIQMlrhOwPOcb1p3XX9R48PP+
0YC281r0WbafK2TCNOc/pkaZxKgHs4DnDYMK7k/ICiJ6zCxaIjll7OnfpJmEFHUZTDl8amtF8CE8
abCHB9Apl9AQ3SkoSkq9FMsnpw2vPtpuxLmNU1Mgzq7L6cNvrOe5EOLIGvG7TbrtrMNyGysHnx6u
ZtVP1zEuXsw6IpfnKswCtd1cnKLUJ+W02aK+/c3iiqMnkhv0gj9N7qGEOXQgd63FfbOodDjqRo8C
jZYTuikmdWlxtFk1xiBp81tKhol+imUtCtH/iR91R7E0Tykyi8e2mx7ZE9cvDvAAN6SCIxufROBF
J1+WXJOz3yAtFu457HW9C+wYy1hRb705Kd/MyPoRXXguo7h5dXHo2UE4c5diHmlzl/xWakcvDKfb
IH10q7j8ElBWNkHilsdGldTS5cXybhYnykb0QU3xrbFFesrop77oeT5puP08sqifTqFEr2fyrBdM
viNC/GNoA6efzQ+2DOMh7qlWbYqaTy/kTDLOmkcrjrgFR8lMPwAqJo/CzgG/Beuh2VS/diaOdPGw
4xE8PPExXUw5bMuSeOBgQRo06JteREzIIQWEjt61Pe5Sq4Uoq1eT6MBjJEF84BvG79QxOVAJ1a6m
bHQfZqc7KOhmX9pJjx7gn27wNbk7f76o3j4AQfvBIqHeGj+7t533w05yPoRF8R4jC61jK81PmTTv
iof12Q6NX+X031Xnq6tS0tzF2n3mNI8piZ6yB5WIf77D6aS3auStMbSx7osl8Uzmu8OrcJZmuUl5
XhCPC15m37T2jtfszTZxeJmM6TUsaXsY3eQhnh/UYrExG++R8x9vuYxqyIJN2wMvm0Mx0QTdNwLa
3DIfg+mZsBOWGM2E4YFsYGEvYF5DoU/PQ9Geh3Z0boKrfetXvr8Nep+geFpcxsHN/8+XijMA2rgx
rSzfybf4p346zPnvXla4mwL5m3gtnadL2r7HArMdy7p4tlJ0uAZUeTvM8PRe8jJPbunyhW07tZ3z
xeMaPRDiSrZDFPGeyP3yJewRf4EUpZuOesJzk0sc4lHVX3NJbJeSuZ2aur9W7uWnLn1wjYhYVSv/
JVXfEbphUUMuxyZStaGbcT903aZDrnupnEU1Uvap63JNAASoMlwXWsP6+LvlkgdavbYdGys2MAda
vs21GUSvMsu2hSQxIG1sEGwvMbXRW1CF9n6Sxjv4ozQTnyLscsR0/Ymt7YecZTWx3LF7Ee5GV2JF
Yb4sB5b3E6RqmUTZatVXI7nnAXw9lTvQZfQGg5f5D5PMogmcecEvzl97/leONrXsaRzx2XjdroBD
QXbfHqmky+SRYqm1k4juUiTB3bAlx6oh8fY56wZ2z/Jm4R0DMR4+RUYXXubYel9uaFbX6m2QHrbJ
QMLBruOrC9l5P41Mx0WLcyf69IKYzh1imQWq3DY0G1gPZpFeHR54JbnoITEC6mMFnj5R4LSH0JIE
JRsNQBehpcxtXvFmrwj5QDYoaUQmLe5l8qo0uTxpZj+iQheU8E65bc94poJzaGPGnURzM2tsuUkJ
B9YjdmRjx2SnDSlnqGg4bqhk36FOXgzcmKzAix/Xyp9DDgBVB++vd/KNa5JgZIx+VZFK90bU/oxN
kB9Nfo1wHuUWZIlYVZ6HitkHJ4lqz4w9jDswDu46lbZ7DPKTbRzM6Z6kT8xU84afCFdX5Ltny/Au
AydlkkbfVvIrW/1sdt2N8qZ9Yy4/fMWXRIY7TJBUeqyrsP7yJHbtAFPH60awNBjK2DjiuByONY5p
f8uUFt2cDMMbUNN9W7JES5c+V4EdoJ+p26m8v/FSeZHo95oQyzYQUpLwFOfYwbUtfWIACfuTZnAv
BBuiG+/NsrXRkUp83H1SXFKrYoHzIiGrsUrMHnztHnyfk0NChTRT262NF5TVvMAovusOTaJfnPIp
3uNYt1i76X7CutHegokNNQiCibQibz8g2FHiL7SZF6fhnwgzCw6O+4G4zMhRuVuU798swV+G+WOT
tdZuqCcGMMUPMWZjyLPcWteutZk9Js6WdBrPZHSBpXs+e/QrD9NNAofKyoHv8WftRZzgFuPB35hP
s0ZRaFXAAU+4f57EdhB8K7mGCsJeGGhWugxVMkAMjflDRZ7vZRsfugY9J5oAn3QzJmdXAYgowu8R
uvxBmfGH1OSOpo6Ltm39jxK+eRApsYbx8lOnNp5PfS4KUBSjPwBEwvGXGbNELSakSv34MxakbdgO
f+GNIb0HcCVAUXiymFC2yWHOXfRbx/6tM4sXNBfcTeVXO9kpfkaIEIPJuO1w+CoS/zACblhr9CVG
lg294RxDqvTXkoj8vgdThdhwRaCwD+SfrGHmgrcFfzckauf17Aqdex9xno0o8sligeKc8hZvfE4u
FGGtuh4AnNI41Wk8YCXAhnT2/spSPbs1PKOGQ/Xc0RY8mXRoT/X7ZPKIm/2cSr0k+WZIHBT/GCH4
MTYMf0c5HnZei6cXCaf1OM8YLIo3bc3dTnXlni1ivnNLzhkVFKiVtEZIfy0nmd4qH3uLCIGPNzRC
oSH5x5dyrh6cMLnUMaa6eKkByMJxV6bj2wj81mz45FHcC7qjjrTcO578ijPKFCxoBbiam9uol/9k
hobsMnWTq2RqpX6eeM1AAUXm7GDnB3HdkxIGCWmyNh4H418yZBeI7wu0eLLKX+6ZC+F8gGYVRBfm
j+v/zOH8D/GyLua4ro5///f/WljPoXBYR7ButhySYAv/9/+CYyfkn5omaYM9zddqG4USoBugvdGM
f7jL13OIMoNZCdfeAsCSIr1MvbxVtvcB3eLv4lReewoL9NQ5J5/5Gxv73mpebN+6Uj/UnIgGX/FB
pGtd/6mT6ZNX5VOej9Cxy/ou+n4LDYUhESsDb5awCf6M5hk2p/z/YIxN+/9luPKDBp4loGJblhn8
N9Cv5pkZpKEK9kza8O17cIdNTA5xdjHrYAfAqPcxdtKjaa0kaDY2AqMGAXqjdmEGjFzbnXuNB3lA
KULxXEDIIU8wmz0YB7rqXlfII9RS5IiAmhWjtfF08wdfRdHUgFfYWmXBqY9J2Hbs8828q3gE1We7
9mhZ56bp2ueiwfKhFhqJ9PL7aBefIHQ+jGJ6nAxjuYxYn6AEkoWI3jR/5Aqh9pymREOoXGNFmlCO
EVGkMJhTt8cv7baPTBsnp95bArjiYLtPdLnwlyf2ybBDjNnN8oThgYED9owDkTynkaF79Py/s31g
2rvA1BWYYuKQSxY5P0jf/nPjNC4gRrBFJ3sO3gkuwBvaxd1QHx3ItyBtNp3hHUvfUzS34F+QRf9M
ld0Ro6fP4pPcCigtz07epdc/6Cz/BZzzW7XZTyNIEGbcvnYpDbKk85EO6VXfGpTdomo3HleilRWP
NC3spJd99c0iw5KhahfNcxrpM88gQaGms/+wrFffBAhQvDjhBnYcWZoRYFdrEFJQ431KxTt8PByU
rEJ4rokfJdtmG5Qe043lnBIqpEmgpm+Zufuf77r/wKz/210XOpSwc4K3oN/6/41DW1bS4YJ0YO8G
NPdo5oqGJSecEMGWBJc7YT8PUkb5t5ZdtCekSiyMV3qAL5tEZHsN1PBX+6W16Xy2yEsGNPKNL45A
5JqLX2l2klCZ9072GgSKR3AjTA9eh3fDymprk4AEWjozUZH5E6jqYOuEEqcK/pHb/lbCnre9UZwJ
UeiD6FAoyGsvIan6jXp4/nJeDsqNPnw1vERLFKUBIbxGIuI1AWUTVAs/RidPYoGrRf/F3nksV46k
WfpVxnqPMjg0Fr3h1ZJabmAkg4QGHA7hAJ6+P2QvpjqnrMZmP4vKssqsiGTcC7j/4pzvSDTifl0u
H+yBfL8jW8o1u0AkCiXMockTAFMoTP/9J+z+i9c9dAVpCAF/BTO8oLf/6VxLqyECpajCnWrfyAJ7
FZLg1+40eSzbsoTRjxDegMilOMA2BK1LLJGRxyz7xWRSPDrvuqUJ9ocK+WO+7oYB9F4Sf4cuQ53e
YMNJBgi3mHxhp8cYbdz76fAdp7yhxafbwhAlDt5Wzh5a3VG23SsB2Ahmhf8aWHqvSYZE3x9jEQML
4JoR6pbi/NfdSdGPYcQv1kxRDvy034VE7NZkH2lFdRSkquIu+vn3H9YSOvF3LDKoHC/gYAQXil38
f35YMQEtnvDKcDda9cdkZ98CWSGg2pePsV1KCpbGsMGLj0lHv4EzssYGCQxsdhORCLAm0ej13/9A
/r/gNIehY5nLYS3MUPztB5IZLwczn3DnIwRjeZN+BsVjkUOMcvS60fpYmQb5oAA85yQ4VNGxl+qR
OAnKLAsRH/p5untej8m2v4GcWlnCFEDil+mtTT7yCrDh+khLcsAWKKdjQTWNAvfNht5hGlD7Qff/
yX+yVFOOFcNrGdTHJTL1JuS+W/dtKHjkYUJN5ZNVR6ByGkz9i4GusC4wMPQ6BKh4M1ikQ1zG7kHH
vrqf2+iiSwCensGCXBMjb/ypAsxZEGdf52aML+gETbEIv+OC0qYkGs4udmVVnJeDzm543gYnfY9H
ej9fkHCQTFxKfDPQ5z60dB8TOb/9++/B+Tsd3zfZbbnoDsHUwou0/xa2gC5zhgDPOVXzU67LSZJN
Ad52ZDzW+flZ5g9OU9ynafoNAfYwmdVXFlHRF4QwEHbXrMYFr8zSo7rBA3xjGXQBGQTYdOIB5zhO
e/DQKBdsHSBzD8h27ZxpSTLY2BOdyDA9Dx7lNJEX32WB+9No6vuREcEaruoG/Vuw8tL4tl1eTphN
fBAy+O9z5P9H0zxNkoCZzz8lCIq0pdr57v5HxIzDF/5PD8v/EU3z3HWf6n/dqc8/P23yL37lf4fT
BM4/AqgRJvM/j0rTEqQ+gKnqqDz9f5ihjeSD1xzBdiB4tKpadcl//odt/sMBJcGZze1o+a7NL2pr
0tP+8z8s+x+B43AsMP4FPG96/0/pNH89vv98DQsC04TDGeIhLrbE3x9vJuIhvHt32DWpBx7OKc/L
YKRvXxjM+IToFgSTDfqnd/JfMdn3QxE+Lf+JJnFEeI062D84PckN0rhLR5fQQMSyXh0yKupRzDGR
v/XBqD77MTKLfJ/mzQVWEyBCeF+wINJPI+5RHGCb+7/UF2C9/36CitBxiBciwYeP1gv+HpPCZCUf
RncYdvxbZ+CU7VFLBnADJFM4eNG6tMdbPdjptu3d+6oETI/g/OSakM4R2f8RPgLsv9xuNPUf/ZSI
bQFO5ySaNxZn8mwSsRWbzp1qWgckE+HA+YgLFpFILmNC0BjGdstf8tZo1/yGDm4zMZ16hsO5Q+aN
33jJ/QQf9ORPvMutMvPD4CxHQqnbO6WTnzpqr5xN4jLJwNhELtLjPExPKfpUcqzrcyJZR8LLPrIe
Hh/RJ0+gtXDDxgATxswL9yMk0SOzbXI3ZUV4NqKjvuqiazSTNBT77mdN/hckoeSgVRicOWku7Hf6
99rctxWhdvMAN4oyHgWH/V51xtZgkrGtHL/foYVt1zDr0nvMLDXlrjMjxUh7Fki2tRtTOZ+isssX
0w7oZiisDKjvAN3hqKTxv9XLurlBAixrhV4YGcxgdmz1THB9nlM8yNTeAzBKUaaF5qWwEcfwjTE7
pT7LYozeTukxcsvMo2TSLFEUPbrjjw7V1TPwipdwg9YTljMia+HNE7QNinaJFYXTkR4lslFhB0+B
37LANwd44G3ab+sW5GifmPjZRf7c0Svt3KJ5blMdwpceoO6Muj46wRiT1vrKekIbdIZBPFiEDljV
lvCIdmVVG6tfV7KpDl6Jtn3wzBQb9vxV8wYyBJ+2NEg7ZJonv0dFS6OBi5ikMxORnD3GK8slAjY2
n/wUIzwTSZFrljbVxTD9bhVmAGEydkxu3DfHrHOeK5tIZdOzv/I0jFCcL4bYYEZegXlZtNO6M9OH
EELCQTSBYt9cDMdKW5s0HigkVAxYMdPVE/E2p4nl/im2og8p2cHbDoveEfr8yRvd7IpE7aOApY5M
o7kdu2CHchN7qeKW8pKDhasRUxCFdotgIQ8w04/1DG+vOxgCsiodCjST8t7R8SYzCnQgy4Y3y5+h
hN+l2XCbZzQ6ZA1hecZFoIkQnC36PFBUOfCOvKBS5Pu/cQc0N8B/Lr2muLdBzQQMiPC0Zs4q/DZ8
chjMJHjxa8gFjQvquRtYhrghHS6zoDxa11gc6rx+91LKbgDiB+FxhCHH4glJDbzvjCAH5HKburIv
c+Ey8ZuY5xnUNayDD/Y8nmtPXXFE7D0Xsj5vziq21Y7J9EpFt0iRr1Kpc16Wl9Z6SIT9bYsI4Kpq
0dzPF8Mhbivzd8yY91liYNquF86OE2/sARdGhtQYZBSfYOG1G4TQ6L2uZElkPD/jKtbZ17wMpuNs
QDg9TxuAdpPJznpuT4APIZhnzpqfd+3le6+ia8+zjz5uidIlT0cJ+CrgXuiSSue1M9R7zpoNgRtM
dQvv9I1oj5BrL1kzPxhsEUz2YzXxM8xtoOVEJ6sKXvk+OfysA6otFGTapbarcU4l8VOasiWwhvlY
y9DflqDTYv/sNS+kfb70YDSFt+ivO0hycX40G5WuIDGveWf2tYLvJRcvslIXN4G9aBbepetY/qdU
UYharqiwsYYegDphyPLLtVvJO0Bg+6q9JVPTvoESSHQFaUlDEAFNAwwHrQodnKHbddVzmVkh/zNz
EgyI+oLeYIeeYD051plo4rMi98j1cKILuZpMH/yxEe+mXGz6ijuJ1ehHXsUd4pEPlSYvIgXCH4a/
0xT+GOGMMjOxDzIl8oeoxhVX3ps33yJEegfxGajXepGH2wNmSQRKqEez/mKiJsBLalDZ9vW+r4xr
NvEzlnmBuTwB5m056ZdpvY3KfzPGch9o586P24Xfi07WwyvRz1ON+iW8NQemFtq/1pOVbwZkIBxj
1p9gYCEapK+RUfdYc2CNhBHdnQ3bkiQX29kx9pwfWY6XjE71qk7Yv5fCyOC5JT9zLbDWBys/g2Mt
3PRVJ0h4emN4ZG9jME0x7vu5+y47k3T02n43a/UxNspf1QQ/bNiRsOjheAG+wuAyBA6MPYX5dzAc
PW2htyh6VhYzlx+OaNI0MkiNMzsDYEXldqpITO+z+QEgyzLNdYjpsDRB0C4aqSG75CTHBiA+IVeN
91NFsUsO7yoqwZSpJMefPyPrcRd9/eKjK9Ejm+3WdODlpc13KzNvzQrLA7NdkkMTEGTUJGytXTd8
1PXVTELsaQ4Og6TtduiNOHkH9wgBmERNpTc+VwMHDovhmPwQYEXbNpxuQZwhch3e+UP2lzzMcTUq
AjRbAZLftHOoswBsIhm8TjB0m4rhP7qXNzkqIoJ9dTXYGGd2JL/c9kMU6iJSBmmpYoM9oIUfvQAb
igdDO0i7DaSFQ1K2w9FR7j0aOQB38KBvWolD3uyxf+Bnbc9//SUw/U2am9kOfMDBo6VBR8rPIUpU
PoBhAFolEF0cIbLNGNjtqsH1u+taIp1Uu3Ed9jpYHNttGaDAbRTGyrYFsVkUywMW3jbDPHPpVTAi
gFuBNr6rRlZnyQLYBSSzSv0GOoHi6w1dFNBwFITR4sf0m1XJWVj1bBsUk4TeCSkOHFhPOnwxI0Rm
BYYKx0IottAgLdpJByDZyiIWdDWV5Nnr2bzVjKT32jdeGZ/wXTXFQ9zVn4YB9Cn2iLQmanTyfTZa
/hDdojU7E/+0Z/hKukhv1GezcvqVuygMBWivdTxKscmC0iBOK7qvh9RfJ4ilIL10LaiY4dFl/4vx
bqs7+lCvBkfqkZ2YaEHac7Do7g7I0ORJhvYTqE1rPXdzta4igs5njTHT+CxCbtxZ6n0J653MHeyf
UVReJqNqd6nOH3Kzf7MmnOou/Gi2POW17Ynz09V8R34iFqFcLaHpzrDPRY/aIeyfh0xc4WhCY5W2
vWvGp2Yw1NqzGRZ2sMElQ1U5+JsYg85am8O9Z9dLVC2uc8rbl1QfMrP2r9QWdR9rBI3U30Fu+QcP
YEIess1WqmMsapO0W9ZYRaZjNBTgyG1jO9GkHnQ6iRWJv7y6DQI0WT4rLpk8m75lgAgwBOa5jbW5
bt3yLZD6sSCmjLcBXzWUclAXtLaDy0fujSja7NIod6n5kUFNRnQQH8kS/MLE4MG+9nAiBFyO+Nys
xzBo7gNnuDiNZC5sDPY1judnoUvvrg9h/rtFWB1kYRHQMTnbgkR1hbAd07a8etK+dJG3WKuoacSw
GfwCRCkJnHMEJ6j0sl0JtgF95bgNItfaoYfbDGa/7WcdbjPhf3UJxVPlm+e+bqxbcoYvU5vFZ6cy
rNvQQh2l0YGULX+SdkgAx7iET0GJSxCYHCINqUAGmbVD0zpuGUzqraktaBPBjG+1AJLAkCO7TVQQ
nPJaHMErvMKzxplRobxiVm2Va983MCi75N363QXa9pPNQrzHQczOAemJFQ8PccINI3vFKqYbPYbk
VQLZ1wIJId+ZQoNZi31Co1uRbGM+1fsy880bln/AdgJeHTyQP1Il5FosrJfFb+Sy01sxi7PWKYT+
y1gl42XmB9uXwfCRTkwjbv73PzBMTiCdIReejBbudLydAaHOkwvFcDAo3cYltyFs5hNE0GETZh2L
ISGqfZjPOKqnDU5L94kD0SUUni2CL6P7Jo3UQ2GrBYhSNXv2RMc+CHBGoutqHN95ahM6G7w9a8iv
4ztYwuMg/I/SGUAomo3NXvzBVkVyHTWqJkWSaTE1N3Vg8SJ2+gO0/QMl+qc/+19kbAI3ixX89+CL
2I7QcAdOQyD5o2mhqfF/YuRLN02DgBDcFyrSk9v7wAYLPsQuQ4uY4V6Nwh64hViXgH1nz71XM9zg
cILQ6SA3tgSddE81k3qPBGH4a0T/50k0NWIPosL6+tpJyIBRqJoVLfPKJHIpeW8vkd4b5rgh41sz
QrplqZEZxlulsyXxgmjVYWqfRgBHDrR/c8n3KT2Gc7A2V148bpoKoXuMT6ZI6mSvR4ZLiteg9rPX
2LdxamLSbVT2TWD87Qhil4AFvnBkQ3Qy5VHnyuODcV5do9+FgfnuYj1J0i4EP4AJmbSKdVtNHWJW
cat9nMtxM2asNnR86DTUkcXcpGT6mGmP1R90jx3JoGpjt7ZYDXKor3lvrnEZNJtG1i4zh/Ihy5Ma
eRdMwtboKOF5CRl5VrChw/nXBqC2K/JlsS7sbGuY+VfVvzZZ0p4z/mShaIwD+L1ANqD3/QaGrEVU
h4V1lm+rWE00NSV0k0M69Lc8p1r16cY1ABVYXA5NBdtJAR0Di9QOz0XDgL4qQHlWmUf0YuoFMCLg
8wHWt9coxp272CdBL43Sq5btMwzCpIc5t+arvzMbwtfzoa8Zt0f1MfTeBQoTfZ5tgoPICArWqdb2
3scIsAoC5ppxnHwymdV+cCza5OLDwCNobKZRqGeMTBuvHKBfxPmtMJINTAGsJrJC0Dh4u+xH41/O
qvEUJZKPbWaJ4XWAzmM2ZlUzrP0qgguGXrr3rf3czz+z2T3L0Pk0/emmD75sp/sWCiBh23ePdklt
wd4WwXQdHNOQEUMDp5O+IbsGWbEOZ/vc2M4W1txT1OCvt63u3g31dQgWaFAcqV1soalFTHgP5mKr
Q+a0k6RDkpoRsOrI8i47NEYToEkyD2b0HHl5DRI6PS+aIN2EsHqa3RDU05bgE9brod3tmvCnl0RM
1EU9rmy8d0ypPW9vSkLvYsnCUTYQhwhSc83SZ4UtGMcUq7KrNXVu3n3T2xXbyeqmLf86xLCZxagf
uzDYNzacUA9fa6cpj/E9juwB9+ogbiYAttvK4sAJAH9Vne6PhifDUyNdxKAz/MgBsOkp8zhPysq9
BMESuzEDNhA52TXikFnOvsyhrOXNwlbK4ccMFq+fdajRFaeubcPTP6fTqHYRu1PG8+thmJG1Eb8R
EEIZRgSmNLPYNrp57Q3/GLZLpTVhxVoOsS7q3jqzI1ErkebKEPFLFP42WNxZmRYU7R4K3zSBs9N4
72kwPZKTwm41Ry+gPXiPTBjWA683i2JwGBMrHgfFtK/mk5oGWsT80kt324PRsJ3KWQe9nHlAonUY
VxfHUFudxTR03rgofjZ2TDrpZIw7dwyeYqfoMTiB4U+caJuOKI9z2zLOwn+ET7XkJ9P/0JqcKWtF
aW3Ae7AKqO/iwCPNPiy3ANXUrRlr/wZTerVSI9xTJ0kh1AEx9Bdpx1DTb5DsWa7mLLyntsJUIAuS
5eaZXNHU2/hGe0G1fplENzF5bO5cW9hnbv6A6QO3L6qUDho/hr9KFNEtfCgWCdMDTi9x3wCfy0VU
PyRj+RSE5fdI9XYOFeYc4cxPc2eqreq0eGt8710aVny0rKqGjoaTey7gcVUoh4JJ7E0ezzVhmvOm
yc1DhQgl7ppgRVhMRRq4OiyPOvz+DBzZQitJ0MuGEEJO1RKS1+rmsfX7X6pl4DMQeh8BeYNua9Ta
Fk51dT1sh51/QgP44uqp3U2qhrqJUjX0KTprCwbLPIT3vBrJhhnzfGpFax+azNx6KrioBpw+rvWv
2RijVS6jGDnwDR7k57KF7DZiZUHxDJMgoqgDDBJyi0AorfQvbz3W7caO1jEyUMC511A4+hRM/uNc
5d+JDXOuMRlQ+FX+J8xl+2BZYBl703wG91hvI93SCDTZfHX4w65TBeo6UURDcZl+FknXnYXp7LnT
m0PT46tOQtM4MLa5y9Nouo2d1yLMs+VIoYvQ2KT6Ukz7zAfwV5qqe1N280CJcqfacNwXWTDcuwTZ
3aipxXSOyDWOVb63w+xajFOwiVPUS0WGqi2ogCzRoQdp+ojZiDyvlCDAvgBZakDbNIDKnnL9VGZ3
SYtlEj3cY12Pl6pNSBZMADBhX2OGMhSMVysE4ogp57TA39EDETGc6oc5IlrsMDjh7dKAIvGtT0nH
QbDhX0cl00MsyS3LxnBJBT7nI7JRCcmMAaIpunDjhKa7VVWKRbawXkTiQMenNfUA1TDiS7gN22UT
Dk+L4Dy2f4aEBURweonQAcGT9xQz0oZhJLzLCGF6BImum6JEQSmZovQwUVMflU5YnoPCOdULkd6e
YQiYzPZuxjJ+mRZUdaH4tfCwoy3KEfIfjnU9ZacwbC5D7r+FZBCnjsWf3NvKuLrtYnkCY/QgKATz
xdgVnwe49yOOq1Xf3MVcLK0xbJGZftX+uLgNQg7uZmSiRf4OI3sDSwughGxfNwkeoDpfvI8PargL
el4LfgkVS/lDgXQzuqFBEF56QlfK6Jlcx4WKBey/qLs7aaV4XbzyM0/zJ/po1MkR1UGtLil3e117
JQkZDimEONtm15IrGB87/rFPVkaCYd7dk+Hwzsu5NpiigQrXGMkmTr787HGw48W+dVpQHRTNE3GF
sCVjuM+b0eOchr2wtej3QEKOqVsCMGHeEx5AJCOPH7mQlpXA6PfPfMa3tLQBvwElszUl3KcGqTos
G8bJebLJkq5HIP21RrDtDT6bgOrFKE2U8AKLRXeyWOfaFrl6bthR54n+HaPBn6x3fzylTmPQcQa9
I2BZHMX6rfXM3exGISdQH++kcr609ULO0wFBA2Z4fByT3BrJU1cA+wPFu3E7zuGhdC59TrzpLqTp
z4AHwxck7ll06KydTm3yMrgvh5LGKq5X7LiYxDH5/G3NCZLlgsyoXxwxvKFnfR2khynPshEZ8Lk0
nXnP6faEUmbXob5lZXe3RIZT0Lbg4JF8kx4S0Z3DCQqXWxcJ/p9oDsp1r61FV8TYoxtucgrUvkWU
p2+tNruGhPbuHQnlzTSvUZK+NA3D34C9Fupfq90ABr1xTEb8pI8+5oHznUlBxxOeu06+ZgxmeSbO
vgpPvaV+fJH/wYlbEeolsThGr2TIkGcx3BlE0zRNc+Hq+R188GIZwxNdneUcQF8Nza1LN7fjKWR+
QjLJckTaISlHcBBv3aJmyjkS6YC6hKxeHj7DSClWCo/x5GKI9j9CN7LWpTk/qDyPT5H6yzZMqh3J
c5uxB/5X43G9iXrmwbYr3ghII8jDohh0h3Arat9d05KD2u/UFpTrqR6Ddp/7GoZDbzOUupDnhb4Z
+fm6GdTJ8N/brtcnBe6VIUuzhvE9rwdJCElReh+9pnyB+HNoA/I+ZDceq2Y5JoEph5nRbKbWsA5R
AnbfS1tsD91rahIhFhStSz5fvoErhCUEvCDtylvfQQg2PNzseWCWhGoR1oopv0efhs8px2u7cRLj
ISubQ1vlr3XHaFVMZYnxD+OmYYtj0mLMcIocqHyP5cWVZCRknXcOS0oOy7fQblFmGX3sHKWU5FH1
uXHQLkeG3+bHYOF2j3WBRT0y1xD7nW0NaOGo5/nQwG1jPjWNFxDSa8DJJ9toy3e4CY9T+JRlZrSr
TKCyVTR0W3xNiyvaoFQsiSCyPw0BezkhomLV2wO4P18fObPeINx1UYqJWgJik2b+Y7vkAi2wEfd1
InGXoK6a4CBzPPW1eHEU1B4ESnzDst2P4Zr5B6aRKF3PQnXrKdJ4TUyUEqJP8xOjnessHBu78ciY
wSNfCfnvRx1zy6haf2pmwj6uud4dh5tewMOc9JfV6BvlTV8VPusd+tqjhT5jlSoitqpoLjfacH4A
TsBmWc8T/HE8NOOafIWIE9a3aOHkI8Fj6LQsrujavAWVQ5E15oCzy0JspVyO0yood5XFZAQRV7Pq
J+AFfh6/wBT6HcrxRFvvXSqMdR629Z3IA8IAB35QSQGwBbxGeRGV4yHOi2OAKekuqNNPvyx3vSTL
j6jg8pBYZDB2lrljyYozmvEgZEnFpZQswJTobA31k6ciE2shAuagFbj+sLaEaVSsk6R6i5ZOx0YC
chMp9P6tujJIKnmSwnY9900JCZxjgWJBGJr5Ik/nasARURk9NgynzHYG0ovjjIkPEGewMUcgra2v
zF2jqUvF3CwOgPa2y3t7Z8XrnCiIq47VF8qjGxrK5LbTfzIvD15yfc8Y1dSMqBmsaeJw54OX+mey
imGk2aM4Ng20cTY7NxnFx94dFXgeLe8cM/tNIvFWFZm3oSMTbH2pgEycjx1WhO03zQJ55CHzYwmJ
AP8HF/7EMQWEbw9O49gKOR9qu3KOLVQg7Fbt1faGftsIPPfU+aOfTlcIEzc+C+d3Sm90m1PbPA2D
Ty9VVFzaI9QCJ1J8NlF7KYjzvrT0+aQNk8iY4ijMS3hn4B7201wVj1GNi8KzCXAbEyIEG1TWQ26G
QJqDX6/j5LWClzCV4aGncDwgcLqj4bzL0YdtG2dsdhTkkkkJxK1bi03Pne/TwYASJFREEsASV9BA
jAzXXi+zU1mHcgsx9OhT5TFc6x7yCBFcYWAiYDrYs7V0g+47bQvvNEf4aNMea7KIyBMvBNwOG4lh
HeUDOXjRYklLXlxZW5upnP5U2aJI5Sw/SlprCq4EIXmdPNoNvvGQiwWcg/7BmIrnzcIUtch2gEai
wWUuBXqJ5Z0L2BrGDfF4YF2qeeF/6cTfzLzHq0YvS+BlH4a5hYOqqgAyqYUFi5aC2jCf74NKU9rj
mwAdaG66jCgSwnYnfO9sz+PI2cwaFgyyUdzjgGoKp7LBxRvMUfx6g7QCI6mv1E4MqD8rp3V5opx8
60VLnvnn7PDG9pBP+sC+2HE/sxqq543sKDcT8+qQF7mnFWOaaYcpUB4iwMvyqQBwkRVxd45Cn6Ey
ggRizgA8jNSmVT7ch1nZPWTSL9mFmE8YlTCXgaPYpWiL68QSzxhWbiLH/0Vj6V7HyrgfajjjnTDB
XObhLuI3DPxCw2wYV0MO5awsiL+b5QX+RvY8ArwNbNk/qjSLjgIr42ooGmr53njJEBKSDMr6q+Om
fPOIaMIXkt3jX4KpA9fxwYOAfXJc9xkdPfX4/Br51dkPvKszyj/FaPJa4Tke+rXfR8wu3atLiQA8
2L7nvy9mAsF2CpgLVHi7DUVktUXmsMWHXtd1i4+C9MMwenCb8E5HO2Nw3oxs2mULnHkBJzgONpLe
Dv4kAJCxyOijMiZiK13/EHCyY6oOnrK8fUvTP1EPFzj+jTtd7WgyznCjrsY0vekKs1ZIpF2MToMv
/9Vyw4csxJYzTzmKO5pMW9wHgziqBEpg1SN9gNiIcQAGkjnfJFjgg1m+hWzB6XB+1Zz82hwwEbvc
m2rK3tuWsth/E5m3+4XdC2SJ/zf5UsE6U+avyMaDOeZH35s+Q+kdcsR7XDjBlQboSZvNWYXWYVF8
tnDgRxj1JfBqd0b5pu4s6ZEnQaZ3Xbzb7MgJH9AYNQPuE/5u2KbfTqDv5hyZYIhiYggOVMrTRkfh
1plQcRthJlZxNKsLGT/JXaiYMRlXNlXWF1veC1sI5yWast+pQwcSZtRGRAN0ZErhTnHleE2Nv/ys
004XMTtPND6PIOgvhUWe2EBfDKwh9ggUc+iSK1/dZsKDNjgSYSe8ir+Vzlv64RYL7aYDGsAAN5hP
ZMAfxrT5IpW4eUkM907P727bmKDvJsKbUvQOYHW6wyiqde856aN0RMTWzyIRxULD3DiyuMSprvZx
KL5wx08bFefZlfjLs89s6WyBYyxdv30SnDw3wkkJOpRpu86I1N6Q50KbFy76w9xY531nAtGh0vHi
4DO28MPEwjuOHqv3HAAuzSAzhhGsS1DA7hnRTkC6ytxjArIVNqG1a2LC7hQDSFxy+w4RARB8Fu9T
PcqjlwwlAt0AIJET7wAhzquSt5cA9mJnsUaNmYyslRfM+6JuroQWS5aOVKFygkgckTpgdh+GZX6r
pHTXZtllp3pBVpRptHYYHD4MmfMSa3zDvQK8ifrC6lB5hDI5lH7Lj8X5DTSd+IgB9juPq3lJQx1t
RNwcG5IjDFqKz0asvaQqb/whbHdDjJPKNWZKvZKFj1NqbxvZdKZNwd6t5ORaeb576bwyf3Lt5khu
XLb3ABLH4OvePPnLmBaDXmIiqZmB9KeyZwG0dCk6fktLnEuxm5usUlxs2hwjGXL+qqdPJkYMt+X4
buGPu4GAl5xy02m3hnUOF6XLOKfzXSrNR+4aBDSVYewgrRFkXir/oH3tr3sM57y2egflThx74ua3
kQfa1LC7E+wltW3GdN9UjOpDMQvSjnyDyHnwDLRmLvu/jsNe4XW1JiADURFGOAhjccFmiV5ycc/N
79giqCNE0F0pJqrDaNEL4ktm6kmpgvtsOuPpZZs82f5LELGcTRroOIo3K3dr82PsGIP3w/wzZNN9
N+THnO3Ducdb+tQGWGBS5ec7L2VVlPXY3RIsfkOargeNXaaJva9e8+uVWoo1OCR//WXGbMNs9z6d
gucwKR4o/Jh9BNNeI5Vbsb561vAQECIXR9EH6wlmGiP6tZsVBOA1cb/CxW7hOPBvvRhdv4VBNopG
CiWAJKucYRwepPGdaQL9Br9h6PsatU/YP06Ne7bdap0x53z3FqXE5PwWNK6+pRBgiI9otL0X7dns
BO2DATJp64XJDxes3aNCUI3/CyobmP9AgcLeN3S8B0x5SIeG+k/VwlCXTch7D71tCCRzA4BhfspQ
bT5EyG22s7LF3sXBtwoSBZyvw8YpB3phJFUHFqwX7JXZ0em7t1KS/2ssgkI/kE/SSQpYKGhIHMfI
OBV+Yrs5GJUX43Cn5La64S43ArK6jPRkFcgj+hQgVD1O9i63zs4Q/BisUpUBrGSkEUUZAOUX4RXL
SzRIWd1zvZVf8eijTMZTMTEuO4/F0TUITquALQXJcD/I9kRc35s1jOUKXOqeJyaA1wZhheuKba3r
3OsgPDqUmGxGCEAifnMtkTyvuim21yXJx03qn3BWgCzAWbrhQiA2XLCGQq/mWyyKR7eMl7UvQBK/
vHV7IsySzGfxMB25BGrorckPJpKdtF2WMAmPEDsTkwXOCuYr3NivtqiiG5IU6/UsjXEt2tpBvgOu
AlchptXeS3em2awCRsY0Krm1DQwahwz2iozp2MHm3UJoldyuKt1KzTsk6+FzdLZjI18TaaFgdO1t
YULUnZi4c8XjQFKKnOAcj8HkFhgM+bFXhGncz0XwjevlBXKw1t28Y3uNV0ZzvvD4UQJMiCiUGD4a
kU2bCEn8DVHZoGsqBFwZ9xacI44i1dyDA6QmB8BBrJfzaydMBBEyUh8qIvV6aixdWdcqfRuS8qzE
aWyaR6mneYHtLmScAQKCsZVzcWccia7ZRD09seAJunEM8emb9astP8kcIVC2zLbKLqJV3bQr3wYy
7Q1vmQtf082QUJgEvSYqXltd/C4uGq1kJMlql6J61LbJlqa20Vp26qAn8eia8RvKOLKJ5C+pzdgr
VduCYe7vFUrGG1Fh2U5dbpYUwwq21EcSV95xYuQr7C4NsFtbqt9OS4IKVQw4u7/pJrteCwSdWCad
F926REBYPUkUDILKiaK5sm25KyZzKwp2MapTjKa9DxZyvzaLCcKk/4uo89iNHNmC6BcRYNJzW95K
VTItsyGkboneJDNpv/4dzuZthGlgoJa6yMxrIk6wY4h9/zv2SzZlxHDN/alzwSQ0naHXI5tmRhY0
DPNMSA2Tl74GbNTK7zlhtiETRY3PTq7yWOAaYE5XshnEFq/eGfD8X2MO3xX97qwCWIAx4kpYP0+F
67zXJrPArkaKMV3ImXz258BjKBnOe5kYb9aUvUBR0TbIXAYMCHm9+GtoeGu6fjp6+Utej+/Iay3I
WBzJeP4WjjoHcC82JmKMlEn0YWwpFLvZs8nP9t7Z8mbMhx/5QTdGHFLizmKPr+DvFJPRGGBXIv4I
GRuXvEfgej6qt9KudkSN9tgWp22WsombrH0ZYX/VifrA+7GZ3PmB16NekdMKDsN1UAWyjJEknuk3
lfAo476bxPzNZ/lqEIP90Cn3u2SmekyzmqKVVBn2zjaR7YSWsu7Z5LHDVmmBARb+A4NpunPZh48K
CW7OOtwqScKoIraSGGtRwEREf8Z6R5d6UVhIy2Lxx3oVb+R4N0xYD3EFfu2/PLbuCaYBhjEiWyvQ
WTcfHDL8qhdWGb8M4u3VwDiAwJOVK1tca7Mgz6nWcheMRMjGaITyKL12bvA7JoCygNsbw8S6silu
MyUxumvwBX1g5SfRF5++D1QEo2CuBfjrvGDtNS8aT/uWD/PrEOORtqwXmyTBTcf4f+6zecMrLxYd
w8kmPcw2YHr2uiB6sLH+Dqh5itiL7+McbfKmbVZW3N0z07sVukTYhawhz0C5Nj03ZCofqgbzT2cW
J+WohpcMf5FHp7FUnBHF56XctFn7i60mp3mD5JGg1qPiSA5lR4LBnGHzTGnP0/SO7utrdPtHpzwH
LN7WFjOHlaVLtAZkHKxGjhb2O1toQnh3UGLAvbrG/yDR/lNSZY9ekvwj6xYATNivlJN/BG3wMkB4
2xhT/ijTYTrHjNPSRjC3hIjkVofcFu6e/Qz5CGzf3DG9xL3brSg6J2r8xZpKqkLLWNQzQ7I/A3sT
0Lu0CzCGhJ78CHziDY74N2RCUG0vk0X6FmHQu2FaVNpucSkYY0JD+ZuF3X89TwYQCgVYmfS7LgYd
xZv0Q5hxzKD8MZ56HJiZeRiM9FN6xCdKf9w5DGr7Kb/Vgw+XdCI518ESZOkBiSyD+m1u/4n0uB86
FDvKk4yyVIbXc2D73HfmxSQs0fSrd/A4LU+03VBQgC2NwhSF53jq+/C9z7fwnQMsFO68b8aTDQUu
Mhx7U+Rg4jXZg2S/F6xcrzPZGuugAUY5Dwp3UUTgPevFoML+PklSEFnAgEkoT0oJC3Y9pF1CkpDs
kKlMxsXoEMBFksOkAcm4GyLSbk7M6cf3uJJpZQLpBGfia/2Sd8gE2sZ6KVoo8XoTwPoPNSykPBxP
ZWH7m1ghAo/LtnqMhuxGneusAIHYb45ie8fCvm3adI+WC8WCWZmnVjZPYHGma+DqbVcq9VV1oDoy
D4xawFGzS4N22pWS/WpFHC+PT2OthjLs9oEDd9cPJuL3xpLt/KJr8T3mrjlBbkxBku6TPSnxZPah
9r3kFJOFhYa85EZtc5bfZt2vO3jSyOW4ch3LO0GBRagrNblPdkWWgnL+KLcCRxeO4tluP00zo68P
ORPCFuoTXB6YmD1CyaxJ7l5V+wdPzHtlx5x31WydO8IwzxFAUJs0TSc1rnWdn1KEEBunQY6J0sgh
Y8CPcFjU8YVp1CcSn/mlz2gYXQFe3KyJr7ZI78VcIOVDH1lHXEV0WGWjGVwlwW7oS5w9Y5tdtM/F
kpYFEQkmZcpkOB8teWuXVI3PKhIz0oamf1qS4sGPjoQR8V9x4XpknYDl6qxkAXWD8WHOoQ6J14pn
2gW0jtUvTJVVOtMgq7Q5xLEv7sOAVFx0TYLZuLoI16yPfEAJ+ao1D60Zn+aye7I7DNv4iF68hMlE
HCjUUSVyAjwE6RlG4TUIB1ow/B34cwdmySIPt9F7HjxrqJSLGmJgac2l2W1Cd+JV6BY8eK52XvVc
TVXIDI/qe2aSDcpiU9FnhPb45rY2crYNJeyDH5Uf9kh3Nmv9G9iIeMzfIkpObYcpYPR5WRLu230T
Vld0Q2iUCYIyTMwVqkjOqTjxeLL4SOkxRmT+ZGh27/Sf68AgEYPr4Zob8S/u58sYQCnsYy5A0kSQ
9lnOq3IuPgInH1zWyoWmurIG81txSa1waDykaFFxQ6xU4BNg6X/0EKmIUcboocTJU3PGMqc750EG
PdPJSZgpuq07VJ81nshlYrTVLoaf6E82JqcmAiiYEwfnNlyQot4Ef2MVXIEYHgs9b0aB4ULMX14X
7pq6+TEbxhDN4iGN0nwP8BLEtVuSY9TB2RGU2EEGjARfDSQZsG865jnNC7YDWnhsWZWR4f4sZ25P
WmnM/P18JuxAr1WhGgaG6mcs3WaT9rFDxzKU262OHQ+qMZSpIQEGZm3syDuGVskAJ7RPodv1MHoy
xpdpEmxVEF3bNMI+Zjsbsr2saw/0YMfbNm0lFH0lU/GSvdAdBQeVIs9L2TRubMN8sRpIF7bIkJeI
+MRsk9C2tjE3AC3RwDUueGVhvORDFcPPJToOfb+LqTL3Di68jSSmyXcDs3nL+9neeWPwJk33n7do
LbSbtEd/craEa83XDLTJVjv/fDCYH66YG9b4qJ6bmBKDoJyPAGP5yfIBf3RgU5Hg2Y/j6P8zHRM2
pW7+1kEy3PIg/0mAre4BIiGaNPPh7B6VlOmdGc8+16G4QlYUbGg0AlR/IGq7Fm/ptFQGZ2eE6V0Z
qnoYDGVcEVljjsEyT7RObDZnZrnZVXpxy2sJjVJlett73mnOwwYAsf3Er0tX1jLxr33CfoXQa0/1
7zZjTmXk99E1X4fcZrRkxGwQc04SxBVHlySYqVhI5Yeyil8hUqsp2mUNiU04IpoVZkJt4sBIfBRp
gYRDlLAdbFT0GkcU3AnlIKl6aFgxyBN/SEEW8EiN3g3gDfoXZgCJ65/RYa7dKWUp3KQv8YChRQ7h
W4ygTdfiLxVVubOM8Fkj+F+PDJi4yNOzqFscu2FyHXrtHqqGxrSb+/zup+GBpePTHMefuQRBkhOy
5E94UxIDW1MNFdbL5G8sepwAPksbidOJTQqOD/azTjXzlyfXXoIYFegDD76sH6wSHTrOjXNxh1xV
MfjG/lF4ZMiMBnawdM4AI20cn3bUDqM/rkcwcwRcHOrVKmBOtgZhxvyuLo2dlMHZMtkw1ygEEIBi
fQBEAZlnX8X1mwHMlKTRITpUDH+WEnetjZ8pAuMb477jwEC+Igt9DNIaaRfeZafquL6XLz37Z4Dz
mx6X4Nqhb0KWTZeoUrQ+Xl9yqZAhPgxhs1/cekQ0okl1w+pLDdBShwqxUhyAQ2h0+5rMClA1qHs/
R+KPNjLe9UPxMQiqjYr0Kj4o59Mnm3BsZvJ7Zn9nhOa5ierN1Pov1kTSdF2I2+RRRmkcCjNrHID0
9AQrTdoESMHiO51ABJr1mnCZj2DoEuRyBbML96hLGxBR7vyIrr1irCvYdJXsT4b4yRji4CCFPPUj
usp01zPbZ8pHkgxRejHGHevuO4vfP2q2nGOUqSPE8rSb0a/G02OPw2RFT1fvILVQvgBClF3z4Qme
OMqzH3d0Px1noJzI41cUUQim8B2ak4F4OEGcT4DCEqIAFa/GBgVoMGrZGNZgU1V8DeIpXsECQ3XE
z8DewgDsB5cO7yynpd4gDTRBvAaXtA3zYztJZDsCCGMxVheKZdpJf9FaOv4THcgXuDlYxeWwoYJk
pk61Umv0XbYsNoGIgl2C6hXY94yW/9mE/Ywl5iwm66tzjIdumUMGJzJ7EYOP9qGzSnIT8u6+hE0y
OXx0lXPgrVpPnrMTXF+aC1ABel7xy5O9Ho3OtkaXYjrzedA+mTx/op5IQBijODqMmRFEYR3ItnXn
6u/kRtl1jMzsyoCCmxVzxLpJb7ZaBoZTvXMicDv4FKeN3eHfrCYkqdqMgUWyxKRvmpYhGonjmsDK
VSSPpulkXKXUIiWD5s5702O4ZfO7a7wADlo5HYA49cxa2cYx7KCktp7Qc9orU3FX+FSGabp3ndhE
xJZ+IqZ5CuuOBqzo1uwvKqioZHx6qL/A42yFbud1Zk4LGfCIhoKJf3DHoL1uCevZGgqESB64e10B
MvKr58TQ/3wopsSm3e24LamTJXqx+jMdobkx8EC2WTGWmLsdcnHnCkPBWDdSklXeZFRBxTBsAmV9
w7rLTrX89iMBXTyZ1u3ArFb3PCkd4FWdy0vRNm9WPDy55sKSAupDGN89qNtnn1GhVc5PomY8mbJD
0SAm0Wyh1TWLF7+38d9B9t+o0tyaQyMPLYoRBnVg+OVETrhsjn2mgj06/WQFdBrpvxPrJ0MyEm6F
OR96yeJwksUpLYN4Vwi+ewDfeit784+ag8tQWP80xfDOsBdTWqxe6jZ6S6R1wth3qlrvQlv4puFT
kh68hU58SgfrOWdpnsUNDVnxx6M8saP3JGnUERIDlVWBBsUIoY9NiCzN/oW8qddkSp6SMv4EvMkA
MENuJo0XG6Sb54yEAnTbVIQnxC3hBgUtKyTyhAWryCi2mQUO3OXWfEda9F2QFNYw8eF9V+eqxXoD
9IvVzeLltRaUaO6enLK7hXzaezbj9FPmkmDozf6JNewZE1R+6uwhW88OQxMrIK7Lq5EL+XLKdp00
weBZxriVhnfSiS5uad1sR8/9HPvCP3k+emAGPdwLTUkR3SMsqaaRUC704a4gc0TYxqnU3rARNCab
8VM6yb0hPNgJ5xNh5XcZw/gHVRHZZLAC6iTYqcWTYhABZgKuVzWzrlG2e2CQTCAhC7lF8dpbzuah
juzpuY4e8TkRtaQMuJARSqxJMBI7T11V7ELJhLWce9Qs3FmrBl/VXC8xftM51QOgaeHvQkcQsu7U
C7raeCXrJ1lV1memjCdZWm8Z0ZC7rBgRfHDahh30pJH1lh+sZ+GXW2+ok11aux9pyLxvTFESZgkA
xbx2d76PhpYFCdM6WNk4lTeWm/jHhvAZjLW4XcwluwB0pMyo0pK8f2uWels3A1Jp2mpAq4svIoqu
Di+XbJvulKMF23XJJjAzeZFLNKVl+s+Rmxw70lDW4CIITXWJSzJOEbTYLdfAtC5xmmEBlJcZssBp
SoYjIXeXuoyaRxut5z6ZOdPD5CScON8PKDcWRMxVahluzQmFdJDT6A/MkA61Fy5XQYE5cor2XU62
cQ1JdksAsM3CK9FHx28pTJaTp8ZKYtPdNK5j7YOqrPct+Sh5oSkqme9tkUj+lC8s/c07w+BHXhbj
krCAFVqLozBQyjXwGNlQTX858bLLEJPxqiMCYocWNG1j59vWGND4VYN58iWyzzK2jhWKosPQMohy
gxpy73BD1uH5zoSo02LGbcTzoZG9sU1Le9qlSySmjplNOkJDEdfefCk7vM7Lc4FOsD+NpsFB7Ve/
g57aU5DGV22BLki9xcHtiTP905usFKa84m+oMBnKUT8bnfljuIGz42j/FhHpBDXjdGuURMwjNt7U
yJo2l5hU73vjuOsu7vgQ5MXt4JvHDYzhcELFmyFv5mBjdI9jq8XIifNMxUyAu8Y31ziYT91ImGo8
C8Lk2kfB2OnozcFrnI67zCijvWi9bF06AMDb4SGjawuhIkRUKyn47g9tsTVygURh0RrotFPzWVHo
bNCnMy+hgF+VrsEc4XGKqIOH1PXWlH4B4kjvIeXg3Zqdeve8/pv42Geqf/PQks9LTiiDj3LXI5AF
2s0wjcxb9ChYuYia7KClIQWpo4vp9q+oavQj3/MpdwBN8WOhF+s04CafjL91Ms7y2NCv8T6hDxyY
S4QCaqA0KQ5HyiUjuweuvURhoGCFvTX2EAu/JrP9Z4v53Q6TxyiVNTA0D92CbX8xnkCfLpvkaVGE
JM70Jfg1zzIyWeOia9ky+z34s8GcJUlf3JLftRuDPzMqHp5y6xaEKOQHeXcWcztiQvi0XkOw0xj9
m0M+ebf+YfnQbglz6mYUWSHRsQthC/Kw5zxQuaP8m2jq+9juj01C5J3vvbFb+Ozt7CtDS4ZyHRic
ycrQLkiWnIT16ZLPyNPG0hc8mk8A8xIZNkxPbjZkD8a8U9pjxB7PITRh1WxTyc+RcqXuYsHfOxn+
uYiRxwnAoaIHN5z75mL90vxDcnfD87QQIDZjRvk0sBTpmL+tMT77r1x1/dqZCpRMogEoZqL7z5ZZ
QsPhlrmTc16iDLy5ju8OeW8rzquHkcH7rpAoddxJXuMmD0Dvk9VcBuYndiX5mBUGiUKj8x2zu3el
ugPwO5ZBNV3r3jMwT1ZsjbLsMHrdby2fJ7NhHGFugwjlpef9HeamprQKfrBKk/XodW9mV9xkrj8q
CXAZEeJdDCYvBAqisdkSC2ieIy/8dt3gU06Vj0yJJ5H9esJRTVXHks7Bu68e5LhVzaLMCJwzXufP
0bqR7eM/VAWUJkv5axgX3z6yNHZwZFcY5WvZXTovQTEO8EBF+I6NynlyIptI+Yl7Js9Y1npVZR1q
Gmmf9Move0o2mmOQS2aZxnjNM16C8+Sqh7bj9JeQ/TeS1cl+CBTSs2bWZOhYP7nJdka5/+VGzwFg
6CVkjhFAj+SBzSAi1MD27lAJSSBsevVal+5N1ao8dZ6bXBN2CrTj2XNhd3qFuNg4IE1vl526YpU2
TZCDY/tE7Cz0w24YdyC9F7/J9Nf2hXNWQ/Vbz4N1ixFdwuMDZW5wL6WU5EM+BSj+iq/eyrBeCQLE
Tbjua4rHXYBVijTY/JClzhn/ALRqGrC8IWRgsj5ILDg6Dgbt2Wt8Ps70FvTuTtlo37226be16R0c
3w2Obf6kG5/kmkCQBGF7ezkaJ3MkHKXLloR1dBVM7yJ0Gozc3Fh8BzigQVxZGQPhdJkDvVsFMG3M
bQR2TkQCY1KuQd579zytb3Va0L5aEWrKotl7IbLYyVfuCpTyegAtQMXs31IPT4Ww/WvLxMVPMc5x
M6yCxK7PXlY9Jk6jLuNQ5M+WHD86fMNDbcGa2egshkyT+WoRRBWAaRGksPNZxY4yj7MI/gxjeRc+
Itcxe7N73KL5uJ2K6KnoNDCRyN9VriX2jqUfjaT6DenFdgz4Jss5k/RkgpOw5aEa1DuQfpganXOx
DQRD1ADWFjyOXg+tfhJm3x3bxzGN5wdfV85DPAhz7+P+mnrnwLSSXcaI26jPY7HYO9aEYAw3FN6k
zFBDZMQ04SoK5TlxytfOal7yWJd3OdTbMlb9rQQmuhrn5J/ruLw7CPBAtYYOSkMmVmFCG1Tj5H2A
SIoJwCHhZRLTvhdjfC8wztuCrZJXRpjVlpTbOrWmTWNCMK0SKz+A9EN0VFYP//+ivPg20h7tfdnB
6vZhkiWDqYFxesWZiCQaJXjjhOdtkyiPPn3exczxn11XJE9RaXRnwOXelg0uqKfiEFulIDXYbm7G
nOKzor+PH5FQBG9cuMwae34w+ufxoXQXf5kO220xENDb00KfEsv4YUBn4nbV5TFOq7vR1NOJMIts
Fcr4ri0r+07IlYISf/MkTnbd2/9I+SpSMDilK5pj9BnL/CsDvEkz21w9Hw2f6zrnfBpx09fWT401
etd5KOn4/II7Hi0rEo//mbfRg3dbOzLuQoXmyeE9WLt0vjthyHFdho1/BpE78GnWNpdxN2/TiSow
q6Ovvpgr8O/VLQQcuUyaKhaf2EGlK3aBEyjo3cZwCgfWgewq8h1VASdlpVwceFmzI6yQbgGF5BgV
4prR55NCVwU7MdWCW8X0H8hV2eNg36vR2/vcC/8SzJvtXB6UVzSo2SN1BhWMi8ZOHlh1EDKd+Zjg
upLETMYc67pa6KbJHOGBHdURgR0OM3zzuPqXBWDg+UcL64QpKmuvWyt6ikZ65cGIvH+z/YLEf6M4
Lc6ml3V7u2Np15P8tGsCQ+2KzPquKz9+r12yiZoyMh8zZ/6MDeXvvKKPTpPDocLrusujHCHD0gmG
S7BvjNLbAvOL3IG9VNicJQmYJ+pueZyLxc/CfGTfpCQkG959Hsoj4SdEC6toN+Wc9FaSHOKR/nro
3avkuL4uQ65Nn9d0wzTd+15Z9itRYiW+Qv5IXwKFYi66A8Fn4SaxLXVfF7ImsypHY5i71XQT3BTb
vgrWahq8i6ShSaBG1VkPJavCb5dIdTBZdr5mo/4xp4s3Izjurbk7N1OPW6okA9ty7YPDyQBlo9sg
IYH1Pf2gNLbPnu/9KPFUDUV945M+9TlaKabM+QG1frvLXQsMFi8dR4p1tauIhaX8xwCdSHFFHG0T
Z5um7+2NP1Z67XcpMERKb2xlJhZmFM6s1MpdN4VkDgaLUagy7ybZc2yHWKJ2Trpf8j0SaZw7pR/H
Bgp9OmCtICowunWCDDgPWXri44ybyR4CriXRcT93qrj3ggOkkL1/UqnxUOT2XXUJ76NHaHVlzu9x
x2mJCQJqU0kgZpEBIyx5zaqH//4hOVOY/vkxDR2CsTbp42uaEeTuduO5YW4hKhM2V1BwUk1BdLLU
/NKOeqdD5reZ606HUquvOBn+pNqQTw1D/XUmDkHV2veARfQhUQoOAgqimQXvaz1AgAp4WxiMuO1R
YH08sjXoCONsrZPhV9SWovNBEpf/AsY46RBZNxa33CKDme/Q8DbbJk0deh51iIQjD/WA9qRItVwP
uQN0Ig/2uBmdveUE4swUoI1m97lvdfU4SXFPG2LR++6DXVF4sJFasZ2fIlxH9o78DQTMbrKBFfO3
IQ2OU8X5NEle8t3WOYbTnO0SD5djW84rqAjuk+EjmB88+rrGo+pkZFZZbYNMlyrLq/U2ijAjoGZb
AQR4bVDLbcUAMMdLH6M6eQMDNq7mqbS3EIkukcln1qr6N3BReyXK0oRTxB2ktr3T1MG5HVJ9aRBM
ILJDMYkcPz20ZbHJq1Bus6J6DUqF11/7QMRG3BoqWJcmCH4Fp/9syXy8N7jXNzNa87WQ+rcE5vo5
mvLceFvu+vEy2SfM02rHIJj0m5RcUHhf/uJkSk5zPPxxrQg9hdJgjRSuES/znUs1GcURrcyfVjn+
uxewonFkSxWz/NG3/gwQsN7SVFnnofUWshPkzYLgoFStZ4t7NIdKlcQxadlLsA3YBjNH7PFc0Z2g
MAw0TuH+jiz1GMMdXGWifgtNL9nYrXhC6vKqLBxYrlV95Ob8GgcFYx9jeijsYOOKx1iZkNYrsjI9
tWJKSbyHKv5VXUk97BYdY5HqD4rWa0tcYwBEeNNPZrdntbr2mkmTgJRvR1A/GGA04tbWvtTzofXd
Y4J5fuv3wG/ClErnWIIHXTWCaYKaSyJ9a3KWS++aBDCOdNb/2qo7Vv1wD6Loowtal7mx9Vplw6dt
wKStGBGSp4QowHrPc/cSMxRf2SqtdszxAwc3O7d4DKyBjfmAYK/lgav7O46Qf/xPoJ+xSHO2LDzR
quenNrL06BnfQeUw8sXdACkrpjVE2MK0SDkOCDvdF6SPNbikGC8muf9Se50BWMp9cQil2DryWsqF
gwAeDCHVYzIA+5lME7cQSPkVjkvrOFtgZjDlFhuh63PvM6UIGrGn4MavOJrk7gxMX3VWq1Np2sze
oP4oB83P1D1UZQPfRqKJn4BjtF5/GblLIAXpJUuXpEKV2Refl/dgRJmx6fn7KI/cbtP2wn7o64sZ
JXc3zeY3E+qO3+NbN9Jabxr0wZLMrVU5L8FevCn7rHxJ5srfyMBOvqz4oNWAy6q1CFXwvT/9EpI6
dt294YNjBDSuut5iCDdgpf4vWTQkbn7LIkwfYZBbjJ8XhXXvqKspbJrzGRNr6HcUZJFDalZo0npW
AuLUD+Yb7+RK7xjH5c13WBgofGLB4Cco0El8tm/Y7q1LGo9w95d9I8H127IG/1G3pjiVs0xWrnLH
fcfWlZAmDBFcK97NQkEEPqcgCTjrfuIdxwUdeBumj62n601ljf0+JDVdLjDLAWnYlpAn9BUxyruh
QxtVaybGHLeChSDqpLZFHzdN/QhTDlmGr6W1bjTzC79OCf8BOLbG392t827O92lrZavGrKrdSLTd
FAoEUHi0BikHHITEM4ZV9eKMxpcsHeMUUIvkYRZelBjSx2UXZc158yTQjBpEMEwyCm+Vwbo40UH8
NJKWAZeTINghvptTwToICfWQV9ZFdSYbBM22Lx3GbJvyto6ArVg+EAES9jpEKherQ1t4HzirxYGn
Dz1yqW9UcYvNg+mextAmOsz+ojUW2Q25DPmcWIiCkLSO2gvvQkdEcWSye/IdNlNEJTrMpsTZCDAn
zj32H9UWwUus0Kyjg8zDXaQsKjXpP+Sj9coYQq/aDhphjyMrcxTmILOBLtyYF69GbV/V5bgpysjY
xHMTH/qa/VNxV+291HPzPEb1d5TaSFO7b0jPSV8MkBhxIwlvS2/jPlZ4Yo0+kcfAxLRl9+hoZvAp
fVPPJwafr/SR1amI8H5lJs18855VVvNFLu+G6Ko/ns7ECwX+x1jHoO5qElk0bRMzTBBQkGAPtRMx
4+layUuPfSlnGOEF2j3HCgeFoTBeOwswqyi4MQd1ngN10qq0/pRyYLHoDv29Kc1fy4+41E3xObeS
9e2YYAaU7tYrbXtnuHa+TxYOMmNqgBfuxNxdxOWxzW6zmxz8ER9LluI8Vd4fE9as3Ub0ygFQscp5
awaMCWMJ6kBANmGGYe4SrmDaq4sIo8NgowdIk2TT5njUiAez6bR3wiP618DzkDE/WtzIr5bFOKCq
ZgMc/LrsUV/BKL3GVcstbCy2HgMeCkQwkuRf7Kq+Oa0QBIh5nHuxewhSABR6Gsi1OM+qn3Z5YUMM
lMHN4jwrmFNNbfcxd/62nVhLoEchJDZq3h0ogSuixYgj1C1aOtRzX5g8iaYReCnL9D0cTQ4wA6aW
ZwYkxCDNKqQdXwbaZ3MoN7FAF9dmyBgDX+GKyziSAqYfXXIxVID52cnqrSleZsvlLmq+g5LzS8Cz
oOz1puNUWvcULfOmkZ61daglGDSsZvSvD43X3nxzwq9I1Ho/ud2p6mKXGiXBnOZPz1VNaVES7epm
1F8TL/BpKmjSZaKxy2Qa02jO0DMooFNQNdCAFJBVBr3NnBDhgM3kOdPyPuWufmjbtWxZKKeI0U3n
k9CTHuxkcgvmipgSYtK2qT0icxsQW+bTb184844G7ah9NRzcLL0G/pMoixBClF4FFf6feracxyFN
PzsJh0LilE8tqz6NcYt4UzFIlz05WkYtdiapBsTBu2sid5kNzmxUZrJMdlnpMplixXyq9QKVrSFn
TNApjjKtc+4468GoySdjBLjF2zRx5KD2GK2AKYvVUCkUlIisCrYc1zTKlot9RUY9xTk6au2D5Aqm
wv603fCl8/V0rNNwXheazFncX0eblcNeNC+y6pFnKmSGQUdyAvHs7PuxSO7RC/1YXYAhhI7E6rv2
IUyiX385qVIay7NXV8+9L3p6aaBuRd9ar30XRBsTz9CKnhHjZUdIY9ZIFisRvJqJdt6RYfKMyXxe
2zHm5KbBJOFT+GxsB4ARnoMEUWmMCGFCiUhrYrNRGvLNUPXpqR6jvWUNEGNbJOQtuJZ15LT+yW7m
Lw7o+hJ3fAm8HARwRidUTXTbQTSfYcZE26a2DS7YkVROC0YAow+fVTfjS7to1GORop2QOqkOEwvB
+ygt4x6ZPpGqDuIUdDfkOWixdZDGnYsJS5yoWKYlY2Buw0ZtkYGuPElu0ZiQXi4A3yaS86+89GkC
+0Bgghd++JkJolp6BbwDvys8Su8YldTgddS/mxLOsjMxjGW0jcOALfbsevk2sjxgv+NbOgKrsmjd
VqYMXqq+hNisjw07FdeuHzt5yzUyv8DMn8oJqUwcUUg35rsphnvLeOPBDRlqdKBUVoVZXPKx/Q5q
sDhUkVOTfPMiUwUR/uZJqAaAYgfwDkuXG/IDxynAhTBs1ypx/4QSLoPTyt1s0Ji4mi+4oZEoML9m
i28iX4Q+G6l+h6vmWJKhW07twbbNszSzv2AL8lMsfuiEHBQ0PEqCBM3YsfKVyJihDjlFDBCRdZTb
t9B/Jzzq24V5zLGMlaBM01/by36tNiMmfuIfNTC8h6JHWg4n9z54n1Mbn7EVbAtEQXndpseoFfBQ
21Xhl5cCkgYeuOhkZuWtAtzDpqynNKzYS02Lg5r02lEVpJcGB9x/9EmZfc+PGNZ/rHnEyN2GL/FM
CGimFZUXkLou+xUGmTOYKcH62Oxz3LtVPyO5YnLUdu+VLr/xoX2bdf2vTHhdUu97SMUjqm4ocJxf
lCU6HoONMRo/To7288ERJXEw5anX+haGBm56vlfZs/ywSzz8FhWSTZiyYdNUsL1YSkqgJPH/2DuP
JcuV7Mr+SlmNiWwADkljc3C1FqEzJrDIyHhwaDg08PW9kO+xFNlNctAzmpVlpX4RkffC/eyz99qP
FC78KP3mSQc3iHq+x1J9NqeZqsHfGvvMIaJnmObmeI9NLIFa7ZNHDh/t2jzH0hs3LXf9FYCGuzU9
5rq/jSNhLpDeecEmdxtv1vLXp6jPH0qY0JFH7TZF5KdkpHSYsUTYzZs+sUCUjBfQOJ+4OBNAC8Vd
UajNjjj/cuKXiY0sDe4pa1TrKYbXRg/K+ldvcDdXGQf1G8nky/z/fvfgujz+LfPIHTnYFR1hvXTG
VRqh/YMzs/XaHmsJJdtFWFs86o2LruSw9yZc6Tyz1hXD7o64PcbXSf9U9UjYZ+Rfr9T3nWfM26lg
0w9svmr8DI31mUzt7VfgwL1pkfM2qBS3df9B7uzcDvGwHI34sRbeC8C/y0SE0GQ33frFNS3793Ic
z0mEyVi3rJ1f4KCxTfPUECeiP+kD+vzziNHbnpqvIu6Pjp25wLlEsNQ9So3//Kf/9a//8j8lDP9J
CYPhoHP/+lJ9Dv8cfhX/roTh+FV9pB9/277wxx/5vX3Bdb9BB3V0g/cAJVpULfylfcH65nnC83S8
nKawSIT+pX3BML+5usez23IBATu+TbNA/Xv7gvfNRII3fB9wiOG7puP8+V//5fcP7Vb86hSr/+HH
f2L4ZwOSN/X//rNBo84/9M64vu9Qz6ObmJUcIZx/KOnx21jrARokqNDNmnytPAniNH1wzpKI08Ro
2Z6oAFu4gzvNnCziDwao6N5Ns3XXPE0SPmsknyK7KJbYx2uM+k5MemnEtJSzbwsALq4o4453yhGv
QPg3nl8MrN9nw3idYRzM0q2gBXcNJQCf/kQlrRnliLL1ESxwXHIYhgl9hfpAf7HmevZWG7tiM2bN
PatGC6Qla0XTW8FYmeY72rb2CAez3cN4nrPBCq3u1pR0UevRUTGOLyI9YPc7accyTnnbJ8UpUmFI
WcrZIQiAxA28LvBU9Az/mMdN+zSG4+cgXf3Kld9NrhTD1q8Vh+myBoJtFuRrlbSTpxjuSyaJlE/o
BNhSSw+hcsa2hM20M4X/YNM/uBFhY23LuaPJz9hf1xoSTh6q+4Q4drD1CWxRk5T3SVQvUGHkReJR
OeSdtuPmll2KKumWqV6sEjmkN9ghrPtFUu46NLl12pHO7ozSXvoaVL457k9ntq4fTHrduqzrHjRL
Pwzjq8UNh3V1fnPQnZZ9aeb7oiClHRDX29Q2WJcgVHQqwI3SoEQdoeC2F0D/LncTe1i7Qu17tt7f
e9r80jA1jx1Om03nc6X3i1gczIglrlfIt8xMyNXh67t0Kcp4y0UDlmL4Now2rH/sFMxL+dLXa9CR
er/OAa2dVFxs51vws9m3M/3KBIY45FcFg5U2Ye3IEig4dgFV74Hsj7EFeL2c9zf0NFwMyevM9Cvn
wNUNKbz1XkCqG9cEPxSmR+4xbd6dMz3O19ZcqYyVqdwS+P3ue3g6Ezt7CEXwrNVyIOjUXQfdWlOv
M/Q5yupkr/DXgWuOmk1aaiQ/CJItSGOc7Uo5u0anhxu763KIDXhp2FSWVRpBMylGrIEtiWv5I+lA
tqY5fU3hkGiHUTe2rZrsQ9op+yBs74yxvcLUFk0nlsjjKU14a8B3OU5YVrlOl/H6XDf5APCkrx9q
k9aeuI5Og4kYJWoPnJgIXy2qlrl+kbCB801FrU3yPi2SC9Xn0FOpbcgG3hXYrW5FjFKQYADBSsG/
voHJ4VVENm4YFiZzk/Ylt6ZxL8vgEeqDuuq421ZNIZ0FNL6ftZiLqrgR2+TRgXm0DTEeINTzsnGR
Wan55Rrlq27laOSDrh3wJ1BIzA1p0zQx62+6KxaB7dwiVyZggXXxaKQ13BhCi1jT8bQN7rHTWmPT
w9dchJXFmKvZ5R5XvHEsLD1fVGlTrFkf6WfEj/yQpzDVc7hvDTaRvV+a4mRm+bBp63dPS4Yr3A9M
u8WobbKxwbrkurpkH5qvgcyu0lp/Ul6cs+6SiA1InChz+Zz0reCpxR3iqOPTQOUkZ8bO7uwiEW5G
3oTMtmrhDIP/nONN26SpdxknxANP8QGjJQAGGvJN7eLoMWWqbXUO9Y0Vjw9BGy174Xj7sPGYFxq+
ah3CxaFJknYfFiScnTDeeclKNCYMh8C7Dkpr9jWEra5u5EULIuuaWPGHFQ/mVWt9io7zvGJG5y1V
mvQqwEBM0MrmbGEwjGAcWCcJg3G7rrpzZAz+LiF9NsWVv+pohWM0yDVgeeqU1W78bMqoe+xRU5LS
ehsMO6QCJGuuoKN2dUqBVGK648a2bXEnfhoeNFQtMS8xnTQst17aP0oLJZDGEA4L/GdLGqiN5RTk
BUBIoPJpcmLRRSoNWWOB5RWlAV/J1tWGkjratELKsbyr0dfhhkml5B2VZ8dMlmIVE2ele5AJOMMd
3YAlZ+EYv9Ed/OTOqfCChRNuGBKwOYzmINHI2MdsTccgINqtzPWJNKN2bmT302iH6VbjTvCinn1G
029K8kunef+OEx4Ma0qBb9LNfwPNOFt+J9IgX++1kxMZT6MpwiJoJ8sw6eEw0EcAB/MUxGHyZCSt
cSpTrB9pIcsn7vbgAUJtNc42SldzdFKtxEqlRa2HlQjAUmazh1ywiaYEe27uEKiHIB8wJU2unj5H
tC93v3UD341jzmQf4uI1S5xTbouWphnFgxM/7kJpXXEwPF/Sb+Ls0iHsjrM5iAZIuPN1ucvctWY2
2H15h9HrhvzYmU8FdZB2w53ZVxQHTLOc2cCsWGtDSLjJp/4QN2S1Ju8DL5EnSYCspffWOQB6YKBr
YuflXYJ9Xawgo1ERLIm0p10LyUCUZ5dUnvIBuSnEb84jKsvm0LdB+0Yn+UL0iuiZUJynvYeYkRo/
AZsW2EI8PWzo0S3vFp/tvqxGZ1GVcXKFKbROgA9gcUPqTsb3PDN+RLpLnqWBv59BXFrWmUNjuYG5
2R8/XK9p4KDz5TFQ5R/Hlq1fXCLVxGDTSjf41Ab7B0uwZkVAVjuZnrg3cwKWQO0sWdOoQG13tk+T
UVvnDURKy33hZPNOusYjJe6wa2kaC59ENoREkvEFvnJzSmMKJGmJcTGOds4Bpd4KiJjoM31O51a2
KGKlFqOl72IDSbLjxXsZ02HGe/DzcRl/iQm0a+zl7i722GeKoq6x5RRQSibwjZ7ID9H8za/vtbrT
UHUbLDQK27eKRsmHgua3JbN3D5/GHpkJS7qUabw1hp6OzmZsN9S2kcXIvbXpgYY3Q4zkfo6F0tXc
+tAalDeNDQE+M8NC2LdBviMqCZp+mOY+cDwGHsaBre9EmHoqgIuKBTJnd1zt7Y4EoBY0p6RW7Yk0
TTPLJMgTjj/tOe5hlI4V2b4x9HdyqPT10FCTRB4nPGp8Ovfene6JFpK7CXLA7tFUXUTTNdvBr7qN
WyUQzDyX5YLV7tpalxcQEtjtKLTTMN1HNoiBaW6Ayn0EF9gAe5ozNlDG6yX83EPYk6sNvUlB7fAi
Cq1zunMbi13i3DCs9BytbOia3VAEyHV1iwZYgTns0LZO2lg8T7GD0Upav2nISJupIBzpNwCvBOuh
RUtm+KcPfDtOx1usFe++m7U7aAuCNneG37SDt2YBB1oFMgQ/46qdJ2a3d07ruSrmhiiESgOO3QkI
9i3rALMmCgZcy0LqGubGc65TwtPx2lg7mgMSnyOMdW+PZJLa/ZErSoT81/Ch+sLeWql/YwuXPuu2
jtup7GjV8uoX0wW2NYn0aJgxl2VLZ183xWWFqgS9Ws/ymRgX2HwBZ9p8BgLQ85NhmYioeJrIQZz8
2vlNI92yALOY0dvu2I8TGDW+oNhmDedST0V7CYbspus2vd0+sWaucv5ddCUWM7cRxJNYx5pPNTnZ
p0I5xwSu6QXsCGQKE1ce9LVcIw9Rf2Inbq9S97ZBmbIYjcU2wCp5ZI+dP0mOK4LhdcMm2c+e9LyO
NrqBCdBv3GZnTLAaebLqVwL7wEEVrlI7EuXK5LyhKxeT1gSn4V5z+HVqCB5+/RQgxwRIgE+39vw7
Ql6pCzeHyUNmhZtd7Dsr22QtS9LZWyWjvpdspxZpVptLiSC2mgqqcwm//Mib5EYEg0Ikx3f25URA
EMgvJfZ1P9xCC8tVQbcztAFuELihYQYkXXGbxgN2Qg28SFLvjS4MdgaRlIVryp0zZeaSs5nb1uzz
ZGXuERJsjWfgyg6VwiP/3lVFNNJyvldT+yhS83udBeP213+CieTUK5mtNI3K4p74PjQPfrPUb00K
Gr6sh2pNPSZGI5TTwt6VkHEsRTyCAk8rJB3W6q/KzzdhNtNQXyDFEUo8iP67oavHpBxvHtqD8CS0
qmpVYhMLzGAtDUKCfl4f0om/Hlw3Z0clPrVKw87Ybo2i2VYmqwwwsNkg97FNBQ1mVUJQBgyWIrt3
Qw2VsaC+Ie7y6oFrh3pQkHGWkkXu9q8/pzGQ1trUXlM78jdeJX8LTfU1WPGrn1Ea4qXPvRqpTZHc
y4ilP9lgYvYYHppFKFiCudHKbqWkADyjByXNDpwQ6tmCN/CgK8VX3VDPUcF/FkY4j3tvpXiar/wK
P80o2cINXyNrhmRpcBzLQY24oaPsIU3gLdVh9tz/+kWPzYcdEQCyojLfGhJohqW32Hj7tntROf2b
0ZmmN0mEk/f+5BXQYDwlNi5I1+UQlh7MLa7lBqSUHKwlojEZjrQaIgym1EaZo5XewHW060lG3tJU
sXlRGZo3VmlnC5LYuIB7MC4D9rId3VXYT1qaSPiMV1NexzC2oGRyCkPWmJp6L4GIoUgK46klDgf6
oJSHXz/sM8ghlOMSyph/lRG9okadrf6vHzbsNi8Qc19UYAeP1E3bXmVeLSN6HzLeoykIlhow3mXk
Eka+oHr89Q3GLraNnd5jy+DneP5lB2de8RqzJG9oVNS0gxnfHIKLV7fELQaJ0bAJniRR9xyVg3XT
BjSIqjHqtQMQzELvI1ai/8g9bM+ZO32nXO4edzHAPtDa1yYtoyvDz7HCWrsiUoBp15AH3GmAQJv0
zW5imrLZqBuwRzaghwkZlWvGcfI2buyRfOQeOjqOuPVjt/ZerSIIb5Xt0nGsrIM1X9pHN1PUL7na
0gWkzqRAHFTxtGLtE1dHCcmCQ81hKzp/k4btgsCUvTbbQUFaoZsk74crj0bo6+gFVFby83buNbsU
DqDHWHT+9Y2U7I0DJzppkyJlZBY7Ts5JpyhEvU9UVexHYdQ3gerB85pNYwQWWekl3DQ9t9klUEsq
ZPz06xuF21Yn8bnsDL7gTpxVT5rCwWIrwzz8+iEwhxQaj9Wv+5RSEdvGVcvc0h+Uyt2FqjrrqbHH
lJy1uBJaEk+/vgFJj4WWIdFJD2U2JU8RVUML7I7EqPWCu4GKab1CKuN8DKcrKj/NVJImQpvGQ7YA
rz6f0wMVMGdKi+YuOhGiMkBErZNmbVIkN2W9YLBfcP0cL2ETBuswu+duXxxlZ7g3g1wlZTP59AOL
6RUWnnxhb2pt3XkiC3naGnQWPKZzLsOzU+dziHj1DUX1Zsv4EDLwzTpWCn2L+U8rUn/FYJojDJnb
NsAFqA/DF+iP45SBUkIED3l1EaPUAuxoSZywHMA5wCpucp8YAliFtkH0ZQJZxyU+nYYaRCLsQfoZ
aMd5qEO92PoZN0HXqawN0jhYHkddozG/+DbBQoS09NTkkLxMEx52VbF88sLVMM6TaFkUq0waH2BA
NoAHEKQH+UrPAP7RkOgiYQDA865kc1b24VYMyoNRZXGOMU9EadQufUBUlCFk3QWmtL/6JzM23CTR
2f4TekG/scLPMJ52Wlgni7KW7eKfSPWzXilbSlRy8Slnc6xqYezo6OKa1rjLGOY0JM2GN6f4/j+6
dN5Ezfif6NImLnZUYST8/4sufSND//Hjb3XpP/7IH7q0880Xjmv6loAdi/78V12afl/CNr7n0QFk
gabhV/6tFdj8ZqM7W6z1PdMxEKD/okub/jfCX4bOn7Rdx3H0/1YrsGv8Yx267toOH5bpI3fzv7kI
+W+740OaNpwoN/NtQE0SFQIwk+E/i+AWVkG/z73RAb8FXDMHnnAgPNceXTIbZ+rsucrCQwRm3en5
E8929nSVbQcHJNJ4lbgpuN4QDSMjDr/zWgGOqySUJA10TjqLNA4YPBS+U8kfTVr3W4xx2LVyMUkG
hT7essuLD7VXFjdodcOF4Zqi1DxvwfhEdMYSzfEA5eXmNWQIRnio/ffSscIXzBhy6yUtG2Hd0/Gc
tJYP2Ngtr5OV6V+jX3ccxzj6f46elq09a6A5JaGf4RAzU+9x38RPfUaUtJA2YIS6LoyB1nTNOqRY
2c6A2Gf8cd8+QBwR3yHjRRImeyr3I8VLz2ZiWBdNYG3TzIFPt5wKlrYqjao3chHWveioyMvaATCV
bVDtwYc5MWwbbxoP1002kWAuSkQrQc36Hv4CgAkfOwHp/MBkvRlGK8Ye69MPC0p6BtNcBDV0DIH/
CmieYVC5Mob2o9W1wdko2YCDoCuXNZvjNycag6VmjeWnM2EEUK310UPFCbwiY4s8tbA+y4wbSeTF
yS12e//NcgYusj1rOL0Ix3NLXPKnx4iKRhO0LwRsovXY+smV00675VPpsRu0fPsTwIbaWnmC/XvE
8X9pErxodRKAbA+s8OyPfrApQWrs67iy4G3kVbBnUT4wvRj1qaobc1l5VnQxIUWuSbmz5igrypAy
rQTEMBpZdgsdhFYJzBGeB+uI115QphBahXolRziep4btX9TVyQmwu3vE4UHhU8a4clEFv3VhG4Ct
ygYIfga8kWJEU/kbJhwTE7Ao9qGO1T61Gvz4rdlvILR4UNUqFzAYFRZlmqUfjtQ4A+pIsEWnIm9h
0IdKKYqmLYexLdhU6mpVah7HXOKa+k7vNf4yv0kfLCuZrkYJt0n1eXWQunNThTwUlP1ciF9iD4t0
6loD030qMU9RTFz4W4dYIhaUWB1IDFRUWwwk5I1o8u7EF+R7JzmQeV0U883duU0BK/BS40irjCw4
llEMJKuQidgoiGQrvOZANWge4d2mxYdAy+qNwOLL+zMwdw5lZXz4qkAAiSz/Icb/vBgLy6TZAoBo
MebGUY/D5pDJZNoFU0PcfibbnMvYJAUoWMBrsvVYcbj+o+BzpyYiC8EnoTcXwKTp2kvztWeMwC/j
rsNM5PcuSpxwhI2JJzNJLAA/MFGs3nKr98+1N6XAZZPkbhhlu+pajfAwoW6kdzuidpQvflYOcttD
+2bXnhTZ2UJC+VJcnbgCyegxs1wTw3kwbHlmMfcnRfAqUlBRCSzTbQN46KCrYda1ew9EngWiozZZ
PphRL2+8dQg3RxIIfqGzmwA3hTi6pAwgmA1dabkOmRZbaMWe/Agyke5cvyXuQS2Yd00tss2YiiFE
OKA7Wz0S114POpLLlJODAx1tOBieE79V5AvWCjbSI9oytmsjEKj2WZWczbn5CwOQvawjAywl7xQY
zQYzwNi7rHua7sryPaBsk6ZUsA15Seh0wOHEfi2/EgDAxugm3ql2nW6b8G46RAXvBoKZ5qNtxFjj
8I+vW7KLX1NfgAvpemM81cLVeZ/3zkcaCxYR+WRHDyO3kGgFSIrWOTee7dU05gKr8O2HpsGnTwX3
yM00/tANmGV5Tfku48TJxiXAQquWJyoO4sNQJNa+GELUCkpcXmDXWd87S/coB0kMePGqDdBl2LyQ
ppV5+TZMLkUYBclbbj7VrdDc5sulXRpIm+2AkJ9q/yGahnDf9jQNpX7WbE17aC84891XPdNmuVV2
9vwczSkis+PhVBWas4T+xM3K1VCU7iLs1akkJdkD5czwlD5rRHuuakg8lDHbPNpN5RE7wUXvrKKy
4wsoUage4wkMdpIU7WOmdwGgLWeggd6Nu+mJcRMv3ihzLvlTl6I1qZz0fJ9G6p4QCDsRXE/PVZdq
uB/MUX8xWideoUwP20Lh6m9NT61ZLRqryUtpauzn/J5q8hMjgvUYOFXyU7ZlJk6kV7DxKKPLjxWv
hJ3LiFJScFA0pGHAUREdH3tcX8rqDpatxGKsqVgCuOptUp+fq5nwdqRYaf9QbBLAaPSO+8OvS/PE
LpZwCOcmW1QejBlom5h6K82AKp0zzKmhty/gjtQmon9pQ/dXce06Gop0LRrpkRrr8N3AGlTwL8Bm
Ez5tCQ6hNV7yQJmbANX1h2DEO41TTXVY01EF7AvqPQ0julBMftGLJDpqQ60BkaJED0Kdfu8rb3z0
heyJ6LraraXNcTNYnTq2Hck2lbZnJ66LQ9KQ8279Onhj/2i+CQ1X3ZiP9ZEXY7DzpePSxGI7uzAr
mmdfr/IX/iHUAbRqcTTd9qdpzFlCGyOWNbG+ErJBJGvYeqdV3bEXgSi3guhmn0wmC4PHlxVzjHpe
/V6ZeGkgvCU3kt7BrKya6sMFRwCdYOTeX1AYwVPHx2MNu3Ftpt482Y4U4HJYTfCFiGgljRPs4Xv3
jB+BcwxCrbxpoMg2rK/a11I2DKiw8L5TE65WLVYUPJSOAhutErVLolHbylRY5P99jaCWoiMoH6W6
6yH7+4FLxZl6xfHu6ll/Lmw32o/MKBsuTuJzbrKiAHIwL0GD6pXrRnBOgkw96nZBhQSZlOShsKF1
pKwoziYyLy8QLc8+xsxN4i06mv6Q6a03E3OB38MqKKl1oSYJm496KSzbf+WyEd7VVICwmDJj5xS+
donYuW5b4QSrUQ3FD/QL527jRXxgrJk2pp35EPx7rOKGzXPbCPpDouL0sehZ2veep+Ci5Vb+XHLT
WocGqbSaVeu6zOW9ji1WD/Aa09gPn1oZWDutHvqLy9oHlTyw+Qfu7Sd6h11oKIz4mo4QyhTFSiDH
LLgp4ZKQE0yAsUNHPoR5Jh76ieL2qTbLe1OW/TOs5OZZM/vmnJmqfnFDr11jpBv2dAMU13you6On
R/1H7jYAYsg2WWz+o6p91Ku4f5Atxy/yaRpsCkVWuAjj9JDicuFp7hriZPdV8pvyNGsz9Ua8hdRC
msHpSuRnB1Kob0Y+B+qcsOAhfohdkscL6JLlBZNy++5Hk76OhQP3uq5BHUeR9gokrHtr9AAHX1Vi
Fu78iedcTphyIZQGC5AuVv8Nf3jwMHpQThYs+c0MVRsj67oLBwweaeA8Z+RY9nTXDiuLTRhrYnN6
KwHrk1St+JWgG60fJP/ri5P6w9kvicWWE7GqifjfMoR4slWti1fFTDUIloHB2cyq5sJfYdOHIXye
zr2OBZvRCix6BUqQikGD4DfX83QDGZdYEcUVMeMwvSi0TkMEWKTaUHGIUZtxcYvOo4hTxo9CGsFn
FeDeRkcHzLfQpaIHsOBe+H2w7IxIKv26hAu9pgIsmkNVK7Ikv0SmhPg0hk1CBzVL+ZiNJWoRV0n2
HsRy0ct8drZT8ZwwWiX8SQfMEhMX8R6H1bfIFduqnKPDyfxmy17feahy6hIyDDr7BrrytdYxk7Sl
GL54HYbhqiyM6oPOV/eHwN3/wifss1k0ir1rBv2958ZJDzj9NitCY2QB2ih7pHIKrLLjRA23qdQx
rlzIWJ2mGdlvKajjYYm7QorkMMdMe+prYFkjcskDkBWHxvjYTl7sPguf9MgOdwSygPkZPJAsWERz
7CcuNmWBTajA9XSOatG+xwUGJOJT6FcJ7eKJ58wR4RHsO9f3amMzLV6B8NHhJYvaufth5bwUNNQe
yAbK+/8XZWL7VVw+sq/6lxXvsyjHKgpl87sz7y8/xNP1h1Nv9p/93Q9YOKIW3Nuvanz4qtuUP/pX
ReC/+ot/+vqvaA5IwwJXue6b3Hp1E1eJ+/9SIE4fPz8S+bcKxH/4F/yuR3j6N2F6jsBFhiTxdz45
RAfBLtrxfIvvmH+1yQn3m+7SbOd6nvdv3ro/bHLC/MZHB0+QHBZrLtty/1s2OT65v7PJaRwYbEZx
2xl/r0NYWEwwxzVyl/YuSVc++rkXOxVXotSE9xQ7b1y5NWF7V8u97cjvvo6shQ+NPUWfJTe8TdqW
mETFWM6kfZQLuGTYcU96XWY/yzgjJT3BS8SgNnQULsa9+NIT333Nyri+u4luDUs3hruxEDgGIjVj
HDVMYvjatnEFmmlh2CISCfnN3CpWqrBbnEG24P6Em4C7XLWbqrT9CXXWT8leN+ExSXoEB5atOyXS
zrr0Ywr2BudofNTAAzYbiHk9zAp6x3zQOWUSrmv2Aw4Xa4NZD/XbeXAJaCr2XSLZk2HJdlM60FYs
dS3BC05JOY4derCGZRAX4dXP+/Lk2mHys4oJ3Gy4dcHSEFYFUxNUI7FZn3sR8i4QH1qBRPcZ22Sa
/DhD3chk+1yG3H+VF5mPmQj0Jwur+J1UbXiD1pJve+BSy7p3IQmm5bRFjc3XTpQSvHIxa/w2FjaR
dBmUGzR17oSEDhiMQrOVn0BHjJDZhSDWJjVJ0DKo9dMRHrb4jbLohAgqhA6byaDGKZGhMXiapj7N
pNbfMlA/LlWIGfwL0ArTS2bF4XPJbIvT3a+YC8chuld9p76jxUI0jiKj2o85ijVU3q4HGtZEG478
YY/qLtOF07v6s9eyxuMhrcAt4VVp3sZAOg+x0attmbUA9XQIG8OkhuOgh/UtlR5me4hs8Ui83KBZ
SCTNKc4lW8CmKtHUsUCts95mETrWOng7py6wuyE0fZe47NzZZwALVUhvSZgseA2JDjzZXdFjCrM4
+xbAQr2lG7TeuSgrB64+kWxMEYxU3KKMzLcvjvIFir1S5M7x8AxLO4HmtIicWtOP/eTCOckY3K01
KoAmNpk1uV9WNbRUCEoWl8sui22oHcqEeqX5ZBQXDUHO9wl445FClHrnZBEGQLMfON5qkyGKL1Wa
9Tu8oGBHKBcNqLPQQ4u+LsZwkvQ8SuJl6plQYjmnJBl2X2CrzmoR/BbFpTseuBMEXz3C+2XCxUOK
MRahc1YV+2byaqj1u5Lz+JlzV/D6mlGMdVK2X6lWczuQOKNeW8p20VfSgVwB52fe72QWpNrOBlN3
MchugrxrW/+9c4LMOMXFMHzQTeg/WqQC951lAFmREYu+fPJPUyLDtTLRZrDW0msqSm3BIIqIOejS
3Xb2xBVEuP0xT2cMLpeYRQ5FGeeJ9Rnp7DkydZPMr5xqtrMu/KG4RNw9z55psL3vxw8+GUTUMSvD
n1pgDCup45VQSDobTfXRytKxi+Y5H1NqpDdBzG7GkxBHoK/1XIhOvoeu2WwB0nzHu15DrSVmUGV9
uUhScj5EXWgW9YFENnULSb8DOJdFbrUw4P3RiZsMG4aYQ6lpPDatojzB4HVWyqaa04Lzjy1lrmTs
v9Olo3ZUiFOAGJUwbszB3pqldRyq6dyk/c6TCYNqR3C4I39AaHdIvkItyE4yqbZyfo+6NZ7lnjX9
kgqaB3pPgZ159L1kCXXcotIo0ZucmxDARUnSXc2oppSYqxpfT+okFx5K0LawZH2ujQTfqelgRWu4
3meOGralrMW6R0tGT2avxPUbyPVkiH1hZtaAHRQjcpjZv7X19FxhK1glpPa62rpyCWW3bB0mMXNS
RlIpkXfro/Yk8mar5d3XEIMHaxJ30RJ/gEdwd0eKRsivLQazfKt8+RMG5MXB/4+ZTy4Gm0BoLVG0
5VPnU03JtLNI4zcLokNg09wFUR3TTuS/mRI6sUeYy+YN1HjDncI2pNhyZzTHAe9w2RO3N8U6Adq3
qlMCGjnFHLEutkrxcCWqbrfug1L+G9YWQFTBe+LKneTtiG+0emHXf7b8gSZJQnFERwLt4JKk6pMj
UHcAgogyxkPgvJQOn9rgbaMEzq4rjM0UOj+N5Ff1LdJ8tijb5lDzhe0xMUI2OthMQTPGKl11GJx4
lRyR6LCVwbkMZbIDqu9C9vLf15Pl7/nMbWrYyAmF1wiSpIfNSJZzQdBd1pcMbj8JUa2iX6zfpqG6
Jr73phKewlbxbgb1yICrYdYdyvqBI/peVPlD1SvSRSrbjj7B9ayPyLm61bFQRHsxahxbUp6LYLJQ
4PL2N7ofngz6RyGypq5mL4HHUwhn9WTbTRi4emNw9bU4GB1GjRXD0LRtmVHY8RXuurXn07wBR8tB
kh49uzIXbdNrK4H6iyzESMKcpa8DzIeI4Ow4In9MPx0J5CBIfsXxHGPJbqM9s6ChtZTSMHpDQi7m
c/VuMXTcnEmBa52PkciVP/KsH8FyUHnIgg7zTF+WbzXUwmTBRmJW6hAHP8wGuRq7p3ZuXYk2Xtt0
tuFXjt/rshp+TFMhHyhBc7eo7TjW0GpmJ6167Xwzo/JQBB0W1jZ/AxvgrslMmhse2e1j03LG4xLo
poPwDDYUTmyER8fo6ohLkBe/g5nSj0zEVbTMVJO+5pg88FJOMZ+AZ48QS5JCwAglmmwvIzHp2cqq
GjNd8YKR1c6tK9p9KpmYM3NBfbalQsl0sYi+xTh1yCfqSNbzkTFlJG8Gn64MmfnG0uu7/itI4+JH
agvnqbHaubmUux+eqa6qX43CKt9sxdIBoOSY/EQ8ySLsb271QPMs5QhVP2pvkx/icxrm48wAWsQi
wWCamUzRRHdp2AzxSMIMJzIe9X6VM56Do0uL4iEEkz8+xxmx1U1F2EpcS1VW5zTJ7e8ijeHl43mD
bN7n6VkWSf19kKH8P9SdyY7cSJa1X6XR62aCpJFm5KL/hTvpc4R7zMOGCE2c55lP35+rEtWSsioT
Bfy9KKCgLCkUcg8naXbt3nO+8602cwD1gVve9wyPD4lEuhWaBsu4yuCFJHVwdbSF3GQBBuWKo62K
d1ah9/goEjz+az0xG3JGUI8C5FcuPZqEXNPN5Mb0aCrYql7D+yKeuKuM+MGq+ops7Yy+VtnwmuiJ
n80SlKReiQjhkUaiRQdvBomr801MhXGa0wUXbeLgLdu4nIsPnZ6MTzlionBd0hu7S/HocUDvB3uE
KWjYJxnqprFm088dry0map2gskvUv3giySTNnXi/dJ0gSWEM9TvRSvPFSUZg7AGKQRQW9NUvcZdk
7wjBLOjU1jWUAg+lL2qHh6NYev2biwBubcQpeXnVaOwzC2VVXUTBNu37+R3jon3PwdAkk3bCSyk4
bb7GIbEna1QY85mj8kKUSw28EeVyekElbm9MHuCPqNSKexHHTeONMd1cWk48NIYY6FCrMcJ+Ss/3
K6dzTLeAILR+NU0Oo7EYEf25QRN37qwBwvNE+QwDMK1uFi7EsWdsQdYRhsRzAXPkDiYqLTvTDIcH
ac/hg5Vnzv3ozAi4KmlwUY24vZDPN+20zEHfpUV5AUgPn483U8Idy5HjpF6AgkV0tJxwQ0evBkZX
UpmE2b/PXU9CVI8Pu0hd+dnAZY06E0/S1wELPVGMqXtXm237eQqN6kJI6nSjGTS1AE43LftLamw5
pA83obTjBzxrETnSS/O02KZ6zxeRMG7ps+mJhEGemuvp/msQ1dEZioA4MVhTVxq14SBrphU9Vp3B
glT2PZ34mYVkqJ0HzRIDIat6EL7lFZ2czK7IKtOYfL1reQ3kChx0eVu5iWR2W6lzawMBq1K8/plj
t6zY9EFuVdjOn1zGmiV6D5HbvHsb2sHQON0jAwwEbklLVe2JMCb2kc95vsNV5GzUbI/PiyXlRtU0
F3F+uZQ5Uzbd9+W17SMKdQ9om6Qmsxbh1g3N8YSRFSS6ioPmDi+fJEypNSnPjb4nNN0sJ7geVR81
8YHpQV9u+65h8IivOZy9XAPv6ndzoB5Tre8fUvCQHYyOggon7JbyIJSiAIuGAVAL88uOPAzF0lZa
E2LmYXSRwzuLTmhwb9aQ1oN5bN7GLiZaqqO51mBaDybSPkyiqWwAy/vWKLBz49ntgB+pCcqG7Rj3
+FZqhj9Ob2E3opF2Dh1WJ8uK6nsw69a7ExjjvQn/hrvJjk7o2ckti5Et0qWx28L0KZiuYYcODUjq
nKh9yNPeDD/sCu8ZHSAO8hfHzgeck4ON6CozGTimRDs6yIEKcnOwaXbDDeUadVIyx0ZCGbg0W0Fo
3bJd3BERXpQ68bexd5Tlzdhxn/DcmJ8alOhfB74NMW8TF7DmiEVkza9nlGJZkjDH1aLspiNZnCBQ
d36iGdXYp6BGoFnoZAsfO73VCapwIHVYE0Q+inyzX0vZBh8u57N7vdDKyOeQ4WqAF3BR+FMlKfPa
0Ep914lhergLP9AK3ka5oc1QYC6rUzfckNVTfgi3rsxLMoSZn5rR/NRneUW4toVav6hKKCd61QSw
r8FI4eyGLNBNKvULyhg60hJR4rphGqohHJqxEDth10QnwKE1929s8TYwQlfPKKCXxm8c5sxlFpv3
KQOOcK1ig1mVmU3TJVnM8Yx4G7Q8A+zqYw5hJLIDBgc3beCAFiGUCGgo18RMk1uKY5H1PJQNf5/q
Lbq0dmDBe9ZyNd0YSaw9ElnHKMqOhFV4Jk0Tc9sJ/jWABM3nOXPJ4lgsI7xnF4SXLahUjwknNN+w
OucL7cYaYX3bryFFlx/olfoT6RNozdpUzC9FIrJNWHRI7ISpv1Ywdjd2bPfbxhBz6M1YluqV08w0
diGcrGk7E2SZ0LGX9jW4/qoYaARIBQoiME0lncdbpQMIYlIeUSpkCREPkIf9sHWQu3OS3OpXfhDu
zNaf2rR55yoHH5OTdAKbSmxtGKuOTyFo67uQ8ee0SiYtPGaZBTBymoILCg7jLVb9cgmMLifuUoQo
HxynwVuvnL2UVXqcZlPgy2uZVBNxbW/LVDdf6mZh9Q5lNbV0lnvq3FqzzjrZjVy78UoyMAYc1khK
Ft/mUd9hvqSp605Je5MaKL9YXBETLmGxY7fB8cFNCtLU0UmRE0u2B8SWvMgu7a98QmZuSSmZDE3W
A9uRwIhvz48lUAEfEhjJkGEih8daqwjcYEU0SfE0gf9QFgREEiTOK2LZ6t1xw5hHvkcPuMro/d4C
S4gOgg7GZeAw1ayAGcw0dqWe3tia6DlJRIJm9jKBiiqS5NyQjzl7NtNRjqi9AmTArA6cadI9iLAI
nyPMqmdXC+3PUp+7S9fHxre6jdoNSUEcIxShCdfiBzObNlrGS2Wib1jDye2mFU3hfm/lIApFqKo7
WybdPivgbwcUbbvU1Sb8HY7hCcjpR01n5Ecyqo69i0PhjZO70y3WsQFmCTsPVPHCdC+x3hHdyaDs
keEhmKO5rwAbVBFS8RrG4joS5kScksYAIc3GHvxIrZHzIK0huaBc+KZUg1xQEbnDuNiuF9ICJvWc
9lbjD2nqFPfZZI3Pku2RDCtB5MI2Ngr7PbWmef1fSzO5IXbwbEefA+IeRlagQT2r/aqYoJCNcdE+
1cQV9J6hFmWu/0+62zfx56YE79b9G7S38VtLZGb/XFJ3+kjb6OPL+PVr9WNX+/fv+11XZ/1mmKjq
dF1SGUp6GH/3e5u/6Tp9bKBvtoO87qq4+11XZxj4vW3XdYWyhOPKq9rtf/3e0jBMvoJjzbzK8f6V
RrZAIlj9zRa+//Lf/ymZUrvKwNhoSGk62MivX//8cR8X4dUd/l+cJoOoEYXlyTE/uHm7Ze/MTiSh
vXctOjZL6V4qrxKYBmgcku61rfTnKJD6qbwG8IwJZNzmVjZwmZOYgjpv43rd1d0l4XCxRjMYe6qc
3wy251WfR4iQ2WnRJNh3upu+jnYJ/2k+CJfWT9HLCu+xtjbH5PzDZfnd5v6jrf1nT/v3n9IRwrB1
4QA3dqxffspEz6JuQRzkTXniGXYPBvRb0VQXXaq/PQY/Ger/7JW4zgZOcsNFw2ZYlstA5MfPE1ON
WESeW54B29nQXybbPBNQ53WN8v/8Z7Kuk4b/vXTKkhZse+P6H2Hzn+sc5MeXmiUNaG2sNY9M+wxL
agd/pFz2uZZ53Yzvs3ENRpu0OjI5wLbBL7tm7S82oxCPKqzxNxtjt1s4w1mxeuMvPWI5uunTHsfN
UN7LxT2E2ngspfowI66i7kKM11nji0h4TZt8xt18mq2QIMBJ9h7UAfq6om/3RKS3a6KVJ99imOxF
wfwhh+WtruN3Fi2yh7CQ/8XHblypBL98GI5r6zYTGaaWaB5+/jACW0XDLDTXK52rfpkRTFgfpdZ+
QYPAUDDYuuVrlcsPzRnW2G4B7yKLsob8S6ZFX//8wpj6H96LMgxhojzSLZNJ1C/vBRPwFOahHfkZ
+9HKERn+kqqhMc2azMAy+5zh4JZpuW1BNhMsXm7sgSYATV6AuK55J/rmIZmoUmzkiaH6WJLwPcfe
umT2/b/4VlHmOgzo2Wt1pWwWlZ8/tiJxcEJ3U+RDDntLQxwnSh8fI5dYSlePSWmIH1s4xlicdgvY
37jWnzXseXSGKHYQ1jSERw3wzFRniDXi0nUk5eOIUmr152/0D9eXN4qUnYEgZ2jwFwqh8Y83ux3W
SqJvRHkbZw+xNOytEM0nyvLziMy+DVpOTrT7+mT5Js3wS9os70O9PMx5A8cz/It3c/1UfrzZfnkz
zvUG+GHR1GVlZJnKAi+gupgqjFfgTvUAF49jbtu/fDnr+iT/+npS525CQOAgRfzlhlICoeSSKddj
0o6hMKw4pHZwevOR+8J6MCAubJw5L72hBIXZKM04pDn6wiQJWj8cCccqXGKhKThC7Mugah5Rz6RH
EwAgUld3okkcw02t350l/HrN3tLEAgPDscgDgeSpEvuBUGSUeoMJ3hFvJ7ezN4b90XGZq2hk8flo
FQmScILcFxzmgVS2u87B38aojUyyQLuPUUFyiTgsdGK5/Pnd8Q8/H5OJMNuYoSy2xJ+uxyz0rC07
rseyWHSAw01kvVlZ8jfizT9d2r+vIT9fBsUmzmbJGJl9+Qph+fGyY6mrzYI8Fl9czwQOCrSlHp4t
1CbrxcXlRfLMobrSuKfxAbHvvuvnewEVP4BZi0U/eG+InSjs9gtH8lWhp7tibo5T1r2AON7+xSfy
6xqk5M/v9bpe/niLBq4KzYppS7DI02yMmxYlJP29/DVg8+YpHwYvgtXLVhzx5lCcraYsBsO35AWh
YIt2K5n3+NNUi126IO0FRlnsErhoOxxH5I8M4I9wuOBuROH33I8WXEdyImSbnYraPtMbpPLtYG4C
W3tnyrp4Uh+YSS745NHImysyiFkX8X/TkBBsWQaGQgbWL1OXfDDzoR4gk8uv8jDcw+x7NpGfEs8T
Dd/yivSvKYDpEvR1eCwkYt00yp7//BP8uWRQlGrURbZFfcQ+Lthafv4Ao9JFm20VrgfT/OTWBKdz
mZ2mOOaO9leb1x/Xk+9FiRJX34UBfOfn10KrWPetKKEumAuwlAlFQDx0xIxKbXqLRoNsM3o4dadv
4cGAKY2x3pMDvUb/2QJmEyd0SuSNLsYuL5PognXpL279Pz5gCgkGT7OLnIHy9pc7fyYLJG7dlADn
2MQe1+3c+tIkn//8E/9HzxdGB9Y3dbWSmFf+0Y/3bGOmYT9Ai/ATOtYhWFFy7QGSzBgkPcZY2yWm
Zzq3yBlUM8F3oamY1fZTMs53NpM42idkzVg4ImoIxeh744LTNVEaIQc0THhoo5pAWX918ajff1mc
lSMdi92T+8QExPTzuyYbjK1VxuR2pwFsSH3P7IxJeB/51NVr5eJ0oqSuV7YF5qMARcYfzGn9F1vS
9VV+WpuYbZvSkRKbDFaZX9emgfDDpQzLwMsr9Uzvm2LjFY1n7pYe49v7YYYdShPzz6/Y1d7zh1eV
HG+uTCw2J/uXK+bms26p1CbFrA4AwSOxp6QEWl7Zowdwlv5A8NoAQwgqd4do/COJ5Yd0J8zEKttF
WlniXmA8k9jgFcITl5ehTvMXb9L6w1LomFTkLmUy18HhSfv5Ak240kvd7DRMpkhhk2aLC3UTJLTE
lhHFeMNM4uj01RP0ZVqxi3yHYjxBAgrempquSSKte3McviEIIzNB3xCZSw89jS+jxO4STS91wTys
Kj83s5l6toZtAigMwlmxZ9I9E2Y4Pg69cZmxX8LXb7/Ouf5Ihu2bgcOmnYvNAKi3ZD6LgMZZD4Kp
3p9fJfUPPgDJuUNRIPNkub/WxkWMGNwxIuW1g3o0c/su1gtPMkZYh5zKiJyZwad0jd+SKrNYZOgI
vS22Xdjed814XxIeuwIAMPkxWU6T2ZycDs29k+uvishWL3fbkaFGc8J0363cmUW+RqTbjHg3id47
qRBwfaUj/AMR8iFD52EQ7pthxjeoCj3yTfeaW31F3p6Bo8aSihBl6ZcvUTJUHk3q2wYp/zCRM6Xn
Z4YYpylJTmmW2quptj+GDlOlEOE1KWzbdfIGuvS2tk1yMaJBu1bPGVpHYfoT3oEa/aEXCo1z6cya
aqQSkgwBUBowatOuPuNMOZfZq1pcP+6+/sVF+PVJAeWAXZWhmYEEDT7JzzdhLyHuqlpQwhEouexs
BR0ZtdXKIBvr+yv9/wbz/RvJDA2dJYaj7g+f+B+oe95H/lH8x0fx5T+INfqpGfP3b/69H2P+BiqP
f1JZrJS2JbkS49e2++//VPpvjoKvpBtXbd9PPkdT/42vKI4fEomM6bi8l9/7MXwJ8SNlAodPjh1s
4P9KP+b7TvrjOg5aVXAaM/gfWmTAfj/fJ/jH6tEqDMunbf6tVwymGpuBpfvIdpjCmjAgYqppNWjB
Yxyad9Ui31RD1qj7Ho09HWBazUG00DMkIjy2kYNrfnICwHLoRoJeVAZUb7iJRv25NgWhzSHObXt7
hYwBX8E15iOYO8IylQjj5aj5AdqBa/5ZljQ7q872qRR3DERubVDDY22Rl2bcYo0zZfhpCpnskdDD
XvcACP9hmQKfaLi1RagTkJ9V1n1asoc5JMYhX7b2xMQMwp6qnH0f5iecZsDFpueKUW7VAaJjyAgY
a5vlRNZjAZvN4JHS0fGcwHpsZbhraBLlAaQTFblMAmxUjQHJAeCC2EvUTlQtyQ728N417qPuNK/k
BU1UAtb2GuVN29Vnx/ysddjbqhweTeb/cPdd/nbFfuwDfT/k/+FCKp53wQ3FnfNLAc7B02xRP1po
9WuSo+Uqhw2Le+fM6PCsGq0l4Stlygh+iXPZwNX58zeAoPXnvdkmI4JKSqcfwpFI2NcC94cTQEzI
OMl2ceADZV2qKj45fbOhgU3ZPts2+kfzDBCdOONguST18jwUMRJ+w9YQN4l4pVZfZ4FEmvJeIp4W
8UYZnO6CEns6ElKSDdK1dEJtr1NX5Rhe1pad5R56IQw1aQNHF5wE4ZHu9WAB2KQM7F1AAE0N23iF
S03nXG5+nscAZv+03GE525Iwg/DCNF5QuhwDRkd45I9guOtDWVfh8f9kmfyn/WqOjX9XY/+/f6PF
FO/0ddH5503t85eYpvaPS+jv3/K39dNRv7E26i5+7+t5+4d+tmP8ZuncaZydSN3jVSi0fu9nm0i2
+UOOD0pHgs13/X39NNRvDusxXXCXyfBV6P2vrJ+m5O//fN9LuumIv+W112sBiDB/ue8H1B14yhZq
Kj1bq0FCqiJxbwXK/0kr1cvSUao07U3TLHtrNJl4F91eEak5xe3XBfJeqSFEoAwqGPjQLdXBTudx
VG2LyjrMquuBHpte24432as+4JXqwdgFDvTQjqCUlrplZWmssThk1mETK1wN4y4siRpvs/AakxX6
tl3cG70Gm7qErZUEybHDmNrW4RNYKvLep+ABWUCMPAwTJG04bdCJopiWtz60yDEHJV9PWnoqBoUe
b9JITgqT6xiVxyytU74FVYn1LUAkvZrwQ/VqE5PDdlSM6ldjsp+nyNi2YwyBTliXnPyoMxuAbQwm
WgpaAA5pcWps96Ghenw2CdbPGUpekrRny6WV6tTPUTPAMd3EmorvAsf9JEpGedrT3JT5prRpeLYV
cdUZLenQcgMvTPigE6nhaRWOjyiDHIzkVU0E3wX4xZ3SIIwDcz+yNRQyQ4PJMB2fBAt7UTcvnSwe
7Wb8YhNMhk9lXTCiHQh/2oFUhI1sd4SWOKiQ3BzFN7L08XWBdtnMw9bBFv05CeMzvbVh00xatXOt
RF+H2YDFWpfnxlqmPfysfA++X18vknyCNhnuk779asgxORCK1XnYvcSFyEsdobojT3FrgOnOSYEa
qvqGNtcB6056E7lYCyvih8ANyBdj0F6NTBt26ENLvydo22fWWHudVRyCiVxX53oWrVP0+i1pEqVb
JI+40MnPHq7B1b1+KWusgPQE29twms5xgEuzGZiGdim5RLG1hBtzDh8HJaO7pbL3dWAu6Kqt+BBa
lpeRfHLbCKte1ZUjwIQthb9MZXlq6jbYqaijy8OAPe06DTARJ4Cl7pxdwPHnbghWwfRRpWAPwLAY
ftQNpKE55eBPVzLLNHwKiB/zEX+cxFWQxSHqYtSF1+PZIVSeamEM4H86mjHxKYkjAqlX082PDLq3
hbA+9UnkKyt6iBrb58xi4Ic3z72rCMYcHxCf2huss5kv5MOMpmbb1qJDWsnhVWluu6b5z0BTKgDd
hiKFPuzsTWhDsAEZv1sGdCuTZPBJUuc7wXsoLIauBRnkgMZHeLBiRPCutfa7nvOvanUTEHkSsZvp
K5qa2R4f+iYotUtIEoTImnKjNQ4QXqS/lQJlb2/Btr3XoXjvSZRY4X/vEWZI1d+mgjugWNQqLKKv
+C/eUL4d3EKVCNH5MPoquDODNZZOrkySPFXJlzFPvjitSi9Vby3Q1Hrfxkd/1mc92ZuTQj7OwAZZ
YneA11Ec21LUpC7d91rLSG7BzShqwTEssUe25wAGS/AQBOWzgZtqny/LyVB5scEIgfGTrdopJKm+
SAVXUR6X903TwKR7DEqYY4tygwMkF0zqS4y/DQMLybLWvdWPDcW22aA8zqBAIVM7jejyoBa1G3wU
iWdqMSoDvfoSQmm4aL2IvUQfTPIuAxIyq9IlAYD/l5oI9lxDG/16ag92MLnIXcG7xfnXsOkfy7Df
LEXzUACsCpRubrkfXqb0ccim5VuO4a+20tsYVBJAc3hr5ohsEsqSdeoDMvRy+ikb8BvOBj3TpyBL
W+J484/JqjvcvW68CQbJ4qSqGTjGMvh6HV4TZ5c3Wc7ipo/JoMHgtzewfKxmBU9BBaP0R0yiB6Zr
PrTd8L1TKRYKYpGMttNuzbknsgjz8lrORceqytRS2M1FlJOJK85Krym19NC1LrnVg1d7CcpD3zFM
MZUGXWnQj5hMtjWMOaJL9Leq69On1hk9eYdB2fgUjJNFSEo9XUrDro4jxs2VaTjTTif1hA003/W0
nNdaOgQ+G+2ntrWXc3uVNGp6UO0RoqASb/hpYnFNcZlt9+hqxsWspuE0dvKR2szwBxHXx26k34Fh
jihKTd+ythyVDtrQtuW2VuQMpLhhVsJy+nWFDp4Oss+bcW4FafV7iFMWhXn4RfXYCc3ZHPwa1Rib
hxVs47x6Adr4ucWxxxgg31mN/iVfJMHOaEwQfBftzYQPfQcYSviCgFLRFq+wQMpDNM9kEtn9QUPp
SKhRCKhFDeKVcMue9Q4kdSLq2xzC+Fjc5owYTTKiCXNzcZ7bo3xuQTQ0rfg8JfmEr1Q8MI4pbrRx
YEvPk13nFvVGsejd6kO9G1oRn1XN4CbMM+VXEUQMPcYXBIiAM8XAcuN0DkEvBbfJ919ak0DcaWrh
Vkwu0sHKpqMR4X2Q5HMFS8z4taHvUXX4cZOxmbZhVuzRoTMU06CFjK72jC2XuqMLfAk0YIOweXga
lkRsRjw8/vffRqmctp3qFAAWJrf8Y9YR7c9Lb6bZDUKvyQsQlwexMPBSHAh4dyBSTeMxNuEE6Cpa
/IWr4IHSectTSgEwvie1CD+Llg9p7Wr905Cntj/1kAgJSjEBcuvL1sVPnepGt6olKdV2ln4CswFs
2A3ZKe0cvGgKkS9N7lI9uEs3+hK/JpLPwcSA4JgFVHPtDii215PptCiYerHRngeWQw+D0GXR4Wpi
bveYw08eq4fmSVXgpQ/hM+D+wIA53vA5JWxEge6B7H2OwXGMefqUbEu727VdcM6W4Wr87V2/1eP7
plwXQt/1sj3amp75C3G1kzvJNQRYRr98Gcn0A42vZGO8Nll76uzgCTgnbDRjxgCBN9sNR5KyekGp
J5h9NkRWnGo6zxtW4tusYiChgROCSKZZuz5yt7HUjlGTGhdDL0GLXR/G0MSMYITT3iwc587UUqKT
J0sABEYZVTsVayx4vlp8NMzi/bljOojkHFEeGLu129expy0LeWRB2u9syosNwh53JV3YtY2mmCYu
tg/3Nrut3W4z9cu3dM7S/dCEWM/Ae4P4lmzjgtt+aRb3RuXDsyQOZnUtbS0c53vHrU6Nk9wtFjIl
Xsp9HcSD20ESrPTGXpu9IGSoyWOfoD0wkMnQXtwRfkh01UJNjtluuVE0PILRFiPeW+a0YlOOcbbl
BBisFoEE1AIieMQ6442ceD8XBGaotrOOZeQUEMCxJEkW8YyYNewKPcMUcWeiPj7ElVn6FVJ0RGp4
v/GOzb4JHPtguPJCkOjCVcz3uuwowJNCv1Nj4ZyiCI0j5Bb1DonkabeJKK8+gW57ayVFvrJz/O7V
21DZ88f7YlKemUb11gaQJsyk0R41gZ9lmPiXyaEEWBfChA+TF93FlFb3lXZj4FbCg4jEbhqDr1lW
fNjFYj7bHYmGut342KjIfC0DBjMcbY1Or+5Ub99O1dzfoA2tMQwynp2I2TqNTXRvCPWJFfL5Gg12
jtoAXGef7MFxqDvuVZOAoKz6cs27I7uo/BSi2F8nLhACCRMoaUZxS3AmCugi0T6auL9xl8F56hO3
35WtG2Hm4wEgWknzR/fB7LrxuQ3d5ZYIywzE8mK/WLEdb9vumsrrQPXU8+7JURHETktpCEBL6RVR
22yZ8rVkmcpgneqdeEQsY54qiFcQrSPxyM9+m7ehOhZDdIJAIZ6WuRCX6++MQZpPOqv4pZ7nHWyq
NHPGU9Mn74Tb63dJHpBmpFWGByByvuZ2y9STg1Ntvn/ZDbIFI8/4qKlk9FqAiZ4jZ+e8wBw+z4UW
A+DKz0mbP7uaZeyn2UivfrEEb0JjeZrT1zSf3G7ntOUnnZnK7fdfbCLVxipAC9BxqJpIOoDhcOmu
v0ANLS8h9kWXppWUTXZYjAlfWCmKm5B0rSk/N5qlMP/MmyFLjDt3LNmKshF4fmBUm7hFrje5TrGP
HKPb5VktoYvX9aY3yZViRqe7Mc9LYyqPDAULVgKRhjqqWmVp/TqpVt2jmhnWz1PgkkHelmdZ0lyf
KXKmshu+jKS7ZlX4tUwJxiRHYtVYk7z2yIxLR5p9ZerPTSDnz8gQjQwqV90g1lTtoYzHdT10JfJN
F1F3K9/VOOJCuF6raBg/2eSN3bKjuUZ9Z1cFWb3WYdDYvIOsWg09VkyRZt22lXRxslBt7Mnt10Iq
jrJWfG5rjkWMPosnp0ufGqJPN3lGQFvSpNmHOXwkEVPLdBi/N92tg1tF576T6sBIOE7CvdbHoGZU
orauS4g2aYef8h5sU2OWpFD3rrOeRH+Vyys4nMXdlGJP6zk6WFhQu9kVINJD3Yvhtq/J7ZvYn1Lj
YEHzcPdjNU2nnKGY10X3bCqInvrcQCfsAP+K1SkeGQlOi6N2EP7TVaHMHSkU2bkTdXxqRk7gEnIB
oKy3SA/eNC7BfRMt46k1cRPp86C/F+b4Qhaoupd1U5zwa7mInV39HRHGUx4H+UMIqPY7Dtr7/ved
GPKKVZdfrkelqnCJRgqhusw5SzniYule+jTmbIqvShOFcyMoU+iIJTtDTBi6S+Kea5F6i2FF3tg+
B4roRvJj17lp8f4nKMXcxysr7OUjcKltSPD6mpxDyO55mFBSdNG2qS0+LtUWm64Xyz2ZF9lt4tan
NgXNpa4FZ34L61H6+OgTPwJi/kp8M16YpK1vpYrEfbUgPb2J8766bc2lv41pf2wQoSsOSUN3i48Y
c3LZ256bYurENzA9XsOK70rHk9DTCJg0XhBkmEcnDq8jUA4c7MJ3IOjydTYlIwEBMNcG/ert0MPk
WGOJJXE6traDG/FMLBNwbaOoEFoMC/Qvk6yYoHG3CiLMk5nP0KqN9CGARDZdExJlvDDz7QcEdzQS
6KHUMP8rgwM/gLd93gnwbzXjpzKnPEuR6FZNwjls0bNNR7GBCAEO3Fw42k0TzdqNkBwVsLKBqwtB
0Ioga8+0u4icsoZpU9Vzvu4HEtNxcKqVQfUbi9B96PXolWccq9lrzGZ1b7SZ6cU5A1mbsycrbwSr
vAxvkjwzt/k0veEGelORnXtt4jz2luGeqs5+YoeIt/SOwYlx+7cy77c0qNKbPHLummYG/pfQ4acV
sw/EcMmNhizINCXOxYpD2DrNZB2SjukyKerlgzur4iGzqqNNHm2w1N8Ib8hz/OEu+iXqv7la8SMD
V0lGVHIKHAsjxK+kkO+SWrkbhJJEbGSPpmZ+brrlbR6zlFTU4e2cBeYH3aStYeG9vfLz0noEp6qm
iRVrWScM+AbAB2uZ28Gat/+tcZpwHXfnrAs/Rpl3t2UDX16zQvItOYQelkgHgVdHzwkLc5Xn20Xr
ag/cFEC7/i7QFrHVE+sdgh2apBhWPGgS1y6/NMaCvI8kadp13Q1C6tbXAKEeE7CLXtBFtd+JPn+c
rfTdsAGkw0Mudjrr8wnsud24Z/zK0SXQiDBPu/IwYIU96uF5zEtGFcBoKM7YE3QQK6zu9cUC2ugR
iTq9pKJ4nulu+CmWlZUNYv+krr+g6k5P338LcHzH7LdBGiX6TTBJ64Jie89cYjhWzrzv8S0AuzLl
cRrBY1vI6kjk0Id1X+H7zkc0QR0RoHYyQlAMDdu34yDaIM8hJ75Gb9ald03ndg9gC8IjWdn5SuQG
E9PE/WIJmGSO+9xYTf2hR6B4gBVR+8FZiZw6eQAk8Won+nRqW/dU5LZ8rAaaKL39NJj5uceQf8ga
EZNHI7wlMrOT0fRPtAmWTRaOsB/gLz215UBmQz3jW0nDaJ9nNsnVUza+5Ji61jGOz7tCWkCKbXor
VZkb4IpxJwyNJc+zWgh9q6ODG4CanCfHukPqghdzMm++/1GssvJMOvY6HnZgdodbgenxnNTFARlq
c+zQVK51jJ2a3S83kZaIh7kivMG8AWJuf7KH+N3oDCZWIU5zO8MXJAP3FfPC5PdYu0fgS5ziQVYC
w+f2jmdfYvzzI7wBSaDXeOnSz+HwamXB43XnxGuZH1SNgSWoYgDA0YFsgvUQul/AWvSI/5zkJtCI
DS6jN6OEndZ3HW4Bl4xkupl0YUsKFpp6ijDrENlUlaUxzWAtvzEdhFm6hhmBrqEFCMyk6UF0M5Ag
PShfl2eRV/SaK7wvJeFfa3BbmQfzI1zJtv0o4/9h7kx2JFeyJPsr/QNMcFZya6TRZnPz2SM2hHtE
OOdRqZy+vo9FZzUyC9Uo9KbRm0Ai870MdzMOV+WKHBnPlYCbyX6SJ1GF8gwinjAr7SEl/QrlWFV3
TNc3gYynAll75w51iQrEaQToYZo57c++sIBp10bEmXx9jKtEACkCvjgaP2eifCdJ2onA709A5/W1
hSpB/t1G+Yo7EbWFmWBZWiASiuHTwWX2Kls/3jWemNgY1pG1uBcbbyvrV7oOERG+56XaNrNAIrKt
4boSnyQI0b33KZgCN75QFV2GmX7S0zkjhTZmVFtV1TYx6+Vh7bz5NOnD58DZ7q6IWD+sSRxsotga
bHQW/OXZ8z4cY5ieRUMmqyiK5JWCMvBJqpujJVv6hzh/qyhNzaovan3OqmtAntREVLLV3OfcmXcG
w9EGKHonqT7iHojRy7SfEtjobmwJTA/SC2toZiH/l/cZZb0Rt/xF/7DYZCC5/bX4TparMHlZ5fcJ
qSKEYpMMWnrqc+OOc25sWvt5oMqU5hoMlT/lNDHvG7zYB8GzZ2VLCRxfOCLZwlCMSNb6xwyLA9aL
Od2PbmGTr+UCSkdPXtFj9I3WxMZpSSra2rgS50H7cLDQG/RwZni83R9drccor6N2GzsqRdtlPY4z
RkxnkdqDmzNP+FLxSI7LMrRp7Ng6jD+hM3LlT4nEzp9Sy5hnwuYZ3E1PLrF/JqEVPyjBqX0+J1gf
jVGPitmu2BDkm8ninAMTLyfslH1mrfsuKmtkjhNiZ0yifPUN9aqWOvl1d5WmWvwL3X86o3b4r7Q4
Pw9WErFHXA/c59VDNuWB8gfvIWEhfS9KO87ydl4DG9Tiu2VlWID99LMch9dB4TH1Jc5PqCv1ucjW
Yx4Tq61l3byQb4xc1RcXjcNy2AzDD1qnKpq7fGhwRpWeMyf/kaMKPK0D/hH3r5FsYN0AHWI8LMK0
WGsPsFlYnGza3DNDJJpqpxv2SfaCHmU5lXDdjLAzRuNAUBwWTCWvmQu/RNpFcyScN4WaD7WTi9o/
zyo5tVAg70j519pxa5qzVR7hzWmD2Dero34/W7Gcob+WY9PRwuLm01Z2Ezv840hWQDd+i+QiXQ8x
HjlsVxUUT5cT45xLOY090p1QcRSfm+xotM91nsVHr6JxpdbNU83V2+qjfvn7h7XsNRu6kO+v2rEA
IUpl12Gic7o10wsudmtXD/7zInlFwuD6jz8SeohlN7mBG5dz0BSmeVFTE8bWL8489FGVoEocVQEO
6p32XE5WNOQ82GZOCw6xtTDnxX1mCHznt9I5U/OjzRos1H55YZXGCcUTWI4Xjmbu8phiyrqIgqKZ
ZZbOnnLWOBR+mW5pv1wPGU1haPt39BKF1UFp9N0xbVWBvIHq0QoSV3OP6rqYOvdX4twDpzzGRmID
m9bWxdYV1q1kS7ZbsTs9uCxbeDKRukrf1UKgcZ5nEKsd31rjGMc+H/BQjPqLltv5o6OKENkZkwRk
aArGGQBy6UBQ981PgEnFoav4aeiOsVljrHW4rLazg6I3XLRx3DFY7rwMkAp1I9i0k6OTZRcqaIdD
WmD2zOueyd2qi5DbKWEO7elp+p7tZgF2x9mxJLJ8aiTHbMWZLBxTVAFwCn/rbtSBmGZOHQRClt6R
4hDY3QpRuecCEWkbz7UJpI8tVKNP5Xsf3znIs2HfjFb7qcw6j2aPatSlE+I5nhqOm453S4Ep0uBB
SYKTDA96QqyhMQm8ihIYawJImghiHuQDwMYxTxr+JnWi8fQ42FN/7ScSlUmWz2Ad8bjmnJ2QWtku
8da+JtJFeFnccSvzH3FRps+ePoZTaec0X2lGoDrCdpxElk1NGRqPJxCdYuhPGljawNP1cp8Roi0Q
TfB60m5mdvN+NbAkesmoXiBOiZBXpPtG69Fx1VvtC9KwwecyrRFhWheexorursn8qFsYbOnCK+ic
XtSm04tTVljOeVm0d/SQcodM88PIqvklB/pALhnCoakXMuJ+Lw+T7cJ7WliDrOZwVqJioMjxagRm
0lE0M5iHRvFAEdm994u6jsC0eQt5NcGnZFLXimTNNvfrcdsQqt6anDtkXmZnMcEHAca0W+bhCht2
PdJQCKlgOHurop+Cgq8iAasyu3P+AYdpV+piDwvH20+p/UEgfYTlAxSx1khljm/ogO5mYCpLZrxA
nY9F2wjGxnrp70clwk1L5HbSuOC6NRIFsCX/wmB5GpOsfnDmTovQ/y9G6k6BRoR5PyiaBY3KmCMr
Z9yxxmXiC5icczXbB1+wesgKdoaFnz+0JqhJkncvXRYDv+WoSauS857qvF1pj+Z+tAwfsPH8RQ6u
fbLvf7ha5oW9bR6bhMm3rmf3ZMnvxM7um8FmunWDFgeMkA8xNeN38aFjb5GUuxEC11ED/mGvDVnS
ebx0SkeCs33S09NpKQb6kaAZRpkzTRu/zZNbXnAT25M7BnRcwXNb0+7BG0z7iIpVRZqf07viVEUE
kHMC+aL3L/kMMZEgqzpjT65sGuGK9Y5C1k0Z8NxAeOQotKfGhraqJHvMtDx/6qTNrIn7872m9Q8T
rPWDXg8icrEVuq766bnopDGpWWE2u17o7BbSIBEuBQ3W9Mxy6kWveLkt1YuXuGcPBkDhio+e/Mgm
76qnJja36zClDAnAY2KWvVOXf3RcPxuHCdLxs2Ebx9VFpqTwYTXwwFEXVIg6alLj1cxYNSeYzPDc
X42YQ5Ak0EMTbFjo+nIwBo7csnfDka5kVsXjuLVBzQa9j/I2eDnBMipFzrc1ybKbKCn9nKh97dDE
BPa0QK1oH9xBkJQ6ZiJl2rs+FYRjqYoAW24eO0m5kccCoajm8yTUW5WQKYyb4Zs5hjZQzNVmmjA7
tdHA0iCuyHdrVd1vcRX9pvkz1NzmU/lVCeongZOB9zqehh4wMJn5yvPlqZWMLF4fznNVvFmJdYE/
TCdm/arXy5VKA3pUSSVrYiYbPLJysoZnq7Xe/ApfumsSbDBLRgigLT8gAmxNMuP81/GPdsT4nUvx
mmn+FAyNdU4S8rwcTU9Vy/7aSD/MwkHKCUeuSeQXHi79ktUbA09YCDyZZmyr/aODjEY0mSlB0Yyr
WU5U2zAlpZ0K3Va+8D+/NtVsHPE18xkV3vyW4syGJOh24Pibjtokjn+1JdwtZ4bu0VBxmHs5x5Fm
/g11X16AEMqLyku2cGCvNYilH7Ipv/KeOToe7SSc6Fbdirv+k9LqtnNHfHazhEWV+dzFXa+rBy4O
ecY2c7GTZiRPpF+RdY/rbDk3aAvPLtuQrcd+OCirTu27CSNiMxYNinkVb6sY5jaHwHIL76d6xLxM
aNn/4bOiuC3Cm462KX8O7vDaU0mEd0N7TiwauAvsCNFqxCWlI4M8Ekuvn2bXfWqnOL62a5pueSg/
Qxu0ggKEAoKKzrFE6DcOZ7yUFNETS7JiMuxlS4rBuy1W3x4W9EWq9yiz7en449jQvGAe1oHB/MnW
dtjOAanGiYt3RT0xrA+WVT8yOe+loQWN9+nH6EGz81Yk+YWzb1QvzZMsFSZrtr3C/urQOGaANJ4O
syi1RnNL7W+EFzo5Dh4aZeqOLIP5vC33PBN3eRg1rz7mFm2DLIyvmd7PYSVoqpN+Elqeak491Jqd
l+pfyl9W3JotTjxFZSlH1zPcKAN5cYCSD+//JHMeQj1/DenapeN5KMjhlL65ldZCEiyFqjNrTpia
BLqMPPmIGW9QZMbiVDi0DxlG/6En2sZ21QBDy+/nvbFFbkQ4ztQR5FAfeGoNC7mgvbm+9kAx6nPf
4vExFjbywCEVGfe03Imx+Cx73uslxpas9RyM5nFUNNiw8S4kT9YAYtyjftKoUNTHATO3ws+BtfVh
WpLygqjkmlr1zJzU6tUXvAqql7PuJtFLxtwH1i5bxCAKKT0OeTQOYMhongQY7HFZzAu64LThBaRR
MMn8Daoh0mr9j7fo/snWzJtBWerJG+UQ1ZW9X03dOq3TpABlThMgMH89m0AuT55jgD6mPySFdhj5
pDB27qzzNOwbl/0cFcBL+idbKAJKLf0Lt4/atg0b1wIkAYEC3ramU8o3DXgjjy/H3ROJ5XUylv7Z
oYHYdOqS4yjti/Zojgfbhkwiu7g4CYYyDjrxPrmPuRPRn0hJuvXQCF/W+sMeQOB3sY0rt3Gu1v2P
znfQHO5tj0k+7ipLgyfsIxoma0uTgO7O4E/06aZMCMyZbR0NbQDLYA2Rj+oV8pOezEVL/tBX+sRf
ggwA9IHQZ1Pe+5KvGdRhZAlyqUCJEd1hZFhvUwHGwk6A5s3d/NvBojDY2Unls3OQtceyvbMueWzh
ucCYup3rYmCNN+pXHF2PECOz0NU6giQc8suu7I85Crd0izyCIcFpvOKuLdTMbzHsdUO95TgxyBWq
J6e6dzCy3dZd71VbyZSxRsrxMnPZAnFkg6AAwZuAM/qi2Q69+soEpWATpw1hdtxHs/40GeWbTCfc
zcM3JsZ7Zs3l7fQb/jM5YsFhf+EoksGLKOuhYu4GT5F4xEBcHvjNwnMhX80/BCn+VPP9ZDbnx1ak
BzUyMQwGNHJptbyE+uS9J/504PyyMe27iUuVHszMVYZ1PuhBS9rpwDmzOMlZYX5N2pNdOvziOXLS
SLNcoDMmhvVqWVdPHd31HZE5DkxJArVxil/txZiLSzeOv4VZ/dR7/Wlo8l98x0cb4nQ0atIOs4R4
mICyP40U+TpDF1lulLDcw+kDQbG+l91SvK3D5WIswQWxFjHXe/qboRsFHJ71xk0dbI7Ilq0Jw3Tw
f4AyeI3xC66CnqyUvts1HhiDi3ajZRShNFSOYCgUlJWL7lgJo+ehFopZPdfS4SRaJk8UCU8UcHIY
MzvWyAJM2RC3dEqJ5WQB3aK/EmeMksWJd6x2nShvMb1eA1Zw1DyhHvocW3xcRaM/PWFocS6+SVdZ
3Oz9NUb4lH1y7rTmQc+kOLaIAHu/UG8xK/R5ECm4WL4GRPsLdK8lzy8GNqo5WVC5PNrQ16QIcOcN
G1osd2ntYmzIJi1YCuuBneoxrgk8NkxqjLy8l/QJVmV88nvt00u7ndtABC9c7zzlZxxnGmaruD8B
bqSVPJdMMjgHX0p32nj1Rxb7z5bU54dcY2KAKMF4P6mNO6zlT9Egr6a+IpzSqoDr6mNJFY4+zrPB
LNluKuEfewepITV1vPacene1B8gRKC4b6T57ik33x6yc/Gzz7XMCHk9MyNRXT/vMonaFuPyLSDu+
amfkkkx2ZNb22V0wk3vfZzqb2aRpcyypuuWfVsOeN9g29fj7NTsuA6CSYQrJAiXTP/NjX5O6+fbv
NeATiXuopcj/DD1Ru2S/dLHzrOpCzgHckp9v9VIYIDSBI1JucPeKDQ0L49Qbd3Os+MvwujIKiQZI
q7Psh8aN0TkbKjIoX3nEiDts0iV51IU5nmrLwWWWZS4RO8ePcDzSr2hDT1VqBJtsq4XqW27I1Mm/
WosMdI/MteuSEkBoEttPa/e50r55MposWLBkfhXqZcEhcMi8+gXfBxd0/EmBZUsKswu10Wt+Zikr
B6YUDMlHImQ3n6Pz01KBCR4oGSWdiOG2kS954aovs3MoZ8+H7aSPBq8F8kjZoE23yUKfcPTyYhCo
ShtdPyIRHQjZfyxd7R94y+XbeIQlE/uccb20bmjCLJ0N5xsqo4vsQ6vuDbdqZtu1gtqxSzxZvCq8
3Lzp0zf1V6HRg3Uv7Drwckkie0k/QUlu/NH9aXT+uvEyiBFao3MHGsWudK0orYEBW6DyNzZlCXQn
6KyYPbTtLKdeQ8MjR3UoF7z52kBxY+eK2qOKJgJyY258Py0jPfV2VYbxTsGPqN1lWxNk3/iF+aCH
VAryWMza5iwRqbl60T6r5gU17nkcsTHZCc8l1pd9gAmZ+NYY/6YP15LUPzErfGsTw56OhOzZ2PJG
XpdBfFKLfhr60UbIL9rQa7PPdMR23VmwY+sOV0ZZkRsda/oa0xjpw+NrberXqkviXV/udAS8vZHi
kGBrO0Df3uTD+AdC3svqY8Y2WAlDs6SehW4xLpZlI709BlhICWZPvWj/5hvDOZkheuLJDOmj2hRz
RVK/mSmpxWGxqeqLnss05JsrgO8b7xUPhmaJfwzfWmz96Bui8p6D/TZt3McMujbnl6jOtJ9mhlm1
0+mdN+xuZ7YckLrY+7vAfQULx3L+V2XrE7t7ukMIcG5LFhzU9Q18kAnr7LKR7caWa8ybOn+bnOUI
zmVvAePlIFc7LHRgkVqZOmjD+KpnyiboqD6TDPIbaD3uOAkjji5vODDY+i5swsb/Jq1iEEH4tyQp
uWJYNOQTfZ0IMLCHf3ftI/R2Fd/Tyh5Wyu1iptD55nsoEsCCz5LFTl0jHHufzaSu7Vz6mxAZmvcY
E5c75Oq/iUwa/zk84/pCt+7AeN9zhWn8xeb8S3jGzAw6JURBxY2NKgZD+2Gamp5g8ThsiRNzeOuK
Pyy+eFlQY2qDRW07r9lp0v0jaigkZd3y1UE17GMuSdMI/yWR8V+li/5zOv3+8xFtIEpI2sLnXfDv
H1frOMjoFaw7GCyQFgU2oNamjhva3biZ+r6OUtS+jdvmt4HtQ7G08mMRX2be8qoZ5443urOtp37C
MsAV+f82WnOPOv7vbM3/H00HOM48rpH/c2rm8vk7XT7/x63//P1Hpv+anvnnv/rP9Iz5D+IptisM
3bwXbHvk+/6ZPrT/oRuWzmHWA3Pyr60GpvsPLkK+ZcG70zD+Xoz/ET40KDxwTXI16NN/IVL/N+EZ
53+1KP5ras01oGgYLsx0978MjVETMlMRKyN3LuneYGTdltSAhOxa0ieRTg9AClasgCeiJDfDdqZH
11uSI3drurrGwYqRp8dW3wnHXI4+lnOp1dZVFMmuJD7PiWC2Q2aVJbSXuj1nVdlGCSMYBn2ln6a+
1E/9klpRP04t46fy4crbZVgPkh0N69ntdK+bF8zPrsjEbSrgdqtGfXEXQ70mh2Nmb2X5sQKZekIu
v9PzSrkr1rrZyrhyzsBLynPqmOwFlvJF+fMhjusMv7T0Anp87b3VyZbzX0PzotTjW1U7SEaptAID
Cuw2iz3zGVwlDGCjj1Jq8346v3R/4EWbqvz9knlj/cPXqlNn5xSQULW7B+EcSmG+xeleytnb1474
Za6fhWYjleLyDKixBJbc44uRTPqHhKKNk5LlJ5M4DtO4+F5lUwQUi9vYtCDOLm+inS+UTBJ8njt1
Vq5xa7Udde+YrxfzTSNDTQH0XvedaElq+P6Q7G/NcAbWvuyLZsVkPOnHHprnZo2pHneWHY1sZxCA
PtvvaQwsIyeIk1DH0l0c2RtPM0jkTTHOKoid2j3Qd/0mgdNHtu8hrqMBGAYEYfopC6KDeLEUtoNj
X8fXVJL9KenG2VE1Cy46U7c0U0nEQvnmEuDc4Mv4nmcrDWq8/PemnSZc2yriedtE8MQ/WH9/JF6O
f67ZZJj86qSGh9Em5FKnnPD8IENjzu2LEMRGZd/qobvuIUD2X3wsD1h/7VdjSH7DGIz3GdY9zCDN
SUtaFZUD5herpL2x0sx+kw0JSOD7RWiK9b0G8nWqc8Q2w60vopzbI3GOd8twvWe3ix89L30UzSRO
GgrdYXZJJagsrh/GMsO+mxPDoYoCD7MlCPUT8JT182Sy9bLbuturhAHB5Ghe8/ldOddUOMcGMkEL
S1xTcT7JfEb9btnSclZts3xYrsWonptaGhGD4o/O9tIb1UvQLEwf+cgtmaLvlZCG5QFYTN710Kcd
9bi4nMAMEqoBLlG5S0d3Py/p+roIccY6AKtAUnfgreIpoS/krNlg0vMRS0sqF3PfV0QSWG3oAcyb
/qF1RpBuQLklXZua2nokbo+9rpnHnP3D3s21qHP96jLUhjjkk3OJ6RB7Vh41UuTjyBNYemQVq3FJ
WyvwssJ4QA/f9/X86ehuvHdmEL5Zo2dnm4+Uek70TLMvDoYFOduM132/EsYgwIUdLuFHrGt3bxm1
Gxj3TMBkz4IMhifCvrepOMSacfIahiFqA8hVcJ9fLfx+pUMzQ27UkUMT69UrnaPut1TCtfO0a2gL
3Ch8l4dZ18craUb9OInmJNcx2+cjyvFoqwwmZ7nlI5aHcajUXqtGKh5n4+bCSQr02tLCoXSpsYbv
e10so9mnBtoc7m12L/WFPdgvcJbJIY3v8rDs382JEVtMD1wMdV2c9ZJSNB7OdIZ9lfcFXJuf83S2
7qxgc6/6lazRxHbWNZJlx/l6W1HMUB56t3bPKxMpt4V/c2DBbti49gRbyAdSmf7AR3pGu+mDlFpJ
A3Yt1SPI+ssyYFG5P3aUu8erjZ7RE851i/GsNfNjjKLU2HdrculuG8N8xHS+tSg9Hafmii1oCIRI
L2Sf+Scy98tIk8PqxNiuMoNdbMabwC94muZTZj41LqbHxjLPNFvOQT5hBGDvnl5gjAe2FD8pi7Jv
k0D0pA/u2bBUdhjy1NoLa3ryhkledGKIYdpWSyjUIq6sODdtuzgPfV/y2DJCu8CGr+sEh//+p79/
yDYh/4as/r0kFUaFAqsf1r8HCewo6S3v0rsw1B3TmN7i7inLHZ+4SdsEVjnYezHmFzNJ/WeoDYHv
43EvnfcOCvcWo2IGLw3SFstAHFf3t5axTuScWdNvZ29KznZiBz3EpGBuc4wV5qPlU16XZ6keVfp9
hR0nU0RzzXBMOPnsyno5Gxnrn5JWkpBTahbMlol/Ri1Xaza3Zt8gRUtqMBBt5jjD2Q/GBCMuXsu6
J+ckOt64ZcdCi/Nd2bMGzXg22019bBhHeA+AWY51/UADGKewpHpuPQ0MtXdYhuQgavs0LOOd4usf
Rwce6ZM0GrogX7iFNIC+5RwOPmjptiGx0NUoi355ygxTC6HMw5XJBE8RCo0dmlHiOA0lpalRupis
P+SH1pgL/5bFotB515biXBjNdeScy6w6PDRgJS2TzEbnFCwYZRPkOUbXePnFTsUG2X+W8fQ+FMWr
nnzKJarg1q6YgXoMQvCPjauimx3i4kbvxRhqqrgtvrA2o+bWm0bSKWjP3yO9yVgOWcbFIPsVQkVj
yYxQz0y9YYt9KskZiK0UX6RrP2ij+llw7W0mw24ZfkiuMcqxGGY9vzjdh8yH0JC85OqKDXaxnlss
JdQeoinop3Fiy44URxvLvZCs1v3IbJ0jDz2CtwMiUayTnyUl+9UMyxLFxOq5sFid1h4qo6idt1nT
X5YFtbAAkMATnfwmuamN74mb5szofAVl1LzKgWjhfoj0HOlL6tXTatcp8mt71Y022YkluRsEie9y
+HjJ7ushn8Y3Ik3Ol3BSP8ps86T1xmsy2ruZNqvNnOrDVq9+z3b8YtR8ZeQb0QIy5+RZzdVqiVSi
d9fbUSC31AN1wnqCXM8+ftckWFTqntiZ10BicTou36pHOsXgOrBEA+UU4XnQr+RB2O4Sj1pIq1j+
00hfJWvfFwTNn9nE2vkvQUiPn20TxDGdAGvkKf9xTrtnO325Ix5pkS7ZdiEpjIa6Gfl0IFIhSJkC
1baXZKvsu9VhtGD8l/IdGvOxmCosvLQ0LJ1J8whV0BbIHt2f2kjUNYYLTtYupZ37NL8pZA2ssD07
LQuBF3i015s4yJbywr06wiZa5o2e6JelZatCLfjLWE3zFhoqxjyxr81QKznwt6ILxIIJZRLUDeW0
NDjDWWur/SgaZEJH3POR+LcoKG41XN70nwXEo6zNyg2LpEOj1xQHKPU/nJnSAVXRuxOPSb+Fh7Gl
vSnA1xXWJY2fXv02fQmNUhp/kClpwOLUleuXZZkfHvvGKe1C6Ci/yWzff0hvg33vLb9/ILif5qM0
PumtdXcYtYK6dDw6M40Py46THbCaZycdfpNxIJ1b1W/ZYL+wLuDn/11RrFJSzbQ1aAOINEOdDOJ6
QVzAQk+W74VsStBSaB5SikYftuq4UlVxHEFKBq6BJzi308hPOg8Heail+iEFgOcUc75b55zei2Xf
e/O2nicSOFQmIiE3t6qvzsJenE05YazTAH0xsRvORlnWW+6UD7bHGRdKyMNcUImj27TR1BP6kpbu
XTt9Z0J6pFCx9ltMy95JzYRnqVysQM8yP1UjdTPCYXjjkJCxmKnXD8FyNDCp9oS8D18FhEAuXAY5
mtBdrsrWS4l66BigIQV4Dk4vnK+/+hRhLW7Nn+yLDo7exoRhqtNsM3CwU7ZpD0kQzol492nvn7Xx
7gyoHGvTaYm30/2PzDHjizXNe4hzCNHSQCOKI39cHUaYSlDPWPyZpWXuyuYjHWPvUpL5Iz9Ub4cq
90P0IblZPIMtMS9ZbrrlHTAiJU8UQm5oCsMh6nwXuoXV2NRZN8e0iFXoio4gUJwSBx3tsSdcHgzt
yvzvIbr6H60PDCYZq/qgau9euOTZl7qwdh42fhKLvhENpH/4IIdDVcIVzCAl7ErtIc3ZH9BQsDVo
BYEd29AknXeXSY7Tozkk73TRIcnxt5Nm+CUZnHZNxww3qPGRpMDIj6hw21bUQOnWl1vqz+NMJAsw
Th/6pFnusQqN6FyY1zW/BYbCqRIbafgfOFe4shYHsVobnotxJHEg2cf0E7gvjN+B13kR6h1uRGow
wjJeqs24ett56b78TKHNTbAbtCrDtl7xihV1sJpuH5J/KMXnwLI2IFDKsC29SCutG2nscifn8tUg
13LyrWVrNTUYgKBlWosSl+If5ccjePvWpvemf5OsZupVv6SJP23i5MWiSTlKPRiMnvhNhaB4nWfR
7/LFtoKuWU6pqGDdLZp/RPu0ni+OPl9yMUyv9sw7J7G0zTQRgkEMer+v/45lxkIySdpfwnaPXVE5
7+ww0MhpjWgpeFLJCKyc/oGQDIl5qbFDu7Hxna4KFC2PZX3h1NwOehpYi+NSEacSeoHEziRrHfky
+dWuucOE7cQhsbAxbFYnfVKIToT5Tve0erhSR3O0JjoQVt5udF9x9JpMbtbUUJus1KbdkjXdDlBP
6CHKb3JuavhxaRWtDoMmOcEFY0b+vjRjy250PkwLpmZKdCEP9w5RfQQ57uh61/KZDLC14W0S0clZ
Jxl/smqXQmA+aR0vNlnb8omtsb+nP4ct235JcHlXwEGCWFx4ZXuHEYBN6qb5lpcNUeLxDyWL2h7I
Hy+ohjpRz+O1NFkpGnOpKMJxShW2tUnWt3B+18RASB8Zp1ijh65LQRChnPQGKZG+IUrsFZM6V7a2
q2oMDrSIUaHXT31gu5zVsTKy2PuCok9ImxgXQSv4lh2Z0XvJXj9jBtGcOkiB6vIN59OuM9t8Q352
4lHy9za7X/tjKsPZzxmB+7mL3EoeOgXT2jQcBwE8b3bsIvMgmafvXjUTGgousJU+FyI534n/1x7u
fTIQgEGasbrOJeUAXlH05BIvpq9v7O6VSyAjBSC03cruiNoCnIxvuRe/p/GwPtMpZGwBHf3BE/nt
Oop1kI/zo8s7ovZJgi0xIerWlqw9mZhR37vCPqqmvMq2tW/1cJxzUd7Kju2OIdyvwqfVesmbi2wr
VrOzEUlDvNqZtl56NT3ZbldhJOc3Yo8ztmcnyVeMM93ZwN7iaQLXfbJgNoxJVuqm2R7o8nO3hEHf
FuIq76mPuXAxX1VjlT+Sq6KziUoi8QYyxIPskPNvluZWH9vltOb2d12TblqkbZxHu3wbvb64xSWB
8YZFqZ4A9AAC8Q35iU4lHdOeNRLErsbi0S0d7ULgYvb6HT2y61Z6xGt1nzF1PZesHY5da+BaXo/s
jIAlTWNMfLJ7Bo4SLXnS7wkTSKqJOB30iopOazS2c2XNYQtiia9ksfZtrZW78n6IlwN3rQlj/ZU6
4aAsrHAY4/V3pZJbHAvtQcTet47nFn8uc2ZOApd1F+nv2mCJaYiyDZj9CoI3unrD/tRidhmBnjbW
b7qs8ue11S/GcP9l1AzbGBECq4V67djTXYVrZ5tM95/IBXCWHybjY7HaPYpCFFe8vlg0q8DIU+ei
6z0mGKiDpPp/NZRDA3/ssFEq66DZnDgy0tJB1iwqNBM7DuTMr9h0dysXpdguadOQhzgnaY0oyVwP
ewg/gF+17uprHHErryse69F5K7FYE7z0IabZzlXN1fyoMJRsulycZ2fxTsiYUYI5HaG+4edbqfxW
Vn7JMv0slj65GKX1CEX8atNFfShLtS39eltab5Jt/YlTFsHskWxa3traucsM9vrZcpVTmNhW8qjR
TAHFlUsq70DAdNXWtsULnZqa4B1f2SfdJ7pDnvxcs/6VwjbxPGvmtuEYwKfeMDRSf5yYXRbRzz4/
FOw+M+V0V2EoSjF7ae0xTzH9e2W7r1vYOi5LIPjTPjtSU/+fRJ1Xj6RIGkV/ERIEBOY1vausyjJt
6gVVO2xAYAL36/cwL7vSjDSj2e7qTIj4zL3n5ofWRX8AJW4MMtRuRLONVvudGukjJFBlSxunN37J
HWc7Db6/zCdVYv1FYwPAYyTKumjIkbAju7qEMsNBjk5hhxtxOaqIok+w+p+kqbixGFIU+lz38ouC
d+uOvn8fahNviPZxt1QcWCwfXUC1ZauveqL8L8L5D7hfslGS7vdqbdj0kSW+j4z44jmz7ugjrI2r
3+l35vdZ9bcgLqIzbVbHFG2JDokYo7290BYZTWiN1L2zKVwqFAtWE/QI9RrN3aerL7XSrJyNPM7j
8sfkCG6UfU7MvIuV9Y7a80ei/+ZAomuqACnqWz01R1VXP13l3bs2ghQzuA/kUvggrXex7ruq7OQi
as/siflk/EflKYHe5ZbY7wdEdErS/OZYv0WAezQ8UovfQazdkO4fJwy2xHuH8KR6CuESRwUX0wg0
L0SxRP51vc8qcRIFDKMk5d9w9f4jf/zaWup3RX23GSrvQYhHxsim+ZFa2S8arnCVnUwjV0E/zcxq
PVJlkBIzX96y9PuHoxKFATGk4PRUordVgfwyiTEth+E7Hvcvc0fKQuYiH5FlxKNcQ9NtSZyps/4c
Aao9pmBoBuau+FdNoOOYYGwbLq0YccTo4G6BF85nLx9h55+9ipDvcMl/JZPGcauuqs1/zXVwTxmO
c2TgkCJsIc2zvx3GvbihDUYhgY10zH6tPLwOr4C7FCA8iWxJUsMDGtvZlzSIwJqlOORF86Q7ZCDO
fVCZ+pg879k2c/Is68jet5qmpU01ZqUl3voeWrD1M/Qg+q3z2J1l+2uaCp9QMnY/0oS3Jiaiy2bG
NfLRegPkA8mHNSfRZUrrlzDhP9WKTx70NH9qHd+JmeIkZnZnamglLR9MtNQHE5XryLLNr+MEMSXI
bGcfMuJkiJDXz8YOibBKk1daTusxJ7o6URUzziAW9RlfX7TVGav1ikd5ExfaOTc1VZyUbbyfw3i5
4kHk1BzcXcSac5easkaiyd88vXzxuAeXbnb67dxKNAt8eLzuVM+em12ywYHXEXsuAegRniZR1ig5
0crDPoxP4TDbwA5lReVXNFtRB8tWgv94A9jX7lVaoGcY6yffL6ZboSCGo7fqN6MJ410GqeBjMJ2z
HQMHL0xRvjXtVF6tHi3JVAX/YkqGO6lSL66B0h3lUOQxXhwDkdNEoHbflwjINi3i7K2O3nKChomq
Vud0QArhDYj7kGbO53YO3kNgrZ8T2sxtvTDeagLE9P9ZVPi9GkaveMMtp0TjEQuNmyNE3JiOL31K
hB5J8aQ0aesfN/+d+UNxXvKgOeuaREHYbObQYDG5YLVQtEkJC4ZFzyw7luAald6WG8o9pnXmHKJK
6SsB1XzXqX7JiYa6tIzkh6bvb1OWfepFeM9RJRu+JYN7ZIjuYfXGR/E0LfZ4aqVzxrWAV3L+Z3AP
omc2UMrA5e8xSg4HH9NVWfvDzfFw3zF2yzC5ugMvWW7u/ug1j9AlR9eLBsRwY793/PLJbWAhkPsV
A+ItSB2Pcnp4UoD2DW1Ig83wUhIKibVM7QMcEHsVzG9iTBmiIz/c56y9LkYkTyFxkrfGb18IuJ6Z
ccOk1lBoAffs817i9VTi0cz+fEZDpK+RCmCtAR2yhTwX+h1lXLVv7RkTjASDkk7+Y4QCEIRBd+hy
4JZdB892VLuJP5Rq3OTGtgmHim8zTMkthjcTADWV/WBkDhQsgUKfpl8yrIm3DpwzhmpBPSEY0oU8
YRuoFuGGzKf90pqfpAdzPzCFbcKXsnSLrd0NmEmRfMA4ijLSyCANyFPb+s+ydRwOphpg2zuJzBVG
Kas9QnD5kVYtckdF1zMwRJvltq4WYlWBh2wyL/4AeEYKuNQn4fdEIPO/A41Vh9JoA/t5N2qyFKcx
Ipc9ZnOJ6jNe7bldendyWFBEgVJjed/tEI2711LDd6r8sqvvRUY+BirDhXOWJWD+YpMVe44dk29n
uyhpfbBtLXIsjoEiZ6ucG7kfnYx+006fptL7FFHGL6/sf40ch4cSy6p3Akni9ubSYq9BSYkswiPP
MOnbp7Rj0hmEvSQ1NT8xkR63k2Efhzyg2JJgJU86wgbu9hM/UGZ511VozvHyc0bL9Q5s5Jtbs1oU
lf4y+kea2961iB1qi766YGb4IM2MvB4/Oi/I6Q+2QUSUMGg613rcK9bazzHD3b3X77KhHG9e91lG
v0yL5LKc2cqNgGFD8XDKx1iDnl50clIkPe5qFO2MCRibF7G2b9rWv7iPmj3nNH2vqrmwEfF0tf3h
AVuJsGDjsIsOXccJV7Jzo9CySXfbJCxjSa5wrplfesfQY83GIKZ/letJVUqmiRASacNKgr1IoQRj
1JIrbxt3jWDDdc7ReAQRFW3nqn0B4oQ3o5E2qyb3Z1dLIIkhiQD+rOOXnoSHLRq1QzpO+T6icYA9
wdxlYA5wy5z4uOpcTt0Yvwgq2dMcy13Wh8krYZTDpqGoeVmQ/8tqvJvAq19p/5DdjdlzSTd3i3Li
6+gcL9Adv9yoqsB2h9sR4eHZ5mTx67Z8LiumNSQgH/IW63FpluIobM8wNAC0Q2prcupF7pJjXQqC
x9ArZ4jWNxWghu2wxGAEU7yKuu/Q4ppRbackwds7kzA45RMScorRS9zywYtpAAxChJHfRrBAupo/
9iGfcvPXL9HT/8eumSr/pa/7HCUWVlEfo/WxWpq1hGydCx6kAl/IehAJKmi09eyojLh5L4UTLsCG
gvS5Jzsu9Kb8nibqxW9YMmezz3KadHbD3ZrQCmQjBjrQkqCspEVdZg+baDTdU++Ce9Do6o+oWfsz
mb2MD/N6eWbLlKzSMPA2xB033aKOozEPwx7oqQ8wgrVC8AQhsXSSE5DE9CtZKnSw6r0RKH9AdrNY
dXuPOWR3THLeinBAtO4wTvOzHPFtnPIU37rBce+KGejOCFIr4nhFWxGwd2pz99Y6MWbboE/3cz3q
U8exv1jWD7rg7ge1aoRm795zg5Bhh7DXdsnlzOvu0phe7cK+U2fJFb3OnI9cVgMpzPVVsYPE8RxF
Z8I8xTnLI3JI0JXgk6XLq1gIPcc+HZivL5795AVeuScE892Ts7WBUfXeF3hcwJDujCFOG9eJ2RCN
xTY5ffWb/E9RM7EuQgjvvvltJV121srp9wtUDdQUibvpxmbAWgzAUE+P9XjB34BdCtu6P7ECQDyy
hYm4BDWUoZBxfBH4t7iUP5QI4fIUpAQlkqyG+TPwvA/hDHITmvSzZjDodQYqwvCPqHpzqPynjrBo
hHhKHxqHOFNhY/yAVNiBFh5Y1mRsuvZdIM9je4LBfINrKPEYs+YMk2IP8K+nVABGOdvmGNnuDP9/
OOSRfgJu9w0hPunALeVrKrI/dIHl8b9yMaXkrbV4dpIXKaKdsfVyT1mYlvby4YvqZwisnorX+fAQ
RsS2jyfKqb/jzEJsZdlnXOGP2STY9aEX7N5BzK8cGXuTOF54zpJkPxeETMI5w6aFbmIMRlatv71e
8F74ZGuMi2O+u/pbhevyRxJlIXbjwt7994+9sD7q2SrPoHS8NUeeGsmtEOhYPhsv0X+L8za9NJMO
dhWyWu5+VqZhWCLmwatRzAwJbRhw+qqAlnymU/OvKsdqC0wBkqPvjY+uL4drrFZXErPYdCmSb30f
vJIKF71UESu4xqX60rjCXbqirnNidJ5MhSk5CXq1YgBRlFCR6JkYULgUUiRbay7/xdTBL5ZLiCcw
K7yNSLLJSP0eZM+0dc6mGdinInX+8ClhrLhRXAT9foAJQ5Zpri9W/tT4VnCd/Jpk+VAPbFss+crS
h8+sowJTfX6gx/LODvcwU37vs2nGfUarGU4yxTTl/RtzcUgIqTgB8Og2JWczt3yKjye5Nnp55AJb
I9N9+YYowOXlXfPqvaNsSM2eCg97XI8LeyTIYFVgnmoHbADAm7M1syP0MlMA2I0KUKuLeClWL8yY
/3FlGVySdateta24+AaLnE7kctZO2p2LFVIDZoTYrwpmDeEAOAEKVP8WPSEaAPdhhScSgbNtptr2
tW7nb8YyXwMCjhPthzp0U39wu+W9oWe4INYmJRPPKVSBemst5XTN8/TcpQPAmTqwNq1lo0esS6SC
2H9V9JSkKjmMskRX3Mdqt0TvqUGhW9vLD5cYsFNX8J3JzHlgVb+nrB8u7Zrco7r8oYkreqtwseG1
oGMadlqum1SnPsxjFr+kI2XUSJFx7Lv+OUkb6woIFvkQ+dK5GDakvO+WDJybH4ZPw8wSkxJbQT8A
KjQDIjqXggPWAJjzGfVgBqITqpOc4BemNK3FbKUIfvOnSLayYIJtKrxKC+wUhfKWfZRVnEbSslix
l5d6pCXpndeAEPLRAj6e6uGvbMEY2qOB7rPcEyFdYrFJvZ6H7BhMjbk2Zg2bmEGX9n8dkAQfWUMH
WiXxrp6K+F50jtjO0+G/D7LF2CiaUu5LWc0vbaH9o2rqcnfIXNE9MOdGuzTCseIXPfjaxcbqbajR
21G7H//9Y1sXrOWmUO1aC2WtGAf5RK7aNmHkfFqYC/lhFx9yHFRDXJ2V2wQPXHs5d8nRLofg6jKU
OrdVaS4y0qSYZN/xw1IG4aG7Dhx6u7lcQvyh2WOcR1oFSoOmVsi+ChUcCm/5bFRsI+5BoZKglGKv
tPyKtOwOkGAZKC2c6EhbDDknlrkKMseq4iMxJvgjEmvYpG1mvYbMETCbVbuqycNz0DcjIAKcB0nd
lSTfSEbS6RIDbmDNyWA02g5GNXvJdJENG7M8EVlPcQGvIwcaf+2Q0d6GGiG2cU5Vzu9kV/IYxtYh
Tvqjye3gLuYaU3fMlmWwUAhiRneeiHSgJ4h41GytDz7GEi5SyA/8BsUBWDW+w1CMl8gLGdBLB31E
IPaYnirSmTGXjqN+CUxU3asg+ZXlir6wsxeuD+Pu4XSPWwPa94rlf9qWg4MOo8t6uGLo9FEQP2qt
zd7FZPRMSoHzHOBPbcPH4DNn0EmaHPpa/C3nSd196V2DoANzZYx+KgjWq730y/wwdq/Pih6Epf7N
DO4fJObmMGYTxVFzkD0szhiX1CjApyUshS5jph/h6ECtjlJIIgODH9uXFzXiIgp72vlK4gmL+3y6
Rzw4h4gXgfu+CL8Txnx39sHkEtU+dBrNTWA/E94DZiRkLRzIvSLGE9Kuk74WXvC2Xg6g1+JPj2iH
cWUbKAdNwkj3nwFj2XaBVd5c3LdHB7DvkVXpS1ao6v7/v8VF8qsdTHEqZw4QRh8zr7PB0K74wTwc
SxsVg2h3poTe00HXZHnstJzk3WvS8Y6fKtvS3QumijkldGdhRyV8fjND+6wq14cG0A0vzVDtwyVV
DzVW7+VYfDSZ3VzdYF65l7RX7A2wfsbDi9bsSiKB2FSw4ghTJ33Kcvc09HitFDuwKg7de2Q78715
RghmIG32r5XqGbiUbLiFRdvkQb4ubE5LjM0/SJdpTmQl27tJ0EylIDZ8sOZp9c8V/bNCXXR0Yoh6
i/IPUxm/Up2KocUPwYqLMcdnMteP2Qm/WTxx51Ey4M9on3s3LEGkM4/q8iS8qd2IQO4gCvPmNNPP
ERDXW+Lp7jZX5TNUkppXf2LBG2SCjekO1fgT1vzsliIbGRyLcPcYg8mqmyU1AoB7qY9CQIyChoUb
kg17qP1HxUzIzHunQiM0EGBaksBQx9kPxQRyrAWe5FIyrkmcX+Uk9RMvNdItBhEqAU0Y6qiCAxJB
Opb0IRyvaSo4Y72Hi6wZxLp/kq0eyMTq8ZVCDYfg+jL7Gt1e7jj03z0umZ/dSM2NZIN+Zgxf0Jpd
J5dKI8bnr7viAOiMxWoHBz2fBdHkIvsaijl8pIP7lscrhTcEa257GauFQPCHav4FKG2vNDS/G5l7
N1W4QOtlW+yaWruXtsV3nZRBt49l2+JJHK1T4TIOAPqcvyWAbXufTCQCjdXFU+5LP2bdxxSzNuMp
8R9JSkszFGvCGG6fEYJoySr5qZUYwXKb/Fc4bn9x7JIDYLAr+XLyjtm0NLsBIcomY33RQCJdRPXW
CLa9k8RuF4BUsnwVf0HV2DEqck42JrnN5LFBTaw5R30tXruOom4Op1vvpzyTxW1yi4+IapTl20AO
SvS1SqoWRGnMXEwAsO8lEO0ny/srZuF1h7Knx3bYDEauBSKKC1umJkZuuG3nKthjsfrkyv9lBrlc
87HeJ810FMh4X4myJSChgV7b8GXlL7HpvrcOvPkpkH/RbyOeK7zfnGyXvl7gxfN1NW+zb/5NI9MI
OtmNHnxrV4XVDOGuPKey6R6ptZXA/34NabxPoD8+q3b+RLMLP7MF3ej4NVONjDmtlbCDJmQQPGXA
dVonj8glD0/CR1400pIyN9ah7u32jAYR6t1cfhNqQfQZDsHHUBa8V6Ndf28I3GNWBqgBjBW6jLzn
SCsDfHM6lvmFMi/ZTS60BopOy27aXSptlqsuWxjYdXrvlyZiuSuwkfYHoC/53e/HV2uqqmNbx/4G
NiYm0YwHbHHEp1cyOSltVOZJiKwrLCrq5/wraxMoD9+btMDRm7jDGSAZrICh4OnzvXuz8PvGRNzt
eKRW9dI9sTCg9N5fa52XDjr9W1GUsjlgtYicgYtBPAr4pFsv9F4AwlubYQq/8SSF2zLN3sPFAi8T
szqTTblv6U6AdofDNfPmr4HKo280Av949laq8VcwoDnDX12fvCh99pzlR9OaP3xIfINbFg8Mz/D8
kdP6UVv5I+K5RotI783n6I22z/tT0Z1b1nZ93OnlEQ4PoMeAI2Ay432BdoZbH1692z8X2fwxWdbN
QlMjsO1vpQYE6aoRlSoQ8jYghtr1BkhNYJqH5a0W2l5tWm+Mhn85pvuBEZHvhB0USRMhkIwINWHJ
pkEtIOSSne9CgSABl51Tv9AaTZn91skRres6yRd+fsrjePlpwUyIVwnXmB7GToz3OH0SLWiZwgK6
kmbTIVjCD9Em7nnq2+d0cc7DBLENpM1l0IG9Rd3D1dAxuWSp125HKH6wBDR3+op4GPtVCWxQwWfN
TSVOfiwXfwukfnzAmWPB1CxdsTPB5BzJ2TtICrstJfrvBbkFdHz3byaGN00uK3qs+jf15G5WdIpz
juoiZ/mjq/bS+enTmAXtRdjNP4Sa/cmpuuHSlCE6dBMc695fSPjpcZYlIfiRoc5uuXJnNDyOBRqx
JpesknozO/nyDLc7teaXQitNXIoERm+yk6cScQ7B2BQVHoLOGtnapVGB34yKeOnhE07J+BVmGbqI
dP7d9Gg5xarFFH3vMKqYzpBELdb29vNk9/bDfIM+CmTZTPwSPQkp6CQYv9fHRnpsm9252GtKXhfD
9X5kjOc5uj8zqHKvvMf53qyYjrn1udG4LoEdNdTojnvqaOU3ttutBEkWhwIM3ejYy06s4z2yILOF
cYKXATxn26OfmYDeFuzfVkMNxbzoFqucNzWhDOTJaKlkr91scT8M+UFVDSiiKj8jrH9jJBOf4EY2
N8O4RtcsblPkBx5rKZZv1pM3NZhZw6ZH+6XHpxoJKYik7zBl4GRmQ7Id7XYnl4XclihkTtYEZ40X
ZGfj25vCFChVuezzWh4yUEWM/zpDe82b5bvBz4ypyWEYUrgR6Q6uQ0fIlD3u2nWbXk7/UNpitlXi
OxXT61Kw9eLadK30WwsxmUOYO0XDnEt7cIU5MqMZ8mwdeCe1xHKjLIY4UwIJrgn78mBd29nRR1Wa
93zBG5JKWoya2rEolrfPxZE7p6/gQ87nSrNSYRV7BA2ebFy7N7u8s6atFbdHq2z/Wm5m7SwvOs7a
OdpJ/5DRcqHz27Ze+pg/hV2DgHIt8gKb9NrnusRNCigG7d10S0Dg7JZxUqfa4OVspHx2WhNcVB58
5rXem7QvCVkML61XzvuMDKuj38z5QdZDtXPC2trN3uIcezae2wjn0cWu1ZX0gODCZxMRFGRcQPRL
dpTKvLgA8i9SkUijUn32saHXLfKJKTVXyIrhBnrXHqXCLx/pwKN2Rxbb7lG64U1PEwCzAFUVdu7d
XFmEgJDs4U1/8pQnsbHeKzW+zgIMPHz7z9LOXzm0P3J7eFd6LrbKWlfDwFkzAEFYr7ozjLOfUDuA
pYAY0e+djZvC8d5o5y5WRf+yVABs5+91698gmV2QP/MDxN+7yrwvrgOqbuJJ4FL4Yzdg+6T4hhOf
16rTktM5Sw9ZoC5LhPi84xU5JZgVieFN+lfjp8lJOBgwx7xjDOI1Z6kFTmrNyBiaz8YupwacsrOv
e9A0Q27BSCWpZ2K+OKX86rly6h3so72rltcQSWtX6DcvmB9lyKw7HiBE5fOrFO137RPJNKR6a4aQ
+aJkKJdidh16IHTBlwf57FKk8pdvAOjBvWZSAiADDGNjbUucP0+z4b3EJJqM8BgyNlMbz2s+TdC8
BbmhyhWoQ5g8Rs74xw6qtw6pdB7KY8DkadNZRbWXeNPEFD66okEQdKlIedhJC/1+F+6D1BKUcyG+
GKCC+L4x4MtyfKZ4fSXD5NPz2GTxHBx1EFyXbmaVVpNmNHmvU5oLBryIHCua5UzNp8YPEVEI52Cm
iHC88LuqYL9Y3amz2U+AJ8ZATR5QI1fd3zxsEOCbjbGT7IxdNQOGFxa7NmyZ9aBwQog41wevIzMz
e8kgmW5hXhS7ObbzJ4wY+ZO/VL/D+JyXgnEOaLwatjfvNiLmSn+DfHB2vAUJMoiWePJgOFEAdRW6
e3znW0HLnKX+QVdq20s2a1XxLAzAgsI8gMTahLa5J8WOapOHF9pZ0DIWw3v7iw3M1THVZXTf1Iga
N0sZ105ldEBeCl4SYJCYZnG3a2AkBWQbmHnw10YCW4LXNkDkB/+MyWw5VVSomLpmvMZQ0spzMgN/
WpNHk3Hh9ks5ZOf8XvF/h7JD6TCiMWUmQryCuNULJK65DvlkeAYRAn3rMliF/BWnHrDg/wQYJLVu
xKrs67IP5ARcz5P8nAbnb0CGDssc/ZMGmnsawSQm4PowzsgkmpxvHuHqFo06kAGZoLmN9T70FNzv
FEEFO2YmwVEPcaujPTiME/b11mkuyZSEp3pMXk2hqJdiVlPCtE9wCP9OGt99Nbtng8gJKFh6nJri
J+Jozub5z5CUvwz+ZwzqaYOl/24jVe8pV+bGOhOC8BJXRUuSlHxv4nqXxPgHUWCVFdKyymtQi/uf
dcNjNaJQ2AYpkEtZJQfgkow0pXvs+9UZX+oPVIYM9BRD2G6iA/Oj6stMbcNIMSX6aYz0kcgZMChD
ieDPxaSBiIpyj9NwzH2Cq1Jntww2lvKk4KFlM7mRPTvsrN7VTQkQZEkBiOjlCh2ESsf66yEZ2ta9
cxkrUJOJheKRBOPv7SCbo2PTmhBOaQLCg8MIsI7jX0WtrINn41aIpgpIGyXqStP0fYk7Moq/1R1f
UA+pKTM5zTOGceWn+w4GxEYwLzoCmrImdXWVfwmb+i6SzD+NjQ+/EjlXplZBJkPhAzqMwp1XEW2I
qxFRYNNU/4xLegwzirPbJv2uG5lA1SrdMrOHi6RKUjzq6OxNihWVrJ/yBeHXFMPE4YetBfKCOZ2e
cV/nOFS9hx1kFzteD58C1V9Eo5NFz1jdkIDRoW7qmD6n4RlkTILoGfj0tlKIwabFQo2cMXbtIvuP
l2aPfq5+Fm7wB1Q4YY8fVc2qJBwYu6EV2LgLoVigIzGrQogOLe+zlnzDGJ/8bc9srinbX/6kkPuK
DKw5j3mcQSgWhC6p4VU9oxypqbyDctvzoeqRxBATN0/It/9oqUgzALnPBEi1dr2rYEDAbpIPhlJ8
LXMEhhaxp3TAQLroouh+ogR9OAftrod1BKkcJA9MuxmwMBUB9Fw1IM/h8aE5mreFz59iXjdmamKd
PRRohLxqPjQ2P05CoqZHetqmMJzqBcOXQ8FQrqFSBObLMDytdrkt/Z2LOpW+iK0/Q4Z2M5avtVMN
J6THT1USdjx8K6ihtI8+gatBg4SpxDG/DVe1DOFnxbj8YwL5kQ8IcYFgcINYkdxAYgy2gTecZpBa
23QYaoYpyBBFwkrJilfHm562iNLMhn+FR8b8KFpy9YT+yf3ko3NEhi7alhLVMU9FywMoY+TpOKXo
4qwF+g5wonKW7XYBg86TDGrX3JJy6nd2iJjJKeQGVwHm6mrBcSDFiy2Gb2qQP4O+XbgbpIfaHhIg
9tp9p598AH9Z4PzyvEXvAs34gpXpiw/089qq5MNdPhNe7rGYOdBKbvHZZfIxuNZHJS4ob4mWSIBL
pGl7XFjv7uKCn98E4i8O63YjLQP4hxgKXFhHssuefMqhNYfuUFdsaorwyR4iaBwN3PaW6Lv3RKEP
oKdyUZiri8JJjEA3/OfE0QPar2A3D84Vwt8WvFu3UQSG2233QIwEsqs8desJr7BozJKbHfFmcRBx
/gIODs4ND99+HK5d376ClAtPuh2u9KMciikq/cCyD2Mi831hFc6ueIdqSNtEBdQE/VurE7TVAROY
DMQLYvyWKgNGbZs+6ZaUGNjFrDEVvSiUslsOv+Uy9ajwxmLsdy3K/J3LULK2gy9/jvxnB4S97Gk8
M2woiSN/gm3HKpg4eG2jv44L3aMcvDto6Ef5a7ScP00fYZLizPRD6zeqwfvkygbDI9oQy+3/2OFc
Ul2V70EGAQSt+TXJeCoIuMWgw32yWWTwM59b6k5wf+Ste6DMmAMttfwx96gyhUj58bjmtkVmWAS7
cFRrRlDHTHmfNjx9nqPkp02XnFjTdGqIH1TibLSzPAavOBgS57iUWcDmmo6oxeyNmwe5ftskqOIB
tTp0urlW8mRi53df8V8yFEESSOR6iNRmHsndoXkKdivVzFmXgvhbxcj7YPcS2lZAiE1Df3uGGcxh
v0lKChMTR99EIv+ZqCNXcrynrf7WJfiVsgGHe8ILEQeUWAFWPAOZfqeX+iNqougS93rP3iJGaRH8
IGwQkCfA657Sv8uXl6AnU8eNJvseibFFab0iUEoDv5WEgHHCKroAjpvC/lxzdl7rQMAG5pYk9I1T
qVyS/UAG5BbO3BHXbY3dm1yRIfhqR0U0VRCe7IWeb+khz2c+bjBtsI/MkT5Y/vLVlsPZVsRnCmd9
g0MeShLlzvV7PqNHJNQjuZUJuZ4yYU4GBwG2mGSN6usnOVdmawtcHMLp37qUqaiX8yPQPCCrpL6D
y7AsxtuzS6K9Q9bNx4qtuZTYp1z11mTuxD7dYpjKGCdPe35LXFl8CciiAqpc9i6PKhryU1I1V+xI
n4SN9edG1Hwdmk8FIA4LoaFZMcdk9lrzh5faQBmgxcC+n2Acd+CP8PwXCtdCiid9yfvlXGRMz2aB
Ry9Jxr3lFzDLAmdfAbK7LwU1qkUzOP0xSxQzmaio2iI5ICEHnbXw3SHWNFhm0+G5pHI54BdPd/N6
K/Ftn2dAVyzRHrH9uyVt6Bh3TrY3Rf4jNMSNtrM7nhpW309lBbreX50kNUOmg1uXzpsPQ2ECNndv
Kbs02t2zLmOkCxX9hkaQPFWDOHeAjXkw+gJ7Hap8zB9krBE26jRkizh1/E8KO3wjj0BYy1vZKftN
fWd7M70wziWQRS8cPvlykMQBvZmgXbUacfo3wIhQZ+/g/DGB9YV/AhhG6gRT8A56yA7FMbnbfYKJ
RmT6QGHGjKzbO0gA3g1GkOcknF4cYnFes6owl0IWf0XtFocuRVnQSQdBUsEaH60TrkUAIq+rCMNx
2xMU5OexaruDSpJhL1P1BaxA4NMy5QRUSPgQRaexvRaA0ClPo2nbkFP6TIbYxm1gQ8TQYl6k4X4w
WFyOJmP/zZCYuX5gmlOUzH+svCsuQW5tuyrw3jSEWGwmR8dHnN2u8ZO5QKXiGnved1Kf43BYDlME
/IGVVLHPDflvieec4oyt3GCkOIwd3XDqzzZJYuYWz9h4HIMJHXnodPXakIzpTgF4ZGTiTpGF4gYs
J+Rs98iyvdq2U0jCkcpIBLTnkzIYhOpUiGOK6hu0WyTelGWne/JFO5BjHEQjM7NT7fsYSLy2fwTg
lvdN00g4FhS0KObY34fjnoRHuIdYpJ7y7hWXMMVI0g83yWBjA68MaaWL0KDJlLUbSX0N6UpfMqFy
NgfwiY29azPqVwcbLs4zex/O81dqIq5oZK0N2MaOlJmq88NDWdZvpqcebhf5u7MopokUiFmKH2ox
fmOieNKptzqsoWRoNVU725r1usRJjvbZYvZxabLwxMIGa+m4HgaOYkDG3UFAjDrMGdk6k4DfOpJU
ThDmTSw11N1xBukGrfjMYmaTOk32w1vbZC9ud1aQDW8TRx6BOnZ4XcauZ3xjKs4oVulLwrlWAoQo
g0eW2PRRAkdn5DzTUAYbvQAHxymE5pSLS+s1sbZ3fnJSASzyNMlmbnNtA+DWTAY615HXWpC2Jqd1
yxS+tPSQR9E5/2PuTHbrZtIt+y41Z4JdsAGq7uD0vY56WRNCtmy2QQbJYPv0d9GZKGROCqhJoSaC
/x+wLR+xiW9/e6/9GvXvtoG3OLLh/WWyOSTDt8X7VB8Gq2ciI+BVOWcZds5JMoRvOgwBoaTxXtC5
tUG+wj8hvV+9Ak9okclGpMPexdrjFYNzciDoTiow46w6p84x7E3ETdmfKm1QgG7+8lqFXhu0z1kT
/LJwD6y68OxGTn3qBhRNYmsI8YxuEVpOlFe4XXZ5CdKwHfqaaZHNVZKyKjdw62HMyHbo8xfTIN0s
63zmZUEj4sjKhD3TFTUmPxmW9YJ6Pm7bNn0kEZfvvG4AS9LKrcESkLNVvQ4m1VNWPK1Tnk94eMv3
dogLijftDzNn/WyhS9d4J0mbUL1qJJyzRNFvIE7g1Y/ENvbRNrjD25VjkynLI//LKemOT7N2b8/S
QTc3zT0mtuYoNe9Vf2SjnBhu/zSWBYypp3p2s1+Dzl5am/e6ckxMxCSFy7hfACoApwy1kyyGQDtb
es++yzpxPmI6INCqR4PsdgO0lg1cszJpGDm7RPf3Q22w6BplDDEFXdKsB/eadKmx7lzY/lIMXy7y
M5COZCAU70doQgYZjqaQ21oCpQzb6QWNEAKo1ZLzn/CoOuRVEXCd6WTYzD1M6c2q9UR7NlTMI0S5
6WOYBJuwmvCVxLOxDavepYsyf7aS8JhZnvkUdjg+FYsAjjDi2tnA6cOWKyblJ056osi3dmGNT3kQ
/wrrWzp6wa2nLndth025hcwIKkWY7CS4UffKwB3mkMg5pgg52fJx0esBUWOYWrZsI347NZGm6f15
lWcJ2VYGtbWB6qHKsUDcxG9vYSZ+hpy+abHuabM0X4MeA32zbI8hhdz0Uv9U0nXBkFxuASl+8ohv
roi8i9P6EA+QWZO5QX7rWPJffCHb55FOt9Xc+8WOcWzxJQgkyNmb9hgNqk3RI5C3gVGxbc2K595P
ab0zrCenEAW7dHohS2WVZ02R4IGxwQuc8YUT7EMQ/RYwJY4w3ubb1PTlnrem+udVQong1cHDeLQS
5gfIxg8S0sqmLCFKDHOsWJTKVQBX5HlwiCT37boTvbmtOr8/T5iut5mfsS4K/GEnWijKGp+RDFqD
DmVlnFRES2s36Be65nbe2NZrk+KY0Qtfo5oyIgMz0DpM0vbSxuKFBseLn+b+HbkCHZy4b1IVIB+g
Yu9a/vmdhU0Mh/u4lXBR1j67+0tW9L+jZDtym5zM0Q1Pykk4XyXR1RoqTjNNTyXwUgCfjySWEua9
2GhS4m/Ga6+H+sq4B0Ez1DZLZPUyZG50YqO4sdk8nWySwc7CK8kkBnlr2ZFTC7qSGRRYo2axj4yo
koZhrCBmVgWY7mufElNl2bguSoBQpRMgv2aPnTn6xzHSNnNI0nBKoPKRYyUlmN1MxfSP2g6HL6PZ
cdQnswxw4hTWjDq6F8amyYD0jqUZry3sTbcZURe8/UbTdnp04crl3HInwnp37ji6qyb9GgVj92C2
nPXUMLSrRHfNrpwQsVIie2uSvI+dDvJdnxAD6a1JblzLxacsDA7vZjJfypT2VJjv4JSMiyMIaU6h
/J5G4d47B79gEHM06zkzICVlxHRSSn9YLdLT+VIqXMvYpDZVk33jCeTdLWKNPRUOo5h+14ixSTMi
IlV4aiKftwL+yyPjs4vM4u4hmOyzaGTCZNkHS2t8r8MhWIm8/WwXf01j+siXrL/+/qm6GbdTa7If
VVHL0O59ubr/RAfOlxIQfTU7YZIB4rbuaooLzfqb/OL40VjBU8roPNUEOAQbtDLPiwPxvkMKqxeB
BSoPjEPq1zjKEW5ug4zdUIBGIjNyDZjtFH4ORVCMDmyuFIPlILNRQyfcdnKmY40Dn0ZhCiR0dkwt
iJxW+8FLOT3aLCQeag4g1Aq+R9UW06GNq3KqHzw1fDkCUapGy4kize/HHeBPHrb3qGzwIwNALnDt
/iTvdqTrwTxWfUuhtx2A1S/HdxoFeAi23Qt/sbq1niP3oUqn8zD9YKM/noZieaZRPJsLmT4bCyWK
THi16jv3mPE04D1dgBmiSBcTXk2+zpD7vmjTXWJuVFLSFZtGqC6yuZkNPATT/Ik/j1B+433SGAvh
x+KVgeuy28fNt8Bd7GGTUl3YvCl/BFTgnT1Mf6vBboqtfKzzvnqJw/FlVhAi2BQ3VH20J5UL7zQb
8RvNgPk54VcrqVpSwV0mXxvfOXuuZsflW+e2McKnIZLcIjBDWDd2F99vIBkoUa1Bi59B77TPJQ95
7YbGnRLhN5tlVe4l/aXOObNJtP5Yjg6pBTa3bPW+ZMjBLHBpmmxbknwmEInMXx4zms5GHry3oLc5
jmJu3AgvuzrSHa99l/zOkrg/+gDDOTjWPwfNN4DZVV6npOQIQq8Qt6rgSTiW1UYt0V1POtmOwx3Y
2TglOpUFZNadIj66uKHZC8dXvOzGpULdVBZp4UK01i2TJI+FTNx1Hwm5j5mnL+XA95o77uNEKRvN
vSCVaQADntB/aytruBzq8hm20VIYOBuHmWpiOfZkwCXK6BjGxTaD/3QZMAb3tBQdA5kD45e4pFJc
vMfKVFuQPclPN2giglr6TzhjKe1aLzpGhoUnMcwuXvhtxFTV9Ugf167u/vWF9MJajKM8wfn1zw1S
7sGu7QuPV+ekjYXOWi60KgqKaI2p31O23cYAE4L4V7zY9K5NurUJJf/ib4Q4Rao/z0V6z0OO+B3/
0DJwSgxeKPUK05U/VeY5dxTWxoYhDNYzkCzUoRfS3WWPkqkKnDQBpaZIho2zngOV761fqeW2O5Nq
kg8tTZzrRc7DCWwISf32kDeUcaHM7l0cXRgMymhDboj1WK38I0+EN8JgP1hETQj8cIHpg8CwO3Xr
qbOjFd3S+tEeOWhmFttn/I9qPcnyZ4BFveuG8qEWfra1y7De2gr2HdtysgDqYMFOKihVQlyaiOiP
1nOZVpTDVjQWRxYYwxD1jc/fRyai1IHZh2HQnJmPA85uhmHqfV8Gem16i9UT7c+aga/TqXOiXinD
GlKkmDmxA5HOCfZZ32HabdXeKZcyaLlJ8y2GROqM+pEQ1hKGdlKoxD87bIWH3M6wOMQzj1MTEM9q
aFkGUmCJ58Zy4NLQObYu62E69iwFT2Zyoxjb2Y220698uGY7YYm1q+nvMgoFQMqJzH9+iUvX2tEZ
SWaGxwJV5yAkzJIdlBEstKCAyFMzf2s7Gl9GPR1DfkS3tiQHv3RL1IV3ihT3QQ5+beNhpNvxcUxr
Wz1N0GUuMRi3RzeVI1TMeFvOlDrY7kxcKF54P6H6OStUTh5wYl28G7EgFkQpHocUazqbnf1c8UBZ
k8CJ6B1MvyuSKlSERMZxJli4RmQyr0A2SDF2zavj2+9D51rEYiHeCBLmU23NZ9jL2MvarHzouHqR
xfv+hlaYQVyT9c5vNfzgTuX3v//v76/QZk9p2ZeXSdNuZWagp+VM0Z2FhQhOI5muDBQGzrrt6ADt
YzU4PFqe8NeRpj85cWFjkbMkPqaq8wSTSDi1PutUnyOTRU6sYwvplS0G8840Ft3jzLLJ7sx0BbeU
gEQZFw8k4vOH3I3eB0uhX+q+vYBaulfl1B+IeQ57Zx7Rdah0ZnOvXhPHek24XB77In5tSjGSQ40R
IA992qsbN7b+Mbb+bco/dRrFl7Af70yiOF1hJsc0jWGkm2hMo1P8YmdUksJRf20gnj1xiHGfeEgA
HSftjmS57J0kgKPaBK3syeZX0JUE3WT6VcELh+FNHre0Ldp3miZ5b81vUcvkGsWEP3yheCZLQsZW
/1aEwXvkYM7kk3iaiZetMo9TYtMblMUn0YfbDRnYgkxuwb9MDcU5471JRfhQqWxeg0c4Ipq7579f
xk73a5cx99x6bYjZiujgvGGkBj0VM+uIsaL2xpmKXRdAdJAhJ8aByfQBcoM+KmLiG2o/qd3yxasv
+gsxfhJdnoHBSZB/A5iya+MBL7+PZgAAb6embUF+9pCa+oM1GwNdngOPUussj+1NDVIpacnIMRyU
yUeX9cbZ06D3tbeFDf1IbJpGeOsWhNkL1mb8jbwWSgdgIy9IeksuNCHYZ8x2n550A6ykBZViHgZP
fZUWnjlF+VDqnXLoXl9V7u7ooJtrB3P+HEt23eY3mJmfosEubUSoIZq1z6U9yozKHisA16oXyYut
KxBzgzNykubJA56yaDegbK+wY0MgsMsN2QJnY9c4P0BCq02UND+YtdN7q5kmoe38DPLBPYsezDn3
0AlgarcuO96xPbj9i90dnc4r3rIQoTlzw+Gz0NWPhR4uRmmd/Ej6h370npLCnb4TZLbZ6PSBDG+0
HlOdELWtHfxAIX7czvpEzfXvWapuhFLJI1Ru98DPIUdkKcqNCEYG4CYYN1ZYjWsX28B2tKo9iqL1
k3kJjZN340MjI2pibBBQtJSyxuxdQcHePrqN3dz8kAGhuRBZmScCW8gkb37S0jlfx8R44TjJKQHf
5VPkuIRv2rjdILA2gJoS9WC0gCD9KSivtkGIimaTetdiw9wMVrtXAXRCEY9HzLlMKD0WXU2L19qB
VLPh9WJu3IFmzX7GzOg1xom4EdD3NrpMMQVhee/NJ1I5wE8yXx0mI0gv8JEeAlntNAee7y73f2oB
mAAbqKAWEFdnjxy39b7x6CWrPKV1qXWMO+44iv9GZ8sQRaxuSE81SgIGMbJpHZDsbVQzNGe1nuka
UF+2CwgVvyGpXevcVWXxbGTPTaTTW2tRyRpZ+UQbTrboss1LwStajkBEUmf55/8a5pwyYlW3q0pw
N0rU+VUg6V3RX0NYv0/wSzyCOVX/x3XBULZThdoGe4PlW8iqUrpPyxOb3SepMbhQ05rX/99JODgC
0Jq09xgaA1WpA/apsGcfn1ahfXf0xoc1+tiq8ESlNRWGvIt+UOe2BogWX6bIURz5MG8qP6vOFSkM
6jGSFz5g74F3w0jcqE0Og07TDRgR8j61olWjli8jfWMNHZKXQEOC1WHOxmOWh2CYCUt5W0HPIwwJ
bT3POVLjNGPxtkL9Tiz1WCN4x0Op/3lQk5OkIbm9BwXUvjQQI85P9Vg1pbuZAjHQvcSPpuGa3YYl
jERWghwG6Hw4TxLUpy5ZxslsHHcJzuYdQmVNbD3Geh0O9tZLiYO3ZZnuLX1rcyoLqll2vBG99BTL
5Fc+nGxbUKWkFke1xzWlvdNIlH/DbONhgTTVqUYmzGp+q2U6LifDudtYXh2QCMF81NAoPac19BRn
uJVNyGwTk3DNvXBlN0vrYhvPlwYUn3zSGd4KVRILpXqb/BNu+LEhRGmHLQRFBjCUvjjlsZYwJ/NI
HPPG4IxPRo8fxkeOd9t1fCAXaeKfUI9f8zaon3GEcXCYIr2X3cCA3nunym7g9XgP0+jgDMuMRwCw
yT4mlsxZqxxPnAsOSTRZewX0f8+pAm16GqPzbBRnm0byU42djLoVrzxYA01KdWbKPR4cCBONcex9
sm1l2e1EmcdH4cSvSVHAC0Q+3yjcejNH8YuwxQzshpEtFW68t+qJhwbzvvLqS9FIqvPwME4G22gv
7J7MIN1OsxNe0srPUahKyQ3UHO1sHo9ua2AfmmO666OO3kSh8ksTA3oq8zt4PPkY9vVCmcv9XVcM
X6LvPCoppwBthpuuqY1xm3JJvFiix4xbY5Ov0yImnRD7K/KjpMhSPa4cTSEfHmm8LV68qPCKkixs
K1w1PltK0TbsmylHwLIQrgejBpFSNOaX6q+xlLcke9MJzqvWMR8bsvwr0++GHRxR0WzJOwWnSf52
Jb76IAgnCHVDy0Jq+Bw5G+SYWs2cI17VvjOoqqOTU/vYB91e9cAyW+JiJWQ1SQXqqmYnAMZk8DdD
Tm2JJ8KDVFZxNP0PhBZeoUO4I7LEXlTKo2mnv3J8La1qqIDRSfYs+eQAcWQ3Si5L1fpXKDj3fnE0
Or22jyaAD0XxAaI2yL8psaPTWEc3ur/f0prdC3EJG+cChy6T1+hVJPDKi/ZXl2GCD84Za7uKmZK9
a1Kz3JRD3lyAMLts70M6i2Ef38NGWRAW6nXFcHmIks7ZuFheBEn2o8Lsh3OeLIHhAiTsoybYUlUX
UffQ8BgxycOHJrGDhg7dEPBMSvjfLzVWzQZW20wmcGVICA84FX4oHa1ZUwfbzIqo0BT5dG99fx2E
fny3R6k2CVtf9O90Z9fT8BLF0CipxvnlTHAyiOZD2/TyXSVEQvSJOk+/nUBl5q34qMqhPM21+weT
mrUDyoqvMDDNj5BgFC1qbXt0aKvqtZc9IW89U3XYU3hcVRviqfqQWsUhMiPzPrf6yzN0tPd0I44k
e6adPyI0ljJ/Mdtn7nbr4Nf4UMFPr8ck6j+mzsJXF1sEYJ2+2w6ZSN+pA8JwOh+HNv2AQX6gfQ7e
nKr3RNNw2AXJvCkW82COD4/ceFKzWbf4ea0dGT9l7cTJgi2jp7ceAf4sNGqsFRhywLzGG42/H0gV
NZXQfF2NH3Cg+CkCj4fg3DShsWo79heZYT2bQZSew5B/o4eXqCtqvARmcXYnCJyJExKsScHGaSpP
MpXfnEG+DligGp6sq2qIPloRO9TF5VtzuV8M1g3CyT57s6RjTqREPZpftW0HW5OCyr6uk12XYR3K
I1yIPgCrDWomFb8u3z2gkVciwNj85pTywJTzSFjpuyOiNzOJRhxesrn3wt4Cc9+i/xg7XB9qF1hi
V8DgxabYAEvPGgjC7nNF9+0eFqB/GpcvbpPR1Eob0pruuuIWsqLb0xr1xygnTcEcL++8tS+TF30l
dUaMe+5qOi/d99wCGxYXEYSTtrwOBjtJO4mMbSfRlUJ7ujWd1+x4LT1PJZUhVFryz0imU9Ew4ZOD
uIytfDNUWlAmFe9j6moOEFvQehLjtfUjjWRHhgXqEdzF1HTXBPjVvfIdbsUiosnVMbeysP1tE+T+
Q2wKsUrIqdG44zPIKx2wm/mZdYG+6xaBQPMH5hbmjRWBqK3RR9DUikvY1LSZRgFu07mWp6BzfxSO
Si5AyJ595eB5z/pnQqW/Su4fc3SaK9dV2tT4pk2cJEt2emCbgjJIYKwB64bF2r3NSz3d31+N6fn/
bdvIv5eN/Nf+d3X7kr/b//kfHST/9Z//+f9HJYlLYpVamP9TJUny1Xy1iW6+/r2P5F+/7199JOY/
qBRxiOm7lmMGInT/dx+J/Q8PjVEIShKFZfkWjTxl1ejkf/0P2/4HyB9TBL7rOQ7CByUm/yokscQ/
PEtAAvIc2/YcK3D/bwpJCEYsvT//UUiCM9316TzBlWharr8U4fx7EQ/NeyOuh3HrLbJOM6cwP5cv
g82L9u+XNqOS1/Lc/Vx5+TFX+jEOpLxg7nhNx7g6Gbhw58BdFVESPFlZYW1am7ubhefVFtU2yIbg
Rkc7TVyipeIIoTXop+7OB0CdCKTzFXayHKqpCS+oSsxbIWp3OyAAySz/jlQ+XRGWq8XKFG8TG2sl
kNBPsviPbT0LAKWEShNVn8vAUOfa5GQzBfNPAY/8rGCbrGpv1ScuFvwAg5Tlm+FWF4JOqYRjA8Hl
NwzZ7QPNFttYtLeI7t1TZo7DxenDNyufg6M3WNNdcIqpcKZvgJZUBz+T77PbcKTqupKDcQLelg/5
4MsRMq1LkUmHQLPYNfurA5i9JK+wy3AfHnh5zGSK1QOrAOPct253Ghf4xRJedluLcT98wYLZHphK
y72v73Hn4kGJeNXhF6l94pnGHHjPQ2a2T53xXVhwqgxEL+UQsC1rQImiuyKjhdeFfvLPL7z20i2N
6/0akbqAQZPaO/aIsAxFBcc77i5ZlqJ1QxlY656fqKThPUgg63lpcI68VgBKdqdNMsG7IIXAa65I
BYker19jyeRQQ/HOulbFK33J5JcXtRhr/iuNNB2n0q492bKp1r1vxNfYAUs7q6r+ZGeEa4VedNC5
v22H/Yql0+fR7R+SUIZUJQTljyjrnlCCyo8upsS4wKHv8Dbejexo9gUBjR0JcfXIMQudhTw5/aFF
sOa6Ws6P8aHzhwrv9lScLFP/rtyvgT3JZ+ZC0AosEkRVN4Mz5XhUQhhN0Qd+h8SJhlI8mo5VXUe7
Hzfe4NBqZu7VAConrOcdovvVKTEl6zaIj9UVt1q1FYbwrxV1RIfPgCDilqtaXVw9/fACeNhBJu6C
RfuRv1WC8CjKc9Tl7xHokiZ16oeOS/C4WJoIHwUDVQ7sjTDwqO9BX0QNulYqvHFp1dkAAfwMGsNQ
E+cyuv1IEynI0O46sj/YjROODRun7iUcYvvccm1WzlQezaQlc0kItJ4guU6RP650TXVqPGT1yW8T
xl2s/t7on83lSzNTOAtjsFqXfrLxF2iQKMtwTzk2Z1taNU4UnDwmIJI4Zg8OsKQ22sLSOuS1Ejft
yV91ZEQXLiTumcgCnK2qct8hpuD1mqjykHeUG/mWFGqDBa1dSzTITz8AUuRkBiwhjlJTETHD0lW/
4xcPDSrLJhh9/zjI3NugHjHRIHFeHLCFfZRRXojwGAz+H0LKZzKW1Ra6EgPET2nr7kyoYzp3ZuNs
ha7MJdvsP0T2eBS5OsRzMXw4PDo4kPY8OjKld3lTEEYFtgrR6CXvY0LyniQrQvAAU3Dwk7Ib2L23
Hhb4D8RwToid2Z/rxcZZJiwKC+FZa5Fk3bWHGjSHA/8/H6BMGuRJQxe3AS8LVi/I9o2F5wphxVrZ
M35tHS4bBZ++J6QtlobFhNo3OSttuuOyYioHuBEz+0FyjeADoSGlJlOV04JEGspoV3Qq2Yuh1muj
EsalFfphqraz7vu1lr7YYVqihb1h/VL3zQRu8gFrjHv1qBwYQq6xMm+HtZLJb041V8uwKSEIcKwV
FX2qqv+AjLAnmt6AGEFKnCPzexLtZcYDV1RGcoKWutJTsLaDUJzZth3m2LuzWwKe36X7MI+w4ddP
JvW9+9KTj7Y3XDwHT6mqyGabeGxSOhlHowECCO1X4OH8CzDDGknpAgKiZeKSHgPQ2YU4BNY4nB0M
9NbcvugYcT0VE3VwKW6HdkkmZMesIbRn08QCmQAbyTx+2inUFBu+MtzrYZOq9AUGxN5xMhrHO0Rd
4BXKs2mWET2ekeGHk5Y/LYOlA8ay3z6+Tjt2KIXs5z8THhngBgbGM+1j+ccs0+OOCIFXrAJTPBRt
8atOQRBTCBPTtnXoMeSR037Db/U+Y1r3QlIHTUQrAU+lzz4ZD31BEk8CC1h71KJy9P9uepcPjyA1
5ltrhwWPZ25GY4003ga8mzoibkRSm5t32ftatzpNslMR5FcfD7PbLZdM4v2xSLWdJrtMV8/gNcJQ
Nus0x8IQ44wNJrri88T0+c7JKg2N+CC50a39NHA3BrAFizcDMaClpRknKOu1+U9PLTEKgc0wXv+s
WSXiikhhvvMhJgqGLfPnrY7VRDrSqvltpyIz70PYv4y+91SF6EEj3oesufS0fBLA7mH6EyCIGkWg
KWK+ashIR6zLTe/Rr9sUn2/DQyK2XrpqvjMC7ZyQ9LHICLwGMZOf9TjrGDciFRqxpkc2Lwjg+vLo
SFucp67fIOYWJ68J6MMqRYasK4xdV6XOeupNOICQ+jdqUO5THOXkrty+PWRFsYg77pukT62CIf7m
Ib46bhxS3hSY29ADt42GtuMP/fRra6AiqWbl4gOJYxNQwjUt8itmNRjg1oWVVwfdWJ+Q2gunqh/y
fgQ9klKzZKFfsaLKD7RvL67qZlP5TbpP2Z5vZDHTuekPn0xYyR4QCZ5nGRJ9MFhVbLLM3ldcbnDm
yu4WBQPlzGa+d1kVAURygGqQUAAfwPoobJ4ErrOFaoivbnF053UJ3GXZkUhr3k1cdYc8Z4tNsSnl
mLO+URWU7czxJDtLvXXiPk6qpEan7vdmFFtssQ3uWYBNF+XIn3YfsCBdTDjW2L50wUeFuwnNA5Jw
huV21TfMkcOAUyFd6ijc6mv2WyByyDr0sPtfZie9a5izve6Wc6QwhrspvWbNefGDPQ2uFN3ucsic
sCk0L88RRkgyKM2xJKuYf9Bo8ArQKGA6DbOsJfZxCh/LE1y2aVDdCIX4GM4CffI1zdKZu/ISTz+m
qTIfuTAsbHiqNz4gZjyZ/nCr6A9nlT8GbAgoYEOF5tSKEOCZ9ScINHajAy5tRxrBNnd1eE7ifNGt
IGoWU7At3e4mWjd9GL0hZ9U1ZSeWzkRBMYp5It7U0mkeAkyz9N+lZ5sf+TlktgzLgLr6sdj6Rbg8
ZyhDBVqQbvpAG3ur9739ZKh3Z4wxPttsOoxG3QNEHl6pYtu3bA1Lm7xU61N1x+czYmNKPRB6EQJT
zNaQE5Pwvz2trHOMFf1Cers/hm4FBClLz9K0X4wuoA8sbamtt5CA86bdpq3dPJCpOQBV7J5G2jm5
8uvNlBPz7QmEgA2gQRRz2NofJvUcMdAvBBGbgPTLJDStGxUWq4mlqmvE5mvoLPODjC44Wm5iwNhv
J5PJPdath4zUZ0U0+RybisN+SHWyj8euKjOkQ2TCjTHX3ga6IgwHrMEndzmIZLVJV0Lk4BeKOrSW
ruu4P42a/Vvb7eYmOMjAOM+ypPh2sN4hlGMjVhiK45xuh5T8/zXtyZrP/pitGj6XjR/EkGLN+mky
ZX1oDI9gbnqizXF4GTBv3spRnGcEmMEa2JJ6r39X4CHflLK1cy7s4NcgqXon3UzZq+fcB1Mb2Nk8
GANxql9CICK7MhD5WnTjuz+DJfKqqrqXCrIHlcT1ToUh/JLUvmhQ9g5Xnm9MD53JgYeMzcFMyLXO
xBKD3BrupRBIXTRIrP06vob4op5GffC6TD04CkRCW/1utNM+INIh3L0xLjk38t0nXef+dYo5iTu4
2wFQYVawG0w+4Bc5vKp4eonL56aGiDNNDSZXWeK/Ep1Bt7LKzn6UyQ2jxC4TXFVj3JAFbRjmsopZ
K+lwrmDlenVsMmxhgao6kB5fpTF30OhTO9lffOjgD72xAKBAUBOJGaZknyTOcJR/WPfSO0+OavD9
HqtiZq/ZH/wx3D8zdQcXzLnTQxtU33HyYZr5myajfBTJNEFZH/1tbDvvbOVfbEPb+4zP5ykCyosc
RfSfo7mY92mHhykz8mdtDO+5pB4tiuCaDhm868zXB2VJ2Ll63IcFBgo8rTK3Hker/p15BKRdSTQi
9X8oh6cv1w8mt9w+oBcV29CqL0mIn3XRhFO77G8TCCVs1dQHsFmTh45eDPo1hXtzdDCRzYPTYtcD
bQZz8FZGP+Z3wh/Z3dKTt+kF+UuVQfwICpdmBvMa4l6/l31crgx+jhtuc75dSX2XzF+FHuQVp/+J
rsbigMSQ7wxYxnszIT6sgvAN2LLzWEfZfmLQ3PYdwCErqTlsjSJYJ5b3BWwpefA0x0t3jC7kQAkH
sBR/jKHwrYW7xRnlXOy2tggDVMSQi/xCrgMawnJNdjo8NpS2HDziySlt6seKDcUJ08kmHv3gamfs
IoxSspE1DDKIJWNuMPTQYzuC82561TF5kNwpzviu0AET0vM02d9J3+2NUdH1g9dQLqKi9KCU5Gl1
82Zil7zCi70T0rAyyGf2Ec5TQV/FikcNfVFDHT6MAhO8EwDKVr4ybvSVndlvA7OMaCBPGlYwdg7J
Ugq/OJu9z8khbaEfWMatdlV9KkITsy3gnVVh8iSJX7gs5Y2Bmb71kbkQtzM7Q3xO1sQmz4bfj7Wm
45lvY2QOHfeH1TfWtbSS7q7ksOWdHB8HEZwrlYSXIPE+hF/OJ9522Ec/ulydfNsZvsKAEnBMMAXS
ZPXOv3a8CBNCjan0vYwh+4sEolga9QRbFCNL687NvoT1cxklDbFxpnNSKOU+6+hgi1K3fB5iHvUO
G2zMWAmFykEtDrWlfxMUYUpl2PAEUZVowAvgp/WxNJJ9T1nuqffKS6Jaa9X5OHpCbRw9vt8qUBdL
pHSFN8nFoRVtL2EMrqwpByoCAjmJnWOfyouiNTYKnjG6Xkw+uFVn+b9z5XSoMcPjzGQ5FzBp2wGL
TgXDjQ5MD27VYaJbdQM34F5AZFsbnvVasJvdF6538xydrgjCPueD8u/dIR8ChvM6EKtqorQxMTPG
9WDe+XFwpQjb3BlWZQHKPtVF324ZdBXyxg92RixJnPlQ9s/xYqjl/F4QnLoMZfBjsot0pZL4e/FP
6ZzsLsAszOK9dxw5ZMMdj8/aajeGNMMjdoR9Yo/+UhXPZg5wh7Cn31aApo+djERrjhoR5KhDXo6b
23ayPU2SOBKH9JZyutzM7tLMSi2Nn5mffmwFGH/HN0rE9qbHor5TW6Nzlg6i5jmSJcnwxv0ZjOqx
15t+Vh+15XQbLH5vfd+/kgJB37M3eUPoF3HgjH3tDwCZXZwBuW9nbW84RV4tM5H7qHT+GIl+ECP9
pQEp0r6LwwPixx9SbDNVRKaxkgR0t35cs8MU7h7vGK5Fo72OeR8cImn+rPQIvd/4b47OYzluJIui
X4QImITblvdVNKLbIEiplfAeSABf3yc1C0ZPTIxarAIyn7n3XB9goxUFZPYQQIlXgP3I3M0bfSas
xegS1zpz2AyD318Rth6ZE+afZQ6T0UDaRG5OQ/J4vnQnAqfI2qCHzLO701c3Uqa6a+qad0QSYh1A
tN96EPI2FnK4G8yCFlkOcIIAEPFqRj94zoacYT8L27NvTu5OjDRqCtsL/Wbzn2eKYmVkkbrD6BBb
49Mhp2zF036x1PTSdFVwxm9DLm6AstRRlEB1n/MORw12TkQc6BPGnr2ATXC7QRwpuBIpjeGe0bgP
mBKYs/XLurdkvy2yWbCdDvuN6CpOwiF5Zjr67WR5eekjEzdV2qEsAWNE39+mm5ZXozGj8DUZkgc1
7tkv0vFzCshHCJThrbmcalRqFeIlTbIq/Lp/5SLZ8Ac028DCMDAwIzqJCRLAgH19SPj4oTu8Jr2z
qzvhf8g+frZb4zm2acX7NGoPLfTPjQVLdoysz1Rj6OgFVrbHCbgEfDDsjVCbZ4dmaUFU1mrnJJG5
LutJx6F7rIYMjtmZ/ocCEFtX2zczj1CBDvUE+P2zsxBBjiYOxTBm82dUJKkYEXM9u3Y3ttv/yKR+
oNf3r17KS7T8CSYuWsEht86RDVld/Ht0fUWCmvOZseqoZUBCqC3DVR7n55K4pG0wifrA91Fv0JOE
FFMsmMtZyBdY5x8FHkNk7+kH6uTnBrIoYXUpsUvO3VWiuLVdv6zKwWC21GBi87tiXXFvPysiByXS
aJ6k3WjKeteW1VNRu949CbppA02qMpVA3+U9Yco0oM27CEOCDgyiF5zHlvo+iJsjxTORaD1RrmOc
v6I8B/9sDunB6H5sjx26TrJsizF5RcNNSlDWILVKxN2fffMBy+PQFn1MviTfda+OOV0RbiJSAgG1
7zIPyh0n7rJvAu8c3DHsee+sA7kTJhSYS5Tl7Mi7+NNw3Z3vOBeLpTqvXon9jqkNI+eQ0B5vJZZk
ZfRLeo9jnCLIMcik2GZOhyS+soNNO2vTpONhPqF9ZUFMUJ4nmXxWr3GCaLnMEkKCS3UZgfytMHuV
Bx5vDlWqwFWcG+66b61pp4YQ/XuA/8Byvb8OY7dd3+dfk6yDYzaXtyBCP1tVQXiolhuS7lsr23mb
VeCYGxnVp9rAW4KOU15BMsxgVwDwVv2tqLEQuKH/0bejs/JE9k71jig/N+AZ4O9PzN9+KodtL5gL
OnyukjoYdn9JQiPKCR6ZSgZ8ewpLQAmcKRtQO+KwMBlVrjFBnfx6uYwIbXZjE847oyhOU0ENB17/
nINk3kt4ExTOu8it4ao1MNjmBP+ACqDUjOMLyYHurtFEnHBTMbKD4O5iuhxQuNQJ2s4SFYrqvSPk
WzLbTH+Lj4xDMEMlTVe8WizJMDtuCCllKsOk4o07AU+wBZAbwerzDPpLeguT6ZBo5dxV63SAlpej
o8VkA+4BvkVU9D9tlDpnwx1+0YBXm4hV5TSAm0t3AszKFtPro4UUCHZm3bGU37KTGPbkpgKE4Rkp
pXmaDaylRR+o3ZWDbdrytgXcexwEoeYuZ9Zfz8dpYsiF+IaoI0HBRlDiJQY4v3l8pz8ydmjfoJDM
6IHS8E+B3uVMXehlTIpqkTMsXDpvPRZFs7Fw4aDne6DedqHn4zEZa2xuw4LDv/c4dUMGV2mwQ0my
IC7EszZ4X8Krsp3vEanqHualfmsFIReSdVQx1Geiu0iOHBn+yoNvYolHJWyuhoXYVI8s3FUx9YwV
wFcUxAsSpACKRsfYmN9tiHM/Btbq9XOFOCV/zVRkbTyyLpMl6A4JdRVxUCvI80Sdl8RSWlT5ef22
DDrpOQOBLsihICt0TxKn+xzHJov4hS8nefjhLl/KhCx4+fAHQLw2pQyPRPW3SZZyKzLmFNwnHyaB
ih754LumJUuxl3cHkNlq6ixoFhXsFyPJsDKlXzHK7MPosHKrLJ6ENmBUmLV8ncZoXRq/TsDR5P3J
7PMrrHOH8Wsz0jok1HcpeyPvWRXjDBLtZ5rJVeXw8QM2XmYC4S8jb3lGyQgsy7PPbdzd6OI2FSOv
7iGNzt8mMxYZlNfXxqoY3YuWmiutDpgfAJ641sqP3GMLjBZMFW1t2CrwYA6r/9C+Ri1qVSxKGyfO
nL1mzFpmYG18abyVktAVa8pXS242h85236M6/+yr+q+VGHJnCDT+LrtEjPtwQhQhFctvtk8t0wus
u47EUlYZ0SN8cbr+r54HvCbkWipwlZdEMg9dwKZ7dn9OR/lSOyGKAatrqW0zLgkbyJw5MuMGg4VN
0w/3jruUNFagbQyvKTdOkX82DmhBsHP5HpbZB96G4oSH6LmjIjwoRvOpLMIjb/yzSvrxGqAusZpI
PpYgz3elq2k7wPbWVjdlF9qwU7Pgqa9G7LNVOIh1I9LuLRMssSpyS2TxpuouOnHptxti1bJtXC4B
igy2bD2JffzppGtF9JG9FRN7iBFzW3vuvG2LeEuZSnh6QmbdaJXP0EbEufHHq5EgVWwBCwINwhXk
GR2cEDKhDkCZHww9CBUyQXxjkj0znF9+Nb3JaZYTFmhMcuf0UftuIGVby8hAl1yn/ib2I3jHDJQD
kWFe9brlzGMEG0nvATtonMPkqDt2l/qaJviBJ6HCjZ0RD4vi87+qdBL0t1537fL+uw/pfQsAzv88
aEUQ+3enbZ+WcBq5Kn2f0qW3rg2pK4eoN37N5rXUvpUcX2CMLQpfTfM64fsAq//htaDtKX6Yv2ec
9YSdnnkjzGNnuKxxl2kXTNLbZOSyAWdL8fHlI7JIDGKsfdgS6kVGS8J8E8J6mEFPSji7W6Ph2wuP
uUjzL+wwV8mkI6M126UhW9sCPZ6grgFXAj3KTNTexK/N2hRD9tAdxwE92L8fqEffF88aD27iJvea
bNM1Fwgxznaa3h1a45Y1rEiha2YZlCuqrBNSNC20TesnEcZbHL/kFWfE5hSKzHY34CPoDVZchAIE
DOgMZmXwIXDBk0KQYe0G9tbsVIaFPBVpcLRyaR2IpUzWbHn2arGdez6o5xGW4ppReHFIMgf+N2M9
3kZKhh73Nw2R8RQsVX9EZ32CYYRjltzyPVlYEnxeb12qRr6jJkj+myfaaqa6EJZs+OnM6h91QOrJ
MkwnjmqMoaY17YtlYY5dE6ZXN8XVt6zkWqcQ90IQnpwBkHBIJURYE6SXhDw02yUxvvf+s3vQ/CCW
CeKVNqjg2FuuIquf62Vg1o4EfylNUunz5DaVNhNoz7j0Jb2BgAuY93tUoWrV6obIrsGeu83gX8OW
2sBKu6elspNTb9c/nKLOObBt1JFpSN4A42+c5ozPS+eXKIAStswdAH/uC5/ows7IzfWI+xpYlhFc
kLoPLx7QmCFq72Hg0V6TnbV2eOqu/35EojJW7FHWo4GmKMfJfS+JOnY8c7gqOzMwv44bWTNbkE3K
RzBMZBb5tOuVP300mWccYofA4kp0XJlI6py8uoKTgibEgCqKOpoah4WZHu32IgEHKcUtrAuTR43X
pDYrsRGlJBzUYGrLi70v2A8fBoYkPCvDq9e6J0FrQV8LWAAsO4jm9sfsnJ07t/1L0dfkGwsiQVsU
0UmS27xsTPerxDJ3tCT2B+KIdbnYe0QX4zu24WSbtxZTcvwU5xQl1Bbvp40IO8DxEOfBAR60vXZ4
Ms/C8jV0V3zPhDwbhD07bH2Ib0d+GTm61WaIYfAo2uD4fKKipV3egG/40E5450bf/wQ/9oT9IAeQ
sXz0IEths29D4d8hYGmyA7OXisNn1CnVdDvnduy+aXh9QqyBobzLBIgcUBRLkHJNGY60uKVV1gnY
mZvf8dO/zR3Z2DIDa1DovOzRGNiPWtlFptUD6xlX68QFUnqKtDT2evhfvIz87YQgbsrTo089Jsnn
zgjq9nVitwo9ljrIJkGeAADSud4NEofNkobDOp7/IqyDQk0CzlqyprR1LnihE8KJF+HTSP4wCk57
8SrG+i206BU8osV9IsaFzho3CB2vdPq4hfqxjMkj763vuu+nk0MvuRp78y3Um9upM7ZB5/6ZCDUP
kVH7tfnRTOrHJvQ80unngc5Bn34C7xfh691uJCQdLj2igplyg/R0zm1jRR4sSdREqzfwKNmJAfkg
c93U6et4wbngCGRPCGbPdUK7IqrdR0ui57GH3u0J9iTZXvEABDOCEsA+Cx8p9/wm77lsiIFXBXnw
PsHwC8a0NXyWK2PriUmgzxYR5sw1S81flY3tmCHM2GAOpxY2AAc8gGqoQxU6WJRROHY9snvfGt5Z
cyTgI83nBU2qmSG5pJ06WW79HhRq2Q8S9NOU9kzF8ZpZM96r2ILHZXePxKnnldHlb2g/YoZyr+y7
XvBOPQnokjvZDcAB5hdbBsDXe4afaWJ9WZ3/qsz4LEKQsSQRexbDJm7OZREmsufdYKDNkMVnBCVs
1VcNroWe7m5Rkhm5LRt9uuxMgypvaZZkvYx9DwxFV441y08zLG7FwKllznTzJaXXLKLXzvkNtrsn
GAedaMwpLjvrVwoXJSCWeIfx/CcqPeyLjkukQ2u/YvUY+PyltbKsGlePYPtOzwn3oEDd1abwDYgU
AURF1kBGzBuGKWDfcPDbhRMPOjAu7cnbzQ3PEG7z1zK031LbJhVd1pLlMPYz5WBfSwR2w4IpteRJ
WoV2tdrajnPiZQt3qZzZI2sS0BKK78Q8x7prbtrsChGXOTQL6Lr3yFbqNgxvPkyps1Elg/3Ygpjo
4jPJJsngTA1fvrgD8mtXcaoZGSyX1kaJlhKxdrINCaWkr6w/fNRiaxUnK9Quf2usmUxekMGCel3J
MXsEpgR6iJxlzL3fRoErMUYq5WTmfRi8a+busvG77pDLNsu7a2be5R+i73eWQmd2PUglrZv9CHiW
61pHfRjtfYFxdQi84raEdAPee9QgEwMBNTM+xUI+s/7BIb+bItgMpIfuw0W+zYULjZNVTSMnY2Pi
m3a92N2ImiHnEFbIL9Dv1tAfgJy/khaz9p+B7vCkBKdhhmkRlFSAkptj8o6IMS6VLF5miyyCSAPh
FiysdeCS2lpBU08IeQ/zVu7Qoa9RVTUgQOo98Ml+h0zBJKay3uckUxPDlPK6d2JntdV/KTnK/qJu
faVYL5Ozu3aVzs8ewdC4SqGIsrkvY7vHEoG0h+ZHsRv2EFUFS3IUzVMeCVZsOviNVeCa8CRQXUiE
tvZCNzK2uXlOY8faJCRdgxgh1SipEPUhGBDvMTI/hb8NEeYLeq7rUufiIIGorOPUDfdh8yxsS701
HlYgSVt77diRTpbU5RZhNnlkHSZqJdPteYBlOLAm1T9AgmIx1//kjBsQ5nTafUkGXz+SqjX7t6Sm
+iLuV9OkVHcNHPWMkts52M6A2yh3XibmMA+B+/rhdqyg2Dc1YRpfM9Zbe+DEE8MJx77UTE/Hxbae
J4UoqV0KElEqyq7RcxOE0vIYJt6P7aNBQH1xNfkI10phjEU5s+CGqS37iT5tS2yyTngSt7RZnhJf
XfyWjJQEtz76FlicPhj7hdguPOAe5GCtPAy5frDGrnE1Xnwp7wvd0RrBQ3vJI5bUReE/nMiZSXyL
3Iu7Jyz1hG5q68M92fuKsfvYLsN6hG9wQLBMpqp7dnEg7zr/O6P4O4HzOFRliSxwLXxFchqBykHU
vFsEmxVykMd8GX4XBMD6Jhk5FrFaM9LmA2uh7OYCp+Yo4mkHscThNxTWY4lZ7LI1P7SdaI8hdaZf
Fgm7isLWY1Iu76o8MzIxT3nVjLcoCwqeLLwmAK/UPujSZhcszikcnfDmmIN+Tom1bRGKxMuEUiBV
m8yW5jrOneBshOawmpzA30yYL2D8zc5WWCWTQESQsyRsq5sM6Pmzq7ZuYC+HCVZlaabZMeCuq1zf
Wnlek1zCkMkYb3R0MMzh27PbQ4da8G4NNkuCxbpCPDB3o2vtwSIyqNbMhkwhWSot/9h6IbVxquX1
3XAoPds+8ZS1J/BiZjfVlwz2f+OOD2hC7T3PanPdMTkgyAVrHU0WOUHQaNexkziXcPGfva6rb7UO
Nl98/zLzW/9KmAM5jgmHyPTD9UL0NKM8BDB4o8LkXZJ1dvN4hznpvXxLLizLPERBtQjix+hYn2XZ
WTuWfS9x2s+3Wkh21RF9Q+8U4corcYTxOZytuT/FjVVsKhEGt8yGzjti5Aab1fCaBmSFTPULvDAc
PqG/K0THG+WkJN/lyW5MohIctJ1wGhvWMagUkbJBjDooehJIGzBv++8B8dsn2yuvVVp3r5Vp8sr6
y7uYB04NFI7bwVoYoWlzYVywPJNxPewGqstzg001WLzwMDnhb9M1nV9FuNxDIvB+ko5lYWpuAt/R
AOtUXMGusP7JFak9qpbbSpafMzeZA7A9ZCq+uMUHC+ePzMmqnVkXu7icQYoNANjwj8W6/vnrt8wp
g1g+etLlEPQND5g4zJB8AkCQX0QbEAQAjcgUhX7jb/ArZtiJBnosH0eVAM/dLazms6l4o7hxSSHr
B9g6ECF7ZZjPOCQLhk/+gEMKV+q4rgIGhMkcX0Q6z3u4UGMeequamNGs7El866f5IGix8o5soS5B
eeWIXW0QdIJ/SJXUhypxNo2xHz3rIedmuLQCsl85jdcqHN+USMVa2ZuxyjjcyMjm8DFXY5d/x55j
nu1jPMPxZAOFIAEVKSGr2MWAsZDe2qbu77abgkMYY3Q03xwr38TZIg61SD2i2oozorPyc9sJmb7z
6hL98U3IaPYVENtELjs8VVvZL27qi63dQuEsZtNeE94UPQyTvV1rc5qWliUOPa/vEDkxFcigjlQQ
r9K1M2QrQ35po8K9pEtZ0WLl3T5NJVEo01w9Z/mHlbwZjDxjdivPttn+yBZCM+Y6j0dfrNQSjNvJ
E96WAiLdi1JoZAiWp7IAh9XNMVgEfWvBn6SG6akTUyaFNFFlfRkGn7696oh2QWS2dhABZSq0b+CN
t048zKdWLnsITmrdV7N1RJJEHIk8uRUQAEIkHmYGjZKNmJENd7kM8TNUKdxBdUEGYhig+EvYS+AM
0Ruv279/CrRbhB41JQmnO1vaScJi7AuxZbJ3ZsYefXv1kRYXmE8A+48vAXaUAFtKof0pjKc+wdoV
p1Z7VyLtYomws0gV3YAdb7EE4Haq/fGOgpJWdyqHR2//xNoVE2l/TKKdMrH2zHTaPVNqHw3MBnT3
BcE42mPDyqh+MKGhS9AOnFZ7cXrtyili4xc7dncDSaE9KKw7S4Upm5hdrc+bLjEfoivQQEYW9Y52
/uRYgDrtBYowBY3aHeRon5AkXJHFVVJehe1/YK2H4OdSO6iy2fckI5JKG3wnWn2DS+ddVriRfGxJ
kfYntdqp5GjPkijBgOeZ7Z9S/UOFGTQXab8s+FxvlbY8xTA3ulEgT8e7Zymb0BxMUgqzFE7f9mFp
/5TASJVqR1WovVWldln1yOTcKvvlMIZZFdqJFfzzZGl3FtwWegDt2LKwbiWDCrY2Zi4XU5fS7i5y
BL487ffqSKUngX1LXjqBxUnw0Wlv2ETx7/NHZ5jGBsxjrXaRJdpP5mpnmR1n56LQYCHtOouwn7Ha
TNgfLC+9dqaNrcu8AregiWltisEOJoi2iAQamCUCalk49PC5RbljrkqTv30yzuxLuy3PlZFx2hJs
8gzUPf62JhZpbIJzbHSQTUCVaGfdqD12Jgoh0wCiybl+mLDhoXjHj0dOkPbnddqpl2nPHmMe4sm0
j48jZx00OPuU9vhZ3QuNVvYaYP4b/rkAtR8Q2S5KGCyChvYKpjgpBgP34KJ9hEzNxge9+gsLmfRZ
YDbkAOiOkfYfom0yP/D/AfPX7sRRWX8rsyxPWWR/GIgOghUEi2QjU+iWYWJmO4I18VVPzbbC/Gho
F6Sj/ZDUr8kuwSLpaK8kugrOfeyTsfZRsjpHla+9lQ0my0a7LSXB2qb2X7qmn2ydNsOcrBksinF6
xY5IJGO1tTFwVjFOzoiPCnQissPUCIho1I5PeBsk9Nm4QF3soEaML7TWDlFuWl5bPKO4Oq0H+20b
YAWO0lJ7SxPtMpUpftPsn/U0PI/aiVr7v3MnmsBSzM2VsQLPDKXeylu0QAgr64ylddHeVgYKHP7a
72rhRBDaAau0F5aD7FHVuGNzxKhaGVVim4W7kL702kmba1R8LH8rkR2LMS52fU2IIjDebdB/DEWf
H70uoG4lvN5WsI3nBgwEZhESzeeFhSBIg9CYiO/oORIyg/hwpz5CJH3vQgPZgM6lNb7spf8a66aj
WMPFIqVfrBPnjzAI+AjZxxPrUFbsuLWKJbPnp0F7j5P0LcaK3IxXSzuT2fNBMdNu5TorWR61cftU
W3QmuedBBPXI3Chadcwc9kL9N2GgoMmNCJqbds5rDos7IGacJPJaRd0Av3JkGEs2CQFHgW32r+4C
5kFKMZ55LnvwdNBoXWE3Oyh/SoSDdsx/uQ6LESfz25OJ00ITgtzOo/EIyWEkkImk05EUQA/sAEE6
sBM3iqE7cJrJ2eTJNDJZoFuDC8+i0kMnjZYc/2L+BYuL11ctK2dU8Sb3HnCljsVsICho1xGxUy21
tV2eWGy+uWJ6baYRTfXAkJXYkBKaEIymG2vb1zbKEViMf7I8PGVFij5XAsWySb9ihMi/LjK+kqQ/
TyRiZi12hKJAPtbhjVsTvvKqBhZ87O2L7bI0UJPrwLu3JTQFllZbE0EnIzKk6Xobd2giNDAR0Uk0
NwW2NYK92Y464/E858mH4bt7VV7NqPaQZJsnnJ82lhdA2pPTI8tkeAxqB3s6v7Idbv1Bxb+wwDRz
8pj8cYdX+JTm1VOejkjlDYeN3uy/gHw8VYinIYCpjTG6zqULCEAS5jJv6J7dW41HLBFB/dyIjrkc
wZQ/doeHLhViDx/A2S8ZgRnYmsTa1eJZW7TDPURvVVDFT0M5HbMRvEnexDcf4Y7OGF12gWPJ24S5
voIxRECmz69FGg7o6+UY2DOtxWS+OopzkmsPDI1IkpVFALsaBmPbevEB6WeHoDU3T54jjgWO+5tH
8h3cuOgz6K1VXGzgLLqIYIzq1RnrzUK4wNoHIgMHxuquy9B21zJk4ZLN1g8SI0rNDpT44IyfYRIP
q8aXySmw6q+oC7tNP1Dr5chdMaOoHM5IA8NxfDVpIc8VQ45j5RXfEhc8cwv1if6JiXpdtcQFcnWx
xPxMUG5dgO1CjhEjOzkpn/794Pvnr5W5f0L+s+4EuHrOoyPMBe9WhpcCJ952yqWxSQkJPhBEth5Q
em1pGub3dKk+uQZ2U1FNb67rnkKqsrPKY1pBU5AUUb3UNlqQeLLuESvEDGHrDU28vcLA6FxDmwF5
sCjWx+Sk7wyVnoZcFneDEcSOu/kw96MeM4B/WuJEpy1IIL2NW1FFYLV2t74L+VSImpmSxJqBBNJi
+IpOcgnaaT918jUcTLFhKWu82O5AZNU0tnuFu+HhE2rC5DZC+e/a1cHtMixtelVvL81WZRwQSPo+
rc5VKDl0cGhlztqo7V8mYqsvU8/kLlsIfDFUP1y8BSfQOCWk/KlTjGmPGNv+nufOn3G2vWtuAlll
ulduDNDmJksuBvgGKOgh+yyatnvq6Ls9Zykeds52phh7vPNhdp/fndg74jnzvy2XLZWAZe5RuB0J
fEmei/Kau+Z0z8gYi+Y0OuYZWRtk3MhL2fmMYV3t5jBynzOE6UAYacGdioftOLvTmTwJxCiINVkx
L7d+MZYTkZUvwVDWe88Ki53p5USDJnW4GkUHu5oUVKSJzr5Nkl2FSfUoiUTWJ7CVWK92VPkgUVl7
BWXc7+w8/o89zyMopXfMLZ9sknr54eTkkYd+yEfFSHV0uIwxcNs2tA7Gtmj1UwB35WHEkvYKn8Pn
2+g2rlaWdTUfY+h7KHT81rwEZkgogeceLZxnj38/0NZ9eqR3ceTF06bFVsIkmf+auMo7NEbGHD1d
TqWbxOTNd3fkQfOZnp0RVfjbXmqkEE5H9UXS9zkVqIUqUIhzLp6mmiXzAmYqH4PfxdAbgFjat97H
U0qDdhdO4ePrHydUSSLfJ2n4Rd6b/Z0PPzH5rTDJ8vce9xtqfl4fG8DRx4S8JhbO/GXlWBdN8DGZ
G7MMFtS13Zhfsg6gixtiyWTR7ZYM3a2YkiX2iumWB404aVfS0qb5zZBOtU0K2l8z7wmmBZSZCb5q
Y6LyTVuxrwMqIt9NrjNV89poW8AOFrO64eEOMPsxtxxL/7OwO5yBciDA2fwTDwta0TKhJyiPvcih
eVMy4j/zWTATZZ7cyw7VBVDciCRQ0iOyuN8bCSMt4ROQN3v9HidasZ6yvwTr7O1yzjbUTN225gys
ULM7NNUkcaVb9u7fovGhmRfmXxLp9oZ6jZV8RAoNk6c9NCNmf6NO5WNohXFXhoyvkxshJCQ33eUv
vCLPkgmoC8QpNQ+u4X21pjCwJJL1ZyKgHYL669+UBqHXeI2z5oHKYD6Q6OBRUFr3MJYJ3MV3w+yQ
qYZgQSu3/4yoKduY85u3oCSWo8HiFuNIyFLICWRteZHxGRSMlBes5tifA25ryxbo/DrcMODrIQ+3
KRQF79WJWnliJUfpm7vMvJ0ouAmQUoyw4HH1bLdEuqsIFd8g4mQmyra+jVpzU+AT21VSlFdZwV5M
7OLYFBi8+7adHoni7EFdRtQW+hMijEgUICL0aE1EKjPag9wYlfmxblhJNZkpt3mtyCwFr+kZqF5R
oT3qGgxyQ3pIXYzN2miijyVCctZIF1w+ifJ8ONvRYFFvl/hfou7Nz5I/YK5RbcaC4DpaXYQEuvuA
fhZ33gXojAacgokffOeZwUC3TWH4Qc74OzrqY2iPhhW8EHLHVe7MLzB8wRTF0W8X7a4/MWFhkllv
zIz/nRyHq+qWY56PZwvNtbz3hgBtqNMXVDAjDSFK845qX+1DUte1OoObQFKGDY75KWt+xZpYB0Yp
QDkjItUq0gz5XCz+ymhCE08BiYHXup7D9MVSLDxIYerHkCz0dEKYpB2AhWJS2Xbdk0p34zA9J2H7
kw/ef0Wq3qWPDiFO0NP3gF0rhGiaRhIU98T0mA4EtrUuSQwdAMQRecJ5ZC1/iDfYEwr4N0qJ9EH8
8G6icyOB9GZ24yU0fYvTJ3keoyXbNqpUewXpDPwcL0xFGFYEsZ54cswoFJYC29RefwbmyK9V+Qo1
secTNRjBa09b/WvEf61aA/PYibRqVGdZgqAkgpbNQ3RTBKRv+546SVVpsPJnw8dlsjIl/3cf5T2Y
frKJgF5VR2NutqndbP1kMKCxsKyrJv+Pylz6i3o5GUvuI8jOvC0M23Mp0l+hUCUTbLZCgZGXpx6A
LWB8RtmErG4cn6a09WVxzGzlskNvPlpQUiZE6z5t5HaKUojQJLZWzCIALdLTpXG94YyEA2fvfBJq
6umF2NApxC7lzPFIA5AhTMwMyi/KpyIgNiSrh2tn/RUlHlvURubGKlo4lam8F5n84+nQuTx2f/eV
j34lwAbqFXxHo2AQH6K6U/H8YsrU5XFzXvq2RKDMLWhX5B7QSejYLI+jMqzuVfBatPmbm/CU2fot
GLzkj7IiVGc2QmJGJRPvD1NGplE9QwbOR3A+f8ScvCKjxf4yYbcdphJZbHNnI/cDvMncdM1QEFHL
5mcgYaoTLyiCi2P0j65f5l94rZ6DNjQPWffJ9AOaOKJmcHbZhD4O8ktiWmTBpiZg/vJuwz6NQbYc
HPKg1w5WCuS41juADBzQCw2VLLuHwVB3gz0Xc29gpStbMoEJXOMem+pWa2K4T3W0nQ3GyzZL7ZBO
ZM13C0+IC3UyzUMPfX+WHzN+33UY6fnNOLG9in2isxayjot+P8SS7zJDzcdq5cJgcFuHLpioBJ6h
y8WxZrzFgmrlRuJXkKa/p6bkJSubU6CoeXkn75HR/zai8tXXX19Fzmg3Dd299/4Sw0vU5xQU2wCd
Y+wuzbq0sAwVYAqbuGVoFXGSCXJTase9LhHrStOHltWV5sZvnuTU1a9CedcFXuQSFuRxhoDDok/D
9sxL0zB8Rh0Q7lUbX43C888W07HCIa6rKk5jUaUUbdgCiyy957U8oQR0N6ZVQQW18npLY4Q5pd5F
Do+HawrzgFJubfrsb3FDdFs66a2Rxoj3KYp8VFtWaKyLwd03bSW3rt8jSIQ8UWa4fbHdg9aIxLIh
2+IPkzSWOH8Hsj4KBEu7fgiQhNTec4m7YO0zEFmJ3t91KFG2wuTpqNtiO0v2Xrwn5Q77zqqh7F2x
c0AC01rkkXndalI10nQ7+UC+G8Ofo883pfekZp+YVlIGs6nWwwlQvhPsoCJJUazWzAnKlt1Ywhs+
hIjCoq4/y5ptydwFxB17fNLU1rQ/Pah5Jz7EM6wiLCMbZ+GeZWS4HmzTPWBObNemTYxWRPQz8krE
HGWvKdOEpE0BUR1Ob7wNDWc9a8ds7wauteMibE5e+ZywJ9olbYq+y0x/sfvWIhGsPWCSplVjhR2M
ukQgcvSex7A8IO9hjO9z8zlkV+G8w4Ye/4ldQzAqkw81xb/5KMxNxgEI5Rl5q0wBqDYRE9TaQ/mh
X5q2GH6sSu3J2gxLhMRWOmvZfrQwzoufGskVuTTgIR14KZMdZPtFDROibgcqBFPX3mq3cXgWQ+w9
wZXjliLdNqsGJOeeMVNzkaId9KnL7nsbF81X7w3Og3J1N1euSyXsorvCV1x7NapurOn7oOr2fmiQ
VoDlAynqJR/tT4PR+H6kKF1l4bQJcHvNY3VET/KiPHbE/wLaZgKtAE7UlDtOcMpM8UaOx5dRtzu8
OiOPTvMdxNEvMDLO0bGc78ENHxMxUOtAv+7/Hmf9XEMejtfCbcfd4On6Vs4rdtsdOOR9Siulm1vG
nRjViJFz3/9n7zx6HEfSrf1f7p4NksGgWdyNJMorld7UhshKQ++Cnr/+e5jdg5n5cDFA72cxOciu
ruwqiYp4zTnPoQR9i+L4Q+nJ5zxys+cgjzfJ0+x1l2WSSTFlYy0CbbmOZu5QSeIi9Iy59nAtNkgZ
mTVRX0ODbHjVHTIjCqLnxnp4HQ0XSRcA2mAYLCYzIZFzQn+gHyVm1Sg2SHlD3+t48wnvODKbetMK
7l8rYnPnjaOLxmgutgWKA69v38pgfB0jHBd1FXyZQYfhQrBtCCv+yDX7t1VX1zseE2+DHqKaIkJU
sdo7M+DEacCSBBcCeoBF1dsBRwiJbl/LmMe6rdHwZ2nOqhzvIZwfbHekmt8O2HNr7qF2RFWsupjn
jd8Cgc9d67X++FMTsKUlEmVpXZXHtUJPTdEm+VGZ5PPntHhyUV0YLtE7IeObMONzmGra/WhQ9npI
wNvCHncM78m8V+hGZ5sYFVe3uRYyXq2QxdxKZFgP/P6LqAF913RWiExj2v3cymU0EQajIGNMSDnm
IthhOE3WRikeNbe8oAeitJTk51D5Vix1fm7HMO+ZcdsU+wy5pW+Y6lfjRryvHA85hR4gjuM0Enij
I9CJ4/wzDiKuQUrFPuYwMhr9F0SEnYHuwusEJj9WIT8vhgiCT5rSn3tZS5TDh3zjAYbxQ9dksU2J
VroQMNgWHlJSz6J0kSGPs1prcnw1teGid4QZJHq26WSvXVKL82husPcuta7G8RHVEzIqziWV6K/2
yCXfRSa7Bzr0aj/a+GMCO9S2Px252bfBuc2M6893SIngAVDogmrHCTI2W9DHcgVdHVbmVphLulLb
rrupPgY1qTCawX8zkMPjRKrDn3XeBHfRk3N1YGSLKtNBkSjLrVtXvCkkL66NqrtP5+KW1K1PVNfA
VnLt0EVMVGACcemwksYWTzQlIXdQQMgZwgS3UgPRpVSYyTS/zkpnmaDK00ARuZEh0464ONQuru9Y
8JFoSDbddvKQcDOzgeCUR25G4x81zDp5eaylqsN7TgyslXKHlAgJdUe7Aqb+1AwOJxJXmIYaLJs1
3GPYOXEBObWD9pIzbv1T4qW6foCaifUfsTcQZXQiImUJqNDriQKUW6GTJpquKX3R1eFwgBFAcCcI
xtrdwdaVYd+RAji+phV+E9z2fm/xSW2tO9cbgfkgFqVf1TaNTvfQ0hEUKiRrqWh3CEI+LVk7a+/J
DufXMKIMyQMOqin07rG7XiPYI11XkqeOIm80qbM7sZT9AXtVqOVQd58TkE2py7SAaDrpag+ipm7X
JKWLjHhtZOqeDGyS7UCNC/MpWqPTZowo7vl03LQgXXwTMxI382GqGOajuNs0gCOQWyH2pyjc6qVb
brQkZ8HnOfe1zKyl+R05GBPvlqwEt7CzQ56mv0KjO7J0fi0ravlwAONTymgbajEQ15FoJk5HV/Ig
tOo2HSDm9kzgN0q8kboXsdFa9VPP9FRRkGtu8qmRwqQcPgUBRe3P54u8yhWTjhNgW2wIOHyYsPnL
R0JSNwLrG5+aBF255RJS1p7xsvGceB1vcsvr1ptcpjExlMgJmUmofp9H9keTUlnPQ3urD8s4KeKh
zar48+eGrTVeBTbvUCXkUlePNZyUfv5wKrIXOEMRFVIeYpGDzPzg5T11esXLi46Qdq/gUIS79cmg
BoQAVviq57osGtbVfYkgZrK4zlyehvVYctL0EBlX+Nw1llpr7l1eP7JMiXYyt3bc42jLXe6IpdNU
KUABmK1ouw1BkemgtRCk+y1FcZvGN2VNbsnQ5t85c1YEn6DGgXRzoXk4QVwAdCt2GLk1vVaecwos
66Y2Kc+V45ACwOYIlDyFB7/cz5byhRs/xrLApNC9gqE4BwAZF4TbV+ER/kdQIhNvlod5OB4Tnjb6
hh69KcUVqJbGt/J8q0WAaBBbAY5jjOyXkJIsomNWg812QB8KBvM46qZ+fhrJRyZt9ZLm+btsdSbm
BatMlHnjoydv4l6S98hB6A9h9O54PI1wQhGTYqDayzT1eYg+CmJGViol36DAZ1ZMfJq8QZ66NnuY
LR6rPoYHRaaL/WfLmtJKModx0WcP6U09zk85ZLnVXHM5V8GEqxjmxJq7AlAJgNEA65hIe/j1uB/9
sdOBeI/CvGLF5takI+bD+pLLkuHuQOR9ZMl+r0W9fhPWpGyl87MrTW+j2HJhh6Sd1qvoxKfqz/rD
cXnd0T+SQPStxInTL0V6i/w/WY2Sv6yoMgoJ80Bqxjay1XwYK1xAhEPgDmsibZPpim91p9lNMW/C
ELjPaAxGLoDpQapl/zs523lOepIDHvWB7jZ3C17DpoVj1MObqsV37YYpJArOptj8DaCPDxc2PqZn
hziGd25W3SMGFO8+oMAiVvvj55JicMBb2k0FQ1eHRTFjKQsZgAKP5gwfjevo+7HUqfV15wuh14WP
c7cFNrJKRccoLNZIdxrUBnkfVYRFywQdnTUNKRY7LMFPVawZnCOm6Tc0XevYccdDrBqeuapC92lY
xgMpBzScBlTbEKtQrNcsXbmXVJe7O03Lu1NHpA8keHUNDU4yVFq7Uan44gQTp73Jpe84luUzdvPI
aiDwwR245jNCallM5eG2VYx6BqlYiScYK8fRgb9muobPuje9MekIyVra/ZfNWbRxOz1O1df//s/7
Z85MkYdLxR/tvzI2DazspiOc/4znLOKqU//3b/uTzulZfziWMOECSaB6UhjmP+icnvkHjE3HkzZb
Vs92HflPOqf8w2bWZXo8NKbg0OQ3/UXnNMUfLh4NqeuYOm1PCPvv0DldCRz0X+GcFLMO6ygeK5NO
aQF0/jucU9ZNUWl66u07BrlMNdgfJhZrqaF1qCqwXnd1PqyKkTg1zDa7nhzHdSkSseZvtaHkxOem
OMM83AwNMCI9Hzchq0rMsszGyB7q15kwcOMWL4FWPZpDtzaIxLuJNM6/3Fh8FwM1NPgvv9FIzoCO
m2OFsvjZfXg15szaFHPAvHiY2MGm8TGyPpldzj4CM+gwr94SDOfBfTyKwiXmaGZgJrLFeOoy93yG
gX6fxLOkOyTAOJ99JlfuJungOGhZ9WoEjHtmbnVG0KC+0gl7klmTZIt1aZNYsMWTrLlN3mYBMGV2
2ZPRZL2j7yOds9SfaGivRfzuFJHGTI0RUUXN2RgOXXTZGA8ShnlhXGQV3/WFAfc4VmeahHVUgdgg
ZSjb0I6th567a+qDbKNk8J3aqK9ZxrQkAgLd6TvMvwCyGOROeYhwkhq6UPp9oyK0PL3+bLMJ9LEc
hK/C283q0Q266Jb6gsSuEuSelXOMZTBVbVWP+1rQkAzmWyHCmrUHW+0agwHzFLUd4nokYrOjYEkR
/rWS1y/UkUnOZ/oV49QqDs9Yc04s0hzNe/S0pl6JkPCEecKzrVGq2U6zyPsdRNVEskfQVPy+Ukxo
SdvIPcD6Zkm8QlwRgxD00ltNTp+zq06OYzBqNPNmu5ELxcM1WT84jQDXYLjOVkTNSxZinuyE1zOl
axieWegw9MiYuRCCj5RsBiRJZXD2UpwQaWmog3Ii+5Sn1cUi8gabgxAMt6sHgwzszdTMP8IafLaz
leCBLBZ9FBGdwnwYUdfuS5T9q+FpCCrzZFpmsCu6iPLXQ+/LzR1lBEjHRkIieTzl8MjITGMaanvy
GGZIoODXoQrEKbSd+oyZK5DVWfD3JpBiBeNhtRBZVixyb/CdoOi0m50MuQvCdnFWMlyCcKdhI0m5
aQebG4NJ3qGyhn1I3BgT9LplWOKKU1efOs9Nb3MPYMcwPWtGW+wEMT073rVoO/Gq8IxR7nsdw0VP
JelVdi9ZIlAoD911VlS9wiB1mtpz5WEfc+bFlNxiY0xHoiahh4Z9kRMoGIHQW74NbNSsgHPZczuZ
X06BcWj0q5wY4kUD01ao0gjmBvkcQFJz0BG55HquwwQBt4ukkC64xU+W6WR1BD1Qixg2WRkQfZRF
4+dgue4mikxtlZjjauoNd49AeMPenEAQlHgnQKW12Z8yWHvSbMm3Dx5ZrRwD9JfUeu3etZzTLPdN
k96VxJ5h3CIkQVXBY6tjyBk7QWx4MD5TS6zaoj/bo31TVu1LViBFd3JxSPLi7Kblo546dPieFkCi
iba68VVbkr6czrFUlK297roHrAEGYz529ba8dxEYYvq9xl4yHYse6W7qUuxAkzxVZkQLXkbDg7dE
Z0nvI/jxpIFBviYh8k2WVdV59hLn2UOciErpAtsjQjJppDek90z6yisFKQkmGmHd6Y9oPPojBJj0
kAygw2NBOYXEU08i44SHTmOIRoaYkes2gvgIt4hcaJ+Dm/IOAhCI5jQ+E+D1Tv6vs5UZy0uiPB1Q
SZG8CF7leZU5QUxh3yLeBUN+xJhtHk085gwxyuamnMmrBTvEU+VHqiAoJ4LA4UJVTvW9cnnkUqVy
HBJMMRuN9I/8weDTaCfJBVnhU0rkqeU2pwgzm6PlM55vBuoUyqzRssOScog+CwBst8H0xySVTRrS
peK9jyCtCAwjO0+5bwREtAf8GXgR8FOu6hptcWzXpo9F53siuhMtEUtCZrKdRERuwbb/aGSyrzjD
A2GWjFrQShC8+dHqlJusH4izSMO1quyvir3TwpeYNpCxwdqp8RTCX0K16wpfaJa+FuFkoJSqDiw4
gpcJ3sJBkfa5AVMbvCB5UusI7U4Tiotd/TLyNLhAtaRyBZiHarj4IJKq/Hbxd6v+czJ7597jCPBn
wyj8H7tgogZ5BlKb7bIwIaUvy4rd6JZPTtIavllpzlqZM5aOFkeT5kHiV2F+EnXCKyX4NOsJd4tF
htKDBmgh0OBfhC45q3lrLq18gDXB6LyNNbjBSSNkF5hPypMUKXChufGI+Y1MVhhYK70ll7Sy5j38
Pa71igk1fkG4Ea7BZxSi2mY0WDb9oJtS1DKzfZs1brdOwiXSYG7vhB4ewooECuUg+TMdmBM2o868
dL6yJ8eCp+wtdD5hfyLiYd4C3YbYr/xYOP2Nzm7Wk5UfIV9Hf03fWmCz65tfiTbusYohYyJLx7Oh
v0XpxmbRsYxgiPB1rcg3de13xBtUj3wWIhwqqdb1REMZtyOSpJWqAcaOW3BbYRxzFoZXpRFnhxvB
70EN63V2DSztZXmLpVCnweB9q6xH4sFZL0aJ5UMF+jQhKdPA4Aw/zHqMEyg/tJCUkWwx8CsBZs+J
rzOWByP0TpTLhUnYVovLT03JO4HoUdp8VnAlM8usjLcW4RZCG19DAwimtucpG6EJVR07lrDpR4Yp
I+Dgrr+JhWUR7cCuj/znLz2cTmPTvCrVIp7jdJoRYHH8IGBknyOxzLnijKoXjYKFmMmL1aZS8lYf
21cu9Y82rGuqn+4Qo1W6aQ0t33omE/cAdwwSkebc4mKTRvFdSPGJus9PekQoJrSdMEIDxXwwwr6V
C8S2bhKCKyKwypjORgJdkdAL0mF1N6eIxCGRaBeo4eh1Q/IURrs858WdFZp+1I36JXLa6xw6gKUx
zmZ6/x7oHecaKLWiRChGAw6IrY/22XLR5oW6WLYxrFkNwTa5tRNGfEnZ3YMk7ikao9u5PHWdXqxb
dhyEOJc8IwAeQ15LmXCZOynHcCoYlzMAwfpIuA8jf6pPOnDbdA7stN5QpDnbUva/Yw9KA1lui4N8
Q5jgtpqrR+awzC1mVq+uyzJMO+J+8cuq/21nrbEho4y/Yj1tq5vc1WlWBYgqq75afTruYb49F5VO
Cc1P6FkNGUUB2MhhMKFaGPB1deoMPqmGQXVojDauVHk798a40QUfJTtdmxl6LMglK5T2rKm5cnXk
CZsk/KbcM0ig8yHs5lu5SOFnkd3kDdstZVL42fHw0VbRYxFQaOTafOuYBLKyzT7yyyTdJO416ViN
Mpo37yvjUIhqvHgGy4SaKmhTiiUDONH0XRsXOzkGwzH0+COU2pwfkRJg2LL6ZW3ksvVijpR5BR6H
gUimAWwubTHnMzia2Zzr3xARTgRwM6Ore1jrrkNl02fGQ+lJBMugChOnuaTlLO/T4uBlKW4zwoiu
seFY2yibvtFoMdUQbgjTrzu14bzCVwifOvZ+AxA9GQZFATiKQ56xhnCQNGLfffEIpToSuuPECHjw
a5HSaXr3zNMRNc+kVXpx/UrRPG0ZOj9YATDjLpKg+rLgmk69tcGi7RhafSkQvlCP7vR8YD6ZoBgg
IOTFI+t7AOxowFVbG0QQHmcDrYabFBPjiOBa5PlXZ6EQnHK/MttyHaOPATpDXZyO4Gnbla07g197
2cQjU+Zrhqef/CnIemOsi0lz1UqAgCx4EZbM3jWNu8+WuZhmgF0MqZ3pHgYEQMH3COGquzi4EDmL
Zj9z6m6LCrbcDRRCOguBS55AGqlMksmMskzx3YHPqQ3rZaI36RHX2eystdQlAzMN3u1MnlTbWlgg
4hdWrsGNF2p+EdTxgXCwlTVAfFu8xCC2mRdmeE7XKbATSiHIZUMo+diwhptT690qg4Oy1F3sxW/g
966WaxMemEHaFTnJQ2Qm82k8601xxO4frcZ86jZ6NxELX5CfVx56GCYHkuw+tZ511xiYDyKCrkS5
w4wSWtZYm+/87yVXFdwd7hPaKw4MEd/DFeN88E36i5WhiuKs4Sh3Uhc3f0YxHuT7/85M/sbMhACQ
/xBp8sVUNHuf/i3Q5K9hC7/xr6mJ+YcjdS5/YktMoVs2vzJ8Ne3//o/r/UG+j20jvMQR9+ev/CPT
xP6DaQZBKJ7j2oKZAwOVf0xNJHEnXLgeGF1Q947n/J2piWP9f5EmTE1IwRFSZ2xj8cMs99+nJh2K
NVfmjr0fTe9RZXGCf6wnebZAWD/WGObMFKpp3dbfVd/honbb8HaqDNgymCxJFL6aPSB6q1TzGryg
IhiSlVDoGT1k+zbaClarly6N3cvci19K6JBgIQEQ1HGO4wkpcjM9dnMmb+qZTjhAj8dUGmUlL+UI
UXp4Q9+IiCALnaOWSBszHBCTlJgwkuGS/ODM/SZv28chLcJ7S4/lte9IHrBLVOjeDCAJkFBZwinr
5KiugyJtKsBFRZ1kPrp2VhAuaVunai7slyYoSMps2w2nQ4UzqX7wdDPaO00D1ywBQgxsCYreCItE
c9+B04xXSzfkreGG9m1YsBpipvGMs6E5xaOW7lqkfhd9xiN8FOwYgC+xK9IXt6mNsWTrpKZ+oyOa
B+wSN6ufb2vmqcRaFIg9F1dr242+HY4hFqie4U+5T4Mc0F83WgjvGu/WisRH7PoqK62PsqO5nXDI
3drxtONkSDaEW+ZQr1nT5AN8h2zUvzm3brqOLZyrp2eo6T5Y7hvGAcmh7sjvmIX1W6/s3zKYPyei
lKxUrPDmod5LX7QI8zOmn1eIG/ctDuaDE+kf8YSg2REKxUV9U1cqPAAvAw07mnvufUwuhXs/zGPG
qfnitffBnGwSeHLMSyDCmto+a4Vco2IiNmGMkMoiCV8jTCbuwk2uFDQRqtWjzNHpz0ls3/EvPcVq
isBd1+6NbDvGaQ0kXNLFijQhOrpvvNNkRwxckhQNQShHnhiucJxME+4DL0SoHTrboLl/VcnoPKfR
/CItG/28OxxROS77PfAPmhq/nYWzD0AaOzSbJTW8aAWyIM3WD2BvnlzFL7gfkyBLYdIjtXUWIlLj
QYuotOIQCKI3aqEjRqjacwvKCR9+0RzyFYAym3RfbQZDFcTrwVPZsSzooGNYBKXq50OrUQq1HjOz
FuMsFdNJl8wcetJLKHmNJOk2SYpQYHg3zWURx52kgf5ngRWLA2GKgBm6ObitYQAjjW1cMB8Ek+bS
uR3XbZzn90RDsvVvjb0Zm/OREelfX/75LeL49ICkYc3Ul6ScibJyFdao5KpaVAieQ/3eHAyCYzp8
QsGE4e57jjTrrc5CfW+NHpFp9Z3Z9vKu7xdRcAROchixZceNbp5FkeUH1QVnMdcF+Uji3YiH8IsP
NSnfQv/lpRHNbmUSKdnM2gp8BGiLklBLPZA01JmtP6WqZr3itL/yYBA3teTYoscYHwcy1sAVOc37
qOcwflsIZ0H+0AhCLrRq0EH0RtmNYQGM74HHpF37AkK+xrbuxSuA8v3BonGkD1a/MuzEv7Ta+iBT
Ql07iCaOLZv7JEPtL7kFjmLG5j3KdtrXyr2LyCV9AF/3kWhTs5eO+W0LuxBUrrQmgUYB0DAdehxc
UA5eua0ojg99JfojcA28y6/QTnIwJlkv8Uji9hyr5IuoBHkqC8SJiizfn+8kcMKTXU6LTDewoT85
NebYTJFzsbPJG76tjMlYZQWM1MEz3rreo1itxAuqeQQVRjHtWvrTy6jLz9I28qU1m8GB1czpwB8f
wR5GUDeBRBx/vv/nl59/hi45ZhbnhPuJ/e/tT+uum4oKJxSND+gufIRojkwGPx5B1/0mZlV882P1
ZN5COw/cC4hpAQevK3mKzYYeFKl+bdnbrvCeunjkyHKw8oaG+RjYw9opnWxH2ELjw2nJ99qMIMsq
pu40SRN9SszCaMqHNVGg3c1U4HrxalvsanTfPg212qLV37B+7d+wfIIeyKv3WpSDPzpJdMSKNz52
nn1LCI5+sPrY2gWqPNdFXD/x+cgP+Zh/9q0i1tuFeV2Yw2E0TYTA03hWoQYw4jkv1V0T9c6N53Vf
2pQ7x6IltRHCi8bkR457ZnDTS9+n2Nwwehrd1G7tirQYGfpW1hkr2C2ln7+ZTmw+MY0Xx6gNt2Hm
PEztAGI3F09NGyI9LDmJgdhuhY1Wr4JKsh0zhQilEocAW5zG0h8QuXGozYUt5zUM3At6MeminDR0
fZdwu0UWboTJ6rK1sD6sqYLgWXPpFhUkLtIagyNWXRe1x5mh5bRNkxGw8YLfdTodJx8Iqm52Id7g
pSnIK1u7TLyRdGF9l4aMNpHWgsfkht/BN11h12s2VZQjD/FgytZukF941HCbOfUV7IlxH2fzpm6x
WTac6r5GThU0Yx2v3Z9fpgE039w4D3khH5LKHi9NOYyXqXAwUijgu9BCQfTYuMYdXdeApwBW6FHa
opRsV1Nbt7csEFbMTONNEUzniVXFeo6G/hy45QjrW8cDsxCZedPwW2rTuRuY27DgxwXKcT1N9TcU
OKTKcmlZPUV0Ex3OYOsljo7kVSO05ZDG3H5IW/o4irdeWx9afbb8XrnXoXR72MzI07OTm5lio01y
Ka2q96STj2lTk/M9w6LJGQW1BaGXI4z6FrMSZIviNkRN7NdTg0IGlos3wnkjfRil4dVp9OeoNMhS
SVATS+EVNwbGHBa/+bqt8JQ1BUO4ECjlwdZYWRmEa6xHm8WvIQjrTlMo3AmHSRIECcHoQ7MRpM4e
PSJ1jLpG8VSfTTO784JyDaiVyM8Yj7LZGSgwptDXGJvRNCY7tGDJrhpZ3TNpNbQZoTWBRdNifwsU
5OuJDm5gwb1DyA1NhNEL08vE2rbOZFzYJrxrntdg6sRnbQQ9do0quFQY4wljw1tkT8BLM3Jr9fmd
lZEN8VI0a/oqe9WAMIbdy9w6gTp7mAprOFkJAWXclQhEZv2W3VuxkrgFNkMfHlvd/RnucEEXHbxp
kyhQowc3IKG1TOZa02V+6pvypenNADAqRJEy0hQ9Hwa2wr2ZZDRvWX2TejlXm8IBPBTFEeMy6+KW
U7mzTcNHovxLIhtlNp8y08elVhclb3vFaG8whnM3W2AijOiOvHQ66vSkTKcDaTuSlNkybIgy5qE1
S3CX3rjGaZ1E/NSMkJCdjkwkq2hQM9LYMcgmC947fBaiBrABLQTJw7WM2oXB6rwoGXd3Y+drnno2
h+aGRWEDjZpeu0b1iaTB24rGjk98/N6qEC8n6qVDGUXaUSMLYNNUNTS0mUolmQhXbsS8HrGBr2dA
I5fSTff4NdlOhIOipJ4BbangSWsWgGkfhYgynHUt7L1pNdUOlB6D2sb1OLV98BvDetHv1Etcnqxr
E1O1A/shs74igAwHvZuT23qeKs47rDPem5311yHrQeKa46/KOOW2hLY57ZN0Zl3p9s9VV3SYkfoH
StzBN8yG5SOhJHGBLqYxosi3GuOXlCHDqElkzAZIlIhcin+hSeptnN5FweLG0bA868HZLrUtzItj
NQC+ayK1jzB8rqo5x/5OrEJa4a7w8GzYiKI7xiokSC9ueostGrtZU73VEWC6siHqSMuscz1nz0rq
vssgDOFL8RxZiSIcys/KZHqITfsVhnK7wLjKzX+79b/Rrf/HANKb95Bmvfj8PyQO/L6/mnX5h2na
rBWZbSFIkB4agz+bdU/8IdA+0KxD8HddlCj/lDjYf9CMA+LxbMQRJnPrf23WDY8f5drLAMBBhfG3
mnWx5Iv+S/4ozbplg5ZjMGBLRD6G+PdmndPbKUUzhwd07gLS9MZm470O40x7EZWO6cOsnUO17G/g
gh3mGkhSQgDPGiIMKaG4dnxdm8hTRP1uDCyQs4WOB7Loy1jWRiiK7ptlkZSxUYLKuySpoQg0Rgew
arZHK5F/BDaG05ofKapg8a+Zx4FACkwH5N1PiZz2nm6xycKgiofRbg8S4wUbAW+XUD3DX6zfZ10Z
u2bZilkc0cuWLGBdxuwgO9QhUGjhbArpTSBXcI+wYiOeYatYuTms3kxWcBEuqSEz/SBx9s3IuLc3
OMxxeO0l83u17PFCFnqu7y7bPVAZua/F3Q3ofFZ/la6xClxQWyIY7FW67AjNn3VhumwOrWWHaC3b
xGDZKxYsGMNl05guO0coXmAyQX+uwqDNn6LUhQT1s6Vc9pXzsrm0pw01HKvMmKUmyYbpAW1Mf3RV
CtjJ8Zp9xeC9wPmDFM3TUmzTTnRqZHRhywOrgIZ0NNrqXFRQD8K8ia85Q6XV2IefkVHR4bTDg5Hh
LdXDMTglLGdxFTcb8p2no8NsN+d9xZtq348Fq+wE+EdMMIM1EFYIcAaYi7DpQr5tFW85uDXKF9Yf
tFKPMSvjeNkdwziiHmxfJEvlamzPAW9mqvfPhHkm66rUKbsi91FbkEiWSYeqWFJPcu+wsg5ZXQcN
sHBZdbiOg0eL5XbKkps64hSm56I0U2I2F0VlDXpnbN19gUWijSZQxPDDNlXdfRbLFr1d9umUBSgg
cKr7aHfYtrcZ2PiUYzn1UA2zL7JXXQ5ZUTwDkUmpEICf44SvGdtfESkalD/s9i2W/J5NVZUue3+1
KAAwouenfPnWQh4QMt/1Um1vt/TqaXsGnSaOLgMNdyZyI5c1eaXOvSwxvGru02BElBttz157QH4M
umKT2pSGpRuzAoUBjNQH9LhK7lHQnsoF224AvfHimAxbhTCoObWunW6cCKEO0NzvxK7SB1QTiAjK
bw3G5h62P7bCsLDxDyzpwHr6Xii727QOlp/GeIOFZx/6qbhoMBY2FvR55IjttWx+hXkWbhPNAU1r
R5ZfSvscyeep6klryHV9VWdpDaWquwCPW4J4C+OpDjsGZZWxdUrGVhX7XuLP7CwMX2ey7shVRREe
TASqRHF/JBaDP0+rIy9GehsgCM09XoV49Cx+SHdpFf1JpuzfSaSRYzSyH6PDjLd5anxnzoIXgZ+f
z3W6x0G7pGDS5fezVu3g8yAuBkZWe5GGYNolp3KIznUCzAnw3SisX1mhXUfjm+y8DeRn8yOQARmj
hP7mTcsorbc5BFtMynjltiQEgLqy9Z5MK6MAHG4Bky7FKyDf4BSBRabfCbYFfdWeVE4mS2G0OJu1
30TzNKt0SCZWkOcciNU+zkcWkF4fXBMITYmdvrkVWnuQKlh1hHPXIwS6EBGpN+yoAkXwj9YpqCB9
RG4jTOzGgQTE8vYVcB2xEjOTseliqPojk0hrbNFsrCalWwH1S9oUfvwWKl6ePkCglYdg1td2EuCU
y1Jf5BC2HNvcGc58SjLkpJpZZGsQ2M/gQJLVkE6ejwQfeXEyZYxi3+MxfBmyLj0jwSI8OK5w/uZj
uev02B/c8F5RlWHbb+mcNOAjk+0QM+MCA0KwXCkNNHfx0ZQ6YhNZfzdhztaIJhRy/ngXc0vBaf2d
mlARMiZLu5mIVqUX9gaZKoDDkcFvRLLGnH/BKw18q2TMV7swh5k2qI63qzEAVgRJQOS0yJ2DAYm5
xd5qdeJx+X835SKjWOs2VULESpgMIMeN366l33qyg00S6xVV9niXjvpXmUGfpy8u2cOD114lrnNg
cGUdSIqmvYRay/t/8GCZvU3pLX7l9Gn0pl9zRaSrIcUXFIaEKOOo+iAa2+YRFvpZj0Ysrsbs7fGb
IOhwzYfJtnUYbhPvG4o/DeA4+V0TVWenO3d06hLiRoO12bvCQjGvoR1e0el4u8ZB0/fzZZZpyLFN
w5j2M7kXRlZfPeK6gVdDpHXUwLfLly5zXtJkyW4TjLnA9OkPPYu0LbE78IDM+sADaBx6DTQ4PCjt
fQ5uJCPGDzsA6JZ3VntTOAmpEOb8MJokk8MGC7exkYcbUSttAy0yuovJ9Qa+VL/Ns0g26Til6OeK
aLyQVTxe8pjCABFagVCaiUuLpgimO+i3S9k1JBymrLWJmVRprX0ikkd7laHX1zRt2kKKS0EKjPUF
0gogCJgMRxSbNFZpzRs/BPPWs0T/Wy4hlCO01jpsHwAKIGYnzO2+Ybm8scjaOQZVn5waigpGh+Ra
VMDSvCUUxGWBkKueoYiDBq3u2hvEFWoziQFcR0zjpbwaAZ47ql95pt8z7uke0pQjNM+Sy8/dAiYv
OYUxX0y3cY7kxKSFOd5bZY7ULh93EDBYyRuDSI7YDfwKngyB2FpR6r41pdkxlO7ZQk/kcz4CXMMJ
x36ytdYCuePGM1V1QSfLIxK5jDenzNd1OX57OySMJjNMsGtB1/D01z6b03GXsqpGBKHVO6YCb/bS
RUxGctDiBD16OW4yj9maSizj3smYqFFoJTEyjlJv7GPkDpwEKLQQo9dMw6Eb5PsmSEnqIAFqbbXF
dFeVxAUMdfTCQ3whUh3bZhSLS4bNdfv/2DuP5cqx9Fq/iqLHQglmwynUPTg83vB4Q04QJJOE9x5P
fz9U1b2VmS1VtyY3NFBERUUaMkmeA2Dvvf61vjVIvO1OQEyRRihzAznUmRLak1ipTOUYe2M58sgx
YYZsbfyh2Fkhxn0aAEgl2am7KUKDDtc6OvZsi+nK9KppBl99Grn9cCyNOGVFpGYUgdue6wwltuC3
nLFxFX8V7Q27OPPmLDDe3kV2rGIJEMJoB4pVM19opLp8UWrPCLD5s1mBrlbzon1yhCOf09Lg6T8w
dekNTEG1GQ6XjuoVTAuOfcoc4KoDd88Ra8RUrnF4UrXhbg11GjPKWgQ29kfVGzif585GHm1Fcjlm
E2wOsDRfgf7G9JEkd6rz8pnjiC11JJad7SKvfU6GBrK+BLKCHu+JTPFaX0ESgBMgm1CmUkspngwH
MSnPMeqmGUpIlwxP0D9xJUtAmYAVbIwaR4JvD7iMfGZSZVI+ketEdszb56jecmbGK6OkC62zkX2w
nyxd3MW+7L73esNWvYhwDlnSlA48q9CgiFfs/bCknGVJWeBGfo6rt7oJXxq95aEbHWvMLfPCA69h
etZBM0xQA/6wrjJ8nmBrw4nj0abaJd+CPEZtj50KlKY4Zj2QGxFiy4hbZS4X5cBLbZ/ZzNypBL4w
+56Du17TJCZ4SPSMvbEzuGPBHBAdem8ngWcp+NES4M2KQzli660ymSCHT9LfU0W8CGV0rLgJN5FR
8Pl1204VS+6RBiHZZqEZLd28+AhHB5k6esn80VVG2I+ZzOg0s0bPWTe6z1psaCbc+NGV1vAwpImB
t2B0rNGF6+Bdfv3fs/Y/ddY2FEtTdY2z5389Gr98ctR235IfR+N/fOZvx21L+UXjvK0xZOXfU2WN
Q/Vvx23T/EXVdIg/mkpmCXP0H4kCxf6FMIFq2/IfA/UyrSvvr39RdBIFpK1sTuh4BJmt/7eO2xbZ
hO+P23xXpBwM1TIVTvcaX/PH47YfWn6pBa3LYUDXHpbnG7Sc5jy6C0BiSzqQ9EODVLSsMzxwURDQ
Zyr3pQxuo9WTPSwHGgkwQNLbmVbJ1q0YqWfZIEEFIhY7jSk/UaZAgYZqXsq64GZxHFzjtLS6FTog
c+9prbJgTQru/43ZDdbKb9sKZkCoMvsRQVM955Kw4M71sfYhVw48Zh1QGgtMGLrvfhbSUqYaFicH
zaci5MmxAR9PpBiZntR4LJ9ATXT2JKUVqaYz2JNH1kklfwMKSFuCzHOLIybEiKtwdHRcI8rLc0C1
8srPDQ9yed3XwF8z+Z6Asr2rJcUNuMIpBp8q/hBcWiNstsw786XTiuTSQ0K8yX7FIMhOWiDPmMoU
lsnYdoDzscAhy1clyTGrD1QYLrImfYuFrG01aeDZWbaVTbOYHAX3yilJf2V+2Z1VfsmJP7BAoXRQ
i52JSGVSc8QpkPLbOA3Z/kCNY29Y2Uusjy3G9pLxZhLrzgngTH7kadKhjrgcOLt8YOs/CHxRZZN+
0fmSf1Pcwdh14Lvpw6gGutLMTp3XdZJOG9nopvZQGEs8wP4tK9MKJkbGM7ElhmXIcrKmrRCSj9sX
e1sCwUFpgrTBTE6NCToue8tY3hDdc1YqKYR5PIREoodhIBviOodUS4IdDLCRlZClUMBiCepuZVK1
rBBWKwKKvhC6Yd3mpAscUAQr1S6ya6ZxviEig/WqdnG0GpkdaXBiJCJ3eXNTih67qVNqLZBFRyE3
McDumMO0pCU01zoLAoQgmxZKXXJvB9vfS66SHc2AcDPRw55OsVzP16pX2jdFtss3UQVpiKtO0Uju
xgbDeqNq2hn+4mFX0vlG/FVy15AUcw44VXMAxcL2ijhBgUfE9vHeahmjptQQ2OUs8azHlrYETtxc
OJnEG13yuMLN1v+SG3jALXysZmKbifkqR8Bq6cu07IuZKCj7lS+TS3Z9lzNuEmMQb+2VJ3yPmgnm
8bWu4Zkf4Jy+ZR1Os2lfuf6psyxWfiX0tIUsmuquDU7wXBuKsu7lRH+Wm0K/q3mUrSBXsxh2NK6j
Owl8lk3lUTmZ6c2FSLJ6rWOzXRpt179T72vcIysHdFQ7VvUeyV1GrJ7RXj3xUbsKKlVl5KVe9d40
YbN88wohaDieScgvKeO533jsFRHctHwO9zWH+RTbO/rk4iWXrUctT5jsvTDQLk2sumQHdPXMPdMs
+5KtKr3SkFFoxCAUggOPEGNNSo9Xqi+x0hGKDma5JLcLN9GqXatkwavR+z1zEnx7VGk5Tb0TTZ4D
UlUE8eBICVHrTPwEG8PB+lMnbbMJW0/eIBuSD7cINRNAlxTlEg+Flc3ifKyJ1APpZoZVfKSficoQ
XmsejFWcMSiW++5LC5BNAR2wOWNfwEg8DFoignHIiWNSSSOu0uLGXTlSGi6Q+UGScv+P0c1Wxt2S
aTxrPBsXQ2cp8bHBRAMJr5eMtazE3HeJML9IlwKp8VON80mVMzpQ02GdF+g3tiNp9FMpHYP0jhRX
B9xoCDeSESkaykmNVAMXGsqdVCzLvjRfOjXxaUFwY+7AAsjmxCohMTmocVv2GGxZZcPNKPWh32NW
4boHnhO7X40hJydpAALUch6lJLc2m63KlngGg7OBL4OEG2k+0+Um0KlfVjFFfuHniV7THCsu/JEi
wD2k08JTWpxpkkIHmuWg2uWkhmFAepY8MJZg1D2p8DgQSknCNUJDtil9W8BAz7Mz45cSuS5qipE/
2SMNJRAx0wls7PiLIAW9qh6XzY1GHJX9fZ+/p+QAr8KKgY+n1C1Nuy6wj6zemrlkA5y9tBXaGjSa
pic/ZAq6bRSvBw5YuY0/S2iFgz4lKfioLUWYE5JyDVFdN1Mxq4ix4hOsJT5Nkx69cLSCjScL3fmW
cqc2lFk3qNB5QS01NJYueDIUmV0+1n/3ziHV3Rhh3T28MgmuMlYHNtghu/eio/uqgXkGYmEoV22g
IuxILs5Y14w6xmRVUVDmoDNhhPH7Zlqh/s5tZX76gUXPQG6le1IJ5jApCkgUmMUMglf0mFgmZfO0
ERt0K+hWa3yC+sZ04ukeU12qFDAwkRJoEyz+QAyKjFjdODkk9ZcciqhvcRcb/mvEtQoWooxA2ajB
O8aa4R5lxsDDSGsDQGSqxlnNEyAzVIOZOpVd762ThrdAa64u5B+J5YlOPB4hRuBxerSTez+UV5zL
QBj9zNyL1MLBoPZiKVNzVkwiH6c7zMkgeTSVEV2DpIneSTWWO53D28ruvQzmfVEe46bLmkkTOJw3
tKSj2Rb+Ha1EYVc4c4bX2IYdQd4Cm8tOJ2LZzbB/4CBQM2XYsTvXP8zed44JqnQPAAGvAs64Ylua
vbhkJBVWjl0Hb3FgvMhZqPEgHcEmSVlGp9YsnWNcq+FNd2Wazn3hrTWgWRO17Mp1BnVjYqCzzQcD
a9pT7wzOke2CtY1l+jEaBofsCMBW3pDUrfcs84otW8L46OlqC0YmDUY9C96MyuGzEi+cXyPmuMJ6
0xmytCAGEv9FUuIK+jknQ6rXGntpJkE0dUVQP1dCsV4sm473Uqr7bBUoBnz1XGvFSnORbRh+Ku3a
Nh1SbvSDyVMS1dFcr1x1XoAp33ZFWGuzRLKTtdaF/S0uWywXQVtdMNWXJ8k3rZU22uzSSEYOcppc
2brE3KFkpFpxNYBnUzeYQQOlqUSs8zrnRDQM6cNLfP3VphR6zUvAgLR1BDmYKhuhbTY8y0jDkIKs
f3TVaMxbGjWw+dB9CEMuFzSxmbPCddNtpCvSuyJxHcxxKdNlF1J4RnUi0Ulg9eoCZEryUFKreKh0
1D+xhtSriikM+A87XpcDeXAIvowUGMUUH5JNLhBZKQrnQWMli8RBh7dSnukJbUwz+JHGLgg0n9dO
tfaej/8/9DMqotK0uMpFnj/XodKseKWVVz+3pSU2gWoX23ieG8oj3wILtrAdKObJqy1SkwK01hQC
u045cmCuGr0AHIqu7rNilvWxz1QGC6qcK7vAbKUJRhjp1VYhxZiVYXBL9jaeBDvCADN0cfJuVJZy
KJpAAqKj0s3qOn63ILYowc1h5d4MUMFcmrBqscKjEDJVKdJzw9nhOoRWfQzVNt+p+aA+0RRj7jS1
Hm6SiuZqZK29qKsG1WmwPMwHtb8ku+/OPd9BKS7ZlCHrVRzk7eolh2P+Rj6imCn90O0doswYSkHT
YgOBdN/QUI2xBG5ZY7iCOFrDVxoiZkWDpb6WseZci3ik0chsFmpNotrG9+J0iwBpBzQiYX+dJIrU
4W4CuginLbYXJn1q6xLg+KnvUmvuFIz9ZLunmIo5Dmpg5JivtiGNNxKxshvOOWITdm8/V+0QPaxQ
7veqpimzxJOtFzKGPM31MFFoddP1Lx3f7t2vA2kPWQxrqVPJH51EiDhrSh4VdmwXb27v+ItITZUj
/SJ8QSfutpbidOya8oL8opq+RdgwZw3TvWkgV+IgGxCDaEhTDBIZg2Vfo7wjXgoIdXyySepMUmWO
FEzwypNhWf7KLNUvPyQuQY1RlExCSidWbUijXcu6eyt89G9gOTU9a6nI5kgw2jUCTNLMPCkKbw2a
6cUMev/kiXGwaPEUwTGRtIgiAFYPoVll+xxnD9M7ChCWRaD6aIH0EZ7cNC84WenysImACS2qzNFP
dZs4766Bi8OONXdJBoxeLSW3tqqrEE6JkvJqyFKKEuZJT3BzmmvRJRLUVmNksQxNsGrptCGLwuw1
GQaesxiIH0WoyWdbdcSxVluTYE+g3YpC6ItEU+pnKwXq3SWotT6i1LPqfnIy0uVJmMnutmFumyE0
MZahgC1MDl7u0hcmh5F+wJ5AIiTKCa25TdyccxH56ZMMAYJxRsNaqSKjYaqrk+Be69j+JlzH1oZ5
EqofdUlUtjnSwImhCY+D47qHnk7CaxlaIQqXQ/dQbPRzmRjSos2D6EBNJh3clvLa2qaYKgQjNnre
c+ILqjKErtcj+WrO0O4U7uKpTlJ0L2PYxYasEsJU29B4QWLCCFYy66plw3kmoUr3H08Iwnm5btJh
Glv1Rveo6GKu1koYZTMzHq9ULkMYTNShsbR1y5SmIzYmQvWmHXAPd4ofxXpVnNyhFzrLTLyjJtUS
pWR054zO1nczNpy5MdT+y/9fienfPrp//0izvuCBX5V/+4/x9/hop2/V2w+/mf2q+xzrz6I/fTKC
rf72H3985D/7l//y+c+oR+yUFFSe/1o5OtTf6g/vsyj6740av3/a77KR+otqC13IQtbhWgiNzMLv
spH+iy44Oum6oeg4Mca/+T1SoRjQK1BceM4Dm4Dj9AeIQpF/GQ0dOo4PVeVcbCv/Hdnop0CFMAhs
WCynJrKWzC9/8mjoPCFljtL5TLL0Fwe8SmmR+nPdesQJwGIK87ojIGFus0T7+O6VOvxmBPmXpI4P
AGir8q9/+cke8ndfGiNK9vF28hOXD1b+VWWFDEPYqzNG5IDxPCawXjAs4dq9tzkeuT//atr4z33n
RhGmKpuc6ZHc2DIJVf0pOhI4TWBUmHGhgMXhtM1Go56r7TXVfvFNd1dEhAs70HzzvsweshsECxnA
sqTRSB1FtTVTCm2SllLwxKNInzZG/VBq5cWXHrm3F3T4+YO/s+p5X5k7PWB7WkPrYYMa9+mtV2Xc
49IhbynKol7MT4ONoiXl7M9/RFUeoSE//oy2rViWToxXV7nqfpIA1SIuTaPJqUnHyCYCe8HaoTJx
CeuDqBnupvQIT9zBveYKU2epGnQytr01LXnoKF72MCq9WLXSsxZJ0sKhAAvgmQ7GFTAR2cv3iFxJ
Jkdzz3t1+FSvAZiHkG9xSpBEsvU0sVDT8N3Q6KKjVO6CrZVTb7VqXeZpakw1VmANTOboUNdly1zH
XtKsEjiNC6vPV/xxvHTJ6E9Z39d9aEWXMooYvqoQF6WvVIqmfeMy9iXVzEQ78PyZY8IUs/qFIGYe
af1iBIaV5Ek57s9w11Il7szieGyFFWvnAMOBxaOe4wV5CnJ5kbrqXi+XIv9WKlu1w3AjdZNXijL0
jeKWy5SM/kS4ury0B1gWQZWuG8beKyUjbRADJQzkZqp6THbK0sAgOOKbukS7iUJBr5SsVWvl6h54
4pGM0g3PAS4G3Tv1XgLHK1S+qc1gPeMk8p5oaVnSeh6eB29smmIEV+YRwD2QdqlCs7lbRK+8hMYs
QtiJYlzIXh1O6+IzllBAwkoLp5iMmdzgU5p1urIyxRXIrDsvzM4lgu4sdMmx141FbW2VdWJiWRhh
Yx8ejA+r3ZXtqUsRwRyYBv2gnkGvbkwLWAsRfyMLlIradraUxaWc3BA6E3uaNXZEXU4RrBLDeIWe
ac+k3qVxyFZxTles7QVdV2XR10sbpEKTO6sGw5HP9Ci2cam0hu8SFlH7TdX2Z9kqS2pUCBb96oJU
mjCDP8BuEfs2UgWBQjguEP+pYmRRRFUtY8IZfvDN6jj8xQGDNLmXKmb/jzytxvVTaSZr0srHUC/2
perN5ATVakziUEoaaShWFob6SizpephWrcKmJMJtimvA0YZFHF0V3KBPWcC631KsMo3iMt8plgry
K72YEdf6n9+5ggHBDzeupctifCAK7l3VMNXx7797FtpuquRZ1SuzILS36q/1zSXaMUWpNDn/9j9Q
g3NKmV5Neai3ycjSd3XGe5ZLeSe96NiNiL9pHTUsardtOwqpjER0KxMJb+KK0JrhSrHXmZVD3k3r
DS+YtiTpd2UcRQjYSTZRQcQ106Jkw5X55iWVvovUaJsFN199wbWG7q875ZNnWN9Sp643TaiXz76J
mlTmdb0raNoCSOJHYBVxPSMT7399kX5f5n9fMFj3f9oGfP/bv13SmP9+3Rr8v63Cj5/xtx3I1rRM
v6o//ajFZ/r8Fn+WP3/Q/8BNiCZzUXx3PY0bot+3L+OP8Ne/nP0Qrv33G5DfP+X3DYiF49OyVaGD
rxK/8a5+24BY1i8y3lEOGT9NrVTrF4VBEnsMi5Vk3Lb8YRI1f6EqUpUtzfzVPsqm5f/uv354C9m5
/f777/cA5o9DK6KiQuO7UgmVGkK2hM5u6/sL34HCn7Tk85aRUUNiapUtJqezerTP6U21/H2a6sf0
zX7It+ZComQdEoQaydplQ0ew5jyyJp+69DvSGkQHJW4BO5FfAlne23GxCzPvHncW04RReMzvhAoX
WdHvwveChqpF9tF04ZNPfCm80bf4Vt/sh8pcRH3n6attc2Y0mVcd4fQwYEbqDS5ynFGoJpQXfK0n
T2/DvRvWdPHAOejCqp77GpAOrcyXlR5e80vzLHDLTUa44Ekz+o2VQFXFc7dIZGOlJ8+2BNszNjvv
H+11xl3bH/uAv39Vf97VIc9XvtUryyQCIemU9SlixEeHoCIjiUHSgbeMT+FkJM4UrF0INmfeFVSA
oSBuJJt0hrfpV0PyMezyc3zOru29vOsyB9RvuZpfyAsyOUMU8A/H7y7c/+R6sH81Bf/Zt/7TrjAz
RIwySbdc68vbQFe2pWjDheS3fHOIcSEvMP4RAdm6S2cuCXOpXjRe/+y08UJrVOpH9T0VO93EyO2Y
KIzA4mBsdcvYKPSmz9Uh3so6ndtcYiMKDUrlFefRU5l1uCuioyUgP/vjzk+XgGj4sC0kzXjvKqOa
1lh8Jo6INrnMmY72UQ9dRs8W5eCfIktcm0onRta/S3qSLqQxpUzOZOUVIpilqIQTHXfZSkpl0iJu
vBty76NGeV1RXMHCqUdEv9ykmfUQrHwtUCaVSkACGA26eZwuUKXM51hvNoxo45WudQszZ6dDBUoY
cS7X/ZAmrTh4D7GDz0zLeDe7AMwE4p/TQYwbrHiJXTbZaRFEJq9u+XH09ksqONWao6lhiNgQie7p
5AYHg7d2fIsL3mvrm8H7Xt27e35NzsVZ3snJB4bXLWoS2eYm21QS741UBSSNB8BfgpGvg6tkQnMy
a7AbrHxLOqgy/a8FfC+2N2DODCprxNQBazAPzPqjTWUSWSnXYUU9n+qllEmF/cKr4me5MORTIMxd
bMA0UBMU50Fnqz6k9IIEbu5DlZfmRByzWaoG1/Tol+qOwVj9GrvW2riBAr23FkbC51TWXohAyv1W
epRv8RvVL/pEXkPBeQhAoxsn7JmSG0ClaeiUB+9S63PPoqUCo1TxpNvZJr8CuTpWmvaFA0ep7qKU
j5nfzSMmRT0gibzhHSfheB1fJlfR193Fe7Ef9gcr5cxuq5V3iW/aXuzyjLAUTRxnwRaP4882UQKK
ddg1xwOA2xtmxA8pKO/ljaY0jOiltW4Y0k+wjYbTmLALoDPpXLiO82RvtG2K0giKJw6wCsdr6VHz
MAtUnXX90Tzigo2/ozBVKu0KxVNJp1qtzgb73akdFVynD93GQPDLlVkHbU7Z5s9Cqe/6MLYG4yZn
+NtTHvMhS5OyW1fv3bvynr4yxiJjRkZtQonIlGLwS56cJX7W+M1/s8UHO6pFfpIe7S19MxS0CCGP
SRcLzGEoKEpou+bJxcLvD2qzAAS6J17JTNTxj1o+ktsSOqbDlyQk1xNu6mdR9PvkkF38U3DhHDcj
vlxkL9LeOZrWAgZe5T8RhK9WvCu5ZzdPBrbt7WC86ZjXpm1Sy+sUHLzfOO5CVwjB+vWwbYZtXsjs
cJbqwb1is7yX1/qaHxtYP8wT8jU9cM8QEkfwL+F2FX0J/C+x2M7EleUKpkI2sBEMYubmHVbuJBjA
5QX7+nNMyQEsyjyHEklkctu+MMCmyLNrZ1JWX5MsX+vP5rN1IGbM8nL1X9uQcXmXxwjJKMNO3U4R
lphTA2KvXR5EZfoWX4WIcCgEs4FWXUELgYkRgaFcnBGV1HDFpy10b/oisBY+uVv5UOXSmySwVUi2
/obbHXMVI/dJVtBjG9Vv0lVcZIkVVRz8a3wd7to9PQ5lfzDl7MV/zbmeB4NKvBw27thI6fRnrtFw
tPJTN7EnrLQayg3G/WJYZJFNvvHVfS0/22sOOBaBWq5CiLvUS6TUM5PLexsqie7nBRVIMIo4zxgf
UpycAxndASBwEQXG1O3S12Lmr2Qub7WfHpo2AFMPU1lyPqlX2drUTETqHlgPfe3gAg1KdbZYc9fB
KWY22FvmIiwEDF0Pv3Izxt4nwSa3l5EY3utLd4sv6sM5W2eDIsoADoryWo57geg9Z2MwnuqKuzPu
FggOaoCgvbszbiTYUHSie1GimoqTCn4OeYCopy4osx65mTGtpzQenb6U03VxKvk64iFi7ai6mAUv
+lHdExU4a/qAyT2LcF2+aGoGLC/3Hh1rE36/nDG7In1akzezLF7thrNnfJGOzjkG9Dgpp0kU0cRl
zb232PJu3bpJvmHyJWBPdKK1vvRTdR8vo/HZ0+xB1KeUT/QmSVeoVTNFxOZUkIt7lJ1xUI4KE5Gh
zabtA/RFwtaGAakLtxVskr1zWZHqZePHKzeovpxE/Vb7E7t8t83s0j+Mc6ljLqf8QHZ2yS240QDp
MpvIAlJ+1VeXZnPGRxNtmMWH4OSd1BGP9RTJMa+D2MPjpWYxuPV75eRcImKSGEnIIIonEoThWxmW
lECiADhnda/tssy6aM/iYJ/ia34tr23nPujF43Id1yPlXl+jacJ9Wi39K8Gde/xanEvqOveWdyYy
suzuAx9TnJMiPiqbmnk1xTnRue02M5MfQHxIr4p1DrOLcuwPDRVZRRe8yw/rPByVZ+dS3C1PWtTQ
JGmzXZequNnyqmUAyc+Gv8h0rIkM6d8XEzE3iZREzhqG1ocP38c+SrvWpEC6vFHJOzGTFhTQSTtW
ayXM7gK8OheLSWmxNnV31Sb2VCo8m5d4UYXNXrNLflF7wNzFohfp1oRUkdAuH9hKBdZnkxC6GL3F
Afuy7Bqf831J80N3HbvggV0elFt3Uzt7Toc6rGn96U1btxzPZ4UdvOQqMK/CTOn2ojF6Hx3p1nx2
rLl0wMhvBFN1w0B/YmsTeRhmwWfyqb6jyRCjn+ovyWfwmrzaWbL0g/yoQ1lP9VVyzI5FPgZE8L1s
8kNyiv1oS6Yn2aotcpPCtnxdYRxG+tl4OLwJ/QbLgSW1t8WVLk3nZoKlkvvm0vB4DGRrgFQU0X+u
PnTw8irApG3Gh3egTVi9NmDRSQo78EXzyjvDLSBEYQYPRqJzEl4mudrCY9gLY0gFkxXC2JpDSIDR
1SfTEBl0KsX6uiAN68e4XVUQ4VANSSBJVLHDjMXKXDw8ijlqO5Y/BeW4GmMNfM0C/22Na7mIl3LM
lR8Qp2QCBh+meNcj5BerRXHPtWSZmoo5GyJiNCF4pKym8B5TMMQ6WO7QrikxovwZ8IMPxopZupU0
5TzuTKIBxJxJ48PQaw9arYA+E/IVngg9jXbebnzO7rwtlDbwhJrLLj6xZmi8yVBhx9N9B1+sPzJR
rXnrKeUyd3PooOSl9aRslyD0mCkAK20TU96qYD+wK9lzxymB0o85/bSFOhLl0rOHcrIx8LLNAWBO
MSs8xRhNcNBTZtyKGjgvmlXDEJVCkBxoKFwgqJWkbHwZ/6tTrePc6yh4qu5sbc9OlLsLGnygIwhp
Fo2bBRMvV5GZ4RPi+NqWw1PtMEk8WhYtzo2W7GKh3eTBNqdZVGGnl5+F6c/B3B2CoNvYZemv0jb/
EmSheGvYbEpiovgBsZ0YboVKmUkJaWKLlrSBi0euxgynrqnThOQIqg7g0kwitYG/4mujfzE4uHWy
lkFXL+Th00AAIUtdzAq9P1g9F25MKa1rMmmlffQksA+YPvz2LqBYpJTic1d2KFLkMaZWTjjqWysF
ysqqq3VZItKFrUj/gcyroPD/3fHOYmQgNH2ENEFd+vHQTJlHGyQltdjDXj1iUqyBOIQ20oyfvJEZ
oBVCgBbmWWpf5FN/bB4UVqvBUhzTW9eme1RLdLzoklziE3UCDoW0VZXPM+plses9KUbFqHnfPGj+
Tp8lnFYcwQ7+zX/DwnjRzfearaYkvgmr+UL0WVlKs2zX+t5wNGXCqT3m2u4MmlncNw0kgacCsT/T
EHoQr276LI9LUcia1I2LkzUuU8Gk3ufn6uq9RtfyLk4+6xmD4Ul3cK6m+i3aqgw3lQ+ltueBHe/K
WYzXfBLfgkt964KMhgC7es0ndEHV/hfbbBz8ZfqAJThN0ITZ3phfquE9+YG/YjNQn8zsm3cKD7k/
vDaxNadaUvny4u5gpx/JV6pG39JtR21G44S7TCC4Dhxtompcmha2QMm2cx5rYpUsPQEmEZNGzBIQ
8QOzzz27Nb2K4YgbHpylmRrM1WFRFFo2ACzKTo6EIj1W1fMsHtcFjcHcOEwN273ZvJbDwTmXyWh9
clzsjfpS+BCHaY/pxnMr/fJRjYcjr4udHBwac8LtV+NUkKoyfYpZ5caXsb+3d4fVz/TOYbwv+LPo
tb/bL96VROc6nofT6irzMeVdO9CtN2lYVYtrdo2u1kk7qOB5rcufn+rV/0SP+OGC/WkuEYiIuXmo
K0upw6Bk1Z6zJru2cgmYPNSH9RhukdNusUOFyou6xTG3sNzg3l8ijnDVa13dPQ51CW3BwfUffGfj
rfKT3GAZpizoRUCBtfBg/6A/Ka3kxFXYKUvtHN7CNy2M32s2At1BP8vKxcsuw0f7pQ3JE/BLKC7i
1RuI/2oEX2ayc1IiQLiyB8yCTYLJZiG/c8s9//n3iBb3D75J1MDvRTLJdzA+pYG61P3mYEfqJ5ED
vGSwvCbpq8aBjHBbuoVnDQa6P9rewDn6nZ3Hrb9lB39TyoGxcJ9tKAXiqdQoBHsA+puMt3/53AVj
wXEfL53Qu7C3ifA9qk/U5syUlXwc73rbb/f5LX+DdT1p5vY5h3mtbeRwaX/Yj2o1Nc/DQ3uMf19d
2LiII9VeM9HgecB+TgfLLLSNk6pdwlN8yg7hJuv6AwlIsYlkQ5t2cBG7AvukXi/icFUKLEAoIOLU
BkcHP2288bbaPlG/wvQ5hQ0p1ZNEz19MJvmsgwvdUatJMD7KHHllB/UyBun2pCiHkse5Vr8HJTWi
xTglESXQHpmKzgIJKbgltyQZsW+P+DLcVHtF5eTGLrAIpodgY23y8Wyt5fY5Bpw+ER6W4aFQE6YR
xlrxx0DQpRDZvXhTbu3FHEdbWYFgYnq8oMG2ZTGspfRcjOd8d2vunLN97PxyJWvFLHvrbsqtQmgR
61Ffq66MRLb6KB6MKgJnPiQFDWlh4DBb8IZpX8kxOGZXgQTx55fWr3OFny9/S1d1xdQUhr/mTy0E
iiQ8RQpLZdna7czcexeDfbH6FXxrNQq+o6271OUYuCgmWEJXLbVHDINpZOP1CoaJH9FVdChQVs5B
SnUApmTJt+9//j3qPw41fxUzGWn+8T3+JBGHVYdlR3W1pZ6lawIY/pys7314h/tq1a+5/1UpxjyT
b+GgLbpVkV26Bwha+jND490f5RPxSHmP84MGCkbPPnoeOdkbf2CespPYJuxI2ODSYmQiaSSv8nv7
Xr4X9BtLuNA/QsSPYKYghGDKXLh5ee+3HppXv/w/7J3HcuTImqVfpV8A1wA45Da0FtTkBkamgFbu
0E8/H7LarLOyr92ymfVsaMyqFIwIAP6Lc77zn1+m+Dcvk3G7MYMXPGgJ88b/95s8zXuHXrw2dlUv
X6OT+wj2rWuGTepn614BscdCbWL/JYuu+uoWP9qpg4Uqq6ub508StLRFSho9gzl3D4o2Ittq7Xs2
dxbqqJ20QKyctZz7jn8qSOy/b/J/fUJ/+9H/GDdDVYXoVPZiZ/VUFRDBo8rdZKO5j4/aHN4AzWEU
W3XHJ8qAoHsl731tFV+N/9E85h/px/DlvCP/s++RfukMZ5kOOQcgyiim5Z5za5uYbe5+vNuPaGlr
FJnjcEGZRgg5yF68asYWy/Olc99suUBbtdbu8S17kBer7a/mSR7yeYqkD9G7yLLP/4ePjYsTIKXh
gbn2/6jFyFUfVMUqFZRMsPHfonf10GAWsTBzDc/NVV6Lx5rJEusAGjZYZFui5gRKrNWUD5+FHe2R
1l6dylKoVtcN1q+y1l5NZzu2LbkKX24VH1MZ/fzPP7X5dzHEX5/Y7z/1Hwdy2/uqNIrQ2hUAdc2E
mO6Y6SfyrHfX2RpO+0Ssp14v7B741OgBVWQWf6wOdbBhZL2s7s2zpPdMnrUn41b+w53wS4nxx0OJ
t1P/xQwxEfD+8ZayQ9RwbxMZGNBpllwf5Q/UUiW6b/RbX+WP9IdBbxqwOqFTFfB2WNA+hneNUo5e
Nr9n14reFk3DxmIzHhrGJ7rCd7fkwfWf38Z/t6z420/6x9vIWSo68lbYI3fqB9+sWlG8x4NO7qm1
lh/Nj/jaWQBHNPrP58m0/+Hxbfy7jxGwiqmbuBZs839VL5UP8Wdy9J0JyVc+1Q/2SdGGK9rxmkl1
Ze/7Vq6hlbM1B8qh/UMn8ksd9Ocn9fu//0dhwtXRNkEmrR3O/3qXhv6OEhn80FdzbR7FK2C6d7N4
AOjF+G+FHf1OhfocPVq05DZtRHmeb46c0Ss+5QWs4bN8BL+9q5/L52AchlW+4w56bJlMDq8CV0ft
mSf7q/6BbXMyP1V3FsA1JrDFW9O59Own5r9tDBjfyZq+y3vPhP7dY1Q67hRjU8H4NHuOGKWqeabK
vtqbZ6w+w9Zsnrr2jF+7eQ47dyIkjTkL9+ZcrEvOuBbY2bM+z2//8yX0b95CS9dh7dCy/+US/Ptj
n3TwvmZHL3byzfY+jbLlnGWrspDztDZgbBvM81vFIHe6WWe5Mnum2yWaSLI7g2xbtSTRPZQSgGHF
/EPCjwtO2RHs3beTQ68RnCZrlEvjgoWa9cvSeZyPP/nZjdEtyaFXZ4vMA5e2dsujm2ufXafj17WQ
zAyGtgzv6Rkd3YMgpVca497MdRKlEZgaafo4p4N1z/KH9h46HyXj35ExMJAHdRwYDKdXsjbmSbGb
kBo8PtbNomKMPM7z5IpaJ/pwGDLj5LgVd/N1fOVzeRa3aZ5Gi39oP35VMX+/TGHb+jauSH1+m+0/
blMNQUmA10fsRnTEqCVXxVNragf2HBAIIiRKA940LbauVbA1h/yUWdHPKlu28+j5BevVuPKex0PH
VEV+FGbprHjuwOQlDUxWj+PP3FVQ/gZAYftCptFqKofPEL8L6Wv7VOomBifrNHjxioDrdWqPP2j5
mBoN9U97/EBLnO3lBHyvtlCHgSsMwhU6s1UbsdLB6LR2QHGS+i3uSCcfneHN3Ae7LPuJ8/ko7GFf
xqfawyDTtSbrSpt0tWhTF8mHC1bfM+N1rr8ORNMf2VLva79Z/rp+/78o4x9SynD6OvZvt/r/EmU8
0fVn/3X5/N7+TZjx1x/7b2GG/i+Bk9j1TN+ea4fflKHOv0yD5wGKIMQfvvjdUCz+Zfk6oDcojg6l
4m8RZag5yELnT1mWOwtD9f8rQ7Hx96rOha8tkI3wBdy2zhHzR90ta+G1Ds/udRxWt7J3gVJZO+HW
t3nxa9namoimA56Ui+tUxyrCf4CaY1HWTCxtuCRiOAIw2v72Hv4bfYBJFtzfmmGQ3zwuHXRkvF0w
CHgP/v7AHDRDT3q3ytbKhPUx2MUIqJX+Sw7GN0T09cJV7p3q5l47ybqLbW4ij1Yxwuu4dDWDUKQi
+F7bCeYnryn3QXqoJ2O81SGBLxj7jEWUtgdrBNft5d+NRDePGknmJ1UJDohQz/ZFXNzMhBxsXQuf
ui54j9GwrzvoX0T+IClwhDmuCaX9EoIYNyNGjgmUYuuxCJcKW2RUMKMGtjiyOsxTBde/Zm5sCOfG
c7c4kafC5g2Ui5X1OQGaZOI0q6FO/X0z0cwEWY+1r2jeJRl6W7tmjZqm44NeMYNq+iIHpeGjFqg7
9VRoQDitWLELNFnV+lo8PbhDXp+TWrv66mC4Gz2PvIXf+eSz6uQBkUz7VXWmu8ocDEI+AhdCFsF6
5m1z6XiKX1L5kuJXXhph6D4pf8JsU/SzBIAX70i1jiH7LONgQvyuy1tvIIwpIfhutFnGx669/ll6
4b4XkJNcqGel/lGN/hF4W7sJY5MoTjuzDw3y/sDN1MkP5DqPaMWSdk2ZwaSw14qdcs0X4gPE1iNk
etVbT6FCEKTH2WaMOhyT+UoDgeHhCFyYsauta+q/WDe2eEoPGbqERNDg9bpLunD6oZu5c6vQRWjO
D2O2mVie9RE48ypPI+VbRV5wcNIHv/1uKfOkYu9rMJVPLjYz0gbVW5OCgGhbmwUmhVeatdMGrny0
aO30ZhjptIFzTZ66O6BjOUxlEm50q2fLdq1jg79mmJNxS00sB5Irz7FVM5pu5PdJuuOz5/b+uppp
bulzmSdcgbH1UboBgNeZaIZDvlm505A8hnX5DiC3/BQDcd14q7zWv2d8oJus1zOMM92L7ibuhb1p
tGyaOL3EU9EuVON5W9FjgqtTHAQi8kGNWPihk1Bv1iUTUNCt2rWCdFy5TrJtjE5bFTXT4sHX6k1M
Tgm55sNNy0zyPSqbXFWctm0ba0eR8ySQ2JO2VjkbSVX2pbU3XkB4rEcPXoujHVvVWmtgcThQGBZv
B+LpMjOozzjNg9WvC6qZwnhdpnsRZwdZEGDhpVGysdSIH6Y3tGPcZA91kO5qksxZQpo1fRT5FKn6
63/xYFXbGqPUwuBBtI+c/D2JoAEb4tAi/6a4Ao8Gdg7z/3DRQnafkxW9MNEOFvrgg1hynGo99K48
UlcQxRj08WbAW3aJexUg/g1/BLmZnN0WRccg6kNEE4Dsm22tz8qHQbPWH1zHv0jvpx8hRJ5qBJ11
4VJ1tGcYTYThoVLg3Xb5CTX5lqcxdLBJPINzIWUpHuVeJwBuBchhQJTOjZqg0Ajq5LEWDqzojp1c
ErX3qavV3YJtsyCr5tUzouI5MvIeNQ/x5VMegv7OYkIEEZwBa0fqlDj7dOrHDzcgt8dX+yjs1Bos
qtiSynaELANrmKygjRjhvgHUOTrZwcknn509ECQfUz1z5+ynF6VsNYM3P83Mo6u/egXw08L/hlqA
gPcxg2ndyBF/2lQwFupucYqP1GxyxuQMeLHUtcsUdJ1dE4QVTtPrZBFmmYXWNZbcRSpOSnSrMJ2m
VkFFQT43ygK+mmuc4saSe9E6bOlDceNHW+N3agFNZD4hOeQ1NmF4UX6ERdl04qXZajRBojoMvQkc
Q3+sml7uIcMqPMrd0huvpW6rhV5W01ZEOZO7wTmN+rkrSyQAObdo1BnNenL5knj9zoxIdQDODZDu
LnBWLhPz1tsMEz29Km8Ql1o9ezAMfrevMxTUbP09dV3vkImSCbxd2ueoZZEeMqiU0wWFNwL8lHWm
cNp0g1xjfCCBTS5lE8hlpWUQfV8SXMkbJx5e7KZBqKZQPvw69FQAPIKJD4LtSe5de2KXkYhhafYY
12m7DOJpylWDcnoD82mrGuOuWS/JZOxhoHPnzeLfaOq/hIo2jq3vY7f2l55RA+HV66s2qM/SR22k
iF7ahr21akf/KiZ+FoCIiqsLdVTkuW+W6byAgz673bDGVNCthT6oVd1FN6WqH+AHvXcInEfPSDdB
SDKmDwhqFbW1uxpLzi0s4lsnpIi2I0IGKlMPNjneLI1xPftSdpCFj2IkaJkIcfGyx7ZD84ATn6Gr
a/nreIrKUzp/GRKk2ZNgl0IdxjC8C/Dneu7JsaOO1en8bcOB2ehiPBL20GPvKzmhsgY0EdSNM3I+
yNptHfYbGSp9y2Ktw3VW7nQbY65rP1lR8A0OtNjbWURn2NQfY6eG7eBYciu5B3pfr042b8XpSnJE
dTSKVB6xm9f//WX+pROU9XHja10JRKrF3obd3+jWZSXJP5eiOOJML4ngAmqd6NwbVuS1vM1gTg9e
5sbzqOYbNQQOuVlsrWbZdTMLsGGz4BHrkuZSzfLsGJ12Mwu2bRuMe1y+18lLjp4bsw5JRH7/iZOE
4XoZEzA3y78JxVv66MGxk1k7aPhH/lKivGfSehhK8AMqQsI4S8q7WVyezDLzJPwMh8IhY6JjGjNL
0YNZlJ6jTndmmXpn+D+CtH3u8CEcA9sJj7++Cx2++59fBkOPPa/TzNWvt2tM3fo4iVgw3WR+wjV6
GuYvM3tmFXYfVQ1Lf+R6uQS4ydZ2xx4sc2rrqEd49vHVhKtk7KpDaycESoIwwJ6/cqKKnZ0ozc0w
oBXTAXSum9IlA4zJ5m2IZ3BFsRN4Yx6sNnnRfNkf8M0g/iTxO4rIGiiJIk8jZdwcp1vijSmXsDci
qgs0nrFSe7eJojMbFoQx0NVWzNFDUgDPla2I0Mv782QTSOPUtXuNx3g1Fka096R+8albz0DVjHMj
QJRWvxw6HSsKOdrNTdlEAouagzpXa282How4EEwknvlsSejzhG0ejJkdVMBgGQzPiDKq3QyXB5YP
xyZZdl64jvKaYhVn7NRjc5T9pgu7TTfmd3xW62tuWx1YwH7OQntTGZYaakwA29B7qOnC7/nstvBn
30U1OzDs2YthYMpw3ZBFE3edrag4nZlf7cweDr3OFWri/hHiz3i0fF8jMZPcANCbM2H86M1ukCC9
cDggM5p9Ijjd787sHOHtR6PMFHQ9Sf8DyEWyNyIkjU3RYFGhEPUU62vMKMbsShlmf8owO1X82bPC
WdsurKELNtYUrByuirbThgtkHOI2I4rthNi09RyPdsByvIVfCmJ/dsk41jOP7303u2fIOQIlhLl0
ZbqyXAXu93De4s+em4pAWIsow3VS2CAvsACbcTXHL9cZYm5MO5h3ytnFM2DnKWeNhJgdPjZWn2n2
/EQcww8dwkU9Hl/Iibt3sz8Izs2eQ4Szd7RfmqrXQS/gdAqSCIEKBiMW0/oWGsFeqpqjukeJxKBj
0fOf6RDg3VcGhJ0Cnh3MskXLPQ0K5zRm/RZEDXI/0J/ooHuSoVPiywcTU1T6kZrUib11kMOs9LUW
ymmOEq5xOBU7KQF+j+SkDXgxfMc/9JiBVpasEBBHap/Pdq1sNm6h53cPyJlXbVgjHsFGJsvBJNjB
S5aZMY67ooj3jqfoNWCYH9qWIy7ikhmo0p67KhNbDFI5hLepXBSlpX0AEFqyoTS5m14w7bhHEj+M
BUXxGl9g/q2NoyUV10Hwkz4y8rBJGAKgijen+jBQtNbgoY9OpaHP6jzzwTSDz4CcJyKg2A60bbkX
VlSs2w4GS10HDzPrbQF0v/muVxdl8NcFYR7uSNH45Yzzb0Yvy0OieeUGy4u1MO1gPE4GWpzaRJxn
k4a9KPM8OetKBls/N2gPXbt5dOL8qDceG6lYHprRd3cdRfbCj115z71iFQbQhWjeFg3C7ZUDZ+bC
NwxpS/NOUOKlaE379OtXLs3n3QQyXbOkvsX1T+Ce3YWHfEjwLslEKt2UAeGPAPA1qhgzPkWECZC/
IA72nDMKsTPce6G7DyhWLxVk2bNECNmRQ9qCs8Vml87m5o5UTCrStOV320X/Ala6X7heo7Oq4Dlf
aPEbbfCVO7XB2F/87Kd4Rlj1EY/LjgJFK25Fs6t17qkJ5/SSd1DdZSOpGGwLN7b/hqCW7ZvrP7Md
DNeGA0U3V4m7MnLkqgHn0HrwbKA00nRPeh0EKz7XAUVokF9xKUFxSJptkkEb5pbkWsdXiTgJd4dx
FaLN17KiKgRHvVY6vOypLcXBLcenhujug6uxTGZ4pi3StmWlidr7gPAkOKQHw0rmxtojI9CpDR4R
o4uSNVYQqQ5mqm/jzryPRDodQL4uTHRU8F45As20lkfdrOZDwOmfzE2RC+uzKSXkQNddl/AW7qhF
sF1LI3rreOS0lY030u5fu6mFrDI28sbDpV9ahfnIKe28RRrYC71/b6kSQYuIkau0NhH5Mz6FhWye
R499RyW6ZV9WzGAarvYASkAcGdSp9V7FGRIcN4cgHdsjbCtCYjw9px8jESyw671fDc6xCtYR9fK5
6M2Vy3gJCROdB7kE+RG1Wj3umSq0N0Ol4pYrNe3dMqEahSAhKvZR1LMbuHLOnX1wsGyZpJfgMO+J
EXMiWNUhKMAUOAgl13BZnbcxOIeB70Eicuip42DYVMIkfCM2rL006mEJFY5QqWJodobmHfokq2+M
UaJl2A/GWmnUPq3nrlwXbWON953mayIXt10wE4KhIZTaGhLxxSjot5KBNiEOaTdLCvX5uIF76/HA
QeErcYRicd744HcbLyAkN3Oio8yzpTZ21sEeIQBnWIYPDWxKK6qXwheA0Gvyy1I3Rx6dygPhrT9q
xIJYY5godfJk6wDOBt1ODvEMQqqa2roJnwxGPhWxp33Yek5BLG6SvRArMm7JGP/ipJxuukbxX2LV
r2T2lWea2puwaNCrkW7vy/ZQQ0oHhAnfLHbHqz4HMGbw/nZl9d5ELur7FIqPgXlyEdcMloeqgxxq
eM+mFZb7vuyrqx041TUYRnOV5NTMOk90ZOjNXhaxvsJcw0SorpzLOAT+oueYeMiSEHSlGZJPazSo
6o2OOJFOnLyCaRMPlZSDQ9e2EQxTRv8dNt2x+2CZuorbxqQoJ+2rT3sC0kLQWF7q3bt04rTSUTU7
pYoOMTK4DaSnBREd5YWAl5neUjwxsquIQuvpImqzeCqylxId+Nw65cdLFBX1k1OSuDlW/TofKnfb
4hbfyDEnUpeCYCBx8JYbvAa2eu+xFydbCSKsEPGSw0qrkvCWaP2p1JW5S+E/ryIXwjboEkLsp1p8
2jlWjDD6msAkYcAo++ccLk89dpvATctNn+J0zkUXrDpmC5shDPgwS9taB5EzkvZZOXtjmKw985Ev
d0w/SWEV9z7Q3EWhre02r3eWT/GcyNG7lLHLiMdrX6eaTeuQvxHrV69F3H3TcB9sBnqmW915EHM8
a3iqNBkuOQ3Dd8yv3+pAb5+qRr1ZWfjkUBy9ERIHhttIFSLt+KuqSVPKOhFegkL3Nlk6dJeBZRuu
JvjaXS1xwnAlx9VnK83hrtL8MR/8ehnTbGHM9e8yqTzeVa7eNk6PuSQ2d6iLY1tN3Gnw0i8dz5Z7
rGsrcyKxgSC4cG+qMgNpLYprEvn5LoNsN+bWkunFdAzCXzlt1qp06mwTI9ui3qzSLZAovquCYjtm
O7DOwYOvX5htj+eW5YZbNWTY1PajZ6GJyUnbWUBBWbjE1T1NpvuCI99eWuBZzg58WU/VNoMvt9j0
mo07emx/gC8fb1PezZDaPWIRcZmGaplpAUEBarRWQzZ909NmfGjtNaitqCi1F2ZlYqkcRpyeVD8M
i4CqIlLd3s6HGHs/uXutlaOHSpNvuaM6yqDuRRKpQyITam54xyi/yH5f2Nnog30S7qUJz4l01EMd
Rce8pSMyvbLeAU8KyUpFExBDrVug6FT3slSoIdCU1DExZrFDz/3qD2o3ZpjQEWfLRY4/YmEY+9Yu
Np6oLkENFrPgkOOWrtsDcuJNLKudXjv9dZy/FFNLbgDjHtqPtc/QcBVoKiGdqHnOGus7UM5hNfDH
ofwjPZ4ZVkkLnSu0fmo+530et9W+srPjaBnfJTfnqrPVYRYrmlOz9OA/VwgtYyODliy8bFk5oNB5
EEr3qfTR1ZCV63QAfPQXDWXGsSVVm3DJkaTC4AuVkbmZ8lWXrh1PrrpkLPZ6wkPQidJmlSWInnRm
j6WGqt2iaZ0gHJapwUkZoFJj8CgsNF5j8gJODPeXaVEKIu8Gth0zBaXoJnnAqjpiGy0cIGBpgBK1
H4NlQjArqk81XG2We0sjc7uNbWMEbGzUnT4xPBb7OHIuhgrXjJ/efJvJbVgKrO/9qh+8V633Z8cP
Ye5l3qx7DcGisiu57s19VbbUf4SAOvrnBBfTdK1PYIZbiFAEmUX+WRf6Bb2eRQ+V8XpoA/YEIYJd
H6p63djaKei8n5QtkIQQiToIwxLVbUtiGZSZvWSRCxytfrGdV5u54dKLmOXHlmhXRhLjrZPGp6aX
ePBdcYSvwwxhyrSTV5MAXpMykmF9XWQuGY6DDjMbJOZdk1FzJll8/vB55kmXBKzMA3kOXgA/7XSr
CchehBCoG1Ic0LCgah4HgwPBLHcN1+6DbtSbBNeHVX1Irp3llE/DSqvztXAL+5iF/ZZscBK+NGaW
Hu9SZJcvMP0plY1bbpNWWJNH5TERC3JiH9ZKeSdWJFDQr06GtCwmC2npXmwtsVa+n9YrI1glmbkT
ekuXwkh23br0A2HBp6frDCFRVuCBcC9RMK5FQOhk2iKIrLDUaUZERifkCmUczCnaFXaoVmBQjEUn
QB6BmC03PicbujgirrwA+S76U5p76EIJYXc8+c9hXAVER7XE40GXz5URzvBu98DJ88KABdfTADBi
dIhqV+Gm9Zh4FypCyu4pIAs4mXBiwuiaPhxvIN7FJwb6iy3FwvK30pi+y6IFgjr+rBNvRzigYLeR
Z8dfX4pG0/cjJRBTD+1URkyVhc9ewUbfYUt7zytcdUUcHXxQLVXeKAbXhnUBffCW5uH3guKfctlY
ilhrkNd3B8vK5YmZ5yNwc5RYxhtBPBvqCeiMOTg+I9a//FZOuyBBsg+K7j5/QxxF+y5NvGpZv6nc
yQMv6P+IZW5uHBFWK/pexhU+sjM8uKg24hFOVNCY59xIztqAZaIjavBc9+anpC9ZGUaXr/U+rJ9F
biNQqAxmBl21FxPplRaNQmr08H9xPCxAYjrnsEH2bCfFxu9c8+BDbVULJHjDKg66GA8CaVWkS0LK
JcljMUBsOuTZeCYkLDxWCvUiU7zw+OuXwM2aNn5Lkro5Ol7vU5lX1c53inyN1OLcRBqDAJH7gBaI
DvKtw9jrt6yImP7LOl2XhSOe9JtvAXipgyo+V3x+PEfj9KfpRyUSKoVBUEgCQYZwHRrGsO/j4q73
unqMM3ra6qWYDP27JZaJ5U3LcmoJKWfBuwrjrtgZ0ewF6b3pVAbTTusMVNI/+lZU5yFpdlHu+0vO
V3vVG5Qxkljz5RC5Ln7nYRfrvXWGwrzQNCgbqj32sZLr0acfDYb5WRWj6hz5ZC5eTUqQ1QQEiKfu
Muo780nXIasxUEdAa50JQDJ4KegSWjIpLYCKITajxNnpnh9t6KnLQ0Vm74LtoXbKbR5DWeqcAMmm
VwE7ecW0I39mfjmGAdl/fG8C7Z24ja4d40GwnQyPuJ20xGz2IhX7TBcFnzzTK200gMsQ2LYpIxYS
lebvaEfLp8ZqYbt0qXHKLeDMjdOfnMIx33uzees8PUW3oeKtk6EX6axkWEuZ6pvA1PqtTnoITtnJ
3/gUpiuZ64ssK8VJTsPGjXnQ8FsfdDDKNxUBYY8n7fxWwqurVQVwTM/GZSv5GzjrrSfPpKSLonrh
6JKHU9s/pXn+Zht6vyZvDQos4Qeb2AXtElVU4i5hPeaA4QuIabgpLO8aZhLkKbJ33rukqLc6D/bF
rCsxkpwgBU6jNhViIehg7n6vG2xCMnA3ZeMumsnob2nUPsaJXdJa6zrzGv3UaA2+atsW98R0xw3W
Jm2pAJVA28UsY9gUIZX11sWkDJGD85gpN3mujZrxacHSzZ/34Qly0SRQX5Ex+Mx7CAgwGCenJos3
zR/GlTZ4w6rSJ4yDo8gZSg/QdrErg1626pVV5uY1sZLPgAzWa6ua6CLRVfe1RvRI4F3NxnTPWG70
yo53Yand2pTYvN6PhwMJDwHAfeH/wg6ROxwR9tU/eJMcN0aUaczQQ7FnpLzJ6p68bCQxTPn67p5m
3oUkPCgxw+A/x7hih2ggk8ZoSqgkojuDCTwj6GZgU3Dy+PNtwuBiWLZN0mFhiojN9hK2Tkp/6lJS
CgU5W56MjoCllY+DV2qbLIEU6uXUUo364BGEW6oysQB3jrUHmA2cLXO3o0yLA+Gq+rnOmnJdWHqx
8Caf1D/Nrvba/AMzca1YMtMvRxm2QL2GJ9vQbSscp5MeWnyeKr2YtneD8GIsqrHxzkOk0DBLVe3Y
yGkHT5d4yyL1ajaG+YOBJ7VjDnyvgsOcgZKk22qtlRQm8v/U/65KGBWTW4Urtwrqa1jhGrWmcQ/J
u7849eSdkGcvBzh4r8SWCrDvjHZDvWLSaSPAyoZ0Y4UtGrc6e++ykqQvW27NaiD5YGCPhMYxZEIn
wleWKdQ+QiwnM45PnhYsEjNVD8pnELL2dDKtC2Xrywka4fFX8GbcjSdpWuNJtVLuZOieIz2yD3lX
26CNIQ5MbnCodJ8N2GQS3jh+slRnHChKYE5idqLq47LJxnjBXo+qs08eLVk7O1J8zu6IvY+SVqCM
lhtlTcbaiHHflHpcvLN9H8R67LorxPVhwyT+2U/t/MHzoq3Rxe8U/tVWQITdZDp5pU3Rnd1QTx9G
65wwFZ6Ma9p6L4FRt3ASmA5Ek5nsUr0wLg2rKJDlNnEPsj+2wUAVGQXHgbV35ZsFQ9+huNoly4we
iFpBufpcJeUWPqh2otLmbVLDUfisB3IWCVnXy6M9Z1hBKlxwLoln4rTEpZ1YRGa1G75h5TnZrcNg
KwfBKZuE57HlGseS8MmwmRI2a9Xe74DCTxX1fd237QWSsn0MDX8DkpiH1IjQLx/TetMnfPpW1hZ7
bPfR0lDZDXWgfM2yV1lMhwRA44NJlZdS/oF3CsXGLjgNZMA4y3ZZkCRZlpNG65e7aHK4fEjxulWC
oaavER7QqPwCVXSHEpakPSxMF9FULwzDqjvhqBg+6QcPeVjfpSaozZkfPZQFQkwzbKytFYb2xhD+
Q8+r2uU63vk8rbzdvBAF+QIkAdjVsmY+9RRYpGHptnvl0AYo1eXq1dXi6wTiqMeoHY7fWrNqn2w2
0F4dP9dTA55ripmc9WTXoQ3WQ/wyZZKtu3qCcE9saMX6ZjFGOm6ZaueGVnfrinRj2ngppRfKTUzZ
RlbQtFYk/iH+YUJXWNStcm6hy43bGfZWJ619RVIAx2flwXLGOhjJY84E0ZuIdtJ8i3VkBLHCyrPt
oHKDqLWiWRA1PRxCd9rErfFqDphjAyjiq65FJ1SAali4A9ALijlWpnZZsll77CoQFUn0VMZhvk4d
jpQAVcnOYvK0cBJdO/P6iWxICdrJRB+czdewiyKw3MWF/FW1aIfG3ihR0rjqIcZGlVpwQMXDWCX6
PhOoBEsunGXhOe/JhNKLtKJ6CW+X/Stk4UVX4eQUjQfhmSgTrdsbKmmWhu2FhEmVOLjLZtknw6ZI
dXByaJSWcZFhMjbM/WDUC3QF1sVh7r932SEtygzbuua7e0zF4hoD1l9EmttsDLa5Z2ct7MZbTQ2J
5sIp44uU0/gPGlxyLf/rNxOYC3TLJJ+D1Y5AiEdSI8K+360XkAmalkSoZm0G2YegwMiEhu6gLE7+
IC7ovR5ro3rr8TpCteMqse7TqH1WWbHudR7pp44uQve7B6Nlw0JRtOir6MubrJ3VupdZ8eEGCf1y
kf+ktUPZIet/EKLPivj/Ebj+9QIIaMB+QOmBnnjWif+GD0sDZeYp8QNENJW3GcUXBE5ziIkSG/Tx
JTGS+2Cr9B+0eIYx62b//GehfaPD0/l3bf8PKd6ops7sJxxbhQperALNjDF0BLeBsN+TVK62dt++
a5FCkRzNOFuT0UPpmeGzhkwtZ/TgdGcZm7e2aYo3jQQFxu0LDNLOZtAQAnTaOe9D2APpdMMpSaoP
SOp1d+zNzmH9j3KnpStBTxei/0B7Q5NPQJtW2Cugh8msZEg6Ir5YF2YKykEfu2LVeSj8QB9pSyas
30pg09CFvXNQo2pKrF0f4uGPe9RgnO1RuRaiuynEhaXxiSLmMOhzircoHnMbfEeBT1xAZqHZyPKt
rgkyHvOdb7hPZhL/VH343RrsSyLTEpLOp5OUt1jatzTo7rZdPpud+cPSnGulnCcVTi92rmGlzvew
vslV9rWnaSTsKQx3DYyExaCScyDEtgr1HWFvt2oomIsmz+G9L3qEdvKRbNKbk6Hy6tP/w96ZNLeN
bFn4rzh60TswMA/R0S+iOUqiJGss2d4wKJOFkZjnX98fCEoWbdnPVagFFw87iVICSOZw89xzz/nS
kE+yPH1OWvPWKATlvMzEeewH6gIt7GQa12ZnWqfLZ5arFHNHxXukqZGtdTEI/YTfGgQiT5xg1BVi
j54JM6g0HaZgtmPTEwQ8Lh1zGfozAc+wfiT/h0/8b/jEkkgFKsZyb+iwP1KKOXYUKQVKvXbt+QaZ
1Nd/6ynFltwZ/+qShD5bxyjuiMO91psljSSIvJgCm3xuSCZryEFsVlZHwF5walGapQQW1u83tTcZ
7ThMcE1yTbII9fYvqb2Z1nHBimFS0amrMJPROmTvZNE9XqhsH1EDinGLM8927uWk+lQGYEqe8gWv
MJCpWHxo2D4Tjv854ezYhvxKXilGGBZ/LWrsl0nsXFRIeVEP55nmJ9wjwXQyFV8QTNttMI5xrJb4
MHLoswJxiUPMTOBnq8KsnMhtY5PtDpNbKDwPea13aJpkLXfV2r6zZOJzUy/TZZRRZ55uKVnXx2m9
m0ConQkkxMSV+zGQEd5i+rIo1dijtBeZiJqkjI8GlhePbifFXK+QaAk/x5pAYq5xZq3W3HrGo0jc
zkkeNLvRlpRfzdlj7ghDJRbN+B42BicjMZ5H8hfRVp7TGg6EL2xUW0GNFXeVwAHraHTjiQJ3eDio
e1FuOVYLbQPwWp/5uzNNQFt1lSsYZUZigR2BEC4j+DJYjZwJbXRZaat0mZKoX1AEmyBzhqLWjS19
YQVPpvA+Cjg4yDl5tTPLV8S5Qa5fUOM/tnVz6QgFaYSctzNITFboA01gJbpnLua4krhaFGaJoKjg
ofDkC1TTlOqdJ1KIH1puwYomIxEiYR5SFWdmDGmwRLA9Q8vjzACItKrlSo+uAhvOW92VV7dGxpda
5tEkWvk3Xl2vuAc4YrjrkiTUxgSC1kGgFKJBeSLt5boT3bBvLauFXCh68UQnVJvZsoi6Bw7zWDx2
vKB20vHtz0Vd9ceea7N5l1NAoAoTNojkSQupfZWpM84yV7HjXbfao2N6InbrLtwciqDZO9xw0sS5
M7diJWeT76iyto9JpAtiWQvnrg6TV9VVcZInoAiJi2xsCkcLz4tt2AbncZMF81ymDs3AxJBKmTLl
xIaykh3i15AFVIKAhj+XsaQuQMXnhm3euEZ7gbYd5Rs40XtZ8DHLd+kcBwlxLJZYRDewWDwdAeXI
SZJFWHKKslP5Lsg/pTXgtYJWOhty8YSxxTXOHLIVwGQx3WIR6i61P74TTNTkDzkXvkSto853KJ9i
ZVISeXY5Rh+1gwqsP5ex6fDSYNHWIKCkT/giCF2xciDHGOgXBoJtkcngkXLS/jHIBnaFF0hksOuE
SLTpwlczpk6+6liHgYMPqYRdgiRGRAsaDrqFTi7Xd2Al7/IWvxjTBxPRw2CRa+6jC52n0sylmbUb
v9VNGPy1OBHF5K7U5GpiiU45zi3F4Qt1nox8d6+iFlOyOc1go7tjNzRvoAYtd5l4ibNSAaV8l09a
EkxEcWQ3y+BPjVwITIdy3ATOgkLBL5LEsaTawfXYuVcqMioqCitEu+XlqgigBJoGGqwrKA5Zhryq
76yeyx0SY4aeTbw0Mse+QdxeNG60CPOYSNIhDRQ8uLr+oFqYELtBfm4E8idDQJBOLdXzJpWMMU1l
U6+rhbdidy3rAVn3dqslzjo2pHSeJFg3y5E9qXIHgm1l/RmhwNP6ljLTCQDHDmKT4wDzdBRL4q3R
rLRFFbQPSUU+CxBoAWRaj1OxIfRGqgm+KPWoKUFqFeYXEKKTC4gj0xZuoBbVE1yVHsTK6EICeLiB
5/wBcaeMYDmiLdEgsxKykFLPcEtg1QiiscySZqkE8Zj/VpAkNuBP7/iqvE+s48+Sbflz0EdYAHK1
FfJ7zlV3ZWM9tLV3EyqU87nmEliIlNfKOysRoBnDIEU1J1opF6lmCOfB6tlOwdpTO9bnK0yUUPlC
WpBcPvA7y7BoJuaCBI3yUa8Ar9BctB4bB5yoifXdV4gzYIO5fukLELFdObxLWw25Igc/ZlsnA1no
HmpLAv0vCvXUl4WPqYGPD18NGxAnHtsiNaqG7i2F3xwfsZSa+y6EQFPN7knWVudpoFCz3/mfgj9N
zMJ054mnSZPcZKTaUGnSGl+oFkeawHEeUrejprvXezhZ8Sn6hm94ZccByUiGzizFnhUhGooKNGQI
aukz27Y7jy2/xHeTcBRNJJI6WoYB++rRRgl7IUtoI4ihQBFErt/i7lddwO8/D2tUGVT9MUgxWa2s
GjgteKgZEteyoj9gtOtOIqFaam2bTVaC/Rn1k3yhh2ZwmSJGnOfSpzZFqYF8B5yPskC4mZQ/ElxQ
sDP7IqEoX4Dbc6tjtjJzMjxcirjCftTxz2I0nSn0o2jDBzwuVunW3NlKNyiuqxpZ8KgFAqGDrETR
ZgJgK2sp6VG/auoJSShrKmB5N3FdlOkT9yFxjM85DrJ6u2oucmQHUEM+j+16XuYIHpkrDZ1oIVSx
DY6+iG57W0kBtcKay6bkFBPHXnlzy8gbtoJIf7QQ8xLOWq19clrx/DoWY+pNnNBZtLExFqXI+1gC
ss1dTGExZ3uudtKmEKBcCIZiTgpLvOgWRNGKJ2KGBpAvgWJ66NpFCBHdC6E/qaGw3BcN2nJyrXN0
xXmrNM17l8qPmYDeFSLPsXe+Q8h7LKVsHfE1uR6YbYuiQzLTTL1p0CCZWhEat4qk3heo8bPBA0kj
pLLUXG01DkRjNRFxQE+dTIFryh9JeOfhcQFq6uY3Klgp1U64mXpxBVSi7bABdqY2QcQUJAs/bO1Z
QUb5TnV29yS4ousihGS8a2PkOozdDS6J8UVQX6pu6ELVh9lhlxxLZM/ZzeTY2cRIkE2gsIINQXDS
RYyYJbQk41YbxxlKOqYvwMRHZpWaI3WplMUsiCRzDpmc+qikuhMcDxt3tRRmcQJOIknVzFkVfxY7
76kUVXRMyGROdJMj1V7l2squBUHOlj5oxDx0k2oq+gSEBiwcSiRIKWsNGJEbOYs8JzndSiyrpmHy
jWHyExOjFEZCKr39SMQaTAUZYm9SyNs8w7UsK1GkWlnhuWOJE98k1wvnbGkaWjLxdqyRjRx+IkpL
r/EaYVsN8PtF7xzxYcIbCz7ALImce6UkdQhETzaxMa1p7XjnpRfAwBKaDLt6TcXtFgIZcdmlYH1O
ENWbN6HXTDWRYZIkO9wgpeaBMTAvw1CeADXcZI2dnutxuA2r1XPhSlB+MxhqMlVCNhWemfIEkxUF
OuCslrLkpLV5aYhI40RdLfI2tBeCV0AvJdoR2+RWNkNpaic6LM1aX/u+NnORvDVbYjdq+BZgYKi6
xxgia9odsuuYK66sFcwoxizh51Xr5nc1qi01JmWIc0K78Jq5a1sU96jN2lMLHFm88tE0ETUrJJIP
JvXSIZREs9FrOLJReq5mlYaGbvsHyVcxK3IEYgkGqHSEQBTK2iRNpk0b3SuVP+9waIOII8y8J8tT
mjPfMKMrlJP9iVriKh2AxEcapMxSs85zAT7ICjGzBXNaRnlchy+WIZ9Ivio2hc/CLgEfw1x7GgKN
QfSXp62rbVsvamCT7ZChbbXNLtW/ajCaJkbqmxDnEGo2dspDrdgXuaI8+aVXkWVBWkxO7+1pUhs4
O6x8eC7h6g9RjQKWAfch0sILOdCUmVKoa+RhtulYzz3yjYhHLKwgPKNerjJDNjP4ag2OVGM50560
WpvLu9pB2ddDugbTU9Q+LXXpMMUoZiIngQwSHjXJTIp37aVX6mcrAgCV4pnL3LpMAorgkxiQJarD
CzSN1ampW/FCDm+CFPAgd6dyjEAkAMKuwvXBDcutZubnwiq+x2jkY6kgwaU1GaI4iS5YuHtp7sQz
Wuj0qjxpDP/aIkfGicra1kaik97wEZsTvDtPD1vKaUC+iBKT4CyvtILkI9V+ejCOEfyeJTKia4UQ
76DpQeaTwrsImyeKlixxium1N6XCMDjnpp8boEUlkRTUuHOqlOPNylOfxUqux3al3Sea/7wyIoRr
k3bimOaTSe0MK49yBQdiXmDUMDbLnOClQaG6XuErUW88DkM4zYudyXxWmNA4uvoGW//YOBh7WI9F
DI9aOEvdVUYVFMlSEwoMe5B5EfnU6yAePDbKrEvzCeFCE4p7KYb22trkqDz1VtCkPwLZcGb0+7aR
Z1JICUNbxHjwrOwbyXIvIstpZlkOYc0Qwq2tyLe1mV1j4QiNgO1g4gQm5nF4vJuU1aIFCHNXS8Ji
UkQtbPwu1e9H+bWt2JBR8PSD5mBJ4aMXBV8je0ekQ/I2Va8FAzaXFYafPRl379hLPlK0fiY24azV
hZlf7JYRcgZNKJ/BAN9IKXRwtFqmq1wKJ2VhbvZwxH/Am38D3siiAjSKS9ChpzrkZvajS9GvPu19
DxDN7/5375jzAMKI5mBzW2xfjI5+649e1Pjfb+iAHfUv9DUqQqos7ra2G4VHsFKndHLkerR/pP2j
/KqFYM0TFxs8CWSAKA3NJrED0wOyOIffG9ZIAQMyNYr89hcfH3fcz17+1+/1oxPUj+0cPfl6s3PD
qZtxAP+av313WVK/R+F+8vLfNfHm5XVenvp0mOvYe3fXUR8A0sEb0Kjix+Cpu/rOfjM8fnz233m/
3/mb3+uDznTq9wbAT/sAd3NwMB0dAgr4jweApeOQK8tU/nRX39kn9PKYJymirIOVMlJFmXT20PGg
KJjAi5LZOTL113GXGCPN1Mg7damb7jq58WBY0PvV31wTfj4k5BFJKrSKuvzUmyHRzQdo+zpl1K/d
c1prQgezS7oOLv47i+JPO0Dmi8a2zeyydPvreGpY+ogkgGIw9PoLRY7T6wcecOhAkEXsZUhFSF1+
4M1AMBQ6QFRlJPD6/uHj0+oAhXVr6CDQRrphMd81pX9JciBv+sDkYxEgmhXy5F5eNH8wIvrLWyNT
oCsuEuWXQX789uYI7ZpunTyMgFOcArKMo/jAUaCII16TKMHslkSu41Fg6COSZdCPNaNfCk5uJki6
pOJLKQ7dG2VpRC1+x1w4fOPHHWHKI/KBREviyU0HtoRuJKDjOWxTMEekRDu1pvdHgjGSJE01WDBO
dFMwLFHR5aHdQLxIuCWzwL4bMxvqCJsw3dLRt9pfJ3du6LpB7oLdYaOBGMmSSc+Tq++vo/XRkIgg
DJZP/fQWBAWjkqFvb41wgiMs+O7QyHkKKT7iYxgI3XV6u4LKdzLw5RUJroUCEQOmxf46XgkNY8SB
RJY4PPcfn14noDk3eF9URhwaLU0TD8vd8dHZ0LoQWWepPNXV8GVfHHp+lpWRDkgiI1rZrwMcPo7D
RE3noMqpqf/49NYDxurQ4EBSRwYQkqyq708JDkwMFiLpUwVS2LEOp/lvFuV/NWQmVDRVUCk0D4+G
AHNBlVgsVNbG/XVyW6LEKaYfl3//7bE7V0FNwB/eXxD0ETojMlPhED2dXJiogvsM3Rcla6QSH5vg
Zv1X/d1I6IADUpcEpPs96ITANMmwBsMmEkcExHvQVj9eA7uYUEUBlFzsyb1291QD4wF2AFiXHAG1
w4b/XTxgjhCNtnRFOUyMfus9pe9+f0BShg5+WR+JOnxV+WXPPw4JLHUEp1VCGqWfGocT6en1w+Dx
wGaooFUBKP3e0cBSRhTgMheYcv11cpOiJysPHg/KSEHoWBI7veQ3IdEeRtbJ3YoHlP1UJ8Tg0FBj
YUA6CSD29Zt+2w/dcmmw/oj668enhaJiRT74oACGrJGnUTFBe33LN51gsiogjq0yV041OHql7g8D
DJSRoXbE/i4F/aYD4PsbqmxwWjyEzie3R8o6NbAD90hCA5ztJR3gpf+av9sjrRETQTaADl4/PrGp
wLMNPTOzQcJ1Anxi/e+vo5FAVgU0SZLZI090Krwnpv9XT0mMBFJ0XZb13UXRILGAxZtMVejJbYsE
N4jsK0OHgWSMCIF0Q1e+Q8+skUhGSSa92l8nty8S1aiDc6t6j55R+tRfxyuByXZBdYdGL/RT5OQ6
4QU4GtoRwAXAQhAY9MP2fxwlQcBhEsBp6IwjTmstVKhb63epvw8XcGhi16fSzWCev9kOTWNkIfps
UXzWX39hO/yNo8QrMwuP1WCzJ2652+w96tbP/uCF3vTj5wfKzr7cD17W0R92PK7+3ts9Waz7+V9H
/IM9J+3Nhy8ctf19Dv9+eMEfb310r5e3evnlmbtN1+lXaIz7Wx8e83q9g/71f+HGSdcfbtL1Zps5
b+lVPbXo2wP9738dPe6beOCX7adFuP7qrIP3btHT8QbfIsvWu7dP3hPDhjY7dp11+rbZnlIwtNmz
ddqsw/XbhqU+ITO4ZXf3056W+rTH0FtcrHe74sN/r3fx/3xYrjNn5x71EPhud1wYepflOg0hV/rH
ndSj1IPbZip01oF9O/up2mOfQxu+XPuZs95U22181HoPqw1t/Wq9cZr3p2kPYA29wccNhuNH/XI4
+w1t+KbYFF+dbZo2b7vlcKQY3njorZ+PG97j+EMbvlt7a/SQ1kdk2+548g8M73vX992jBavzjmIX
HPrQv3ayet12/t5C/pjn6/S9RfwQEw59+Kdtln8Yb0N7Hbz0RDc7D6HG0Nav1izmLFj5cVX+AfIf
2vqi8Gg9f/vcrySDwW1HR7PylcMxtF02/vVuHX5Yh5sP1+7X6Jlv9zwL+DE7fo8DoXTw/X4VCHyj
bQ69zZXbRulxONA1DoULNHNo45R7/kLXYeAEm643BGL7r2Nt82Wcrctt4L489KuGxJ7UOfRFrrlD
91V/1zosqS4JMLT1q3XY9dNLQ4dH7xr/Bxa5q61NNLlujmZFz/DqgLWhzz7dBs73nX4gjw1u+nW+
obj98qTfOkeVXn7X13z8nWh7wo61cRk9x5F8z3/7B7auieOs8R3LfrjDN47h0F7a7zNrv3uRl/7Y
99HhDpyRh97hgq3gp+3/A0PoYcvUsr+P8b9hR0Of/3K9oX9e+qHrnHcLIX59m/dOkq9lUT+eL18q
Vt77t+PDc/cXX4PtOv3X/wMAAP//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microsoft.com/office/2014/relationships/chartEx" Target="../charts/chartEx3.xml"/><Relationship Id="rId7" Type="http://schemas.microsoft.com/office/2014/relationships/chartEx" Target="../charts/chartEx7.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33</xdr:col>
      <xdr:colOff>11206</xdr:colOff>
      <xdr:row>45</xdr:row>
      <xdr:rowOff>89647</xdr:rowOff>
    </xdr:from>
    <xdr:to>
      <xdr:col>36</xdr:col>
      <xdr:colOff>17509</xdr:colOff>
      <xdr:row>58</xdr:row>
      <xdr:rowOff>126066</xdr:rowOff>
    </xdr:to>
    <mc:AlternateContent xmlns:mc="http://schemas.openxmlformats.org/markup-compatibility/2006" xmlns:a14="http://schemas.microsoft.com/office/drawing/2010/main">
      <mc:Choice Requires="a14">
        <xdr:graphicFrame macro="">
          <xdr:nvGraphicFramePr>
            <xdr:cNvPr id="2" name="Statefilter 4">
              <a:extLst>
                <a:ext uri="{FF2B5EF4-FFF2-40B4-BE49-F238E27FC236}">
                  <a16:creationId xmlns:a16="http://schemas.microsoft.com/office/drawing/2014/main" id="{BB1A1810-0204-4840-9236-16D972361201}"/>
                </a:ext>
              </a:extLst>
            </xdr:cNvPr>
            <xdr:cNvGraphicFramePr/>
          </xdr:nvGraphicFramePr>
          <xdr:xfrm>
            <a:off x="0" y="0"/>
            <a:ext cx="0" cy="0"/>
          </xdr:xfrm>
          <a:graphic>
            <a:graphicData uri="http://schemas.microsoft.com/office/drawing/2010/slicer">
              <sle:slicer xmlns:sle="http://schemas.microsoft.com/office/drawing/2010/slicer" name="Statefilter 4"/>
            </a:graphicData>
          </a:graphic>
        </xdr:graphicFrame>
      </mc:Choice>
      <mc:Fallback xmlns="">
        <xdr:sp macro="" textlink="">
          <xdr:nvSpPr>
            <xdr:cNvPr id="0" name=""/>
            <xdr:cNvSpPr>
              <a:spLocks noTextEdit="1"/>
            </xdr:cNvSpPr>
          </xdr:nvSpPr>
          <xdr:spPr>
            <a:xfrm>
              <a:off x="29830059" y="8695765"/>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45925</xdr:colOff>
      <xdr:row>4</xdr:row>
      <xdr:rowOff>20413</xdr:rowOff>
    </xdr:from>
    <xdr:to>
      <xdr:col>29</xdr:col>
      <xdr:colOff>26120</xdr:colOff>
      <xdr:row>8</xdr:row>
      <xdr:rowOff>14025</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73FA3834-80D1-4DD4-8EB5-D6544BF2CCA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833613" y="782413"/>
              <a:ext cx="1810317" cy="979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50235</xdr:colOff>
      <xdr:row>8</xdr:row>
      <xdr:rowOff>98993</xdr:rowOff>
    </xdr:from>
    <xdr:to>
      <xdr:col>29</xdr:col>
      <xdr:colOff>39954</xdr:colOff>
      <xdr:row>21</xdr:row>
      <xdr:rowOff>178368</xdr:rowOff>
    </xdr:to>
    <mc:AlternateContent xmlns:mc="http://schemas.openxmlformats.org/markup-compatibility/2006" xmlns:a14="http://schemas.microsoft.com/office/drawing/2010/main">
      <mc:Choice Requires="a14">
        <xdr:graphicFrame macro="">
          <xdr:nvGraphicFramePr>
            <xdr:cNvPr id="9" name="MonthName">
              <a:extLst>
                <a:ext uri="{FF2B5EF4-FFF2-40B4-BE49-F238E27FC236}">
                  <a16:creationId xmlns:a16="http://schemas.microsoft.com/office/drawing/2014/main" id="{22C0E8AF-8F99-4D8F-8967-F3CAB0B11642}"/>
                </a:ext>
              </a:extLst>
            </xdr:cNvPr>
            <xdr:cNvGraphicFramePr/>
          </xdr:nvGraphicFramePr>
          <xdr:xfrm>
            <a:off x="0" y="0"/>
            <a:ext cx="0" cy="0"/>
          </xdr:xfrm>
          <a:graphic>
            <a:graphicData uri="http://schemas.microsoft.com/office/drawing/2010/slicer">
              <sle:slicer xmlns:sle="http://schemas.microsoft.com/office/drawing/2010/slicer" name="MonthName"/>
            </a:graphicData>
          </a:graphic>
        </xdr:graphicFrame>
      </mc:Choice>
      <mc:Fallback xmlns="">
        <xdr:sp macro="" textlink="">
          <xdr:nvSpPr>
            <xdr:cNvPr id="0" name=""/>
            <xdr:cNvSpPr>
              <a:spLocks noTextEdit="1"/>
            </xdr:cNvSpPr>
          </xdr:nvSpPr>
          <xdr:spPr>
            <a:xfrm>
              <a:off x="16040329" y="1849212"/>
              <a:ext cx="1819841" cy="2530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190499</xdr:colOff>
      <xdr:row>4</xdr:row>
      <xdr:rowOff>59531</xdr:rowOff>
    </xdr:from>
    <xdr:to>
      <xdr:col>7</xdr:col>
      <xdr:colOff>134722</xdr:colOff>
      <xdr:row>16</xdr:row>
      <xdr:rowOff>175075</xdr:rowOff>
    </xdr:to>
    <xdr:graphicFrame macro="">
      <xdr:nvGraphicFramePr>
        <xdr:cNvPr id="11" name="Chart 10">
          <a:extLst>
            <a:ext uri="{FF2B5EF4-FFF2-40B4-BE49-F238E27FC236}">
              <a16:creationId xmlns:a16="http://schemas.microsoft.com/office/drawing/2014/main" id="{CB6C36CE-B974-4669-9A75-58A11698B4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150813</xdr:colOff>
      <xdr:row>18</xdr:row>
      <xdr:rowOff>95249</xdr:rowOff>
    </xdr:from>
    <xdr:to>
      <xdr:col>7</xdr:col>
      <xdr:colOff>95036</xdr:colOff>
      <xdr:row>32</xdr:row>
      <xdr:rowOff>20293</xdr:rowOff>
    </xdr:to>
    <xdr:graphicFrame macro="">
      <xdr:nvGraphicFramePr>
        <xdr:cNvPr id="12" name="Chart 11">
          <a:extLst>
            <a:ext uri="{FF2B5EF4-FFF2-40B4-BE49-F238E27FC236}">
              <a16:creationId xmlns:a16="http://schemas.microsoft.com/office/drawing/2014/main" id="{666A851F-0C0E-4B3D-9A90-646D64806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273842</xdr:colOff>
      <xdr:row>4</xdr:row>
      <xdr:rowOff>35716</xdr:rowOff>
    </xdr:from>
    <xdr:to>
      <xdr:col>21</xdr:col>
      <xdr:colOff>571501</xdr:colOff>
      <xdr:row>32</xdr:row>
      <xdr:rowOff>23813</xdr:rowOff>
    </xdr:to>
    <xdr:graphicFrame macro="">
      <xdr:nvGraphicFramePr>
        <xdr:cNvPr id="13" name="Chart 12">
          <a:extLst>
            <a:ext uri="{FF2B5EF4-FFF2-40B4-BE49-F238E27FC236}">
              <a16:creationId xmlns:a16="http://schemas.microsoft.com/office/drawing/2014/main" id="{7CDC2896-3048-483C-A32F-D3ABDD8AF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333374</xdr:colOff>
      <xdr:row>3</xdr:row>
      <xdr:rowOff>180975</xdr:rowOff>
    </xdr:from>
    <xdr:to>
      <xdr:col>23</xdr:col>
      <xdr:colOff>342899</xdr:colOff>
      <xdr:row>34</xdr:row>
      <xdr:rowOff>9525</xdr:rowOff>
    </xdr:to>
    <xdr:graphicFrame macro="">
      <xdr:nvGraphicFramePr>
        <xdr:cNvPr id="9" name="Chart 8">
          <a:extLst>
            <a:ext uri="{FF2B5EF4-FFF2-40B4-BE49-F238E27FC236}">
              <a16:creationId xmlns:a16="http://schemas.microsoft.com/office/drawing/2014/main" id="{F98B8CB0-FACF-4CE7-992F-0971AD329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180975</xdr:rowOff>
    </xdr:from>
    <xdr:to>
      <xdr:col>4</xdr:col>
      <xdr:colOff>0</xdr:colOff>
      <xdr:row>11</xdr:row>
      <xdr:rowOff>133350</xdr:rowOff>
    </xdr:to>
    <mc:AlternateContent xmlns:mc="http://schemas.openxmlformats.org/markup-compatibility/2006" xmlns:a14="http://schemas.microsoft.com/office/drawing/2010/main">
      <mc:Choice Requires="a14">
        <xdr:graphicFrame macro="">
          <xdr:nvGraphicFramePr>
            <xdr:cNvPr id="10" name="year 1">
              <a:extLst>
                <a:ext uri="{FF2B5EF4-FFF2-40B4-BE49-F238E27FC236}">
                  <a16:creationId xmlns:a16="http://schemas.microsoft.com/office/drawing/2014/main" id="{7C3DCBF4-2575-4846-91A5-29B2D8F704D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09600" y="1323975"/>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600075</xdr:colOff>
      <xdr:row>12</xdr:row>
      <xdr:rowOff>95250</xdr:rowOff>
    </xdr:from>
    <xdr:to>
      <xdr:col>3</xdr:col>
      <xdr:colOff>600075</xdr:colOff>
      <xdr:row>25</xdr:row>
      <xdr:rowOff>142875</xdr:rowOff>
    </xdr:to>
    <mc:AlternateContent xmlns:mc="http://schemas.openxmlformats.org/markup-compatibility/2006" xmlns:a14="http://schemas.microsoft.com/office/drawing/2010/main">
      <mc:Choice Requires="a14">
        <xdr:graphicFrame macro="">
          <xdr:nvGraphicFramePr>
            <xdr:cNvPr id="11" name="MonthName 1">
              <a:extLst>
                <a:ext uri="{FF2B5EF4-FFF2-40B4-BE49-F238E27FC236}">
                  <a16:creationId xmlns:a16="http://schemas.microsoft.com/office/drawing/2014/main" id="{785A4AE7-B585-4D31-A3F3-D9CB2C589EA8}"/>
                </a:ext>
              </a:extLst>
            </xdr:cNvPr>
            <xdr:cNvGraphicFramePr/>
          </xdr:nvGraphicFramePr>
          <xdr:xfrm>
            <a:off x="0" y="0"/>
            <a:ext cx="0" cy="0"/>
          </xdr:xfrm>
          <a:graphic>
            <a:graphicData uri="http://schemas.microsoft.com/office/drawing/2010/slicer">
              <sle:slicer xmlns:sle="http://schemas.microsoft.com/office/drawing/2010/slicer" name="MonthName 1"/>
            </a:graphicData>
          </a:graphic>
        </xdr:graphicFrame>
      </mc:Choice>
      <mc:Fallback xmlns="">
        <xdr:sp macro="" textlink="">
          <xdr:nvSpPr>
            <xdr:cNvPr id="0" name=""/>
            <xdr:cNvSpPr>
              <a:spLocks noTextEdit="1"/>
            </xdr:cNvSpPr>
          </xdr:nvSpPr>
          <xdr:spPr>
            <a:xfrm>
              <a:off x="600075" y="2381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600075</xdr:colOff>
      <xdr:row>26</xdr:row>
      <xdr:rowOff>123825</xdr:rowOff>
    </xdr:from>
    <xdr:to>
      <xdr:col>3</xdr:col>
      <xdr:colOff>600075</xdr:colOff>
      <xdr:row>36</xdr:row>
      <xdr:rowOff>85725</xdr:rowOff>
    </xdr:to>
    <mc:AlternateContent xmlns:mc="http://schemas.openxmlformats.org/markup-compatibility/2006" xmlns:a14="http://schemas.microsoft.com/office/drawing/2010/main">
      <mc:Choice Requires="a14">
        <xdr:graphicFrame macro="">
          <xdr:nvGraphicFramePr>
            <xdr:cNvPr id="12" name="week_of_month 1">
              <a:extLst>
                <a:ext uri="{FF2B5EF4-FFF2-40B4-BE49-F238E27FC236}">
                  <a16:creationId xmlns:a16="http://schemas.microsoft.com/office/drawing/2014/main" id="{DC7A8926-E979-41E5-9491-BE223EFB8F41}"/>
                </a:ext>
              </a:extLst>
            </xdr:cNvPr>
            <xdr:cNvGraphicFramePr/>
          </xdr:nvGraphicFramePr>
          <xdr:xfrm>
            <a:off x="0" y="0"/>
            <a:ext cx="0" cy="0"/>
          </xdr:xfrm>
          <a:graphic>
            <a:graphicData uri="http://schemas.microsoft.com/office/drawing/2010/slicer">
              <sle:slicer xmlns:sle="http://schemas.microsoft.com/office/drawing/2010/slicer" name="week_of_month 1"/>
            </a:graphicData>
          </a:graphic>
        </xdr:graphicFrame>
      </mc:Choice>
      <mc:Fallback xmlns="">
        <xdr:sp macro="" textlink="">
          <xdr:nvSpPr>
            <xdr:cNvPr id="0" name=""/>
            <xdr:cNvSpPr>
              <a:spLocks noTextEdit="1"/>
            </xdr:cNvSpPr>
          </xdr:nvSpPr>
          <xdr:spPr>
            <a:xfrm>
              <a:off x="600075" y="5076825"/>
              <a:ext cx="1828800" cy="1866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19050</xdr:colOff>
      <xdr:row>7</xdr:row>
      <xdr:rowOff>19051</xdr:rowOff>
    </xdr:from>
    <xdr:to>
      <xdr:col>28</xdr:col>
      <xdr:colOff>19050</xdr:colOff>
      <xdr:row>11</xdr:row>
      <xdr:rowOff>152401</xdr:rowOff>
    </xdr:to>
    <mc:AlternateContent xmlns:mc="http://schemas.openxmlformats.org/markup-compatibility/2006" xmlns:a14="http://schemas.microsoft.com/office/drawing/2010/main">
      <mc:Choice Requires="a14">
        <xdr:graphicFrame macro="">
          <xdr:nvGraphicFramePr>
            <xdr:cNvPr id="13" name="year 2">
              <a:extLst>
                <a:ext uri="{FF2B5EF4-FFF2-40B4-BE49-F238E27FC236}">
                  <a16:creationId xmlns:a16="http://schemas.microsoft.com/office/drawing/2014/main" id="{6D3A2EA9-0D5D-491C-9661-448F97E083CD}"/>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5259050" y="1352551"/>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0</xdr:colOff>
      <xdr:row>12</xdr:row>
      <xdr:rowOff>104775</xdr:rowOff>
    </xdr:from>
    <xdr:to>
      <xdr:col>28</xdr:col>
      <xdr:colOff>0</xdr:colOff>
      <xdr:row>25</xdr:row>
      <xdr:rowOff>152400</xdr:rowOff>
    </xdr:to>
    <mc:AlternateContent xmlns:mc="http://schemas.openxmlformats.org/markup-compatibility/2006" xmlns:a14="http://schemas.microsoft.com/office/drawing/2010/main">
      <mc:Choice Requires="a14">
        <xdr:graphicFrame macro="">
          <xdr:nvGraphicFramePr>
            <xdr:cNvPr id="14" name="MonthName 2">
              <a:extLst>
                <a:ext uri="{FF2B5EF4-FFF2-40B4-BE49-F238E27FC236}">
                  <a16:creationId xmlns:a16="http://schemas.microsoft.com/office/drawing/2014/main" id="{4C68779F-1DE3-4E04-A796-0FC3595A06DA}"/>
                </a:ext>
              </a:extLst>
            </xdr:cNvPr>
            <xdr:cNvGraphicFramePr/>
          </xdr:nvGraphicFramePr>
          <xdr:xfrm>
            <a:off x="0" y="0"/>
            <a:ext cx="0" cy="0"/>
          </xdr:xfrm>
          <a:graphic>
            <a:graphicData uri="http://schemas.microsoft.com/office/drawing/2010/slicer">
              <sle:slicer xmlns:sle="http://schemas.microsoft.com/office/drawing/2010/slicer" name="MonthName 2"/>
            </a:graphicData>
          </a:graphic>
        </xdr:graphicFrame>
      </mc:Choice>
      <mc:Fallback xmlns="">
        <xdr:sp macro="" textlink="">
          <xdr:nvSpPr>
            <xdr:cNvPr id="0" name=""/>
            <xdr:cNvSpPr>
              <a:spLocks noTextEdit="1"/>
            </xdr:cNvSpPr>
          </xdr:nvSpPr>
          <xdr:spPr>
            <a:xfrm>
              <a:off x="15240000" y="23907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19050</xdr:colOff>
      <xdr:row>26</xdr:row>
      <xdr:rowOff>123825</xdr:rowOff>
    </xdr:from>
    <xdr:to>
      <xdr:col>28</xdr:col>
      <xdr:colOff>19050</xdr:colOff>
      <xdr:row>36</xdr:row>
      <xdr:rowOff>114300</xdr:rowOff>
    </xdr:to>
    <mc:AlternateContent xmlns:mc="http://schemas.openxmlformats.org/markup-compatibility/2006" xmlns:a14="http://schemas.microsoft.com/office/drawing/2010/main">
      <mc:Choice Requires="a14">
        <xdr:graphicFrame macro="">
          <xdr:nvGraphicFramePr>
            <xdr:cNvPr id="15" name="week_of_month 2">
              <a:extLst>
                <a:ext uri="{FF2B5EF4-FFF2-40B4-BE49-F238E27FC236}">
                  <a16:creationId xmlns:a16="http://schemas.microsoft.com/office/drawing/2014/main" id="{3F321328-D43B-4333-8D14-1809D11C2D49}"/>
                </a:ext>
              </a:extLst>
            </xdr:cNvPr>
            <xdr:cNvGraphicFramePr/>
          </xdr:nvGraphicFramePr>
          <xdr:xfrm>
            <a:off x="0" y="0"/>
            <a:ext cx="0" cy="0"/>
          </xdr:xfrm>
          <a:graphic>
            <a:graphicData uri="http://schemas.microsoft.com/office/drawing/2010/slicer">
              <sle:slicer xmlns:sle="http://schemas.microsoft.com/office/drawing/2010/slicer" name="week_of_month 2"/>
            </a:graphicData>
          </a:graphic>
        </xdr:graphicFrame>
      </mc:Choice>
      <mc:Fallback xmlns="">
        <xdr:sp macro="" textlink="">
          <xdr:nvSpPr>
            <xdr:cNvPr id="0" name=""/>
            <xdr:cNvSpPr>
              <a:spLocks noTextEdit="1"/>
            </xdr:cNvSpPr>
          </xdr:nvSpPr>
          <xdr:spPr>
            <a:xfrm>
              <a:off x="15259050" y="5076825"/>
              <a:ext cx="1828800" cy="1895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33</xdr:col>
      <xdr:colOff>207169</xdr:colOff>
      <xdr:row>5</xdr:row>
      <xdr:rowOff>19051</xdr:rowOff>
    </xdr:from>
    <xdr:to>
      <xdr:col>36</xdr:col>
      <xdr:colOff>207169</xdr:colOff>
      <xdr:row>18</xdr:row>
      <xdr:rowOff>66676</xdr:rowOff>
    </xdr:to>
    <mc:AlternateContent xmlns:mc="http://schemas.openxmlformats.org/markup-compatibility/2006" xmlns:a14="http://schemas.microsoft.com/office/drawing/2010/main">
      <mc:Choice Requires="a14">
        <xdr:graphicFrame macro="">
          <xdr:nvGraphicFramePr>
            <xdr:cNvPr id="2" name="Statefilter">
              <a:extLst>
                <a:ext uri="{FF2B5EF4-FFF2-40B4-BE49-F238E27FC236}">
                  <a16:creationId xmlns:a16="http://schemas.microsoft.com/office/drawing/2014/main" id="{276BC27A-9D6A-4B76-A8F1-81CEB11328E2}"/>
                </a:ext>
              </a:extLst>
            </xdr:cNvPr>
            <xdr:cNvGraphicFramePr/>
          </xdr:nvGraphicFramePr>
          <xdr:xfrm>
            <a:off x="0" y="0"/>
            <a:ext cx="0" cy="0"/>
          </xdr:xfrm>
          <a:graphic>
            <a:graphicData uri="http://schemas.microsoft.com/office/drawing/2010/slicer">
              <sle:slicer xmlns:sle="http://schemas.microsoft.com/office/drawing/2010/slicer" name="Statefilter"/>
            </a:graphicData>
          </a:graphic>
        </xdr:graphicFrame>
      </mc:Choice>
      <mc:Fallback xmlns="">
        <xdr:sp macro="" textlink="">
          <xdr:nvSpPr>
            <xdr:cNvPr id="0" name=""/>
            <xdr:cNvSpPr>
              <a:spLocks noTextEdit="1"/>
            </xdr:cNvSpPr>
          </xdr:nvSpPr>
          <xdr:spPr>
            <a:xfrm>
              <a:off x="20245388" y="971551"/>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523877</xdr:colOff>
      <xdr:row>5</xdr:row>
      <xdr:rowOff>35720</xdr:rowOff>
    </xdr:from>
    <xdr:to>
      <xdr:col>16</xdr:col>
      <xdr:colOff>392908</xdr:colOff>
      <xdr:row>41</xdr:row>
      <xdr:rowOff>178595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819E93A8-D7E3-473C-98ED-F1CCE27F4A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3877" y="988220"/>
              <a:ext cx="9622631" cy="70008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119063</xdr:colOff>
      <xdr:row>5</xdr:row>
      <xdr:rowOff>23813</xdr:rowOff>
    </xdr:from>
    <xdr:to>
      <xdr:col>32</xdr:col>
      <xdr:colOff>595313</xdr:colOff>
      <xdr:row>41</xdr:row>
      <xdr:rowOff>166688</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24F80EC9-E52E-478F-B750-82CB9510B7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482263" y="976313"/>
              <a:ext cx="9620250" cy="70008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483825</xdr:colOff>
      <xdr:row>44</xdr:row>
      <xdr:rowOff>9742</xdr:rowOff>
    </xdr:from>
    <xdr:to>
      <xdr:col>32</xdr:col>
      <xdr:colOff>588818</xdr:colOff>
      <xdr:row>95</xdr:row>
      <xdr:rowOff>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523381B1-76EC-491D-9E24-44C41D4AD6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703025" y="8391742"/>
              <a:ext cx="18392993" cy="970575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85598</xdr:colOff>
      <xdr:row>99</xdr:row>
      <xdr:rowOff>43295</xdr:rowOff>
    </xdr:from>
    <xdr:to>
      <xdr:col>16</xdr:col>
      <xdr:colOff>542277</xdr:colOff>
      <xdr:row>134</xdr:row>
      <xdr:rowOff>97415</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B2C98803-3E9C-4AF0-B0D0-DD8A3C1AF2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95198" y="18902795"/>
              <a:ext cx="9600679" cy="67216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357188</xdr:colOff>
      <xdr:row>99</xdr:row>
      <xdr:rowOff>71438</xdr:rowOff>
    </xdr:from>
    <xdr:to>
      <xdr:col>33</xdr:col>
      <xdr:colOff>189507</xdr:colOff>
      <xdr:row>134</xdr:row>
      <xdr:rowOff>125558</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983ADAD3-8DC5-4C72-AF11-3C25333BBA4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720388" y="18930938"/>
              <a:ext cx="9585919" cy="67216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421049</xdr:colOff>
      <xdr:row>137</xdr:row>
      <xdr:rowOff>114733</xdr:rowOff>
    </xdr:from>
    <xdr:to>
      <xdr:col>33</xdr:col>
      <xdr:colOff>217558</xdr:colOff>
      <xdr:row>174</xdr:row>
      <xdr:rowOff>28141</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A1C5D0FF-3009-4B43-8C4C-D8CC743E9F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0784249" y="26213233"/>
              <a:ext cx="9550109" cy="696190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166686</xdr:colOff>
      <xdr:row>137</xdr:row>
      <xdr:rowOff>98497</xdr:rowOff>
    </xdr:from>
    <xdr:to>
      <xdr:col>16</xdr:col>
      <xdr:colOff>570415</xdr:colOff>
      <xdr:row>174</xdr:row>
      <xdr:rowOff>11905</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9DFA7601-1A65-4194-8C2D-2043AFF8CC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776286" y="26196997"/>
              <a:ext cx="9547729" cy="696190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33</xdr:col>
      <xdr:colOff>214313</xdr:colOff>
      <xdr:row>46</xdr:row>
      <xdr:rowOff>73819</xdr:rowOff>
    </xdr:from>
    <xdr:to>
      <xdr:col>36</xdr:col>
      <xdr:colOff>214313</xdr:colOff>
      <xdr:row>59</xdr:row>
      <xdr:rowOff>121444</xdr:rowOff>
    </xdr:to>
    <mc:AlternateContent xmlns:mc="http://schemas.openxmlformats.org/markup-compatibility/2006" xmlns:a14="http://schemas.microsoft.com/office/drawing/2010/main">
      <mc:Choice Requires="a14">
        <xdr:graphicFrame macro="">
          <xdr:nvGraphicFramePr>
            <xdr:cNvPr id="11" name="Statefilter 2">
              <a:extLst>
                <a:ext uri="{FF2B5EF4-FFF2-40B4-BE49-F238E27FC236}">
                  <a16:creationId xmlns:a16="http://schemas.microsoft.com/office/drawing/2014/main" id="{324C9B05-C569-4B2E-A9C4-2C459D81C4DE}"/>
                </a:ext>
              </a:extLst>
            </xdr:cNvPr>
            <xdr:cNvGraphicFramePr/>
          </xdr:nvGraphicFramePr>
          <xdr:xfrm>
            <a:off x="0" y="0"/>
            <a:ext cx="0" cy="0"/>
          </xdr:xfrm>
          <a:graphic>
            <a:graphicData uri="http://schemas.microsoft.com/office/drawing/2010/slicer">
              <sle:slicer xmlns:sle="http://schemas.microsoft.com/office/drawing/2010/slicer" name="Statefilter 2"/>
            </a:graphicData>
          </a:graphic>
        </xdr:graphicFrame>
      </mc:Choice>
      <mc:Fallback xmlns="">
        <xdr:sp macro="" textlink="">
          <xdr:nvSpPr>
            <xdr:cNvPr id="0" name=""/>
            <xdr:cNvSpPr>
              <a:spLocks noTextEdit="1"/>
            </xdr:cNvSpPr>
          </xdr:nvSpPr>
          <xdr:spPr>
            <a:xfrm>
              <a:off x="20252532" y="8836819"/>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404813</xdr:colOff>
      <xdr:row>99</xdr:row>
      <xdr:rowOff>59531</xdr:rowOff>
    </xdr:from>
    <xdr:to>
      <xdr:col>36</xdr:col>
      <xdr:colOff>404813</xdr:colOff>
      <xdr:row>112</xdr:row>
      <xdr:rowOff>107156</xdr:rowOff>
    </xdr:to>
    <mc:AlternateContent xmlns:mc="http://schemas.openxmlformats.org/markup-compatibility/2006" xmlns:a14="http://schemas.microsoft.com/office/drawing/2010/main">
      <mc:Choice Requires="a14">
        <xdr:graphicFrame macro="">
          <xdr:nvGraphicFramePr>
            <xdr:cNvPr id="12" name="Statefilter 1">
              <a:extLst>
                <a:ext uri="{FF2B5EF4-FFF2-40B4-BE49-F238E27FC236}">
                  <a16:creationId xmlns:a16="http://schemas.microsoft.com/office/drawing/2014/main" id="{BF71533C-B651-4AEA-A3C0-BD397CFBC434}"/>
                </a:ext>
              </a:extLst>
            </xdr:cNvPr>
            <xdr:cNvGraphicFramePr/>
          </xdr:nvGraphicFramePr>
          <xdr:xfrm>
            <a:off x="0" y="0"/>
            <a:ext cx="0" cy="0"/>
          </xdr:xfrm>
          <a:graphic>
            <a:graphicData uri="http://schemas.microsoft.com/office/drawing/2010/slicer">
              <sle:slicer xmlns:sle="http://schemas.microsoft.com/office/drawing/2010/slicer" name="Statefilter 1"/>
            </a:graphicData>
          </a:graphic>
        </xdr:graphicFrame>
      </mc:Choice>
      <mc:Fallback xmlns="">
        <xdr:sp macro="" textlink="">
          <xdr:nvSpPr>
            <xdr:cNvPr id="0" name=""/>
            <xdr:cNvSpPr>
              <a:spLocks noTextEdit="1"/>
            </xdr:cNvSpPr>
          </xdr:nvSpPr>
          <xdr:spPr>
            <a:xfrm>
              <a:off x="20443032" y="18919031"/>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404812</xdr:colOff>
      <xdr:row>138</xdr:row>
      <xdr:rowOff>23813</xdr:rowOff>
    </xdr:from>
    <xdr:to>
      <xdr:col>36</xdr:col>
      <xdr:colOff>404812</xdr:colOff>
      <xdr:row>151</xdr:row>
      <xdr:rowOff>71438</xdr:rowOff>
    </xdr:to>
    <mc:AlternateContent xmlns:mc="http://schemas.openxmlformats.org/markup-compatibility/2006" xmlns:a14="http://schemas.microsoft.com/office/drawing/2010/main">
      <mc:Choice Requires="a14">
        <xdr:graphicFrame macro="">
          <xdr:nvGraphicFramePr>
            <xdr:cNvPr id="13" name="Statefilter 3">
              <a:extLst>
                <a:ext uri="{FF2B5EF4-FFF2-40B4-BE49-F238E27FC236}">
                  <a16:creationId xmlns:a16="http://schemas.microsoft.com/office/drawing/2014/main" id="{7BA6EC69-B68B-4E76-8674-431B7CF23641}"/>
                </a:ext>
              </a:extLst>
            </xdr:cNvPr>
            <xdr:cNvGraphicFramePr/>
          </xdr:nvGraphicFramePr>
          <xdr:xfrm>
            <a:off x="0" y="0"/>
            <a:ext cx="0" cy="0"/>
          </xdr:xfrm>
          <a:graphic>
            <a:graphicData uri="http://schemas.microsoft.com/office/drawing/2010/slicer">
              <sle:slicer xmlns:sle="http://schemas.microsoft.com/office/drawing/2010/slicer" name="Statefilter 3"/>
            </a:graphicData>
          </a:graphic>
        </xdr:graphicFrame>
      </mc:Choice>
      <mc:Fallback xmlns="">
        <xdr:sp macro="" textlink="">
          <xdr:nvSpPr>
            <xdr:cNvPr id="0" name=""/>
            <xdr:cNvSpPr>
              <a:spLocks noTextEdit="1"/>
            </xdr:cNvSpPr>
          </xdr:nvSpPr>
          <xdr:spPr>
            <a:xfrm>
              <a:off x="20443031" y="26312813"/>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35719</xdr:colOff>
      <xdr:row>21</xdr:row>
      <xdr:rowOff>154781</xdr:rowOff>
    </xdr:from>
    <xdr:to>
      <xdr:col>18</xdr:col>
      <xdr:colOff>357187</xdr:colOff>
      <xdr:row>26</xdr:row>
      <xdr:rowOff>35719</xdr:rowOff>
    </xdr:to>
    <xdr:sp macro="" textlink="">
      <xdr:nvSpPr>
        <xdr:cNvPr id="10" name="Arrow: Right 9">
          <a:extLst>
            <a:ext uri="{FF2B5EF4-FFF2-40B4-BE49-F238E27FC236}">
              <a16:creationId xmlns:a16="http://schemas.microsoft.com/office/drawing/2014/main" id="{4B8631F5-2E0D-5CED-AE54-858A12EEFFBC}"/>
            </a:ext>
          </a:extLst>
        </xdr:cNvPr>
        <xdr:cNvSpPr/>
      </xdr:nvSpPr>
      <xdr:spPr>
        <a:xfrm>
          <a:off x="9144000" y="4155281"/>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581026</xdr:colOff>
      <xdr:row>37</xdr:row>
      <xdr:rowOff>92868</xdr:rowOff>
    </xdr:from>
    <xdr:to>
      <xdr:col>25</xdr:col>
      <xdr:colOff>200026</xdr:colOff>
      <xdr:row>48</xdr:row>
      <xdr:rowOff>140493</xdr:rowOff>
    </xdr:to>
    <xdr:sp macro="" textlink="">
      <xdr:nvSpPr>
        <xdr:cNvPr id="14" name="Arrow: Right 13">
          <a:extLst>
            <a:ext uri="{FF2B5EF4-FFF2-40B4-BE49-F238E27FC236}">
              <a16:creationId xmlns:a16="http://schemas.microsoft.com/office/drawing/2014/main" id="{14B5F38F-064C-43F2-A645-FE28B5F2EFFC}"/>
            </a:ext>
          </a:extLst>
        </xdr:cNvPr>
        <xdr:cNvSpPr/>
      </xdr:nvSpPr>
      <xdr:spPr>
        <a:xfrm rot="5400000">
          <a:off x="13892213" y="7796212"/>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357188</xdr:colOff>
      <xdr:row>91</xdr:row>
      <xdr:rowOff>95251</xdr:rowOff>
    </xdr:from>
    <xdr:to>
      <xdr:col>11</xdr:col>
      <xdr:colOff>583408</xdr:colOff>
      <xdr:row>102</xdr:row>
      <xdr:rowOff>142876</xdr:rowOff>
    </xdr:to>
    <xdr:sp macro="" textlink="">
      <xdr:nvSpPr>
        <xdr:cNvPr id="15" name="Arrow: Right 14">
          <a:extLst>
            <a:ext uri="{FF2B5EF4-FFF2-40B4-BE49-F238E27FC236}">
              <a16:creationId xmlns:a16="http://schemas.microsoft.com/office/drawing/2014/main" id="{4A4015D8-60B7-4C57-806E-18571524AF53}"/>
            </a:ext>
          </a:extLst>
        </xdr:cNvPr>
        <xdr:cNvSpPr/>
      </xdr:nvSpPr>
      <xdr:spPr>
        <a:xfrm rot="5400000">
          <a:off x="5774532" y="18085595"/>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190500</xdr:colOff>
      <xdr:row>115</xdr:row>
      <xdr:rowOff>23812</xdr:rowOff>
    </xdr:from>
    <xdr:to>
      <xdr:col>18</xdr:col>
      <xdr:colOff>511968</xdr:colOff>
      <xdr:row>119</xdr:row>
      <xdr:rowOff>95250</xdr:rowOff>
    </xdr:to>
    <xdr:sp macro="" textlink="">
      <xdr:nvSpPr>
        <xdr:cNvPr id="16" name="Arrow: Right 15">
          <a:extLst>
            <a:ext uri="{FF2B5EF4-FFF2-40B4-BE49-F238E27FC236}">
              <a16:creationId xmlns:a16="http://schemas.microsoft.com/office/drawing/2014/main" id="{55AFFDCC-F4B7-4188-A357-1163E80C070A}"/>
            </a:ext>
          </a:extLst>
        </xdr:cNvPr>
        <xdr:cNvSpPr/>
      </xdr:nvSpPr>
      <xdr:spPr>
        <a:xfrm>
          <a:off x="9298781" y="21931312"/>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27</xdr:col>
      <xdr:colOff>1</xdr:colOff>
      <xdr:row>130</xdr:row>
      <xdr:rowOff>95251</xdr:rowOff>
    </xdr:from>
    <xdr:to>
      <xdr:col>28</xdr:col>
      <xdr:colOff>226220</xdr:colOff>
      <xdr:row>141</xdr:row>
      <xdr:rowOff>142876</xdr:rowOff>
    </xdr:to>
    <xdr:sp macro="" textlink="">
      <xdr:nvSpPr>
        <xdr:cNvPr id="17" name="Arrow: Right 16">
          <a:extLst>
            <a:ext uri="{FF2B5EF4-FFF2-40B4-BE49-F238E27FC236}">
              <a16:creationId xmlns:a16="http://schemas.microsoft.com/office/drawing/2014/main" id="{5CE71A6F-323D-428A-A620-0794000C3DAF}"/>
            </a:ext>
          </a:extLst>
        </xdr:cNvPr>
        <xdr:cNvSpPr/>
      </xdr:nvSpPr>
      <xdr:spPr>
        <a:xfrm rot="5400000">
          <a:off x="15740063" y="25515095"/>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273844</xdr:colOff>
      <xdr:row>152</xdr:row>
      <xdr:rowOff>178593</xdr:rowOff>
    </xdr:from>
    <xdr:to>
      <xdr:col>18</xdr:col>
      <xdr:colOff>595312</xdr:colOff>
      <xdr:row>157</xdr:row>
      <xdr:rowOff>59531</xdr:rowOff>
    </xdr:to>
    <xdr:sp macro="" textlink="">
      <xdr:nvSpPr>
        <xdr:cNvPr id="18" name="Arrow: Right 17">
          <a:extLst>
            <a:ext uri="{FF2B5EF4-FFF2-40B4-BE49-F238E27FC236}">
              <a16:creationId xmlns:a16="http://schemas.microsoft.com/office/drawing/2014/main" id="{B79D7D55-8052-4F47-8BE7-A3C1D567382F}"/>
            </a:ext>
          </a:extLst>
        </xdr:cNvPr>
        <xdr:cNvSpPr/>
      </xdr:nvSpPr>
      <xdr:spPr>
        <a:xfrm rot="10800000">
          <a:off x="9382125" y="29134593"/>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85725</xdr:colOff>
      <xdr:row>6</xdr:row>
      <xdr:rowOff>185737</xdr:rowOff>
    </xdr:from>
    <xdr:to>
      <xdr:col>6</xdr:col>
      <xdr:colOff>409575</xdr:colOff>
      <xdr:row>23</xdr:row>
      <xdr:rowOff>28575</xdr:rowOff>
    </xdr:to>
    <xdr:graphicFrame macro="">
      <xdr:nvGraphicFramePr>
        <xdr:cNvPr id="8" name="Chart 7">
          <a:extLst>
            <a:ext uri="{FF2B5EF4-FFF2-40B4-BE49-F238E27FC236}">
              <a16:creationId xmlns:a16="http://schemas.microsoft.com/office/drawing/2014/main" id="{7EA05933-0740-EF16-8137-BF16414A5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514350</xdr:colOff>
      <xdr:row>7</xdr:row>
      <xdr:rowOff>14287</xdr:rowOff>
    </xdr:from>
    <xdr:to>
      <xdr:col>15</xdr:col>
      <xdr:colOff>590550</xdr:colOff>
      <xdr:row>23</xdr:row>
      <xdr:rowOff>47625</xdr:rowOff>
    </xdr:to>
    <xdr:graphicFrame macro="">
      <xdr:nvGraphicFramePr>
        <xdr:cNvPr id="9" name="Chart 8">
          <a:extLst>
            <a:ext uri="{FF2B5EF4-FFF2-40B4-BE49-F238E27FC236}">
              <a16:creationId xmlns:a16="http://schemas.microsoft.com/office/drawing/2014/main" id="{9F9188DC-CC33-B2EE-7DFB-7DD299AB2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7</xdr:row>
      <xdr:rowOff>14287</xdr:rowOff>
    </xdr:from>
    <xdr:to>
      <xdr:col>21</xdr:col>
      <xdr:colOff>1485900</xdr:colOff>
      <xdr:row>23</xdr:row>
      <xdr:rowOff>47625</xdr:rowOff>
    </xdr:to>
    <xdr:graphicFrame macro="">
      <xdr:nvGraphicFramePr>
        <xdr:cNvPr id="10" name="Chart 9">
          <a:extLst>
            <a:ext uri="{FF2B5EF4-FFF2-40B4-BE49-F238E27FC236}">
              <a16:creationId xmlns:a16="http://schemas.microsoft.com/office/drawing/2014/main" id="{39446C47-F2FB-A829-2E1B-38FE7D7EF8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Covid_Project\data\SQL_files\country_data_daily_basis.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 refreshedDate="45101.801474652777" createdVersion="7" refreshedVersion="7" minRefreshableVersion="3" recordCount="613" xr:uid="{38B17627-F8A5-4F99-AA89-9DA68B25DDEC}">
  <cacheSource type="worksheet">
    <worksheetSource ref="A1:O614" sheet="Data" r:id="rId2"/>
  </cacheSource>
  <cacheFields count="15">
    <cacheField name="year" numFmtId="0">
      <sharedItems containsSemiMixedTypes="0" containsString="0" containsNumber="1" containsInteger="1" minValue="2020" maxValue="2021" count="2">
        <n v="2020"/>
        <n v="2021"/>
      </sharedItems>
    </cacheField>
    <cacheField name="MonthName" numFmtId="0">
      <sharedItems count="12">
        <s v="January"/>
        <s v="February"/>
        <s v="March"/>
        <s v="April"/>
        <s v="May"/>
        <s v="June"/>
        <s v="July"/>
        <s v="August"/>
        <s v="September"/>
        <s v="October"/>
        <s v="November"/>
        <s v="December"/>
      </sharedItems>
    </cacheField>
    <cacheField name="week_of_month" numFmtId="0">
      <sharedItems containsSemiMixedTypes="0" containsString="0" containsNumber="1" containsInteger="1" minValue="1" maxValue="5" count="5">
        <n v="5"/>
        <n v="1"/>
        <n v="2"/>
        <n v="3"/>
        <n v="4"/>
      </sharedItems>
    </cacheField>
    <cacheField name="daily_confirmed" numFmtId="0">
      <sharedItems containsSemiMixedTypes="0" containsString="0" containsNumber="1" containsInteger="1" minValue="0" maxValue="828560" count="605">
        <n v="2"/>
        <n v="0"/>
        <n v="4"/>
        <n v="44"/>
        <n v="6"/>
        <n v="10"/>
        <n v="18"/>
        <n v="30"/>
        <n v="16"/>
        <n v="20"/>
        <n v="22"/>
        <n v="28"/>
        <n v="40"/>
        <n v="50"/>
        <n v="54"/>
        <n v="116"/>
        <n v="156"/>
        <n v="138"/>
        <n v="188"/>
        <n v="148"/>
        <n v="172"/>
        <n v="146"/>
        <n v="306"/>
        <n v="272"/>
        <n v="240"/>
        <n v="374"/>
        <n v="618"/>
        <n v="848"/>
        <n v="972"/>
        <n v="1120"/>
        <n v="1158"/>
        <n v="1218"/>
        <n v="968"/>
        <n v="1146"/>
        <n v="1130"/>
        <n v="1626"/>
        <n v="1742"/>
        <n v="1708"/>
        <n v="1516"/>
        <n v="2486"/>
        <n v="2062"/>
        <n v="1772"/>
        <n v="2122"/>
        <n v="1844"/>
        <n v="2742"/>
        <n v="3160"/>
        <n v="2478"/>
        <n v="3074"/>
        <n v="2584"/>
        <n v="3334"/>
        <n v="2816"/>
        <n v="3670"/>
        <n v="3214"/>
        <n v="3136"/>
        <n v="3804"/>
        <n v="3410"/>
        <n v="3604"/>
        <n v="4792"/>
        <n v="5128"/>
        <n v="5904"/>
        <n v="7312"/>
        <n v="5942"/>
        <n v="7204"/>
        <n v="6688"/>
        <n v="6678"/>
        <n v="6350"/>
        <n v="8622"/>
        <n v="7184"/>
        <n v="7124"/>
        <n v="7452"/>
        <n v="7982"/>
        <n v="7616"/>
        <n v="9588"/>
        <n v="10098"/>
        <n v="9256"/>
        <n v="12308"/>
        <n v="11440"/>
        <n v="12046"/>
        <n v="13072"/>
        <n v="13330"/>
        <n v="14222"/>
        <n v="12828"/>
        <n v="11814"/>
        <n v="14492"/>
        <n v="14508"/>
        <n v="16276"/>
        <n v="16728"/>
        <n v="17578"/>
        <n v="15448"/>
        <n v="17624"/>
        <n v="19376"/>
        <n v="19694"/>
        <n v="18944"/>
        <n v="20816"/>
        <n v="21764"/>
        <n v="17072"/>
        <n v="19962"/>
        <n v="22312"/>
        <n v="22270"/>
        <n v="22612"/>
        <n v="24078"/>
        <n v="22808"/>
        <n v="20064"/>
        <n v="22170"/>
        <n v="26216"/>
        <n v="27658"/>
        <n v="29480"/>
        <n v="31836"/>
        <n v="30302"/>
        <n v="27120"/>
        <n v="31312"/>
        <n v="33736"/>
        <n v="36410"/>
        <n v="36510"/>
        <n v="40284"/>
        <n v="39220"/>
        <n v="36678"/>
        <n v="38860"/>
        <n v="43894"/>
        <n v="45436"/>
        <n v="48036"/>
        <n v="47884"/>
        <n v="45000"/>
        <n v="46296"/>
        <n v="51122"/>
        <n v="51580"/>
        <n v="55498"/>
        <n v="55508"/>
        <n v="58212"/>
        <n v="56356"/>
        <n v="59834"/>
        <n v="65214"/>
        <n v="70936"/>
        <n v="69648"/>
        <n v="74822"/>
        <n v="80470"/>
        <n v="73612"/>
        <n v="78340"/>
        <n v="91202"/>
        <n v="96886"/>
        <n v="97776"/>
        <n v="100144"/>
        <n v="97864"/>
        <n v="92968"/>
        <n v="99262"/>
        <n v="104958"/>
        <n v="109936"/>
        <n v="114972"/>
        <n v="110234"/>
        <n v="105344"/>
        <n v="100982"/>
        <n v="102564"/>
        <n v="113252"/>
        <n v="124340"/>
        <n v="122910"/>
        <n v="130312"/>
        <n v="124234"/>
        <n v="106032"/>
        <n v="122504"/>
        <n v="134132"/>
        <n v="128282"/>
        <n v="131220"/>
        <n v="127972"/>
        <n v="116192"/>
        <n v="108596"/>
        <n v="130048"/>
        <n v="138392"/>
        <n v="137036"/>
        <n v="138058"/>
        <n v="140134"/>
        <n v="123498"/>
        <n v="119392"/>
        <n v="133746"/>
        <n v="151990"/>
        <n v="153654"/>
        <n v="153314"/>
        <n v="156958"/>
        <n v="158922"/>
        <n v="137532"/>
        <n v="156336"/>
        <n v="165730"/>
        <n v="168318"/>
        <n v="174214"/>
        <n v="181212"/>
        <n v="183450"/>
        <n v="150030"/>
        <n v="179710"/>
        <n v="191072"/>
        <n v="193524"/>
        <n v="195310"/>
        <n v="188828"/>
        <n v="186440"/>
        <n v="163818"/>
        <n v="182194"/>
        <n v="195720"/>
        <n v="193574"/>
        <n v="185946"/>
        <n v="185148"/>
        <n v="174790"/>
        <n v="148986"/>
        <n v="166724"/>
        <n v="173406"/>
        <n v="171842"/>
        <n v="171434"/>
        <n v="177518"/>
        <n v="165540"/>
        <n v="139338"/>
        <n v="161000"/>
        <n v="173496"/>
        <n v="163570"/>
        <n v="159770"/>
        <n v="150958"/>
        <n v="149540"/>
        <n v="120260"/>
        <n v="143738"/>
        <n v="157618"/>
        <n v="141596"/>
        <n v="146610"/>
        <n v="148836"/>
        <n v="135578"/>
        <n v="108524"/>
        <n v="127434"/>
        <n v="135622"/>
        <n v="126882"/>
        <n v="124608"/>
        <n v="123786"/>
        <n v="113038"/>
        <n v="91012"/>
        <n v="108696"/>
        <n v="112528"/>
        <n v="108742"/>
        <n v="107862"/>
        <n v="100732"/>
        <n v="91844"/>
        <n v="72208"/>
        <n v="86072"/>
        <n v="100376"/>
        <n v="97530"/>
        <n v="96234"/>
        <n v="94456"/>
        <n v="91856"/>
        <n v="75184"/>
        <n v="92054"/>
        <n v="100930"/>
        <n v="95256"/>
        <n v="100718"/>
        <n v="91622"/>
        <n v="93414"/>
        <n v="74238"/>
        <n v="89448"/>
        <n v="96570"/>
        <n v="89168"/>
        <n v="89240"/>
        <n v="83384"/>
        <n v="61362"/>
        <n v="57218"/>
        <n v="77096"/>
        <n v="90732"/>
        <n v="92370"/>
        <n v="92566"/>
        <n v="90602"/>
        <n v="88808"/>
        <n v="74882"/>
        <n v="88490"/>
        <n v="89398"/>
        <n v="86348"/>
        <n v="82706"/>
        <n v="83630"/>
        <n v="78072"/>
        <n v="62358"/>
        <n v="72948"/>
        <n v="71012"/>
        <n v="73148"/>
        <n v="73422"/>
        <n v="72020"/>
        <n v="66356"/>
        <n v="52454"/>
        <n v="64166"/>
        <n v="63274"/>
        <n v="58822"/>
        <n v="59922"/>
        <n v="60708"/>
        <n v="54672"/>
        <n v="43882"/>
        <n v="52502"/>
        <n v="36344"/>
        <n v="53508"/>
        <n v="53982"/>
        <n v="53668"/>
        <n v="49244"/>
        <n v="38294"/>
        <n v="47760"/>
        <n v="49432"/>
        <n v="46888"/>
        <n v="44698"/>
        <n v="37150"/>
        <n v="40666"/>
        <n v="32144"/>
        <n v="41084"/>
        <n v="43890"/>
        <n v="38052"/>
        <n v="40318"/>
        <n v="36288"/>
        <n v="33356"/>
        <n v="32556"/>
        <n v="35818"/>
        <n v="40944"/>
        <n v="36246"/>
        <n v="36906"/>
        <n v="37640"/>
        <n v="32172"/>
        <n v="24962"/>
        <n v="31806"/>
        <n v="34030"/>
        <n v="31354"/>
        <n v="30310"/>
        <n v="30100"/>
        <n v="27924"/>
        <n v="19974"/>
        <n v="27574"/>
        <n v="30558"/>
        <n v="28990"/>
        <n v="28646"/>
        <n v="29792"/>
        <n v="26464"/>
        <n v="18196"/>
        <n v="25466"/>
        <n v="23112"/>
        <n v="37824"/>
        <n v="26108"/>
        <n v="26146"/>
        <n v="23054"/>
        <n v="17158"/>
        <n v="22002"/>
        <n v="25850"/>
        <n v="24802"/>
        <n v="23422"/>
        <n v="24138"/>
        <n v="23572"/>
        <n v="17430"/>
        <n v="21462"/>
        <n v="25078"/>
        <n v="18706"/>
        <n v="24274"/>
        <n v="24396"/>
        <n v="23412"/>
        <n v="18172"/>
        <n v="23184"/>
        <n v="25724"/>
        <n v="26476"/>
        <n v="27832"/>
        <n v="27838"/>
        <n v="28556"/>
        <n v="20988"/>
        <n v="27364"/>
        <n v="33860"/>
        <n v="33198"/>
        <n v="33124"/>
        <n v="33610"/>
        <n v="31228"/>
        <n v="24540"/>
        <n v="29996"/>
        <n v="34850"/>
        <n v="33648"/>
        <n v="36648"/>
        <n v="37448"/>
        <n v="37300"/>
        <n v="30706"/>
        <n v="35746"/>
        <n v="45702"/>
        <n v="46596"/>
        <n v="49690"/>
        <n v="50308"/>
        <n v="53026"/>
        <n v="48874"/>
        <n v="57738"/>
        <n v="71676"/>
        <n v="79374"/>
        <n v="81812"/>
        <n v="87630"/>
        <n v="94018"/>
        <n v="81272"/>
        <n v="94478"/>
        <n v="106838"/>
        <n v="118170"/>
        <n v="124552"/>
        <n v="125264"/>
        <n v="136412"/>
        <n v="112304"/>
        <n v="106474"/>
        <n v="144230"/>
        <n v="162796"/>
        <n v="178046"/>
        <n v="185988"/>
        <n v="207588"/>
        <n v="193126"/>
        <n v="230624"/>
        <n v="252552"/>
        <n v="263756"/>
        <n v="289994"/>
        <n v="305130"/>
        <n v="339830"/>
        <n v="321708"/>
        <n v="370612"/>
        <n v="399168"/>
        <n v="433676"/>
        <n v="468004"/>
        <n v="521790"/>
        <n v="550166"/>
        <n v="514034"/>
        <n v="588756"/>
        <n v="631504"/>
        <n v="665062"/>
        <n v="690592"/>
        <n v="697992"/>
        <n v="709316"/>
        <n v="638942"/>
        <n v="725826"/>
        <n v="758806"/>
        <n v="773546"/>
        <n v="804028"/>
        <n v="785152"/>
        <n v="740180"/>
        <n v="711538"/>
        <n v="765694"/>
        <n v="825248"/>
        <n v="828560"/>
        <n v="813802"/>
        <n v="807616"/>
        <n v="732910"/>
        <n v="658982"/>
        <n v="697110"/>
        <n v="725264"/>
        <n v="686010"/>
        <n v="652512"/>
        <n v="621514"/>
        <n v="563674"/>
        <n v="526042"/>
        <n v="534492"/>
        <n v="552374"/>
        <n v="518484"/>
        <n v="514598"/>
        <n v="481794"/>
        <n v="445668"/>
        <n v="391714"/>
        <n v="417984"/>
        <n v="423020"/>
        <n v="372150"/>
        <n v="348166"/>
        <n v="330564"/>
        <n v="306792"/>
        <n v="253766"/>
        <n v="266304"/>
        <n v="268088"/>
        <n v="264848"/>
        <n v="240908"/>
        <n v="228976"/>
        <n v="202418"/>
        <n v="171608"/>
        <n v="185574"/>
        <n v="187766"/>
        <n v="183698"/>
        <n v="169148"/>
        <n v="161050"/>
        <n v="142002"/>
        <n v="120016"/>
        <n v="124434"/>
        <n v="134578"/>
        <n v="124872"/>
        <n v="121530"/>
        <n v="117230"/>
        <n v="105956"/>
        <n v="85366"/>
        <n v="101634"/>
        <n v="108618"/>
        <n v="103318"/>
        <n v="97536"/>
        <n v="99688"/>
        <n v="93046"/>
        <n v="74140"/>
        <n v="92208"/>
        <n v="97212"/>
        <n v="93562"/>
        <n v="88374"/>
        <n v="86054"/>
        <n v="80300"/>
        <n v="68052"/>
        <n v="87928"/>
        <n v="91402"/>
        <n v="87008"/>
        <n v="85320"/>
        <n v="82988"/>
        <n v="75308"/>
        <n v="61636"/>
        <n v="80628"/>
        <n v="83518"/>
        <n v="78142"/>
        <n v="76234"/>
        <n v="82566"/>
        <n v="76660"/>
        <n v="58840"/>
        <n v="84256"/>
        <n v="83374"/>
        <n v="69726"/>
        <n v="79002"/>
        <n v="80572"/>
        <n v="76358"/>
        <n v="61640"/>
        <n v="85942"/>
        <n v="86330"/>
        <n v="89342"/>
        <n v="82998"/>
        <n v="83886"/>
        <n v="81258"/>
        <n v="60170"/>
        <n v="85060"/>
        <n v="85594"/>
        <n v="90010"/>
        <n v="77410"/>
        <n v="78136"/>
        <n v="72072"/>
        <n v="54856"/>
        <n v="76760"/>
        <n v="83172"/>
        <n v="80162"/>
        <n v="77522"/>
        <n v="72270"/>
        <n v="66490"/>
        <n v="49392"/>
        <n v="70416"/>
        <n v="73004"/>
        <n v="73200"/>
        <n v="68616"/>
        <n v="62046"/>
        <n v="50840"/>
        <n v="49588"/>
        <n v="75478"/>
        <n v="92258"/>
        <n v="89100"/>
        <n v="93612"/>
        <n v="90128"/>
        <n v="86748"/>
        <n v="60496"/>
        <n v="86146"/>
        <n v="91950"/>
        <n v="91248"/>
        <n v="85334"/>
        <n v="85214"/>
        <n v="79074"/>
        <n v="60328"/>
        <n v="76270"/>
        <n v="86802"/>
        <n v="48302"/>
        <n v="75750"/>
        <n v="62576"/>
        <n v="62882"/>
        <n v="48828"/>
        <n v="55004"/>
        <n v="60710"/>
        <n v="69306"/>
        <n v="70708"/>
        <n v="62260"/>
        <n v="61656"/>
        <n v="49814"/>
        <n v="54676"/>
        <n v="64020"/>
        <n v="62822"/>
        <n v="59130"/>
        <n v="56338"/>
        <n v="53998"/>
        <n v="29814"/>
        <n v="43796"/>
        <n v="46332"/>
        <n v="54570"/>
        <n v="47836"/>
        <n v="46378"/>
        <n v="43288"/>
        <n v="34202"/>
        <n v="38088"/>
        <n v="45210"/>
        <n v="42948"/>
        <n v="39736"/>
        <n v="35862"/>
        <n v="38040"/>
        <n v="26368"/>
        <n v="32046"/>
        <n v="38386"/>
        <n v="33976"/>
        <n v="32006"/>
        <n v="28156"/>
        <n v="28572"/>
        <n v="24678"/>
        <n v="29870"/>
        <n v="36764"/>
        <n v="31548"/>
        <n v="32654"/>
        <n v="32158"/>
        <n v="29308"/>
        <n v="23704"/>
        <n v="26998"/>
        <n v="32702"/>
        <n v="28614"/>
        <n v="28430"/>
        <n v="25880"/>
        <n v="25814"/>
      </sharedItems>
    </cacheField>
    <cacheField name="total_confirmed" numFmtId="0">
      <sharedItems containsSemiMixedTypes="0" containsString="0" containsNumber="1" containsInteger="1" minValue="2" maxValue="68571224"/>
    </cacheField>
    <cacheField name="daily_deceased" numFmtId="0">
      <sharedItems containsSemiMixedTypes="0" containsString="0" containsNumber="1" containsInteger="1" minValue="0" maxValue="12278"/>
    </cacheField>
    <cacheField name="total_deceased" numFmtId="0">
      <sharedItems containsSemiMixedTypes="0" containsString="0" containsNumber="1" containsInteger="1" minValue="0" maxValue="916940"/>
    </cacheField>
    <cacheField name="daily_recovered" numFmtId="0">
      <sharedItems containsSemiMixedTypes="0" containsString="0" containsNumber="1" containsInteger="1" minValue="0" maxValue="844782"/>
    </cacheField>
    <cacheField name="total_recovered" numFmtId="0">
      <sharedItems containsSemiMixedTypes="0" containsString="0" containsNumber="1" containsInteger="1" minValue="0" maxValue="67322678"/>
    </cacheField>
    <cacheField name="daily_tested" numFmtId="0">
      <sharedItems containsSemiMixedTypes="0" containsString="0" containsNumber="1" containsInteger="1" minValue="0" maxValue="6021572"/>
    </cacheField>
    <cacheField name="total_tested" numFmtId="0">
      <sharedItems containsSemiMixedTypes="0" containsString="0" containsNumber="1" containsInteger="1" minValue="0" maxValue="1263574151"/>
    </cacheField>
    <cacheField name="daily_vaccinated1" numFmtId="0">
      <sharedItems containsSemiMixedTypes="0" containsString="0" containsNumber="1" containsInteger="1" minValue="0" maxValue="26969834"/>
    </cacheField>
    <cacheField name="total_vaccinated1" numFmtId="0">
      <sharedItems containsSemiMixedTypes="0" containsString="0" containsNumber="1" containsInteger="1" minValue="0" maxValue="1462505570"/>
    </cacheField>
    <cacheField name="daily_vaccinated2" numFmtId="0">
      <sharedItems containsSemiMixedTypes="0" containsString="0" containsNumber="1" containsInteger="1" minValue="0" maxValue="18796422"/>
    </cacheField>
    <cacheField name="total_vaccinated2" numFmtId="0">
      <sharedItems containsSemiMixedTypes="0" containsString="0" containsNumber="1" containsInteger="1" minValue="0" maxValue="659940771"/>
    </cacheField>
  </cacheFields>
  <extLst>
    <ext xmlns:x14="http://schemas.microsoft.com/office/spreadsheetml/2009/9/main" uri="{725AE2AE-9491-48be-B2B4-4EB974FC3084}">
      <x14:pivotCacheDefinition pivotCacheId="76484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Kumar" refreshedDate="45102.0112681713" createdVersion="8" refreshedVersion="8" minRefreshableVersion="3" recordCount="613" xr:uid="{9DC406E6-16F9-4D45-9292-9C850D5570ED}">
  <cacheSource type="worksheet">
    <worksheetSource ref="A1:J614" sheet="Data_2"/>
  </cacheSource>
  <cacheFields count="9">
    <cacheField name="year" numFmtId="0">
      <sharedItems containsSemiMixedTypes="0" containsString="0" containsNumber="1" containsInteger="1" minValue="2020" maxValue="2021" count="2">
        <n v="2020"/>
        <n v="2021"/>
      </sharedItems>
    </cacheField>
    <cacheField name="MonthName" numFmtId="0">
      <sharedItems count="12">
        <s v="January"/>
        <s v="February"/>
        <s v="March"/>
        <s v="April"/>
        <s v="May"/>
        <s v="June"/>
        <s v="July"/>
        <s v="August"/>
        <s v="September"/>
        <s v="October"/>
        <s v="November"/>
        <s v="December"/>
      </sharedItems>
    </cacheField>
    <cacheField name="week_of_month" numFmtId="0">
      <sharedItems containsSemiMixedTypes="0" containsString="0" containsNumber="1" containsInteger="1" minValue="1" maxValue="5" count="5">
        <n v="5"/>
        <n v="1"/>
        <n v="2"/>
        <n v="3"/>
        <n v="4"/>
      </sharedItems>
    </cacheField>
    <cacheField name="daily_confirmed" numFmtId="0">
      <sharedItems containsSemiMixedTypes="0" containsString="0" containsNumber="1" containsInteger="1" minValue="0" maxValue="828560" count="605">
        <n v="2"/>
        <n v="0"/>
        <n v="4"/>
        <n v="44"/>
        <n v="6"/>
        <n v="10"/>
        <n v="18"/>
        <n v="30"/>
        <n v="16"/>
        <n v="20"/>
        <n v="22"/>
        <n v="28"/>
        <n v="40"/>
        <n v="50"/>
        <n v="54"/>
        <n v="116"/>
        <n v="156"/>
        <n v="138"/>
        <n v="188"/>
        <n v="148"/>
        <n v="172"/>
        <n v="146"/>
        <n v="306"/>
        <n v="272"/>
        <n v="240"/>
        <n v="374"/>
        <n v="618"/>
        <n v="848"/>
        <n v="972"/>
        <n v="1120"/>
        <n v="1158"/>
        <n v="1218"/>
        <n v="968"/>
        <n v="1146"/>
        <n v="1130"/>
        <n v="1626"/>
        <n v="1742"/>
        <n v="1708"/>
        <n v="1516"/>
        <n v="2486"/>
        <n v="2062"/>
        <n v="1772"/>
        <n v="2122"/>
        <n v="1844"/>
        <n v="2742"/>
        <n v="3160"/>
        <n v="2478"/>
        <n v="3074"/>
        <n v="2584"/>
        <n v="3334"/>
        <n v="2816"/>
        <n v="3670"/>
        <n v="3214"/>
        <n v="3136"/>
        <n v="3804"/>
        <n v="3410"/>
        <n v="3604"/>
        <n v="4792"/>
        <n v="5128"/>
        <n v="5904"/>
        <n v="7312"/>
        <n v="5942"/>
        <n v="7204"/>
        <n v="6688"/>
        <n v="6678"/>
        <n v="6350"/>
        <n v="8622"/>
        <n v="7184"/>
        <n v="7124"/>
        <n v="7452"/>
        <n v="7982"/>
        <n v="7616"/>
        <n v="9588"/>
        <n v="10098"/>
        <n v="9256"/>
        <n v="12308"/>
        <n v="11440"/>
        <n v="12046"/>
        <n v="13072"/>
        <n v="13330"/>
        <n v="14222"/>
        <n v="12828"/>
        <n v="11814"/>
        <n v="14492"/>
        <n v="14508"/>
        <n v="16276"/>
        <n v="16728"/>
        <n v="17578"/>
        <n v="15448"/>
        <n v="17624"/>
        <n v="19376"/>
        <n v="19694"/>
        <n v="18944"/>
        <n v="20816"/>
        <n v="21764"/>
        <n v="17072"/>
        <n v="19962"/>
        <n v="22312"/>
        <n v="22270"/>
        <n v="22612"/>
        <n v="24078"/>
        <n v="22808"/>
        <n v="20064"/>
        <n v="22170"/>
        <n v="26216"/>
        <n v="27658"/>
        <n v="29480"/>
        <n v="31836"/>
        <n v="30302"/>
        <n v="27120"/>
        <n v="31312"/>
        <n v="33736"/>
        <n v="36410"/>
        <n v="36510"/>
        <n v="40284"/>
        <n v="39220"/>
        <n v="36678"/>
        <n v="38860"/>
        <n v="43894"/>
        <n v="45436"/>
        <n v="48036"/>
        <n v="47884"/>
        <n v="45000"/>
        <n v="46296"/>
        <n v="51122"/>
        <n v="51580"/>
        <n v="55498"/>
        <n v="55508"/>
        <n v="58212"/>
        <n v="56356"/>
        <n v="59834"/>
        <n v="65214"/>
        <n v="70936"/>
        <n v="69648"/>
        <n v="74822"/>
        <n v="80470"/>
        <n v="73612"/>
        <n v="78340"/>
        <n v="91202"/>
        <n v="96886"/>
        <n v="97776"/>
        <n v="100144"/>
        <n v="97864"/>
        <n v="92968"/>
        <n v="99262"/>
        <n v="104958"/>
        <n v="109936"/>
        <n v="114972"/>
        <n v="110234"/>
        <n v="105344"/>
        <n v="100982"/>
        <n v="102564"/>
        <n v="113252"/>
        <n v="124340"/>
        <n v="122910"/>
        <n v="130312"/>
        <n v="124234"/>
        <n v="106032"/>
        <n v="122504"/>
        <n v="134132"/>
        <n v="128282"/>
        <n v="131220"/>
        <n v="127972"/>
        <n v="116192"/>
        <n v="108596"/>
        <n v="130048"/>
        <n v="138392"/>
        <n v="137036"/>
        <n v="138058"/>
        <n v="140134"/>
        <n v="123498"/>
        <n v="119392"/>
        <n v="133746"/>
        <n v="151990"/>
        <n v="153654"/>
        <n v="153314"/>
        <n v="156958"/>
        <n v="158922"/>
        <n v="137532"/>
        <n v="156336"/>
        <n v="165730"/>
        <n v="168318"/>
        <n v="174214"/>
        <n v="181212"/>
        <n v="183450"/>
        <n v="150030"/>
        <n v="179710"/>
        <n v="191072"/>
        <n v="193524"/>
        <n v="195310"/>
        <n v="188828"/>
        <n v="186440"/>
        <n v="163818"/>
        <n v="182194"/>
        <n v="195720"/>
        <n v="193574"/>
        <n v="185946"/>
        <n v="185148"/>
        <n v="174790"/>
        <n v="148986"/>
        <n v="166724"/>
        <n v="173406"/>
        <n v="171842"/>
        <n v="171434"/>
        <n v="177518"/>
        <n v="165540"/>
        <n v="139338"/>
        <n v="161000"/>
        <n v="173496"/>
        <n v="163570"/>
        <n v="159770"/>
        <n v="150958"/>
        <n v="149540"/>
        <n v="120260"/>
        <n v="143738"/>
        <n v="157618"/>
        <n v="141596"/>
        <n v="146610"/>
        <n v="148836"/>
        <n v="135578"/>
        <n v="108524"/>
        <n v="127434"/>
        <n v="135622"/>
        <n v="126882"/>
        <n v="124608"/>
        <n v="123786"/>
        <n v="113038"/>
        <n v="91012"/>
        <n v="108696"/>
        <n v="112528"/>
        <n v="108742"/>
        <n v="107862"/>
        <n v="100732"/>
        <n v="91844"/>
        <n v="72208"/>
        <n v="86072"/>
        <n v="100376"/>
        <n v="97530"/>
        <n v="96234"/>
        <n v="94456"/>
        <n v="91856"/>
        <n v="75184"/>
        <n v="92054"/>
        <n v="100930"/>
        <n v="95256"/>
        <n v="100718"/>
        <n v="91622"/>
        <n v="93414"/>
        <n v="74238"/>
        <n v="89448"/>
        <n v="96570"/>
        <n v="89168"/>
        <n v="89240"/>
        <n v="83384"/>
        <n v="61362"/>
        <n v="57218"/>
        <n v="77096"/>
        <n v="90732"/>
        <n v="92370"/>
        <n v="92566"/>
        <n v="90602"/>
        <n v="88808"/>
        <n v="74882"/>
        <n v="88490"/>
        <n v="89398"/>
        <n v="86348"/>
        <n v="82706"/>
        <n v="83630"/>
        <n v="78072"/>
        <n v="62358"/>
        <n v="72948"/>
        <n v="71012"/>
        <n v="73148"/>
        <n v="73422"/>
        <n v="72020"/>
        <n v="66356"/>
        <n v="52454"/>
        <n v="64166"/>
        <n v="63274"/>
        <n v="58822"/>
        <n v="59922"/>
        <n v="60708"/>
        <n v="54672"/>
        <n v="43882"/>
        <n v="52502"/>
        <n v="36344"/>
        <n v="53508"/>
        <n v="53982"/>
        <n v="53668"/>
        <n v="49244"/>
        <n v="38294"/>
        <n v="47760"/>
        <n v="49432"/>
        <n v="46888"/>
        <n v="44698"/>
        <n v="37150"/>
        <n v="40666"/>
        <n v="32144"/>
        <n v="41084"/>
        <n v="43890"/>
        <n v="38052"/>
        <n v="40318"/>
        <n v="36288"/>
        <n v="33356"/>
        <n v="32556"/>
        <n v="35818"/>
        <n v="40944"/>
        <n v="36246"/>
        <n v="36906"/>
        <n v="37640"/>
        <n v="32172"/>
        <n v="24962"/>
        <n v="31806"/>
        <n v="34030"/>
        <n v="31354"/>
        <n v="30310"/>
        <n v="31228"/>
        <n v="25466"/>
        <n v="23054"/>
        <n v="27924"/>
        <n v="23412"/>
        <n v="28556"/>
        <n v="33610"/>
        <n v="26464"/>
        <n v="23572"/>
        <n v="37300"/>
        <n v="53026"/>
        <n v="23184"/>
        <n v="30558"/>
        <n v="27574"/>
        <n v="22002"/>
        <n v="29792"/>
        <n v="17158"/>
        <n v="30100"/>
        <n v="740180"/>
        <n v="136412"/>
        <n v="28990"/>
        <n v="27838"/>
        <n v="19974"/>
        <n v="26146"/>
        <n v="27364"/>
        <n v="33860"/>
        <n v="24396"/>
        <n v="27832"/>
        <n v="18172"/>
        <n v="25850"/>
        <n v="25724"/>
        <n v="20988"/>
        <n v="33124"/>
        <n v="23112"/>
        <n v="28646"/>
        <n v="21462"/>
        <n v="24138"/>
        <n v="33198"/>
        <n v="24540"/>
        <n v="32006"/>
        <n v="46596"/>
        <n v="25078"/>
        <n v="18196"/>
        <n v="732910"/>
        <n v="17430"/>
        <n v="94018"/>
        <n v="24274"/>
        <n v="23422"/>
        <n v="18706"/>
        <n v="26476"/>
        <n v="24802"/>
        <n v="112304"/>
        <n v="37824"/>
        <n v="26108"/>
        <n v="29996"/>
        <n v="563674"/>
        <n v="652512"/>
        <n v="28572"/>
        <n v="709316"/>
        <n v="25814"/>
        <n v="29308"/>
        <n v="50840"/>
        <n v="34850"/>
        <n v="765694"/>
        <n v="75308"/>
        <n v="711538"/>
        <n v="807616"/>
        <n v="825248"/>
        <n v="550166"/>
        <n v="445668"/>
        <n v="306792"/>
        <n v="45702"/>
        <n v="33648"/>
        <n v="813802"/>
        <n v="725264"/>
        <n v="552374"/>
        <n v="35746"/>
        <n v="76660"/>
        <n v="686010"/>
        <n v="658982"/>
        <n v="828560"/>
        <n v="785152"/>
        <n v="697110"/>
        <n v="37448"/>
        <n v="621514"/>
        <n v="534492"/>
        <n v="36648"/>
        <n v="80300"/>
        <n v="81258"/>
        <n v="50308"/>
        <n v="773546"/>
        <n v="526042"/>
        <n v="758806"/>
        <n v="72072"/>
        <n v="514598"/>
        <n v="202418"/>
        <n v="76358"/>
        <n v="481794"/>
        <n v="33976"/>
        <n v="142002"/>
        <n v="66490"/>
        <n v="631504"/>
        <n v="43288"/>
        <n v="83374"/>
        <n v="93046"/>
        <n v="725826"/>
        <n v="804028"/>
        <n v="49690"/>
        <n v="697992"/>
        <n v="30706"/>
        <n v="28156"/>
        <n v="71676"/>
        <n v="57738"/>
        <n v="106474"/>
        <n v="38386"/>
        <n v="144230"/>
        <n v="79374"/>
        <n v="79074"/>
        <n v="690592"/>
        <n v="423020"/>
        <n v="417984"/>
        <n v="665062"/>
        <n v="32702"/>
        <n v="588756"/>
        <n v="125264"/>
        <n v="521790"/>
        <n v="29870"/>
        <n v="468004"/>
        <n v="85320"/>
        <n v="97212"/>
        <n v="638942"/>
        <n v="94478"/>
        <n v="106838"/>
        <n v="83518"/>
        <n v="118170"/>
        <n v="433676"/>
        <n v="91402"/>
        <n v="266304"/>
        <n v="268088"/>
        <n v="370612"/>
        <n v="87630"/>
        <n v="514034"/>
        <n v="45210"/>
        <n v="391714"/>
        <n v="84256"/>
        <n v="26998"/>
        <n v="53998"/>
        <n v="81812"/>
        <n v="124552"/>
        <n v="82988"/>
        <n v="38040"/>
        <n v="28430"/>
        <n v="124434"/>
        <n v="87928"/>
        <n v="185574"/>
        <n v="76234"/>
        <n v="90128"/>
        <n v="253766"/>
        <n v="78142"/>
        <n v="61636"/>
        <n v="48874"/>
        <n v="61656"/>
        <n v="185988"/>
        <n v="25880"/>
        <n v="23704"/>
        <n v="339830"/>
        <n v="87008"/>
        <n v="32046"/>
        <n v="85942"/>
        <n v="252552"/>
        <n v="68616"/>
        <n v="264848"/>
        <n v="372150"/>
        <n v="330564"/>
        <n v="68052"/>
        <n v="79002"/>
        <n v="399168"/>
        <n v="92208"/>
        <n v="348166"/>
        <n v="207588"/>
        <n v="28614"/>
        <n v="42948"/>
        <n v="124872"/>
        <n v="32654"/>
        <n v="121530"/>
        <n v="183698"/>
        <n v="85594"/>
        <n v="81272"/>
        <n v="105956"/>
        <n v="171608"/>
        <n v="305130"/>
        <n v="134578"/>
        <n v="169148"/>
        <n v="228976"/>
        <n v="161050"/>
        <n v="86330"/>
        <n v="82566"/>
        <n v="43796"/>
        <n v="88374"/>
        <n v="289994"/>
        <n v="32158"/>
        <n v="187766"/>
        <n v="93562"/>
        <n v="162796"/>
        <n v="83172"/>
        <n v="76760"/>
        <n v="38088"/>
        <n v="58840"/>
        <n v="62046"/>
        <n v="321708"/>
        <n v="240908"/>
        <n v="80572"/>
        <n v="26368"/>
        <n v="193126"/>
        <n v="89342"/>
        <n v="46332"/>
        <n v="56338"/>
        <n v="230624"/>
        <n v="263756"/>
        <n v="35862"/>
        <n v="82998"/>
        <n v="69726"/>
        <n v="31548"/>
        <n v="24678"/>
        <n v="62882"/>
        <n v="54570"/>
        <n v="117230"/>
        <n v="120016"/>
        <n v="178046"/>
        <n v="46378"/>
        <n v="69306"/>
        <n v="60710"/>
        <n v="34202"/>
        <n v="47836"/>
        <n v="64020"/>
        <n v="55004"/>
        <n v="74140"/>
        <n v="59130"/>
        <n v="39736"/>
        <n v="77410"/>
        <n v="85334"/>
        <n v="78136"/>
        <n v="36764"/>
        <n v="73004"/>
        <n v="73200"/>
        <n v="62822"/>
        <n v="86054"/>
        <n v="54856"/>
        <n v="90010"/>
        <n v="60496"/>
        <n v="70416"/>
        <n v="62576"/>
        <n v="518484"/>
        <n v="60170"/>
        <n v="49588"/>
        <n v="80162"/>
        <n v="75478"/>
        <n v="85214"/>
        <n v="75750"/>
        <n v="61640"/>
        <n v="80628"/>
        <n v="54676"/>
        <n v="48302"/>
        <n v="62260"/>
        <n v="86748"/>
        <n v="101634"/>
        <n v="77522"/>
        <n v="85060"/>
        <n v="103318"/>
        <n v="99688"/>
        <n v="48828"/>
        <n v="72270"/>
        <n v="91248"/>
        <n v="76270"/>
        <n v="49814"/>
        <n v="89100"/>
        <n v="92258"/>
        <n v="97536"/>
        <n v="108618"/>
        <n v="86802"/>
        <n v="29814"/>
        <n v="91950"/>
        <n v="83886"/>
        <n v="49392"/>
        <n v="85366"/>
        <n v="93612"/>
        <n v="60328"/>
        <n v="86146"/>
        <n v="70708"/>
      </sharedItems>
    </cacheField>
    <cacheField name="daily_deceased" numFmtId="0">
      <sharedItems containsSemiMixedTypes="0" containsString="0" containsNumber="1" containsInteger="1" minValue="0" maxValue="12278"/>
    </cacheField>
    <cacheField name="daily_recovered" numFmtId="0">
      <sharedItems containsSemiMixedTypes="0" containsString="0" containsNumber="1" containsInteger="1" minValue="0" maxValue="844782"/>
    </cacheField>
    <cacheField name="daily_tested" numFmtId="0">
      <sharedItems containsSemiMixedTypes="0" containsString="0" containsNumber="1" containsInteger="1" minValue="0" maxValue="6021572"/>
    </cacheField>
    <cacheField name="daily_vaccinated1" numFmtId="0">
      <sharedItems containsSemiMixedTypes="0" containsString="0" containsNumber="1" containsInteger="1" minValue="0" maxValue="26969834"/>
    </cacheField>
    <cacheField name="daily_vaccinated2" numFmtId="0">
      <sharedItems containsSemiMixedTypes="0" containsString="0" containsNumber="1" containsInteger="1" minValue="0" maxValue="18796422"/>
    </cacheField>
  </cacheFields>
  <extLst>
    <ext xmlns:x14="http://schemas.microsoft.com/office/spreadsheetml/2009/9/main" uri="{725AE2AE-9491-48be-B2B4-4EB974FC3084}">
      <x14:pivotCacheDefinition pivotCacheId="44296851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Kumar" refreshedDate="45102.714933333336" createdVersion="8" refreshedVersion="8" minRefreshableVersion="3" recordCount="707" xr:uid="{AA2AFD99-15B0-46A4-9642-7906A5506809}">
  <cacheSource type="worksheet">
    <worksheetSource ref="A1:L708" sheet="Data_3"/>
  </cacheSource>
  <cacheFields count="12">
    <cacheField name="StateName" numFmtId="0">
      <sharedItems count="36">
        <s v="Andaman and Nicobar Islands"/>
        <s v="Andhra Pradesh"/>
        <s v="Arunachal Pradesh"/>
        <s v="Assam"/>
        <s v="Bihar"/>
        <s v="Chandigarh"/>
        <s v="C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Statefilter" numFmtId="0">
      <sharedItems count="36">
        <s v="Andaman and Nicobar Islands"/>
        <s v="Andhra Pradesh"/>
        <s v="Arunachal Pradesh"/>
        <s v="Assam"/>
        <s v="Bihar"/>
        <s v="Chandigarh"/>
        <s v="C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DistrictName" numFmtId="0">
      <sharedItems/>
    </cacheField>
    <cacheField name="DistrictFilter" numFmtId="0">
      <sharedItems/>
    </cacheField>
    <cacheField name="population" numFmtId="0">
      <sharedItems containsSemiMixedTypes="0" containsString="0" containsNumber="1" containsInteger="1" minValue="6567" maxValue="19814000"/>
    </cacheField>
    <cacheField name="date" numFmtId="0">
      <sharedItems containsNonDate="0" containsDate="1" containsString="0" containsBlank="1" minDate="2020-05-17T00:00:00" maxDate="2021-11-01T00:00:00"/>
    </cacheField>
    <cacheField name="dose_1" numFmtId="0">
      <sharedItems containsSemiMixedTypes="0" containsString="0" containsNumber="1" containsInteger="1" minValue="0" maxValue="13055636"/>
    </cacheField>
    <cacheField name="dose_2" numFmtId="0">
      <sharedItems containsSemiMixedTypes="0" containsString="0" containsNumber="1" containsInteger="1" minValue="0" maxValue="7425404"/>
    </cacheField>
    <cacheField name="confirmed" numFmtId="0">
      <sharedItems containsSemiMixedTypes="0" containsString="0" containsNumber="1" containsInteger="1" minValue="0" maxValue="1439870"/>
    </cacheField>
    <cacheField name="deceased" numFmtId="0">
      <sharedItems containsSemiMixedTypes="0" containsString="0" containsNumber="1" containsInteger="1" minValue="0" maxValue="25091"/>
    </cacheField>
    <cacheField name="recovered" numFmtId="0">
      <sharedItems containsSemiMixedTypes="0" containsString="0" containsNumber="1" containsInteger="1" minValue="0" maxValue="1414431"/>
    </cacheField>
    <cacheField name="tested" numFmtId="0">
      <sharedItems containsSemiMixedTypes="0" containsString="0" containsNumber="1" containsInteger="1" minValue="1131" maxValue="30147688"/>
    </cacheField>
  </cacheFields>
  <extLst>
    <ext xmlns:x14="http://schemas.microsoft.com/office/spreadsheetml/2009/9/main" uri="{725AE2AE-9491-48be-B2B4-4EB974FC3084}">
      <x14:pivotCacheDefinition pivotCacheId="1175148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3">
  <r>
    <x v="0"/>
    <x v="0"/>
    <x v="0"/>
    <x v="0"/>
    <n v="2"/>
    <n v="0"/>
    <n v="0"/>
    <n v="0"/>
    <n v="0"/>
    <n v="0"/>
    <n v="0"/>
    <n v="0"/>
    <n v="0"/>
    <n v="0"/>
    <n v="0"/>
  </r>
  <r>
    <x v="0"/>
    <x v="1"/>
    <x v="1"/>
    <x v="0"/>
    <n v="4"/>
    <n v="0"/>
    <n v="0"/>
    <n v="0"/>
    <n v="0"/>
    <n v="0"/>
    <n v="0"/>
    <n v="0"/>
    <n v="0"/>
    <n v="0"/>
    <n v="0"/>
  </r>
  <r>
    <x v="0"/>
    <x v="1"/>
    <x v="1"/>
    <x v="0"/>
    <n v="6"/>
    <n v="0"/>
    <n v="0"/>
    <n v="0"/>
    <n v="0"/>
    <n v="0"/>
    <n v="0"/>
    <n v="0"/>
    <n v="0"/>
    <n v="0"/>
    <n v="0"/>
  </r>
  <r>
    <x v="0"/>
    <x v="1"/>
    <x v="2"/>
    <x v="1"/>
    <n v="6"/>
    <n v="0"/>
    <n v="0"/>
    <n v="6"/>
    <n v="6"/>
    <n v="0"/>
    <n v="0"/>
    <n v="0"/>
    <n v="0"/>
    <n v="0"/>
    <n v="0"/>
  </r>
  <r>
    <x v="0"/>
    <x v="2"/>
    <x v="1"/>
    <x v="2"/>
    <n v="10"/>
    <n v="0"/>
    <n v="0"/>
    <n v="0"/>
    <n v="6"/>
    <n v="0"/>
    <n v="0"/>
    <n v="0"/>
    <n v="0"/>
    <n v="0"/>
    <n v="0"/>
  </r>
  <r>
    <x v="0"/>
    <x v="2"/>
    <x v="1"/>
    <x v="0"/>
    <n v="12"/>
    <n v="0"/>
    <n v="0"/>
    <n v="0"/>
    <n v="6"/>
    <n v="0"/>
    <n v="0"/>
    <n v="0"/>
    <n v="0"/>
    <n v="0"/>
    <n v="0"/>
  </r>
  <r>
    <x v="0"/>
    <x v="2"/>
    <x v="1"/>
    <x v="3"/>
    <n v="56"/>
    <n v="0"/>
    <n v="0"/>
    <n v="0"/>
    <n v="6"/>
    <n v="0"/>
    <n v="0"/>
    <n v="0"/>
    <n v="0"/>
    <n v="0"/>
    <n v="0"/>
  </r>
  <r>
    <x v="0"/>
    <x v="2"/>
    <x v="1"/>
    <x v="2"/>
    <n v="60"/>
    <n v="0"/>
    <n v="0"/>
    <n v="0"/>
    <n v="6"/>
    <n v="0"/>
    <n v="0"/>
    <n v="0"/>
    <n v="0"/>
    <n v="0"/>
    <n v="0"/>
  </r>
  <r>
    <x v="0"/>
    <x v="2"/>
    <x v="1"/>
    <x v="0"/>
    <n v="62"/>
    <n v="0"/>
    <n v="0"/>
    <n v="0"/>
    <n v="6"/>
    <n v="0"/>
    <n v="0"/>
    <n v="0"/>
    <n v="0"/>
    <n v="0"/>
    <n v="0"/>
  </r>
  <r>
    <x v="0"/>
    <x v="2"/>
    <x v="1"/>
    <x v="4"/>
    <n v="68"/>
    <n v="0"/>
    <n v="0"/>
    <n v="0"/>
    <n v="6"/>
    <n v="0"/>
    <n v="0"/>
    <n v="0"/>
    <n v="0"/>
    <n v="0"/>
    <n v="0"/>
  </r>
  <r>
    <x v="0"/>
    <x v="2"/>
    <x v="2"/>
    <x v="5"/>
    <n v="78"/>
    <n v="0"/>
    <n v="0"/>
    <n v="0"/>
    <n v="6"/>
    <n v="0"/>
    <n v="0"/>
    <n v="0"/>
    <n v="0"/>
    <n v="0"/>
    <n v="0"/>
  </r>
  <r>
    <x v="0"/>
    <x v="2"/>
    <x v="2"/>
    <x v="6"/>
    <n v="96"/>
    <n v="0"/>
    <n v="0"/>
    <n v="0"/>
    <n v="6"/>
    <n v="0"/>
    <n v="0"/>
    <n v="0"/>
    <n v="0"/>
    <n v="0"/>
    <n v="0"/>
  </r>
  <r>
    <x v="0"/>
    <x v="2"/>
    <x v="2"/>
    <x v="7"/>
    <n v="126"/>
    <n v="0"/>
    <n v="0"/>
    <n v="0"/>
    <n v="6"/>
    <n v="0"/>
    <n v="0"/>
    <n v="0"/>
    <n v="0"/>
    <n v="0"/>
    <n v="0"/>
  </r>
  <r>
    <x v="0"/>
    <x v="2"/>
    <x v="2"/>
    <x v="8"/>
    <n v="142"/>
    <n v="0"/>
    <n v="0"/>
    <n v="0"/>
    <n v="6"/>
    <n v="0"/>
    <n v="0"/>
    <n v="0"/>
    <n v="0"/>
    <n v="0"/>
    <n v="0"/>
  </r>
  <r>
    <x v="0"/>
    <x v="2"/>
    <x v="2"/>
    <x v="9"/>
    <n v="162"/>
    <n v="0"/>
    <n v="0"/>
    <n v="0"/>
    <n v="6"/>
    <n v="0"/>
    <n v="0"/>
    <n v="0"/>
    <n v="0"/>
    <n v="0"/>
    <n v="0"/>
  </r>
  <r>
    <x v="0"/>
    <x v="2"/>
    <x v="2"/>
    <x v="9"/>
    <n v="182"/>
    <n v="2"/>
    <n v="2"/>
    <n v="0"/>
    <n v="6"/>
    <n v="6500"/>
    <n v="6500"/>
    <n v="0"/>
    <n v="0"/>
    <n v="0"/>
    <n v="0"/>
  </r>
  <r>
    <x v="0"/>
    <x v="2"/>
    <x v="2"/>
    <x v="10"/>
    <n v="204"/>
    <n v="0"/>
    <n v="2"/>
    <n v="0"/>
    <n v="6"/>
    <n v="0"/>
    <n v="6500"/>
    <n v="0"/>
    <n v="0"/>
    <n v="0"/>
    <n v="0"/>
  </r>
  <r>
    <x v="0"/>
    <x v="2"/>
    <x v="3"/>
    <x v="9"/>
    <n v="224"/>
    <n v="0"/>
    <n v="2"/>
    <n v="0"/>
    <n v="6"/>
    <n v="0"/>
    <n v="6500"/>
    <n v="0"/>
    <n v="0"/>
    <n v="0"/>
    <n v="0"/>
  </r>
  <r>
    <x v="0"/>
    <x v="2"/>
    <x v="3"/>
    <x v="11"/>
    <n v="252"/>
    <n v="0"/>
    <n v="2"/>
    <n v="0"/>
    <n v="6"/>
    <n v="0"/>
    <n v="6500"/>
    <n v="0"/>
    <n v="0"/>
    <n v="0"/>
    <n v="0"/>
  </r>
  <r>
    <x v="0"/>
    <x v="2"/>
    <x v="3"/>
    <x v="12"/>
    <n v="292"/>
    <n v="0"/>
    <n v="2"/>
    <n v="0"/>
    <n v="6"/>
    <n v="0"/>
    <n v="6500"/>
    <n v="0"/>
    <n v="0"/>
    <n v="0"/>
    <n v="0"/>
  </r>
  <r>
    <x v="0"/>
    <x v="2"/>
    <x v="3"/>
    <x v="13"/>
    <n v="342"/>
    <n v="0"/>
    <n v="2"/>
    <n v="0"/>
    <n v="6"/>
    <n v="6625"/>
    <n v="13125"/>
    <n v="0"/>
    <n v="0"/>
    <n v="0"/>
    <n v="0"/>
  </r>
  <r>
    <x v="0"/>
    <x v="2"/>
    <x v="3"/>
    <x v="14"/>
    <n v="396"/>
    <n v="0"/>
    <n v="2"/>
    <n v="0"/>
    <n v="6"/>
    <n v="1050"/>
    <n v="14175"/>
    <n v="0"/>
    <n v="0"/>
    <n v="0"/>
    <n v="0"/>
  </r>
  <r>
    <x v="0"/>
    <x v="2"/>
    <x v="3"/>
    <x v="15"/>
    <n v="512"/>
    <n v="0"/>
    <n v="2"/>
    <n v="2"/>
    <n v="8"/>
    <n v="1229"/>
    <n v="15404"/>
    <n v="0"/>
    <n v="0"/>
    <n v="0"/>
    <n v="0"/>
  </r>
  <r>
    <x v="0"/>
    <x v="2"/>
    <x v="3"/>
    <x v="16"/>
    <n v="668"/>
    <n v="0"/>
    <n v="2"/>
    <n v="0"/>
    <n v="8"/>
    <n v="1507"/>
    <n v="16911"/>
    <n v="0"/>
    <n v="0"/>
    <n v="0"/>
    <n v="0"/>
  </r>
  <r>
    <x v="0"/>
    <x v="2"/>
    <x v="4"/>
    <x v="17"/>
    <n v="806"/>
    <n v="0"/>
    <n v="2"/>
    <n v="0"/>
    <n v="8"/>
    <n v="1216"/>
    <n v="18127"/>
    <n v="0"/>
    <n v="0"/>
    <n v="0"/>
    <n v="0"/>
  </r>
  <r>
    <x v="0"/>
    <x v="2"/>
    <x v="4"/>
    <x v="18"/>
    <n v="994"/>
    <n v="0"/>
    <n v="2"/>
    <n v="0"/>
    <n v="8"/>
    <n v="2580"/>
    <n v="20707"/>
    <n v="0"/>
    <n v="0"/>
    <n v="0"/>
    <n v="0"/>
  </r>
  <r>
    <x v="0"/>
    <x v="2"/>
    <x v="4"/>
    <x v="19"/>
    <n v="1142"/>
    <n v="0"/>
    <n v="2"/>
    <n v="4"/>
    <n v="12"/>
    <n v="1987"/>
    <n v="22694"/>
    <n v="0"/>
    <n v="0"/>
    <n v="0"/>
    <n v="0"/>
  </r>
  <r>
    <x v="0"/>
    <x v="2"/>
    <x v="4"/>
    <x v="20"/>
    <n v="1314"/>
    <n v="0"/>
    <n v="2"/>
    <n v="0"/>
    <n v="12"/>
    <n v="2450"/>
    <n v="25144"/>
    <n v="0"/>
    <n v="0"/>
    <n v="0"/>
    <n v="0"/>
  </r>
  <r>
    <x v="0"/>
    <x v="2"/>
    <x v="4"/>
    <x v="21"/>
    <n v="1460"/>
    <n v="2"/>
    <n v="4"/>
    <n v="0"/>
    <n v="12"/>
    <n v="2544"/>
    <n v="27688"/>
    <n v="0"/>
    <n v="0"/>
    <n v="0"/>
    <n v="0"/>
  </r>
  <r>
    <x v="0"/>
    <x v="2"/>
    <x v="4"/>
    <x v="22"/>
    <n v="1766"/>
    <n v="2"/>
    <n v="6"/>
    <n v="4"/>
    <n v="16"/>
    <n v="0"/>
    <n v="27688"/>
    <n v="0"/>
    <n v="0"/>
    <n v="0"/>
    <n v="0"/>
  </r>
  <r>
    <x v="0"/>
    <x v="2"/>
    <x v="4"/>
    <x v="23"/>
    <n v="2038"/>
    <n v="0"/>
    <n v="6"/>
    <n v="0"/>
    <n v="16"/>
    <n v="0"/>
    <n v="27688"/>
    <n v="0"/>
    <n v="0"/>
    <n v="0"/>
    <n v="0"/>
  </r>
  <r>
    <x v="0"/>
    <x v="2"/>
    <x v="0"/>
    <x v="24"/>
    <n v="2278"/>
    <n v="50"/>
    <n v="56"/>
    <n v="182"/>
    <n v="198"/>
    <n v="0"/>
    <n v="27688"/>
    <n v="0"/>
    <n v="0"/>
    <n v="0"/>
    <n v="0"/>
  </r>
  <r>
    <x v="0"/>
    <x v="2"/>
    <x v="0"/>
    <x v="25"/>
    <n v="2652"/>
    <n v="26"/>
    <n v="82"/>
    <n v="84"/>
    <n v="282"/>
    <n v="10754"/>
    <n v="38442"/>
    <n v="0"/>
    <n v="0"/>
    <n v="0"/>
    <n v="0"/>
  </r>
  <r>
    <x v="0"/>
    <x v="2"/>
    <x v="0"/>
    <x v="26"/>
    <n v="3270"/>
    <n v="12"/>
    <n v="94"/>
    <n v="38"/>
    <n v="320"/>
    <n v="4346"/>
    <n v="42788"/>
    <n v="0"/>
    <n v="0"/>
    <n v="0"/>
    <n v="0"/>
  </r>
  <r>
    <x v="0"/>
    <x v="3"/>
    <x v="1"/>
    <x v="27"/>
    <n v="4118"/>
    <n v="22"/>
    <n v="116"/>
    <n v="18"/>
    <n v="338"/>
    <n v="16408"/>
    <n v="59196"/>
    <n v="0"/>
    <n v="0"/>
    <n v="0"/>
    <n v="0"/>
  </r>
  <r>
    <x v="0"/>
    <x v="3"/>
    <x v="1"/>
    <x v="28"/>
    <n v="5090"/>
    <n v="22"/>
    <n v="138"/>
    <n v="44"/>
    <n v="382"/>
    <n v="14841"/>
    <n v="74037"/>
    <n v="0"/>
    <n v="0"/>
    <n v="0"/>
    <n v="0"/>
  </r>
  <r>
    <x v="0"/>
    <x v="3"/>
    <x v="1"/>
    <x v="29"/>
    <n v="6210"/>
    <n v="28"/>
    <n v="166"/>
    <n v="78"/>
    <n v="460"/>
    <n v="25068"/>
    <n v="99105"/>
    <n v="0"/>
    <n v="0"/>
    <n v="0"/>
    <n v="0"/>
  </r>
  <r>
    <x v="0"/>
    <x v="3"/>
    <x v="1"/>
    <x v="30"/>
    <n v="7368"/>
    <n v="26"/>
    <n v="192"/>
    <n v="112"/>
    <n v="572"/>
    <n v="11693"/>
    <n v="110798"/>
    <n v="0"/>
    <n v="0"/>
    <n v="0"/>
    <n v="0"/>
  </r>
  <r>
    <x v="0"/>
    <x v="3"/>
    <x v="1"/>
    <x v="31"/>
    <n v="8586"/>
    <n v="44"/>
    <n v="236"/>
    <n v="86"/>
    <n v="658"/>
    <n v="37173"/>
    <n v="147971"/>
    <n v="0"/>
    <n v="0"/>
    <n v="0"/>
    <n v="0"/>
  </r>
  <r>
    <x v="0"/>
    <x v="3"/>
    <x v="1"/>
    <x v="32"/>
    <n v="9554"/>
    <n v="32"/>
    <n v="268"/>
    <n v="130"/>
    <n v="788"/>
    <n v="13961"/>
    <n v="161932"/>
    <n v="0"/>
    <n v="0"/>
    <n v="0"/>
    <n v="0"/>
  </r>
  <r>
    <x v="0"/>
    <x v="3"/>
    <x v="1"/>
    <x v="33"/>
    <n v="10700"/>
    <n v="54"/>
    <n v="322"/>
    <n v="150"/>
    <n v="938"/>
    <n v="46824"/>
    <n v="208756"/>
    <n v="0"/>
    <n v="0"/>
    <n v="0"/>
    <n v="0"/>
  </r>
  <r>
    <x v="0"/>
    <x v="3"/>
    <x v="2"/>
    <x v="34"/>
    <n v="11830"/>
    <n v="40"/>
    <n v="362"/>
    <n v="192"/>
    <n v="1130"/>
    <n v="24444"/>
    <n v="233200"/>
    <n v="0"/>
    <n v="0"/>
    <n v="0"/>
    <n v="0"/>
  </r>
  <r>
    <x v="0"/>
    <x v="3"/>
    <x v="2"/>
    <x v="35"/>
    <n v="13456"/>
    <n v="92"/>
    <n v="454"/>
    <n v="140"/>
    <n v="1270"/>
    <n v="29575"/>
    <n v="262775"/>
    <n v="0"/>
    <n v="0"/>
    <n v="0"/>
    <n v="0"/>
  </r>
  <r>
    <x v="0"/>
    <x v="3"/>
    <x v="2"/>
    <x v="36"/>
    <n v="15198"/>
    <n v="44"/>
    <n v="498"/>
    <n v="302"/>
    <n v="1572"/>
    <n v="54335"/>
    <n v="317110"/>
    <n v="0"/>
    <n v="0"/>
    <n v="0"/>
    <n v="0"/>
  </r>
  <r>
    <x v="0"/>
    <x v="3"/>
    <x v="2"/>
    <x v="37"/>
    <n v="16906"/>
    <n v="82"/>
    <n v="580"/>
    <n v="372"/>
    <n v="1944"/>
    <n v="34273"/>
    <n v="351383"/>
    <n v="0"/>
    <n v="0"/>
    <n v="0"/>
    <n v="0"/>
  </r>
  <r>
    <x v="0"/>
    <x v="3"/>
    <x v="2"/>
    <x v="38"/>
    <n v="18422"/>
    <n v="84"/>
    <n v="664"/>
    <n v="228"/>
    <n v="2172"/>
    <n v="36443"/>
    <n v="387826"/>
    <n v="0"/>
    <n v="0"/>
    <n v="0"/>
    <n v="0"/>
  </r>
  <r>
    <x v="0"/>
    <x v="3"/>
    <x v="2"/>
    <x v="39"/>
    <n v="20908"/>
    <n v="54"/>
    <n v="718"/>
    <n v="224"/>
    <n v="2396"/>
    <n v="43745"/>
    <n v="431571"/>
    <n v="0"/>
    <n v="0"/>
    <n v="0"/>
    <n v="0"/>
  </r>
  <r>
    <x v="0"/>
    <x v="3"/>
    <x v="2"/>
    <x v="40"/>
    <n v="22970"/>
    <n v="74"/>
    <n v="792"/>
    <n v="334"/>
    <n v="2730"/>
    <n v="48958"/>
    <n v="480529"/>
    <n v="0"/>
    <n v="0"/>
    <n v="0"/>
    <n v="0"/>
  </r>
  <r>
    <x v="0"/>
    <x v="3"/>
    <x v="3"/>
    <x v="41"/>
    <n v="24742"/>
    <n v="54"/>
    <n v="846"/>
    <n v="288"/>
    <n v="3018"/>
    <n v="58092"/>
    <n v="538621"/>
    <n v="0"/>
    <n v="0"/>
    <n v="0"/>
    <n v="0"/>
  </r>
  <r>
    <x v="0"/>
    <x v="3"/>
    <x v="3"/>
    <x v="42"/>
    <n v="26864"/>
    <n v="52"/>
    <n v="898"/>
    <n v="516"/>
    <n v="3534"/>
    <n v="67134"/>
    <n v="605755"/>
    <n v="0"/>
    <n v="0"/>
    <n v="0"/>
    <n v="0"/>
  </r>
  <r>
    <x v="0"/>
    <x v="3"/>
    <x v="3"/>
    <x v="43"/>
    <n v="28708"/>
    <n v="76"/>
    <n v="974"/>
    <n v="546"/>
    <n v="4080"/>
    <n v="64978"/>
    <n v="670733"/>
    <n v="0"/>
    <n v="0"/>
    <n v="0"/>
    <n v="0"/>
  </r>
  <r>
    <x v="0"/>
    <x v="3"/>
    <x v="3"/>
    <x v="44"/>
    <n v="31450"/>
    <n v="70"/>
    <n v="1044"/>
    <n v="852"/>
    <n v="4932"/>
    <n v="68697"/>
    <n v="739430"/>
    <n v="0"/>
    <n v="0"/>
    <n v="0"/>
    <n v="0"/>
  </r>
  <r>
    <x v="0"/>
    <x v="3"/>
    <x v="3"/>
    <x v="45"/>
    <n v="34610"/>
    <n v="76"/>
    <n v="1120"/>
    <n v="776"/>
    <n v="5708"/>
    <n v="88950"/>
    <n v="828380"/>
    <n v="0"/>
    <n v="0"/>
    <n v="0"/>
    <n v="0"/>
  </r>
  <r>
    <x v="0"/>
    <x v="3"/>
    <x v="3"/>
    <x v="46"/>
    <n v="37088"/>
    <n v="66"/>
    <n v="1186"/>
    <n v="838"/>
    <n v="6546"/>
    <n v="38964"/>
    <n v="867344"/>
    <n v="0"/>
    <n v="0"/>
    <n v="0"/>
    <n v="0"/>
  </r>
  <r>
    <x v="0"/>
    <x v="3"/>
    <x v="3"/>
    <x v="47"/>
    <n v="40162"/>
    <n v="106"/>
    <n v="1292"/>
    <n v="1406"/>
    <n v="7952"/>
    <n v="102445"/>
    <n v="969789"/>
    <n v="0"/>
    <n v="0"/>
    <n v="0"/>
    <n v="0"/>
  </r>
  <r>
    <x v="0"/>
    <x v="3"/>
    <x v="4"/>
    <x v="48"/>
    <n v="42746"/>
    <n v="72"/>
    <n v="1364"/>
    <n v="788"/>
    <n v="8740"/>
    <n v="84970"/>
    <n v="1054759"/>
    <n v="0"/>
    <n v="0"/>
    <n v="0"/>
    <n v="0"/>
  </r>
  <r>
    <x v="0"/>
    <x v="3"/>
    <x v="4"/>
    <x v="49"/>
    <n v="46080"/>
    <n v="80"/>
    <n v="1444"/>
    <n v="1284"/>
    <n v="10024"/>
    <n v="88882"/>
    <n v="1143641"/>
    <n v="0"/>
    <n v="0"/>
    <n v="0"/>
    <n v="0"/>
  </r>
  <r>
    <x v="0"/>
    <x v="3"/>
    <x v="4"/>
    <x v="50"/>
    <n v="48896"/>
    <n v="118"/>
    <n v="1562"/>
    <n v="968"/>
    <n v="10992"/>
    <n v="96577"/>
    <n v="1240218"/>
    <n v="0"/>
    <n v="0"/>
    <n v="0"/>
    <n v="0"/>
  </r>
  <r>
    <x v="0"/>
    <x v="3"/>
    <x v="4"/>
    <x v="51"/>
    <n v="52566"/>
    <n v="88"/>
    <n v="1650"/>
    <n v="884"/>
    <n v="11876"/>
    <n v="95691"/>
    <n v="1335909"/>
    <n v="0"/>
    <n v="0"/>
    <n v="0"/>
    <n v="0"/>
  </r>
  <r>
    <x v="0"/>
    <x v="3"/>
    <x v="4"/>
    <x v="52"/>
    <n v="55780"/>
    <n v="112"/>
    <n v="1762"/>
    <n v="1170"/>
    <n v="13046"/>
    <n v="88954"/>
    <n v="1424863"/>
    <n v="0"/>
    <n v="0"/>
    <n v="0"/>
    <n v="0"/>
  </r>
  <r>
    <x v="0"/>
    <x v="3"/>
    <x v="4"/>
    <x v="53"/>
    <n v="58916"/>
    <n v="116"/>
    <n v="1878"/>
    <n v="1160"/>
    <n v="14206"/>
    <n v="104817"/>
    <n v="1529680"/>
    <n v="0"/>
    <n v="0"/>
    <n v="0"/>
    <n v="0"/>
  </r>
  <r>
    <x v="0"/>
    <x v="3"/>
    <x v="4"/>
    <x v="54"/>
    <n v="62720"/>
    <n v="138"/>
    <n v="2016"/>
    <n v="1272"/>
    <n v="15478"/>
    <n v="111884"/>
    <n v="1641564"/>
    <n v="0"/>
    <n v="0"/>
    <n v="0"/>
    <n v="0"/>
  </r>
  <r>
    <x v="0"/>
    <x v="3"/>
    <x v="0"/>
    <x v="55"/>
    <n v="66130"/>
    <n v="142"/>
    <n v="2158"/>
    <n v="1380"/>
    <n v="16858"/>
    <n v="123620"/>
    <n v="1765184"/>
    <n v="0"/>
    <n v="0"/>
    <n v="0"/>
    <n v="0"/>
  </r>
  <r>
    <x v="0"/>
    <x v="3"/>
    <x v="0"/>
    <x v="56"/>
    <n v="69734"/>
    <n v="150"/>
    <n v="2308"/>
    <n v="1260"/>
    <n v="18118"/>
    <n v="140722"/>
    <n v="1905906"/>
    <n v="0"/>
    <n v="0"/>
    <n v="0"/>
    <n v="0"/>
  </r>
  <r>
    <x v="0"/>
    <x v="4"/>
    <x v="1"/>
    <x v="57"/>
    <n v="74526"/>
    <n v="154"/>
    <n v="2462"/>
    <n v="1924"/>
    <n v="20042"/>
    <n v="140237"/>
    <n v="2046143"/>
    <n v="0"/>
    <n v="0"/>
    <n v="0"/>
    <n v="0"/>
  </r>
  <r>
    <x v="0"/>
    <x v="4"/>
    <x v="1"/>
    <x v="58"/>
    <n v="79654"/>
    <n v="184"/>
    <n v="2646"/>
    <n v="1662"/>
    <n v="21704"/>
    <n v="144889"/>
    <n v="2191032"/>
    <n v="0"/>
    <n v="0"/>
    <n v="0"/>
    <n v="0"/>
  </r>
  <r>
    <x v="0"/>
    <x v="4"/>
    <x v="1"/>
    <x v="59"/>
    <n v="85558"/>
    <n v="280"/>
    <n v="2926"/>
    <n v="1822"/>
    <n v="23526"/>
    <n v="137827"/>
    <n v="2328859"/>
    <n v="0"/>
    <n v="0"/>
    <n v="0"/>
    <n v="0"/>
  </r>
  <r>
    <x v="0"/>
    <x v="4"/>
    <x v="1"/>
    <x v="60"/>
    <n v="92870"/>
    <n v="206"/>
    <n v="3132"/>
    <n v="2164"/>
    <n v="25690"/>
    <n v="161706"/>
    <n v="2490565"/>
    <n v="0"/>
    <n v="0"/>
    <n v="0"/>
    <n v="0"/>
  </r>
  <r>
    <x v="0"/>
    <x v="4"/>
    <x v="1"/>
    <x v="61"/>
    <n v="98812"/>
    <n v="256"/>
    <n v="3388"/>
    <n v="2590"/>
    <n v="28280"/>
    <n v="160826"/>
    <n v="2651391"/>
    <n v="0"/>
    <n v="0"/>
    <n v="0"/>
    <n v="0"/>
  </r>
  <r>
    <x v="0"/>
    <x v="4"/>
    <x v="1"/>
    <x v="62"/>
    <n v="106016"/>
    <n v="182"/>
    <n v="3570"/>
    <n v="2322"/>
    <n v="30602"/>
    <n v="150112"/>
    <n v="2801503"/>
    <n v="0"/>
    <n v="0"/>
    <n v="0"/>
    <n v="0"/>
  </r>
  <r>
    <x v="0"/>
    <x v="4"/>
    <x v="1"/>
    <x v="63"/>
    <n v="112704"/>
    <n v="208"/>
    <n v="3778"/>
    <n v="2950"/>
    <n v="33552"/>
    <n v="161621"/>
    <n v="2963124"/>
    <n v="0"/>
    <n v="0"/>
    <n v="0"/>
    <n v="0"/>
  </r>
  <r>
    <x v="0"/>
    <x v="4"/>
    <x v="2"/>
    <x v="64"/>
    <n v="119382"/>
    <n v="194"/>
    <n v="3972"/>
    <n v="2222"/>
    <n v="35774"/>
    <n v="169610"/>
    <n v="3132734"/>
    <n v="0"/>
    <n v="0"/>
    <n v="0"/>
    <n v="0"/>
  </r>
  <r>
    <x v="0"/>
    <x v="4"/>
    <x v="2"/>
    <x v="65"/>
    <n v="125732"/>
    <n v="232"/>
    <n v="4204"/>
    <n v="2828"/>
    <n v="38602"/>
    <n v="171076"/>
    <n v="3303810"/>
    <n v="0"/>
    <n v="0"/>
    <n v="0"/>
    <n v="0"/>
  </r>
  <r>
    <x v="0"/>
    <x v="4"/>
    <x v="2"/>
    <x v="66"/>
    <n v="134354"/>
    <n v="224"/>
    <n v="4428"/>
    <n v="3338"/>
    <n v="41940"/>
    <n v="161028"/>
    <n v="3464838"/>
    <n v="0"/>
    <n v="0"/>
    <n v="0"/>
    <n v="0"/>
  </r>
  <r>
    <x v="0"/>
    <x v="4"/>
    <x v="2"/>
    <x v="67"/>
    <n v="141538"/>
    <n v="162"/>
    <n v="4590"/>
    <n v="3158"/>
    <n v="45098"/>
    <n v="152513"/>
    <n v="3617351"/>
    <n v="0"/>
    <n v="0"/>
    <n v="0"/>
    <n v="0"/>
  </r>
  <r>
    <x v="0"/>
    <x v="4"/>
    <x v="2"/>
    <x v="68"/>
    <n v="148662"/>
    <n v="240"/>
    <n v="4830"/>
    <n v="3810"/>
    <n v="48908"/>
    <n v="184348"/>
    <n v="3801699"/>
    <n v="0"/>
    <n v="0"/>
    <n v="0"/>
    <n v="0"/>
  </r>
  <r>
    <x v="0"/>
    <x v="4"/>
    <x v="2"/>
    <x v="69"/>
    <n v="156114"/>
    <n v="274"/>
    <n v="5104"/>
    <n v="3926"/>
    <n v="52834"/>
    <n v="187617"/>
    <n v="3989316"/>
    <n v="0"/>
    <n v="0"/>
    <n v="0"/>
    <n v="0"/>
  </r>
  <r>
    <x v="0"/>
    <x v="4"/>
    <x v="2"/>
    <x v="70"/>
    <n v="164096"/>
    <n v="194"/>
    <n v="5298"/>
    <n v="3188"/>
    <n v="56022"/>
    <n v="195775"/>
    <n v="4185091"/>
    <n v="0"/>
    <n v="0"/>
    <n v="0"/>
    <n v="0"/>
  </r>
  <r>
    <x v="0"/>
    <x v="4"/>
    <x v="3"/>
    <x v="71"/>
    <n v="171712"/>
    <n v="208"/>
    <n v="5506"/>
    <n v="4468"/>
    <n v="60490"/>
    <n v="194504"/>
    <n v="4379595"/>
    <n v="0"/>
    <n v="0"/>
    <n v="0"/>
    <n v="0"/>
  </r>
  <r>
    <x v="0"/>
    <x v="4"/>
    <x v="3"/>
    <x v="72"/>
    <n v="181300"/>
    <n v="240"/>
    <n v="5746"/>
    <n v="8024"/>
    <n v="68514"/>
    <n v="198953"/>
    <n v="4578548"/>
    <n v="0"/>
    <n v="0"/>
    <n v="0"/>
    <n v="0"/>
  </r>
  <r>
    <x v="0"/>
    <x v="4"/>
    <x v="3"/>
    <x v="73"/>
    <n v="191398"/>
    <n v="304"/>
    <n v="6050"/>
    <n v="5076"/>
    <n v="73590"/>
    <n v="193873"/>
    <n v="4772421"/>
    <n v="0"/>
    <n v="0"/>
    <n v="0"/>
    <n v="0"/>
  </r>
  <r>
    <x v="0"/>
    <x v="4"/>
    <x v="3"/>
    <x v="74"/>
    <n v="200654"/>
    <n v="262"/>
    <n v="6312"/>
    <n v="4964"/>
    <n v="78554"/>
    <n v="209796"/>
    <n v="4982217"/>
    <n v="0"/>
    <n v="0"/>
    <n v="0"/>
    <n v="0"/>
  </r>
  <r>
    <x v="0"/>
    <x v="4"/>
    <x v="3"/>
    <x v="75"/>
    <n v="212962"/>
    <n v="292"/>
    <n v="6604"/>
    <n v="6064"/>
    <n v="84618"/>
    <n v="224601"/>
    <n v="5206818"/>
    <n v="0"/>
    <n v="0"/>
    <n v="0"/>
    <n v="0"/>
  </r>
  <r>
    <x v="0"/>
    <x v="4"/>
    <x v="3"/>
    <x v="76"/>
    <n v="224402"/>
    <n v="268"/>
    <n v="6872"/>
    <n v="6226"/>
    <n v="90844"/>
    <n v="221886"/>
    <n v="5428704"/>
    <n v="0"/>
    <n v="0"/>
    <n v="0"/>
    <n v="0"/>
  </r>
  <r>
    <x v="0"/>
    <x v="4"/>
    <x v="3"/>
    <x v="77"/>
    <n v="236448"/>
    <n v="296"/>
    <n v="7168"/>
    <n v="6262"/>
    <n v="97106"/>
    <n v="226192"/>
    <n v="5654896"/>
    <n v="0"/>
    <n v="0"/>
    <n v="0"/>
    <n v="0"/>
  </r>
  <r>
    <x v="0"/>
    <x v="4"/>
    <x v="4"/>
    <x v="78"/>
    <n v="249520"/>
    <n v="284"/>
    <n v="7452"/>
    <n v="6560"/>
    <n v="103666"/>
    <n v="240570"/>
    <n v="5895466"/>
    <n v="0"/>
    <n v="0"/>
    <n v="0"/>
    <n v="0"/>
  </r>
  <r>
    <x v="0"/>
    <x v="4"/>
    <x v="4"/>
    <x v="79"/>
    <n v="262850"/>
    <n v="284"/>
    <n v="7736"/>
    <n v="5152"/>
    <n v="108818"/>
    <n v="236187"/>
    <n v="6131653"/>
    <n v="0"/>
    <n v="0"/>
    <n v="0"/>
    <n v="0"/>
  </r>
  <r>
    <x v="0"/>
    <x v="4"/>
    <x v="4"/>
    <x v="80"/>
    <n v="277072"/>
    <n v="312"/>
    <n v="8048"/>
    <n v="6570"/>
    <n v="115388"/>
    <n v="220803"/>
    <n v="6352456"/>
    <n v="0"/>
    <n v="0"/>
    <n v="0"/>
    <n v="0"/>
  </r>
  <r>
    <x v="0"/>
    <x v="4"/>
    <x v="4"/>
    <x v="81"/>
    <n v="289900"/>
    <n v="298"/>
    <n v="8346"/>
    <n v="6024"/>
    <n v="121412"/>
    <n v="211522"/>
    <n v="6563978"/>
    <n v="0"/>
    <n v="0"/>
    <n v="0"/>
    <n v="0"/>
  </r>
  <r>
    <x v="0"/>
    <x v="4"/>
    <x v="4"/>
    <x v="82"/>
    <n v="301714"/>
    <n v="346"/>
    <n v="8692"/>
    <n v="7170"/>
    <n v="128582"/>
    <n v="222584"/>
    <n v="6786562"/>
    <n v="0"/>
    <n v="0"/>
    <n v="0"/>
    <n v="0"/>
  </r>
  <r>
    <x v="0"/>
    <x v="4"/>
    <x v="4"/>
    <x v="83"/>
    <n v="316206"/>
    <n v="376"/>
    <n v="9068"/>
    <n v="6868"/>
    <n v="135450"/>
    <n v="237058"/>
    <n v="7023620"/>
    <n v="0"/>
    <n v="0"/>
    <n v="0"/>
    <n v="0"/>
  </r>
  <r>
    <x v="0"/>
    <x v="4"/>
    <x v="4"/>
    <x v="84"/>
    <n v="330714"/>
    <n v="352"/>
    <n v="9420"/>
    <n v="6342"/>
    <n v="141792"/>
    <n v="257359"/>
    <n v="7280979"/>
    <n v="0"/>
    <n v="0"/>
    <n v="0"/>
    <n v="0"/>
  </r>
  <r>
    <x v="0"/>
    <x v="4"/>
    <x v="0"/>
    <x v="85"/>
    <n v="346990"/>
    <n v="536"/>
    <n v="9956"/>
    <n v="23470"/>
    <n v="165262"/>
    <n v="288933"/>
    <n v="7569912"/>
    <n v="0"/>
    <n v="0"/>
    <n v="0"/>
    <n v="0"/>
  </r>
  <r>
    <x v="0"/>
    <x v="4"/>
    <x v="0"/>
    <x v="86"/>
    <n v="363718"/>
    <n v="410"/>
    <n v="10366"/>
    <n v="8606"/>
    <n v="173868"/>
    <n v="273774"/>
    <n v="7843686"/>
    <n v="0"/>
    <n v="0"/>
    <n v="0"/>
    <n v="0"/>
  </r>
  <r>
    <x v="0"/>
    <x v="4"/>
    <x v="0"/>
    <x v="87"/>
    <n v="381296"/>
    <n v="444"/>
    <n v="10810"/>
    <n v="9856"/>
    <n v="183724"/>
    <n v="244946"/>
    <n v="8088632"/>
    <n v="0"/>
    <n v="0"/>
    <n v="0"/>
    <n v="0"/>
  </r>
  <r>
    <x v="0"/>
    <x v="5"/>
    <x v="1"/>
    <x v="88"/>
    <n v="396744"/>
    <n v="402"/>
    <n v="11212"/>
    <n v="7764"/>
    <n v="191488"/>
    <n v="251761"/>
    <n v="8340393"/>
    <n v="0"/>
    <n v="0"/>
    <n v="0"/>
    <n v="0"/>
  </r>
  <r>
    <x v="0"/>
    <x v="5"/>
    <x v="1"/>
    <x v="89"/>
    <n v="414368"/>
    <n v="444"/>
    <n v="11656"/>
    <n v="9062"/>
    <n v="200550"/>
    <n v="289612"/>
    <n v="8630005"/>
    <n v="0"/>
    <n v="0"/>
    <n v="0"/>
    <n v="0"/>
  </r>
  <r>
    <x v="0"/>
    <x v="5"/>
    <x v="1"/>
    <x v="90"/>
    <n v="433744"/>
    <n v="518"/>
    <n v="12174"/>
    <n v="7578"/>
    <n v="208128"/>
    <n v="298140"/>
    <n v="8928145"/>
    <n v="0"/>
    <n v="0"/>
    <n v="0"/>
    <n v="0"/>
  </r>
  <r>
    <x v="0"/>
    <x v="5"/>
    <x v="1"/>
    <x v="91"/>
    <n v="453438"/>
    <n v="548"/>
    <n v="12722"/>
    <n v="8780"/>
    <n v="216908"/>
    <n v="294048"/>
    <n v="9222193"/>
    <n v="0"/>
    <n v="0"/>
    <n v="0"/>
    <n v="0"/>
  </r>
  <r>
    <x v="0"/>
    <x v="5"/>
    <x v="1"/>
    <x v="92"/>
    <n v="472382"/>
    <n v="572"/>
    <n v="13294"/>
    <n v="9542"/>
    <n v="226450"/>
    <n v="290371"/>
    <n v="9512564"/>
    <n v="0"/>
    <n v="0"/>
    <n v="0"/>
    <n v="0"/>
  </r>
  <r>
    <x v="0"/>
    <x v="5"/>
    <x v="1"/>
    <x v="93"/>
    <n v="493198"/>
    <n v="594"/>
    <n v="13888"/>
    <n v="10866"/>
    <n v="237316"/>
    <n v="303109"/>
    <n v="9815673"/>
    <n v="0"/>
    <n v="0"/>
    <n v="0"/>
    <n v="0"/>
  </r>
  <r>
    <x v="0"/>
    <x v="5"/>
    <x v="1"/>
    <x v="94"/>
    <n v="514962"/>
    <n v="522"/>
    <n v="14410"/>
    <n v="10382"/>
    <n v="247698"/>
    <n v="269265"/>
    <n v="10084938"/>
    <n v="0"/>
    <n v="0"/>
    <n v="0"/>
    <n v="0"/>
  </r>
  <r>
    <x v="0"/>
    <x v="5"/>
    <x v="2"/>
    <x v="95"/>
    <n v="532034"/>
    <n v="542"/>
    <n v="14952"/>
    <n v="10342"/>
    <n v="258040"/>
    <n v="294113"/>
    <n v="10379051"/>
    <n v="0"/>
    <n v="0"/>
    <n v="0"/>
    <n v="0"/>
  </r>
  <r>
    <x v="0"/>
    <x v="5"/>
    <x v="2"/>
    <x v="96"/>
    <n v="551996"/>
    <n v="544"/>
    <n v="15496"/>
    <n v="11268"/>
    <n v="269308"/>
    <n v="305461"/>
    <n v="10684512"/>
    <n v="0"/>
    <n v="0"/>
    <n v="0"/>
    <n v="0"/>
  </r>
  <r>
    <x v="0"/>
    <x v="5"/>
    <x v="2"/>
    <x v="97"/>
    <n v="574308"/>
    <n v="716"/>
    <n v="16212"/>
    <n v="12550"/>
    <n v="281858"/>
    <n v="305473"/>
    <n v="10989985"/>
    <n v="0"/>
    <n v="0"/>
    <n v="0"/>
    <n v="0"/>
  </r>
  <r>
    <x v="0"/>
    <x v="5"/>
    <x v="2"/>
    <x v="98"/>
    <n v="596578"/>
    <n v="788"/>
    <n v="17000"/>
    <n v="12088"/>
    <n v="293946"/>
    <n v="319844"/>
    <n v="11309829"/>
    <n v="0"/>
    <n v="0"/>
    <n v="0"/>
    <n v="0"/>
  </r>
  <r>
    <x v="0"/>
    <x v="5"/>
    <x v="2"/>
    <x v="99"/>
    <n v="619190"/>
    <n v="776"/>
    <n v="17776"/>
    <n v="14526"/>
    <n v="308472"/>
    <n v="304876"/>
    <n v="11614705"/>
    <n v="0"/>
    <n v="0"/>
    <n v="0"/>
    <n v="0"/>
  </r>
  <r>
    <x v="0"/>
    <x v="5"/>
    <x v="2"/>
    <x v="100"/>
    <n v="643268"/>
    <n v="618"/>
    <n v="18394"/>
    <n v="16182"/>
    <n v="324654"/>
    <n v="315247"/>
    <n v="11929952"/>
    <n v="0"/>
    <n v="0"/>
    <n v="0"/>
    <n v="0"/>
  </r>
  <r>
    <x v="0"/>
    <x v="5"/>
    <x v="2"/>
    <x v="101"/>
    <n v="666076"/>
    <n v="648"/>
    <n v="19042"/>
    <n v="14716"/>
    <n v="339370"/>
    <n v="284207"/>
    <n v="12214159"/>
    <n v="0"/>
    <n v="0"/>
    <n v="0"/>
    <n v="0"/>
  </r>
  <r>
    <x v="0"/>
    <x v="5"/>
    <x v="3"/>
    <x v="102"/>
    <n v="686140"/>
    <n v="792"/>
    <n v="19834"/>
    <n v="21280"/>
    <n v="360650"/>
    <n v="305455"/>
    <n v="12519614"/>
    <n v="0"/>
    <n v="0"/>
    <n v="0"/>
    <n v="0"/>
  </r>
  <r>
    <x v="0"/>
    <x v="5"/>
    <x v="3"/>
    <x v="103"/>
    <n v="708310"/>
    <n v="4008"/>
    <n v="23842"/>
    <n v="14452"/>
    <n v="375102"/>
    <n v="350974"/>
    <n v="12870588"/>
    <n v="0"/>
    <n v="0"/>
    <n v="0"/>
    <n v="0"/>
  </r>
  <r>
    <x v="0"/>
    <x v="5"/>
    <x v="3"/>
    <x v="104"/>
    <n v="734526"/>
    <n v="682"/>
    <n v="24524"/>
    <n v="13780"/>
    <n v="388882"/>
    <n v="337447"/>
    <n v="13208035"/>
    <n v="0"/>
    <n v="0"/>
    <n v="0"/>
    <n v="0"/>
  </r>
  <r>
    <x v="0"/>
    <x v="5"/>
    <x v="3"/>
    <x v="105"/>
    <n v="762184"/>
    <n v="686"/>
    <n v="25210"/>
    <n v="21482"/>
    <n v="410364"/>
    <n v="390435"/>
    <n v="13598470"/>
    <n v="0"/>
    <n v="0"/>
    <n v="0"/>
    <n v="0"/>
  </r>
  <r>
    <x v="0"/>
    <x v="5"/>
    <x v="3"/>
    <x v="106"/>
    <n v="791664"/>
    <n v="728"/>
    <n v="25938"/>
    <n v="18058"/>
    <n v="428422"/>
    <n v="399777"/>
    <n v="13998247"/>
    <n v="0"/>
    <n v="0"/>
    <n v="0"/>
    <n v="0"/>
  </r>
  <r>
    <x v="0"/>
    <x v="5"/>
    <x v="3"/>
    <x v="107"/>
    <n v="823500"/>
    <n v="616"/>
    <n v="26554"/>
    <n v="27948"/>
    <n v="456370"/>
    <n v="408571"/>
    <n v="14406818"/>
    <n v="0"/>
    <n v="0"/>
    <n v="0"/>
    <n v="0"/>
  </r>
  <r>
    <x v="0"/>
    <x v="5"/>
    <x v="3"/>
    <x v="108"/>
    <n v="853802"/>
    <n v="852"/>
    <n v="27406"/>
    <n v="18150"/>
    <n v="474520"/>
    <n v="372622"/>
    <n v="14779440"/>
    <n v="0"/>
    <n v="0"/>
    <n v="0"/>
    <n v="0"/>
  </r>
  <r>
    <x v="0"/>
    <x v="5"/>
    <x v="4"/>
    <x v="109"/>
    <n v="880922"/>
    <n v="624"/>
    <n v="28030"/>
    <n v="21758"/>
    <n v="496278"/>
    <n v="373027"/>
    <n v="15152467"/>
    <n v="0"/>
    <n v="0"/>
    <n v="0"/>
    <n v="0"/>
  </r>
  <r>
    <x v="0"/>
    <x v="5"/>
    <x v="4"/>
    <x v="110"/>
    <n v="912234"/>
    <n v="936"/>
    <n v="28966"/>
    <n v="20924"/>
    <n v="517202"/>
    <n v="431350"/>
    <n v="15583817"/>
    <n v="0"/>
    <n v="0"/>
    <n v="0"/>
    <n v="0"/>
  </r>
  <r>
    <x v="0"/>
    <x v="5"/>
    <x v="4"/>
    <x v="111"/>
    <n v="945970"/>
    <n v="848"/>
    <n v="29814"/>
    <n v="26178"/>
    <n v="543380"/>
    <n v="449549"/>
    <n v="16033366"/>
    <n v="0"/>
    <n v="0"/>
    <n v="0"/>
    <n v="0"/>
  </r>
  <r>
    <x v="0"/>
    <x v="5"/>
    <x v="4"/>
    <x v="112"/>
    <n v="982380"/>
    <n v="802"/>
    <n v="30616"/>
    <n v="27966"/>
    <n v="571346"/>
    <n v="454114"/>
    <n v="16487480"/>
    <n v="0"/>
    <n v="0"/>
    <n v="0"/>
    <n v="0"/>
  </r>
  <r>
    <x v="0"/>
    <x v="5"/>
    <x v="4"/>
    <x v="113"/>
    <n v="1018890"/>
    <n v="762"/>
    <n v="31378"/>
    <n v="20492"/>
    <n v="591838"/>
    <n v="461469"/>
    <n v="16948949"/>
    <n v="0"/>
    <n v="0"/>
    <n v="0"/>
    <n v="0"/>
  </r>
  <r>
    <x v="0"/>
    <x v="5"/>
    <x v="4"/>
    <x v="114"/>
    <n v="1059174"/>
    <n v="828"/>
    <n v="32206"/>
    <n v="28458"/>
    <n v="620296"/>
    <n v="485808"/>
    <n v="17434757"/>
    <n v="0"/>
    <n v="0"/>
    <n v="0"/>
    <n v="0"/>
  </r>
  <r>
    <x v="0"/>
    <x v="5"/>
    <x v="4"/>
    <x v="115"/>
    <n v="1098394"/>
    <n v="768"/>
    <n v="32974"/>
    <n v="23262"/>
    <n v="643558"/>
    <n v="413102"/>
    <n v="17847859"/>
    <n v="0"/>
    <n v="0"/>
    <n v="0"/>
    <n v="0"/>
  </r>
  <r>
    <x v="0"/>
    <x v="5"/>
    <x v="0"/>
    <x v="116"/>
    <n v="1135072"/>
    <n v="834"/>
    <n v="33808"/>
    <n v="26994"/>
    <n v="670552"/>
    <n v="437042"/>
    <n v="18284901"/>
    <n v="0"/>
    <n v="0"/>
    <n v="0"/>
    <n v="0"/>
  </r>
  <r>
    <x v="0"/>
    <x v="5"/>
    <x v="0"/>
    <x v="113"/>
    <n v="1171582"/>
    <n v="1012"/>
    <n v="34820"/>
    <n v="25130"/>
    <n v="695682"/>
    <n v="457736"/>
    <n v="18742637"/>
    <n v="0"/>
    <n v="0"/>
    <n v="0"/>
    <n v="0"/>
  </r>
  <r>
    <x v="0"/>
    <x v="6"/>
    <x v="1"/>
    <x v="117"/>
    <n v="1210442"/>
    <n v="876"/>
    <n v="35696"/>
    <n v="24128"/>
    <n v="719810"/>
    <n v="487906"/>
    <n v="19230543"/>
    <n v="0"/>
    <n v="0"/>
    <n v="0"/>
    <n v="0"/>
  </r>
  <r>
    <x v="0"/>
    <x v="6"/>
    <x v="1"/>
    <x v="118"/>
    <n v="1254336"/>
    <n v="756"/>
    <n v="36452"/>
    <n v="39998"/>
    <n v="759808"/>
    <n v="494984"/>
    <n v="19725527"/>
    <n v="0"/>
    <n v="0"/>
    <n v="0"/>
    <n v="0"/>
  </r>
  <r>
    <x v="0"/>
    <x v="6"/>
    <x v="1"/>
    <x v="119"/>
    <n v="1299772"/>
    <n v="888"/>
    <n v="37340"/>
    <n v="28834"/>
    <n v="788642"/>
    <n v="547244"/>
    <n v="20272771"/>
    <n v="0"/>
    <n v="0"/>
    <n v="0"/>
    <n v="0"/>
  </r>
  <r>
    <x v="0"/>
    <x v="6"/>
    <x v="1"/>
    <x v="120"/>
    <n v="1347808"/>
    <n v="1222"/>
    <n v="38562"/>
    <n v="29492"/>
    <n v="818134"/>
    <n v="535948"/>
    <n v="20808719"/>
    <n v="0"/>
    <n v="0"/>
    <n v="0"/>
    <n v="0"/>
  </r>
  <r>
    <x v="0"/>
    <x v="6"/>
    <x v="1"/>
    <x v="121"/>
    <n v="1395692"/>
    <n v="842"/>
    <n v="39404"/>
    <n v="31658"/>
    <n v="849792"/>
    <n v="478500"/>
    <n v="21287219"/>
    <n v="0"/>
    <n v="0"/>
    <n v="0"/>
    <n v="0"/>
  </r>
  <r>
    <x v="0"/>
    <x v="6"/>
    <x v="1"/>
    <x v="122"/>
    <n v="1440692"/>
    <n v="946"/>
    <n v="40350"/>
    <n v="30630"/>
    <n v="880422"/>
    <n v="485587"/>
    <n v="21772806"/>
    <n v="0"/>
    <n v="0"/>
    <n v="0"/>
    <n v="0"/>
  </r>
  <r>
    <x v="0"/>
    <x v="6"/>
    <x v="1"/>
    <x v="123"/>
    <n v="1486988"/>
    <n v="958"/>
    <n v="41308"/>
    <n v="33676"/>
    <n v="914098"/>
    <n v="543933"/>
    <n v="22316739"/>
    <n v="0"/>
    <n v="0"/>
    <n v="0"/>
    <n v="0"/>
  </r>
  <r>
    <x v="0"/>
    <x v="6"/>
    <x v="2"/>
    <x v="124"/>
    <n v="1538110"/>
    <n v="984"/>
    <n v="42292"/>
    <n v="39016"/>
    <n v="953114"/>
    <n v="580832"/>
    <n v="22897571"/>
    <n v="0"/>
    <n v="0"/>
    <n v="0"/>
    <n v="0"/>
  </r>
  <r>
    <x v="0"/>
    <x v="6"/>
    <x v="2"/>
    <x v="125"/>
    <n v="1589690"/>
    <n v="958"/>
    <n v="43250"/>
    <n v="38816"/>
    <n v="991930"/>
    <n v="608224"/>
    <n v="23505795"/>
    <n v="0"/>
    <n v="0"/>
    <n v="0"/>
    <n v="0"/>
  </r>
  <r>
    <x v="0"/>
    <x v="6"/>
    <x v="2"/>
    <x v="126"/>
    <n v="1645188"/>
    <n v="1040"/>
    <n v="44290"/>
    <n v="40578"/>
    <n v="1032508"/>
    <n v="607896"/>
    <n v="24113691"/>
    <n v="0"/>
    <n v="0"/>
    <n v="0"/>
    <n v="0"/>
  </r>
  <r>
    <x v="0"/>
    <x v="6"/>
    <x v="2"/>
    <x v="127"/>
    <n v="1700696"/>
    <n v="1082"/>
    <n v="45372"/>
    <n v="39962"/>
    <n v="1072470"/>
    <n v="617606"/>
    <n v="24731297"/>
    <n v="0"/>
    <n v="0"/>
    <n v="0"/>
    <n v="0"/>
  </r>
  <r>
    <x v="0"/>
    <x v="6"/>
    <x v="2"/>
    <x v="128"/>
    <n v="1758908"/>
    <n v="994"/>
    <n v="46366"/>
    <n v="36396"/>
    <n v="1108866"/>
    <n v="541254"/>
    <n v="25272551"/>
    <n v="0"/>
    <n v="0"/>
    <n v="0"/>
    <n v="0"/>
  </r>
  <r>
    <x v="0"/>
    <x v="6"/>
    <x v="2"/>
    <x v="129"/>
    <n v="1815264"/>
    <n v="1082"/>
    <n v="47448"/>
    <n v="35366"/>
    <n v="1144232"/>
    <n v="531686"/>
    <n v="25804237"/>
    <n v="0"/>
    <n v="0"/>
    <n v="0"/>
    <n v="0"/>
  </r>
  <r>
    <x v="0"/>
    <x v="6"/>
    <x v="2"/>
    <x v="130"/>
    <n v="1875098"/>
    <n v="1164"/>
    <n v="48612"/>
    <n v="41952"/>
    <n v="1186184"/>
    <n v="666316"/>
    <n v="26470553"/>
    <n v="0"/>
    <n v="0"/>
    <n v="0"/>
    <n v="0"/>
  </r>
  <r>
    <x v="0"/>
    <x v="6"/>
    <x v="3"/>
    <x v="131"/>
    <n v="1940312"/>
    <n v="1228"/>
    <n v="49840"/>
    <n v="41292"/>
    <n v="1227476"/>
    <n v="704455"/>
    <n v="27175008"/>
    <n v="0"/>
    <n v="0"/>
    <n v="0"/>
    <n v="0"/>
  </r>
  <r>
    <x v="0"/>
    <x v="6"/>
    <x v="3"/>
    <x v="132"/>
    <n v="2011248"/>
    <n v="1360"/>
    <n v="51200"/>
    <n v="45734"/>
    <n v="1273210"/>
    <n v="714401"/>
    <n v="27889409"/>
    <n v="0"/>
    <n v="0"/>
    <n v="0"/>
    <n v="0"/>
  </r>
  <r>
    <x v="0"/>
    <x v="6"/>
    <x v="3"/>
    <x v="133"/>
    <n v="2080896"/>
    <n v="1352"/>
    <n v="52552"/>
    <n v="34972"/>
    <n v="1308182"/>
    <n v="759439"/>
    <n v="28648848"/>
    <n v="0"/>
    <n v="0"/>
    <n v="0"/>
    <n v="0"/>
  </r>
  <r>
    <x v="0"/>
    <x v="6"/>
    <x v="3"/>
    <x v="134"/>
    <n v="2155718"/>
    <n v="1086"/>
    <n v="53638"/>
    <n v="47164"/>
    <n v="1355346"/>
    <n v="778553"/>
    <n v="29427401"/>
    <n v="0"/>
    <n v="0"/>
    <n v="0"/>
    <n v="0"/>
  </r>
  <r>
    <x v="0"/>
    <x v="6"/>
    <x v="3"/>
    <x v="135"/>
    <n v="2236188"/>
    <n v="1350"/>
    <n v="54988"/>
    <n v="45460"/>
    <n v="1400806"/>
    <n v="654566"/>
    <n v="30081967"/>
    <n v="0"/>
    <n v="0"/>
    <n v="0"/>
    <n v="0"/>
  </r>
  <r>
    <x v="0"/>
    <x v="6"/>
    <x v="3"/>
    <x v="136"/>
    <n v="2309800"/>
    <n v="1192"/>
    <n v="56180"/>
    <n v="48606"/>
    <n v="1449412"/>
    <n v="708451"/>
    <n v="30790418"/>
    <n v="0"/>
    <n v="0"/>
    <n v="0"/>
    <n v="0"/>
  </r>
  <r>
    <x v="0"/>
    <x v="6"/>
    <x v="3"/>
    <x v="137"/>
    <n v="2388140"/>
    <n v="1342"/>
    <n v="57522"/>
    <n v="55178"/>
    <n v="1504590"/>
    <n v="768496"/>
    <n v="31558914"/>
    <n v="0"/>
    <n v="0"/>
    <n v="0"/>
    <n v="0"/>
  </r>
  <r>
    <x v="0"/>
    <x v="6"/>
    <x v="4"/>
    <x v="138"/>
    <n v="2479342"/>
    <n v="2260"/>
    <n v="59782"/>
    <n v="63750"/>
    <n v="1568340"/>
    <n v="806412"/>
    <n v="32365326"/>
    <n v="0"/>
    <n v="0"/>
    <n v="0"/>
    <n v="0"/>
  </r>
  <r>
    <x v="0"/>
    <x v="6"/>
    <x v="4"/>
    <x v="139"/>
    <n v="2576228"/>
    <n v="1510"/>
    <n v="61292"/>
    <n v="66652"/>
    <n v="1634992"/>
    <n v="846826"/>
    <n v="33212152"/>
    <n v="0"/>
    <n v="0"/>
    <n v="0"/>
    <n v="0"/>
  </r>
  <r>
    <x v="0"/>
    <x v="6"/>
    <x v="4"/>
    <x v="140"/>
    <n v="2674004"/>
    <n v="1526"/>
    <n v="62818"/>
    <n v="65028"/>
    <n v="1700020"/>
    <n v="863677"/>
    <n v="34075829"/>
    <n v="0"/>
    <n v="0"/>
    <n v="0"/>
    <n v="0"/>
  </r>
  <r>
    <x v="0"/>
    <x v="6"/>
    <x v="4"/>
    <x v="141"/>
    <n v="2774148"/>
    <n v="1406"/>
    <n v="64224"/>
    <n v="74250"/>
    <n v="1774270"/>
    <n v="955520"/>
    <n v="35031349"/>
    <n v="0"/>
    <n v="0"/>
    <n v="0"/>
    <n v="0"/>
  </r>
  <r>
    <x v="0"/>
    <x v="6"/>
    <x v="4"/>
    <x v="142"/>
    <n v="2872012"/>
    <n v="1408"/>
    <n v="65632"/>
    <n v="63024"/>
    <n v="1837294"/>
    <n v="1001447"/>
    <n v="36032796"/>
    <n v="0"/>
    <n v="0"/>
    <n v="0"/>
    <n v="0"/>
  </r>
  <r>
    <x v="0"/>
    <x v="6"/>
    <x v="4"/>
    <x v="143"/>
    <n v="2964980"/>
    <n v="1284"/>
    <n v="66916"/>
    <n v="68708"/>
    <n v="1906002"/>
    <n v="1023452"/>
    <n v="37056248"/>
    <n v="0"/>
    <n v="0"/>
    <n v="0"/>
    <n v="0"/>
  </r>
  <r>
    <x v="0"/>
    <x v="6"/>
    <x v="4"/>
    <x v="144"/>
    <n v="3064242"/>
    <n v="1548"/>
    <n v="68464"/>
    <n v="71366"/>
    <n v="1977368"/>
    <n v="944078"/>
    <n v="38000326"/>
    <n v="0"/>
    <n v="0"/>
    <n v="0"/>
    <n v="0"/>
  </r>
  <r>
    <x v="0"/>
    <x v="6"/>
    <x v="0"/>
    <x v="145"/>
    <n v="3169200"/>
    <n v="1550"/>
    <n v="70014"/>
    <n v="65772"/>
    <n v="2043140"/>
    <n v="1027633"/>
    <n v="39027959"/>
    <n v="0"/>
    <n v="0"/>
    <n v="0"/>
    <n v="0"/>
  </r>
  <r>
    <x v="0"/>
    <x v="6"/>
    <x v="0"/>
    <x v="146"/>
    <n v="3279136"/>
    <n v="1568"/>
    <n v="71582"/>
    <n v="74850"/>
    <n v="2117990"/>
    <n v="1258972"/>
    <n v="40286931"/>
    <n v="0"/>
    <n v="0"/>
    <n v="0"/>
    <n v="0"/>
  </r>
  <r>
    <x v="0"/>
    <x v="6"/>
    <x v="0"/>
    <x v="147"/>
    <n v="3394108"/>
    <n v="1530"/>
    <n v="73112"/>
    <n v="73108"/>
    <n v="2191098"/>
    <n v="1156170"/>
    <n v="41443101"/>
    <n v="0"/>
    <n v="0"/>
    <n v="0"/>
    <n v="0"/>
  </r>
  <r>
    <x v="0"/>
    <x v="7"/>
    <x v="1"/>
    <x v="148"/>
    <n v="3504342"/>
    <n v="1708"/>
    <n v="74820"/>
    <n v="102736"/>
    <n v="2293834"/>
    <n v="1075152"/>
    <n v="42518253"/>
    <n v="0"/>
    <n v="0"/>
    <n v="0"/>
    <n v="0"/>
  </r>
  <r>
    <x v="0"/>
    <x v="7"/>
    <x v="1"/>
    <x v="149"/>
    <n v="3609686"/>
    <n v="1520"/>
    <n v="76340"/>
    <n v="80710"/>
    <n v="2374544"/>
    <n v="971046"/>
    <n v="43489299"/>
    <n v="0"/>
    <n v="0"/>
    <n v="0"/>
    <n v="0"/>
  </r>
  <r>
    <x v="0"/>
    <x v="7"/>
    <x v="1"/>
    <x v="150"/>
    <n v="3710668"/>
    <n v="1612"/>
    <n v="77952"/>
    <n v="86140"/>
    <n v="2460684"/>
    <n v="1188564"/>
    <n v="44677863"/>
    <n v="0"/>
    <n v="0"/>
    <n v="0"/>
    <n v="0"/>
  </r>
  <r>
    <x v="0"/>
    <x v="7"/>
    <x v="1"/>
    <x v="151"/>
    <n v="3813232"/>
    <n v="1698"/>
    <n v="79650"/>
    <n v="102440"/>
    <n v="2563124"/>
    <n v="1184823"/>
    <n v="45862686"/>
    <n v="0"/>
    <n v="0"/>
    <n v="0"/>
    <n v="0"/>
  </r>
  <r>
    <x v="0"/>
    <x v="7"/>
    <x v="1"/>
    <x v="152"/>
    <n v="3926484"/>
    <n v="1838"/>
    <n v="81488"/>
    <n v="91166"/>
    <n v="2654290"/>
    <n v="1234791"/>
    <n v="47097477"/>
    <n v="0"/>
    <n v="0"/>
    <n v="0"/>
    <n v="0"/>
  </r>
  <r>
    <x v="0"/>
    <x v="7"/>
    <x v="1"/>
    <x v="153"/>
    <n v="4050824"/>
    <n v="1798"/>
    <n v="83286"/>
    <n v="100282"/>
    <n v="2754572"/>
    <n v="1356545"/>
    <n v="48454022"/>
    <n v="0"/>
    <n v="0"/>
    <n v="0"/>
    <n v="0"/>
  </r>
  <r>
    <x v="0"/>
    <x v="7"/>
    <x v="1"/>
    <x v="154"/>
    <n v="4173734"/>
    <n v="1872"/>
    <n v="85158"/>
    <n v="100774"/>
    <n v="2855346"/>
    <n v="1344387"/>
    <n v="49798409"/>
    <n v="0"/>
    <n v="0"/>
    <n v="0"/>
    <n v="0"/>
  </r>
  <r>
    <x v="0"/>
    <x v="7"/>
    <x v="2"/>
    <x v="155"/>
    <n v="4304046"/>
    <n v="1750"/>
    <n v="86908"/>
    <n v="104270"/>
    <n v="2959616"/>
    <n v="1475801"/>
    <n v="51274210"/>
    <n v="0"/>
    <n v="0"/>
    <n v="0"/>
    <n v="0"/>
  </r>
  <r>
    <x v="0"/>
    <x v="7"/>
    <x v="2"/>
    <x v="156"/>
    <n v="4428280"/>
    <n v="2026"/>
    <n v="88934"/>
    <n v="108948"/>
    <n v="3068564"/>
    <n v="1201940"/>
    <n v="52476150"/>
    <n v="0"/>
    <n v="0"/>
    <n v="0"/>
    <n v="0"/>
  </r>
  <r>
    <x v="0"/>
    <x v="7"/>
    <x v="2"/>
    <x v="157"/>
    <n v="4534312"/>
    <n v="1774"/>
    <n v="90708"/>
    <n v="94724"/>
    <n v="3163288"/>
    <n v="1323804"/>
    <n v="53799954"/>
    <n v="0"/>
    <n v="0"/>
    <n v="0"/>
    <n v="0"/>
  </r>
  <r>
    <x v="0"/>
    <x v="7"/>
    <x v="2"/>
    <x v="158"/>
    <n v="4656816"/>
    <n v="1670"/>
    <n v="92378"/>
    <n v="112922"/>
    <n v="3276210"/>
    <n v="1498659"/>
    <n v="55298613"/>
    <n v="0"/>
    <n v="0"/>
    <n v="0"/>
    <n v="0"/>
  </r>
  <r>
    <x v="0"/>
    <x v="7"/>
    <x v="2"/>
    <x v="159"/>
    <n v="4790948"/>
    <n v="1900"/>
    <n v="94278"/>
    <n v="115518"/>
    <n v="3391728"/>
    <n v="1732736"/>
    <n v="57031349"/>
    <n v="0"/>
    <n v="0"/>
    <n v="0"/>
    <n v="0"/>
  </r>
  <r>
    <x v="0"/>
    <x v="7"/>
    <x v="2"/>
    <x v="160"/>
    <n v="4919230"/>
    <n v="2012"/>
    <n v="96290"/>
    <n v="109552"/>
    <n v="3501280"/>
    <n v="1664247"/>
    <n v="58695596"/>
    <n v="0"/>
    <n v="0"/>
    <n v="0"/>
    <n v="0"/>
  </r>
  <r>
    <x v="0"/>
    <x v="7"/>
    <x v="2"/>
    <x v="161"/>
    <n v="5050450"/>
    <n v="1978"/>
    <n v="98268"/>
    <n v="113840"/>
    <n v="3615120"/>
    <n v="1743109"/>
    <n v="60438705"/>
    <n v="0"/>
    <n v="0"/>
    <n v="0"/>
    <n v="0"/>
  </r>
  <r>
    <x v="0"/>
    <x v="7"/>
    <x v="3"/>
    <x v="162"/>
    <n v="5178422"/>
    <n v="1904"/>
    <n v="100172"/>
    <n v="106232"/>
    <n v="3721352"/>
    <n v="1554154"/>
    <n v="61992859"/>
    <n v="0"/>
    <n v="0"/>
    <n v="0"/>
    <n v="0"/>
  </r>
  <r>
    <x v="0"/>
    <x v="7"/>
    <x v="3"/>
    <x v="163"/>
    <n v="5294614"/>
    <n v="1904"/>
    <n v="102076"/>
    <n v="114808"/>
    <n v="3836160"/>
    <n v="1411290"/>
    <n v="63404149"/>
    <n v="0"/>
    <n v="0"/>
    <n v="0"/>
    <n v="0"/>
  </r>
  <r>
    <x v="0"/>
    <x v="7"/>
    <x v="3"/>
    <x v="164"/>
    <n v="5403210"/>
    <n v="1760"/>
    <n v="103836"/>
    <n v="116344"/>
    <n v="3952504"/>
    <n v="1621330"/>
    <n v="65025479"/>
    <n v="0"/>
    <n v="0"/>
    <n v="0"/>
    <n v="0"/>
  </r>
  <r>
    <x v="0"/>
    <x v="7"/>
    <x v="3"/>
    <x v="165"/>
    <n v="5533258"/>
    <n v="2198"/>
    <n v="106034"/>
    <n v="120910"/>
    <n v="4073414"/>
    <n v="1670001"/>
    <n v="66695480"/>
    <n v="0"/>
    <n v="0"/>
    <n v="0"/>
    <n v="0"/>
  </r>
  <r>
    <x v="0"/>
    <x v="7"/>
    <x v="3"/>
    <x v="166"/>
    <n v="5671650"/>
    <n v="1958"/>
    <n v="107992"/>
    <n v="118730"/>
    <n v="4192144"/>
    <n v="1821066"/>
    <n v="68516546"/>
    <n v="0"/>
    <n v="0"/>
    <n v="0"/>
    <n v="0"/>
  </r>
  <r>
    <x v="0"/>
    <x v="7"/>
    <x v="3"/>
    <x v="167"/>
    <n v="5808686"/>
    <n v="1962"/>
    <n v="109954"/>
    <n v="123746"/>
    <n v="4315890"/>
    <n v="1711390"/>
    <n v="70227936"/>
    <n v="0"/>
    <n v="0"/>
    <n v="0"/>
    <n v="0"/>
  </r>
  <r>
    <x v="0"/>
    <x v="7"/>
    <x v="3"/>
    <x v="168"/>
    <n v="5946744"/>
    <n v="1906"/>
    <n v="111860"/>
    <n v="125716"/>
    <n v="4441606"/>
    <n v="1978145"/>
    <n v="72206081"/>
    <n v="0"/>
    <n v="0"/>
    <n v="0"/>
    <n v="0"/>
  </r>
  <r>
    <x v="0"/>
    <x v="7"/>
    <x v="4"/>
    <x v="169"/>
    <n v="6086878"/>
    <n v="1836"/>
    <n v="113696"/>
    <n v="118202"/>
    <n v="4559808"/>
    <n v="1757100"/>
    <n v="73963181"/>
    <n v="0"/>
    <n v="0"/>
    <n v="0"/>
    <n v="0"/>
  </r>
  <r>
    <x v="0"/>
    <x v="7"/>
    <x v="4"/>
    <x v="170"/>
    <n v="6210376"/>
    <n v="1692"/>
    <n v="115388"/>
    <n v="113792"/>
    <n v="4673600"/>
    <n v="1471784"/>
    <n v="75434965"/>
    <n v="0"/>
    <n v="0"/>
    <n v="0"/>
    <n v="0"/>
  </r>
  <r>
    <x v="0"/>
    <x v="7"/>
    <x v="4"/>
    <x v="171"/>
    <n v="6329768"/>
    <n v="1708"/>
    <n v="117096"/>
    <n v="132610"/>
    <n v="4806210"/>
    <n v="1709980"/>
    <n v="77144945"/>
    <n v="0"/>
    <n v="0"/>
    <n v="0"/>
    <n v="0"/>
  </r>
  <r>
    <x v="0"/>
    <x v="7"/>
    <x v="4"/>
    <x v="172"/>
    <n v="6463514"/>
    <n v="2132"/>
    <n v="119228"/>
    <n v="128302"/>
    <n v="4934512"/>
    <n v="1738611"/>
    <n v="78883556"/>
    <n v="0"/>
    <n v="0"/>
    <n v="0"/>
    <n v="0"/>
  </r>
  <r>
    <x v="0"/>
    <x v="7"/>
    <x v="4"/>
    <x v="173"/>
    <n v="6615504"/>
    <n v="2034"/>
    <n v="121262"/>
    <n v="112382"/>
    <n v="5046894"/>
    <n v="2010490"/>
    <n v="80894046"/>
    <n v="0"/>
    <n v="0"/>
    <n v="0"/>
    <n v="0"/>
  </r>
  <r>
    <x v="0"/>
    <x v="7"/>
    <x v="4"/>
    <x v="174"/>
    <n v="6769158"/>
    <n v="2132"/>
    <n v="123394"/>
    <n v="119240"/>
    <n v="5166134"/>
    <n v="1960294"/>
    <n v="82854340"/>
    <n v="0"/>
    <n v="0"/>
    <n v="0"/>
    <n v="0"/>
  </r>
  <r>
    <x v="0"/>
    <x v="7"/>
    <x v="4"/>
    <x v="175"/>
    <n v="6922472"/>
    <n v="2038"/>
    <n v="125432"/>
    <n v="128950"/>
    <n v="5295084"/>
    <n v="1968078"/>
    <n v="84822418"/>
    <n v="0"/>
    <n v="0"/>
    <n v="0"/>
    <n v="0"/>
  </r>
  <r>
    <x v="0"/>
    <x v="7"/>
    <x v="0"/>
    <x v="176"/>
    <n v="7079430"/>
    <n v="1886"/>
    <n v="127318"/>
    <n v="129964"/>
    <n v="5425048"/>
    <n v="2118903"/>
    <n v="86941321"/>
    <n v="0"/>
    <n v="0"/>
    <n v="0"/>
    <n v="0"/>
  </r>
  <r>
    <x v="0"/>
    <x v="7"/>
    <x v="0"/>
    <x v="177"/>
    <n v="7238352"/>
    <n v="1920"/>
    <n v="129238"/>
    <n v="120844"/>
    <n v="5545892"/>
    <n v="1872952"/>
    <n v="88814273"/>
    <n v="0"/>
    <n v="0"/>
    <n v="0"/>
    <n v="0"/>
  </r>
  <r>
    <x v="0"/>
    <x v="7"/>
    <x v="0"/>
    <x v="178"/>
    <n v="7375884"/>
    <n v="1632"/>
    <n v="130870"/>
    <n v="128870"/>
    <n v="5674762"/>
    <n v="2033164"/>
    <n v="90847437"/>
    <n v="0"/>
    <n v="0"/>
    <n v="0"/>
    <n v="0"/>
  </r>
  <r>
    <x v="0"/>
    <x v="8"/>
    <x v="1"/>
    <x v="179"/>
    <n v="7532220"/>
    <n v="2054"/>
    <n v="132924"/>
    <n v="124294"/>
    <n v="5799056"/>
    <n v="2053776"/>
    <n v="92901213"/>
    <n v="0"/>
    <n v="0"/>
    <n v="0"/>
    <n v="0"/>
  </r>
  <r>
    <x v="0"/>
    <x v="8"/>
    <x v="1"/>
    <x v="180"/>
    <n v="7697950"/>
    <n v="2052"/>
    <n v="134976"/>
    <n v="135752"/>
    <n v="5934808"/>
    <n v="2234482"/>
    <n v="95135695"/>
    <n v="0"/>
    <n v="0"/>
    <n v="0"/>
    <n v="0"/>
  </r>
  <r>
    <x v="0"/>
    <x v="8"/>
    <x v="1"/>
    <x v="181"/>
    <n v="7866268"/>
    <n v="2166"/>
    <n v="137142"/>
    <n v="135020"/>
    <n v="6069828"/>
    <n v="2295337"/>
    <n v="97431032"/>
    <n v="0"/>
    <n v="0"/>
    <n v="0"/>
    <n v="0"/>
  </r>
  <r>
    <x v="0"/>
    <x v="8"/>
    <x v="1"/>
    <x v="182"/>
    <n v="8040482"/>
    <n v="2132"/>
    <n v="139274"/>
    <n v="139208"/>
    <n v="6209036"/>
    <n v="2204052"/>
    <n v="99635084"/>
    <n v="0"/>
    <n v="0"/>
    <n v="0"/>
    <n v="0"/>
  </r>
  <r>
    <x v="0"/>
    <x v="8"/>
    <x v="1"/>
    <x v="183"/>
    <n v="8221694"/>
    <n v="2088"/>
    <n v="141362"/>
    <n v="146330"/>
    <n v="6355366"/>
    <n v="2271104"/>
    <n v="101906188"/>
    <n v="0"/>
    <n v="0"/>
    <n v="0"/>
    <n v="0"/>
  </r>
  <r>
    <x v="0"/>
    <x v="8"/>
    <x v="1"/>
    <x v="184"/>
    <n v="8405144"/>
    <n v="2010"/>
    <n v="143372"/>
    <n v="139260"/>
    <n v="6494626"/>
    <n v="1877011"/>
    <n v="103783199"/>
    <n v="0"/>
    <n v="0"/>
    <n v="0"/>
    <n v="0"/>
  </r>
  <r>
    <x v="0"/>
    <x v="8"/>
    <x v="1"/>
    <x v="185"/>
    <n v="8555174"/>
    <n v="2258"/>
    <n v="145630"/>
    <n v="148232"/>
    <n v="6642858"/>
    <n v="2056518"/>
    <n v="105839717"/>
    <n v="0"/>
    <n v="0"/>
    <n v="0"/>
    <n v="0"/>
  </r>
  <r>
    <x v="0"/>
    <x v="8"/>
    <x v="2"/>
    <x v="186"/>
    <n v="8734884"/>
    <n v="2214"/>
    <n v="147844"/>
    <n v="149216"/>
    <n v="6792074"/>
    <n v="2360944"/>
    <n v="108200661"/>
    <n v="0"/>
    <n v="0"/>
    <n v="0"/>
    <n v="0"/>
  </r>
  <r>
    <x v="0"/>
    <x v="8"/>
    <x v="2"/>
    <x v="187"/>
    <n v="8925956"/>
    <n v="2336"/>
    <n v="150180"/>
    <n v="146124"/>
    <n v="6938198"/>
    <n v="2299719"/>
    <n v="110500380"/>
    <n v="0"/>
    <n v="0"/>
    <n v="0"/>
    <n v="0"/>
  </r>
  <r>
    <x v="0"/>
    <x v="8"/>
    <x v="2"/>
    <x v="188"/>
    <n v="9119480"/>
    <n v="2426"/>
    <n v="152606"/>
    <n v="141808"/>
    <n v="7080006"/>
    <n v="2305022"/>
    <n v="112805402"/>
    <n v="0"/>
    <n v="0"/>
    <n v="0"/>
    <n v="0"/>
  </r>
  <r>
    <x v="0"/>
    <x v="8"/>
    <x v="2"/>
    <x v="189"/>
    <n v="9314790"/>
    <n v="2404"/>
    <n v="155010"/>
    <n v="162912"/>
    <n v="7242918"/>
    <n v="2246284"/>
    <n v="115051686"/>
    <n v="0"/>
    <n v="0"/>
    <n v="0"/>
    <n v="0"/>
  </r>
  <r>
    <x v="0"/>
    <x v="8"/>
    <x v="2"/>
    <x v="190"/>
    <n v="9503618"/>
    <n v="2222"/>
    <n v="157232"/>
    <n v="155724"/>
    <n v="7398642"/>
    <n v="2239245"/>
    <n v="117290931"/>
    <n v="0"/>
    <n v="0"/>
    <n v="0"/>
    <n v="0"/>
  </r>
  <r>
    <x v="0"/>
    <x v="8"/>
    <x v="2"/>
    <x v="191"/>
    <n v="9690058"/>
    <n v="2280"/>
    <n v="159512"/>
    <n v="155496"/>
    <n v="7554138"/>
    <n v="2095080"/>
    <n v="119386011"/>
    <n v="0"/>
    <n v="0"/>
    <n v="0"/>
    <n v="0"/>
  </r>
  <r>
    <x v="0"/>
    <x v="8"/>
    <x v="2"/>
    <x v="192"/>
    <n v="9853876"/>
    <n v="2108"/>
    <n v="161620"/>
    <n v="158416"/>
    <n v="7712554"/>
    <n v="2040693"/>
    <n v="121426704"/>
    <n v="0"/>
    <n v="0"/>
    <n v="0"/>
    <n v="0"/>
  </r>
  <r>
    <x v="0"/>
    <x v="8"/>
    <x v="3"/>
    <x v="193"/>
    <n v="10036070"/>
    <n v="2562"/>
    <n v="164182"/>
    <n v="165708"/>
    <n v="7878262"/>
    <n v="2293208"/>
    <n v="123719912"/>
    <n v="0"/>
    <n v="0"/>
    <n v="0"/>
    <n v="0"/>
  </r>
  <r>
    <x v="0"/>
    <x v="8"/>
    <x v="3"/>
    <x v="194"/>
    <n v="10231790"/>
    <n v="2280"/>
    <n v="166462"/>
    <n v="165848"/>
    <n v="8044110"/>
    <n v="2369168"/>
    <n v="126089080"/>
    <n v="0"/>
    <n v="0"/>
    <n v="0"/>
    <n v="0"/>
  </r>
  <r>
    <x v="0"/>
    <x v="8"/>
    <x v="3"/>
    <x v="195"/>
    <n v="10425364"/>
    <n v="2350"/>
    <n v="168812"/>
    <n v="175576"/>
    <n v="8219686"/>
    <n v="2207808"/>
    <n v="128296888"/>
    <n v="0"/>
    <n v="0"/>
    <n v="0"/>
    <n v="0"/>
  </r>
  <r>
    <x v="0"/>
    <x v="8"/>
    <x v="3"/>
    <x v="196"/>
    <n v="10611310"/>
    <n v="2442"/>
    <n v="171254"/>
    <n v="191030"/>
    <n v="8410716"/>
    <n v="2038126"/>
    <n v="130335014"/>
    <n v="0"/>
    <n v="0"/>
    <n v="0"/>
    <n v="0"/>
  </r>
  <r>
    <x v="0"/>
    <x v="8"/>
    <x v="3"/>
    <x v="197"/>
    <n v="10796458"/>
    <n v="2298"/>
    <n v="173552"/>
    <n v="188778"/>
    <n v="8599494"/>
    <n v="2382864"/>
    <n v="132717878"/>
    <n v="0"/>
    <n v="0"/>
    <n v="0"/>
    <n v="0"/>
  </r>
  <r>
    <x v="0"/>
    <x v="8"/>
    <x v="3"/>
    <x v="198"/>
    <n v="10971248"/>
    <n v="2270"/>
    <n v="175822"/>
    <n v="185852"/>
    <n v="8785346"/>
    <n v="1962658"/>
    <n v="134680536"/>
    <n v="0"/>
    <n v="0"/>
    <n v="0"/>
    <n v="0"/>
  </r>
  <r>
    <x v="0"/>
    <x v="8"/>
    <x v="3"/>
    <x v="199"/>
    <n v="11120234"/>
    <n v="2112"/>
    <n v="177934"/>
    <n v="204150"/>
    <n v="8989496"/>
    <n v="1923803"/>
    <n v="136604339"/>
    <n v="0"/>
    <n v="0"/>
    <n v="0"/>
    <n v="0"/>
  </r>
  <r>
    <x v="0"/>
    <x v="8"/>
    <x v="4"/>
    <x v="200"/>
    <n v="11286958"/>
    <n v="2170"/>
    <n v="180104"/>
    <n v="179314"/>
    <n v="9168810"/>
    <n v="2188114"/>
    <n v="138792453"/>
    <n v="0"/>
    <n v="0"/>
    <n v="0"/>
    <n v="0"/>
  </r>
  <r>
    <x v="0"/>
    <x v="8"/>
    <x v="4"/>
    <x v="201"/>
    <n v="11460364"/>
    <n v="2246"/>
    <n v="182350"/>
    <n v="174918"/>
    <n v="9343728"/>
    <n v="2393047"/>
    <n v="141185500"/>
    <n v="0"/>
    <n v="0"/>
    <n v="0"/>
    <n v="0"/>
  </r>
  <r>
    <x v="0"/>
    <x v="8"/>
    <x v="4"/>
    <x v="202"/>
    <n v="11632206"/>
    <n v="2288"/>
    <n v="184638"/>
    <n v="162284"/>
    <n v="9506012"/>
    <n v="2708146"/>
    <n v="143893646"/>
    <n v="0"/>
    <n v="0"/>
    <n v="0"/>
    <n v="0"/>
  </r>
  <r>
    <x v="0"/>
    <x v="8"/>
    <x v="4"/>
    <x v="203"/>
    <n v="11803640"/>
    <n v="2186"/>
    <n v="186824"/>
    <n v="186662"/>
    <n v="9692674"/>
    <n v="2568006"/>
    <n v="146461652"/>
    <n v="0"/>
    <n v="0"/>
    <n v="0"/>
    <n v="0"/>
  </r>
  <r>
    <x v="0"/>
    <x v="8"/>
    <x v="4"/>
    <x v="204"/>
    <n v="11981158"/>
    <n v="2248"/>
    <n v="189072"/>
    <n v="184730"/>
    <n v="9877404"/>
    <n v="2221576"/>
    <n v="148683228"/>
    <n v="0"/>
    <n v="0"/>
    <n v="0"/>
    <n v="0"/>
  </r>
  <r>
    <x v="0"/>
    <x v="8"/>
    <x v="4"/>
    <x v="205"/>
    <n v="12146698"/>
    <n v="2080"/>
    <n v="191152"/>
    <n v="149382"/>
    <n v="10026786"/>
    <n v="1956156"/>
    <n v="150639384"/>
    <n v="0"/>
    <n v="0"/>
    <n v="0"/>
    <n v="0"/>
  </r>
  <r>
    <x v="0"/>
    <x v="8"/>
    <x v="4"/>
    <x v="206"/>
    <n v="12286036"/>
    <n v="1550"/>
    <n v="192702"/>
    <n v="170396"/>
    <n v="10197182"/>
    <n v="2312203"/>
    <n v="152951587"/>
    <n v="0"/>
    <n v="0"/>
    <n v="0"/>
    <n v="0"/>
  </r>
  <r>
    <x v="0"/>
    <x v="8"/>
    <x v="0"/>
    <x v="207"/>
    <n v="12447036"/>
    <n v="2356"/>
    <n v="195058"/>
    <n v="172300"/>
    <n v="10369482"/>
    <n v="2385933"/>
    <n v="155337520"/>
    <n v="0"/>
    <n v="0"/>
    <n v="0"/>
    <n v="0"/>
  </r>
  <r>
    <x v="0"/>
    <x v="8"/>
    <x v="0"/>
    <x v="208"/>
    <n v="12620532"/>
    <n v="2358"/>
    <n v="197416"/>
    <n v="170548"/>
    <n v="10540030"/>
    <n v="2758124"/>
    <n v="158095644"/>
    <n v="0"/>
    <n v="0"/>
    <n v="0"/>
    <n v="0"/>
  </r>
  <r>
    <x v="0"/>
    <x v="9"/>
    <x v="1"/>
    <x v="209"/>
    <n v="12784102"/>
    <n v="2198"/>
    <n v="199614"/>
    <n v="157462"/>
    <n v="10697492"/>
    <n v="2305856"/>
    <n v="160401500"/>
    <n v="0"/>
    <n v="0"/>
    <n v="0"/>
    <n v="0"/>
  </r>
  <r>
    <x v="0"/>
    <x v="9"/>
    <x v="1"/>
    <x v="210"/>
    <n v="12943872"/>
    <n v="2136"/>
    <n v="201750"/>
    <n v="152680"/>
    <n v="10850172"/>
    <n v="2311147"/>
    <n v="162712647"/>
    <n v="0"/>
    <n v="0"/>
    <n v="0"/>
    <n v="0"/>
  </r>
  <r>
    <x v="0"/>
    <x v="9"/>
    <x v="1"/>
    <x v="211"/>
    <n v="13094830"/>
    <n v="1874"/>
    <n v="203624"/>
    <n v="163310"/>
    <n v="11013482"/>
    <n v="2223859"/>
    <n v="164936506"/>
    <n v="0"/>
    <n v="0"/>
    <n v="0"/>
    <n v="0"/>
  </r>
  <r>
    <x v="0"/>
    <x v="9"/>
    <x v="1"/>
    <x v="212"/>
    <n v="13244370"/>
    <n v="1806"/>
    <n v="205430"/>
    <n v="153430"/>
    <n v="11166912"/>
    <n v="2147263"/>
    <n v="167083769"/>
    <n v="0"/>
    <n v="0"/>
    <n v="0"/>
    <n v="0"/>
  </r>
  <r>
    <x v="0"/>
    <x v="9"/>
    <x v="1"/>
    <x v="213"/>
    <n v="13364630"/>
    <n v="1772"/>
    <n v="207202"/>
    <n v="151714"/>
    <n v="11318626"/>
    <n v="2044472"/>
    <n v="169128241"/>
    <n v="0"/>
    <n v="0"/>
    <n v="0"/>
    <n v="0"/>
  </r>
  <r>
    <x v="0"/>
    <x v="9"/>
    <x v="1"/>
    <x v="214"/>
    <n v="13508368"/>
    <n v="1980"/>
    <n v="209182"/>
    <n v="163890"/>
    <n v="11482516"/>
    <n v="2346738"/>
    <n v="171474979"/>
    <n v="0"/>
    <n v="0"/>
    <n v="0"/>
    <n v="0"/>
  </r>
  <r>
    <x v="0"/>
    <x v="9"/>
    <x v="1"/>
    <x v="215"/>
    <n v="13665986"/>
    <n v="1926"/>
    <n v="211108"/>
    <n v="166420"/>
    <n v="11648936"/>
    <n v="2384716"/>
    <n v="173859695"/>
    <n v="0"/>
    <n v="0"/>
    <n v="0"/>
    <n v="0"/>
  </r>
  <r>
    <x v="0"/>
    <x v="9"/>
    <x v="2"/>
    <x v="216"/>
    <n v="13807582"/>
    <n v="1934"/>
    <n v="213042"/>
    <n v="157490"/>
    <n v="11806426"/>
    <n v="2365563"/>
    <n v="176225258"/>
    <n v="0"/>
    <n v="0"/>
    <n v="0"/>
    <n v="0"/>
  </r>
  <r>
    <x v="0"/>
    <x v="9"/>
    <x v="2"/>
    <x v="217"/>
    <n v="13954192"/>
    <n v="1858"/>
    <n v="214900"/>
    <n v="165256"/>
    <n v="11971682"/>
    <n v="2379025"/>
    <n v="178604283"/>
    <n v="0"/>
    <n v="0"/>
    <n v="0"/>
    <n v="0"/>
  </r>
  <r>
    <x v="0"/>
    <x v="9"/>
    <x v="2"/>
    <x v="218"/>
    <n v="14103028"/>
    <n v="1842"/>
    <n v="216742"/>
    <n v="178048"/>
    <n v="12149730"/>
    <n v="2297584"/>
    <n v="180901867"/>
    <n v="0"/>
    <n v="0"/>
    <n v="0"/>
    <n v="0"/>
  </r>
  <r>
    <x v="0"/>
    <x v="9"/>
    <x v="2"/>
    <x v="219"/>
    <n v="14238606"/>
    <n v="1626"/>
    <n v="218368"/>
    <n v="143130"/>
    <n v="12292860"/>
    <n v="2102667"/>
    <n v="183004534"/>
    <n v="0"/>
    <n v="0"/>
    <n v="0"/>
    <n v="0"/>
  </r>
  <r>
    <x v="0"/>
    <x v="9"/>
    <x v="2"/>
    <x v="220"/>
    <n v="14347130"/>
    <n v="1420"/>
    <n v="219788"/>
    <n v="156730"/>
    <n v="12449590"/>
    <n v="2104207"/>
    <n v="185108741"/>
    <n v="0"/>
    <n v="0"/>
    <n v="0"/>
    <n v="0"/>
  </r>
  <r>
    <x v="0"/>
    <x v="9"/>
    <x v="2"/>
    <x v="221"/>
    <n v="14474564"/>
    <n v="1454"/>
    <n v="221242"/>
    <n v="148158"/>
    <n v="12597748"/>
    <n v="2343245"/>
    <n v="187451986"/>
    <n v="0"/>
    <n v="0"/>
    <n v="0"/>
    <n v="0"/>
  </r>
  <r>
    <x v="0"/>
    <x v="9"/>
    <x v="2"/>
    <x v="222"/>
    <n v="14610186"/>
    <n v="1380"/>
    <n v="222622"/>
    <n v="163164"/>
    <n v="12760912"/>
    <n v="2396607"/>
    <n v="189848593"/>
    <n v="0"/>
    <n v="0"/>
    <n v="0"/>
    <n v="0"/>
  </r>
  <r>
    <x v="0"/>
    <x v="9"/>
    <x v="3"/>
    <x v="223"/>
    <n v="14737068"/>
    <n v="1764"/>
    <n v="224386"/>
    <n v="141584"/>
    <n v="12902496"/>
    <n v="2168358"/>
    <n v="192016951"/>
    <n v="0"/>
    <n v="0"/>
    <n v="0"/>
    <n v="0"/>
  </r>
  <r>
    <x v="0"/>
    <x v="9"/>
    <x v="3"/>
    <x v="224"/>
    <n v="14861676"/>
    <n v="1680"/>
    <n v="226066"/>
    <n v="141136"/>
    <n v="13043632"/>
    <n v="2172078"/>
    <n v="194189029"/>
    <n v="0"/>
    <n v="0"/>
    <n v="0"/>
    <n v="0"/>
  </r>
  <r>
    <x v="0"/>
    <x v="9"/>
    <x v="3"/>
    <x v="225"/>
    <n v="14985462"/>
    <n v="2064"/>
    <n v="228130"/>
    <n v="145166"/>
    <n v="13188798"/>
    <n v="2117397"/>
    <n v="196306426"/>
    <n v="0"/>
    <n v="0"/>
    <n v="0"/>
    <n v="0"/>
  </r>
  <r>
    <x v="0"/>
    <x v="9"/>
    <x v="3"/>
    <x v="226"/>
    <n v="15098500"/>
    <n v="1164"/>
    <n v="229294"/>
    <n v="132836"/>
    <n v="13321634"/>
    <n v="1954413"/>
    <n v="198260839"/>
    <n v="0"/>
    <n v="0"/>
    <n v="0"/>
    <n v="0"/>
  </r>
  <r>
    <x v="0"/>
    <x v="9"/>
    <x v="3"/>
    <x v="227"/>
    <n v="15189512"/>
    <n v="1178"/>
    <n v="230472"/>
    <n v="139600"/>
    <n v="13461234"/>
    <n v="1993644"/>
    <n v="200254483"/>
    <n v="0"/>
    <n v="0"/>
    <n v="0"/>
    <n v="0"/>
  </r>
  <r>
    <x v="0"/>
    <x v="9"/>
    <x v="3"/>
    <x v="228"/>
    <n v="15298208"/>
    <n v="1428"/>
    <n v="231900"/>
    <n v="123656"/>
    <n v="13584890"/>
    <n v="2212563"/>
    <n v="202467046"/>
    <n v="0"/>
    <n v="0"/>
    <n v="0"/>
    <n v="0"/>
  </r>
  <r>
    <x v="0"/>
    <x v="9"/>
    <x v="3"/>
    <x v="229"/>
    <n v="15410736"/>
    <n v="1402"/>
    <n v="233302"/>
    <n v="159122"/>
    <n v="13744012"/>
    <n v="2702058"/>
    <n v="205169104"/>
    <n v="0"/>
    <n v="0"/>
    <n v="0"/>
    <n v="0"/>
  </r>
  <r>
    <x v="0"/>
    <x v="9"/>
    <x v="4"/>
    <x v="230"/>
    <n v="15519478"/>
    <n v="1372"/>
    <n v="234674"/>
    <n v="149138"/>
    <n v="13893150"/>
    <n v="2626437"/>
    <n v="207795541"/>
    <n v="0"/>
    <n v="0"/>
    <n v="0"/>
    <n v="0"/>
  </r>
  <r>
    <x v="0"/>
    <x v="9"/>
    <x v="4"/>
    <x v="231"/>
    <n v="15627340"/>
    <n v="1310"/>
    <n v="235984"/>
    <n v="133988"/>
    <n v="14027138"/>
    <n v="2465554"/>
    <n v="210261095"/>
    <n v="0"/>
    <n v="0"/>
    <n v="0"/>
    <n v="0"/>
  </r>
  <r>
    <x v="0"/>
    <x v="9"/>
    <x v="4"/>
    <x v="232"/>
    <n v="15728072"/>
    <n v="1156"/>
    <n v="237140"/>
    <n v="124540"/>
    <n v="14151678"/>
    <n v="2292866"/>
    <n v="212553961"/>
    <n v="0"/>
    <n v="0"/>
    <n v="0"/>
    <n v="0"/>
  </r>
  <r>
    <x v="0"/>
    <x v="9"/>
    <x v="4"/>
    <x v="233"/>
    <n v="15819916"/>
    <n v="966"/>
    <n v="238106"/>
    <n v="118608"/>
    <n v="14270286"/>
    <n v="1944306"/>
    <n v="214498267"/>
    <n v="0"/>
    <n v="0"/>
    <n v="0"/>
    <n v="0"/>
  </r>
  <r>
    <x v="0"/>
    <x v="9"/>
    <x v="4"/>
    <x v="234"/>
    <n v="15892124"/>
    <n v="982"/>
    <n v="239088"/>
    <n v="127746"/>
    <n v="14398032"/>
    <n v="1788912"/>
    <n v="216287179"/>
    <n v="0"/>
    <n v="0"/>
    <n v="0"/>
    <n v="0"/>
  </r>
  <r>
    <x v="0"/>
    <x v="9"/>
    <x v="4"/>
    <x v="235"/>
    <n v="15978196"/>
    <n v="1022"/>
    <n v="240110"/>
    <n v="116858"/>
    <n v="14514890"/>
    <n v="2068378"/>
    <n v="218355557"/>
    <n v="0"/>
    <n v="0"/>
    <n v="0"/>
    <n v="0"/>
  </r>
  <r>
    <x v="0"/>
    <x v="9"/>
    <x v="4"/>
    <x v="236"/>
    <n v="16078572"/>
    <n v="1030"/>
    <n v="241140"/>
    <n v="113188"/>
    <n v="14628078"/>
    <n v="2217895"/>
    <n v="220573452"/>
    <n v="0"/>
    <n v="0"/>
    <n v="0"/>
    <n v="0"/>
  </r>
  <r>
    <x v="0"/>
    <x v="9"/>
    <x v="0"/>
    <x v="237"/>
    <n v="16176102"/>
    <n v="1124"/>
    <n v="242264"/>
    <n v="115734"/>
    <n v="14743812"/>
    <n v="2308243"/>
    <n v="222881695"/>
    <n v="0"/>
    <n v="0"/>
    <n v="0"/>
    <n v="0"/>
  </r>
  <r>
    <x v="0"/>
    <x v="9"/>
    <x v="0"/>
    <x v="238"/>
    <n v="16272336"/>
    <n v="1100"/>
    <n v="243364"/>
    <n v="118010"/>
    <n v="14861822"/>
    <n v="2192863"/>
    <n v="225074558"/>
    <n v="0"/>
    <n v="0"/>
    <n v="0"/>
    <n v="0"/>
  </r>
  <r>
    <x v="0"/>
    <x v="9"/>
    <x v="0"/>
    <x v="239"/>
    <n v="16366792"/>
    <n v="938"/>
    <n v="244302"/>
    <n v="117364"/>
    <n v="14979186"/>
    <n v="2263727"/>
    <n v="227338285"/>
    <n v="0"/>
    <n v="0"/>
    <n v="0"/>
    <n v="0"/>
  </r>
  <r>
    <x v="0"/>
    <x v="10"/>
    <x v="1"/>
    <x v="240"/>
    <n v="16458648"/>
    <n v="982"/>
    <n v="245284"/>
    <n v="106624"/>
    <n v="15085810"/>
    <n v="1955682"/>
    <n v="229293967"/>
    <n v="0"/>
    <n v="0"/>
    <n v="0"/>
    <n v="0"/>
  </r>
  <r>
    <x v="0"/>
    <x v="10"/>
    <x v="1"/>
    <x v="241"/>
    <n v="16533832"/>
    <n v="996"/>
    <n v="246280"/>
    <n v="117048"/>
    <n v="15202858"/>
    <n v="1978837"/>
    <n v="231272804"/>
    <n v="0"/>
    <n v="0"/>
    <n v="0"/>
    <n v="0"/>
  </r>
  <r>
    <x v="0"/>
    <x v="10"/>
    <x v="1"/>
    <x v="242"/>
    <n v="16625886"/>
    <n v="1020"/>
    <n v="247300"/>
    <n v="106656"/>
    <n v="15309514"/>
    <n v="2358956"/>
    <n v="233631760"/>
    <n v="0"/>
    <n v="0"/>
    <n v="0"/>
    <n v="0"/>
  </r>
  <r>
    <x v="0"/>
    <x v="10"/>
    <x v="1"/>
    <x v="243"/>
    <n v="16726816"/>
    <n v="1414"/>
    <n v="248714"/>
    <n v="111746"/>
    <n v="15421260"/>
    <n v="2371643"/>
    <n v="236003403"/>
    <n v="0"/>
    <n v="0"/>
    <n v="0"/>
    <n v="0"/>
  </r>
  <r>
    <x v="0"/>
    <x v="10"/>
    <x v="1"/>
    <x v="244"/>
    <n v="16822072"/>
    <n v="1344"/>
    <n v="250058"/>
    <n v="108266"/>
    <n v="15529526"/>
    <n v="2386685"/>
    <n v="238390088"/>
    <n v="0"/>
    <n v="0"/>
    <n v="0"/>
    <n v="0"/>
  </r>
  <r>
    <x v="0"/>
    <x v="10"/>
    <x v="1"/>
    <x v="245"/>
    <n v="16922790"/>
    <n v="1154"/>
    <n v="251212"/>
    <n v="107984"/>
    <n v="15637510"/>
    <n v="2311644"/>
    <n v="240701732"/>
    <n v="0"/>
    <n v="0"/>
    <n v="0"/>
    <n v="0"/>
  </r>
  <r>
    <x v="0"/>
    <x v="10"/>
    <x v="1"/>
    <x v="246"/>
    <n v="17014412"/>
    <n v="1114"/>
    <n v="252326"/>
    <n v="97072"/>
    <n v="15734582"/>
    <n v="2356053"/>
    <n v="243057785"/>
    <n v="0"/>
    <n v="0"/>
    <n v="0"/>
    <n v="0"/>
  </r>
  <r>
    <x v="0"/>
    <x v="10"/>
    <x v="2"/>
    <x v="247"/>
    <n v="17107826"/>
    <n v="980"/>
    <n v="253306"/>
    <n v="96930"/>
    <n v="15831512"/>
    <n v="1948083"/>
    <n v="245005868"/>
    <n v="0"/>
    <n v="0"/>
    <n v="0"/>
    <n v="0"/>
  </r>
  <r>
    <x v="0"/>
    <x v="10"/>
    <x v="2"/>
    <x v="248"/>
    <n v="17182064"/>
    <n v="900"/>
    <n v="254206"/>
    <n v="82898"/>
    <n v="15914410"/>
    <n v="1990582"/>
    <n v="246996450"/>
    <n v="0"/>
    <n v="0"/>
    <n v="0"/>
    <n v="0"/>
  </r>
  <r>
    <x v="0"/>
    <x v="10"/>
    <x v="2"/>
    <x v="249"/>
    <n v="17271512"/>
    <n v="1022"/>
    <n v="255228"/>
    <n v="109278"/>
    <n v="16023688"/>
    <n v="2278510"/>
    <n v="249274960"/>
    <n v="0"/>
    <n v="0"/>
    <n v="0"/>
    <n v="0"/>
  </r>
  <r>
    <x v="0"/>
    <x v="10"/>
    <x v="2"/>
    <x v="250"/>
    <n v="17368082"/>
    <n v="1100"/>
    <n v="256328"/>
    <n v="105408"/>
    <n v="16129096"/>
    <n v="2357705"/>
    <n v="251632665"/>
    <n v="0"/>
    <n v="0"/>
    <n v="0"/>
    <n v="0"/>
  </r>
  <r>
    <x v="0"/>
    <x v="10"/>
    <x v="2"/>
    <x v="251"/>
    <n v="17457250"/>
    <n v="1088"/>
    <n v="257416"/>
    <n v="98708"/>
    <n v="16227804"/>
    <n v="2298857"/>
    <n v="253931522"/>
    <n v="0"/>
    <n v="0"/>
    <n v="0"/>
    <n v="0"/>
  </r>
  <r>
    <x v="0"/>
    <x v="10"/>
    <x v="2"/>
    <x v="252"/>
    <n v="17546490"/>
    <n v="1034"/>
    <n v="258450"/>
    <n v="95240"/>
    <n v="16323044"/>
    <n v="2083832"/>
    <n v="256015354"/>
    <n v="0"/>
    <n v="0"/>
    <n v="0"/>
    <n v="0"/>
  </r>
  <r>
    <x v="0"/>
    <x v="10"/>
    <x v="2"/>
    <x v="253"/>
    <n v="17629874"/>
    <n v="900"/>
    <n v="259350"/>
    <n v="84634"/>
    <n v="16407678"/>
    <n v="1792071"/>
    <n v="257807425"/>
    <n v="0"/>
    <n v="0"/>
    <n v="0"/>
    <n v="0"/>
  </r>
  <r>
    <x v="0"/>
    <x v="10"/>
    <x v="3"/>
    <x v="254"/>
    <n v="17691236"/>
    <n v="868"/>
    <n v="260218"/>
    <n v="88222"/>
    <n v="16495900"/>
    <n v="1578485"/>
    <n v="259385910"/>
    <n v="0"/>
    <n v="0"/>
    <n v="0"/>
    <n v="0"/>
  </r>
  <r>
    <x v="0"/>
    <x v="10"/>
    <x v="3"/>
    <x v="255"/>
    <n v="17748454"/>
    <n v="902"/>
    <n v="261120"/>
    <n v="80784"/>
    <n v="16576684"/>
    <n v="1524699"/>
    <n v="260910609"/>
    <n v="0"/>
    <n v="0"/>
    <n v="0"/>
    <n v="0"/>
  </r>
  <r>
    <x v="0"/>
    <x v="10"/>
    <x v="3"/>
    <x v="256"/>
    <n v="17825550"/>
    <n v="944"/>
    <n v="262064"/>
    <n v="89506"/>
    <n v="16666190"/>
    <n v="1953727"/>
    <n v="262864336"/>
    <n v="0"/>
    <n v="0"/>
    <n v="0"/>
    <n v="0"/>
  </r>
  <r>
    <x v="0"/>
    <x v="10"/>
    <x v="3"/>
    <x v="257"/>
    <n v="17916282"/>
    <n v="1172"/>
    <n v="263236"/>
    <n v="97350"/>
    <n v="16763540"/>
    <n v="2076670"/>
    <n v="264941006"/>
    <n v="0"/>
    <n v="0"/>
    <n v="0"/>
    <n v="0"/>
  </r>
  <r>
    <x v="0"/>
    <x v="10"/>
    <x v="3"/>
    <x v="258"/>
    <n v="18008652"/>
    <n v="1164"/>
    <n v="264400"/>
    <n v="90492"/>
    <n v="16854032"/>
    <n v="2241737"/>
    <n v="267182743"/>
    <n v="0"/>
    <n v="0"/>
    <n v="0"/>
    <n v="0"/>
  </r>
  <r>
    <x v="0"/>
    <x v="10"/>
    <x v="3"/>
    <x v="259"/>
    <n v="18101218"/>
    <n v="1128"/>
    <n v="265528"/>
    <n v="97936"/>
    <n v="16951968"/>
    <n v="2220243"/>
    <n v="269402986"/>
    <n v="0"/>
    <n v="0"/>
    <n v="0"/>
    <n v="0"/>
  </r>
  <r>
    <x v="0"/>
    <x v="10"/>
    <x v="3"/>
    <x v="260"/>
    <n v="18191820"/>
    <n v="998"/>
    <n v="266526"/>
    <n v="88110"/>
    <n v="17040078"/>
    <n v="2243541"/>
    <n v="271646527"/>
    <n v="0"/>
    <n v="0"/>
    <n v="0"/>
    <n v="0"/>
  </r>
  <r>
    <x v="0"/>
    <x v="10"/>
    <x v="4"/>
    <x v="261"/>
    <n v="18280628"/>
    <n v="1020"/>
    <n v="267546"/>
    <n v="82810"/>
    <n v="17122888"/>
    <n v="1995016"/>
    <n v="273641543"/>
    <n v="0"/>
    <n v="0"/>
    <n v="0"/>
    <n v="0"/>
  </r>
  <r>
    <x v="0"/>
    <x v="10"/>
    <x v="4"/>
    <x v="262"/>
    <n v="18355510"/>
    <n v="962"/>
    <n v="268508"/>
    <n v="84390"/>
    <n v="17207278"/>
    <n v="2071110"/>
    <n v="275712653"/>
    <n v="0"/>
    <n v="0"/>
    <n v="0"/>
    <n v="0"/>
  </r>
  <r>
    <x v="0"/>
    <x v="10"/>
    <x v="4"/>
    <x v="263"/>
    <n v="18444000"/>
    <n v="978"/>
    <n v="269486"/>
    <n v="75530"/>
    <n v="17282808"/>
    <n v="2389032"/>
    <n v="278101685"/>
    <n v="0"/>
    <n v="0"/>
    <n v="0"/>
    <n v="0"/>
  </r>
  <r>
    <x v="0"/>
    <x v="10"/>
    <x v="4"/>
    <x v="264"/>
    <n v="18533398"/>
    <n v="1036"/>
    <n v="270522"/>
    <n v="73164"/>
    <n v="17355972"/>
    <n v="2363033"/>
    <n v="280464718"/>
    <n v="0"/>
    <n v="0"/>
    <n v="0"/>
    <n v="0"/>
  </r>
  <r>
    <x v="0"/>
    <x v="10"/>
    <x v="4"/>
    <x v="265"/>
    <n v="18619746"/>
    <n v="982"/>
    <n v="271504"/>
    <n v="79446"/>
    <n v="17435418"/>
    <n v="2385565"/>
    <n v="282850283"/>
    <n v="0"/>
    <n v="0"/>
    <n v="0"/>
    <n v="0"/>
  </r>
  <r>
    <x v="0"/>
    <x v="10"/>
    <x v="4"/>
    <x v="266"/>
    <n v="18702452"/>
    <n v="972"/>
    <n v="272476"/>
    <n v="82354"/>
    <n v="17517772"/>
    <n v="2385560"/>
    <n v="285235843"/>
    <n v="0"/>
    <n v="0"/>
    <n v="0"/>
    <n v="0"/>
  </r>
  <r>
    <x v="0"/>
    <x v="10"/>
    <x v="4"/>
    <x v="267"/>
    <n v="18786082"/>
    <n v="990"/>
    <n v="273466"/>
    <n v="84550"/>
    <n v="17602322"/>
    <n v="2524727"/>
    <n v="287760570"/>
    <n v="0"/>
    <n v="0"/>
    <n v="0"/>
    <n v="0"/>
  </r>
  <r>
    <x v="0"/>
    <x v="10"/>
    <x v="0"/>
    <x v="268"/>
    <n v="18864154"/>
    <n v="888"/>
    <n v="274354"/>
    <n v="90304"/>
    <n v="17692626"/>
    <n v="2222616"/>
    <n v="289983186"/>
    <n v="0"/>
    <n v="0"/>
    <n v="0"/>
    <n v="0"/>
  </r>
  <r>
    <x v="0"/>
    <x v="10"/>
    <x v="0"/>
    <x v="269"/>
    <n v="18926512"/>
    <n v="964"/>
    <n v="275318"/>
    <n v="84564"/>
    <n v="17777190"/>
    <n v="1969426"/>
    <n v="291952612"/>
    <n v="0"/>
    <n v="0"/>
    <n v="0"/>
    <n v="0"/>
  </r>
  <r>
    <x v="0"/>
    <x v="11"/>
    <x v="1"/>
    <x v="270"/>
    <n v="18999460"/>
    <n v="1002"/>
    <n v="276320"/>
    <n v="86416"/>
    <n v="17863606"/>
    <n v="2210040"/>
    <n v="294162652"/>
    <n v="0"/>
    <n v="0"/>
    <n v="0"/>
    <n v="0"/>
  </r>
  <r>
    <x v="0"/>
    <x v="11"/>
    <x v="1"/>
    <x v="271"/>
    <n v="19070472"/>
    <n v="1052"/>
    <n v="277372"/>
    <n v="81816"/>
    <n v="17945422"/>
    <n v="2305723"/>
    <n v="296468375"/>
    <n v="0"/>
    <n v="0"/>
    <n v="0"/>
    <n v="0"/>
  </r>
  <r>
    <x v="0"/>
    <x v="11"/>
    <x v="1"/>
    <x v="272"/>
    <n v="19143620"/>
    <n v="1082"/>
    <n v="278454"/>
    <n v="85982"/>
    <n v="18031404"/>
    <n v="2426602"/>
    <n v="298894977"/>
    <n v="0"/>
    <n v="0"/>
    <n v="0"/>
    <n v="0"/>
  </r>
  <r>
    <x v="0"/>
    <x v="11"/>
    <x v="1"/>
    <x v="273"/>
    <n v="19217042"/>
    <n v="1022"/>
    <n v="279476"/>
    <n v="84718"/>
    <n v="18116122"/>
    <n v="2405677"/>
    <n v="301300654"/>
    <n v="0"/>
    <n v="0"/>
    <n v="0"/>
    <n v="0"/>
  </r>
  <r>
    <x v="0"/>
    <x v="11"/>
    <x v="1"/>
    <x v="274"/>
    <n v="19289062"/>
    <n v="964"/>
    <n v="280440"/>
    <n v="83770"/>
    <n v="18199892"/>
    <n v="2344038"/>
    <n v="303644692"/>
    <n v="0"/>
    <n v="0"/>
    <n v="0"/>
    <n v="0"/>
  </r>
  <r>
    <x v="0"/>
    <x v="11"/>
    <x v="1"/>
    <x v="275"/>
    <n v="19355418"/>
    <n v="780"/>
    <n v="281220"/>
    <n v="78156"/>
    <n v="18278048"/>
    <n v="1985312"/>
    <n v="305630004"/>
    <n v="0"/>
    <n v="0"/>
    <n v="0"/>
    <n v="0"/>
  </r>
  <r>
    <x v="0"/>
    <x v="11"/>
    <x v="1"/>
    <x v="276"/>
    <n v="19407872"/>
    <n v="772"/>
    <n v="281992"/>
    <n v="78586"/>
    <n v="18356634"/>
    <n v="1984600"/>
    <n v="307614604"/>
    <n v="0"/>
    <n v="0"/>
    <n v="0"/>
    <n v="0"/>
  </r>
  <r>
    <x v="0"/>
    <x v="11"/>
    <x v="2"/>
    <x v="277"/>
    <n v="19472038"/>
    <n v="804"/>
    <n v="282796"/>
    <n v="73166"/>
    <n v="18429800"/>
    <n v="2192394"/>
    <n v="309806998"/>
    <n v="0"/>
    <n v="0"/>
    <n v="0"/>
    <n v="0"/>
  </r>
  <r>
    <x v="0"/>
    <x v="11"/>
    <x v="2"/>
    <x v="278"/>
    <n v="19535312"/>
    <n v="826"/>
    <n v="283622"/>
    <n v="75386"/>
    <n v="18505186"/>
    <n v="2063530"/>
    <n v="311870528"/>
    <n v="0"/>
    <n v="0"/>
    <n v="0"/>
    <n v="0"/>
  </r>
  <r>
    <x v="0"/>
    <x v="11"/>
    <x v="2"/>
    <x v="279"/>
    <n v="19594134"/>
    <n v="822"/>
    <n v="284444"/>
    <n v="75414"/>
    <n v="18580600"/>
    <n v="2003523"/>
    <n v="313874051"/>
    <n v="0"/>
    <n v="0"/>
    <n v="0"/>
    <n v="0"/>
  </r>
  <r>
    <x v="0"/>
    <x v="11"/>
    <x v="2"/>
    <x v="280"/>
    <n v="19654056"/>
    <n v="884"/>
    <n v="285328"/>
    <n v="66984"/>
    <n v="18647584"/>
    <n v="2231536"/>
    <n v="316105587"/>
    <n v="0"/>
    <n v="0"/>
    <n v="0"/>
    <n v="0"/>
  </r>
  <r>
    <x v="0"/>
    <x v="11"/>
    <x v="2"/>
    <x v="281"/>
    <n v="19714764"/>
    <n v="782"/>
    <n v="286110"/>
    <n v="66174"/>
    <n v="18713758"/>
    <n v="2113802"/>
    <n v="318219389"/>
    <n v="0"/>
    <n v="0"/>
    <n v="0"/>
    <n v="0"/>
  </r>
  <r>
    <x v="0"/>
    <x v="11"/>
    <x v="2"/>
    <x v="282"/>
    <n v="19769436"/>
    <n v="676"/>
    <n v="286786"/>
    <n v="61280"/>
    <n v="18775038"/>
    <n v="1964825"/>
    <n v="320184214"/>
    <n v="0"/>
    <n v="0"/>
    <n v="0"/>
    <n v="0"/>
  </r>
  <r>
    <x v="0"/>
    <x v="11"/>
    <x v="2"/>
    <x v="283"/>
    <n v="19813318"/>
    <n v="708"/>
    <n v="287494"/>
    <n v="68842"/>
    <n v="18843880"/>
    <n v="1926068"/>
    <n v="322110282"/>
    <n v="0"/>
    <n v="0"/>
    <n v="0"/>
    <n v="0"/>
  </r>
  <r>
    <x v="0"/>
    <x v="11"/>
    <x v="3"/>
    <x v="284"/>
    <n v="19865820"/>
    <n v="768"/>
    <n v="288262"/>
    <n v="67706"/>
    <n v="18911586"/>
    <n v="2203796"/>
    <n v="324314078"/>
    <n v="0"/>
    <n v="0"/>
    <n v="0"/>
    <n v="0"/>
  </r>
  <r>
    <x v="0"/>
    <x v="11"/>
    <x v="3"/>
    <x v="285"/>
    <n v="19902164"/>
    <n v="712"/>
    <n v="288974"/>
    <n v="66720"/>
    <n v="18978306"/>
    <n v="2327126"/>
    <n v="326641204"/>
    <n v="0"/>
    <n v="0"/>
    <n v="0"/>
    <n v="0"/>
  </r>
  <r>
    <x v="0"/>
    <x v="11"/>
    <x v="3"/>
    <x v="286"/>
    <n v="19955672"/>
    <n v="684"/>
    <n v="289658"/>
    <n v="61782"/>
    <n v="19040088"/>
    <n v="2295418"/>
    <n v="328936622"/>
    <n v="0"/>
    <n v="0"/>
    <n v="0"/>
    <n v="0"/>
  </r>
  <r>
    <x v="0"/>
    <x v="11"/>
    <x v="3"/>
    <x v="287"/>
    <n v="20009654"/>
    <n v="684"/>
    <n v="290342"/>
    <n v="59758"/>
    <n v="19099846"/>
    <n v="2333628"/>
    <n v="331270250"/>
    <n v="0"/>
    <n v="0"/>
    <n v="0"/>
    <n v="0"/>
  </r>
  <r>
    <x v="0"/>
    <x v="11"/>
    <x v="3"/>
    <x v="288"/>
    <n v="20063322"/>
    <n v="684"/>
    <n v="291026"/>
    <n v="59516"/>
    <n v="19159362"/>
    <n v="2265576"/>
    <n v="333535826"/>
    <n v="0"/>
    <n v="0"/>
    <n v="0"/>
    <n v="0"/>
  </r>
  <r>
    <x v="0"/>
    <x v="11"/>
    <x v="3"/>
    <x v="289"/>
    <n v="20112566"/>
    <n v="664"/>
    <n v="291690"/>
    <n v="51468"/>
    <n v="19210830"/>
    <n v="1989510"/>
    <n v="335525336"/>
    <n v="0"/>
    <n v="0"/>
    <n v="0"/>
    <n v="0"/>
  </r>
  <r>
    <x v="0"/>
    <x v="11"/>
    <x v="3"/>
    <x v="290"/>
    <n v="20150860"/>
    <n v="604"/>
    <n v="292294"/>
    <n v="60500"/>
    <n v="19271330"/>
    <n v="1967526"/>
    <n v="337492862"/>
    <n v="0"/>
    <n v="0"/>
    <n v="0"/>
    <n v="0"/>
  </r>
  <r>
    <x v="0"/>
    <x v="11"/>
    <x v="4"/>
    <x v="291"/>
    <n v="20198620"/>
    <n v="658"/>
    <n v="292952"/>
    <n v="54064"/>
    <n v="19325394"/>
    <n v="2204451"/>
    <n v="339697313"/>
    <n v="0"/>
    <n v="0"/>
    <n v="0"/>
    <n v="0"/>
  </r>
  <r>
    <x v="0"/>
    <x v="11"/>
    <x v="4"/>
    <x v="292"/>
    <n v="20248052"/>
    <n v="630"/>
    <n v="293582"/>
    <n v="59892"/>
    <n v="19385286"/>
    <n v="2112212"/>
    <n v="341809525"/>
    <n v="0"/>
    <n v="0"/>
    <n v="0"/>
    <n v="0"/>
  </r>
  <r>
    <x v="0"/>
    <x v="11"/>
    <x v="4"/>
    <x v="293"/>
    <n v="20294940"/>
    <n v="674"/>
    <n v="294256"/>
    <n v="49110"/>
    <n v="19434396"/>
    <n v="2205067"/>
    <n v="344014592"/>
    <n v="0"/>
    <n v="0"/>
    <n v="0"/>
    <n v="0"/>
  </r>
  <r>
    <x v="0"/>
    <x v="11"/>
    <x v="4"/>
    <x v="294"/>
    <n v="20339638"/>
    <n v="502"/>
    <n v="294758"/>
    <n v="44368"/>
    <n v="19478764"/>
    <n v="1925525"/>
    <n v="345940117"/>
    <n v="0"/>
    <n v="0"/>
    <n v="0"/>
    <n v="0"/>
  </r>
  <r>
    <x v="0"/>
    <x v="11"/>
    <x v="4"/>
    <x v="295"/>
    <n v="20376788"/>
    <n v="560"/>
    <n v="295318"/>
    <n v="42932"/>
    <n v="19521696"/>
    <n v="1871205"/>
    <n v="347811322"/>
    <n v="0"/>
    <n v="0"/>
    <n v="0"/>
    <n v="0"/>
  </r>
  <r>
    <x v="0"/>
    <x v="11"/>
    <x v="4"/>
    <x v="296"/>
    <n v="20417454"/>
    <n v="562"/>
    <n v="295880"/>
    <n v="42194"/>
    <n v="19563890"/>
    <n v="1699394"/>
    <n v="349510716"/>
    <n v="0"/>
    <n v="0"/>
    <n v="0"/>
    <n v="0"/>
  </r>
  <r>
    <x v="0"/>
    <x v="11"/>
    <x v="4"/>
    <x v="297"/>
    <n v="20449598"/>
    <n v="500"/>
    <n v="296380"/>
    <n v="49644"/>
    <n v="19613534"/>
    <n v="1834881"/>
    <n v="351345597"/>
    <n v="0"/>
    <n v="0"/>
    <n v="0"/>
    <n v="0"/>
  </r>
  <r>
    <x v="0"/>
    <x v="11"/>
    <x v="0"/>
    <x v="298"/>
    <n v="20490682"/>
    <n v="570"/>
    <n v="296950"/>
    <n v="53178"/>
    <n v="19666712"/>
    <n v="2177602"/>
    <n v="353523199"/>
    <n v="0"/>
    <n v="0"/>
    <n v="0"/>
    <n v="0"/>
  </r>
  <r>
    <x v="0"/>
    <x v="11"/>
    <x v="0"/>
    <x v="299"/>
    <n v="20534572"/>
    <n v="598"/>
    <n v="297548"/>
    <n v="52814"/>
    <n v="19719526"/>
    <n v="2252604"/>
    <n v="355775803"/>
    <n v="0"/>
    <n v="0"/>
    <n v="0"/>
    <n v="0"/>
  </r>
  <r>
    <x v="0"/>
    <x v="11"/>
    <x v="0"/>
    <x v="300"/>
    <n v="20572624"/>
    <n v="488"/>
    <n v="298036"/>
    <n v="43938"/>
    <n v="19763464"/>
    <n v="2188745"/>
    <n v="357964548"/>
    <n v="0"/>
    <n v="0"/>
    <n v="0"/>
    <n v="0"/>
  </r>
  <r>
    <x v="1"/>
    <x v="0"/>
    <x v="1"/>
    <x v="301"/>
    <n v="20612942"/>
    <n v="474"/>
    <n v="298510"/>
    <n v="47676"/>
    <n v="19811140"/>
    <n v="1907519"/>
    <n v="359872067"/>
    <n v="0"/>
    <n v="0"/>
    <n v="0"/>
    <n v="0"/>
  </r>
  <r>
    <x v="1"/>
    <x v="0"/>
    <x v="1"/>
    <x v="302"/>
    <n v="20649230"/>
    <n v="432"/>
    <n v="298942"/>
    <n v="41806"/>
    <n v="19852946"/>
    <n v="1926582"/>
    <n v="361798649"/>
    <n v="0"/>
    <n v="0"/>
    <n v="0"/>
    <n v="0"/>
  </r>
  <r>
    <x v="1"/>
    <x v="0"/>
    <x v="1"/>
    <x v="303"/>
    <n v="20682586"/>
    <n v="430"/>
    <n v="299372"/>
    <n v="39316"/>
    <n v="19892262"/>
    <n v="1689717"/>
    <n v="363488366"/>
    <n v="0"/>
    <n v="0"/>
    <n v="0"/>
    <n v="0"/>
  </r>
  <r>
    <x v="1"/>
    <x v="0"/>
    <x v="1"/>
    <x v="304"/>
    <n v="20715142"/>
    <n v="400"/>
    <n v="299772"/>
    <n v="58418"/>
    <n v="19950680"/>
    <n v="1724356"/>
    <n v="365212722"/>
    <n v="0"/>
    <n v="0"/>
    <n v="0"/>
    <n v="0"/>
  </r>
  <r>
    <x v="1"/>
    <x v="0"/>
    <x v="1"/>
    <x v="305"/>
    <n v="20750960"/>
    <n v="530"/>
    <n v="300302"/>
    <n v="42322"/>
    <n v="19993002"/>
    <n v="1956413"/>
    <n v="367169135"/>
    <n v="0"/>
    <n v="0"/>
    <n v="0"/>
    <n v="0"/>
  </r>
  <r>
    <x v="1"/>
    <x v="0"/>
    <x v="1"/>
    <x v="306"/>
    <n v="20791904"/>
    <n v="444"/>
    <n v="300746"/>
    <n v="39378"/>
    <n v="20032380"/>
    <n v="2013524"/>
    <n v="369182659"/>
    <n v="0"/>
    <n v="0"/>
    <n v="0"/>
    <n v="0"/>
  </r>
  <r>
    <x v="1"/>
    <x v="0"/>
    <x v="1"/>
    <x v="307"/>
    <n v="20828150"/>
    <n v="466"/>
    <n v="301212"/>
    <n v="41006"/>
    <n v="20073386"/>
    <n v="2005809"/>
    <n v="371188468"/>
    <n v="0"/>
    <n v="0"/>
    <n v="0"/>
    <n v="0"/>
  </r>
  <r>
    <x v="1"/>
    <x v="0"/>
    <x v="2"/>
    <x v="308"/>
    <n v="20865056"/>
    <n v="458"/>
    <n v="301670"/>
    <n v="38484"/>
    <n v="20111870"/>
    <n v="1987553"/>
    <n v="373176021"/>
    <n v="0"/>
    <n v="0"/>
    <n v="0"/>
    <n v="0"/>
  </r>
  <r>
    <x v="1"/>
    <x v="0"/>
    <x v="2"/>
    <x v="309"/>
    <n v="20902696"/>
    <n v="426"/>
    <n v="302096"/>
    <n v="38920"/>
    <n v="20150790"/>
    <n v="1895958"/>
    <n v="375071979"/>
    <n v="0"/>
    <n v="0"/>
    <n v="0"/>
    <n v="0"/>
  </r>
  <r>
    <x v="1"/>
    <x v="0"/>
    <x v="2"/>
    <x v="310"/>
    <n v="20934868"/>
    <n v="300"/>
    <n v="302396"/>
    <n v="33474"/>
    <n v="20184264"/>
    <n v="1614172"/>
    <n v="376686151"/>
    <n v="0"/>
    <n v="0"/>
    <n v="0"/>
    <n v="0"/>
  </r>
  <r>
    <x v="1"/>
    <x v="0"/>
    <x v="2"/>
    <x v="311"/>
    <n v="20959830"/>
    <n v="332"/>
    <n v="302728"/>
    <n v="37156"/>
    <n v="20221420"/>
    <n v="1710122"/>
    <n v="378396273"/>
    <n v="0"/>
    <n v="0"/>
    <n v="0"/>
    <n v="0"/>
  </r>
  <r>
    <x v="1"/>
    <x v="0"/>
    <x v="2"/>
    <x v="312"/>
    <n v="20991636"/>
    <n v="400"/>
    <n v="303128"/>
    <n v="35524"/>
    <n v="20256944"/>
    <n v="1823647"/>
    <n v="380219920"/>
    <n v="0"/>
    <n v="0"/>
    <n v="0"/>
    <n v="0"/>
  </r>
  <r>
    <x v="1"/>
    <x v="0"/>
    <x v="2"/>
    <x v="313"/>
    <n v="21025666"/>
    <n v="402"/>
    <n v="303530"/>
    <n v="35594"/>
    <n v="20292538"/>
    <n v="1749542"/>
    <n v="381969462"/>
    <n v="0"/>
    <n v="0"/>
    <n v="0"/>
    <n v="0"/>
  </r>
  <r>
    <x v="1"/>
    <x v="0"/>
    <x v="2"/>
    <x v="314"/>
    <n v="21057020"/>
    <n v="378"/>
    <n v="303908"/>
    <n v="31886"/>
    <n v="20324424"/>
    <n v="1678004"/>
    <n v="383647466"/>
    <n v="0"/>
    <n v="0"/>
    <n v="0"/>
    <n v="0"/>
  </r>
  <r>
    <x v="1"/>
    <x v="0"/>
    <x v="3"/>
    <x v="315"/>
    <n v="21087330"/>
    <n v="352"/>
    <n v="304260"/>
    <n v="33618"/>
    <n v="20358042"/>
    <n v="1657483"/>
    <n v="385304949"/>
    <n v="0"/>
    <n v="0"/>
    <n v="0"/>
    <n v="0"/>
  </r>
  <r>
    <x v="1"/>
    <x v="0"/>
    <x v="3"/>
    <x v="316"/>
    <n v="21117430"/>
    <n v="362"/>
    <n v="304622"/>
    <n v="34404"/>
    <n v="20392446"/>
    <n v="1675238"/>
    <n v="386980187"/>
    <n v="382362"/>
    <n v="382362"/>
    <n v="0"/>
    <n v="0"/>
  </r>
  <r>
    <x v="1"/>
    <x v="0"/>
    <x v="3"/>
    <x v="317"/>
    <n v="21145354"/>
    <n v="290"/>
    <n v="304912"/>
    <n v="29026"/>
    <n v="20421472"/>
    <n v="1412580"/>
    <n v="388392767"/>
    <n v="33120"/>
    <n v="415482"/>
    <n v="0"/>
    <n v="0"/>
  </r>
  <r>
    <x v="1"/>
    <x v="0"/>
    <x v="3"/>
    <x v="318"/>
    <n v="21165328"/>
    <n v="274"/>
    <n v="305186"/>
    <n v="34254"/>
    <n v="20455726"/>
    <n v="1417281"/>
    <n v="389810048"/>
    <n v="478599"/>
    <n v="894081"/>
    <n v="0"/>
    <n v="0"/>
  </r>
  <r>
    <x v="1"/>
    <x v="0"/>
    <x v="3"/>
    <x v="319"/>
    <n v="21192902"/>
    <n v="324"/>
    <n v="305510"/>
    <n v="34458"/>
    <n v="20490184"/>
    <n v="1649667"/>
    <n v="391459715"/>
    <n v="352736"/>
    <n v="1246817"/>
    <n v="0"/>
    <n v="0"/>
  </r>
  <r>
    <x v="1"/>
    <x v="0"/>
    <x v="3"/>
    <x v="320"/>
    <n v="21223460"/>
    <n v="304"/>
    <n v="305814"/>
    <n v="40142"/>
    <n v="20530326"/>
    <n v="1685264"/>
    <n v="393144979"/>
    <n v="339211"/>
    <n v="1586028"/>
    <n v="0"/>
    <n v="0"/>
  </r>
  <r>
    <x v="1"/>
    <x v="0"/>
    <x v="3"/>
    <x v="321"/>
    <n v="21252450"/>
    <n v="322"/>
    <n v="306136"/>
    <n v="35468"/>
    <n v="20565794"/>
    <n v="1720958"/>
    <n v="394865937"/>
    <n v="468743"/>
    <n v="2054771"/>
    <n v="0"/>
    <n v="0"/>
  </r>
  <r>
    <x v="1"/>
    <x v="0"/>
    <x v="4"/>
    <x v="322"/>
    <n v="21281096"/>
    <n v="306"/>
    <n v="306442"/>
    <n v="34332"/>
    <n v="20600126"/>
    <n v="1774967"/>
    <n v="396640904"/>
    <n v="689487"/>
    <n v="2744258"/>
    <n v="0"/>
    <n v="0"/>
  </r>
  <r>
    <x v="1"/>
    <x v="0"/>
    <x v="4"/>
    <x v="323"/>
    <n v="21310888"/>
    <n v="312"/>
    <n v="306754"/>
    <n v="32066"/>
    <n v="20632192"/>
    <n v="1653874"/>
    <n v="398294778"/>
    <n v="380000"/>
    <n v="3124258"/>
    <n v="0"/>
    <n v="0"/>
  </r>
  <r>
    <x v="1"/>
    <x v="0"/>
    <x v="4"/>
    <x v="324"/>
    <n v="21337352"/>
    <n v="262"/>
    <n v="307016"/>
    <n v="26296"/>
    <n v="20658488"/>
    <n v="1362263"/>
    <n v="399657041"/>
    <n v="66466"/>
    <n v="3190724"/>
    <n v="0"/>
    <n v="0"/>
  </r>
  <r>
    <x v="1"/>
    <x v="0"/>
    <x v="4"/>
    <x v="325"/>
    <n v="21355548"/>
    <n v="232"/>
    <n v="307248"/>
    <n v="32184"/>
    <n v="20690672"/>
    <n v="1470452"/>
    <n v="401127493"/>
    <n v="813269"/>
    <n v="4003993"/>
    <n v="0"/>
    <n v="0"/>
  </r>
  <r>
    <x v="1"/>
    <x v="0"/>
    <x v="4"/>
    <x v="326"/>
    <n v="21381014"/>
    <n v="276"/>
    <n v="307524"/>
    <n v="26500"/>
    <n v="20717172"/>
    <n v="1356265"/>
    <n v="402483758"/>
    <n v="11292"/>
    <n v="4015285"/>
    <n v="0"/>
    <n v="0"/>
  </r>
  <r>
    <x v="1"/>
    <x v="0"/>
    <x v="4"/>
    <x v="327"/>
    <n v="21404126"/>
    <n v="246"/>
    <n v="307770"/>
    <n v="28522"/>
    <n v="20745694"/>
    <n v="1388000"/>
    <n v="403871758"/>
    <n v="650348"/>
    <n v="4665633"/>
    <n v="0"/>
    <n v="0"/>
  </r>
  <r>
    <x v="1"/>
    <x v="0"/>
    <x v="4"/>
    <x v="328"/>
    <n v="21441950"/>
    <n v="324"/>
    <n v="308094"/>
    <n v="40630"/>
    <n v="20786324"/>
    <n v="1539803"/>
    <n v="405411561"/>
    <n v="1142072"/>
    <n v="5807705"/>
    <n v="0"/>
    <n v="0"/>
  </r>
  <r>
    <x v="1"/>
    <x v="0"/>
    <x v="0"/>
    <x v="329"/>
    <n v="21468058"/>
    <n v="274"/>
    <n v="308368"/>
    <n v="29772"/>
    <n v="20816096"/>
    <n v="1559411"/>
    <n v="406970972"/>
    <n v="1142271"/>
    <n v="6949976"/>
    <n v="0"/>
    <n v="0"/>
  </r>
  <r>
    <x v="1"/>
    <x v="0"/>
    <x v="0"/>
    <x v="330"/>
    <n v="21494204"/>
    <n v="256"/>
    <n v="308624"/>
    <n v="28154"/>
    <n v="20844250"/>
    <n v="1619574"/>
    <n v="408590546"/>
    <n v="486572"/>
    <n v="7436548"/>
    <n v="0"/>
    <n v="0"/>
  </r>
  <r>
    <x v="1"/>
    <x v="0"/>
    <x v="0"/>
    <x v="331"/>
    <n v="21517258"/>
    <n v="232"/>
    <n v="308856"/>
    <n v="23764"/>
    <n v="20868014"/>
    <n v="1260921"/>
    <n v="409851467"/>
    <n v="29018"/>
    <n v="7465566"/>
    <n v="0"/>
    <n v="0"/>
  </r>
  <r>
    <x v="1"/>
    <x v="1"/>
    <x v="1"/>
    <x v="332"/>
    <n v="21534416"/>
    <n v="188"/>
    <n v="309044"/>
    <n v="26886"/>
    <n v="20894900"/>
    <n v="1309224"/>
    <n v="411160691"/>
    <n v="380727"/>
    <n v="7846293"/>
    <n v="0"/>
    <n v="0"/>
  </r>
  <r>
    <x v="1"/>
    <x v="1"/>
    <x v="1"/>
    <x v="333"/>
    <n v="21556418"/>
    <n v="226"/>
    <n v="309270"/>
    <n v="28500"/>
    <n v="20923400"/>
    <n v="1459601"/>
    <n v="412620292"/>
    <n v="375937"/>
    <n v="8222230"/>
    <n v="0"/>
    <n v="0"/>
  </r>
  <r>
    <x v="1"/>
    <x v="1"/>
    <x v="1"/>
    <x v="334"/>
    <n v="21582268"/>
    <n v="214"/>
    <n v="309484"/>
    <n v="35626"/>
    <n v="20959026"/>
    <n v="1547348"/>
    <n v="414167640"/>
    <n v="619662"/>
    <n v="8841892"/>
    <n v="0"/>
    <n v="0"/>
  </r>
  <r>
    <x v="1"/>
    <x v="1"/>
    <x v="1"/>
    <x v="335"/>
    <n v="21607070"/>
    <n v="240"/>
    <n v="309724"/>
    <n v="31576"/>
    <n v="20990602"/>
    <n v="1581515"/>
    <n v="415749155"/>
    <n v="1018592"/>
    <n v="9860484"/>
    <n v="0"/>
    <n v="0"/>
  </r>
  <r>
    <x v="1"/>
    <x v="1"/>
    <x v="1"/>
    <x v="336"/>
    <n v="21630492"/>
    <n v="190"/>
    <n v="309914"/>
    <n v="29024"/>
    <n v="21019626"/>
    <n v="1589459"/>
    <n v="417338614"/>
    <n v="912707"/>
    <n v="10773191"/>
    <n v="0"/>
    <n v="0"/>
  </r>
  <r>
    <x v="1"/>
    <x v="1"/>
    <x v="1"/>
    <x v="337"/>
    <n v="21654630"/>
    <n v="150"/>
    <n v="310064"/>
    <n v="23522"/>
    <n v="21043148"/>
    <n v="1550943"/>
    <n v="418889557"/>
    <n v="715396"/>
    <n v="11488587"/>
    <n v="0"/>
    <n v="0"/>
  </r>
  <r>
    <x v="1"/>
    <x v="1"/>
    <x v="1"/>
    <x v="338"/>
    <n v="21678202"/>
    <n v="172"/>
    <n v="310236"/>
    <n v="23512"/>
    <n v="21066660"/>
    <n v="1303674"/>
    <n v="420193231"/>
    <n v="74080"/>
    <n v="11562667"/>
    <n v="0"/>
    <n v="0"/>
  </r>
  <r>
    <x v="1"/>
    <x v="1"/>
    <x v="2"/>
    <x v="339"/>
    <n v="21695632"/>
    <n v="156"/>
    <n v="310392"/>
    <n v="27200"/>
    <n v="21093860"/>
    <n v="1324874"/>
    <n v="421518105"/>
    <n v="891839"/>
    <n v="12454506"/>
    <n v="0"/>
    <n v="0"/>
  </r>
  <r>
    <x v="1"/>
    <x v="1"/>
    <x v="2"/>
    <x v="340"/>
    <n v="21717094"/>
    <n v="188"/>
    <n v="310580"/>
    <n v="25856"/>
    <n v="21119716"/>
    <n v="1524906"/>
    <n v="423043011"/>
    <n v="701378"/>
    <n v="13155884"/>
    <n v="0"/>
    <n v="0"/>
  </r>
  <r>
    <x v="1"/>
    <x v="1"/>
    <x v="2"/>
    <x v="341"/>
    <n v="21742172"/>
    <n v="220"/>
    <n v="310800"/>
    <n v="23592"/>
    <n v="21143308"/>
    <n v="1540009"/>
    <n v="424583020"/>
    <n v="803978"/>
    <n v="13959862"/>
    <n v="0"/>
    <n v="0"/>
  </r>
  <r>
    <x v="1"/>
    <x v="1"/>
    <x v="2"/>
    <x v="342"/>
    <n v="21760878"/>
    <n v="170"/>
    <n v="310970"/>
    <n v="31444"/>
    <n v="21174752"/>
    <n v="1601403"/>
    <n v="426184423"/>
    <n v="965159"/>
    <n v="14925021"/>
    <n v="0"/>
    <n v="0"/>
  </r>
  <r>
    <x v="1"/>
    <x v="1"/>
    <x v="2"/>
    <x v="343"/>
    <n v="21785152"/>
    <n v="208"/>
    <n v="311178"/>
    <n v="22716"/>
    <n v="21197468"/>
    <n v="1580227"/>
    <n v="427764650"/>
    <n v="910764"/>
    <n v="15835785"/>
    <n v="0"/>
    <n v="0"/>
  </r>
  <r>
    <x v="1"/>
    <x v="1"/>
    <x v="2"/>
    <x v="344"/>
    <n v="21809548"/>
    <n v="178"/>
    <n v="311356"/>
    <n v="22214"/>
    <n v="21219682"/>
    <n v="1524509"/>
    <n v="429289159"/>
    <n v="529618"/>
    <n v="16365403"/>
    <n v="47041"/>
    <n v="47041"/>
  </r>
  <r>
    <x v="1"/>
    <x v="1"/>
    <x v="2"/>
    <x v="345"/>
    <n v="21832960"/>
    <n v="182"/>
    <n v="311538"/>
    <n v="19000"/>
    <n v="21238682"/>
    <n v="1200171"/>
    <n v="430489330"/>
    <n v="40047"/>
    <n v="16405450"/>
    <n v="1651"/>
    <n v="48692"/>
  </r>
  <r>
    <x v="1"/>
    <x v="1"/>
    <x v="3"/>
    <x v="346"/>
    <n v="21851132"/>
    <n v="164"/>
    <n v="311702"/>
    <n v="23586"/>
    <n v="21262268"/>
    <n v="1191659"/>
    <n v="431680989"/>
    <n v="583024"/>
    <n v="16988474"/>
    <n v="268156"/>
    <n v="316848"/>
  </r>
  <r>
    <x v="1"/>
    <x v="1"/>
    <x v="3"/>
    <x v="347"/>
    <n v="21874316"/>
    <n v="198"/>
    <n v="311900"/>
    <n v="23672"/>
    <n v="21285940"/>
    <n v="1351626"/>
    <n v="433032615"/>
    <n v="301425"/>
    <n v="17289899"/>
    <n v="226338"/>
    <n v="543186"/>
  </r>
  <r>
    <x v="1"/>
    <x v="1"/>
    <x v="3"/>
    <x v="348"/>
    <n v="21900040"/>
    <n v="200"/>
    <n v="312100"/>
    <n v="24056"/>
    <n v="21309996"/>
    <n v="1463010"/>
    <n v="434495625"/>
    <n v="627562"/>
    <n v="17917461"/>
    <n v="178509"/>
    <n v="721695"/>
  </r>
  <r>
    <x v="1"/>
    <x v="1"/>
    <x v="3"/>
    <x v="349"/>
    <n v="21926516"/>
    <n v="200"/>
    <n v="312300"/>
    <n v="21826"/>
    <n v="21331822"/>
    <n v="1521908"/>
    <n v="436017533"/>
    <n v="1009902"/>
    <n v="18927363"/>
    <n v="477944"/>
    <n v="1199639"/>
  </r>
  <r>
    <x v="1"/>
    <x v="1"/>
    <x v="3"/>
    <x v="350"/>
    <n v="21954348"/>
    <n v="200"/>
    <n v="312500"/>
    <n v="20430"/>
    <n v="21352252"/>
    <n v="1571442"/>
    <n v="437588975"/>
    <n v="543927"/>
    <n v="19471290"/>
    <n v="467719"/>
    <n v="1667358"/>
  </r>
  <r>
    <x v="1"/>
    <x v="1"/>
    <x v="3"/>
    <x v="351"/>
    <n v="21982186"/>
    <n v="178"/>
    <n v="312678"/>
    <n v="22826"/>
    <n v="21375078"/>
    <n v="1440552"/>
    <n v="439029527"/>
    <n v="471215"/>
    <n v="19942505"/>
    <n v="222336"/>
    <n v="1889694"/>
  </r>
  <r>
    <x v="1"/>
    <x v="1"/>
    <x v="3"/>
    <x v="352"/>
    <n v="22010742"/>
    <n v="166"/>
    <n v="312844"/>
    <n v="19430"/>
    <n v="21394508"/>
    <n v="1337352"/>
    <n v="440366879"/>
    <n v="45705"/>
    <n v="19988210"/>
    <n v="14232"/>
    <n v="1903926"/>
  </r>
  <r>
    <x v="1"/>
    <x v="1"/>
    <x v="4"/>
    <x v="353"/>
    <n v="22031730"/>
    <n v="152"/>
    <n v="312996"/>
    <n v="26466"/>
    <n v="21420974"/>
    <n v="1293135"/>
    <n v="441660014"/>
    <n v="629376"/>
    <n v="20617586"/>
    <n v="577415"/>
    <n v="2481341"/>
  </r>
  <r>
    <x v="1"/>
    <x v="1"/>
    <x v="4"/>
    <x v="354"/>
    <n v="22059094"/>
    <n v="206"/>
    <n v="313202"/>
    <n v="27938"/>
    <n v="21448912"/>
    <n v="1528044"/>
    <n v="443188058"/>
    <n v="499731"/>
    <n v="21117317"/>
    <n v="278245"/>
    <n v="2759586"/>
  </r>
  <r>
    <x v="1"/>
    <x v="1"/>
    <x v="4"/>
    <x v="355"/>
    <n v="22092954"/>
    <n v="282"/>
    <n v="313484"/>
    <n v="24200"/>
    <n v="21473112"/>
    <n v="1558656"/>
    <n v="444746714"/>
    <n v="522957"/>
    <n v="21640274"/>
    <n v="434012"/>
    <n v="3193598"/>
  </r>
  <r>
    <x v="1"/>
    <x v="1"/>
    <x v="4"/>
    <x v="356"/>
    <n v="22126152"/>
    <n v="238"/>
    <n v="313722"/>
    <n v="24444"/>
    <n v="21497556"/>
    <n v="1640636"/>
    <n v="446387350"/>
    <n v="715470"/>
    <n v="22355744"/>
    <n v="831466"/>
    <n v="4025064"/>
  </r>
  <r>
    <x v="1"/>
    <x v="1"/>
    <x v="4"/>
    <x v="357"/>
    <n v="22159276"/>
    <n v="228"/>
    <n v="313950"/>
    <n v="25580"/>
    <n v="21523136"/>
    <n v="1726521"/>
    <n v="448113871"/>
    <n v="639870"/>
    <n v="22995614"/>
    <n v="838672"/>
    <n v="4863736"/>
  </r>
  <r>
    <x v="1"/>
    <x v="1"/>
    <x v="4"/>
    <x v="358"/>
    <n v="22192886"/>
    <n v="222"/>
    <n v="314172"/>
    <n v="23418"/>
    <n v="21546554"/>
    <n v="1648009"/>
    <n v="449761880"/>
    <n v="56406"/>
    <n v="23052020"/>
    <n v="2313"/>
    <n v="4866049"/>
  </r>
  <r>
    <x v="1"/>
    <x v="1"/>
    <x v="4"/>
    <x v="359"/>
    <n v="22224114"/>
    <n v="216"/>
    <n v="314388"/>
    <n v="22582"/>
    <n v="21569136"/>
    <n v="1416707"/>
    <n v="451178587"/>
    <n v="0"/>
    <n v="23052020"/>
    <n v="0"/>
    <n v="4866049"/>
  </r>
  <r>
    <x v="1"/>
    <x v="2"/>
    <x v="1"/>
    <x v="360"/>
    <n v="22248654"/>
    <n v="184"/>
    <n v="314572"/>
    <n v="24944"/>
    <n v="21594080"/>
    <n v="1401908"/>
    <n v="452580495"/>
    <n v="752079"/>
    <n v="23804099"/>
    <n v="280466"/>
    <n v="5146515"/>
  </r>
  <r>
    <x v="1"/>
    <x v="2"/>
    <x v="1"/>
    <x v="361"/>
    <n v="22278650"/>
    <n v="196"/>
    <n v="314768"/>
    <n v="26226"/>
    <n v="21620306"/>
    <n v="1592023"/>
    <n v="454172518"/>
    <n v="1206934"/>
    <n v="25011033"/>
    <n v="230886"/>
    <n v="5377401"/>
  </r>
  <r>
    <x v="1"/>
    <x v="2"/>
    <x v="1"/>
    <x v="362"/>
    <n v="22313500"/>
    <n v="174"/>
    <n v="314942"/>
    <n v="28142"/>
    <n v="21648448"/>
    <n v="1619923"/>
    <n v="455792441"/>
    <n v="1577514"/>
    <n v="26588547"/>
    <n v="324189"/>
    <n v="5701590"/>
  </r>
  <r>
    <x v="1"/>
    <x v="2"/>
    <x v="1"/>
    <x v="363"/>
    <n v="22347148"/>
    <n v="226"/>
    <n v="315168"/>
    <n v="27576"/>
    <n v="21676024"/>
    <n v="1616008"/>
    <n v="457408449"/>
    <n v="2033154"/>
    <n v="28621701"/>
    <n v="662195"/>
    <n v="6363785"/>
  </r>
  <r>
    <x v="1"/>
    <x v="2"/>
    <x v="1"/>
    <x v="364"/>
    <n v="22383796"/>
    <n v="218"/>
    <n v="315386"/>
    <n v="28372"/>
    <n v="21704396"/>
    <n v="1621511"/>
    <n v="459029960"/>
    <n v="2320443"/>
    <n v="30942144"/>
    <n v="583299"/>
    <n v="6947084"/>
  </r>
  <r>
    <x v="1"/>
    <x v="2"/>
    <x v="1"/>
    <x v="365"/>
    <n v="22421244"/>
    <n v="200"/>
    <n v="315586"/>
    <n v="28758"/>
    <n v="21733154"/>
    <n v="1582651"/>
    <n v="460612611"/>
    <n v="2278628"/>
    <n v="33220772"/>
    <n v="504640"/>
    <n v="7451724"/>
  </r>
  <r>
    <x v="1"/>
    <x v="2"/>
    <x v="1"/>
    <x v="366"/>
    <n v="22458544"/>
    <n v="194"/>
    <n v="315780"/>
    <n v="28606"/>
    <n v="21761760"/>
    <n v="1359734"/>
    <n v="461972345"/>
    <n v="114059"/>
    <n v="33334831"/>
    <n v="13843"/>
    <n v="7465567"/>
  </r>
  <r>
    <x v="1"/>
    <x v="2"/>
    <x v="2"/>
    <x v="367"/>
    <n v="22489250"/>
    <n v="152"/>
    <n v="315932"/>
    <n v="33212"/>
    <n v="21794972"/>
    <n v="1387315"/>
    <n v="463359660"/>
    <n v="3383968"/>
    <n v="36718799"/>
    <n v="604759"/>
    <n v="8070326"/>
  </r>
  <r>
    <x v="1"/>
    <x v="2"/>
    <x v="2"/>
    <x v="368"/>
    <n v="22524996"/>
    <n v="266"/>
    <n v="316198"/>
    <n v="41286"/>
    <n v="21836258"/>
    <n v="1553973"/>
    <n v="464913633"/>
    <n v="2081599"/>
    <n v="38800398"/>
    <n v="593007"/>
    <n v="8663333"/>
  </r>
  <r>
    <x v="1"/>
    <x v="2"/>
    <x v="2"/>
    <x v="369"/>
    <n v="22570698"/>
    <n v="250"/>
    <n v="316448"/>
    <n v="36308"/>
    <n v="21872566"/>
    <n v="1635068"/>
    <n v="466548701"/>
    <n v="2032818"/>
    <n v="40833216"/>
    <n v="567515"/>
    <n v="9230848"/>
  </r>
  <r>
    <x v="1"/>
    <x v="2"/>
    <x v="2"/>
    <x v="370"/>
    <n v="22617294"/>
    <n v="238"/>
    <n v="316686"/>
    <n v="30184"/>
    <n v="21902750"/>
    <n v="1607486"/>
    <n v="468156187"/>
    <n v="781786"/>
    <n v="41615002"/>
    <n v="147275"/>
    <n v="9378123"/>
  </r>
  <r>
    <x v="1"/>
    <x v="2"/>
    <x v="2"/>
    <x v="371"/>
    <n v="22666984"/>
    <n v="280"/>
    <n v="316966"/>
    <n v="39944"/>
    <n v="21942694"/>
    <n v="1622987"/>
    <n v="469779174"/>
    <n v="3264797"/>
    <n v="44879799"/>
    <n v="817514"/>
    <n v="10195637"/>
  </r>
  <r>
    <x v="1"/>
    <x v="2"/>
    <x v="2"/>
    <x v="372"/>
    <n v="22717292"/>
    <n v="318"/>
    <n v="317284"/>
    <n v="33016"/>
    <n v="21975710"/>
    <n v="1705165"/>
    <n v="471484339"/>
    <n v="2445451"/>
    <n v="47325250"/>
    <n v="560315"/>
    <n v="10755952"/>
  </r>
  <r>
    <x v="1"/>
    <x v="2"/>
    <x v="2"/>
    <x v="373"/>
    <n v="22770318"/>
    <n v="240"/>
    <n v="317524"/>
    <n v="35180"/>
    <n v="22010890"/>
    <n v="1558359"/>
    <n v="473042698"/>
    <n v="288959"/>
    <n v="47614209"/>
    <n v="49193"/>
    <n v="10805145"/>
  </r>
  <r>
    <x v="1"/>
    <x v="2"/>
    <x v="3"/>
    <x v="374"/>
    <n v="22819192"/>
    <n v="260"/>
    <n v="317784"/>
    <n v="40372"/>
    <n v="22051262"/>
    <n v="1617456"/>
    <n v="474660154"/>
    <n v="5233677"/>
    <n v="52847886"/>
    <n v="803617"/>
    <n v="11608762"/>
  </r>
  <r>
    <x v="1"/>
    <x v="2"/>
    <x v="3"/>
    <x v="375"/>
    <n v="22876930"/>
    <n v="374"/>
    <n v="318158"/>
    <n v="35492"/>
    <n v="22086754"/>
    <n v="1851916"/>
    <n v="476512070"/>
    <n v="3541676"/>
    <n v="56389562"/>
    <n v="646419"/>
    <n v="12255181"/>
  </r>
  <r>
    <x v="1"/>
    <x v="2"/>
    <x v="3"/>
    <x v="376"/>
    <n v="22948606"/>
    <n v="342"/>
    <n v="318500"/>
    <n v="35586"/>
    <n v="22122340"/>
    <n v="2048261"/>
    <n v="478560331"/>
    <n v="3460683"/>
    <n v="59850245"/>
    <n v="653812"/>
    <n v="12908993"/>
  </r>
  <r>
    <x v="1"/>
    <x v="2"/>
    <x v="3"/>
    <x v="377"/>
    <n v="23027980"/>
    <n v="312"/>
    <n v="318812"/>
    <n v="40712"/>
    <n v="22163052"/>
    <n v="2070672"/>
    <n v="480631003"/>
    <n v="3635846"/>
    <n v="63486091"/>
    <n v="711737"/>
    <n v="13620730"/>
  </r>
  <r>
    <x v="1"/>
    <x v="2"/>
    <x v="3"/>
    <x v="378"/>
    <n v="23109792"/>
    <n v="376"/>
    <n v="319188"/>
    <n v="47246"/>
    <n v="22210298"/>
    <n v="2081466"/>
    <n v="482712469"/>
    <n v="4818222"/>
    <n v="68304313"/>
    <n v="579308"/>
    <n v="14200038"/>
  </r>
  <r>
    <x v="1"/>
    <x v="2"/>
    <x v="3"/>
    <x v="379"/>
    <n v="23197422"/>
    <n v="392"/>
    <n v="319580"/>
    <n v="45942"/>
    <n v="22256240"/>
    <n v="2197427"/>
    <n v="484909896"/>
    <n v="4555781"/>
    <n v="72860094"/>
    <n v="479119"/>
    <n v="14679157"/>
  </r>
  <r>
    <x v="1"/>
    <x v="2"/>
    <x v="3"/>
    <x v="380"/>
    <n v="23291440"/>
    <n v="426"/>
    <n v="320006"/>
    <n v="42410"/>
    <n v="22298650"/>
    <n v="1910708"/>
    <n v="486820604"/>
    <n v="898230"/>
    <n v="73758324"/>
    <n v="26084"/>
    <n v="14705241"/>
  </r>
  <r>
    <x v="1"/>
    <x v="2"/>
    <x v="4"/>
    <x v="381"/>
    <n v="23372712"/>
    <n v="394"/>
    <n v="320400"/>
    <n v="59558"/>
    <n v="22358208"/>
    <n v="1870628"/>
    <n v="488691232"/>
    <n v="6102372"/>
    <n v="79860696"/>
    <n v="696892"/>
    <n v="15402133"/>
  </r>
  <r>
    <x v="1"/>
    <x v="2"/>
    <x v="4"/>
    <x v="382"/>
    <n v="23467190"/>
    <n v="554"/>
    <n v="320954"/>
    <n v="47826"/>
    <n v="22406034"/>
    <n v="2096072"/>
    <n v="490787304"/>
    <n v="4185929"/>
    <n v="84046625"/>
    <n v="436441"/>
    <n v="15838574"/>
  </r>
  <r>
    <x v="1"/>
    <x v="2"/>
    <x v="4"/>
    <x v="383"/>
    <n v="23574028"/>
    <n v="498"/>
    <n v="321452"/>
    <n v="53150"/>
    <n v="22459184"/>
    <n v="2198207"/>
    <n v="492985511"/>
    <n v="4216503"/>
    <n v="88263128"/>
    <n v="331102"/>
    <n v="16169676"/>
  </r>
  <r>
    <x v="1"/>
    <x v="2"/>
    <x v="4"/>
    <x v="384"/>
    <n v="23692198"/>
    <n v="514"/>
    <n v="321966"/>
    <n v="65832"/>
    <n v="22525016"/>
    <n v="2253543"/>
    <n v="495239054"/>
    <n v="4298344"/>
    <n v="92561472"/>
    <n v="364830"/>
    <n v="16534506"/>
  </r>
  <r>
    <x v="1"/>
    <x v="2"/>
    <x v="4"/>
    <x v="385"/>
    <n v="23816750"/>
    <n v="584"/>
    <n v="322550"/>
    <n v="60682"/>
    <n v="22585698"/>
    <n v="2345280"/>
    <n v="497584334"/>
    <n v="4838554"/>
    <n v="97400026"/>
    <n v="318192"/>
    <n v="16852698"/>
  </r>
  <r>
    <x v="1"/>
    <x v="2"/>
    <x v="4"/>
    <x v="386"/>
    <n v="23942014"/>
    <n v="622"/>
    <n v="323172"/>
    <n v="57456"/>
    <n v="22643154"/>
    <n v="2345551"/>
    <n v="499929885"/>
    <n v="4021322"/>
    <n v="101421348"/>
    <n v="242073"/>
    <n v="17094771"/>
  </r>
  <r>
    <x v="1"/>
    <x v="2"/>
    <x v="4"/>
    <x v="387"/>
    <n v="24078426"/>
    <n v="590"/>
    <n v="323762"/>
    <n v="64538"/>
    <n v="22707692"/>
    <n v="2058511"/>
    <n v="501988396"/>
    <n v="430849"/>
    <n v="101852197"/>
    <n v="46877"/>
    <n v="17141648"/>
  </r>
  <r>
    <x v="1"/>
    <x v="2"/>
    <x v="0"/>
    <x v="388"/>
    <n v="24190730"/>
    <n v="532"/>
    <n v="324294"/>
    <n v="73978"/>
    <n v="22781670"/>
    <n v="1706256"/>
    <n v="503694652"/>
    <n v="1102122"/>
    <n v="102954319"/>
    <n v="61468"/>
    <n v="17203116"/>
  </r>
  <r>
    <x v="1"/>
    <x v="2"/>
    <x v="0"/>
    <x v="389"/>
    <n v="24297204"/>
    <n v="710"/>
    <n v="325004"/>
    <n v="82484"/>
    <n v="22864154"/>
    <n v="1888921"/>
    <n v="505583573"/>
    <n v="3553801"/>
    <n v="106508120"/>
    <n v="312058"/>
    <n v="17515174"/>
  </r>
  <r>
    <x v="1"/>
    <x v="2"/>
    <x v="0"/>
    <x v="390"/>
    <n v="24441434"/>
    <n v="916"/>
    <n v="325920"/>
    <n v="80846"/>
    <n v="22945000"/>
    <n v="2190445"/>
    <n v="507774018"/>
    <n v="3579181"/>
    <n v="110087301"/>
    <n v="448267"/>
    <n v="17963441"/>
  </r>
  <r>
    <x v="1"/>
    <x v="3"/>
    <x v="1"/>
    <x v="391"/>
    <n v="24604230"/>
    <n v="936"/>
    <n v="326856"/>
    <n v="100768"/>
    <n v="23045768"/>
    <n v="2339392"/>
    <n v="510113410"/>
    <n v="6721364"/>
    <n v="116808665"/>
    <n v="539128"/>
    <n v="18502569"/>
  </r>
  <r>
    <x v="1"/>
    <x v="3"/>
    <x v="1"/>
    <x v="392"/>
    <n v="24782276"/>
    <n v="1426"/>
    <n v="328282"/>
    <n v="88358"/>
    <n v="23134126"/>
    <n v="2310882"/>
    <n v="512424292"/>
    <n v="7864432"/>
    <n v="124673097"/>
    <n v="658098"/>
    <n v="19160667"/>
  </r>
  <r>
    <x v="1"/>
    <x v="3"/>
    <x v="1"/>
    <x v="393"/>
    <n v="24968264"/>
    <n v="1028"/>
    <n v="329310"/>
    <n v="120118"/>
    <n v="23254244"/>
    <n v="2424781"/>
    <n v="514849073"/>
    <n v="5307550"/>
    <n v="129980647"/>
    <n v="480178"/>
    <n v="19640845"/>
  </r>
  <r>
    <x v="1"/>
    <x v="3"/>
    <x v="1"/>
    <x v="394"/>
    <n v="25175852"/>
    <n v="954"/>
    <n v="330264"/>
    <n v="105680"/>
    <n v="23359924"/>
    <n v="2217529"/>
    <n v="517066602"/>
    <n v="5878435"/>
    <n v="135859082"/>
    <n v="370050"/>
    <n v="20010895"/>
  </r>
  <r>
    <x v="1"/>
    <x v="3"/>
    <x v="1"/>
    <x v="395"/>
    <n v="25368978"/>
    <n v="892"/>
    <n v="331156"/>
    <n v="100200"/>
    <n v="23460124"/>
    <n v="2396272"/>
    <n v="519462874"/>
    <n v="7185888"/>
    <n v="143044970"/>
    <n v="748210"/>
    <n v="20759105"/>
  </r>
  <r>
    <x v="1"/>
    <x v="3"/>
    <x v="1"/>
    <x v="396"/>
    <n v="25599602"/>
    <n v="1260"/>
    <n v="332416"/>
    <n v="119428"/>
    <n v="23579552"/>
    <n v="2652275"/>
    <n v="522115149"/>
    <n v="7319993"/>
    <n v="150364963"/>
    <n v="624031"/>
    <n v="21383136"/>
  </r>
  <r>
    <x v="1"/>
    <x v="3"/>
    <x v="1"/>
    <x v="397"/>
    <n v="25852154"/>
    <n v="1368"/>
    <n v="333784"/>
    <n v="118274"/>
    <n v="23697826"/>
    <n v="2730904"/>
    <n v="524846053"/>
    <n v="5629312"/>
    <n v="155994275"/>
    <n v="541834"/>
    <n v="21924970"/>
  </r>
  <r>
    <x v="1"/>
    <x v="3"/>
    <x v="2"/>
    <x v="398"/>
    <n v="26115910"/>
    <n v="1604"/>
    <n v="335388"/>
    <n v="123658"/>
    <n v="23821484"/>
    <n v="2930180"/>
    <n v="527776233"/>
    <n v="7354901"/>
    <n v="163349176"/>
    <n v="837473"/>
    <n v="22762443"/>
  </r>
  <r>
    <x v="1"/>
    <x v="3"/>
    <x v="2"/>
    <x v="399"/>
    <n v="26405904"/>
    <n v="1546"/>
    <n v="336934"/>
    <n v="154606"/>
    <n v="23976090"/>
    <n v="2800738"/>
    <n v="530576971"/>
    <n v="6595214"/>
    <n v="169944390"/>
    <n v="836200"/>
    <n v="23598643"/>
  </r>
  <r>
    <x v="1"/>
    <x v="3"/>
    <x v="2"/>
    <x v="400"/>
    <n v="26711034"/>
    <n v="1676"/>
    <n v="338610"/>
    <n v="180656"/>
    <n v="24156746"/>
    <n v="3041615"/>
    <n v="533618586"/>
    <n v="6236477"/>
    <n v="176180867"/>
    <n v="769335"/>
    <n v="24367978"/>
  </r>
  <r>
    <x v="1"/>
    <x v="3"/>
    <x v="2"/>
    <x v="401"/>
    <n v="27050864"/>
    <n v="1808"/>
    <n v="340418"/>
    <n v="150760"/>
    <n v="24307506"/>
    <n v="2932291"/>
    <n v="536550877"/>
    <n v="5402348"/>
    <n v="181583215"/>
    <n v="462506"/>
    <n v="24830484"/>
  </r>
  <r>
    <x v="1"/>
    <x v="3"/>
    <x v="2"/>
    <x v="402"/>
    <n v="27372572"/>
    <n v="1760"/>
    <n v="342178"/>
    <n v="193492"/>
    <n v="24500998"/>
    <n v="2930925"/>
    <n v="539481802"/>
    <n v="6904422"/>
    <n v="188487637"/>
    <n v="1072177"/>
    <n v="25902661"/>
  </r>
  <r>
    <x v="1"/>
    <x v="3"/>
    <x v="2"/>
    <x v="403"/>
    <n v="27743184"/>
    <n v="2052"/>
    <n v="344230"/>
    <n v="164542"/>
    <n v="24665540"/>
    <n v="3152905"/>
    <n v="542634707"/>
    <n v="4511761"/>
    <n v="192999398"/>
    <n v="751302"/>
    <n v="26653963"/>
  </r>
  <r>
    <x v="1"/>
    <x v="3"/>
    <x v="2"/>
    <x v="404"/>
    <n v="28142352"/>
    <n v="2076"/>
    <n v="346306"/>
    <n v="186850"/>
    <n v="24852390"/>
    <n v="3041835"/>
    <n v="545676542"/>
    <n v="5754007"/>
    <n v="198753405"/>
    <n v="870809"/>
    <n v="27524772"/>
  </r>
  <r>
    <x v="1"/>
    <x v="3"/>
    <x v="3"/>
    <x v="405"/>
    <n v="28576028"/>
    <n v="2368"/>
    <n v="348674"/>
    <n v="235798"/>
    <n v="25088188"/>
    <n v="3125623"/>
    <n v="548802165"/>
    <n v="4333839"/>
    <n v="203087244"/>
    <n v="1098179"/>
    <n v="28622951"/>
  </r>
  <r>
    <x v="1"/>
    <x v="3"/>
    <x v="3"/>
    <x v="406"/>
    <n v="29044032"/>
    <n v="2676"/>
    <n v="351350"/>
    <n v="245772"/>
    <n v="25333960"/>
    <n v="3290339"/>
    <n v="552092504"/>
    <n v="4111362"/>
    <n v="207198606"/>
    <n v="1286206"/>
    <n v="29909157"/>
  </r>
  <r>
    <x v="1"/>
    <x v="3"/>
    <x v="3"/>
    <x v="407"/>
    <n v="29565822"/>
    <n v="2996"/>
    <n v="354346"/>
    <n v="276418"/>
    <n v="25610378"/>
    <n v="3466244"/>
    <n v="555558748"/>
    <n v="4039305"/>
    <n v="211237911"/>
    <n v="1305726"/>
    <n v="31214883"/>
  </r>
  <r>
    <x v="1"/>
    <x v="3"/>
    <x v="3"/>
    <x v="408"/>
    <n v="30115988"/>
    <n v="3240"/>
    <n v="357586"/>
    <n v="287678"/>
    <n v="25898056"/>
    <n v="3248539"/>
    <n v="558807287"/>
    <n v="1881012"/>
    <n v="213118923"/>
    <n v="577746"/>
    <n v="31792629"/>
  </r>
  <r>
    <x v="1"/>
    <x v="3"/>
    <x v="3"/>
    <x v="409"/>
    <n v="30630022"/>
    <n v="3514"/>
    <n v="361100"/>
    <n v="308738"/>
    <n v="26206794"/>
    <n v="3190904"/>
    <n v="561998191"/>
    <n v="4570452"/>
    <n v="217689375"/>
    <n v="1960304"/>
    <n v="33752933"/>
  </r>
  <r>
    <x v="1"/>
    <x v="3"/>
    <x v="3"/>
    <x v="410"/>
    <n v="31218778"/>
    <n v="4042"/>
    <n v="365142"/>
    <n v="333336"/>
    <n v="26540130"/>
    <n v="3562527"/>
    <n v="565560718"/>
    <n v="3967890"/>
    <n v="221657265"/>
    <n v="1988084"/>
    <n v="35741017"/>
  </r>
  <r>
    <x v="1"/>
    <x v="3"/>
    <x v="3"/>
    <x v="411"/>
    <n v="31850282"/>
    <n v="4202"/>
    <n v="369344"/>
    <n v="358868"/>
    <n v="26898998"/>
    <n v="3668570"/>
    <n v="569229288"/>
    <n v="3002818"/>
    <n v="224660083"/>
    <n v="1417392"/>
    <n v="37158409"/>
  </r>
  <r>
    <x v="1"/>
    <x v="3"/>
    <x v="4"/>
    <x v="412"/>
    <n v="32515344"/>
    <n v="4514"/>
    <n v="373858"/>
    <n v="384634"/>
    <n v="27283632"/>
    <n v="3753521"/>
    <n v="572982809"/>
    <n v="3845289"/>
    <n v="228505372"/>
    <n v="2425328"/>
    <n v="39583737"/>
  </r>
  <r>
    <x v="1"/>
    <x v="3"/>
    <x v="4"/>
    <x v="413"/>
    <n v="33205936"/>
    <n v="5240"/>
    <n v="379098"/>
    <n v="441090"/>
    <n v="27724722"/>
    <n v="3925618"/>
    <n v="576908427"/>
    <n v="3720684"/>
    <n v="232226056"/>
    <n v="2059881"/>
    <n v="41643618"/>
  </r>
  <r>
    <x v="1"/>
    <x v="3"/>
    <x v="4"/>
    <x v="414"/>
    <n v="33903928"/>
    <n v="5522"/>
    <n v="384620"/>
    <n v="431618"/>
    <n v="28156340"/>
    <n v="3815783"/>
    <n v="580724210"/>
    <n v="3284028"/>
    <n v="235510084"/>
    <n v="1775266"/>
    <n v="43418884"/>
  </r>
  <r>
    <x v="1"/>
    <x v="3"/>
    <x v="4"/>
    <x v="415"/>
    <n v="34613244"/>
    <n v="5616"/>
    <n v="390236"/>
    <n v="437252"/>
    <n v="28593592"/>
    <n v="3446337"/>
    <n v="584170547"/>
    <n v="1370482"/>
    <n v="236880566"/>
    <n v="617487"/>
    <n v="44036371"/>
  </r>
  <r>
    <x v="1"/>
    <x v="3"/>
    <x v="4"/>
    <x v="416"/>
    <n v="35252186"/>
    <n v="5524"/>
    <n v="395760"/>
    <n v="498018"/>
    <n v="29091610"/>
    <n v="3442204"/>
    <n v="587612751"/>
    <n v="4185876"/>
    <n v="241066442"/>
    <n v="2518085"/>
    <n v="46554456"/>
  </r>
  <r>
    <x v="1"/>
    <x v="3"/>
    <x v="4"/>
    <x v="417"/>
    <n v="35978012"/>
    <n v="6572"/>
    <n v="402332"/>
    <n v="524698"/>
    <n v="29616308"/>
    <n v="3767411"/>
    <n v="591380162"/>
    <n v="3133328"/>
    <n v="244199770"/>
    <n v="1962691"/>
    <n v="48517147"/>
  </r>
  <r>
    <x v="1"/>
    <x v="3"/>
    <x v="4"/>
    <x v="418"/>
    <n v="36736818"/>
    <n v="7292"/>
    <n v="409624"/>
    <n v="548342"/>
    <n v="30164650"/>
    <n v="3863607"/>
    <n v="595243769"/>
    <n v="2559692"/>
    <n v="246759462"/>
    <n v="1812093"/>
    <n v="50329240"/>
  </r>
  <r>
    <x v="1"/>
    <x v="3"/>
    <x v="0"/>
    <x v="419"/>
    <n v="37510364"/>
    <n v="7004"/>
    <n v="416628"/>
    <n v="583454"/>
    <n v="30748104"/>
    <n v="4070077"/>
    <n v="599313846"/>
    <n v="2546354"/>
    <n v="249305816"/>
    <n v="1889797"/>
    <n v="52219037"/>
  </r>
  <r>
    <x v="1"/>
    <x v="3"/>
    <x v="0"/>
    <x v="420"/>
    <n v="38314392"/>
    <n v="7050"/>
    <n v="423678"/>
    <n v="598396"/>
    <n v="31346500"/>
    <n v="4109487"/>
    <n v="603423333"/>
    <n v="3136639"/>
    <n v="252442455"/>
    <n v="2339986"/>
    <n v="54559023"/>
  </r>
  <r>
    <x v="1"/>
    <x v="4"/>
    <x v="1"/>
    <x v="421"/>
    <n v="39099544"/>
    <n v="7370"/>
    <n v="431048"/>
    <n v="617376"/>
    <n v="31963876"/>
    <n v="3973355"/>
    <n v="607396688"/>
    <n v="2226100"/>
    <n v="254668555"/>
    <n v="1415142"/>
    <n v="55974165"/>
  </r>
  <r>
    <x v="1"/>
    <x v="4"/>
    <x v="1"/>
    <x v="422"/>
    <n v="39839724"/>
    <n v="6846"/>
    <n v="437894"/>
    <n v="600008"/>
    <n v="32563884"/>
    <n v="3517475"/>
    <n v="610914163"/>
    <n v="405867"/>
    <n v="255074422"/>
    <n v="357697"/>
    <n v="56331862"/>
  </r>
  <r>
    <x v="1"/>
    <x v="4"/>
    <x v="1"/>
    <x v="423"/>
    <n v="40551262"/>
    <n v="6878"/>
    <n v="444772"/>
    <n v="637820"/>
    <n v="33201704"/>
    <n v="3491681"/>
    <n v="614405844"/>
    <n v="1702825"/>
    <n v="256777247"/>
    <n v="1754998"/>
    <n v="58086860"/>
  </r>
  <r>
    <x v="1"/>
    <x v="4"/>
    <x v="1"/>
    <x v="424"/>
    <n v="41316956"/>
    <n v="7572"/>
    <n v="452344"/>
    <n v="675396"/>
    <n v="33877100"/>
    <n v="3595333"/>
    <n v="618001177"/>
    <n v="1631182"/>
    <n v="258408429"/>
    <n v="1478007"/>
    <n v="59564867"/>
  </r>
  <r>
    <x v="1"/>
    <x v="4"/>
    <x v="1"/>
    <x v="425"/>
    <n v="42142204"/>
    <n v="7958"/>
    <n v="460302"/>
    <n v="661436"/>
    <n v="34538536"/>
    <n v="4059014"/>
    <n v="622060191"/>
    <n v="1857502"/>
    <n v="260265931"/>
    <n v="2166695"/>
    <n v="61731562"/>
  </r>
  <r>
    <x v="1"/>
    <x v="4"/>
    <x v="1"/>
    <x v="426"/>
    <n v="42970764"/>
    <n v="7846"/>
    <n v="468148"/>
    <n v="656698"/>
    <n v="35195234"/>
    <n v="4054365"/>
    <n v="626114556"/>
    <n v="2223041"/>
    <n v="262488972"/>
    <n v="2684440"/>
    <n v="64416002"/>
  </r>
  <r>
    <x v="1"/>
    <x v="4"/>
    <x v="1"/>
    <x v="427"/>
    <n v="43784566"/>
    <n v="8466"/>
    <n v="476614"/>
    <n v="655350"/>
    <n v="35850584"/>
    <n v="4046305"/>
    <n v="630160861"/>
    <n v="2046520"/>
    <n v="264535492"/>
    <n v="2688936"/>
    <n v="67104938"/>
  </r>
  <r>
    <x v="1"/>
    <x v="4"/>
    <x v="2"/>
    <x v="428"/>
    <n v="44592182"/>
    <n v="8184"/>
    <n v="484798"/>
    <n v="772790"/>
    <n v="36623374"/>
    <n v="4014568"/>
    <n v="634175429"/>
    <n v="1734254"/>
    <n v="266269746"/>
    <n v="2443707"/>
    <n v="69548645"/>
  </r>
  <r>
    <x v="1"/>
    <x v="4"/>
    <x v="2"/>
    <x v="429"/>
    <n v="45325092"/>
    <n v="7498"/>
    <n v="492296"/>
    <n v="707554"/>
    <n v="37330928"/>
    <n v="3446842"/>
    <n v="637622271"/>
    <n v="848620"/>
    <n v="267118366"/>
    <n v="625011"/>
    <n v="70173656"/>
  </r>
  <r>
    <x v="1"/>
    <x v="4"/>
    <x v="2"/>
    <x v="430"/>
    <n v="45984074"/>
    <n v="7758"/>
    <n v="500054"/>
    <n v="711860"/>
    <n v="38042788"/>
    <n v="3703147"/>
    <n v="641325418"/>
    <n v="2177063"/>
    <n v="269295429"/>
    <n v="2880963"/>
    <n v="73054619"/>
  </r>
  <r>
    <x v="1"/>
    <x v="4"/>
    <x v="2"/>
    <x v="431"/>
    <n v="46681184"/>
    <n v="8396"/>
    <n v="508450"/>
    <n v="710796"/>
    <n v="38753584"/>
    <n v="4041967"/>
    <n v="645367385"/>
    <n v="2248566"/>
    <n v="271543995"/>
    <n v="2792673"/>
    <n v="75847292"/>
  </r>
  <r>
    <x v="1"/>
    <x v="4"/>
    <x v="2"/>
    <x v="432"/>
    <n v="47406448"/>
    <n v="8256"/>
    <n v="516706"/>
    <n v="704010"/>
    <n v="39457594"/>
    <n v="4015673"/>
    <n v="649383058"/>
    <n v="2075285"/>
    <n v="273619280"/>
    <n v="1872476"/>
    <n v="77719768"/>
  </r>
  <r>
    <x v="1"/>
    <x v="4"/>
    <x v="2"/>
    <x v="433"/>
    <n v="48092458"/>
    <n v="8000"/>
    <n v="524706"/>
    <n v="689352"/>
    <n v="40146946"/>
    <n v="3999781"/>
    <n v="653382839"/>
    <n v="2120299"/>
    <n v="275739579"/>
    <n v="2041007"/>
    <n v="79760775"/>
  </r>
  <r>
    <x v="1"/>
    <x v="4"/>
    <x v="2"/>
    <x v="434"/>
    <n v="48744970"/>
    <n v="7778"/>
    <n v="532484"/>
    <n v="706400"/>
    <n v="40853346"/>
    <n v="3755437"/>
    <n v="657138276"/>
    <n v="1312538"/>
    <n v="277052117"/>
    <n v="1005452"/>
    <n v="80766227"/>
  </r>
  <r>
    <x v="1"/>
    <x v="4"/>
    <x v="3"/>
    <x v="435"/>
    <n v="49366484"/>
    <n v="8154"/>
    <n v="540638"/>
    <n v="725094"/>
    <n v="41578440"/>
    <n v="3837010"/>
    <n v="660975286"/>
    <n v="2296202"/>
    <n v="279348319"/>
    <n v="1228968"/>
    <n v="81995195"/>
  </r>
  <r>
    <x v="1"/>
    <x v="4"/>
    <x v="3"/>
    <x v="436"/>
    <n v="49930158"/>
    <n v="8196"/>
    <n v="548834"/>
    <n v="757052"/>
    <n v="42335492"/>
    <n v="3610532"/>
    <n v="664585818"/>
    <n v="1246485"/>
    <n v="280594804"/>
    <n v="159052"/>
    <n v="82154247"/>
  </r>
  <r>
    <x v="1"/>
    <x v="4"/>
    <x v="3"/>
    <x v="437"/>
    <n v="50456200"/>
    <n v="8668"/>
    <n v="557502"/>
    <n v="844782"/>
    <n v="43180274"/>
    <n v="3788477"/>
    <n v="668374295"/>
    <n v="2559488"/>
    <n v="283154292"/>
    <n v="486448"/>
    <n v="82640695"/>
  </r>
  <r>
    <x v="1"/>
    <x v="4"/>
    <x v="3"/>
    <x v="438"/>
    <n v="50990692"/>
    <n v="9058"/>
    <n v="566560"/>
    <n v="779516"/>
    <n v="43959790"/>
    <n v="4154311"/>
    <n v="672528606"/>
    <n v="2309794"/>
    <n v="285464086"/>
    <n v="394209"/>
    <n v="83034904"/>
  </r>
  <r>
    <x v="1"/>
    <x v="4"/>
    <x v="3"/>
    <x v="439"/>
    <n v="51543066"/>
    <n v="7754"/>
    <n v="574314"/>
    <n v="738010"/>
    <n v="44697800"/>
    <n v="4322959"/>
    <n v="676851565"/>
    <n v="2078010"/>
    <n v="287542096"/>
    <n v="316219"/>
    <n v="83351123"/>
  </r>
  <r>
    <x v="1"/>
    <x v="4"/>
    <x v="3"/>
    <x v="440"/>
    <n v="52061550"/>
    <n v="8418"/>
    <n v="582732"/>
    <n v="714346"/>
    <n v="45412146"/>
    <n v="4260832"/>
    <n v="681112397"/>
    <n v="9153850"/>
    <n v="296695946"/>
    <n v="579344"/>
    <n v="83930467"/>
  </r>
  <r>
    <x v="1"/>
    <x v="4"/>
    <x v="3"/>
    <x v="441"/>
    <n v="52576148"/>
    <n v="8388"/>
    <n v="591120"/>
    <n v="715250"/>
    <n v="46127396"/>
    <n v="4311346"/>
    <n v="685423743"/>
    <n v="2598532"/>
    <n v="299294478"/>
    <n v="380988"/>
    <n v="84311455"/>
  </r>
  <r>
    <x v="1"/>
    <x v="4"/>
    <x v="4"/>
    <x v="442"/>
    <n v="53057942"/>
    <n v="7478"/>
    <n v="598598"/>
    <n v="710276"/>
    <n v="46837672"/>
    <n v="4398503"/>
    <n v="689822246"/>
    <n v="2886307"/>
    <n v="302180785"/>
    <n v="371108"/>
    <n v="84682563"/>
  </r>
  <r>
    <x v="1"/>
    <x v="4"/>
    <x v="4"/>
    <x v="443"/>
    <n v="53503610"/>
    <n v="8908"/>
    <n v="607506"/>
    <n v="604506"/>
    <n v="47442178"/>
    <n v="4099410"/>
    <n v="693921656"/>
    <n v="1969945"/>
    <n v="304150730"/>
    <n v="125435"/>
    <n v="84807998"/>
  </r>
  <r>
    <x v="1"/>
    <x v="4"/>
    <x v="4"/>
    <x v="444"/>
    <n v="53895324"/>
    <n v="7018"/>
    <n v="614524"/>
    <n v="653474"/>
    <n v="48095652"/>
    <n v="4119267"/>
    <n v="698040923"/>
    <n v="4608838"/>
    <n v="308759568"/>
    <n v="359317"/>
    <n v="85167315"/>
  </r>
  <r>
    <x v="1"/>
    <x v="4"/>
    <x v="4"/>
    <x v="445"/>
    <n v="54313308"/>
    <n v="8320"/>
    <n v="622844"/>
    <n v="590528"/>
    <n v="48686180"/>
    <n v="4445761"/>
    <n v="702486684"/>
    <n v="3825744"/>
    <n v="312585312"/>
    <n v="412912"/>
    <n v="85580227"/>
  </r>
  <r>
    <x v="1"/>
    <x v="4"/>
    <x v="4"/>
    <x v="446"/>
    <n v="54736328"/>
    <n v="7686"/>
    <n v="630530"/>
    <n v="566108"/>
    <n v="49252288"/>
    <n v="4498943"/>
    <n v="706985627"/>
    <n v="3751219"/>
    <n v="316336531"/>
    <n v="314586"/>
    <n v="85894813"/>
  </r>
  <r>
    <x v="1"/>
    <x v="4"/>
    <x v="4"/>
    <x v="447"/>
    <n v="55108478"/>
    <n v="7318"/>
    <n v="637848"/>
    <n v="542004"/>
    <n v="49794292"/>
    <n v="4300755"/>
    <n v="711286382"/>
    <n v="5647523"/>
    <n v="321984054"/>
    <n v="395068"/>
    <n v="86289881"/>
  </r>
  <r>
    <x v="1"/>
    <x v="4"/>
    <x v="4"/>
    <x v="448"/>
    <n v="55456644"/>
    <n v="7222"/>
    <n v="645070"/>
    <n v="570664"/>
    <n v="50364956"/>
    <n v="4342179"/>
    <n v="715628561"/>
    <n v="5856736"/>
    <n v="327840790"/>
    <n v="500363"/>
    <n v="86790244"/>
  </r>
  <r>
    <x v="1"/>
    <x v="4"/>
    <x v="0"/>
    <x v="449"/>
    <n v="55787208"/>
    <n v="6926"/>
    <n v="651996"/>
    <n v="528966"/>
    <n v="50893922"/>
    <n v="4288249"/>
    <n v="719916810"/>
    <n v="5676448"/>
    <n v="333517238"/>
    <n v="651890"/>
    <n v="87442134"/>
  </r>
  <r>
    <x v="1"/>
    <x v="4"/>
    <x v="0"/>
    <x v="450"/>
    <n v="56094000"/>
    <n v="6260"/>
    <n v="658256"/>
    <n v="475328"/>
    <n v="51369250"/>
    <n v="3795611"/>
    <n v="723712421"/>
    <n v="1991788"/>
    <n v="335509026"/>
    <n v="183242"/>
    <n v="87625376"/>
  </r>
  <r>
    <x v="1"/>
    <x v="4"/>
    <x v="0"/>
    <x v="451"/>
    <n v="56347766"/>
    <n v="5566"/>
    <n v="663822"/>
    <n v="510250"/>
    <n v="51879500"/>
    <n v="3874858"/>
    <n v="727587279"/>
    <n v="5170282"/>
    <n v="340679308"/>
    <n v="605257"/>
    <n v="88230633"/>
  </r>
  <r>
    <x v="1"/>
    <x v="5"/>
    <x v="1"/>
    <x v="452"/>
    <n v="56614070"/>
    <n v="6410"/>
    <n v="670232"/>
    <n v="462794"/>
    <n v="52342294"/>
    <n v="5407769"/>
    <n v="732995048"/>
    <n v="4422660"/>
    <n v="345101968"/>
    <n v="577398"/>
    <n v="88808031"/>
  </r>
  <r>
    <x v="1"/>
    <x v="5"/>
    <x v="1"/>
    <x v="453"/>
    <n v="56882158"/>
    <n v="5796"/>
    <n v="676028"/>
    <n v="423780"/>
    <n v="52766074"/>
    <n v="5964622"/>
    <n v="738959670"/>
    <n v="4505892"/>
    <n v="349607860"/>
    <n v="480507"/>
    <n v="89288538"/>
  </r>
  <r>
    <x v="1"/>
    <x v="5"/>
    <x v="1"/>
    <x v="454"/>
    <n v="57147006"/>
    <n v="5434"/>
    <n v="681462"/>
    <n v="413444"/>
    <n v="53179518"/>
    <n v="5928849"/>
    <n v="744888519"/>
    <n v="5640657"/>
    <n v="355248517"/>
    <n v="485793"/>
    <n v="89774331"/>
  </r>
  <r>
    <x v="1"/>
    <x v="5"/>
    <x v="1"/>
    <x v="455"/>
    <n v="57387914"/>
    <n v="6744"/>
    <n v="688206"/>
    <n v="395526"/>
    <n v="53575044"/>
    <n v="6021572"/>
    <n v="750910091"/>
    <n v="6931718"/>
    <n v="362180235"/>
    <n v="566598"/>
    <n v="90340929"/>
  </r>
  <r>
    <x v="1"/>
    <x v="5"/>
    <x v="1"/>
    <x v="456"/>
    <n v="57616890"/>
    <n v="5364"/>
    <n v="693570"/>
    <n v="378748"/>
    <n v="53953792"/>
    <n v="5832629"/>
    <n v="756742720"/>
    <n v="6371484"/>
    <n v="368551719"/>
    <n v="549591"/>
    <n v="90890520"/>
  </r>
  <r>
    <x v="1"/>
    <x v="5"/>
    <x v="1"/>
    <x v="457"/>
    <n v="57819308"/>
    <n v="4888"/>
    <n v="698458"/>
    <n v="348312"/>
    <n v="54302104"/>
    <n v="3680521"/>
    <n v="760423241"/>
    <n v="2752427"/>
    <n v="371304146"/>
    <n v="175300"/>
    <n v="91065820"/>
  </r>
  <r>
    <x v="1"/>
    <x v="5"/>
    <x v="1"/>
    <x v="458"/>
    <n v="57990916"/>
    <n v="4214"/>
    <n v="702672"/>
    <n v="365732"/>
    <n v="54667836"/>
    <n v="3770797"/>
    <n v="764194038"/>
    <n v="6161352"/>
    <n v="377465498"/>
    <n v="660271"/>
    <n v="91726091"/>
  </r>
  <r>
    <x v="1"/>
    <x v="5"/>
    <x v="2"/>
    <x v="459"/>
    <n v="58176490"/>
    <n v="4444"/>
    <n v="707116"/>
    <n v="324712"/>
    <n v="54992548"/>
    <n v="4091789"/>
    <n v="768285827"/>
    <n v="5082772"/>
    <n v="382548270"/>
    <n v="636496"/>
    <n v="92362587"/>
  </r>
  <r>
    <x v="1"/>
    <x v="5"/>
    <x v="2"/>
    <x v="460"/>
    <n v="58364256"/>
    <n v="12278"/>
    <n v="719394"/>
    <n v="298044"/>
    <n v="55290592"/>
    <n v="4164126"/>
    <n v="772449953"/>
    <n v="6690794"/>
    <n v="389239064"/>
    <n v="642489"/>
    <n v="93005076"/>
  </r>
  <r>
    <x v="1"/>
    <x v="5"/>
    <x v="2"/>
    <x v="461"/>
    <n v="58547954"/>
    <n v="6828"/>
    <n v="726222"/>
    <n v="270658"/>
    <n v="55561250"/>
    <n v="4242558"/>
    <n v="776692511"/>
    <n v="6056427"/>
    <n v="395295491"/>
    <n v="658154"/>
    <n v="93663230"/>
  </r>
  <r>
    <x v="1"/>
    <x v="5"/>
    <x v="2"/>
    <x v="462"/>
    <n v="58717102"/>
    <n v="7992"/>
    <n v="734214"/>
    <n v="245370"/>
    <n v="55806620"/>
    <n v="4218543"/>
    <n v="780911054"/>
    <n v="6356327"/>
    <n v="401651818"/>
    <n v="669385"/>
    <n v="94332615"/>
  </r>
  <r>
    <x v="1"/>
    <x v="5"/>
    <x v="2"/>
    <x v="463"/>
    <n v="58878152"/>
    <n v="6600"/>
    <n v="740814"/>
    <n v="265328"/>
    <n v="56071948"/>
    <n v="4068055"/>
    <n v="784979109"/>
    <n v="6406018"/>
    <n v="408057836"/>
    <n v="780122"/>
    <n v="95112737"/>
  </r>
  <r>
    <x v="1"/>
    <x v="5"/>
    <x v="2"/>
    <x v="464"/>
    <n v="59020154"/>
    <n v="7844"/>
    <n v="748658"/>
    <n v="239148"/>
    <n v="56311096"/>
    <n v="3471615"/>
    <n v="788450724"/>
    <n v="2952420"/>
    <n v="411010256"/>
    <n v="354979"/>
    <n v="95467716"/>
  </r>
  <r>
    <x v="1"/>
    <x v="5"/>
    <x v="2"/>
    <x v="465"/>
    <n v="59140170"/>
    <n v="5466"/>
    <n v="754124"/>
    <n v="234752"/>
    <n v="56545848"/>
    <n v="3598312"/>
    <n v="792049036"/>
    <n v="7593554"/>
    <n v="418603810"/>
    <n v="792214"/>
    <n v="96259930"/>
  </r>
  <r>
    <x v="1"/>
    <x v="5"/>
    <x v="3"/>
    <x v="466"/>
    <n v="59264604"/>
    <n v="5080"/>
    <n v="759204"/>
    <n v="215552"/>
    <n v="56761400"/>
    <n v="3922458"/>
    <n v="795971494"/>
    <n v="5029767"/>
    <n v="423633577"/>
    <n v="822375"/>
    <n v="97082305"/>
  </r>
  <r>
    <x v="1"/>
    <x v="5"/>
    <x v="3"/>
    <x v="467"/>
    <n v="59399182"/>
    <n v="4658"/>
    <n v="763862"/>
    <n v="207800"/>
    <n v="56969200"/>
    <n v="4042924"/>
    <n v="800014418"/>
    <n v="6332313"/>
    <n v="429965890"/>
    <n v="762156"/>
    <n v="97844461"/>
  </r>
  <r>
    <x v="1"/>
    <x v="5"/>
    <x v="3"/>
    <x v="468"/>
    <n v="59524054"/>
    <n v="3182"/>
    <n v="767044"/>
    <n v="177000"/>
    <n v="57146200"/>
    <n v="4082534"/>
    <n v="804096952"/>
    <n v="6051072"/>
    <n v="436016962"/>
    <n v="831224"/>
    <n v="98675685"/>
  </r>
  <r>
    <x v="1"/>
    <x v="5"/>
    <x v="3"/>
    <x v="469"/>
    <n v="59645584"/>
    <n v="3290"/>
    <n v="770334"/>
    <n v="195708"/>
    <n v="57341908"/>
    <n v="4194766"/>
    <n v="808291718"/>
    <n v="6054572"/>
    <n v="442071534"/>
    <n v="798818"/>
    <n v="99474503"/>
  </r>
  <r>
    <x v="1"/>
    <x v="5"/>
    <x v="3"/>
    <x v="470"/>
    <n v="59762814"/>
    <n v="3148"/>
    <n v="773482"/>
    <n v="175096"/>
    <n v="57517004"/>
    <n v="3968178"/>
    <n v="812259896"/>
    <n v="7571130"/>
    <n v="449642664"/>
    <n v="1035236"/>
    <n v="100509739"/>
  </r>
  <r>
    <x v="1"/>
    <x v="5"/>
    <x v="3"/>
    <x v="471"/>
    <n v="59868770"/>
    <n v="2848"/>
    <n v="776330"/>
    <n v="156378"/>
    <n v="57673382"/>
    <n v="3308601"/>
    <n v="815568497"/>
    <n v="6109338"/>
    <n v="455752002"/>
    <n v="576498"/>
    <n v="101086237"/>
  </r>
  <r>
    <x v="1"/>
    <x v="5"/>
    <x v="3"/>
    <x v="472"/>
    <n v="59954136"/>
    <n v="2334"/>
    <n v="778664"/>
    <n v="164062"/>
    <n v="57837444"/>
    <n v="3421963"/>
    <n v="818990460"/>
    <n v="15878841"/>
    <n v="471630843"/>
    <n v="1576527"/>
    <n v="102662764"/>
  </r>
  <r>
    <x v="1"/>
    <x v="5"/>
    <x v="4"/>
    <x v="473"/>
    <n v="60055770"/>
    <n v="2718"/>
    <n v="781382"/>
    <n v="137394"/>
    <n v="57974838"/>
    <n v="3967422"/>
    <n v="822957882"/>
    <n v="10426032"/>
    <n v="482056875"/>
    <n v="1320588"/>
    <n v="103983352"/>
  </r>
  <r>
    <x v="1"/>
    <x v="5"/>
    <x v="4"/>
    <x v="474"/>
    <n v="60164388"/>
    <n v="2646"/>
    <n v="784028"/>
    <n v="138374"/>
    <n v="58113212"/>
    <n v="3993308"/>
    <n v="826951190"/>
    <n v="12659560"/>
    <n v="494716435"/>
    <n v="1307058"/>
    <n v="105290410"/>
  </r>
  <r>
    <x v="1"/>
    <x v="5"/>
    <x v="4"/>
    <x v="475"/>
    <n v="60267706"/>
    <n v="2656"/>
    <n v="786684"/>
    <n v="128738"/>
    <n v="58241950"/>
    <n v="3795957"/>
    <n v="830747147"/>
    <n v="11025566"/>
    <n v="505742001"/>
    <n v="1617451"/>
    <n v="106907861"/>
  </r>
  <r>
    <x v="1"/>
    <x v="5"/>
    <x v="4"/>
    <x v="476"/>
    <n v="60365242"/>
    <n v="2366"/>
    <n v="789050"/>
    <n v="129638"/>
    <n v="58371588"/>
    <n v="4296515"/>
    <n v="835043662"/>
    <n v="12193802"/>
    <n v="517935803"/>
    <n v="2000562"/>
    <n v="108908423"/>
  </r>
  <r>
    <x v="1"/>
    <x v="5"/>
    <x v="4"/>
    <x v="477"/>
    <n v="60464930"/>
    <n v="2516"/>
    <n v="791566"/>
    <n v="115732"/>
    <n v="58487320"/>
    <n v="4520693"/>
    <n v="839564355"/>
    <n v="11098783"/>
    <n v="529034586"/>
    <n v="2326886"/>
    <n v="111235309"/>
  </r>
  <r>
    <x v="1"/>
    <x v="5"/>
    <x v="4"/>
    <x v="478"/>
    <n v="60557976"/>
    <n v="1956"/>
    <n v="793522"/>
    <n v="117126"/>
    <n v="58604446"/>
    <n v="3987272"/>
    <n v="843551627"/>
    <n v="3097785"/>
    <n v="532132371"/>
    <n v="705863"/>
    <n v="111941172"/>
  </r>
  <r>
    <x v="1"/>
    <x v="5"/>
    <x v="4"/>
    <x v="479"/>
    <n v="60632116"/>
    <n v="1814"/>
    <n v="795336"/>
    <n v="114032"/>
    <n v="58718478"/>
    <n v="3536589"/>
    <n v="847088216"/>
    <n v="8394918"/>
    <n v="540527289"/>
    <n v="2337508"/>
    <n v="114278680"/>
  </r>
  <r>
    <x v="1"/>
    <x v="5"/>
    <x v="0"/>
    <x v="480"/>
    <n v="60724324"/>
    <n v="1638"/>
    <n v="796974"/>
    <n v="121578"/>
    <n v="58840056"/>
    <n v="3874686"/>
    <n v="850962902"/>
    <n v="5764052"/>
    <n v="546291341"/>
    <n v="1884006"/>
    <n v="116162686"/>
  </r>
  <r>
    <x v="1"/>
    <x v="5"/>
    <x v="0"/>
    <x v="481"/>
    <n v="60821536"/>
    <n v="2004"/>
    <n v="798978"/>
    <n v="123626"/>
    <n v="58963682"/>
    <n v="4081276"/>
    <n v="855044178"/>
    <n v="4172138"/>
    <n v="550463479"/>
    <n v="1548168"/>
    <n v="117710854"/>
  </r>
  <r>
    <x v="1"/>
    <x v="6"/>
    <x v="1"/>
    <x v="482"/>
    <n v="60915098"/>
    <n v="1714"/>
    <n v="800692"/>
    <n v="118108"/>
    <n v="59081790"/>
    <n v="4348225"/>
    <n v="859392403"/>
    <n v="6708200"/>
    <n v="557171679"/>
    <n v="2010877"/>
    <n v="119721731"/>
  </r>
  <r>
    <x v="1"/>
    <x v="6"/>
    <x v="1"/>
    <x v="483"/>
    <n v="61003472"/>
    <n v="1474"/>
    <n v="802166"/>
    <n v="114994"/>
    <n v="59196784"/>
    <n v="4240059"/>
    <n v="863632462"/>
    <n v="6578518"/>
    <n v="563750197"/>
    <n v="2490232"/>
    <n v="122211963"/>
  </r>
  <r>
    <x v="1"/>
    <x v="6"/>
    <x v="1"/>
    <x v="484"/>
    <n v="61089526"/>
    <n v="1900"/>
    <n v="804066"/>
    <n v="104540"/>
    <n v="59301324"/>
    <n v="3862184"/>
    <n v="867494646"/>
    <n v="8787316"/>
    <n v="572537513"/>
    <n v="4431770"/>
    <n v="126643733"/>
  </r>
  <r>
    <x v="1"/>
    <x v="6"/>
    <x v="1"/>
    <x v="485"/>
    <n v="61169826"/>
    <n v="1450"/>
    <n v="805516"/>
    <n v="84684"/>
    <n v="59386008"/>
    <n v="3402495"/>
    <n v="870897141"/>
    <n v="2373042"/>
    <n v="574910555"/>
    <n v="968438"/>
    <n v="127612171"/>
  </r>
  <r>
    <x v="1"/>
    <x v="6"/>
    <x v="1"/>
    <x v="486"/>
    <n v="61237878"/>
    <n v="1104"/>
    <n v="806620"/>
    <n v="103866"/>
    <n v="59489874"/>
    <n v="3375225"/>
    <n v="874272366"/>
    <n v="5697126"/>
    <n v="580607681"/>
    <n v="3624344"/>
    <n v="131236515"/>
  </r>
  <r>
    <x v="1"/>
    <x v="6"/>
    <x v="1"/>
    <x v="487"/>
    <n v="61325806"/>
    <n v="1860"/>
    <n v="808480"/>
    <n v="94108"/>
    <n v="59583982"/>
    <n v="3821861"/>
    <n v="878094227"/>
    <n v="5068678"/>
    <n v="585676359"/>
    <n v="2469658"/>
    <n v="133706173"/>
  </r>
  <r>
    <x v="1"/>
    <x v="6"/>
    <x v="1"/>
    <x v="488"/>
    <n v="61417208"/>
    <n v="1638"/>
    <n v="810118"/>
    <n v="89058"/>
    <n v="59673040"/>
    <n v="4013338"/>
    <n v="882107565"/>
    <n v="4366076"/>
    <n v="590042435"/>
    <n v="2681926"/>
    <n v="136388099"/>
  </r>
  <r>
    <x v="1"/>
    <x v="6"/>
    <x v="2"/>
    <x v="489"/>
    <n v="61504216"/>
    <n v="1816"/>
    <n v="811934"/>
    <n v="88408"/>
    <n v="59761448"/>
    <n v="3823846"/>
    <n v="885931411"/>
    <n v="5576981"/>
    <n v="595619416"/>
    <n v="2707095"/>
    <n v="139095194"/>
  </r>
  <r>
    <x v="1"/>
    <x v="6"/>
    <x v="2"/>
    <x v="490"/>
    <n v="61589536"/>
    <n v="2414"/>
    <n v="814348"/>
    <n v="90582"/>
    <n v="59852030"/>
    <n v="4057619"/>
    <n v="889989030"/>
    <n v="4127158"/>
    <n v="599746574"/>
    <n v="2281335"/>
    <n v="141376529"/>
  </r>
  <r>
    <x v="1"/>
    <x v="6"/>
    <x v="2"/>
    <x v="491"/>
    <n v="61672524"/>
    <n v="1796"/>
    <n v="816144"/>
    <n v="83022"/>
    <n v="59935052"/>
    <n v="3947034"/>
    <n v="893936064"/>
    <n v="4856704"/>
    <n v="604603278"/>
    <n v="2814183"/>
    <n v="144190712"/>
  </r>
  <r>
    <x v="1"/>
    <x v="6"/>
    <x v="2"/>
    <x v="492"/>
    <n v="61747832"/>
    <n v="1440"/>
    <n v="817584"/>
    <n v="79376"/>
    <n v="60014428"/>
    <n v="3314264"/>
    <n v="897250328"/>
    <n v="1694579"/>
    <n v="606297857"/>
    <n v="944712"/>
    <n v="145135424"/>
  </r>
  <r>
    <x v="1"/>
    <x v="6"/>
    <x v="2"/>
    <x v="493"/>
    <n v="61809468"/>
    <n v="4048"/>
    <n v="821632"/>
    <n v="95088"/>
    <n v="60109516"/>
    <n v="3471009"/>
    <n v="900721337"/>
    <n v="5187498"/>
    <n v="611485355"/>
    <n v="3041588"/>
    <n v="148177012"/>
  </r>
  <r>
    <x v="1"/>
    <x v="6"/>
    <x v="2"/>
    <x v="494"/>
    <n v="61890096"/>
    <n v="1250"/>
    <n v="822882"/>
    <n v="84872"/>
    <n v="60194388"/>
    <n v="3857138"/>
    <n v="904578475"/>
    <n v="9549170"/>
    <n v="621034525"/>
    <n v="2910173"/>
    <n v="151087185"/>
  </r>
  <r>
    <x v="1"/>
    <x v="6"/>
    <x v="2"/>
    <x v="495"/>
    <n v="61973614"/>
    <n v="1156"/>
    <n v="824038"/>
    <n v="78586"/>
    <n v="60272974"/>
    <n v="4090585"/>
    <n v="908669060"/>
    <n v="4283333"/>
    <n v="625317858"/>
    <n v="3000321"/>
    <n v="154087506"/>
  </r>
  <r>
    <x v="1"/>
    <x v="6"/>
    <x v="3"/>
    <x v="496"/>
    <n v="62051756"/>
    <n v="1088"/>
    <n v="825126"/>
    <n v="79654"/>
    <n v="60352628"/>
    <n v="4013927"/>
    <n v="912682987"/>
    <n v="5172905"/>
    <n v="630490763"/>
    <n v="2831982"/>
    <n v="156919488"/>
  </r>
  <r>
    <x v="1"/>
    <x v="6"/>
    <x v="3"/>
    <x v="497"/>
    <n v="62127990"/>
    <n v="1120"/>
    <n v="826246"/>
    <n v="87756"/>
    <n v="60440384"/>
    <n v="4058036"/>
    <n v="916741023"/>
    <n v="5097464"/>
    <n v="635588227"/>
    <n v="3604734"/>
    <n v="160524222"/>
  </r>
  <r>
    <x v="1"/>
    <x v="6"/>
    <x v="3"/>
    <x v="498"/>
    <n v="62210556"/>
    <n v="1034"/>
    <n v="827280"/>
    <n v="84102"/>
    <n v="60524486"/>
    <n v="4044420"/>
    <n v="920785443"/>
    <n v="6456962"/>
    <n v="642045189"/>
    <n v="4014062"/>
    <n v="164538284"/>
  </r>
  <r>
    <x v="1"/>
    <x v="6"/>
    <x v="3"/>
    <x v="499"/>
    <n v="62287216"/>
    <n v="1002"/>
    <n v="828282"/>
    <n v="77090"/>
    <n v="60601576"/>
    <n v="3452508"/>
    <n v="924237951"/>
    <n v="2101348"/>
    <n v="644146537"/>
    <n v="998208"/>
    <n v="165536492"/>
  </r>
  <r>
    <x v="1"/>
    <x v="6"/>
    <x v="3"/>
    <x v="500"/>
    <n v="62346056"/>
    <n v="744"/>
    <n v="829026"/>
    <n v="90712"/>
    <n v="60692288"/>
    <n v="3677387"/>
    <n v="927915338"/>
    <n v="6896365"/>
    <n v="651042902"/>
    <n v="3831947"/>
    <n v="169368439"/>
  </r>
  <r>
    <x v="1"/>
    <x v="6"/>
    <x v="3"/>
    <x v="501"/>
    <n v="62430312"/>
    <n v="7996"/>
    <n v="837022"/>
    <n v="73752"/>
    <n v="60766040"/>
    <n v="3815560"/>
    <n v="931730898"/>
    <n v="4646499"/>
    <n v="655689401"/>
    <n v="2604527"/>
    <n v="171972966"/>
  </r>
  <r>
    <x v="1"/>
    <x v="6"/>
    <x v="3"/>
    <x v="502"/>
    <n v="62513686"/>
    <n v="1020"/>
    <n v="838042"/>
    <n v="77782"/>
    <n v="60843822"/>
    <n v="3694941"/>
    <n v="935425839"/>
    <n v="3085928"/>
    <n v="658775329"/>
    <n v="1671343"/>
    <n v="173644309"/>
  </r>
  <r>
    <x v="1"/>
    <x v="6"/>
    <x v="4"/>
    <x v="503"/>
    <n v="62583412"/>
    <n v="960"/>
    <n v="839002"/>
    <n v="76806"/>
    <n v="60920628"/>
    <n v="3964949"/>
    <n v="939390788"/>
    <n v="7371723"/>
    <n v="666147052"/>
    <n v="3759205"/>
    <n v="177403514"/>
  </r>
  <r>
    <x v="1"/>
    <x v="6"/>
    <x v="4"/>
    <x v="504"/>
    <n v="62662414"/>
    <n v="1084"/>
    <n v="840086"/>
    <n v="70290"/>
    <n v="60990918"/>
    <n v="3614713"/>
    <n v="943005501"/>
    <n v="5749205"/>
    <n v="671896257"/>
    <n v="3180255"/>
    <n v="180583769"/>
  </r>
  <r>
    <x v="1"/>
    <x v="6"/>
    <x v="4"/>
    <x v="505"/>
    <n v="62742986"/>
    <n v="1082"/>
    <n v="841168"/>
    <n v="80076"/>
    <n v="61070994"/>
    <n v="3800758"/>
    <n v="946806259"/>
    <n v="7135709"/>
    <n v="679031966"/>
    <n v="3401096"/>
    <n v="183984865"/>
  </r>
  <r>
    <x v="1"/>
    <x v="6"/>
    <x v="4"/>
    <x v="506"/>
    <n v="62819344"/>
    <n v="822"/>
    <n v="841990"/>
    <n v="71890"/>
    <n v="61142884"/>
    <n v="3090208"/>
    <n v="949896467"/>
    <n v="2829993"/>
    <n v="681861959"/>
    <n v="1260112"/>
    <n v="185244977"/>
  </r>
  <r>
    <x v="1"/>
    <x v="6"/>
    <x v="4"/>
    <x v="507"/>
    <n v="62880984"/>
    <n v="836"/>
    <n v="842826"/>
    <n v="85006"/>
    <n v="61227890"/>
    <n v="3479613"/>
    <n v="953376080"/>
    <n v="9426641"/>
    <n v="691288600"/>
    <n v="4005227"/>
    <n v="189250204"/>
  </r>
  <r>
    <x v="1"/>
    <x v="6"/>
    <x v="4"/>
    <x v="508"/>
    <n v="62966926"/>
    <n v="1282"/>
    <n v="844108"/>
    <n v="83306"/>
    <n v="61311196"/>
    <n v="3734105"/>
    <n v="957110185"/>
    <n v="5615636"/>
    <n v="696904236"/>
    <n v="2871802"/>
    <n v="192122006"/>
  </r>
  <r>
    <x v="1"/>
    <x v="6"/>
    <x v="4"/>
    <x v="509"/>
    <n v="63053256"/>
    <n v="1280"/>
    <n v="845388"/>
    <n v="77074"/>
    <n v="61388270"/>
    <n v="3820728"/>
    <n v="960930913"/>
    <n v="6442352"/>
    <n v="703346588"/>
    <n v="2656142"/>
    <n v="194778148"/>
  </r>
  <r>
    <x v="1"/>
    <x v="6"/>
    <x v="0"/>
    <x v="510"/>
    <n v="63142598"/>
    <n v="1098"/>
    <n v="846486"/>
    <n v="84230"/>
    <n v="61472500"/>
    <n v="4069461"/>
    <n v="965000374"/>
    <n v="7190818"/>
    <n v="710537406"/>
    <n v="3463252"/>
    <n v="198241400"/>
  </r>
  <r>
    <x v="1"/>
    <x v="6"/>
    <x v="0"/>
    <x v="511"/>
    <n v="63225596"/>
    <n v="1196"/>
    <n v="847682"/>
    <n v="74640"/>
    <n v="61547140"/>
    <n v="3807728"/>
    <n v="968808102"/>
    <n v="7358844"/>
    <n v="717896250"/>
    <n v="3609736"/>
    <n v="201851136"/>
  </r>
  <r>
    <x v="1"/>
    <x v="6"/>
    <x v="0"/>
    <x v="512"/>
    <n v="63309482"/>
    <n v="1084"/>
    <n v="848766"/>
    <n v="78974"/>
    <n v="61626114"/>
    <n v="3842299"/>
    <n v="972650401"/>
    <n v="13971694"/>
    <n v="731867944"/>
    <n v="3588540"/>
    <n v="205439676"/>
  </r>
  <r>
    <x v="1"/>
    <x v="7"/>
    <x v="1"/>
    <x v="513"/>
    <n v="63390740"/>
    <n v="848"/>
    <n v="849614"/>
    <n v="73256"/>
    <n v="61699370"/>
    <n v="3408960"/>
    <n v="976059361"/>
    <n v="2376852"/>
    <n v="734244796"/>
    <n v="1473234"/>
    <n v="206912910"/>
  </r>
  <r>
    <x v="1"/>
    <x v="7"/>
    <x v="1"/>
    <x v="514"/>
    <n v="63450910"/>
    <n v="840"/>
    <n v="850454"/>
    <n v="78240"/>
    <n v="61777610"/>
    <n v="3432737"/>
    <n v="979492098"/>
    <n v="9264424"/>
    <n v="743509220"/>
    <n v="3375437"/>
    <n v="210288347"/>
  </r>
  <r>
    <x v="1"/>
    <x v="7"/>
    <x v="1"/>
    <x v="515"/>
    <n v="63535970"/>
    <n v="1122"/>
    <n v="851576"/>
    <n v="73104"/>
    <n v="61850714"/>
    <n v="3863000"/>
    <n v="983355098"/>
    <n v="10927214"/>
    <n v="754436434"/>
    <n v="2557106"/>
    <n v="212845453"/>
  </r>
  <r>
    <x v="1"/>
    <x v="7"/>
    <x v="1"/>
    <x v="516"/>
    <n v="63621564"/>
    <n v="1064"/>
    <n v="852640"/>
    <n v="83746"/>
    <n v="61934460"/>
    <n v="3903184"/>
    <n v="987258282"/>
    <n v="6071142"/>
    <n v="760507576"/>
    <n v="2039449"/>
    <n v="214884902"/>
  </r>
  <r>
    <x v="1"/>
    <x v="7"/>
    <x v="1"/>
    <x v="517"/>
    <n v="63711574"/>
    <n v="930"/>
    <n v="853570"/>
    <n v="81812"/>
    <n v="62016272"/>
    <n v="3780900"/>
    <n v="991039182"/>
    <n v="9009424"/>
    <n v="769517000"/>
    <n v="2960503"/>
    <n v="217845405"/>
  </r>
  <r>
    <x v="1"/>
    <x v="7"/>
    <x v="1"/>
    <x v="518"/>
    <n v="63788984"/>
    <n v="1232"/>
    <n v="854802"/>
    <n v="80052"/>
    <n v="62096324"/>
    <n v="3841005"/>
    <n v="994880187"/>
    <n v="8666299"/>
    <n v="778183299"/>
    <n v="2542620"/>
    <n v="220388025"/>
  </r>
  <r>
    <x v="1"/>
    <x v="7"/>
    <x v="1"/>
    <x v="519"/>
    <n v="63867120"/>
    <n v="982"/>
    <n v="855784"/>
    <n v="87870"/>
    <n v="62184194"/>
    <n v="3775701"/>
    <n v="998655888"/>
    <n v="8673018"/>
    <n v="786856317"/>
    <n v="2928082"/>
    <n v="223316107"/>
  </r>
  <r>
    <x v="1"/>
    <x v="7"/>
    <x v="2"/>
    <x v="520"/>
    <n v="63939192"/>
    <n v="894"/>
    <n v="856678"/>
    <n v="79664"/>
    <n v="62263858"/>
    <n v="3608835"/>
    <n v="1002264723"/>
    <n v="2578884"/>
    <n v="789435201"/>
    <n v="1129650"/>
    <n v="224445757"/>
  </r>
  <r>
    <x v="1"/>
    <x v="7"/>
    <x v="2"/>
    <x v="521"/>
    <n v="63994048"/>
    <n v="752"/>
    <n v="857430"/>
    <n v="82922"/>
    <n v="62346780"/>
    <n v="3190265"/>
    <n v="1005454988"/>
    <n v="8980740"/>
    <n v="798415941"/>
    <n v="2689623"/>
    <n v="227135380"/>
  </r>
  <r>
    <x v="1"/>
    <x v="7"/>
    <x v="2"/>
    <x v="522"/>
    <n v="64070808"/>
    <n v="992"/>
    <n v="858422"/>
    <n v="80194"/>
    <n v="62426974"/>
    <n v="3617770"/>
    <n v="1009072758"/>
    <n v="6875869"/>
    <n v="805291810"/>
    <n v="2283790"/>
    <n v="229419170"/>
  </r>
  <r>
    <x v="1"/>
    <x v="7"/>
    <x v="2"/>
    <x v="523"/>
    <n v="64153980"/>
    <n v="982"/>
    <n v="859404"/>
    <n v="78254"/>
    <n v="62505228"/>
    <n v="4365442"/>
    <n v="1013438200"/>
    <n v="6768357"/>
    <n v="812060167"/>
    <n v="2411829"/>
    <n v="231830999"/>
  </r>
  <r>
    <x v="1"/>
    <x v="7"/>
    <x v="2"/>
    <x v="524"/>
    <n v="64234142"/>
    <n v="1166"/>
    <n v="860570"/>
    <n v="84312"/>
    <n v="62589540"/>
    <n v="4115837"/>
    <n v="1017554037"/>
    <n v="9297809"/>
    <n v="821357976"/>
    <n v="2525291"/>
    <n v="234356290"/>
  </r>
  <r>
    <x v="1"/>
    <x v="7"/>
    <x v="2"/>
    <x v="525"/>
    <n v="64311664"/>
    <n v="954"/>
    <n v="861524"/>
    <n v="71518"/>
    <n v="62661058"/>
    <n v="4256111"/>
    <n v="1021810148"/>
    <n v="10433518"/>
    <n v="831791494"/>
    <n v="2780376"/>
    <n v="237136666"/>
  </r>
  <r>
    <x v="1"/>
    <x v="7"/>
    <x v="2"/>
    <x v="526"/>
    <n v="64383934"/>
    <n v="982"/>
    <n v="862506"/>
    <n v="75872"/>
    <n v="62736930"/>
    <n v="3904840"/>
    <n v="1025714988"/>
    <n v="11458501"/>
    <n v="843249995"/>
    <n v="3853860"/>
    <n v="240990526"/>
  </r>
  <r>
    <x v="1"/>
    <x v="7"/>
    <x v="3"/>
    <x v="527"/>
    <n v="64450424"/>
    <n v="842"/>
    <n v="863348"/>
    <n v="71872"/>
    <n v="62808802"/>
    <n v="2729239"/>
    <n v="1028444227"/>
    <n v="2994698"/>
    <n v="846244693"/>
    <n v="1027023"/>
    <n v="242017549"/>
  </r>
  <r>
    <x v="1"/>
    <x v="7"/>
    <x v="3"/>
    <x v="528"/>
    <n v="64499816"/>
    <n v="876"/>
    <n v="864224"/>
    <n v="73742"/>
    <n v="62882544"/>
    <n v="3542025"/>
    <n v="1031986252"/>
    <n v="14244118"/>
    <n v="860488811"/>
    <n v="3502704"/>
    <n v="245520253"/>
  </r>
  <r>
    <x v="1"/>
    <x v="7"/>
    <x v="3"/>
    <x v="529"/>
    <n v="64570232"/>
    <n v="880"/>
    <n v="865104"/>
    <n v="74286"/>
    <n v="62956830"/>
    <n v="3555548"/>
    <n v="1035541800"/>
    <n v="9050379"/>
    <n v="869539190"/>
    <n v="2791962"/>
    <n v="248312215"/>
  </r>
  <r>
    <x v="1"/>
    <x v="7"/>
    <x v="3"/>
    <x v="530"/>
    <n v="64643236"/>
    <n v="1054"/>
    <n v="866158"/>
    <n v="78538"/>
    <n v="63035368"/>
    <n v="3798743"/>
    <n v="1039340543"/>
    <n v="8764226"/>
    <n v="878303416"/>
    <n v="2908580"/>
    <n v="251220795"/>
  </r>
  <r>
    <x v="1"/>
    <x v="7"/>
    <x v="3"/>
    <x v="531"/>
    <n v="64716436"/>
    <n v="1086"/>
    <n v="867244"/>
    <n v="72914"/>
    <n v="63108282"/>
    <n v="4365700"/>
    <n v="1043706243"/>
    <n v="8767540"/>
    <n v="887070956"/>
    <n v="2817730"/>
    <n v="254038525"/>
  </r>
  <r>
    <x v="1"/>
    <x v="7"/>
    <x v="3"/>
    <x v="532"/>
    <n v="64785052"/>
    <n v="752"/>
    <n v="867996"/>
    <n v="72570"/>
    <n v="63180852"/>
    <n v="3783582"/>
    <n v="1047489825"/>
    <n v="5634862"/>
    <n v="892705818"/>
    <n v="2036862"/>
    <n v="256075387"/>
  </r>
  <r>
    <x v="1"/>
    <x v="7"/>
    <x v="3"/>
    <x v="533"/>
    <n v="64847098"/>
    <n v="802"/>
    <n v="868798"/>
    <n v="77154"/>
    <n v="63258006"/>
    <n v="3450149"/>
    <n v="1050939974"/>
    <n v="6904225"/>
    <n v="899610043"/>
    <n v="3838993"/>
    <n v="259914380"/>
  </r>
  <r>
    <x v="1"/>
    <x v="7"/>
    <x v="4"/>
    <x v="534"/>
    <n v="64897938"/>
    <n v="770"/>
    <n v="869568"/>
    <n v="88206"/>
    <n v="63346212"/>
    <n v="2806035"/>
    <n v="1053746009"/>
    <n v="1515768"/>
    <n v="901125811"/>
    <n v="604668"/>
    <n v="260519048"/>
  </r>
  <r>
    <x v="1"/>
    <x v="7"/>
    <x v="4"/>
    <x v="535"/>
    <n v="64947526"/>
    <n v="714"/>
    <n v="870282"/>
    <n v="79106"/>
    <n v="63425318"/>
    <n v="3196873"/>
    <n v="1056942882"/>
    <n v="9275310"/>
    <n v="910401121"/>
    <n v="3620806"/>
    <n v="264139854"/>
  </r>
  <r>
    <x v="1"/>
    <x v="7"/>
    <x v="4"/>
    <x v="536"/>
    <n v="65023004"/>
    <n v="1300"/>
    <n v="871582"/>
    <n v="68296"/>
    <n v="63493614"/>
    <n v="3591357"/>
    <n v="1060534239"/>
    <n v="9302930"/>
    <n v="919704051"/>
    <n v="3709859"/>
    <n v="267849713"/>
  </r>
  <r>
    <x v="1"/>
    <x v="7"/>
    <x v="4"/>
    <x v="537"/>
    <n v="65115262"/>
    <n v="1210"/>
    <n v="872792"/>
    <n v="68496"/>
    <n v="63562110"/>
    <n v="3927607"/>
    <n v="1064461846"/>
    <n v="12156080"/>
    <n v="931860131"/>
    <n v="4527383"/>
    <n v="272377096"/>
  </r>
  <r>
    <x v="1"/>
    <x v="7"/>
    <x v="4"/>
    <x v="538"/>
    <n v="65204362"/>
    <n v="986"/>
    <n v="873778"/>
    <n v="65850"/>
    <n v="63627960"/>
    <n v="3808968"/>
    <n v="1068270814"/>
    <n v="11915742"/>
    <n v="943775873"/>
    <n v="4808040"/>
    <n v="277185136"/>
  </r>
  <r>
    <x v="1"/>
    <x v="7"/>
    <x v="4"/>
    <x v="539"/>
    <n v="65297974"/>
    <n v="1028"/>
    <n v="874806"/>
    <n v="62686"/>
    <n v="63690646"/>
    <n v="3963597"/>
    <n v="1072234411"/>
    <n v="16075852"/>
    <n v="959851725"/>
    <n v="5485332"/>
    <n v="282670468"/>
  </r>
  <r>
    <x v="1"/>
    <x v="7"/>
    <x v="4"/>
    <x v="540"/>
    <n v="65388102"/>
    <n v="914"/>
    <n v="875720"/>
    <n v="71622"/>
    <n v="63762268"/>
    <n v="3723666"/>
    <n v="1075958077"/>
    <n v="5152003"/>
    <n v="965003728"/>
    <n v="2776790"/>
    <n v="285447258"/>
  </r>
  <r>
    <x v="1"/>
    <x v="7"/>
    <x v="0"/>
    <x v="541"/>
    <n v="65474850"/>
    <n v="1054"/>
    <n v="876774"/>
    <n v="69686"/>
    <n v="63831954"/>
    <n v="3348969"/>
    <n v="1079307046"/>
    <n v="10107070"/>
    <n v="975110798"/>
    <n v="4748291"/>
    <n v="290195549"/>
  </r>
  <r>
    <x v="1"/>
    <x v="7"/>
    <x v="0"/>
    <x v="542"/>
    <n v="65535346"/>
    <n v="410"/>
    <n v="877184"/>
    <n v="72480"/>
    <n v="63904434"/>
    <n v="2954785"/>
    <n v="1082261831"/>
    <n v="9028954"/>
    <n v="984139752"/>
    <n v="3265618"/>
    <n v="293461167"/>
  </r>
  <r>
    <x v="1"/>
    <x v="7"/>
    <x v="0"/>
    <x v="543"/>
    <n v="65621492"/>
    <n v="924"/>
    <n v="878108"/>
    <n v="68224"/>
    <n v="63972658"/>
    <n v="3309792"/>
    <n v="1085571623"/>
    <n v="20621396"/>
    <n v="1004761148"/>
    <n v="6547844"/>
    <n v="300009011"/>
  </r>
  <r>
    <x v="1"/>
    <x v="8"/>
    <x v="1"/>
    <x v="544"/>
    <n v="65713442"/>
    <n v="1014"/>
    <n v="879122"/>
    <n v="70182"/>
    <n v="64042840"/>
    <n v="3503773"/>
    <n v="1089075396"/>
    <n v="12936198"/>
    <n v="1017697346"/>
    <n v="4911454"/>
    <n v="304920465"/>
  </r>
  <r>
    <x v="1"/>
    <x v="8"/>
    <x v="1"/>
    <x v="545"/>
    <n v="65804690"/>
    <n v="710"/>
    <n v="879832"/>
    <n v="69330"/>
    <n v="64112170"/>
    <n v="3536849"/>
    <n v="1092612245"/>
    <n v="11463292"/>
    <n v="1029160638"/>
    <n v="4381681"/>
    <n v="309302146"/>
  </r>
  <r>
    <x v="1"/>
    <x v="8"/>
    <x v="1"/>
    <x v="546"/>
    <n v="65890024"/>
    <n v="684"/>
    <n v="880516"/>
    <n v="72844"/>
    <n v="64185014"/>
    <n v="3641603"/>
    <n v="1096253848"/>
    <n v="8669706"/>
    <n v="1037830344"/>
    <n v="3832525"/>
    <n v="313134671"/>
  </r>
  <r>
    <x v="1"/>
    <x v="8"/>
    <x v="1"/>
    <x v="547"/>
    <n v="65975238"/>
    <n v="618"/>
    <n v="881134"/>
    <n v="76174"/>
    <n v="64261188"/>
    <n v="3723523"/>
    <n v="1099977371"/>
    <n v="9361434"/>
    <n v="1047191778"/>
    <n v="5555198"/>
    <n v="318689869"/>
  </r>
  <r>
    <x v="1"/>
    <x v="8"/>
    <x v="1"/>
    <x v="548"/>
    <n v="66054312"/>
    <n v="436"/>
    <n v="881570"/>
    <n v="87844"/>
    <n v="64349032"/>
    <n v="3207693"/>
    <n v="1103185064"/>
    <n v="3669699"/>
    <n v="1050861477"/>
    <n v="2074538"/>
    <n v="320764407"/>
  </r>
  <r>
    <x v="1"/>
    <x v="8"/>
    <x v="1"/>
    <x v="549"/>
    <n v="66114640"/>
    <n v="580"/>
    <n v="882150"/>
    <n v="85892"/>
    <n v="64434924"/>
    <n v="3288020"/>
    <n v="1106473084"/>
    <n v="16668017"/>
    <n v="1067529494"/>
    <n v="6373769"/>
    <n v="327138176"/>
  </r>
  <r>
    <x v="1"/>
    <x v="8"/>
    <x v="1"/>
    <x v="550"/>
    <n v="66190910"/>
    <n v="736"/>
    <n v="882886"/>
    <n v="78202"/>
    <n v="64513126"/>
    <n v="3488486"/>
    <n v="1109961570"/>
    <n v="11683958"/>
    <n v="1079213452"/>
    <n v="5276223"/>
    <n v="332414399"/>
  </r>
  <r>
    <x v="1"/>
    <x v="8"/>
    <x v="2"/>
    <x v="551"/>
    <n v="66277712"/>
    <n v="678"/>
    <n v="883564"/>
    <n v="81240"/>
    <n v="64594366"/>
    <n v="3747053"/>
    <n v="1113708623"/>
    <n v="12678360"/>
    <n v="1091891812"/>
    <n v="5430460"/>
    <n v="337844859"/>
  </r>
  <r>
    <x v="1"/>
    <x v="8"/>
    <x v="2"/>
    <x v="552"/>
    <n v="66326014"/>
    <n v="516"/>
    <n v="884080"/>
    <n v="48794"/>
    <n v="64643160"/>
    <n v="3679974"/>
    <n v="1117388597"/>
    <n v="9892106"/>
    <n v="1101783918"/>
    <n v="4481604"/>
    <n v="342326463"/>
  </r>
  <r>
    <x v="1"/>
    <x v="8"/>
    <x v="2"/>
    <x v="553"/>
    <n v="66401764"/>
    <n v="620"/>
    <n v="884700"/>
    <n v="73342"/>
    <n v="64716502"/>
    <n v="3447892"/>
    <n v="1120836489"/>
    <n v="9396614"/>
    <n v="1111180532"/>
    <n v="4213590"/>
    <n v="346540053"/>
  </r>
  <r>
    <x v="1"/>
    <x v="8"/>
    <x v="2"/>
    <x v="554"/>
    <n v="66464340"/>
    <n v="676"/>
    <n v="885376"/>
    <n v="75772"/>
    <n v="64792274"/>
    <n v="3304831"/>
    <n v="1124141320"/>
    <n v="9121076"/>
    <n v="1120301608"/>
    <n v="6114304"/>
    <n v="352654357"/>
  </r>
  <r>
    <x v="1"/>
    <x v="8"/>
    <x v="2"/>
    <x v="555"/>
    <n v="66527222"/>
    <n v="438"/>
    <n v="885814"/>
    <n v="81398"/>
    <n v="64873672"/>
    <n v="2782864"/>
    <n v="1126924184"/>
    <n v="7465485"/>
    <n v="1127767093"/>
    <n v="3794657"/>
    <n v="356449014"/>
  </r>
  <r>
    <x v="1"/>
    <x v="8"/>
    <x v="2"/>
    <x v="556"/>
    <n v="66576050"/>
    <n v="680"/>
    <n v="886494"/>
    <n v="79630"/>
    <n v="64953302"/>
    <n v="2847110"/>
    <n v="1129771294"/>
    <n v="11352940"/>
    <n v="1139120033"/>
    <n v="5448177"/>
    <n v="361897191"/>
  </r>
  <r>
    <x v="1"/>
    <x v="8"/>
    <x v="2"/>
    <x v="557"/>
    <n v="66631054"/>
    <n v="562"/>
    <n v="887056"/>
    <n v="75986"/>
    <n v="65029288"/>
    <n v="3247893"/>
    <n v="1133019187"/>
    <n v="8291975"/>
    <n v="1147412008"/>
    <n v="5055608"/>
    <n v="366952799"/>
  </r>
  <r>
    <x v="1"/>
    <x v="8"/>
    <x v="3"/>
    <x v="558"/>
    <n v="66691764"/>
    <n v="864"/>
    <n v="887920"/>
    <n v="76706"/>
    <n v="65105994"/>
    <n v="3337229"/>
    <n v="1136356416"/>
    <n v="7978954"/>
    <n v="1155390962"/>
    <n v="5630402"/>
    <n v="372583201"/>
  </r>
  <r>
    <x v="1"/>
    <x v="8"/>
    <x v="3"/>
    <x v="559"/>
    <n v="66761070"/>
    <n v="636"/>
    <n v="888556"/>
    <n v="75776"/>
    <n v="65181770"/>
    <n v="3293626"/>
    <n v="1139650042"/>
    <n v="7920308"/>
    <n v="1163311270"/>
    <n v="5496906"/>
    <n v="378080107"/>
  </r>
  <r>
    <x v="1"/>
    <x v="8"/>
    <x v="3"/>
    <x v="560"/>
    <n v="66831778"/>
    <n v="570"/>
    <n v="889126"/>
    <n v="67666"/>
    <n v="65249436"/>
    <n v="3267782"/>
    <n v="1142917824"/>
    <n v="26969834"/>
    <n v="1190281104"/>
    <n v="18796422"/>
    <n v="396876529"/>
  </r>
  <r>
    <x v="1"/>
    <x v="8"/>
    <x v="3"/>
    <x v="561"/>
    <n v="66894038"/>
    <n v="612"/>
    <n v="889738"/>
    <n v="79304"/>
    <n v="65328740"/>
    <n v="2806054"/>
    <n v="1145723878"/>
    <n v="9909123"/>
    <n v="1200190227"/>
    <n v="8216932"/>
    <n v="405093461"/>
  </r>
  <r>
    <x v="1"/>
    <x v="8"/>
    <x v="3"/>
    <x v="562"/>
    <n v="66955694"/>
    <n v="592"/>
    <n v="890330"/>
    <n v="86434"/>
    <n v="65415174"/>
    <n v="2949386"/>
    <n v="1148673264"/>
    <n v="5240646"/>
    <n v="1205430873"/>
    <n v="3150980"/>
    <n v="408244441"/>
  </r>
  <r>
    <x v="1"/>
    <x v="8"/>
    <x v="3"/>
    <x v="563"/>
    <n v="67005508"/>
    <n v="502"/>
    <n v="890832"/>
    <n v="68940"/>
    <n v="65484114"/>
    <n v="2826251"/>
    <n v="1151499515"/>
    <n v="11802774"/>
    <n v="1217233647"/>
    <n v="8088592"/>
    <n v="416333033"/>
  </r>
  <r>
    <x v="1"/>
    <x v="8"/>
    <x v="3"/>
    <x v="564"/>
    <n v="67060184"/>
    <n v="770"/>
    <n v="891602"/>
    <n v="68320"/>
    <n v="65552434"/>
    <n v="3520005"/>
    <n v="1155019520"/>
    <n v="9644090"/>
    <n v="1226877737"/>
    <n v="6359582"/>
    <n v="422692615"/>
  </r>
  <r>
    <x v="1"/>
    <x v="8"/>
    <x v="4"/>
    <x v="565"/>
    <n v="67124204"/>
    <n v="560"/>
    <n v="892162"/>
    <n v="63994"/>
    <n v="65616428"/>
    <n v="3332293"/>
    <n v="1158351813"/>
    <n v="8245513"/>
    <n v="1235123250"/>
    <n v="6702826"/>
    <n v="429395441"/>
  </r>
  <r>
    <x v="1"/>
    <x v="8"/>
    <x v="4"/>
    <x v="566"/>
    <n v="67187026"/>
    <n v="636"/>
    <n v="892798"/>
    <n v="65020"/>
    <n v="65681448"/>
    <n v="3321215"/>
    <n v="1161673028"/>
    <n v="8778741"/>
    <n v="1243901991"/>
    <n v="6276990"/>
    <n v="435672431"/>
  </r>
  <r>
    <x v="1"/>
    <x v="8"/>
    <x v="4"/>
    <x v="567"/>
    <n v="67246156"/>
    <n v="582"/>
    <n v="893380"/>
    <n v="56098"/>
    <n v="65737546"/>
    <n v="3447289"/>
    <n v="1165120317"/>
    <n v="8544962"/>
    <n v="1252446953"/>
    <n v="6277306"/>
    <n v="441949737"/>
  </r>
  <r>
    <x v="1"/>
    <x v="8"/>
    <x v="4"/>
    <x v="568"/>
    <n v="67302494"/>
    <n v="518"/>
    <n v="893898"/>
    <n v="52042"/>
    <n v="65789588"/>
    <n v="3298574"/>
    <n v="1168418891"/>
    <n v="7312411"/>
    <n v="1259759364"/>
    <n v="6992096"/>
    <n v="448941833"/>
  </r>
  <r>
    <x v="1"/>
    <x v="8"/>
    <x v="4"/>
    <x v="569"/>
    <n v="67356492"/>
    <n v="552"/>
    <n v="894450"/>
    <n v="59250"/>
    <n v="65848838"/>
    <n v="2753145"/>
    <n v="1171172036"/>
    <n v="4770374"/>
    <n v="1264529738"/>
    <n v="3384398"/>
    <n v="452326231"/>
  </r>
  <r>
    <x v="1"/>
    <x v="8"/>
    <x v="4"/>
    <x v="570"/>
    <n v="67386306"/>
    <n v="362"/>
    <n v="894812"/>
    <n v="48502"/>
    <n v="65897340"/>
    <n v="2642048"/>
    <n v="1173814084"/>
    <n v="12796717"/>
    <n v="1277326455"/>
    <n v="8302359"/>
    <n v="460628590"/>
  </r>
  <r>
    <x v="1"/>
    <x v="8"/>
    <x v="4"/>
    <x v="571"/>
    <n v="67430102"/>
    <n v="750"/>
    <n v="895562"/>
    <n v="59888"/>
    <n v="65957228"/>
    <n v="3145340"/>
    <n v="1176959424"/>
    <n v="6497788"/>
    <n v="1283824243"/>
    <n v="5411813"/>
    <n v="466040403"/>
  </r>
  <r>
    <x v="1"/>
    <x v="8"/>
    <x v="0"/>
    <x v="572"/>
    <n v="67476434"/>
    <n v="626"/>
    <n v="896188"/>
    <n v="57452"/>
    <n v="66014680"/>
    <n v="3442035"/>
    <n v="1180401459"/>
    <n v="7220336"/>
    <n v="1291044579"/>
    <n v="6393690"/>
    <n v="472434093"/>
  </r>
  <r>
    <x v="1"/>
    <x v="8"/>
    <x v="0"/>
    <x v="573"/>
    <n v="67531004"/>
    <n v="556"/>
    <n v="896744"/>
    <n v="56408"/>
    <n v="66071088"/>
    <n v="2833663"/>
    <n v="1183235122"/>
    <n v="7510608"/>
    <n v="1298555187"/>
    <n v="5964250"/>
    <n v="478398343"/>
  </r>
  <r>
    <x v="1"/>
    <x v="9"/>
    <x v="1"/>
    <x v="574"/>
    <n v="67578840"/>
    <n v="466"/>
    <n v="897210"/>
    <n v="50920"/>
    <n v="66122008"/>
    <n v="3148139"/>
    <n v="1186383261"/>
    <n v="8205354"/>
    <n v="1306760541"/>
    <n v="6341455"/>
    <n v="484739798"/>
  </r>
  <r>
    <x v="1"/>
    <x v="9"/>
    <x v="1"/>
    <x v="575"/>
    <n v="67625218"/>
    <n v="484"/>
    <n v="897694"/>
    <n v="51876"/>
    <n v="66173884"/>
    <n v="2888316"/>
    <n v="1189271577"/>
    <n v="7892009"/>
    <n v="1314652550"/>
    <n v="7495389"/>
    <n v="492235187"/>
  </r>
  <r>
    <x v="1"/>
    <x v="9"/>
    <x v="1"/>
    <x v="576"/>
    <n v="67668506"/>
    <n v="364"/>
    <n v="898058"/>
    <n v="53448"/>
    <n v="66227332"/>
    <n v="2294823"/>
    <n v="1191566400"/>
    <n v="3074736"/>
    <n v="1317727286"/>
    <n v="2440290"/>
    <n v="494675477"/>
  </r>
  <r>
    <x v="1"/>
    <x v="9"/>
    <x v="1"/>
    <x v="577"/>
    <n v="67702708"/>
    <n v="526"/>
    <n v="898584"/>
    <n v="59290"/>
    <n v="66286622"/>
    <n v="2269914"/>
    <n v="1193836314"/>
    <n v="7984520"/>
    <n v="1325711806"/>
    <n v="7081410"/>
    <n v="501756887"/>
  </r>
  <r>
    <x v="1"/>
    <x v="9"/>
    <x v="1"/>
    <x v="578"/>
    <n v="67740796"/>
    <n v="552"/>
    <n v="899136"/>
    <n v="49522"/>
    <n v="66336144"/>
    <n v="3006726"/>
    <n v="1196843040"/>
    <n v="6878150"/>
    <n v="1332589956"/>
    <n v="5720620"/>
    <n v="507477507"/>
  </r>
  <r>
    <x v="1"/>
    <x v="9"/>
    <x v="1"/>
    <x v="579"/>
    <n v="67786006"/>
    <n v="632"/>
    <n v="899768"/>
    <n v="49220"/>
    <n v="66385364"/>
    <n v="3180440"/>
    <n v="1200023480"/>
    <n v="4605602"/>
    <n v="1337195558"/>
    <n v="4600804"/>
    <n v="512078311"/>
  </r>
  <r>
    <x v="1"/>
    <x v="9"/>
    <x v="1"/>
    <x v="580"/>
    <n v="67828954"/>
    <n v="554"/>
    <n v="900322"/>
    <n v="49918"/>
    <n v="66435282"/>
    <n v="2880449"/>
    <n v="1202903929"/>
    <n v="5960334"/>
    <n v="1343155892"/>
    <n v="4736529"/>
    <n v="516814840"/>
  </r>
  <r>
    <x v="1"/>
    <x v="9"/>
    <x v="2"/>
    <x v="581"/>
    <n v="67868690"/>
    <n v="494"/>
    <n v="900816"/>
    <n v="46132"/>
    <n v="66481414"/>
    <n v="2728544"/>
    <n v="1205632473"/>
    <n v="8616950"/>
    <n v="1351772842"/>
    <n v="7778968"/>
    <n v="524593808"/>
  </r>
  <r>
    <x v="1"/>
    <x v="9"/>
    <x v="2"/>
    <x v="582"/>
    <n v="67904552"/>
    <n v="426"/>
    <n v="901242"/>
    <n v="47190"/>
    <n v="66528604"/>
    <n v="2740441"/>
    <n v="1208372914"/>
    <n v="7356422"/>
    <n v="1359129264"/>
    <n v="6833091"/>
    <n v="531426899"/>
  </r>
  <r>
    <x v="1"/>
    <x v="9"/>
    <x v="2"/>
    <x v="583"/>
    <n v="67942592"/>
    <n v="386"/>
    <n v="901628"/>
    <n v="43166"/>
    <n v="66571770"/>
    <n v="2389677"/>
    <n v="1210762591"/>
    <n v="4987268"/>
    <n v="1364116532"/>
    <n v="4961128"/>
    <n v="536388027"/>
  </r>
  <r>
    <x v="1"/>
    <x v="9"/>
    <x v="2"/>
    <x v="584"/>
    <n v="67968960"/>
    <n v="354"/>
    <n v="901982"/>
    <n v="53146"/>
    <n v="66624916"/>
    <n v="2427573"/>
    <n v="1213190164"/>
    <n v="7141547"/>
    <n v="1371258079"/>
    <n v="6845539"/>
    <n v="543233566"/>
  </r>
  <r>
    <x v="1"/>
    <x v="9"/>
    <x v="2"/>
    <x v="585"/>
    <n v="68001006"/>
    <n v="458"/>
    <n v="902440"/>
    <n v="45692"/>
    <n v="66670608"/>
    <n v="1854771"/>
    <n v="1215044935"/>
    <n v="5593628"/>
    <n v="1376851707"/>
    <n v="5208698"/>
    <n v="548442264"/>
  </r>
  <r>
    <x v="1"/>
    <x v="9"/>
    <x v="2"/>
    <x v="586"/>
    <n v="68039392"/>
    <n v="498"/>
    <n v="902938"/>
    <n v="39622"/>
    <n v="66710230"/>
    <n v="3594484"/>
    <n v="1218639419"/>
    <n v="3567181"/>
    <n v="1380418888"/>
    <n v="4116139"/>
    <n v="552558403"/>
  </r>
  <r>
    <x v="1"/>
    <x v="9"/>
    <x v="2"/>
    <x v="587"/>
    <n v="68073368"/>
    <n v="756"/>
    <n v="903694"/>
    <n v="38740"/>
    <n v="66748970"/>
    <n v="2469867"/>
    <n v="1221109286"/>
    <n v="2924482"/>
    <n v="1383343370"/>
    <n v="3510075"/>
    <n v="556068478"/>
  </r>
  <r>
    <x v="1"/>
    <x v="9"/>
    <x v="3"/>
    <x v="588"/>
    <n v="68105374"/>
    <n v="326"/>
    <n v="904020"/>
    <n v="35736"/>
    <n v="66784706"/>
    <n v="2060564"/>
    <n v="1223169850"/>
    <n v="781769"/>
    <n v="1384125139"/>
    <n v="1094915"/>
    <n v="557163393"/>
  </r>
  <r>
    <x v="1"/>
    <x v="9"/>
    <x v="3"/>
    <x v="589"/>
    <n v="68133530"/>
    <n v="292"/>
    <n v="904312"/>
    <n v="39572"/>
    <n v="66824278"/>
    <n v="2264906"/>
    <n v="1225434756"/>
    <n v="3439578"/>
    <n v="1387564717"/>
    <n v="4985412"/>
    <n v="562148805"/>
  </r>
  <r>
    <x v="1"/>
    <x v="9"/>
    <x v="3"/>
    <x v="590"/>
    <n v="68162102"/>
    <n v="330"/>
    <n v="904642"/>
    <n v="39158"/>
    <n v="66863436"/>
    <n v="2181147"/>
    <n v="1227615903"/>
    <n v="1314565"/>
    <n v="1388879282"/>
    <n v="1401752"/>
    <n v="563550557"/>
  </r>
  <r>
    <x v="1"/>
    <x v="9"/>
    <x v="3"/>
    <x v="591"/>
    <n v="68186780"/>
    <n v="328"/>
    <n v="904970"/>
    <n v="38920"/>
    <n v="66902356"/>
    <n v="2285216"/>
    <n v="1229901119"/>
    <n v="7451454"/>
    <n v="1396330736"/>
    <n v="10191575"/>
    <n v="573742132"/>
  </r>
  <r>
    <x v="1"/>
    <x v="9"/>
    <x v="3"/>
    <x v="592"/>
    <n v="68216650"/>
    <n v="398"/>
    <n v="905368"/>
    <n v="38890"/>
    <n v="66941246"/>
    <n v="2582964"/>
    <n v="1232484083"/>
    <n v="4055382"/>
    <n v="1400386118"/>
    <n v="4970362"/>
    <n v="578712494"/>
  </r>
  <r>
    <x v="1"/>
    <x v="9"/>
    <x v="3"/>
    <x v="593"/>
    <n v="68253414"/>
    <n v="320"/>
    <n v="905688"/>
    <n v="35136"/>
    <n v="66976382"/>
    <n v="2451039"/>
    <n v="1234935122"/>
    <n v="8714541"/>
    <n v="1409100659"/>
    <n v="5462576"/>
    <n v="584175070"/>
  </r>
  <r>
    <x v="1"/>
    <x v="9"/>
    <x v="3"/>
    <x v="594"/>
    <n v="68284962"/>
    <n v="464"/>
    <n v="906152"/>
    <n v="37284"/>
    <n v="67013666"/>
    <n v="2805081"/>
    <n v="1237740203"/>
    <n v="7435560"/>
    <n v="1416536219"/>
    <n v="7297450"/>
    <n v="591472520"/>
  </r>
  <r>
    <x v="1"/>
    <x v="9"/>
    <x v="4"/>
    <x v="595"/>
    <n v="68317616"/>
    <n v="1332"/>
    <n v="907484"/>
    <n v="35272"/>
    <n v="67048938"/>
    <n v="2718416"/>
    <n v="1240458619"/>
    <n v="6053088"/>
    <n v="1422589307"/>
    <n v="8194311"/>
    <n v="599666831"/>
  </r>
  <r>
    <x v="1"/>
    <x v="9"/>
    <x v="4"/>
    <x v="596"/>
    <n v="68349774"/>
    <n v="1118"/>
    <n v="908602"/>
    <n v="33018"/>
    <n v="67081956"/>
    <n v="2652062"/>
    <n v="1243110681"/>
    <n v="6639902"/>
    <n v="1429229209"/>
    <n v="9389611"/>
    <n v="609056442"/>
  </r>
  <r>
    <x v="1"/>
    <x v="9"/>
    <x v="4"/>
    <x v="597"/>
    <n v="68379082"/>
    <n v="884"/>
    <n v="909486"/>
    <n v="37216"/>
    <n v="67119172"/>
    <n v="2327902"/>
    <n v="1245438583"/>
    <n v="1508838"/>
    <n v="1430738047"/>
    <n v="1830436"/>
    <n v="610886878"/>
  </r>
  <r>
    <x v="1"/>
    <x v="9"/>
    <x v="4"/>
    <x v="598"/>
    <n v="68402786"/>
    <n v="714"/>
    <n v="910200"/>
    <n v="32204"/>
    <n v="67151376"/>
    <n v="2212648"/>
    <n v="1247651231"/>
    <n v="5396694"/>
    <n v="1436134741"/>
    <n v="7979754"/>
    <n v="618866632"/>
  </r>
  <r>
    <x v="1"/>
    <x v="9"/>
    <x v="4"/>
    <x v="599"/>
    <n v="68429784"/>
    <n v="1168"/>
    <n v="911368"/>
    <n v="28024"/>
    <n v="67179400"/>
    <n v="2575335"/>
    <n v="1250226566"/>
    <n v="4743300"/>
    <n v="1440878041"/>
    <n v="7105616"/>
    <n v="625972248"/>
  </r>
  <r>
    <x v="1"/>
    <x v="9"/>
    <x v="4"/>
    <x v="600"/>
    <n v="68462486"/>
    <n v="1468"/>
    <n v="912836"/>
    <n v="34154"/>
    <n v="67213554"/>
    <n v="2702866"/>
    <n v="1252929432"/>
    <n v="3878852"/>
    <n v="1444756893"/>
    <n v="6469740"/>
    <n v="632441988"/>
  </r>
  <r>
    <x v="1"/>
    <x v="9"/>
    <x v="4"/>
    <x v="601"/>
    <n v="68491100"/>
    <n v="1610"/>
    <n v="914446"/>
    <n v="26378"/>
    <n v="67239932"/>
    <n v="2791293"/>
    <n v="1255720725"/>
    <n v="5897177"/>
    <n v="1450654070"/>
    <n v="9504570"/>
    <n v="641946558"/>
  </r>
  <r>
    <x v="1"/>
    <x v="9"/>
    <x v="0"/>
    <x v="602"/>
    <n v="68519530"/>
    <n v="1102"/>
    <n v="915548"/>
    <n v="27098"/>
    <n v="67267030"/>
    <n v="2973320"/>
    <n v="1258694045"/>
    <n v="4988700"/>
    <n v="1455642770"/>
    <n v="7236807"/>
    <n v="649183365"/>
  </r>
  <r>
    <x v="1"/>
    <x v="9"/>
    <x v="0"/>
    <x v="603"/>
    <n v="68545410"/>
    <n v="890"/>
    <n v="916438"/>
    <n v="29344"/>
    <n v="67296374"/>
    <n v="2678107"/>
    <n v="1261372152"/>
    <n v="5361980"/>
    <n v="1461004750"/>
    <n v="8890486"/>
    <n v="658073851"/>
  </r>
  <r>
    <x v="1"/>
    <x v="9"/>
    <x v="0"/>
    <x v="604"/>
    <n v="68571224"/>
    <n v="502"/>
    <n v="916940"/>
    <n v="26304"/>
    <n v="67322678"/>
    <n v="2201999"/>
    <n v="1263574151"/>
    <n v="1500820"/>
    <n v="1462505570"/>
    <n v="1866920"/>
    <n v="65994077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3">
  <r>
    <x v="0"/>
    <x v="0"/>
    <x v="0"/>
    <x v="0"/>
    <n v="0"/>
    <n v="0"/>
    <n v="0"/>
    <n v="0"/>
    <n v="0"/>
  </r>
  <r>
    <x v="0"/>
    <x v="1"/>
    <x v="1"/>
    <x v="0"/>
    <n v="0"/>
    <n v="0"/>
    <n v="0"/>
    <n v="0"/>
    <n v="0"/>
  </r>
  <r>
    <x v="0"/>
    <x v="1"/>
    <x v="1"/>
    <x v="0"/>
    <n v="0"/>
    <n v="0"/>
    <n v="0"/>
    <n v="0"/>
    <n v="0"/>
  </r>
  <r>
    <x v="0"/>
    <x v="1"/>
    <x v="2"/>
    <x v="1"/>
    <n v="0"/>
    <n v="6"/>
    <n v="0"/>
    <n v="0"/>
    <n v="0"/>
  </r>
  <r>
    <x v="0"/>
    <x v="2"/>
    <x v="1"/>
    <x v="2"/>
    <n v="0"/>
    <n v="0"/>
    <n v="0"/>
    <n v="0"/>
    <n v="0"/>
  </r>
  <r>
    <x v="0"/>
    <x v="2"/>
    <x v="1"/>
    <x v="0"/>
    <n v="0"/>
    <n v="0"/>
    <n v="0"/>
    <n v="0"/>
    <n v="0"/>
  </r>
  <r>
    <x v="0"/>
    <x v="2"/>
    <x v="1"/>
    <x v="3"/>
    <n v="0"/>
    <n v="0"/>
    <n v="0"/>
    <n v="0"/>
    <n v="0"/>
  </r>
  <r>
    <x v="0"/>
    <x v="2"/>
    <x v="1"/>
    <x v="2"/>
    <n v="0"/>
    <n v="0"/>
    <n v="0"/>
    <n v="0"/>
    <n v="0"/>
  </r>
  <r>
    <x v="0"/>
    <x v="2"/>
    <x v="1"/>
    <x v="0"/>
    <n v="0"/>
    <n v="0"/>
    <n v="0"/>
    <n v="0"/>
    <n v="0"/>
  </r>
  <r>
    <x v="0"/>
    <x v="2"/>
    <x v="1"/>
    <x v="4"/>
    <n v="0"/>
    <n v="0"/>
    <n v="0"/>
    <n v="0"/>
    <n v="0"/>
  </r>
  <r>
    <x v="0"/>
    <x v="2"/>
    <x v="2"/>
    <x v="5"/>
    <n v="0"/>
    <n v="0"/>
    <n v="0"/>
    <n v="0"/>
    <n v="0"/>
  </r>
  <r>
    <x v="0"/>
    <x v="2"/>
    <x v="2"/>
    <x v="6"/>
    <n v="0"/>
    <n v="0"/>
    <n v="0"/>
    <n v="0"/>
    <n v="0"/>
  </r>
  <r>
    <x v="0"/>
    <x v="2"/>
    <x v="2"/>
    <x v="7"/>
    <n v="0"/>
    <n v="0"/>
    <n v="0"/>
    <n v="0"/>
    <n v="0"/>
  </r>
  <r>
    <x v="0"/>
    <x v="2"/>
    <x v="2"/>
    <x v="8"/>
    <n v="0"/>
    <n v="0"/>
    <n v="0"/>
    <n v="0"/>
    <n v="0"/>
  </r>
  <r>
    <x v="0"/>
    <x v="2"/>
    <x v="2"/>
    <x v="9"/>
    <n v="0"/>
    <n v="0"/>
    <n v="0"/>
    <n v="0"/>
    <n v="0"/>
  </r>
  <r>
    <x v="0"/>
    <x v="2"/>
    <x v="2"/>
    <x v="9"/>
    <n v="2"/>
    <n v="0"/>
    <n v="6500"/>
    <n v="0"/>
    <n v="0"/>
  </r>
  <r>
    <x v="0"/>
    <x v="2"/>
    <x v="2"/>
    <x v="10"/>
    <n v="0"/>
    <n v="0"/>
    <n v="0"/>
    <n v="0"/>
    <n v="0"/>
  </r>
  <r>
    <x v="0"/>
    <x v="2"/>
    <x v="3"/>
    <x v="9"/>
    <n v="0"/>
    <n v="0"/>
    <n v="0"/>
    <n v="0"/>
    <n v="0"/>
  </r>
  <r>
    <x v="0"/>
    <x v="2"/>
    <x v="3"/>
    <x v="11"/>
    <n v="0"/>
    <n v="0"/>
    <n v="0"/>
    <n v="0"/>
    <n v="0"/>
  </r>
  <r>
    <x v="0"/>
    <x v="2"/>
    <x v="3"/>
    <x v="12"/>
    <n v="0"/>
    <n v="0"/>
    <n v="0"/>
    <n v="0"/>
    <n v="0"/>
  </r>
  <r>
    <x v="0"/>
    <x v="2"/>
    <x v="3"/>
    <x v="13"/>
    <n v="0"/>
    <n v="0"/>
    <n v="6625"/>
    <n v="0"/>
    <n v="0"/>
  </r>
  <r>
    <x v="0"/>
    <x v="2"/>
    <x v="3"/>
    <x v="14"/>
    <n v="0"/>
    <n v="0"/>
    <n v="1050"/>
    <n v="0"/>
    <n v="0"/>
  </r>
  <r>
    <x v="0"/>
    <x v="2"/>
    <x v="3"/>
    <x v="15"/>
    <n v="0"/>
    <n v="2"/>
    <n v="1229"/>
    <n v="0"/>
    <n v="0"/>
  </r>
  <r>
    <x v="0"/>
    <x v="2"/>
    <x v="3"/>
    <x v="16"/>
    <n v="0"/>
    <n v="0"/>
    <n v="1507"/>
    <n v="0"/>
    <n v="0"/>
  </r>
  <r>
    <x v="0"/>
    <x v="2"/>
    <x v="4"/>
    <x v="17"/>
    <n v="0"/>
    <n v="0"/>
    <n v="1216"/>
    <n v="0"/>
    <n v="0"/>
  </r>
  <r>
    <x v="0"/>
    <x v="2"/>
    <x v="4"/>
    <x v="18"/>
    <n v="0"/>
    <n v="0"/>
    <n v="2580"/>
    <n v="0"/>
    <n v="0"/>
  </r>
  <r>
    <x v="0"/>
    <x v="2"/>
    <x v="4"/>
    <x v="19"/>
    <n v="0"/>
    <n v="4"/>
    <n v="1987"/>
    <n v="0"/>
    <n v="0"/>
  </r>
  <r>
    <x v="0"/>
    <x v="2"/>
    <x v="4"/>
    <x v="20"/>
    <n v="0"/>
    <n v="0"/>
    <n v="2450"/>
    <n v="0"/>
    <n v="0"/>
  </r>
  <r>
    <x v="0"/>
    <x v="2"/>
    <x v="4"/>
    <x v="21"/>
    <n v="2"/>
    <n v="0"/>
    <n v="2544"/>
    <n v="0"/>
    <n v="0"/>
  </r>
  <r>
    <x v="0"/>
    <x v="2"/>
    <x v="4"/>
    <x v="22"/>
    <n v="2"/>
    <n v="4"/>
    <n v="0"/>
    <n v="0"/>
    <n v="0"/>
  </r>
  <r>
    <x v="0"/>
    <x v="2"/>
    <x v="4"/>
    <x v="23"/>
    <n v="0"/>
    <n v="0"/>
    <n v="0"/>
    <n v="0"/>
    <n v="0"/>
  </r>
  <r>
    <x v="0"/>
    <x v="2"/>
    <x v="0"/>
    <x v="24"/>
    <n v="50"/>
    <n v="182"/>
    <n v="0"/>
    <n v="0"/>
    <n v="0"/>
  </r>
  <r>
    <x v="0"/>
    <x v="2"/>
    <x v="0"/>
    <x v="25"/>
    <n v="26"/>
    <n v="84"/>
    <n v="10754"/>
    <n v="0"/>
    <n v="0"/>
  </r>
  <r>
    <x v="0"/>
    <x v="2"/>
    <x v="0"/>
    <x v="26"/>
    <n v="12"/>
    <n v="38"/>
    <n v="4346"/>
    <n v="0"/>
    <n v="0"/>
  </r>
  <r>
    <x v="0"/>
    <x v="3"/>
    <x v="1"/>
    <x v="27"/>
    <n v="22"/>
    <n v="18"/>
    <n v="16408"/>
    <n v="0"/>
    <n v="0"/>
  </r>
  <r>
    <x v="0"/>
    <x v="3"/>
    <x v="1"/>
    <x v="28"/>
    <n v="22"/>
    <n v="44"/>
    <n v="14841"/>
    <n v="0"/>
    <n v="0"/>
  </r>
  <r>
    <x v="0"/>
    <x v="3"/>
    <x v="1"/>
    <x v="29"/>
    <n v="28"/>
    <n v="78"/>
    <n v="25068"/>
    <n v="0"/>
    <n v="0"/>
  </r>
  <r>
    <x v="0"/>
    <x v="3"/>
    <x v="1"/>
    <x v="30"/>
    <n v="26"/>
    <n v="112"/>
    <n v="11693"/>
    <n v="0"/>
    <n v="0"/>
  </r>
  <r>
    <x v="0"/>
    <x v="3"/>
    <x v="1"/>
    <x v="31"/>
    <n v="44"/>
    <n v="86"/>
    <n v="37173"/>
    <n v="0"/>
    <n v="0"/>
  </r>
  <r>
    <x v="0"/>
    <x v="3"/>
    <x v="1"/>
    <x v="32"/>
    <n v="32"/>
    <n v="130"/>
    <n v="13961"/>
    <n v="0"/>
    <n v="0"/>
  </r>
  <r>
    <x v="0"/>
    <x v="3"/>
    <x v="1"/>
    <x v="33"/>
    <n v="54"/>
    <n v="150"/>
    <n v="46824"/>
    <n v="0"/>
    <n v="0"/>
  </r>
  <r>
    <x v="0"/>
    <x v="3"/>
    <x v="2"/>
    <x v="34"/>
    <n v="40"/>
    <n v="192"/>
    <n v="24444"/>
    <n v="0"/>
    <n v="0"/>
  </r>
  <r>
    <x v="0"/>
    <x v="3"/>
    <x v="2"/>
    <x v="35"/>
    <n v="92"/>
    <n v="140"/>
    <n v="29575"/>
    <n v="0"/>
    <n v="0"/>
  </r>
  <r>
    <x v="0"/>
    <x v="3"/>
    <x v="2"/>
    <x v="36"/>
    <n v="44"/>
    <n v="302"/>
    <n v="54335"/>
    <n v="0"/>
    <n v="0"/>
  </r>
  <r>
    <x v="0"/>
    <x v="3"/>
    <x v="2"/>
    <x v="37"/>
    <n v="82"/>
    <n v="372"/>
    <n v="34273"/>
    <n v="0"/>
    <n v="0"/>
  </r>
  <r>
    <x v="0"/>
    <x v="3"/>
    <x v="2"/>
    <x v="38"/>
    <n v="84"/>
    <n v="228"/>
    <n v="36443"/>
    <n v="0"/>
    <n v="0"/>
  </r>
  <r>
    <x v="0"/>
    <x v="3"/>
    <x v="2"/>
    <x v="39"/>
    <n v="54"/>
    <n v="224"/>
    <n v="43745"/>
    <n v="0"/>
    <n v="0"/>
  </r>
  <r>
    <x v="0"/>
    <x v="3"/>
    <x v="2"/>
    <x v="40"/>
    <n v="74"/>
    <n v="334"/>
    <n v="48958"/>
    <n v="0"/>
    <n v="0"/>
  </r>
  <r>
    <x v="0"/>
    <x v="3"/>
    <x v="3"/>
    <x v="41"/>
    <n v="54"/>
    <n v="288"/>
    <n v="58092"/>
    <n v="0"/>
    <n v="0"/>
  </r>
  <r>
    <x v="0"/>
    <x v="3"/>
    <x v="3"/>
    <x v="42"/>
    <n v="52"/>
    <n v="516"/>
    <n v="67134"/>
    <n v="0"/>
    <n v="0"/>
  </r>
  <r>
    <x v="0"/>
    <x v="3"/>
    <x v="3"/>
    <x v="43"/>
    <n v="76"/>
    <n v="546"/>
    <n v="64978"/>
    <n v="0"/>
    <n v="0"/>
  </r>
  <r>
    <x v="0"/>
    <x v="3"/>
    <x v="3"/>
    <x v="44"/>
    <n v="70"/>
    <n v="852"/>
    <n v="68697"/>
    <n v="0"/>
    <n v="0"/>
  </r>
  <r>
    <x v="0"/>
    <x v="3"/>
    <x v="3"/>
    <x v="45"/>
    <n v="76"/>
    <n v="776"/>
    <n v="88950"/>
    <n v="0"/>
    <n v="0"/>
  </r>
  <r>
    <x v="0"/>
    <x v="3"/>
    <x v="3"/>
    <x v="46"/>
    <n v="66"/>
    <n v="838"/>
    <n v="38964"/>
    <n v="0"/>
    <n v="0"/>
  </r>
  <r>
    <x v="0"/>
    <x v="3"/>
    <x v="3"/>
    <x v="47"/>
    <n v="106"/>
    <n v="1406"/>
    <n v="102445"/>
    <n v="0"/>
    <n v="0"/>
  </r>
  <r>
    <x v="0"/>
    <x v="3"/>
    <x v="4"/>
    <x v="48"/>
    <n v="72"/>
    <n v="788"/>
    <n v="84970"/>
    <n v="0"/>
    <n v="0"/>
  </r>
  <r>
    <x v="0"/>
    <x v="3"/>
    <x v="4"/>
    <x v="49"/>
    <n v="80"/>
    <n v="1284"/>
    <n v="88882"/>
    <n v="0"/>
    <n v="0"/>
  </r>
  <r>
    <x v="0"/>
    <x v="3"/>
    <x v="4"/>
    <x v="50"/>
    <n v="118"/>
    <n v="968"/>
    <n v="96577"/>
    <n v="0"/>
    <n v="0"/>
  </r>
  <r>
    <x v="0"/>
    <x v="3"/>
    <x v="4"/>
    <x v="51"/>
    <n v="88"/>
    <n v="884"/>
    <n v="95691"/>
    <n v="0"/>
    <n v="0"/>
  </r>
  <r>
    <x v="0"/>
    <x v="3"/>
    <x v="4"/>
    <x v="52"/>
    <n v="112"/>
    <n v="1170"/>
    <n v="88954"/>
    <n v="0"/>
    <n v="0"/>
  </r>
  <r>
    <x v="0"/>
    <x v="3"/>
    <x v="4"/>
    <x v="53"/>
    <n v="116"/>
    <n v="1160"/>
    <n v="104817"/>
    <n v="0"/>
    <n v="0"/>
  </r>
  <r>
    <x v="0"/>
    <x v="3"/>
    <x v="4"/>
    <x v="54"/>
    <n v="138"/>
    <n v="1272"/>
    <n v="111884"/>
    <n v="0"/>
    <n v="0"/>
  </r>
  <r>
    <x v="0"/>
    <x v="3"/>
    <x v="0"/>
    <x v="55"/>
    <n v="142"/>
    <n v="1380"/>
    <n v="123620"/>
    <n v="0"/>
    <n v="0"/>
  </r>
  <r>
    <x v="0"/>
    <x v="3"/>
    <x v="0"/>
    <x v="56"/>
    <n v="150"/>
    <n v="1260"/>
    <n v="140722"/>
    <n v="0"/>
    <n v="0"/>
  </r>
  <r>
    <x v="0"/>
    <x v="4"/>
    <x v="1"/>
    <x v="57"/>
    <n v="154"/>
    <n v="1924"/>
    <n v="140237"/>
    <n v="0"/>
    <n v="0"/>
  </r>
  <r>
    <x v="0"/>
    <x v="4"/>
    <x v="1"/>
    <x v="58"/>
    <n v="184"/>
    <n v="1662"/>
    <n v="144889"/>
    <n v="0"/>
    <n v="0"/>
  </r>
  <r>
    <x v="0"/>
    <x v="4"/>
    <x v="1"/>
    <x v="59"/>
    <n v="280"/>
    <n v="1822"/>
    <n v="137827"/>
    <n v="0"/>
    <n v="0"/>
  </r>
  <r>
    <x v="0"/>
    <x v="4"/>
    <x v="1"/>
    <x v="60"/>
    <n v="206"/>
    <n v="2164"/>
    <n v="161706"/>
    <n v="0"/>
    <n v="0"/>
  </r>
  <r>
    <x v="0"/>
    <x v="4"/>
    <x v="1"/>
    <x v="61"/>
    <n v="256"/>
    <n v="2590"/>
    <n v="160826"/>
    <n v="0"/>
    <n v="0"/>
  </r>
  <r>
    <x v="0"/>
    <x v="4"/>
    <x v="1"/>
    <x v="62"/>
    <n v="182"/>
    <n v="2322"/>
    <n v="150112"/>
    <n v="0"/>
    <n v="0"/>
  </r>
  <r>
    <x v="0"/>
    <x v="4"/>
    <x v="1"/>
    <x v="63"/>
    <n v="208"/>
    <n v="2950"/>
    <n v="161621"/>
    <n v="0"/>
    <n v="0"/>
  </r>
  <r>
    <x v="0"/>
    <x v="4"/>
    <x v="2"/>
    <x v="64"/>
    <n v="194"/>
    <n v="2222"/>
    <n v="169610"/>
    <n v="0"/>
    <n v="0"/>
  </r>
  <r>
    <x v="0"/>
    <x v="4"/>
    <x v="2"/>
    <x v="65"/>
    <n v="232"/>
    <n v="2828"/>
    <n v="171076"/>
    <n v="0"/>
    <n v="0"/>
  </r>
  <r>
    <x v="0"/>
    <x v="4"/>
    <x v="2"/>
    <x v="66"/>
    <n v="224"/>
    <n v="3338"/>
    <n v="161028"/>
    <n v="0"/>
    <n v="0"/>
  </r>
  <r>
    <x v="0"/>
    <x v="4"/>
    <x v="2"/>
    <x v="67"/>
    <n v="162"/>
    <n v="3158"/>
    <n v="152513"/>
    <n v="0"/>
    <n v="0"/>
  </r>
  <r>
    <x v="0"/>
    <x v="4"/>
    <x v="2"/>
    <x v="68"/>
    <n v="240"/>
    <n v="3810"/>
    <n v="184348"/>
    <n v="0"/>
    <n v="0"/>
  </r>
  <r>
    <x v="0"/>
    <x v="4"/>
    <x v="2"/>
    <x v="69"/>
    <n v="274"/>
    <n v="3926"/>
    <n v="187617"/>
    <n v="0"/>
    <n v="0"/>
  </r>
  <r>
    <x v="0"/>
    <x v="4"/>
    <x v="2"/>
    <x v="70"/>
    <n v="194"/>
    <n v="3188"/>
    <n v="195775"/>
    <n v="0"/>
    <n v="0"/>
  </r>
  <r>
    <x v="0"/>
    <x v="4"/>
    <x v="3"/>
    <x v="71"/>
    <n v="208"/>
    <n v="4468"/>
    <n v="194504"/>
    <n v="0"/>
    <n v="0"/>
  </r>
  <r>
    <x v="0"/>
    <x v="4"/>
    <x v="3"/>
    <x v="72"/>
    <n v="240"/>
    <n v="8024"/>
    <n v="198953"/>
    <n v="0"/>
    <n v="0"/>
  </r>
  <r>
    <x v="0"/>
    <x v="4"/>
    <x v="3"/>
    <x v="73"/>
    <n v="304"/>
    <n v="5076"/>
    <n v="193873"/>
    <n v="0"/>
    <n v="0"/>
  </r>
  <r>
    <x v="0"/>
    <x v="4"/>
    <x v="3"/>
    <x v="74"/>
    <n v="262"/>
    <n v="4964"/>
    <n v="209796"/>
    <n v="0"/>
    <n v="0"/>
  </r>
  <r>
    <x v="0"/>
    <x v="4"/>
    <x v="3"/>
    <x v="75"/>
    <n v="292"/>
    <n v="6064"/>
    <n v="224601"/>
    <n v="0"/>
    <n v="0"/>
  </r>
  <r>
    <x v="0"/>
    <x v="4"/>
    <x v="3"/>
    <x v="76"/>
    <n v="268"/>
    <n v="6226"/>
    <n v="221886"/>
    <n v="0"/>
    <n v="0"/>
  </r>
  <r>
    <x v="0"/>
    <x v="4"/>
    <x v="3"/>
    <x v="77"/>
    <n v="296"/>
    <n v="6262"/>
    <n v="226192"/>
    <n v="0"/>
    <n v="0"/>
  </r>
  <r>
    <x v="0"/>
    <x v="4"/>
    <x v="4"/>
    <x v="78"/>
    <n v="284"/>
    <n v="6560"/>
    <n v="240570"/>
    <n v="0"/>
    <n v="0"/>
  </r>
  <r>
    <x v="0"/>
    <x v="4"/>
    <x v="4"/>
    <x v="79"/>
    <n v="284"/>
    <n v="5152"/>
    <n v="236187"/>
    <n v="0"/>
    <n v="0"/>
  </r>
  <r>
    <x v="0"/>
    <x v="4"/>
    <x v="4"/>
    <x v="80"/>
    <n v="312"/>
    <n v="6570"/>
    <n v="220803"/>
    <n v="0"/>
    <n v="0"/>
  </r>
  <r>
    <x v="0"/>
    <x v="4"/>
    <x v="4"/>
    <x v="81"/>
    <n v="298"/>
    <n v="6024"/>
    <n v="211522"/>
    <n v="0"/>
    <n v="0"/>
  </r>
  <r>
    <x v="0"/>
    <x v="4"/>
    <x v="4"/>
    <x v="82"/>
    <n v="346"/>
    <n v="7170"/>
    <n v="222584"/>
    <n v="0"/>
    <n v="0"/>
  </r>
  <r>
    <x v="0"/>
    <x v="4"/>
    <x v="4"/>
    <x v="83"/>
    <n v="376"/>
    <n v="6868"/>
    <n v="237058"/>
    <n v="0"/>
    <n v="0"/>
  </r>
  <r>
    <x v="0"/>
    <x v="4"/>
    <x v="4"/>
    <x v="84"/>
    <n v="352"/>
    <n v="6342"/>
    <n v="257359"/>
    <n v="0"/>
    <n v="0"/>
  </r>
  <r>
    <x v="0"/>
    <x v="4"/>
    <x v="0"/>
    <x v="85"/>
    <n v="536"/>
    <n v="23470"/>
    <n v="288933"/>
    <n v="0"/>
    <n v="0"/>
  </r>
  <r>
    <x v="0"/>
    <x v="4"/>
    <x v="0"/>
    <x v="86"/>
    <n v="410"/>
    <n v="8606"/>
    <n v="273774"/>
    <n v="0"/>
    <n v="0"/>
  </r>
  <r>
    <x v="0"/>
    <x v="4"/>
    <x v="0"/>
    <x v="87"/>
    <n v="444"/>
    <n v="9856"/>
    <n v="244946"/>
    <n v="0"/>
    <n v="0"/>
  </r>
  <r>
    <x v="0"/>
    <x v="5"/>
    <x v="1"/>
    <x v="88"/>
    <n v="402"/>
    <n v="7764"/>
    <n v="251761"/>
    <n v="0"/>
    <n v="0"/>
  </r>
  <r>
    <x v="0"/>
    <x v="5"/>
    <x v="1"/>
    <x v="89"/>
    <n v="444"/>
    <n v="9062"/>
    <n v="289612"/>
    <n v="0"/>
    <n v="0"/>
  </r>
  <r>
    <x v="0"/>
    <x v="5"/>
    <x v="1"/>
    <x v="90"/>
    <n v="518"/>
    <n v="7578"/>
    <n v="298140"/>
    <n v="0"/>
    <n v="0"/>
  </r>
  <r>
    <x v="0"/>
    <x v="5"/>
    <x v="1"/>
    <x v="91"/>
    <n v="548"/>
    <n v="8780"/>
    <n v="294048"/>
    <n v="0"/>
    <n v="0"/>
  </r>
  <r>
    <x v="0"/>
    <x v="5"/>
    <x v="1"/>
    <x v="92"/>
    <n v="572"/>
    <n v="9542"/>
    <n v="290371"/>
    <n v="0"/>
    <n v="0"/>
  </r>
  <r>
    <x v="0"/>
    <x v="5"/>
    <x v="1"/>
    <x v="93"/>
    <n v="594"/>
    <n v="10866"/>
    <n v="303109"/>
    <n v="0"/>
    <n v="0"/>
  </r>
  <r>
    <x v="0"/>
    <x v="5"/>
    <x v="1"/>
    <x v="94"/>
    <n v="522"/>
    <n v="10382"/>
    <n v="269265"/>
    <n v="0"/>
    <n v="0"/>
  </r>
  <r>
    <x v="0"/>
    <x v="5"/>
    <x v="2"/>
    <x v="95"/>
    <n v="542"/>
    <n v="10342"/>
    <n v="294113"/>
    <n v="0"/>
    <n v="0"/>
  </r>
  <r>
    <x v="0"/>
    <x v="5"/>
    <x v="2"/>
    <x v="96"/>
    <n v="544"/>
    <n v="11268"/>
    <n v="305461"/>
    <n v="0"/>
    <n v="0"/>
  </r>
  <r>
    <x v="0"/>
    <x v="5"/>
    <x v="2"/>
    <x v="97"/>
    <n v="716"/>
    <n v="12550"/>
    <n v="305473"/>
    <n v="0"/>
    <n v="0"/>
  </r>
  <r>
    <x v="0"/>
    <x v="5"/>
    <x v="2"/>
    <x v="98"/>
    <n v="788"/>
    <n v="12088"/>
    <n v="319844"/>
    <n v="0"/>
    <n v="0"/>
  </r>
  <r>
    <x v="0"/>
    <x v="5"/>
    <x v="2"/>
    <x v="99"/>
    <n v="776"/>
    <n v="14526"/>
    <n v="304876"/>
    <n v="0"/>
    <n v="0"/>
  </r>
  <r>
    <x v="0"/>
    <x v="5"/>
    <x v="2"/>
    <x v="100"/>
    <n v="618"/>
    <n v="16182"/>
    <n v="315247"/>
    <n v="0"/>
    <n v="0"/>
  </r>
  <r>
    <x v="0"/>
    <x v="5"/>
    <x v="2"/>
    <x v="101"/>
    <n v="648"/>
    <n v="14716"/>
    <n v="284207"/>
    <n v="0"/>
    <n v="0"/>
  </r>
  <r>
    <x v="0"/>
    <x v="5"/>
    <x v="3"/>
    <x v="102"/>
    <n v="792"/>
    <n v="21280"/>
    <n v="305455"/>
    <n v="0"/>
    <n v="0"/>
  </r>
  <r>
    <x v="0"/>
    <x v="5"/>
    <x v="3"/>
    <x v="103"/>
    <n v="4008"/>
    <n v="14452"/>
    <n v="350974"/>
    <n v="0"/>
    <n v="0"/>
  </r>
  <r>
    <x v="0"/>
    <x v="5"/>
    <x v="3"/>
    <x v="104"/>
    <n v="682"/>
    <n v="13780"/>
    <n v="337447"/>
    <n v="0"/>
    <n v="0"/>
  </r>
  <r>
    <x v="0"/>
    <x v="5"/>
    <x v="3"/>
    <x v="105"/>
    <n v="686"/>
    <n v="21482"/>
    <n v="390435"/>
    <n v="0"/>
    <n v="0"/>
  </r>
  <r>
    <x v="0"/>
    <x v="5"/>
    <x v="3"/>
    <x v="106"/>
    <n v="728"/>
    <n v="18058"/>
    <n v="399777"/>
    <n v="0"/>
    <n v="0"/>
  </r>
  <r>
    <x v="0"/>
    <x v="5"/>
    <x v="3"/>
    <x v="107"/>
    <n v="616"/>
    <n v="27948"/>
    <n v="408571"/>
    <n v="0"/>
    <n v="0"/>
  </r>
  <r>
    <x v="0"/>
    <x v="5"/>
    <x v="3"/>
    <x v="108"/>
    <n v="852"/>
    <n v="18150"/>
    <n v="372622"/>
    <n v="0"/>
    <n v="0"/>
  </r>
  <r>
    <x v="0"/>
    <x v="5"/>
    <x v="4"/>
    <x v="109"/>
    <n v="624"/>
    <n v="21758"/>
    <n v="373027"/>
    <n v="0"/>
    <n v="0"/>
  </r>
  <r>
    <x v="0"/>
    <x v="5"/>
    <x v="4"/>
    <x v="110"/>
    <n v="936"/>
    <n v="20924"/>
    <n v="431350"/>
    <n v="0"/>
    <n v="0"/>
  </r>
  <r>
    <x v="0"/>
    <x v="5"/>
    <x v="4"/>
    <x v="111"/>
    <n v="848"/>
    <n v="26178"/>
    <n v="449549"/>
    <n v="0"/>
    <n v="0"/>
  </r>
  <r>
    <x v="0"/>
    <x v="5"/>
    <x v="4"/>
    <x v="112"/>
    <n v="802"/>
    <n v="27966"/>
    <n v="454114"/>
    <n v="0"/>
    <n v="0"/>
  </r>
  <r>
    <x v="0"/>
    <x v="5"/>
    <x v="4"/>
    <x v="113"/>
    <n v="762"/>
    <n v="20492"/>
    <n v="461469"/>
    <n v="0"/>
    <n v="0"/>
  </r>
  <r>
    <x v="0"/>
    <x v="5"/>
    <x v="4"/>
    <x v="114"/>
    <n v="828"/>
    <n v="28458"/>
    <n v="485808"/>
    <n v="0"/>
    <n v="0"/>
  </r>
  <r>
    <x v="0"/>
    <x v="5"/>
    <x v="4"/>
    <x v="115"/>
    <n v="768"/>
    <n v="23262"/>
    <n v="413102"/>
    <n v="0"/>
    <n v="0"/>
  </r>
  <r>
    <x v="0"/>
    <x v="5"/>
    <x v="0"/>
    <x v="116"/>
    <n v="834"/>
    <n v="26994"/>
    <n v="437042"/>
    <n v="0"/>
    <n v="0"/>
  </r>
  <r>
    <x v="0"/>
    <x v="5"/>
    <x v="0"/>
    <x v="113"/>
    <n v="1012"/>
    <n v="25130"/>
    <n v="457736"/>
    <n v="0"/>
    <n v="0"/>
  </r>
  <r>
    <x v="0"/>
    <x v="6"/>
    <x v="1"/>
    <x v="117"/>
    <n v="876"/>
    <n v="24128"/>
    <n v="487906"/>
    <n v="0"/>
    <n v="0"/>
  </r>
  <r>
    <x v="0"/>
    <x v="6"/>
    <x v="1"/>
    <x v="118"/>
    <n v="756"/>
    <n v="39998"/>
    <n v="494984"/>
    <n v="0"/>
    <n v="0"/>
  </r>
  <r>
    <x v="0"/>
    <x v="6"/>
    <x v="1"/>
    <x v="119"/>
    <n v="888"/>
    <n v="28834"/>
    <n v="547244"/>
    <n v="0"/>
    <n v="0"/>
  </r>
  <r>
    <x v="0"/>
    <x v="6"/>
    <x v="1"/>
    <x v="120"/>
    <n v="1222"/>
    <n v="29492"/>
    <n v="535948"/>
    <n v="0"/>
    <n v="0"/>
  </r>
  <r>
    <x v="0"/>
    <x v="6"/>
    <x v="1"/>
    <x v="121"/>
    <n v="842"/>
    <n v="31658"/>
    <n v="478500"/>
    <n v="0"/>
    <n v="0"/>
  </r>
  <r>
    <x v="0"/>
    <x v="6"/>
    <x v="1"/>
    <x v="122"/>
    <n v="946"/>
    <n v="30630"/>
    <n v="485587"/>
    <n v="0"/>
    <n v="0"/>
  </r>
  <r>
    <x v="0"/>
    <x v="6"/>
    <x v="1"/>
    <x v="123"/>
    <n v="958"/>
    <n v="33676"/>
    <n v="543933"/>
    <n v="0"/>
    <n v="0"/>
  </r>
  <r>
    <x v="0"/>
    <x v="6"/>
    <x v="2"/>
    <x v="124"/>
    <n v="984"/>
    <n v="39016"/>
    <n v="580832"/>
    <n v="0"/>
    <n v="0"/>
  </r>
  <r>
    <x v="0"/>
    <x v="6"/>
    <x v="2"/>
    <x v="125"/>
    <n v="958"/>
    <n v="38816"/>
    <n v="608224"/>
    <n v="0"/>
    <n v="0"/>
  </r>
  <r>
    <x v="0"/>
    <x v="6"/>
    <x v="2"/>
    <x v="126"/>
    <n v="1040"/>
    <n v="40578"/>
    <n v="607896"/>
    <n v="0"/>
    <n v="0"/>
  </r>
  <r>
    <x v="0"/>
    <x v="6"/>
    <x v="2"/>
    <x v="127"/>
    <n v="1082"/>
    <n v="39962"/>
    <n v="617606"/>
    <n v="0"/>
    <n v="0"/>
  </r>
  <r>
    <x v="0"/>
    <x v="6"/>
    <x v="2"/>
    <x v="128"/>
    <n v="994"/>
    <n v="36396"/>
    <n v="541254"/>
    <n v="0"/>
    <n v="0"/>
  </r>
  <r>
    <x v="0"/>
    <x v="6"/>
    <x v="2"/>
    <x v="129"/>
    <n v="1082"/>
    <n v="35366"/>
    <n v="531686"/>
    <n v="0"/>
    <n v="0"/>
  </r>
  <r>
    <x v="0"/>
    <x v="6"/>
    <x v="2"/>
    <x v="130"/>
    <n v="1164"/>
    <n v="41952"/>
    <n v="666316"/>
    <n v="0"/>
    <n v="0"/>
  </r>
  <r>
    <x v="0"/>
    <x v="6"/>
    <x v="3"/>
    <x v="131"/>
    <n v="1228"/>
    <n v="41292"/>
    <n v="704455"/>
    <n v="0"/>
    <n v="0"/>
  </r>
  <r>
    <x v="0"/>
    <x v="6"/>
    <x v="3"/>
    <x v="132"/>
    <n v="1360"/>
    <n v="45734"/>
    <n v="714401"/>
    <n v="0"/>
    <n v="0"/>
  </r>
  <r>
    <x v="0"/>
    <x v="6"/>
    <x v="3"/>
    <x v="133"/>
    <n v="1352"/>
    <n v="34972"/>
    <n v="759439"/>
    <n v="0"/>
    <n v="0"/>
  </r>
  <r>
    <x v="0"/>
    <x v="6"/>
    <x v="3"/>
    <x v="134"/>
    <n v="1086"/>
    <n v="47164"/>
    <n v="778553"/>
    <n v="0"/>
    <n v="0"/>
  </r>
  <r>
    <x v="0"/>
    <x v="6"/>
    <x v="3"/>
    <x v="135"/>
    <n v="1350"/>
    <n v="45460"/>
    <n v="654566"/>
    <n v="0"/>
    <n v="0"/>
  </r>
  <r>
    <x v="0"/>
    <x v="6"/>
    <x v="3"/>
    <x v="136"/>
    <n v="1192"/>
    <n v="48606"/>
    <n v="708451"/>
    <n v="0"/>
    <n v="0"/>
  </r>
  <r>
    <x v="0"/>
    <x v="6"/>
    <x v="3"/>
    <x v="137"/>
    <n v="1342"/>
    <n v="55178"/>
    <n v="768496"/>
    <n v="0"/>
    <n v="0"/>
  </r>
  <r>
    <x v="0"/>
    <x v="6"/>
    <x v="4"/>
    <x v="138"/>
    <n v="2260"/>
    <n v="63750"/>
    <n v="806412"/>
    <n v="0"/>
    <n v="0"/>
  </r>
  <r>
    <x v="0"/>
    <x v="6"/>
    <x v="4"/>
    <x v="139"/>
    <n v="1510"/>
    <n v="66652"/>
    <n v="846826"/>
    <n v="0"/>
    <n v="0"/>
  </r>
  <r>
    <x v="0"/>
    <x v="6"/>
    <x v="4"/>
    <x v="140"/>
    <n v="1526"/>
    <n v="65028"/>
    <n v="863677"/>
    <n v="0"/>
    <n v="0"/>
  </r>
  <r>
    <x v="0"/>
    <x v="6"/>
    <x v="4"/>
    <x v="141"/>
    <n v="1406"/>
    <n v="74250"/>
    <n v="955520"/>
    <n v="0"/>
    <n v="0"/>
  </r>
  <r>
    <x v="0"/>
    <x v="6"/>
    <x v="4"/>
    <x v="142"/>
    <n v="1408"/>
    <n v="63024"/>
    <n v="1001447"/>
    <n v="0"/>
    <n v="0"/>
  </r>
  <r>
    <x v="0"/>
    <x v="6"/>
    <x v="4"/>
    <x v="143"/>
    <n v="1284"/>
    <n v="68708"/>
    <n v="1023452"/>
    <n v="0"/>
    <n v="0"/>
  </r>
  <r>
    <x v="0"/>
    <x v="6"/>
    <x v="4"/>
    <x v="144"/>
    <n v="1548"/>
    <n v="71366"/>
    <n v="944078"/>
    <n v="0"/>
    <n v="0"/>
  </r>
  <r>
    <x v="0"/>
    <x v="6"/>
    <x v="0"/>
    <x v="145"/>
    <n v="1550"/>
    <n v="65772"/>
    <n v="1027633"/>
    <n v="0"/>
    <n v="0"/>
  </r>
  <r>
    <x v="0"/>
    <x v="6"/>
    <x v="0"/>
    <x v="146"/>
    <n v="1568"/>
    <n v="74850"/>
    <n v="1258972"/>
    <n v="0"/>
    <n v="0"/>
  </r>
  <r>
    <x v="0"/>
    <x v="6"/>
    <x v="0"/>
    <x v="147"/>
    <n v="1530"/>
    <n v="73108"/>
    <n v="1156170"/>
    <n v="0"/>
    <n v="0"/>
  </r>
  <r>
    <x v="0"/>
    <x v="7"/>
    <x v="1"/>
    <x v="148"/>
    <n v="1708"/>
    <n v="102736"/>
    <n v="1075152"/>
    <n v="0"/>
    <n v="0"/>
  </r>
  <r>
    <x v="0"/>
    <x v="7"/>
    <x v="1"/>
    <x v="149"/>
    <n v="1520"/>
    <n v="80710"/>
    <n v="971046"/>
    <n v="0"/>
    <n v="0"/>
  </r>
  <r>
    <x v="0"/>
    <x v="7"/>
    <x v="1"/>
    <x v="150"/>
    <n v="1612"/>
    <n v="86140"/>
    <n v="1188564"/>
    <n v="0"/>
    <n v="0"/>
  </r>
  <r>
    <x v="0"/>
    <x v="7"/>
    <x v="1"/>
    <x v="151"/>
    <n v="1698"/>
    <n v="102440"/>
    <n v="1184823"/>
    <n v="0"/>
    <n v="0"/>
  </r>
  <r>
    <x v="0"/>
    <x v="7"/>
    <x v="1"/>
    <x v="152"/>
    <n v="1838"/>
    <n v="91166"/>
    <n v="1234791"/>
    <n v="0"/>
    <n v="0"/>
  </r>
  <r>
    <x v="0"/>
    <x v="7"/>
    <x v="1"/>
    <x v="153"/>
    <n v="1798"/>
    <n v="100282"/>
    <n v="1356545"/>
    <n v="0"/>
    <n v="0"/>
  </r>
  <r>
    <x v="0"/>
    <x v="7"/>
    <x v="1"/>
    <x v="154"/>
    <n v="1872"/>
    <n v="100774"/>
    <n v="1344387"/>
    <n v="0"/>
    <n v="0"/>
  </r>
  <r>
    <x v="0"/>
    <x v="7"/>
    <x v="2"/>
    <x v="155"/>
    <n v="1750"/>
    <n v="104270"/>
    <n v="1475801"/>
    <n v="0"/>
    <n v="0"/>
  </r>
  <r>
    <x v="0"/>
    <x v="7"/>
    <x v="2"/>
    <x v="156"/>
    <n v="2026"/>
    <n v="108948"/>
    <n v="1201940"/>
    <n v="0"/>
    <n v="0"/>
  </r>
  <r>
    <x v="0"/>
    <x v="7"/>
    <x v="2"/>
    <x v="157"/>
    <n v="1774"/>
    <n v="94724"/>
    <n v="1323804"/>
    <n v="0"/>
    <n v="0"/>
  </r>
  <r>
    <x v="0"/>
    <x v="7"/>
    <x v="2"/>
    <x v="158"/>
    <n v="1670"/>
    <n v="112922"/>
    <n v="1498659"/>
    <n v="0"/>
    <n v="0"/>
  </r>
  <r>
    <x v="0"/>
    <x v="7"/>
    <x v="2"/>
    <x v="159"/>
    <n v="1900"/>
    <n v="115518"/>
    <n v="1732736"/>
    <n v="0"/>
    <n v="0"/>
  </r>
  <r>
    <x v="0"/>
    <x v="7"/>
    <x v="2"/>
    <x v="160"/>
    <n v="2012"/>
    <n v="109552"/>
    <n v="1664247"/>
    <n v="0"/>
    <n v="0"/>
  </r>
  <r>
    <x v="0"/>
    <x v="7"/>
    <x v="2"/>
    <x v="161"/>
    <n v="1978"/>
    <n v="113840"/>
    <n v="1743109"/>
    <n v="0"/>
    <n v="0"/>
  </r>
  <r>
    <x v="0"/>
    <x v="7"/>
    <x v="3"/>
    <x v="162"/>
    <n v="1904"/>
    <n v="106232"/>
    <n v="1554154"/>
    <n v="0"/>
    <n v="0"/>
  </r>
  <r>
    <x v="0"/>
    <x v="7"/>
    <x v="3"/>
    <x v="163"/>
    <n v="1904"/>
    <n v="114808"/>
    <n v="1411290"/>
    <n v="0"/>
    <n v="0"/>
  </r>
  <r>
    <x v="0"/>
    <x v="7"/>
    <x v="3"/>
    <x v="164"/>
    <n v="1760"/>
    <n v="116344"/>
    <n v="1621330"/>
    <n v="0"/>
    <n v="0"/>
  </r>
  <r>
    <x v="0"/>
    <x v="7"/>
    <x v="3"/>
    <x v="165"/>
    <n v="2198"/>
    <n v="120910"/>
    <n v="1670001"/>
    <n v="0"/>
    <n v="0"/>
  </r>
  <r>
    <x v="0"/>
    <x v="7"/>
    <x v="3"/>
    <x v="166"/>
    <n v="1958"/>
    <n v="118730"/>
    <n v="1821066"/>
    <n v="0"/>
    <n v="0"/>
  </r>
  <r>
    <x v="0"/>
    <x v="7"/>
    <x v="3"/>
    <x v="167"/>
    <n v="1962"/>
    <n v="123746"/>
    <n v="1711390"/>
    <n v="0"/>
    <n v="0"/>
  </r>
  <r>
    <x v="0"/>
    <x v="7"/>
    <x v="3"/>
    <x v="168"/>
    <n v="1906"/>
    <n v="125716"/>
    <n v="1978145"/>
    <n v="0"/>
    <n v="0"/>
  </r>
  <r>
    <x v="0"/>
    <x v="7"/>
    <x v="4"/>
    <x v="169"/>
    <n v="1836"/>
    <n v="118202"/>
    <n v="1757100"/>
    <n v="0"/>
    <n v="0"/>
  </r>
  <r>
    <x v="0"/>
    <x v="7"/>
    <x v="4"/>
    <x v="170"/>
    <n v="1692"/>
    <n v="113792"/>
    <n v="1471784"/>
    <n v="0"/>
    <n v="0"/>
  </r>
  <r>
    <x v="0"/>
    <x v="7"/>
    <x v="4"/>
    <x v="171"/>
    <n v="1708"/>
    <n v="132610"/>
    <n v="1709980"/>
    <n v="0"/>
    <n v="0"/>
  </r>
  <r>
    <x v="0"/>
    <x v="7"/>
    <x v="4"/>
    <x v="172"/>
    <n v="2132"/>
    <n v="128302"/>
    <n v="1738611"/>
    <n v="0"/>
    <n v="0"/>
  </r>
  <r>
    <x v="0"/>
    <x v="7"/>
    <x v="4"/>
    <x v="173"/>
    <n v="2034"/>
    <n v="112382"/>
    <n v="2010490"/>
    <n v="0"/>
    <n v="0"/>
  </r>
  <r>
    <x v="0"/>
    <x v="7"/>
    <x v="4"/>
    <x v="174"/>
    <n v="2132"/>
    <n v="119240"/>
    <n v="1960294"/>
    <n v="0"/>
    <n v="0"/>
  </r>
  <r>
    <x v="0"/>
    <x v="7"/>
    <x v="4"/>
    <x v="175"/>
    <n v="2038"/>
    <n v="128950"/>
    <n v="1968078"/>
    <n v="0"/>
    <n v="0"/>
  </r>
  <r>
    <x v="0"/>
    <x v="7"/>
    <x v="0"/>
    <x v="176"/>
    <n v="1886"/>
    <n v="129964"/>
    <n v="2118903"/>
    <n v="0"/>
    <n v="0"/>
  </r>
  <r>
    <x v="0"/>
    <x v="7"/>
    <x v="0"/>
    <x v="177"/>
    <n v="1920"/>
    <n v="120844"/>
    <n v="1872952"/>
    <n v="0"/>
    <n v="0"/>
  </r>
  <r>
    <x v="0"/>
    <x v="7"/>
    <x v="0"/>
    <x v="178"/>
    <n v="1632"/>
    <n v="128870"/>
    <n v="2033164"/>
    <n v="0"/>
    <n v="0"/>
  </r>
  <r>
    <x v="0"/>
    <x v="8"/>
    <x v="1"/>
    <x v="179"/>
    <n v="2054"/>
    <n v="124294"/>
    <n v="2053776"/>
    <n v="0"/>
    <n v="0"/>
  </r>
  <r>
    <x v="0"/>
    <x v="8"/>
    <x v="1"/>
    <x v="180"/>
    <n v="2052"/>
    <n v="135752"/>
    <n v="2234482"/>
    <n v="0"/>
    <n v="0"/>
  </r>
  <r>
    <x v="0"/>
    <x v="8"/>
    <x v="1"/>
    <x v="181"/>
    <n v="2166"/>
    <n v="135020"/>
    <n v="2295337"/>
    <n v="0"/>
    <n v="0"/>
  </r>
  <r>
    <x v="0"/>
    <x v="8"/>
    <x v="1"/>
    <x v="182"/>
    <n v="2132"/>
    <n v="139208"/>
    <n v="2204052"/>
    <n v="0"/>
    <n v="0"/>
  </r>
  <r>
    <x v="0"/>
    <x v="8"/>
    <x v="1"/>
    <x v="183"/>
    <n v="2088"/>
    <n v="146330"/>
    <n v="2271104"/>
    <n v="0"/>
    <n v="0"/>
  </r>
  <r>
    <x v="0"/>
    <x v="8"/>
    <x v="1"/>
    <x v="184"/>
    <n v="2010"/>
    <n v="139260"/>
    <n v="1877011"/>
    <n v="0"/>
    <n v="0"/>
  </r>
  <r>
    <x v="0"/>
    <x v="8"/>
    <x v="1"/>
    <x v="185"/>
    <n v="2258"/>
    <n v="148232"/>
    <n v="2056518"/>
    <n v="0"/>
    <n v="0"/>
  </r>
  <r>
    <x v="0"/>
    <x v="8"/>
    <x v="2"/>
    <x v="186"/>
    <n v="2214"/>
    <n v="149216"/>
    <n v="2360944"/>
    <n v="0"/>
    <n v="0"/>
  </r>
  <r>
    <x v="0"/>
    <x v="8"/>
    <x v="2"/>
    <x v="187"/>
    <n v="2336"/>
    <n v="146124"/>
    <n v="2299719"/>
    <n v="0"/>
    <n v="0"/>
  </r>
  <r>
    <x v="0"/>
    <x v="8"/>
    <x v="2"/>
    <x v="188"/>
    <n v="2426"/>
    <n v="141808"/>
    <n v="2305022"/>
    <n v="0"/>
    <n v="0"/>
  </r>
  <r>
    <x v="0"/>
    <x v="8"/>
    <x v="2"/>
    <x v="189"/>
    <n v="2404"/>
    <n v="162912"/>
    <n v="2246284"/>
    <n v="0"/>
    <n v="0"/>
  </r>
  <r>
    <x v="0"/>
    <x v="8"/>
    <x v="2"/>
    <x v="190"/>
    <n v="2222"/>
    <n v="155724"/>
    <n v="2239245"/>
    <n v="0"/>
    <n v="0"/>
  </r>
  <r>
    <x v="0"/>
    <x v="8"/>
    <x v="2"/>
    <x v="191"/>
    <n v="2280"/>
    <n v="155496"/>
    <n v="2095080"/>
    <n v="0"/>
    <n v="0"/>
  </r>
  <r>
    <x v="0"/>
    <x v="8"/>
    <x v="2"/>
    <x v="192"/>
    <n v="2108"/>
    <n v="158416"/>
    <n v="2040693"/>
    <n v="0"/>
    <n v="0"/>
  </r>
  <r>
    <x v="0"/>
    <x v="8"/>
    <x v="3"/>
    <x v="193"/>
    <n v="2562"/>
    <n v="165708"/>
    <n v="2293208"/>
    <n v="0"/>
    <n v="0"/>
  </r>
  <r>
    <x v="0"/>
    <x v="8"/>
    <x v="3"/>
    <x v="194"/>
    <n v="2280"/>
    <n v="165848"/>
    <n v="2369168"/>
    <n v="0"/>
    <n v="0"/>
  </r>
  <r>
    <x v="0"/>
    <x v="8"/>
    <x v="3"/>
    <x v="195"/>
    <n v="2350"/>
    <n v="175576"/>
    <n v="2207808"/>
    <n v="0"/>
    <n v="0"/>
  </r>
  <r>
    <x v="0"/>
    <x v="8"/>
    <x v="3"/>
    <x v="196"/>
    <n v="2442"/>
    <n v="191030"/>
    <n v="2038126"/>
    <n v="0"/>
    <n v="0"/>
  </r>
  <r>
    <x v="0"/>
    <x v="8"/>
    <x v="3"/>
    <x v="197"/>
    <n v="2298"/>
    <n v="188778"/>
    <n v="2382864"/>
    <n v="0"/>
    <n v="0"/>
  </r>
  <r>
    <x v="0"/>
    <x v="8"/>
    <x v="3"/>
    <x v="198"/>
    <n v="2270"/>
    <n v="185852"/>
    <n v="1962658"/>
    <n v="0"/>
    <n v="0"/>
  </r>
  <r>
    <x v="0"/>
    <x v="8"/>
    <x v="3"/>
    <x v="199"/>
    <n v="2112"/>
    <n v="204150"/>
    <n v="1923803"/>
    <n v="0"/>
    <n v="0"/>
  </r>
  <r>
    <x v="0"/>
    <x v="8"/>
    <x v="4"/>
    <x v="200"/>
    <n v="2170"/>
    <n v="179314"/>
    <n v="2188114"/>
    <n v="0"/>
    <n v="0"/>
  </r>
  <r>
    <x v="0"/>
    <x v="8"/>
    <x v="4"/>
    <x v="201"/>
    <n v="2246"/>
    <n v="174918"/>
    <n v="2393047"/>
    <n v="0"/>
    <n v="0"/>
  </r>
  <r>
    <x v="0"/>
    <x v="8"/>
    <x v="4"/>
    <x v="202"/>
    <n v="2288"/>
    <n v="162284"/>
    <n v="2708146"/>
    <n v="0"/>
    <n v="0"/>
  </r>
  <r>
    <x v="0"/>
    <x v="8"/>
    <x v="4"/>
    <x v="203"/>
    <n v="2186"/>
    <n v="186662"/>
    <n v="2568006"/>
    <n v="0"/>
    <n v="0"/>
  </r>
  <r>
    <x v="0"/>
    <x v="8"/>
    <x v="4"/>
    <x v="204"/>
    <n v="2248"/>
    <n v="184730"/>
    <n v="2221576"/>
    <n v="0"/>
    <n v="0"/>
  </r>
  <r>
    <x v="0"/>
    <x v="8"/>
    <x v="4"/>
    <x v="205"/>
    <n v="2080"/>
    <n v="149382"/>
    <n v="1956156"/>
    <n v="0"/>
    <n v="0"/>
  </r>
  <r>
    <x v="0"/>
    <x v="8"/>
    <x v="4"/>
    <x v="206"/>
    <n v="1550"/>
    <n v="170396"/>
    <n v="2312203"/>
    <n v="0"/>
    <n v="0"/>
  </r>
  <r>
    <x v="0"/>
    <x v="8"/>
    <x v="0"/>
    <x v="207"/>
    <n v="2356"/>
    <n v="172300"/>
    <n v="2385933"/>
    <n v="0"/>
    <n v="0"/>
  </r>
  <r>
    <x v="0"/>
    <x v="8"/>
    <x v="0"/>
    <x v="208"/>
    <n v="2358"/>
    <n v="170548"/>
    <n v="2758124"/>
    <n v="0"/>
    <n v="0"/>
  </r>
  <r>
    <x v="0"/>
    <x v="9"/>
    <x v="1"/>
    <x v="209"/>
    <n v="2198"/>
    <n v="157462"/>
    <n v="2305856"/>
    <n v="0"/>
    <n v="0"/>
  </r>
  <r>
    <x v="0"/>
    <x v="9"/>
    <x v="1"/>
    <x v="210"/>
    <n v="2136"/>
    <n v="152680"/>
    <n v="2311147"/>
    <n v="0"/>
    <n v="0"/>
  </r>
  <r>
    <x v="0"/>
    <x v="9"/>
    <x v="1"/>
    <x v="211"/>
    <n v="1874"/>
    <n v="163310"/>
    <n v="2223859"/>
    <n v="0"/>
    <n v="0"/>
  </r>
  <r>
    <x v="0"/>
    <x v="9"/>
    <x v="1"/>
    <x v="212"/>
    <n v="1806"/>
    <n v="153430"/>
    <n v="2147263"/>
    <n v="0"/>
    <n v="0"/>
  </r>
  <r>
    <x v="0"/>
    <x v="9"/>
    <x v="1"/>
    <x v="213"/>
    <n v="1772"/>
    <n v="151714"/>
    <n v="2044472"/>
    <n v="0"/>
    <n v="0"/>
  </r>
  <r>
    <x v="0"/>
    <x v="9"/>
    <x v="1"/>
    <x v="214"/>
    <n v="1980"/>
    <n v="163890"/>
    <n v="2346738"/>
    <n v="0"/>
    <n v="0"/>
  </r>
  <r>
    <x v="0"/>
    <x v="9"/>
    <x v="1"/>
    <x v="215"/>
    <n v="1926"/>
    <n v="166420"/>
    <n v="2384716"/>
    <n v="0"/>
    <n v="0"/>
  </r>
  <r>
    <x v="0"/>
    <x v="9"/>
    <x v="2"/>
    <x v="216"/>
    <n v="1934"/>
    <n v="157490"/>
    <n v="2365563"/>
    <n v="0"/>
    <n v="0"/>
  </r>
  <r>
    <x v="0"/>
    <x v="9"/>
    <x v="2"/>
    <x v="217"/>
    <n v="1858"/>
    <n v="165256"/>
    <n v="2379025"/>
    <n v="0"/>
    <n v="0"/>
  </r>
  <r>
    <x v="0"/>
    <x v="9"/>
    <x v="2"/>
    <x v="218"/>
    <n v="1842"/>
    <n v="178048"/>
    <n v="2297584"/>
    <n v="0"/>
    <n v="0"/>
  </r>
  <r>
    <x v="0"/>
    <x v="9"/>
    <x v="2"/>
    <x v="219"/>
    <n v="1626"/>
    <n v="143130"/>
    <n v="2102667"/>
    <n v="0"/>
    <n v="0"/>
  </r>
  <r>
    <x v="0"/>
    <x v="9"/>
    <x v="2"/>
    <x v="220"/>
    <n v="1420"/>
    <n v="156730"/>
    <n v="2104207"/>
    <n v="0"/>
    <n v="0"/>
  </r>
  <r>
    <x v="0"/>
    <x v="9"/>
    <x v="2"/>
    <x v="221"/>
    <n v="1454"/>
    <n v="148158"/>
    <n v="2343245"/>
    <n v="0"/>
    <n v="0"/>
  </r>
  <r>
    <x v="0"/>
    <x v="9"/>
    <x v="2"/>
    <x v="222"/>
    <n v="1380"/>
    <n v="163164"/>
    <n v="2396607"/>
    <n v="0"/>
    <n v="0"/>
  </r>
  <r>
    <x v="0"/>
    <x v="9"/>
    <x v="3"/>
    <x v="223"/>
    <n v="1764"/>
    <n v="141584"/>
    <n v="2168358"/>
    <n v="0"/>
    <n v="0"/>
  </r>
  <r>
    <x v="0"/>
    <x v="9"/>
    <x v="3"/>
    <x v="224"/>
    <n v="1680"/>
    <n v="141136"/>
    <n v="2172078"/>
    <n v="0"/>
    <n v="0"/>
  </r>
  <r>
    <x v="0"/>
    <x v="9"/>
    <x v="3"/>
    <x v="225"/>
    <n v="2064"/>
    <n v="145166"/>
    <n v="2117397"/>
    <n v="0"/>
    <n v="0"/>
  </r>
  <r>
    <x v="0"/>
    <x v="9"/>
    <x v="3"/>
    <x v="226"/>
    <n v="1164"/>
    <n v="132836"/>
    <n v="1954413"/>
    <n v="0"/>
    <n v="0"/>
  </r>
  <r>
    <x v="0"/>
    <x v="9"/>
    <x v="3"/>
    <x v="227"/>
    <n v="1178"/>
    <n v="139600"/>
    <n v="1993644"/>
    <n v="0"/>
    <n v="0"/>
  </r>
  <r>
    <x v="0"/>
    <x v="9"/>
    <x v="3"/>
    <x v="228"/>
    <n v="1428"/>
    <n v="123656"/>
    <n v="2212563"/>
    <n v="0"/>
    <n v="0"/>
  </r>
  <r>
    <x v="0"/>
    <x v="9"/>
    <x v="3"/>
    <x v="229"/>
    <n v="1402"/>
    <n v="159122"/>
    <n v="2702058"/>
    <n v="0"/>
    <n v="0"/>
  </r>
  <r>
    <x v="0"/>
    <x v="9"/>
    <x v="4"/>
    <x v="230"/>
    <n v="1372"/>
    <n v="149138"/>
    <n v="2626437"/>
    <n v="0"/>
    <n v="0"/>
  </r>
  <r>
    <x v="0"/>
    <x v="9"/>
    <x v="4"/>
    <x v="231"/>
    <n v="1310"/>
    <n v="133988"/>
    <n v="2465554"/>
    <n v="0"/>
    <n v="0"/>
  </r>
  <r>
    <x v="0"/>
    <x v="9"/>
    <x v="4"/>
    <x v="232"/>
    <n v="1156"/>
    <n v="124540"/>
    <n v="2292866"/>
    <n v="0"/>
    <n v="0"/>
  </r>
  <r>
    <x v="0"/>
    <x v="9"/>
    <x v="4"/>
    <x v="233"/>
    <n v="966"/>
    <n v="118608"/>
    <n v="1944306"/>
    <n v="0"/>
    <n v="0"/>
  </r>
  <r>
    <x v="0"/>
    <x v="9"/>
    <x v="4"/>
    <x v="234"/>
    <n v="982"/>
    <n v="127746"/>
    <n v="1788912"/>
    <n v="0"/>
    <n v="0"/>
  </r>
  <r>
    <x v="0"/>
    <x v="9"/>
    <x v="4"/>
    <x v="235"/>
    <n v="1022"/>
    <n v="116858"/>
    <n v="2068378"/>
    <n v="0"/>
    <n v="0"/>
  </r>
  <r>
    <x v="0"/>
    <x v="9"/>
    <x v="4"/>
    <x v="236"/>
    <n v="1030"/>
    <n v="113188"/>
    <n v="2217895"/>
    <n v="0"/>
    <n v="0"/>
  </r>
  <r>
    <x v="0"/>
    <x v="9"/>
    <x v="0"/>
    <x v="237"/>
    <n v="1124"/>
    <n v="115734"/>
    <n v="2308243"/>
    <n v="0"/>
    <n v="0"/>
  </r>
  <r>
    <x v="0"/>
    <x v="9"/>
    <x v="0"/>
    <x v="238"/>
    <n v="1100"/>
    <n v="118010"/>
    <n v="2192863"/>
    <n v="0"/>
    <n v="0"/>
  </r>
  <r>
    <x v="0"/>
    <x v="9"/>
    <x v="0"/>
    <x v="239"/>
    <n v="938"/>
    <n v="117364"/>
    <n v="2263727"/>
    <n v="0"/>
    <n v="0"/>
  </r>
  <r>
    <x v="0"/>
    <x v="10"/>
    <x v="1"/>
    <x v="240"/>
    <n v="982"/>
    <n v="106624"/>
    <n v="1955682"/>
    <n v="0"/>
    <n v="0"/>
  </r>
  <r>
    <x v="0"/>
    <x v="10"/>
    <x v="1"/>
    <x v="241"/>
    <n v="996"/>
    <n v="117048"/>
    <n v="1978837"/>
    <n v="0"/>
    <n v="0"/>
  </r>
  <r>
    <x v="0"/>
    <x v="10"/>
    <x v="1"/>
    <x v="242"/>
    <n v="1020"/>
    <n v="106656"/>
    <n v="2358956"/>
    <n v="0"/>
    <n v="0"/>
  </r>
  <r>
    <x v="0"/>
    <x v="10"/>
    <x v="1"/>
    <x v="243"/>
    <n v="1414"/>
    <n v="111746"/>
    <n v="2371643"/>
    <n v="0"/>
    <n v="0"/>
  </r>
  <r>
    <x v="0"/>
    <x v="10"/>
    <x v="1"/>
    <x v="244"/>
    <n v="1344"/>
    <n v="108266"/>
    <n v="2386685"/>
    <n v="0"/>
    <n v="0"/>
  </r>
  <r>
    <x v="0"/>
    <x v="10"/>
    <x v="1"/>
    <x v="245"/>
    <n v="1154"/>
    <n v="107984"/>
    <n v="2311644"/>
    <n v="0"/>
    <n v="0"/>
  </r>
  <r>
    <x v="0"/>
    <x v="10"/>
    <x v="1"/>
    <x v="246"/>
    <n v="1114"/>
    <n v="97072"/>
    <n v="2356053"/>
    <n v="0"/>
    <n v="0"/>
  </r>
  <r>
    <x v="0"/>
    <x v="10"/>
    <x v="2"/>
    <x v="247"/>
    <n v="980"/>
    <n v="96930"/>
    <n v="1948083"/>
    <n v="0"/>
    <n v="0"/>
  </r>
  <r>
    <x v="0"/>
    <x v="10"/>
    <x v="2"/>
    <x v="248"/>
    <n v="900"/>
    <n v="82898"/>
    <n v="1990582"/>
    <n v="0"/>
    <n v="0"/>
  </r>
  <r>
    <x v="0"/>
    <x v="10"/>
    <x v="2"/>
    <x v="249"/>
    <n v="1022"/>
    <n v="109278"/>
    <n v="2278510"/>
    <n v="0"/>
    <n v="0"/>
  </r>
  <r>
    <x v="0"/>
    <x v="10"/>
    <x v="2"/>
    <x v="250"/>
    <n v="1100"/>
    <n v="105408"/>
    <n v="2357705"/>
    <n v="0"/>
    <n v="0"/>
  </r>
  <r>
    <x v="0"/>
    <x v="10"/>
    <x v="2"/>
    <x v="251"/>
    <n v="1088"/>
    <n v="98708"/>
    <n v="2298857"/>
    <n v="0"/>
    <n v="0"/>
  </r>
  <r>
    <x v="0"/>
    <x v="10"/>
    <x v="2"/>
    <x v="252"/>
    <n v="1034"/>
    <n v="95240"/>
    <n v="2083832"/>
    <n v="0"/>
    <n v="0"/>
  </r>
  <r>
    <x v="0"/>
    <x v="10"/>
    <x v="2"/>
    <x v="253"/>
    <n v="900"/>
    <n v="84634"/>
    <n v="1792071"/>
    <n v="0"/>
    <n v="0"/>
  </r>
  <r>
    <x v="0"/>
    <x v="10"/>
    <x v="3"/>
    <x v="254"/>
    <n v="868"/>
    <n v="88222"/>
    <n v="1578485"/>
    <n v="0"/>
    <n v="0"/>
  </r>
  <r>
    <x v="0"/>
    <x v="10"/>
    <x v="3"/>
    <x v="255"/>
    <n v="902"/>
    <n v="80784"/>
    <n v="1524699"/>
    <n v="0"/>
    <n v="0"/>
  </r>
  <r>
    <x v="0"/>
    <x v="10"/>
    <x v="3"/>
    <x v="256"/>
    <n v="944"/>
    <n v="89506"/>
    <n v="1953727"/>
    <n v="0"/>
    <n v="0"/>
  </r>
  <r>
    <x v="0"/>
    <x v="10"/>
    <x v="3"/>
    <x v="257"/>
    <n v="1172"/>
    <n v="97350"/>
    <n v="2076670"/>
    <n v="0"/>
    <n v="0"/>
  </r>
  <r>
    <x v="0"/>
    <x v="10"/>
    <x v="3"/>
    <x v="258"/>
    <n v="1164"/>
    <n v="90492"/>
    <n v="2241737"/>
    <n v="0"/>
    <n v="0"/>
  </r>
  <r>
    <x v="0"/>
    <x v="10"/>
    <x v="3"/>
    <x v="259"/>
    <n v="1128"/>
    <n v="97936"/>
    <n v="2220243"/>
    <n v="0"/>
    <n v="0"/>
  </r>
  <r>
    <x v="0"/>
    <x v="10"/>
    <x v="3"/>
    <x v="260"/>
    <n v="998"/>
    <n v="88110"/>
    <n v="2243541"/>
    <n v="0"/>
    <n v="0"/>
  </r>
  <r>
    <x v="0"/>
    <x v="10"/>
    <x v="4"/>
    <x v="261"/>
    <n v="1020"/>
    <n v="82810"/>
    <n v="1995016"/>
    <n v="0"/>
    <n v="0"/>
  </r>
  <r>
    <x v="0"/>
    <x v="10"/>
    <x v="4"/>
    <x v="262"/>
    <n v="962"/>
    <n v="84390"/>
    <n v="2071110"/>
    <n v="0"/>
    <n v="0"/>
  </r>
  <r>
    <x v="0"/>
    <x v="10"/>
    <x v="4"/>
    <x v="263"/>
    <n v="978"/>
    <n v="75530"/>
    <n v="2389032"/>
    <n v="0"/>
    <n v="0"/>
  </r>
  <r>
    <x v="0"/>
    <x v="10"/>
    <x v="4"/>
    <x v="264"/>
    <n v="1036"/>
    <n v="73164"/>
    <n v="2363033"/>
    <n v="0"/>
    <n v="0"/>
  </r>
  <r>
    <x v="0"/>
    <x v="10"/>
    <x v="4"/>
    <x v="265"/>
    <n v="982"/>
    <n v="79446"/>
    <n v="2385565"/>
    <n v="0"/>
    <n v="0"/>
  </r>
  <r>
    <x v="0"/>
    <x v="10"/>
    <x v="4"/>
    <x v="266"/>
    <n v="972"/>
    <n v="82354"/>
    <n v="2385560"/>
    <n v="0"/>
    <n v="0"/>
  </r>
  <r>
    <x v="0"/>
    <x v="10"/>
    <x v="4"/>
    <x v="267"/>
    <n v="990"/>
    <n v="84550"/>
    <n v="2524727"/>
    <n v="0"/>
    <n v="0"/>
  </r>
  <r>
    <x v="0"/>
    <x v="10"/>
    <x v="0"/>
    <x v="268"/>
    <n v="888"/>
    <n v="90304"/>
    <n v="2222616"/>
    <n v="0"/>
    <n v="0"/>
  </r>
  <r>
    <x v="0"/>
    <x v="10"/>
    <x v="0"/>
    <x v="269"/>
    <n v="964"/>
    <n v="84564"/>
    <n v="1969426"/>
    <n v="0"/>
    <n v="0"/>
  </r>
  <r>
    <x v="0"/>
    <x v="11"/>
    <x v="1"/>
    <x v="270"/>
    <n v="1002"/>
    <n v="86416"/>
    <n v="2210040"/>
    <n v="0"/>
    <n v="0"/>
  </r>
  <r>
    <x v="0"/>
    <x v="11"/>
    <x v="1"/>
    <x v="271"/>
    <n v="1052"/>
    <n v="81816"/>
    <n v="2305723"/>
    <n v="0"/>
    <n v="0"/>
  </r>
  <r>
    <x v="0"/>
    <x v="11"/>
    <x v="1"/>
    <x v="272"/>
    <n v="1082"/>
    <n v="85982"/>
    <n v="2426602"/>
    <n v="0"/>
    <n v="0"/>
  </r>
  <r>
    <x v="0"/>
    <x v="11"/>
    <x v="1"/>
    <x v="273"/>
    <n v="1022"/>
    <n v="84718"/>
    <n v="2405677"/>
    <n v="0"/>
    <n v="0"/>
  </r>
  <r>
    <x v="0"/>
    <x v="11"/>
    <x v="1"/>
    <x v="274"/>
    <n v="964"/>
    <n v="83770"/>
    <n v="2344038"/>
    <n v="0"/>
    <n v="0"/>
  </r>
  <r>
    <x v="0"/>
    <x v="11"/>
    <x v="1"/>
    <x v="275"/>
    <n v="780"/>
    <n v="78156"/>
    <n v="1985312"/>
    <n v="0"/>
    <n v="0"/>
  </r>
  <r>
    <x v="0"/>
    <x v="11"/>
    <x v="1"/>
    <x v="276"/>
    <n v="772"/>
    <n v="78586"/>
    <n v="1984600"/>
    <n v="0"/>
    <n v="0"/>
  </r>
  <r>
    <x v="0"/>
    <x v="11"/>
    <x v="2"/>
    <x v="277"/>
    <n v="804"/>
    <n v="73166"/>
    <n v="2192394"/>
    <n v="0"/>
    <n v="0"/>
  </r>
  <r>
    <x v="0"/>
    <x v="11"/>
    <x v="2"/>
    <x v="278"/>
    <n v="826"/>
    <n v="75386"/>
    <n v="2063530"/>
    <n v="0"/>
    <n v="0"/>
  </r>
  <r>
    <x v="0"/>
    <x v="11"/>
    <x v="2"/>
    <x v="279"/>
    <n v="822"/>
    <n v="75414"/>
    <n v="2003523"/>
    <n v="0"/>
    <n v="0"/>
  </r>
  <r>
    <x v="0"/>
    <x v="11"/>
    <x v="2"/>
    <x v="280"/>
    <n v="884"/>
    <n v="66984"/>
    <n v="2231536"/>
    <n v="0"/>
    <n v="0"/>
  </r>
  <r>
    <x v="0"/>
    <x v="11"/>
    <x v="2"/>
    <x v="281"/>
    <n v="782"/>
    <n v="66174"/>
    <n v="2113802"/>
    <n v="0"/>
    <n v="0"/>
  </r>
  <r>
    <x v="0"/>
    <x v="11"/>
    <x v="2"/>
    <x v="282"/>
    <n v="676"/>
    <n v="61280"/>
    <n v="1964825"/>
    <n v="0"/>
    <n v="0"/>
  </r>
  <r>
    <x v="0"/>
    <x v="11"/>
    <x v="2"/>
    <x v="283"/>
    <n v="708"/>
    <n v="68842"/>
    <n v="1926068"/>
    <n v="0"/>
    <n v="0"/>
  </r>
  <r>
    <x v="0"/>
    <x v="11"/>
    <x v="3"/>
    <x v="284"/>
    <n v="768"/>
    <n v="67706"/>
    <n v="2203796"/>
    <n v="0"/>
    <n v="0"/>
  </r>
  <r>
    <x v="0"/>
    <x v="11"/>
    <x v="3"/>
    <x v="285"/>
    <n v="712"/>
    <n v="66720"/>
    <n v="2327126"/>
    <n v="0"/>
    <n v="0"/>
  </r>
  <r>
    <x v="0"/>
    <x v="11"/>
    <x v="3"/>
    <x v="286"/>
    <n v="684"/>
    <n v="61782"/>
    <n v="2295418"/>
    <n v="0"/>
    <n v="0"/>
  </r>
  <r>
    <x v="0"/>
    <x v="11"/>
    <x v="3"/>
    <x v="287"/>
    <n v="684"/>
    <n v="59758"/>
    <n v="2333628"/>
    <n v="0"/>
    <n v="0"/>
  </r>
  <r>
    <x v="0"/>
    <x v="11"/>
    <x v="3"/>
    <x v="288"/>
    <n v="684"/>
    <n v="59516"/>
    <n v="2265576"/>
    <n v="0"/>
    <n v="0"/>
  </r>
  <r>
    <x v="0"/>
    <x v="11"/>
    <x v="3"/>
    <x v="289"/>
    <n v="664"/>
    <n v="51468"/>
    <n v="1989510"/>
    <n v="0"/>
    <n v="0"/>
  </r>
  <r>
    <x v="0"/>
    <x v="11"/>
    <x v="3"/>
    <x v="290"/>
    <n v="604"/>
    <n v="60500"/>
    <n v="1967526"/>
    <n v="0"/>
    <n v="0"/>
  </r>
  <r>
    <x v="0"/>
    <x v="11"/>
    <x v="4"/>
    <x v="291"/>
    <n v="658"/>
    <n v="54064"/>
    <n v="2204451"/>
    <n v="0"/>
    <n v="0"/>
  </r>
  <r>
    <x v="0"/>
    <x v="11"/>
    <x v="4"/>
    <x v="292"/>
    <n v="630"/>
    <n v="59892"/>
    <n v="2112212"/>
    <n v="0"/>
    <n v="0"/>
  </r>
  <r>
    <x v="0"/>
    <x v="11"/>
    <x v="4"/>
    <x v="293"/>
    <n v="674"/>
    <n v="49110"/>
    <n v="2205067"/>
    <n v="0"/>
    <n v="0"/>
  </r>
  <r>
    <x v="0"/>
    <x v="11"/>
    <x v="4"/>
    <x v="294"/>
    <n v="502"/>
    <n v="44368"/>
    <n v="1925525"/>
    <n v="0"/>
    <n v="0"/>
  </r>
  <r>
    <x v="0"/>
    <x v="11"/>
    <x v="4"/>
    <x v="295"/>
    <n v="560"/>
    <n v="42932"/>
    <n v="1871205"/>
    <n v="0"/>
    <n v="0"/>
  </r>
  <r>
    <x v="0"/>
    <x v="11"/>
    <x v="4"/>
    <x v="296"/>
    <n v="562"/>
    <n v="42194"/>
    <n v="1699394"/>
    <n v="0"/>
    <n v="0"/>
  </r>
  <r>
    <x v="0"/>
    <x v="11"/>
    <x v="4"/>
    <x v="297"/>
    <n v="500"/>
    <n v="49644"/>
    <n v="1834881"/>
    <n v="0"/>
    <n v="0"/>
  </r>
  <r>
    <x v="0"/>
    <x v="11"/>
    <x v="0"/>
    <x v="298"/>
    <n v="570"/>
    <n v="53178"/>
    <n v="2177602"/>
    <n v="0"/>
    <n v="0"/>
  </r>
  <r>
    <x v="0"/>
    <x v="11"/>
    <x v="0"/>
    <x v="299"/>
    <n v="598"/>
    <n v="52814"/>
    <n v="2252604"/>
    <n v="0"/>
    <n v="0"/>
  </r>
  <r>
    <x v="0"/>
    <x v="11"/>
    <x v="0"/>
    <x v="300"/>
    <n v="488"/>
    <n v="43938"/>
    <n v="2188745"/>
    <n v="0"/>
    <n v="0"/>
  </r>
  <r>
    <x v="1"/>
    <x v="0"/>
    <x v="1"/>
    <x v="301"/>
    <n v="474"/>
    <n v="47676"/>
    <n v="1907519"/>
    <n v="0"/>
    <n v="0"/>
  </r>
  <r>
    <x v="1"/>
    <x v="0"/>
    <x v="1"/>
    <x v="302"/>
    <n v="432"/>
    <n v="41806"/>
    <n v="1926582"/>
    <n v="0"/>
    <n v="0"/>
  </r>
  <r>
    <x v="1"/>
    <x v="0"/>
    <x v="1"/>
    <x v="303"/>
    <n v="430"/>
    <n v="39316"/>
    <n v="1689717"/>
    <n v="0"/>
    <n v="0"/>
  </r>
  <r>
    <x v="1"/>
    <x v="0"/>
    <x v="1"/>
    <x v="304"/>
    <n v="400"/>
    <n v="58418"/>
    <n v="1724356"/>
    <n v="0"/>
    <n v="0"/>
  </r>
  <r>
    <x v="1"/>
    <x v="0"/>
    <x v="1"/>
    <x v="305"/>
    <n v="530"/>
    <n v="42322"/>
    <n v="1956413"/>
    <n v="0"/>
    <n v="0"/>
  </r>
  <r>
    <x v="1"/>
    <x v="0"/>
    <x v="1"/>
    <x v="306"/>
    <n v="444"/>
    <n v="39378"/>
    <n v="2013524"/>
    <n v="0"/>
    <n v="0"/>
  </r>
  <r>
    <x v="1"/>
    <x v="0"/>
    <x v="1"/>
    <x v="307"/>
    <n v="466"/>
    <n v="41006"/>
    <n v="2005809"/>
    <n v="0"/>
    <n v="0"/>
  </r>
  <r>
    <x v="1"/>
    <x v="0"/>
    <x v="2"/>
    <x v="308"/>
    <n v="458"/>
    <n v="38484"/>
    <n v="1987553"/>
    <n v="0"/>
    <n v="0"/>
  </r>
  <r>
    <x v="1"/>
    <x v="0"/>
    <x v="2"/>
    <x v="309"/>
    <n v="426"/>
    <n v="38920"/>
    <n v="1895958"/>
    <n v="0"/>
    <n v="0"/>
  </r>
  <r>
    <x v="1"/>
    <x v="0"/>
    <x v="2"/>
    <x v="310"/>
    <n v="300"/>
    <n v="33474"/>
    <n v="1614172"/>
    <n v="0"/>
    <n v="0"/>
  </r>
  <r>
    <x v="1"/>
    <x v="0"/>
    <x v="2"/>
    <x v="311"/>
    <n v="332"/>
    <n v="37156"/>
    <n v="1710122"/>
    <n v="0"/>
    <n v="0"/>
  </r>
  <r>
    <x v="1"/>
    <x v="0"/>
    <x v="2"/>
    <x v="312"/>
    <n v="400"/>
    <n v="35524"/>
    <n v="1823647"/>
    <n v="0"/>
    <n v="0"/>
  </r>
  <r>
    <x v="1"/>
    <x v="0"/>
    <x v="2"/>
    <x v="313"/>
    <n v="402"/>
    <n v="35594"/>
    <n v="1749542"/>
    <n v="0"/>
    <n v="0"/>
  </r>
  <r>
    <x v="1"/>
    <x v="0"/>
    <x v="2"/>
    <x v="314"/>
    <n v="378"/>
    <n v="31886"/>
    <n v="1678004"/>
    <n v="0"/>
    <n v="0"/>
  </r>
  <r>
    <x v="1"/>
    <x v="0"/>
    <x v="3"/>
    <x v="315"/>
    <n v="352"/>
    <n v="33618"/>
    <n v="1657483"/>
    <n v="0"/>
    <n v="0"/>
  </r>
  <r>
    <x v="1"/>
    <x v="1"/>
    <x v="4"/>
    <x v="316"/>
    <n v="216"/>
    <n v="22582"/>
    <n v="1416707"/>
    <n v="0"/>
    <n v="0"/>
  </r>
  <r>
    <x v="1"/>
    <x v="0"/>
    <x v="4"/>
    <x v="317"/>
    <n v="276"/>
    <n v="26500"/>
    <n v="1356265"/>
    <n v="11292"/>
    <n v="0"/>
  </r>
  <r>
    <x v="1"/>
    <x v="0"/>
    <x v="0"/>
    <x v="318"/>
    <n v="232"/>
    <n v="23764"/>
    <n v="1260921"/>
    <n v="29018"/>
    <n v="0"/>
  </r>
  <r>
    <x v="1"/>
    <x v="0"/>
    <x v="3"/>
    <x v="319"/>
    <n v="290"/>
    <n v="29026"/>
    <n v="1412580"/>
    <n v="33120"/>
    <n v="0"/>
  </r>
  <r>
    <x v="1"/>
    <x v="1"/>
    <x v="2"/>
    <x v="320"/>
    <n v="182"/>
    <n v="19000"/>
    <n v="1200171"/>
    <n v="40047"/>
    <n v="1651"/>
  </r>
  <r>
    <x v="1"/>
    <x v="1"/>
    <x v="3"/>
    <x v="321"/>
    <n v="166"/>
    <n v="19430"/>
    <n v="1337352"/>
    <n v="45705"/>
    <n v="14232"/>
  </r>
  <r>
    <x v="1"/>
    <x v="1"/>
    <x v="4"/>
    <x v="322"/>
    <n v="222"/>
    <n v="23418"/>
    <n v="1648009"/>
    <n v="56406"/>
    <n v="2313"/>
  </r>
  <r>
    <x v="1"/>
    <x v="0"/>
    <x v="4"/>
    <x v="323"/>
    <n v="262"/>
    <n v="26296"/>
    <n v="1362263"/>
    <n v="66466"/>
    <n v="0"/>
  </r>
  <r>
    <x v="1"/>
    <x v="1"/>
    <x v="1"/>
    <x v="324"/>
    <n v="172"/>
    <n v="23512"/>
    <n v="1303674"/>
    <n v="74080"/>
    <n v="0"/>
  </r>
  <r>
    <x v="1"/>
    <x v="2"/>
    <x v="1"/>
    <x v="325"/>
    <n v="194"/>
    <n v="28606"/>
    <n v="1359734"/>
    <n v="114059"/>
    <n v="13843"/>
  </r>
  <r>
    <x v="1"/>
    <x v="2"/>
    <x v="2"/>
    <x v="326"/>
    <n v="240"/>
    <n v="35180"/>
    <n v="1558359"/>
    <n v="288959"/>
    <n v="49193"/>
  </r>
  <r>
    <x v="1"/>
    <x v="1"/>
    <x v="3"/>
    <x v="327"/>
    <n v="198"/>
    <n v="23672"/>
    <n v="1351626"/>
    <n v="301425"/>
    <n v="226338"/>
  </r>
  <r>
    <x v="1"/>
    <x v="0"/>
    <x v="3"/>
    <x v="328"/>
    <n v="304"/>
    <n v="40142"/>
    <n v="1685264"/>
    <n v="339211"/>
    <n v="0"/>
  </r>
  <r>
    <x v="1"/>
    <x v="0"/>
    <x v="3"/>
    <x v="329"/>
    <n v="324"/>
    <n v="34458"/>
    <n v="1649667"/>
    <n v="352736"/>
    <n v="0"/>
  </r>
  <r>
    <x v="1"/>
    <x v="1"/>
    <x v="1"/>
    <x v="330"/>
    <n v="226"/>
    <n v="28500"/>
    <n v="1459601"/>
    <n v="375937"/>
    <n v="0"/>
  </r>
  <r>
    <x v="1"/>
    <x v="0"/>
    <x v="4"/>
    <x v="331"/>
    <n v="312"/>
    <n v="32066"/>
    <n v="1653874"/>
    <n v="380000"/>
    <n v="0"/>
  </r>
  <r>
    <x v="1"/>
    <x v="1"/>
    <x v="1"/>
    <x v="332"/>
    <n v="188"/>
    <n v="26886"/>
    <n v="1309224"/>
    <n v="380727"/>
    <n v="0"/>
  </r>
  <r>
    <x v="1"/>
    <x v="0"/>
    <x v="3"/>
    <x v="333"/>
    <n v="362"/>
    <n v="34404"/>
    <n v="1675238"/>
    <n v="382362"/>
    <n v="0"/>
  </r>
  <r>
    <x v="1"/>
    <x v="4"/>
    <x v="1"/>
    <x v="334"/>
    <n v="6846"/>
    <n v="600008"/>
    <n v="3517475"/>
    <n v="405867"/>
    <n v="357697"/>
  </r>
  <r>
    <x v="1"/>
    <x v="2"/>
    <x v="4"/>
    <x v="335"/>
    <n v="590"/>
    <n v="64538"/>
    <n v="2058511"/>
    <n v="430849"/>
    <n v="46877"/>
  </r>
  <r>
    <x v="1"/>
    <x v="0"/>
    <x v="3"/>
    <x v="336"/>
    <n v="322"/>
    <n v="35468"/>
    <n v="1720958"/>
    <n v="468743"/>
    <n v="0"/>
  </r>
  <r>
    <x v="1"/>
    <x v="1"/>
    <x v="3"/>
    <x v="337"/>
    <n v="178"/>
    <n v="22826"/>
    <n v="1440552"/>
    <n v="471215"/>
    <n v="222336"/>
  </r>
  <r>
    <x v="1"/>
    <x v="0"/>
    <x v="3"/>
    <x v="338"/>
    <n v="274"/>
    <n v="34254"/>
    <n v="1417281"/>
    <n v="478599"/>
    <n v="0"/>
  </r>
  <r>
    <x v="1"/>
    <x v="0"/>
    <x v="0"/>
    <x v="339"/>
    <n v="256"/>
    <n v="28154"/>
    <n v="1619574"/>
    <n v="486572"/>
    <n v="0"/>
  </r>
  <r>
    <x v="1"/>
    <x v="1"/>
    <x v="4"/>
    <x v="340"/>
    <n v="206"/>
    <n v="27938"/>
    <n v="1528044"/>
    <n v="499731"/>
    <n v="278245"/>
  </r>
  <r>
    <x v="1"/>
    <x v="1"/>
    <x v="4"/>
    <x v="341"/>
    <n v="282"/>
    <n v="24200"/>
    <n v="1558656"/>
    <n v="522957"/>
    <n v="434012"/>
  </r>
  <r>
    <x v="1"/>
    <x v="1"/>
    <x v="2"/>
    <x v="342"/>
    <n v="178"/>
    <n v="22214"/>
    <n v="1524509"/>
    <n v="529618"/>
    <n v="47041"/>
  </r>
  <r>
    <x v="1"/>
    <x v="1"/>
    <x v="3"/>
    <x v="343"/>
    <n v="200"/>
    <n v="20430"/>
    <n v="1571442"/>
    <n v="543927"/>
    <n v="467719"/>
  </r>
  <r>
    <x v="1"/>
    <x v="1"/>
    <x v="3"/>
    <x v="344"/>
    <n v="164"/>
    <n v="23586"/>
    <n v="1191659"/>
    <n v="583024"/>
    <n v="268156"/>
  </r>
  <r>
    <x v="1"/>
    <x v="1"/>
    <x v="1"/>
    <x v="345"/>
    <n v="214"/>
    <n v="35626"/>
    <n v="1547348"/>
    <n v="619662"/>
    <n v="0"/>
  </r>
  <r>
    <x v="1"/>
    <x v="1"/>
    <x v="3"/>
    <x v="346"/>
    <n v="200"/>
    <n v="24056"/>
    <n v="1463010"/>
    <n v="627562"/>
    <n v="178509"/>
  </r>
  <r>
    <x v="1"/>
    <x v="1"/>
    <x v="4"/>
    <x v="347"/>
    <n v="152"/>
    <n v="26466"/>
    <n v="1293135"/>
    <n v="629376"/>
    <n v="577415"/>
  </r>
  <r>
    <x v="1"/>
    <x v="1"/>
    <x v="4"/>
    <x v="348"/>
    <n v="228"/>
    <n v="25580"/>
    <n v="1726521"/>
    <n v="639870"/>
    <n v="838672"/>
  </r>
  <r>
    <x v="1"/>
    <x v="0"/>
    <x v="4"/>
    <x v="349"/>
    <n v="246"/>
    <n v="28522"/>
    <n v="1388000"/>
    <n v="650348"/>
    <n v="0"/>
  </r>
  <r>
    <x v="1"/>
    <x v="0"/>
    <x v="4"/>
    <x v="350"/>
    <n v="306"/>
    <n v="34332"/>
    <n v="1774967"/>
    <n v="689487"/>
    <n v="0"/>
  </r>
  <r>
    <x v="1"/>
    <x v="1"/>
    <x v="2"/>
    <x v="351"/>
    <n v="188"/>
    <n v="25856"/>
    <n v="1524906"/>
    <n v="701378"/>
    <n v="0"/>
  </r>
  <r>
    <x v="1"/>
    <x v="1"/>
    <x v="1"/>
    <x v="352"/>
    <n v="150"/>
    <n v="23522"/>
    <n v="1550943"/>
    <n v="715396"/>
    <n v="0"/>
  </r>
  <r>
    <x v="1"/>
    <x v="1"/>
    <x v="4"/>
    <x v="353"/>
    <n v="238"/>
    <n v="24444"/>
    <n v="1640636"/>
    <n v="715470"/>
    <n v="831466"/>
  </r>
  <r>
    <x v="1"/>
    <x v="2"/>
    <x v="1"/>
    <x v="354"/>
    <n v="184"/>
    <n v="24944"/>
    <n v="1401908"/>
    <n v="752079"/>
    <n v="280466"/>
  </r>
  <r>
    <x v="1"/>
    <x v="9"/>
    <x v="3"/>
    <x v="355"/>
    <n v="326"/>
    <n v="35736"/>
    <n v="2060564"/>
    <n v="781769"/>
    <n v="1094915"/>
  </r>
  <r>
    <x v="1"/>
    <x v="2"/>
    <x v="2"/>
    <x v="356"/>
    <n v="238"/>
    <n v="30184"/>
    <n v="1607486"/>
    <n v="781786"/>
    <n v="147275"/>
  </r>
  <r>
    <x v="1"/>
    <x v="1"/>
    <x v="2"/>
    <x v="357"/>
    <n v="220"/>
    <n v="23592"/>
    <n v="1540009"/>
    <n v="803978"/>
    <n v="0"/>
  </r>
  <r>
    <x v="1"/>
    <x v="0"/>
    <x v="4"/>
    <x v="358"/>
    <n v="232"/>
    <n v="32184"/>
    <n v="1470452"/>
    <n v="813269"/>
    <n v="0"/>
  </r>
  <r>
    <x v="1"/>
    <x v="4"/>
    <x v="2"/>
    <x v="359"/>
    <n v="7498"/>
    <n v="707554"/>
    <n v="3446842"/>
    <n v="848620"/>
    <n v="625011"/>
  </r>
  <r>
    <x v="1"/>
    <x v="1"/>
    <x v="2"/>
    <x v="360"/>
    <n v="156"/>
    <n v="27200"/>
    <n v="1324874"/>
    <n v="891839"/>
    <n v="0"/>
  </r>
  <r>
    <x v="1"/>
    <x v="2"/>
    <x v="3"/>
    <x v="361"/>
    <n v="426"/>
    <n v="42410"/>
    <n v="1910708"/>
    <n v="898230"/>
    <n v="26084"/>
  </r>
  <r>
    <x v="1"/>
    <x v="1"/>
    <x v="2"/>
    <x v="362"/>
    <n v="208"/>
    <n v="22716"/>
    <n v="1580227"/>
    <n v="910764"/>
    <n v="0"/>
  </r>
  <r>
    <x v="1"/>
    <x v="1"/>
    <x v="1"/>
    <x v="363"/>
    <n v="190"/>
    <n v="29024"/>
    <n v="1589459"/>
    <n v="912707"/>
    <n v="0"/>
  </r>
  <r>
    <x v="1"/>
    <x v="1"/>
    <x v="2"/>
    <x v="364"/>
    <n v="170"/>
    <n v="31444"/>
    <n v="1601403"/>
    <n v="965159"/>
    <n v="0"/>
  </r>
  <r>
    <x v="1"/>
    <x v="1"/>
    <x v="3"/>
    <x v="365"/>
    <n v="200"/>
    <n v="21826"/>
    <n v="1521908"/>
    <n v="1009902"/>
    <n v="477944"/>
  </r>
  <r>
    <x v="1"/>
    <x v="1"/>
    <x v="1"/>
    <x v="366"/>
    <n v="240"/>
    <n v="31576"/>
    <n v="1581515"/>
    <n v="1018592"/>
    <n v="0"/>
  </r>
  <r>
    <x v="1"/>
    <x v="2"/>
    <x v="0"/>
    <x v="367"/>
    <n v="532"/>
    <n v="73978"/>
    <n v="1706256"/>
    <n v="1102122"/>
    <n v="61468"/>
  </r>
  <r>
    <x v="1"/>
    <x v="0"/>
    <x v="4"/>
    <x v="368"/>
    <n v="324"/>
    <n v="40630"/>
    <n v="1539803"/>
    <n v="1142072"/>
    <n v="0"/>
  </r>
  <r>
    <x v="1"/>
    <x v="0"/>
    <x v="0"/>
    <x v="369"/>
    <n v="274"/>
    <n v="29772"/>
    <n v="1559411"/>
    <n v="1142271"/>
    <n v="0"/>
  </r>
  <r>
    <x v="1"/>
    <x v="2"/>
    <x v="1"/>
    <x v="370"/>
    <n v="196"/>
    <n v="26226"/>
    <n v="1592023"/>
    <n v="1206934"/>
    <n v="230886"/>
  </r>
  <r>
    <x v="1"/>
    <x v="4"/>
    <x v="3"/>
    <x v="371"/>
    <n v="8196"/>
    <n v="757052"/>
    <n v="3610532"/>
    <n v="1246485"/>
    <n v="159052"/>
  </r>
  <r>
    <x v="1"/>
    <x v="4"/>
    <x v="2"/>
    <x v="372"/>
    <n v="7778"/>
    <n v="706400"/>
    <n v="3755437"/>
    <n v="1312538"/>
    <n v="1005452"/>
  </r>
  <r>
    <x v="1"/>
    <x v="9"/>
    <x v="3"/>
    <x v="373"/>
    <n v="330"/>
    <n v="39158"/>
    <n v="2181147"/>
    <n v="1314565"/>
    <n v="1401752"/>
  </r>
  <r>
    <x v="1"/>
    <x v="3"/>
    <x v="4"/>
    <x v="374"/>
    <n v="5616"/>
    <n v="437252"/>
    <n v="3446337"/>
    <n v="1370482"/>
    <n v="617487"/>
  </r>
  <r>
    <x v="1"/>
    <x v="9"/>
    <x v="0"/>
    <x v="375"/>
    <n v="502"/>
    <n v="26304"/>
    <n v="2201999"/>
    <n v="1500820"/>
    <n v="1866920"/>
  </r>
  <r>
    <x v="1"/>
    <x v="9"/>
    <x v="4"/>
    <x v="376"/>
    <n v="884"/>
    <n v="37216"/>
    <n v="2327902"/>
    <n v="1508838"/>
    <n v="1830436"/>
  </r>
  <r>
    <x v="1"/>
    <x v="7"/>
    <x v="4"/>
    <x v="377"/>
    <n v="770"/>
    <n v="88206"/>
    <n v="2806035"/>
    <n v="1515768"/>
    <n v="604668"/>
  </r>
  <r>
    <x v="1"/>
    <x v="2"/>
    <x v="1"/>
    <x v="378"/>
    <n v="174"/>
    <n v="28142"/>
    <n v="1619923"/>
    <n v="1577514"/>
    <n v="324189"/>
  </r>
  <r>
    <x v="1"/>
    <x v="4"/>
    <x v="1"/>
    <x v="379"/>
    <n v="7572"/>
    <n v="675396"/>
    <n v="3595333"/>
    <n v="1631182"/>
    <n v="1478007"/>
  </r>
  <r>
    <x v="1"/>
    <x v="6"/>
    <x v="2"/>
    <x v="380"/>
    <n v="1440"/>
    <n v="79376"/>
    <n v="3314264"/>
    <n v="1694579"/>
    <n v="944712"/>
  </r>
  <r>
    <x v="1"/>
    <x v="4"/>
    <x v="1"/>
    <x v="381"/>
    <n v="6878"/>
    <n v="637820"/>
    <n v="3491681"/>
    <n v="1702825"/>
    <n v="1754998"/>
  </r>
  <r>
    <x v="1"/>
    <x v="4"/>
    <x v="2"/>
    <x v="382"/>
    <n v="8184"/>
    <n v="772790"/>
    <n v="4014568"/>
    <n v="1734254"/>
    <n v="2443707"/>
  </r>
  <r>
    <x v="1"/>
    <x v="4"/>
    <x v="1"/>
    <x v="383"/>
    <n v="7958"/>
    <n v="661436"/>
    <n v="4059014"/>
    <n v="1857502"/>
    <n v="2166695"/>
  </r>
  <r>
    <x v="1"/>
    <x v="3"/>
    <x v="3"/>
    <x v="384"/>
    <n v="3240"/>
    <n v="287678"/>
    <n v="3248539"/>
    <n v="1881012"/>
    <n v="577746"/>
  </r>
  <r>
    <x v="1"/>
    <x v="4"/>
    <x v="4"/>
    <x v="385"/>
    <n v="8908"/>
    <n v="604506"/>
    <n v="4099410"/>
    <n v="1969945"/>
    <n v="125435"/>
  </r>
  <r>
    <x v="1"/>
    <x v="4"/>
    <x v="0"/>
    <x v="386"/>
    <n v="6260"/>
    <n v="475328"/>
    <n v="3795611"/>
    <n v="1991788"/>
    <n v="183242"/>
  </r>
  <r>
    <x v="1"/>
    <x v="2"/>
    <x v="2"/>
    <x v="387"/>
    <n v="250"/>
    <n v="36308"/>
    <n v="1635068"/>
    <n v="2032818"/>
    <n v="567515"/>
  </r>
  <r>
    <x v="1"/>
    <x v="2"/>
    <x v="1"/>
    <x v="388"/>
    <n v="226"/>
    <n v="27576"/>
    <n v="1616008"/>
    <n v="2033154"/>
    <n v="662195"/>
  </r>
  <r>
    <x v="1"/>
    <x v="4"/>
    <x v="1"/>
    <x v="389"/>
    <n v="8466"/>
    <n v="655350"/>
    <n v="4046305"/>
    <n v="2046520"/>
    <n v="2688936"/>
  </r>
  <r>
    <x v="1"/>
    <x v="4"/>
    <x v="2"/>
    <x v="390"/>
    <n v="8256"/>
    <n v="704010"/>
    <n v="4015673"/>
    <n v="2075285"/>
    <n v="1872476"/>
  </r>
  <r>
    <x v="1"/>
    <x v="4"/>
    <x v="3"/>
    <x v="391"/>
    <n v="7754"/>
    <n v="738010"/>
    <n v="4322959"/>
    <n v="2078010"/>
    <n v="316219"/>
  </r>
  <r>
    <x v="1"/>
    <x v="2"/>
    <x v="2"/>
    <x v="392"/>
    <n v="266"/>
    <n v="41286"/>
    <n v="1553973"/>
    <n v="2081599"/>
    <n v="593007"/>
  </r>
  <r>
    <x v="1"/>
    <x v="6"/>
    <x v="3"/>
    <x v="393"/>
    <n v="1002"/>
    <n v="77090"/>
    <n v="3452508"/>
    <n v="2101348"/>
    <n v="998208"/>
  </r>
  <r>
    <x v="1"/>
    <x v="4"/>
    <x v="2"/>
    <x v="394"/>
    <n v="8000"/>
    <n v="689352"/>
    <n v="3999781"/>
    <n v="2120299"/>
    <n v="2041007"/>
  </r>
  <r>
    <x v="1"/>
    <x v="4"/>
    <x v="2"/>
    <x v="395"/>
    <n v="7758"/>
    <n v="711860"/>
    <n v="3703147"/>
    <n v="2177063"/>
    <n v="2880963"/>
  </r>
  <r>
    <x v="1"/>
    <x v="4"/>
    <x v="1"/>
    <x v="396"/>
    <n v="7846"/>
    <n v="656698"/>
    <n v="4054365"/>
    <n v="2223041"/>
    <n v="2684440"/>
  </r>
  <r>
    <x v="1"/>
    <x v="4"/>
    <x v="1"/>
    <x v="397"/>
    <n v="7370"/>
    <n v="617376"/>
    <n v="3973355"/>
    <n v="2226100"/>
    <n v="1415142"/>
  </r>
  <r>
    <x v="1"/>
    <x v="4"/>
    <x v="2"/>
    <x v="398"/>
    <n v="8396"/>
    <n v="710796"/>
    <n v="4041967"/>
    <n v="2248566"/>
    <n v="2792673"/>
  </r>
  <r>
    <x v="1"/>
    <x v="2"/>
    <x v="1"/>
    <x v="399"/>
    <n v="200"/>
    <n v="28758"/>
    <n v="1582651"/>
    <n v="2278628"/>
    <n v="504640"/>
  </r>
  <r>
    <x v="1"/>
    <x v="4"/>
    <x v="3"/>
    <x v="400"/>
    <n v="8154"/>
    <n v="725094"/>
    <n v="3837010"/>
    <n v="2296202"/>
    <n v="1228968"/>
  </r>
  <r>
    <x v="1"/>
    <x v="4"/>
    <x v="3"/>
    <x v="401"/>
    <n v="9058"/>
    <n v="779516"/>
    <n v="4154311"/>
    <n v="2309794"/>
    <n v="394209"/>
  </r>
  <r>
    <x v="1"/>
    <x v="2"/>
    <x v="1"/>
    <x v="402"/>
    <n v="218"/>
    <n v="28372"/>
    <n v="1621511"/>
    <n v="2320443"/>
    <n v="583299"/>
  </r>
  <r>
    <x v="1"/>
    <x v="6"/>
    <x v="1"/>
    <x v="403"/>
    <n v="1450"/>
    <n v="84684"/>
    <n v="3402495"/>
    <n v="2373042"/>
    <n v="968438"/>
  </r>
  <r>
    <x v="1"/>
    <x v="7"/>
    <x v="1"/>
    <x v="404"/>
    <n v="848"/>
    <n v="73256"/>
    <n v="3408960"/>
    <n v="2376852"/>
    <n v="1473234"/>
  </r>
  <r>
    <x v="1"/>
    <x v="2"/>
    <x v="2"/>
    <x v="405"/>
    <n v="318"/>
    <n v="33016"/>
    <n v="1705165"/>
    <n v="2445451"/>
    <n v="560315"/>
  </r>
  <r>
    <x v="1"/>
    <x v="3"/>
    <x v="0"/>
    <x v="406"/>
    <n v="7004"/>
    <n v="583454"/>
    <n v="4070077"/>
    <n v="2546354"/>
    <n v="1889797"/>
  </r>
  <r>
    <x v="1"/>
    <x v="4"/>
    <x v="3"/>
    <x v="407"/>
    <n v="8668"/>
    <n v="844782"/>
    <n v="3788477"/>
    <n v="2559488"/>
    <n v="486448"/>
  </r>
  <r>
    <x v="1"/>
    <x v="3"/>
    <x v="4"/>
    <x v="408"/>
    <n v="7292"/>
    <n v="548342"/>
    <n v="3863607"/>
    <n v="2559692"/>
    <n v="1812093"/>
  </r>
  <r>
    <x v="1"/>
    <x v="7"/>
    <x v="2"/>
    <x v="409"/>
    <n v="894"/>
    <n v="79664"/>
    <n v="3608835"/>
    <n v="2578884"/>
    <n v="1129650"/>
  </r>
  <r>
    <x v="1"/>
    <x v="4"/>
    <x v="3"/>
    <x v="410"/>
    <n v="8388"/>
    <n v="715250"/>
    <n v="4311346"/>
    <n v="2598532"/>
    <n v="380988"/>
  </r>
  <r>
    <x v="1"/>
    <x v="5"/>
    <x v="1"/>
    <x v="411"/>
    <n v="4888"/>
    <n v="348312"/>
    <n v="3680521"/>
    <n v="2752427"/>
    <n v="175300"/>
  </r>
  <r>
    <x v="1"/>
    <x v="6"/>
    <x v="4"/>
    <x v="412"/>
    <n v="822"/>
    <n v="71890"/>
    <n v="3090208"/>
    <n v="2829993"/>
    <n v="1260112"/>
  </r>
  <r>
    <x v="1"/>
    <x v="4"/>
    <x v="4"/>
    <x v="413"/>
    <n v="7478"/>
    <n v="710276"/>
    <n v="4398503"/>
    <n v="2886307"/>
    <n v="371108"/>
  </r>
  <r>
    <x v="1"/>
    <x v="9"/>
    <x v="2"/>
    <x v="414"/>
    <n v="756"/>
    <n v="38740"/>
    <n v="2469867"/>
    <n v="2924482"/>
    <n v="3510075"/>
  </r>
  <r>
    <x v="1"/>
    <x v="5"/>
    <x v="2"/>
    <x v="415"/>
    <n v="7844"/>
    <n v="239148"/>
    <n v="3471615"/>
    <n v="2952420"/>
    <n v="354979"/>
  </r>
  <r>
    <x v="1"/>
    <x v="7"/>
    <x v="3"/>
    <x v="416"/>
    <n v="842"/>
    <n v="71872"/>
    <n v="2729239"/>
    <n v="2994698"/>
    <n v="1027023"/>
  </r>
  <r>
    <x v="1"/>
    <x v="3"/>
    <x v="3"/>
    <x v="417"/>
    <n v="4202"/>
    <n v="358868"/>
    <n v="3668570"/>
    <n v="3002818"/>
    <n v="1417392"/>
  </r>
  <r>
    <x v="1"/>
    <x v="9"/>
    <x v="1"/>
    <x v="418"/>
    <n v="364"/>
    <n v="53448"/>
    <n v="2294823"/>
    <n v="3074736"/>
    <n v="2440290"/>
  </r>
  <r>
    <x v="1"/>
    <x v="6"/>
    <x v="3"/>
    <x v="419"/>
    <n v="1020"/>
    <n v="77782"/>
    <n v="3694941"/>
    <n v="3085928"/>
    <n v="1671343"/>
  </r>
  <r>
    <x v="1"/>
    <x v="5"/>
    <x v="4"/>
    <x v="420"/>
    <n v="1956"/>
    <n v="117126"/>
    <n v="3987272"/>
    <n v="3097785"/>
    <n v="705863"/>
  </r>
  <r>
    <x v="1"/>
    <x v="3"/>
    <x v="4"/>
    <x v="421"/>
    <n v="6572"/>
    <n v="524698"/>
    <n v="3767411"/>
    <n v="3133328"/>
    <n v="1962691"/>
  </r>
  <r>
    <x v="1"/>
    <x v="3"/>
    <x v="0"/>
    <x v="422"/>
    <n v="7050"/>
    <n v="598396"/>
    <n v="4109487"/>
    <n v="3136639"/>
    <n v="2339986"/>
  </r>
  <r>
    <x v="1"/>
    <x v="2"/>
    <x v="2"/>
    <x v="423"/>
    <n v="280"/>
    <n v="39944"/>
    <n v="1622987"/>
    <n v="3264797"/>
    <n v="817514"/>
  </r>
  <r>
    <x v="1"/>
    <x v="3"/>
    <x v="4"/>
    <x v="424"/>
    <n v="5522"/>
    <n v="431618"/>
    <n v="3815783"/>
    <n v="3284028"/>
    <n v="1775266"/>
  </r>
  <r>
    <x v="1"/>
    <x v="2"/>
    <x v="2"/>
    <x v="425"/>
    <n v="152"/>
    <n v="33212"/>
    <n v="1387315"/>
    <n v="3383968"/>
    <n v="604759"/>
  </r>
  <r>
    <x v="1"/>
    <x v="9"/>
    <x v="3"/>
    <x v="426"/>
    <n v="292"/>
    <n v="39572"/>
    <n v="2264906"/>
    <n v="3439578"/>
    <n v="4985412"/>
  </r>
  <r>
    <x v="1"/>
    <x v="2"/>
    <x v="3"/>
    <x v="427"/>
    <n v="342"/>
    <n v="35586"/>
    <n v="2048261"/>
    <n v="3460683"/>
    <n v="653812"/>
  </r>
  <r>
    <x v="1"/>
    <x v="2"/>
    <x v="3"/>
    <x v="428"/>
    <n v="374"/>
    <n v="35492"/>
    <n v="1851916"/>
    <n v="3541676"/>
    <n v="646419"/>
  </r>
  <r>
    <x v="1"/>
    <x v="2"/>
    <x v="0"/>
    <x v="429"/>
    <n v="710"/>
    <n v="82484"/>
    <n v="1888921"/>
    <n v="3553801"/>
    <n v="312058"/>
  </r>
  <r>
    <x v="1"/>
    <x v="9"/>
    <x v="2"/>
    <x v="430"/>
    <n v="498"/>
    <n v="39622"/>
    <n v="3594484"/>
    <n v="3567181"/>
    <n v="4116139"/>
  </r>
  <r>
    <x v="1"/>
    <x v="2"/>
    <x v="0"/>
    <x v="431"/>
    <n v="916"/>
    <n v="80846"/>
    <n v="2190445"/>
    <n v="3579181"/>
    <n v="448267"/>
  </r>
  <r>
    <x v="1"/>
    <x v="2"/>
    <x v="3"/>
    <x v="432"/>
    <n v="312"/>
    <n v="40712"/>
    <n v="2070672"/>
    <n v="3635846"/>
    <n v="711737"/>
  </r>
  <r>
    <x v="1"/>
    <x v="8"/>
    <x v="1"/>
    <x v="433"/>
    <n v="436"/>
    <n v="87844"/>
    <n v="3207693"/>
    <n v="3669699"/>
    <n v="2074538"/>
  </r>
  <r>
    <x v="1"/>
    <x v="3"/>
    <x v="4"/>
    <x v="434"/>
    <n v="5240"/>
    <n v="441090"/>
    <n v="3925618"/>
    <n v="3720684"/>
    <n v="2059881"/>
  </r>
  <r>
    <x v="1"/>
    <x v="4"/>
    <x v="4"/>
    <x v="435"/>
    <n v="7686"/>
    <n v="566108"/>
    <n v="4498943"/>
    <n v="3751219"/>
    <n v="314586"/>
  </r>
  <r>
    <x v="1"/>
    <x v="4"/>
    <x v="4"/>
    <x v="436"/>
    <n v="8320"/>
    <n v="590528"/>
    <n v="4445761"/>
    <n v="3825744"/>
    <n v="412912"/>
  </r>
  <r>
    <x v="1"/>
    <x v="3"/>
    <x v="4"/>
    <x v="437"/>
    <n v="4514"/>
    <n v="384634"/>
    <n v="3753521"/>
    <n v="3845289"/>
    <n v="2425328"/>
  </r>
  <r>
    <x v="1"/>
    <x v="9"/>
    <x v="4"/>
    <x v="438"/>
    <n v="1468"/>
    <n v="34154"/>
    <n v="2702866"/>
    <n v="3878852"/>
    <n v="6469740"/>
  </r>
  <r>
    <x v="1"/>
    <x v="3"/>
    <x v="3"/>
    <x v="439"/>
    <n v="4042"/>
    <n v="333336"/>
    <n v="3562527"/>
    <n v="3967890"/>
    <n v="1988084"/>
  </r>
  <r>
    <x v="1"/>
    <x v="2"/>
    <x v="4"/>
    <x v="440"/>
    <n v="622"/>
    <n v="57456"/>
    <n v="2345551"/>
    <n v="4021322"/>
    <n v="242073"/>
  </r>
  <r>
    <x v="1"/>
    <x v="3"/>
    <x v="3"/>
    <x v="441"/>
    <n v="2996"/>
    <n v="276418"/>
    <n v="3466244"/>
    <n v="4039305"/>
    <n v="1305726"/>
  </r>
  <r>
    <x v="1"/>
    <x v="9"/>
    <x v="3"/>
    <x v="442"/>
    <n v="398"/>
    <n v="38890"/>
    <n v="2582964"/>
    <n v="4055382"/>
    <n v="4970362"/>
  </r>
  <r>
    <x v="1"/>
    <x v="3"/>
    <x v="3"/>
    <x v="443"/>
    <n v="2676"/>
    <n v="245772"/>
    <n v="3290339"/>
    <n v="4111362"/>
    <n v="1286206"/>
  </r>
  <r>
    <x v="1"/>
    <x v="6"/>
    <x v="2"/>
    <x v="444"/>
    <n v="2414"/>
    <n v="90582"/>
    <n v="4057619"/>
    <n v="4127158"/>
    <n v="2281335"/>
  </r>
  <r>
    <x v="1"/>
    <x v="5"/>
    <x v="0"/>
    <x v="445"/>
    <n v="2004"/>
    <n v="123626"/>
    <n v="4081276"/>
    <n v="4172138"/>
    <n v="1548168"/>
  </r>
  <r>
    <x v="1"/>
    <x v="3"/>
    <x v="4"/>
    <x v="446"/>
    <n v="5524"/>
    <n v="498018"/>
    <n v="3442204"/>
    <n v="4185876"/>
    <n v="2518085"/>
  </r>
  <r>
    <x v="1"/>
    <x v="2"/>
    <x v="4"/>
    <x v="447"/>
    <n v="554"/>
    <n v="47826"/>
    <n v="2096072"/>
    <n v="4185929"/>
    <n v="436441"/>
  </r>
  <r>
    <x v="1"/>
    <x v="2"/>
    <x v="4"/>
    <x v="448"/>
    <n v="498"/>
    <n v="53150"/>
    <n v="2198207"/>
    <n v="4216503"/>
    <n v="331102"/>
  </r>
  <r>
    <x v="1"/>
    <x v="6"/>
    <x v="2"/>
    <x v="449"/>
    <n v="1156"/>
    <n v="78586"/>
    <n v="4090585"/>
    <n v="4283333"/>
    <n v="3000321"/>
  </r>
  <r>
    <x v="1"/>
    <x v="2"/>
    <x v="4"/>
    <x v="450"/>
    <n v="514"/>
    <n v="65832"/>
    <n v="2253543"/>
    <n v="4298344"/>
    <n v="364830"/>
  </r>
  <r>
    <x v="1"/>
    <x v="3"/>
    <x v="3"/>
    <x v="451"/>
    <n v="2368"/>
    <n v="235798"/>
    <n v="3125623"/>
    <n v="4333839"/>
    <n v="1098179"/>
  </r>
  <r>
    <x v="1"/>
    <x v="6"/>
    <x v="1"/>
    <x v="452"/>
    <n v="1638"/>
    <n v="89058"/>
    <n v="4013338"/>
    <n v="4366076"/>
    <n v="2681926"/>
  </r>
  <r>
    <x v="1"/>
    <x v="5"/>
    <x v="1"/>
    <x v="453"/>
    <n v="6410"/>
    <n v="462794"/>
    <n v="5407769"/>
    <n v="4422660"/>
    <n v="577398"/>
  </r>
  <r>
    <x v="1"/>
    <x v="5"/>
    <x v="1"/>
    <x v="454"/>
    <n v="5796"/>
    <n v="423780"/>
    <n v="5964622"/>
    <n v="4505892"/>
    <n v="480507"/>
  </r>
  <r>
    <x v="1"/>
    <x v="3"/>
    <x v="2"/>
    <x v="455"/>
    <n v="2052"/>
    <n v="164542"/>
    <n v="3152905"/>
    <n v="4511761"/>
    <n v="751302"/>
  </r>
  <r>
    <x v="1"/>
    <x v="2"/>
    <x v="3"/>
    <x v="456"/>
    <n v="392"/>
    <n v="45942"/>
    <n v="2197427"/>
    <n v="4555781"/>
    <n v="479119"/>
  </r>
  <r>
    <x v="1"/>
    <x v="3"/>
    <x v="3"/>
    <x v="457"/>
    <n v="3514"/>
    <n v="308738"/>
    <n v="3190904"/>
    <n v="4570452"/>
    <n v="1960304"/>
  </r>
  <r>
    <x v="1"/>
    <x v="9"/>
    <x v="1"/>
    <x v="458"/>
    <n v="632"/>
    <n v="49220"/>
    <n v="3180440"/>
    <n v="4605602"/>
    <n v="4600804"/>
  </r>
  <r>
    <x v="1"/>
    <x v="4"/>
    <x v="4"/>
    <x v="459"/>
    <n v="7018"/>
    <n v="653474"/>
    <n v="4119267"/>
    <n v="4608838"/>
    <n v="359317"/>
  </r>
  <r>
    <x v="1"/>
    <x v="6"/>
    <x v="3"/>
    <x v="460"/>
    <n v="7996"/>
    <n v="73752"/>
    <n v="3815560"/>
    <n v="4646499"/>
    <n v="2604527"/>
  </r>
  <r>
    <x v="1"/>
    <x v="9"/>
    <x v="4"/>
    <x v="461"/>
    <n v="1168"/>
    <n v="28024"/>
    <n v="2575335"/>
    <n v="4743300"/>
    <n v="7105616"/>
  </r>
  <r>
    <x v="1"/>
    <x v="8"/>
    <x v="4"/>
    <x v="462"/>
    <n v="552"/>
    <n v="59250"/>
    <n v="2753145"/>
    <n v="4770374"/>
    <n v="3384398"/>
  </r>
  <r>
    <x v="1"/>
    <x v="2"/>
    <x v="3"/>
    <x v="463"/>
    <n v="376"/>
    <n v="47246"/>
    <n v="2081466"/>
    <n v="4818222"/>
    <n v="579308"/>
  </r>
  <r>
    <x v="1"/>
    <x v="2"/>
    <x v="4"/>
    <x v="464"/>
    <n v="584"/>
    <n v="60682"/>
    <n v="2345280"/>
    <n v="4838554"/>
    <n v="318192"/>
  </r>
  <r>
    <x v="1"/>
    <x v="6"/>
    <x v="2"/>
    <x v="465"/>
    <n v="1796"/>
    <n v="83022"/>
    <n v="3947034"/>
    <n v="4856704"/>
    <n v="2814183"/>
  </r>
  <r>
    <x v="1"/>
    <x v="9"/>
    <x v="2"/>
    <x v="466"/>
    <n v="386"/>
    <n v="43166"/>
    <n v="2389677"/>
    <n v="4987268"/>
    <n v="4961128"/>
  </r>
  <r>
    <x v="1"/>
    <x v="9"/>
    <x v="0"/>
    <x v="467"/>
    <n v="1102"/>
    <n v="27098"/>
    <n v="2973320"/>
    <n v="4988700"/>
    <n v="7236807"/>
  </r>
  <r>
    <x v="1"/>
    <x v="5"/>
    <x v="3"/>
    <x v="468"/>
    <n v="5080"/>
    <n v="215552"/>
    <n v="3922458"/>
    <n v="5029767"/>
    <n v="822375"/>
  </r>
  <r>
    <x v="1"/>
    <x v="6"/>
    <x v="1"/>
    <x v="469"/>
    <n v="1860"/>
    <n v="94108"/>
    <n v="3821861"/>
    <n v="5068678"/>
    <n v="2469658"/>
  </r>
  <r>
    <x v="1"/>
    <x v="5"/>
    <x v="2"/>
    <x v="470"/>
    <n v="4444"/>
    <n v="324712"/>
    <n v="4091789"/>
    <n v="5082772"/>
    <n v="636496"/>
  </r>
  <r>
    <x v="1"/>
    <x v="6"/>
    <x v="3"/>
    <x v="471"/>
    <n v="1120"/>
    <n v="87756"/>
    <n v="4058036"/>
    <n v="5097464"/>
    <n v="3604734"/>
  </r>
  <r>
    <x v="1"/>
    <x v="7"/>
    <x v="4"/>
    <x v="472"/>
    <n v="914"/>
    <n v="71622"/>
    <n v="3723666"/>
    <n v="5152003"/>
    <n v="2776790"/>
  </r>
  <r>
    <x v="1"/>
    <x v="4"/>
    <x v="0"/>
    <x v="473"/>
    <n v="5566"/>
    <n v="510250"/>
    <n v="3874858"/>
    <n v="5170282"/>
    <n v="605257"/>
  </r>
  <r>
    <x v="1"/>
    <x v="6"/>
    <x v="3"/>
    <x v="474"/>
    <n v="1088"/>
    <n v="79654"/>
    <n v="4013927"/>
    <n v="5172905"/>
    <n v="2831982"/>
  </r>
  <r>
    <x v="1"/>
    <x v="6"/>
    <x v="2"/>
    <x v="475"/>
    <n v="4048"/>
    <n v="95088"/>
    <n v="3471009"/>
    <n v="5187498"/>
    <n v="3041588"/>
  </r>
  <r>
    <x v="1"/>
    <x v="2"/>
    <x v="3"/>
    <x v="476"/>
    <n v="260"/>
    <n v="40372"/>
    <n v="1617456"/>
    <n v="5233677"/>
    <n v="803617"/>
  </r>
  <r>
    <x v="1"/>
    <x v="8"/>
    <x v="3"/>
    <x v="477"/>
    <n v="592"/>
    <n v="86434"/>
    <n v="2949386"/>
    <n v="5240646"/>
    <n v="3150980"/>
  </r>
  <r>
    <x v="1"/>
    <x v="3"/>
    <x v="1"/>
    <x v="478"/>
    <n v="1028"/>
    <n v="120118"/>
    <n v="2424781"/>
    <n v="5307550"/>
    <n v="480178"/>
  </r>
  <r>
    <x v="1"/>
    <x v="9"/>
    <x v="0"/>
    <x v="479"/>
    <n v="890"/>
    <n v="29344"/>
    <n v="2678107"/>
    <n v="5361980"/>
    <n v="8890486"/>
  </r>
  <r>
    <x v="1"/>
    <x v="9"/>
    <x v="4"/>
    <x v="480"/>
    <n v="714"/>
    <n v="32204"/>
    <n v="2212648"/>
    <n v="5396694"/>
    <n v="7979754"/>
  </r>
  <r>
    <x v="1"/>
    <x v="3"/>
    <x v="2"/>
    <x v="481"/>
    <n v="1808"/>
    <n v="150760"/>
    <n v="2932291"/>
    <n v="5402348"/>
    <n v="462506"/>
  </r>
  <r>
    <x v="1"/>
    <x v="6"/>
    <x v="2"/>
    <x v="482"/>
    <n v="1816"/>
    <n v="88408"/>
    <n v="3823846"/>
    <n v="5576981"/>
    <n v="2707095"/>
  </r>
  <r>
    <x v="1"/>
    <x v="9"/>
    <x v="2"/>
    <x v="483"/>
    <n v="458"/>
    <n v="45692"/>
    <n v="1854771"/>
    <n v="5593628"/>
    <n v="5208698"/>
  </r>
  <r>
    <x v="1"/>
    <x v="6"/>
    <x v="4"/>
    <x v="484"/>
    <n v="1282"/>
    <n v="83306"/>
    <n v="3734105"/>
    <n v="5615636"/>
    <n v="2871802"/>
  </r>
  <r>
    <x v="1"/>
    <x v="3"/>
    <x v="1"/>
    <x v="485"/>
    <n v="1368"/>
    <n v="118274"/>
    <n v="2730904"/>
    <n v="5629312"/>
    <n v="541834"/>
  </r>
  <r>
    <x v="1"/>
    <x v="7"/>
    <x v="3"/>
    <x v="486"/>
    <n v="752"/>
    <n v="72570"/>
    <n v="3783582"/>
    <n v="5634862"/>
    <n v="2036862"/>
  </r>
  <r>
    <x v="1"/>
    <x v="5"/>
    <x v="1"/>
    <x v="487"/>
    <n v="5434"/>
    <n v="413444"/>
    <n v="5928849"/>
    <n v="5640657"/>
    <n v="485793"/>
  </r>
  <r>
    <x v="1"/>
    <x v="4"/>
    <x v="4"/>
    <x v="488"/>
    <n v="7318"/>
    <n v="542004"/>
    <n v="4300755"/>
    <n v="5647523"/>
    <n v="395068"/>
  </r>
  <r>
    <x v="1"/>
    <x v="4"/>
    <x v="0"/>
    <x v="489"/>
    <n v="6926"/>
    <n v="528966"/>
    <n v="4288249"/>
    <n v="5676448"/>
    <n v="651890"/>
  </r>
  <r>
    <x v="1"/>
    <x v="6"/>
    <x v="1"/>
    <x v="490"/>
    <n v="1104"/>
    <n v="103866"/>
    <n v="3375225"/>
    <n v="5697126"/>
    <n v="3624344"/>
  </r>
  <r>
    <x v="1"/>
    <x v="6"/>
    <x v="4"/>
    <x v="491"/>
    <n v="1084"/>
    <n v="70290"/>
    <n v="3614713"/>
    <n v="5749205"/>
    <n v="3180255"/>
  </r>
  <r>
    <x v="1"/>
    <x v="3"/>
    <x v="2"/>
    <x v="492"/>
    <n v="2076"/>
    <n v="186850"/>
    <n v="3041835"/>
    <n v="5754007"/>
    <n v="870809"/>
  </r>
  <r>
    <x v="1"/>
    <x v="5"/>
    <x v="0"/>
    <x v="493"/>
    <n v="1638"/>
    <n v="121578"/>
    <n v="3874686"/>
    <n v="5764052"/>
    <n v="1884006"/>
  </r>
  <r>
    <x v="1"/>
    <x v="4"/>
    <x v="4"/>
    <x v="494"/>
    <n v="7222"/>
    <n v="570664"/>
    <n v="4342179"/>
    <n v="5856736"/>
    <n v="500363"/>
  </r>
  <r>
    <x v="1"/>
    <x v="3"/>
    <x v="1"/>
    <x v="495"/>
    <n v="954"/>
    <n v="105680"/>
    <n v="2217529"/>
    <n v="5878435"/>
    <n v="370050"/>
  </r>
  <r>
    <x v="1"/>
    <x v="9"/>
    <x v="4"/>
    <x v="496"/>
    <n v="1610"/>
    <n v="26378"/>
    <n v="2791293"/>
    <n v="5897177"/>
    <n v="9504570"/>
  </r>
  <r>
    <x v="1"/>
    <x v="9"/>
    <x v="1"/>
    <x v="497"/>
    <n v="554"/>
    <n v="49918"/>
    <n v="2880449"/>
    <n v="5960334"/>
    <n v="4736529"/>
  </r>
  <r>
    <x v="1"/>
    <x v="5"/>
    <x v="3"/>
    <x v="498"/>
    <n v="3182"/>
    <n v="177000"/>
    <n v="4082534"/>
    <n v="6051072"/>
    <n v="831224"/>
  </r>
  <r>
    <x v="1"/>
    <x v="9"/>
    <x v="4"/>
    <x v="499"/>
    <n v="1332"/>
    <n v="35272"/>
    <n v="2718416"/>
    <n v="6053088"/>
    <n v="8194311"/>
  </r>
  <r>
    <x v="1"/>
    <x v="5"/>
    <x v="3"/>
    <x v="500"/>
    <n v="3290"/>
    <n v="195708"/>
    <n v="4194766"/>
    <n v="6054572"/>
    <n v="798818"/>
  </r>
  <r>
    <x v="1"/>
    <x v="5"/>
    <x v="2"/>
    <x v="501"/>
    <n v="6828"/>
    <n v="270658"/>
    <n v="4242558"/>
    <n v="6056427"/>
    <n v="658154"/>
  </r>
  <r>
    <x v="1"/>
    <x v="7"/>
    <x v="1"/>
    <x v="502"/>
    <n v="1064"/>
    <n v="83746"/>
    <n v="3903184"/>
    <n v="6071142"/>
    <n v="2039449"/>
  </r>
  <r>
    <x v="1"/>
    <x v="2"/>
    <x v="4"/>
    <x v="503"/>
    <n v="394"/>
    <n v="59558"/>
    <n v="1870628"/>
    <n v="6102372"/>
    <n v="696892"/>
  </r>
  <r>
    <x v="1"/>
    <x v="5"/>
    <x v="3"/>
    <x v="504"/>
    <n v="2848"/>
    <n v="156378"/>
    <n v="3308601"/>
    <n v="6109338"/>
    <n v="576498"/>
  </r>
  <r>
    <x v="1"/>
    <x v="5"/>
    <x v="1"/>
    <x v="505"/>
    <n v="4214"/>
    <n v="365732"/>
    <n v="3770797"/>
    <n v="6161352"/>
    <n v="660271"/>
  </r>
  <r>
    <x v="1"/>
    <x v="3"/>
    <x v="2"/>
    <x v="506"/>
    <n v="1676"/>
    <n v="180656"/>
    <n v="3041615"/>
    <n v="6236477"/>
    <n v="769335"/>
  </r>
  <r>
    <x v="1"/>
    <x v="5"/>
    <x v="3"/>
    <x v="507"/>
    <n v="4658"/>
    <n v="207800"/>
    <n v="4042924"/>
    <n v="6332313"/>
    <n v="762156"/>
  </r>
  <r>
    <x v="1"/>
    <x v="5"/>
    <x v="2"/>
    <x v="508"/>
    <n v="7992"/>
    <n v="245370"/>
    <n v="4218543"/>
    <n v="6356327"/>
    <n v="669385"/>
  </r>
  <r>
    <x v="1"/>
    <x v="5"/>
    <x v="1"/>
    <x v="509"/>
    <n v="5364"/>
    <n v="378748"/>
    <n v="5832629"/>
    <n v="6371484"/>
    <n v="549591"/>
  </r>
  <r>
    <x v="1"/>
    <x v="5"/>
    <x v="2"/>
    <x v="510"/>
    <n v="6600"/>
    <n v="265328"/>
    <n v="4068055"/>
    <n v="6406018"/>
    <n v="780122"/>
  </r>
  <r>
    <x v="1"/>
    <x v="6"/>
    <x v="4"/>
    <x v="511"/>
    <n v="1280"/>
    <n v="77074"/>
    <n v="3820728"/>
    <n v="6442352"/>
    <n v="2656142"/>
  </r>
  <r>
    <x v="1"/>
    <x v="6"/>
    <x v="3"/>
    <x v="512"/>
    <n v="1034"/>
    <n v="84102"/>
    <n v="4044420"/>
    <n v="6456962"/>
    <n v="4014062"/>
  </r>
  <r>
    <x v="1"/>
    <x v="8"/>
    <x v="4"/>
    <x v="513"/>
    <n v="750"/>
    <n v="59888"/>
    <n v="3145340"/>
    <n v="6497788"/>
    <n v="5411813"/>
  </r>
  <r>
    <x v="1"/>
    <x v="6"/>
    <x v="1"/>
    <x v="514"/>
    <n v="1474"/>
    <n v="114994"/>
    <n v="4240059"/>
    <n v="6578518"/>
    <n v="2490232"/>
  </r>
  <r>
    <x v="1"/>
    <x v="3"/>
    <x v="2"/>
    <x v="515"/>
    <n v="1546"/>
    <n v="154606"/>
    <n v="2800738"/>
    <n v="6595214"/>
    <n v="836200"/>
  </r>
  <r>
    <x v="1"/>
    <x v="9"/>
    <x v="4"/>
    <x v="516"/>
    <n v="1118"/>
    <n v="33018"/>
    <n v="2652062"/>
    <n v="6639902"/>
    <n v="9389611"/>
  </r>
  <r>
    <x v="1"/>
    <x v="5"/>
    <x v="2"/>
    <x v="517"/>
    <n v="12278"/>
    <n v="298044"/>
    <n v="4164126"/>
    <n v="6690794"/>
    <n v="642489"/>
  </r>
  <r>
    <x v="1"/>
    <x v="6"/>
    <x v="1"/>
    <x v="518"/>
    <n v="1714"/>
    <n v="118108"/>
    <n v="4348225"/>
    <n v="6708200"/>
    <n v="2010877"/>
  </r>
  <r>
    <x v="1"/>
    <x v="3"/>
    <x v="1"/>
    <x v="519"/>
    <n v="936"/>
    <n v="100768"/>
    <n v="2339392"/>
    <n v="6721364"/>
    <n v="539128"/>
  </r>
  <r>
    <x v="1"/>
    <x v="7"/>
    <x v="2"/>
    <x v="520"/>
    <n v="982"/>
    <n v="78254"/>
    <n v="4365442"/>
    <n v="6768357"/>
    <n v="2411829"/>
  </r>
  <r>
    <x v="1"/>
    <x v="7"/>
    <x v="2"/>
    <x v="521"/>
    <n v="992"/>
    <n v="80194"/>
    <n v="3617770"/>
    <n v="6875869"/>
    <n v="2283790"/>
  </r>
  <r>
    <x v="1"/>
    <x v="9"/>
    <x v="1"/>
    <x v="522"/>
    <n v="552"/>
    <n v="49522"/>
    <n v="3006726"/>
    <n v="6878150"/>
    <n v="5720620"/>
  </r>
  <r>
    <x v="1"/>
    <x v="6"/>
    <x v="3"/>
    <x v="523"/>
    <n v="744"/>
    <n v="90712"/>
    <n v="3677387"/>
    <n v="6896365"/>
    <n v="3831947"/>
  </r>
  <r>
    <x v="1"/>
    <x v="7"/>
    <x v="3"/>
    <x v="524"/>
    <n v="802"/>
    <n v="77154"/>
    <n v="3450149"/>
    <n v="6904225"/>
    <n v="3838993"/>
  </r>
  <r>
    <x v="1"/>
    <x v="3"/>
    <x v="2"/>
    <x v="525"/>
    <n v="1760"/>
    <n v="193492"/>
    <n v="2930925"/>
    <n v="6904422"/>
    <n v="1072177"/>
  </r>
  <r>
    <x v="1"/>
    <x v="5"/>
    <x v="1"/>
    <x v="526"/>
    <n v="6744"/>
    <n v="395526"/>
    <n v="6021572"/>
    <n v="6931718"/>
    <n v="566598"/>
  </r>
  <r>
    <x v="1"/>
    <x v="6"/>
    <x v="4"/>
    <x v="527"/>
    <n v="1082"/>
    <n v="80076"/>
    <n v="3800758"/>
    <n v="7135709"/>
    <n v="3401096"/>
  </r>
  <r>
    <x v="1"/>
    <x v="9"/>
    <x v="2"/>
    <x v="528"/>
    <n v="354"/>
    <n v="53146"/>
    <n v="2427573"/>
    <n v="7141547"/>
    <n v="6845539"/>
  </r>
  <r>
    <x v="1"/>
    <x v="3"/>
    <x v="1"/>
    <x v="529"/>
    <n v="892"/>
    <n v="100200"/>
    <n v="2396272"/>
    <n v="7185888"/>
    <n v="748210"/>
  </r>
  <r>
    <x v="1"/>
    <x v="6"/>
    <x v="0"/>
    <x v="530"/>
    <n v="1098"/>
    <n v="84230"/>
    <n v="4069461"/>
    <n v="7190818"/>
    <n v="3463252"/>
  </r>
  <r>
    <x v="1"/>
    <x v="8"/>
    <x v="0"/>
    <x v="531"/>
    <n v="626"/>
    <n v="57452"/>
    <n v="3442035"/>
    <n v="7220336"/>
    <n v="6393690"/>
  </r>
  <r>
    <x v="1"/>
    <x v="8"/>
    <x v="4"/>
    <x v="532"/>
    <n v="518"/>
    <n v="52042"/>
    <n v="3298574"/>
    <n v="7312411"/>
    <n v="6992096"/>
  </r>
  <r>
    <x v="1"/>
    <x v="3"/>
    <x v="1"/>
    <x v="533"/>
    <n v="1260"/>
    <n v="119428"/>
    <n v="2652275"/>
    <n v="7319993"/>
    <n v="624031"/>
  </r>
  <r>
    <x v="1"/>
    <x v="3"/>
    <x v="2"/>
    <x v="534"/>
    <n v="1604"/>
    <n v="123658"/>
    <n v="2930180"/>
    <n v="7354901"/>
    <n v="837473"/>
  </r>
  <r>
    <x v="1"/>
    <x v="9"/>
    <x v="2"/>
    <x v="535"/>
    <n v="426"/>
    <n v="47190"/>
    <n v="2740441"/>
    <n v="7356422"/>
    <n v="6833091"/>
  </r>
  <r>
    <x v="1"/>
    <x v="6"/>
    <x v="0"/>
    <x v="536"/>
    <n v="1196"/>
    <n v="74640"/>
    <n v="3807728"/>
    <n v="7358844"/>
    <n v="3609736"/>
  </r>
  <r>
    <x v="1"/>
    <x v="6"/>
    <x v="4"/>
    <x v="537"/>
    <n v="960"/>
    <n v="76806"/>
    <n v="3964949"/>
    <n v="7371723"/>
    <n v="3759205"/>
  </r>
  <r>
    <x v="1"/>
    <x v="9"/>
    <x v="3"/>
    <x v="538"/>
    <n v="464"/>
    <n v="37284"/>
    <n v="2805081"/>
    <n v="7435560"/>
    <n v="7297450"/>
  </r>
  <r>
    <x v="1"/>
    <x v="9"/>
    <x v="3"/>
    <x v="539"/>
    <n v="328"/>
    <n v="38920"/>
    <n v="2285216"/>
    <n v="7451454"/>
    <n v="10191575"/>
  </r>
  <r>
    <x v="1"/>
    <x v="8"/>
    <x v="2"/>
    <x v="540"/>
    <n v="438"/>
    <n v="81398"/>
    <n v="2782864"/>
    <n v="7465485"/>
    <n v="3794657"/>
  </r>
  <r>
    <x v="1"/>
    <x v="8"/>
    <x v="0"/>
    <x v="541"/>
    <n v="556"/>
    <n v="56408"/>
    <n v="2833663"/>
    <n v="7510608"/>
    <n v="5964250"/>
  </r>
  <r>
    <x v="1"/>
    <x v="5"/>
    <x v="3"/>
    <x v="542"/>
    <n v="3148"/>
    <n v="175096"/>
    <n v="3968178"/>
    <n v="7571130"/>
    <n v="1035236"/>
  </r>
  <r>
    <x v="1"/>
    <x v="5"/>
    <x v="2"/>
    <x v="543"/>
    <n v="5466"/>
    <n v="234752"/>
    <n v="3598312"/>
    <n v="7593554"/>
    <n v="792214"/>
  </r>
  <r>
    <x v="1"/>
    <x v="3"/>
    <x v="1"/>
    <x v="544"/>
    <n v="1426"/>
    <n v="88358"/>
    <n v="2310882"/>
    <n v="7864432"/>
    <n v="658098"/>
  </r>
  <r>
    <x v="1"/>
    <x v="9"/>
    <x v="1"/>
    <x v="545"/>
    <n v="484"/>
    <n v="51876"/>
    <n v="2888316"/>
    <n v="7892009"/>
    <n v="7495389"/>
  </r>
  <r>
    <x v="1"/>
    <x v="8"/>
    <x v="3"/>
    <x v="546"/>
    <n v="636"/>
    <n v="75776"/>
    <n v="3293626"/>
    <n v="7920308"/>
    <n v="5496906"/>
  </r>
  <r>
    <x v="1"/>
    <x v="8"/>
    <x v="3"/>
    <x v="547"/>
    <n v="864"/>
    <n v="76706"/>
    <n v="3337229"/>
    <n v="7978954"/>
    <n v="5630402"/>
  </r>
  <r>
    <x v="1"/>
    <x v="9"/>
    <x v="1"/>
    <x v="548"/>
    <n v="526"/>
    <n v="59290"/>
    <n v="2269914"/>
    <n v="7984520"/>
    <n v="7081410"/>
  </r>
  <r>
    <x v="1"/>
    <x v="9"/>
    <x v="1"/>
    <x v="549"/>
    <n v="466"/>
    <n v="50920"/>
    <n v="3148139"/>
    <n v="8205354"/>
    <n v="6341455"/>
  </r>
  <r>
    <x v="1"/>
    <x v="8"/>
    <x v="4"/>
    <x v="550"/>
    <n v="560"/>
    <n v="63994"/>
    <n v="3332293"/>
    <n v="8245513"/>
    <n v="6702826"/>
  </r>
  <r>
    <x v="1"/>
    <x v="8"/>
    <x v="2"/>
    <x v="551"/>
    <n v="562"/>
    <n v="75986"/>
    <n v="3247893"/>
    <n v="8291975"/>
    <n v="5055608"/>
  </r>
  <r>
    <x v="1"/>
    <x v="5"/>
    <x v="4"/>
    <x v="552"/>
    <n v="1814"/>
    <n v="114032"/>
    <n v="3536589"/>
    <n v="8394918"/>
    <n v="2337508"/>
  </r>
  <r>
    <x v="1"/>
    <x v="8"/>
    <x v="4"/>
    <x v="553"/>
    <n v="582"/>
    <n v="56098"/>
    <n v="3447289"/>
    <n v="8544962"/>
    <n v="6277306"/>
  </r>
  <r>
    <x v="1"/>
    <x v="9"/>
    <x v="2"/>
    <x v="554"/>
    <n v="494"/>
    <n v="46132"/>
    <n v="2728544"/>
    <n v="8616950"/>
    <n v="7778968"/>
  </r>
  <r>
    <x v="1"/>
    <x v="7"/>
    <x v="1"/>
    <x v="555"/>
    <n v="1232"/>
    <n v="80052"/>
    <n v="3841005"/>
    <n v="8666299"/>
    <n v="2542620"/>
  </r>
  <r>
    <x v="1"/>
    <x v="8"/>
    <x v="1"/>
    <x v="556"/>
    <n v="684"/>
    <n v="72844"/>
    <n v="3641603"/>
    <n v="8669706"/>
    <n v="3832525"/>
  </r>
  <r>
    <x v="1"/>
    <x v="7"/>
    <x v="1"/>
    <x v="557"/>
    <n v="982"/>
    <n v="87870"/>
    <n v="3775701"/>
    <n v="8673018"/>
    <n v="2928082"/>
  </r>
  <r>
    <x v="1"/>
    <x v="9"/>
    <x v="3"/>
    <x v="558"/>
    <n v="320"/>
    <n v="35136"/>
    <n v="2451039"/>
    <n v="8714541"/>
    <n v="5462576"/>
  </r>
  <r>
    <x v="1"/>
    <x v="7"/>
    <x v="3"/>
    <x v="559"/>
    <n v="1054"/>
    <n v="78538"/>
    <n v="3798743"/>
    <n v="8764226"/>
    <n v="2908580"/>
  </r>
  <r>
    <x v="1"/>
    <x v="7"/>
    <x v="3"/>
    <x v="560"/>
    <n v="1086"/>
    <n v="72914"/>
    <n v="4365700"/>
    <n v="8767540"/>
    <n v="2817730"/>
  </r>
  <r>
    <x v="1"/>
    <x v="8"/>
    <x v="4"/>
    <x v="561"/>
    <n v="636"/>
    <n v="65020"/>
    <n v="3321215"/>
    <n v="8778741"/>
    <n v="6276990"/>
  </r>
  <r>
    <x v="1"/>
    <x v="6"/>
    <x v="1"/>
    <x v="562"/>
    <n v="1900"/>
    <n v="104540"/>
    <n v="3862184"/>
    <n v="8787316"/>
    <n v="4431770"/>
  </r>
  <r>
    <x v="1"/>
    <x v="7"/>
    <x v="2"/>
    <x v="563"/>
    <n v="752"/>
    <n v="82922"/>
    <n v="3190265"/>
    <n v="8980740"/>
    <n v="2689623"/>
  </r>
  <r>
    <x v="1"/>
    <x v="7"/>
    <x v="1"/>
    <x v="564"/>
    <n v="930"/>
    <n v="81812"/>
    <n v="3780900"/>
    <n v="9009424"/>
    <n v="2960503"/>
  </r>
  <r>
    <x v="1"/>
    <x v="7"/>
    <x v="0"/>
    <x v="565"/>
    <n v="410"/>
    <n v="72480"/>
    <n v="2954785"/>
    <n v="9028954"/>
    <n v="3265618"/>
  </r>
  <r>
    <x v="1"/>
    <x v="7"/>
    <x v="3"/>
    <x v="566"/>
    <n v="880"/>
    <n v="74286"/>
    <n v="3555548"/>
    <n v="9050379"/>
    <n v="2791962"/>
  </r>
  <r>
    <x v="1"/>
    <x v="8"/>
    <x v="2"/>
    <x v="567"/>
    <n v="676"/>
    <n v="75772"/>
    <n v="3304831"/>
    <n v="9121076"/>
    <n v="6114304"/>
  </r>
  <r>
    <x v="1"/>
    <x v="4"/>
    <x v="3"/>
    <x v="568"/>
    <n v="8418"/>
    <n v="714346"/>
    <n v="4260832"/>
    <n v="9153850"/>
    <n v="579344"/>
  </r>
  <r>
    <x v="1"/>
    <x v="7"/>
    <x v="1"/>
    <x v="569"/>
    <n v="840"/>
    <n v="78240"/>
    <n v="3432737"/>
    <n v="9264424"/>
    <n v="3375437"/>
  </r>
  <r>
    <x v="1"/>
    <x v="7"/>
    <x v="4"/>
    <x v="570"/>
    <n v="714"/>
    <n v="79106"/>
    <n v="3196873"/>
    <n v="9275310"/>
    <n v="3620806"/>
  </r>
  <r>
    <x v="1"/>
    <x v="7"/>
    <x v="2"/>
    <x v="571"/>
    <n v="1166"/>
    <n v="84312"/>
    <n v="4115837"/>
    <n v="9297809"/>
    <n v="2525291"/>
  </r>
  <r>
    <x v="1"/>
    <x v="7"/>
    <x v="4"/>
    <x v="572"/>
    <n v="1300"/>
    <n v="68296"/>
    <n v="3591357"/>
    <n v="9302930"/>
    <n v="3709859"/>
  </r>
  <r>
    <x v="1"/>
    <x v="8"/>
    <x v="1"/>
    <x v="573"/>
    <n v="618"/>
    <n v="76174"/>
    <n v="3723523"/>
    <n v="9361434"/>
    <n v="5555198"/>
  </r>
  <r>
    <x v="1"/>
    <x v="8"/>
    <x v="2"/>
    <x v="574"/>
    <n v="620"/>
    <n v="73342"/>
    <n v="3447892"/>
    <n v="9396614"/>
    <n v="4213590"/>
  </r>
  <r>
    <x v="1"/>
    <x v="6"/>
    <x v="4"/>
    <x v="575"/>
    <n v="836"/>
    <n v="85006"/>
    <n v="3479613"/>
    <n v="9426641"/>
    <n v="4005227"/>
  </r>
  <r>
    <x v="1"/>
    <x v="6"/>
    <x v="2"/>
    <x v="576"/>
    <n v="1250"/>
    <n v="84872"/>
    <n v="3857138"/>
    <n v="9549170"/>
    <n v="2910173"/>
  </r>
  <r>
    <x v="1"/>
    <x v="8"/>
    <x v="3"/>
    <x v="577"/>
    <n v="770"/>
    <n v="68320"/>
    <n v="3520005"/>
    <n v="9644090"/>
    <n v="6359582"/>
  </r>
  <r>
    <x v="1"/>
    <x v="8"/>
    <x v="2"/>
    <x v="578"/>
    <n v="516"/>
    <n v="48794"/>
    <n v="3679974"/>
    <n v="9892106"/>
    <n v="4481604"/>
  </r>
  <r>
    <x v="1"/>
    <x v="8"/>
    <x v="3"/>
    <x v="579"/>
    <n v="612"/>
    <n v="79304"/>
    <n v="2806054"/>
    <n v="9909123"/>
    <n v="8216932"/>
  </r>
  <r>
    <x v="1"/>
    <x v="7"/>
    <x v="0"/>
    <x v="580"/>
    <n v="1054"/>
    <n v="69686"/>
    <n v="3348969"/>
    <n v="10107070"/>
    <n v="4748291"/>
  </r>
  <r>
    <x v="1"/>
    <x v="5"/>
    <x v="4"/>
    <x v="581"/>
    <n v="2718"/>
    <n v="137394"/>
    <n v="3967422"/>
    <n v="10426032"/>
    <n v="1320588"/>
  </r>
  <r>
    <x v="1"/>
    <x v="7"/>
    <x v="2"/>
    <x v="582"/>
    <n v="954"/>
    <n v="71518"/>
    <n v="4256111"/>
    <n v="10433518"/>
    <n v="2780376"/>
  </r>
  <r>
    <x v="1"/>
    <x v="7"/>
    <x v="1"/>
    <x v="583"/>
    <n v="1122"/>
    <n v="73104"/>
    <n v="3863000"/>
    <n v="10927214"/>
    <n v="2557106"/>
  </r>
  <r>
    <x v="1"/>
    <x v="5"/>
    <x v="4"/>
    <x v="584"/>
    <n v="2656"/>
    <n v="128738"/>
    <n v="3795957"/>
    <n v="11025566"/>
    <n v="1617451"/>
  </r>
  <r>
    <x v="1"/>
    <x v="5"/>
    <x v="4"/>
    <x v="585"/>
    <n v="2516"/>
    <n v="115732"/>
    <n v="4520693"/>
    <n v="11098783"/>
    <n v="2326886"/>
  </r>
  <r>
    <x v="1"/>
    <x v="8"/>
    <x v="2"/>
    <x v="586"/>
    <n v="680"/>
    <n v="79630"/>
    <n v="2847110"/>
    <n v="11352940"/>
    <n v="5448177"/>
  </r>
  <r>
    <x v="1"/>
    <x v="7"/>
    <x v="2"/>
    <x v="587"/>
    <n v="982"/>
    <n v="75872"/>
    <n v="3904840"/>
    <n v="11458501"/>
    <n v="3853860"/>
  </r>
  <r>
    <x v="1"/>
    <x v="8"/>
    <x v="1"/>
    <x v="588"/>
    <n v="710"/>
    <n v="69330"/>
    <n v="3536849"/>
    <n v="11463292"/>
    <n v="4381681"/>
  </r>
  <r>
    <x v="1"/>
    <x v="8"/>
    <x v="1"/>
    <x v="589"/>
    <n v="736"/>
    <n v="78202"/>
    <n v="3488486"/>
    <n v="11683958"/>
    <n v="5276223"/>
  </r>
  <r>
    <x v="1"/>
    <x v="8"/>
    <x v="3"/>
    <x v="590"/>
    <n v="502"/>
    <n v="68940"/>
    <n v="2826251"/>
    <n v="11802774"/>
    <n v="8088592"/>
  </r>
  <r>
    <x v="1"/>
    <x v="7"/>
    <x v="4"/>
    <x v="591"/>
    <n v="986"/>
    <n v="65850"/>
    <n v="3808968"/>
    <n v="11915742"/>
    <n v="4808040"/>
  </r>
  <r>
    <x v="1"/>
    <x v="7"/>
    <x v="4"/>
    <x v="592"/>
    <n v="1210"/>
    <n v="68496"/>
    <n v="3927607"/>
    <n v="12156080"/>
    <n v="4527383"/>
  </r>
  <r>
    <x v="1"/>
    <x v="5"/>
    <x v="4"/>
    <x v="593"/>
    <n v="2366"/>
    <n v="129638"/>
    <n v="4296515"/>
    <n v="12193802"/>
    <n v="2000562"/>
  </r>
  <r>
    <x v="1"/>
    <x v="5"/>
    <x v="4"/>
    <x v="594"/>
    <n v="2646"/>
    <n v="138374"/>
    <n v="3993308"/>
    <n v="12659560"/>
    <n v="1307058"/>
  </r>
  <r>
    <x v="1"/>
    <x v="8"/>
    <x v="2"/>
    <x v="595"/>
    <n v="678"/>
    <n v="81240"/>
    <n v="3747053"/>
    <n v="12678360"/>
    <n v="5430460"/>
  </r>
  <r>
    <x v="1"/>
    <x v="8"/>
    <x v="4"/>
    <x v="596"/>
    <n v="362"/>
    <n v="48502"/>
    <n v="2642048"/>
    <n v="12796717"/>
    <n v="8302359"/>
  </r>
  <r>
    <x v="1"/>
    <x v="8"/>
    <x v="1"/>
    <x v="597"/>
    <n v="1014"/>
    <n v="70182"/>
    <n v="3503773"/>
    <n v="12936198"/>
    <n v="4911454"/>
  </r>
  <r>
    <x v="1"/>
    <x v="6"/>
    <x v="0"/>
    <x v="598"/>
    <n v="1084"/>
    <n v="78974"/>
    <n v="3842299"/>
    <n v="13971694"/>
    <n v="3588540"/>
  </r>
  <r>
    <x v="1"/>
    <x v="7"/>
    <x v="3"/>
    <x v="599"/>
    <n v="876"/>
    <n v="73742"/>
    <n v="3542025"/>
    <n v="14244118"/>
    <n v="3502704"/>
  </r>
  <r>
    <x v="1"/>
    <x v="5"/>
    <x v="3"/>
    <x v="600"/>
    <n v="2334"/>
    <n v="164062"/>
    <n v="3421963"/>
    <n v="15878841"/>
    <n v="1576527"/>
  </r>
  <r>
    <x v="1"/>
    <x v="7"/>
    <x v="4"/>
    <x v="601"/>
    <n v="1028"/>
    <n v="62686"/>
    <n v="3963597"/>
    <n v="16075852"/>
    <n v="5485332"/>
  </r>
  <r>
    <x v="1"/>
    <x v="8"/>
    <x v="1"/>
    <x v="602"/>
    <n v="580"/>
    <n v="85892"/>
    <n v="3288020"/>
    <n v="16668017"/>
    <n v="6373769"/>
  </r>
  <r>
    <x v="1"/>
    <x v="7"/>
    <x v="0"/>
    <x v="603"/>
    <n v="924"/>
    <n v="68224"/>
    <n v="3309792"/>
    <n v="20621396"/>
    <n v="6547844"/>
  </r>
  <r>
    <x v="1"/>
    <x v="8"/>
    <x v="3"/>
    <x v="604"/>
    <n v="570"/>
    <n v="67666"/>
    <n v="3267782"/>
    <n v="26969834"/>
    <n v="1879642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7">
  <r>
    <x v="0"/>
    <x v="0"/>
    <s v="Nicobars"/>
    <s v="Nicobars"/>
    <n v="36842"/>
    <m/>
    <n v="25394"/>
    <n v="20313"/>
    <n v="0"/>
    <n v="0"/>
    <n v="0"/>
    <n v="18052"/>
  </r>
  <r>
    <x v="0"/>
    <x v="0"/>
    <s v="North and Middle Andaman"/>
    <s v="North and Middle Andaman"/>
    <n v="105597"/>
    <m/>
    <n v="78945"/>
    <n v="59522"/>
    <n v="0"/>
    <n v="0"/>
    <n v="0"/>
    <n v="51742"/>
  </r>
  <r>
    <x v="0"/>
    <x v="0"/>
    <s v="South Andaman"/>
    <s v="South Andaman"/>
    <n v="238142"/>
    <m/>
    <n v="189662"/>
    <n v="120322"/>
    <n v="0"/>
    <n v="0"/>
    <n v="0"/>
    <n v="116689"/>
  </r>
  <r>
    <x v="1"/>
    <x v="1"/>
    <s v="Anantapur"/>
    <s v="Anantapur"/>
    <n v="4083315"/>
    <d v="2020-11-26T00:00:00"/>
    <n v="2690082"/>
    <n v="1611476"/>
    <n v="157843"/>
    <n v="1093"/>
    <n v="156699"/>
    <n v="866006"/>
  </r>
  <r>
    <x v="1"/>
    <x v="1"/>
    <s v="Chittoor"/>
    <s v="Chittoor"/>
    <n v="4170468"/>
    <d v="2020-11-26T00:00:00"/>
    <n v="2832987"/>
    <n v="1807873"/>
    <n v="246935"/>
    <n v="1947"/>
    <n v="244144"/>
    <n v="903789"/>
  </r>
  <r>
    <x v="1"/>
    <x v="1"/>
    <s v="East Godavari"/>
    <s v="East Godavari"/>
    <n v="5151549"/>
    <d v="2020-11-26T00:00:00"/>
    <n v="3532220"/>
    <n v="1990578"/>
    <n v="293836"/>
    <n v="1290"/>
    <n v="291610"/>
    <n v="1091664"/>
  </r>
  <r>
    <x v="1"/>
    <x v="1"/>
    <s v="Guntur"/>
    <s v="Guntur"/>
    <n v="4889230"/>
    <d v="2020-11-26T00:00:00"/>
    <n v="3440118"/>
    <n v="1891773"/>
    <n v="178068"/>
    <n v="1237"/>
    <n v="176629"/>
    <n v="922857"/>
  </r>
  <r>
    <x v="1"/>
    <x v="1"/>
    <s v="Krishna"/>
    <s v="Krishna"/>
    <n v="4529009"/>
    <d v="2020-11-26T00:00:00"/>
    <n v="2971604"/>
    <n v="1914927"/>
    <n v="119348"/>
    <n v="1430"/>
    <n v="117130"/>
    <n v="841906"/>
  </r>
  <r>
    <x v="1"/>
    <x v="1"/>
    <s v="Kurnool"/>
    <s v="Kurnool"/>
    <n v="4046601"/>
    <d v="2020-11-26T00:00:00"/>
    <n v="2672759"/>
    <n v="1290419"/>
    <n v="124142"/>
    <n v="853"/>
    <n v="123264"/>
    <n v="929432"/>
  </r>
  <r>
    <x v="1"/>
    <x v="1"/>
    <s v="Prakasam"/>
    <s v="Prakasam"/>
    <n v="3392764"/>
    <d v="2020-11-26T00:00:00"/>
    <n v="2321031"/>
    <n v="1521177"/>
    <n v="138482"/>
    <n v="1124"/>
    <n v="136989"/>
    <n v="766581"/>
  </r>
  <r>
    <x v="1"/>
    <x v="1"/>
    <s v="S.P.S. Nellore"/>
    <s v="S.P.S. Nellore"/>
    <n v="2966082"/>
    <d v="2020-11-26T00:00:00"/>
    <n v="2143402"/>
    <n v="1403240"/>
    <n v="146388"/>
    <n v="1053"/>
    <n v="144919"/>
    <n v="756158"/>
  </r>
  <r>
    <x v="1"/>
    <x v="1"/>
    <s v="Srikakulam"/>
    <s v="Srikakulam"/>
    <n v="2699471"/>
    <d v="2020-11-26T00:00:00"/>
    <n v="1630248"/>
    <n v="974734"/>
    <n v="123109"/>
    <n v="786"/>
    <n v="122136"/>
    <n v="732453"/>
  </r>
  <r>
    <x v="1"/>
    <x v="1"/>
    <s v="Visakhapatnam"/>
    <s v="Visakhapatnam"/>
    <n v="4288113"/>
    <d v="2020-11-26T00:00:00"/>
    <n v="2999432"/>
    <n v="1864960"/>
    <n v="157737"/>
    <n v="1127"/>
    <n v="156492"/>
    <n v="823851"/>
  </r>
  <r>
    <x v="1"/>
    <x v="1"/>
    <s v="Vizianagaram"/>
    <s v="Vizianagaram"/>
    <n v="2342868"/>
    <d v="2020-11-26T00:00:00"/>
    <n v="1393491"/>
    <n v="996097"/>
    <n v="82967"/>
    <n v="672"/>
    <n v="82231"/>
    <n v="572916"/>
  </r>
  <r>
    <x v="1"/>
    <x v="1"/>
    <s v="West Godavari"/>
    <s v="West Godavari"/>
    <n v="3934782"/>
    <d v="2020-11-26T00:00:00"/>
    <n v="2525317"/>
    <n v="1778807"/>
    <n v="179077"/>
    <n v="1117"/>
    <n v="177680"/>
    <n v="882636"/>
  </r>
  <r>
    <x v="1"/>
    <x v="1"/>
    <s v="Y.S.R. Kadapa"/>
    <s v="Y.S.R. Kadapa"/>
    <n v="2884524"/>
    <d v="2020-11-26T00:00:00"/>
    <n v="1824032"/>
    <n v="1328711"/>
    <n v="115623"/>
    <n v="644"/>
    <n v="114904"/>
    <n v="729572"/>
  </r>
  <r>
    <x v="2"/>
    <x v="2"/>
    <s v="Anjaw"/>
    <s v="Anjaw"/>
    <n v="21089"/>
    <d v="2021-01-28T00:00:00"/>
    <n v="11695"/>
    <n v="7957"/>
    <n v="1068"/>
    <n v="3"/>
    <n v="1065"/>
    <n v="3379"/>
  </r>
  <r>
    <x v="2"/>
    <x v="2"/>
    <s v="Capital Complex"/>
    <s v="Capital Complex"/>
    <n v="235122"/>
    <d v="2020-12-24T00:00:00"/>
    <n v="0"/>
    <n v="0"/>
    <n v="0"/>
    <n v="0"/>
    <n v="0"/>
    <n v="115210"/>
  </r>
  <r>
    <x v="2"/>
    <x v="2"/>
    <s v="Changlang"/>
    <s v="Changlang"/>
    <n v="147951"/>
    <d v="2021-01-28T00:00:00"/>
    <n v="88857"/>
    <n v="55361"/>
    <n v="3807"/>
    <n v="22"/>
    <n v="3780"/>
    <n v="25764"/>
  </r>
  <r>
    <x v="2"/>
    <x v="2"/>
    <s v="East Kameng"/>
    <s v="East Kameng"/>
    <n v="78413"/>
    <d v="2021-01-28T00:00:00"/>
    <n v="22931"/>
    <n v="15646"/>
    <n v="1094"/>
    <n v="0"/>
    <n v="1094"/>
    <n v="8036"/>
  </r>
  <r>
    <x v="2"/>
    <x v="2"/>
    <s v="East Siang"/>
    <s v="East Siang"/>
    <n v="99019"/>
    <d v="2021-01-28T00:00:00"/>
    <n v="54001"/>
    <n v="39434"/>
    <n v="3206"/>
    <n v="17"/>
    <n v="3183"/>
    <n v="23470"/>
  </r>
  <r>
    <x v="2"/>
    <x v="2"/>
    <s v="Kamle"/>
    <s v="Kamle"/>
    <n v="22256"/>
    <d v="2021-01-28T00:00:00"/>
    <n v="6946"/>
    <n v="3874"/>
    <n v="512"/>
    <n v="0"/>
    <n v="512"/>
    <n v="1641"/>
  </r>
  <r>
    <x v="2"/>
    <x v="2"/>
    <s v="Kra Daadi"/>
    <s v="Kra Daadi"/>
    <n v="6567"/>
    <d v="2021-01-28T00:00:00"/>
    <n v="6275"/>
    <n v="3272"/>
    <n v="270"/>
    <n v="0"/>
    <n v="270"/>
    <n v="3353"/>
  </r>
  <r>
    <x v="2"/>
    <x v="2"/>
    <s v="Kurung Kumey"/>
    <s v="Kurung Kumey"/>
    <n v="89717"/>
    <d v="2021-01-28T00:00:00"/>
    <n v="9121"/>
    <n v="5601"/>
    <n v="511"/>
    <n v="1"/>
    <n v="510"/>
    <n v="4456"/>
  </r>
  <r>
    <x v="2"/>
    <x v="2"/>
    <s v="Lepa Rada"/>
    <s v="Lepa Rada"/>
    <n v="13769"/>
    <d v="2021-01-28T00:00:00"/>
    <n v="13328"/>
    <n v="10176"/>
    <n v="874"/>
    <n v="3"/>
    <n v="871"/>
    <n v="7184"/>
  </r>
  <r>
    <x v="2"/>
    <x v="2"/>
    <s v="Lohit"/>
    <s v="Lohit"/>
    <n v="145538"/>
    <d v="2021-01-28T00:00:00"/>
    <n v="31120"/>
    <n v="22003"/>
    <n v="2885"/>
    <n v="26"/>
    <n v="2851"/>
    <n v="16387"/>
  </r>
  <r>
    <x v="2"/>
    <x v="2"/>
    <s v="Longding"/>
    <s v="Longding"/>
    <n v="60000"/>
    <d v="2021-01-28T00:00:00"/>
    <n v="19259"/>
    <n v="7826"/>
    <n v="752"/>
    <n v="2"/>
    <n v="749"/>
    <n v="10718"/>
  </r>
  <r>
    <x v="2"/>
    <x v="2"/>
    <s v="Lower Dibang Valley"/>
    <s v="Lower Dibang Valley"/>
    <n v="53986"/>
    <d v="2021-01-28T00:00:00"/>
    <n v="32639"/>
    <n v="22089"/>
    <n v="2426"/>
    <n v="11"/>
    <n v="2397"/>
    <n v="13382"/>
  </r>
  <r>
    <x v="2"/>
    <x v="2"/>
    <s v="Lower Siang"/>
    <s v="Lower Siang"/>
    <n v="80597"/>
    <d v="2021-01-28T00:00:00"/>
    <n v="16565"/>
    <n v="9990"/>
    <n v="738"/>
    <n v="8"/>
    <n v="730"/>
    <n v="7439"/>
  </r>
  <r>
    <x v="2"/>
    <x v="2"/>
    <s v="Lower Subansiri"/>
    <s v="Lower Subansiri"/>
    <n v="82839"/>
    <d v="2021-01-28T00:00:00"/>
    <n v="26916"/>
    <n v="18827"/>
    <n v="3036"/>
    <n v="15"/>
    <n v="3015"/>
    <n v="12082"/>
  </r>
  <r>
    <x v="2"/>
    <x v="2"/>
    <s v="Namsai"/>
    <s v="Namsai"/>
    <n v="95950"/>
    <d v="2021-01-28T00:00:00"/>
    <n v="63539"/>
    <n v="47104"/>
    <n v="2124"/>
    <n v="17"/>
    <n v="2102"/>
    <n v="21049"/>
  </r>
  <r>
    <x v="2"/>
    <x v="2"/>
    <s v="Pakke Kessang"/>
    <s v="Pakke Kessang"/>
    <n v="6790"/>
    <d v="2021-01-28T00:00:00"/>
    <n v="8004"/>
    <n v="4998"/>
    <n v="453"/>
    <n v="0"/>
    <n v="453"/>
    <n v="3553"/>
  </r>
  <r>
    <x v="2"/>
    <x v="2"/>
    <s v="Papum Pare"/>
    <s v="Papum Pare"/>
    <n v="176385"/>
    <d v="2021-01-28T00:00:00"/>
    <n v="141168"/>
    <n v="100258"/>
    <n v="18316"/>
    <n v="98"/>
    <n v="18212"/>
    <n v="51118"/>
  </r>
  <r>
    <x v="2"/>
    <x v="2"/>
    <s v="Shi Yomi"/>
    <s v="Shi Yomi"/>
    <n v="13310"/>
    <d v="2021-01-28T00:00:00"/>
    <n v="6910"/>
    <n v="5663"/>
    <n v="262"/>
    <n v="0"/>
    <n v="261"/>
    <n v="2300"/>
  </r>
  <r>
    <x v="2"/>
    <x v="2"/>
    <s v="Siang"/>
    <s v="Siang"/>
    <n v="31920"/>
    <d v="2021-01-28T00:00:00"/>
    <n v="14408"/>
    <n v="9068"/>
    <n v="411"/>
    <n v="3"/>
    <n v="408"/>
    <n v="4475"/>
  </r>
  <r>
    <x v="2"/>
    <x v="2"/>
    <s v="Tawang"/>
    <s v="Tawang"/>
    <n v="49950"/>
    <d v="2021-01-28T00:00:00"/>
    <n v="29553"/>
    <n v="23287"/>
    <n v="2577"/>
    <n v="20"/>
    <n v="2533"/>
    <n v="15512"/>
  </r>
  <r>
    <x v="2"/>
    <x v="2"/>
    <s v="Tirap"/>
    <s v="Tirap"/>
    <n v="111997"/>
    <d v="2021-01-28T00:00:00"/>
    <n v="31565"/>
    <n v="21200"/>
    <n v="1109"/>
    <n v="5"/>
    <n v="1102"/>
    <n v="15211"/>
  </r>
  <r>
    <x v="2"/>
    <x v="2"/>
    <s v="Upper Dibang Valley"/>
    <s v="Upper Dibang Valley"/>
    <n v="7948"/>
    <d v="2021-01-28T00:00:00"/>
    <n v="4156"/>
    <n v="2603"/>
    <n v="337"/>
    <n v="2"/>
    <n v="335"/>
    <n v="2078"/>
  </r>
  <r>
    <x v="2"/>
    <x v="2"/>
    <s v="Upper Siang"/>
    <s v="Upper Siang"/>
    <n v="35289"/>
    <d v="2021-01-28T00:00:00"/>
    <n v="18594"/>
    <n v="13671"/>
    <n v="1016"/>
    <n v="1"/>
    <n v="1015"/>
    <n v="7072"/>
  </r>
  <r>
    <x v="2"/>
    <x v="2"/>
    <s v="Upper Subansiri"/>
    <s v="Upper Subansiri"/>
    <n v="83205"/>
    <d v="2021-01-28T00:00:00"/>
    <n v="24842"/>
    <n v="16390"/>
    <n v="1958"/>
    <n v="6"/>
    <n v="1952"/>
    <n v="7196"/>
  </r>
  <r>
    <x v="2"/>
    <x v="2"/>
    <s v="West Kameng"/>
    <s v="West Kameng"/>
    <n v="87013"/>
    <d v="2021-01-28T00:00:00"/>
    <n v="55710"/>
    <n v="40321"/>
    <n v="3545"/>
    <n v="14"/>
    <n v="3518"/>
    <n v="29927"/>
  </r>
  <r>
    <x v="2"/>
    <x v="2"/>
    <s v="West Siang"/>
    <s v="West Siang"/>
    <n v="112272"/>
    <d v="2021-01-28T00:00:00"/>
    <n v="33773"/>
    <n v="27867"/>
    <n v="1868"/>
    <n v="6"/>
    <n v="1856"/>
    <n v="14126"/>
  </r>
  <r>
    <x v="3"/>
    <x v="3"/>
    <s v="Baksa"/>
    <s v="Baksa"/>
    <n v="953773"/>
    <m/>
    <n v="553967"/>
    <n v="136574"/>
    <n v="0"/>
    <n v="0"/>
    <n v="0"/>
    <n v="467348"/>
  </r>
  <r>
    <x v="3"/>
    <x v="3"/>
    <s v="Barpeta"/>
    <s v="Barpeta"/>
    <n v="1693190"/>
    <m/>
    <n v="1095048"/>
    <n v="448006"/>
    <n v="0"/>
    <n v="0"/>
    <n v="0"/>
    <n v="829663"/>
  </r>
  <r>
    <x v="3"/>
    <x v="3"/>
    <s v="Biswanath"/>
    <s v="Biswanath"/>
    <n v="612491"/>
    <m/>
    <n v="456088"/>
    <n v="213437"/>
    <n v="0"/>
    <n v="0"/>
    <n v="0"/>
    <n v="300120"/>
  </r>
  <r>
    <x v="3"/>
    <x v="3"/>
    <s v="Bongaigaon"/>
    <s v="Bongaigaon"/>
    <n v="732639"/>
    <m/>
    <n v="493242"/>
    <n v="183782"/>
    <n v="0"/>
    <n v="0"/>
    <n v="0"/>
    <n v="358993"/>
  </r>
  <r>
    <x v="3"/>
    <x v="3"/>
    <s v="Cachar"/>
    <s v="Cachar"/>
    <n v="1736319"/>
    <m/>
    <n v="1101266"/>
    <n v="402535"/>
    <n v="0"/>
    <n v="0"/>
    <n v="0"/>
    <n v="850796"/>
  </r>
  <r>
    <x v="3"/>
    <x v="3"/>
    <s v="Chirang"/>
    <s v="Chirang"/>
    <n v="481818"/>
    <m/>
    <n v="288696"/>
    <n v="102397"/>
    <n v="0"/>
    <n v="0"/>
    <n v="0"/>
    <n v="236090"/>
  </r>
  <r>
    <x v="3"/>
    <x v="3"/>
    <s v="Darrang"/>
    <s v="Darrang"/>
    <n v="908090"/>
    <m/>
    <n v="596783"/>
    <n v="183724"/>
    <n v="0"/>
    <n v="0"/>
    <n v="0"/>
    <n v="444964"/>
  </r>
  <r>
    <x v="3"/>
    <x v="3"/>
    <s v="Dhemaji"/>
    <s v="Dhemaji"/>
    <n v="688077"/>
    <m/>
    <n v="431792"/>
    <n v="184251"/>
    <n v="0"/>
    <n v="0"/>
    <n v="0"/>
    <n v="337157"/>
  </r>
  <r>
    <x v="3"/>
    <x v="3"/>
    <s v="Dhubri"/>
    <s v="Dhubri"/>
    <n v="1948632"/>
    <m/>
    <n v="945264"/>
    <n v="229696"/>
    <n v="0"/>
    <n v="0"/>
    <n v="0"/>
    <n v="954829"/>
  </r>
  <r>
    <x v="3"/>
    <x v="3"/>
    <s v="Dibrugarh"/>
    <s v="Dibrugarh"/>
    <n v="1327748"/>
    <d v="2021-02-01T00:00:00"/>
    <n v="914640"/>
    <n v="430800"/>
    <n v="0"/>
    <n v="0"/>
    <n v="0"/>
    <n v="301657"/>
  </r>
  <r>
    <x v="3"/>
    <x v="3"/>
    <s v="Dima Hasao"/>
    <s v="Dima Hasao"/>
    <n v="213529"/>
    <m/>
    <n v="116318"/>
    <n v="62593"/>
    <n v="0"/>
    <n v="0"/>
    <n v="0"/>
    <n v="104629"/>
  </r>
  <r>
    <x v="3"/>
    <x v="3"/>
    <s v="Goalpara"/>
    <s v="Goalpara"/>
    <n v="1008959"/>
    <m/>
    <n v="662016"/>
    <n v="195521"/>
    <n v="0"/>
    <n v="0"/>
    <n v="0"/>
    <n v="494389"/>
  </r>
  <r>
    <x v="3"/>
    <x v="3"/>
    <s v="Golaghat"/>
    <s v="Golaghat"/>
    <n v="1058674"/>
    <m/>
    <n v="711564"/>
    <n v="306745"/>
    <n v="0"/>
    <n v="0"/>
    <n v="0"/>
    <n v="518750"/>
  </r>
  <r>
    <x v="3"/>
    <x v="3"/>
    <s v="Hailakandi"/>
    <s v="Hailakandi"/>
    <n v="659260"/>
    <m/>
    <n v="422295"/>
    <n v="146888"/>
    <n v="0"/>
    <n v="0"/>
    <n v="0"/>
    <n v="323037"/>
  </r>
  <r>
    <x v="3"/>
    <x v="3"/>
    <s v="Hojai"/>
    <s v="Hojai"/>
    <n v="931218"/>
    <m/>
    <n v="602504"/>
    <n v="274035"/>
    <n v="0"/>
    <n v="0"/>
    <n v="0"/>
    <n v="456296"/>
  </r>
  <r>
    <x v="3"/>
    <x v="3"/>
    <s v="Jorhat"/>
    <s v="Jorhat"/>
    <n v="1091295"/>
    <m/>
    <n v="649267"/>
    <n v="297724"/>
    <n v="0"/>
    <n v="0"/>
    <n v="0"/>
    <n v="534734"/>
  </r>
  <r>
    <x v="3"/>
    <x v="3"/>
    <s v="Kamrup"/>
    <s v="Kamrup"/>
    <n v="1517202"/>
    <m/>
    <n v="1079092"/>
    <n v="409628"/>
    <n v="0"/>
    <n v="0"/>
    <n v="0"/>
    <n v="743428"/>
  </r>
  <r>
    <x v="3"/>
    <x v="3"/>
    <s v="Kamrup Metropolitan"/>
    <s v="Kamrup Metropolitan"/>
    <n v="1260419"/>
    <m/>
    <n v="1246239"/>
    <n v="875897"/>
    <n v="0"/>
    <n v="0"/>
    <n v="0"/>
    <n v="617605"/>
  </r>
  <r>
    <x v="3"/>
    <x v="3"/>
    <s v="Karbi Anglong"/>
    <s v="Karbi Anglong"/>
    <n v="965280"/>
    <m/>
    <n v="284600"/>
    <n v="102798"/>
    <n v="0"/>
    <n v="0"/>
    <n v="0"/>
    <n v="472987"/>
  </r>
  <r>
    <x v="3"/>
    <x v="3"/>
    <s v="Karimganj"/>
    <s v="Karimganj"/>
    <n v="1217002"/>
    <m/>
    <n v="681216"/>
    <n v="203575"/>
    <n v="0"/>
    <n v="0"/>
    <n v="0"/>
    <n v="596330"/>
  </r>
  <r>
    <x v="3"/>
    <x v="3"/>
    <s v="Kokrajhar"/>
    <s v="Kokrajhar"/>
    <n v="886999"/>
    <m/>
    <n v="538901"/>
    <n v="156488"/>
    <n v="0"/>
    <n v="0"/>
    <n v="0"/>
    <n v="434629"/>
  </r>
  <r>
    <x v="3"/>
    <x v="3"/>
    <s v="Lakhimpur"/>
    <s v="Lakhimpur"/>
    <n v="1040644"/>
    <m/>
    <n v="681386"/>
    <n v="301369"/>
    <n v="0"/>
    <n v="0"/>
    <n v="0"/>
    <n v="509915"/>
  </r>
  <r>
    <x v="3"/>
    <x v="3"/>
    <s v="Majuli"/>
    <s v="Majuli"/>
    <n v="167304"/>
    <m/>
    <n v="117599"/>
    <n v="82507"/>
    <n v="0"/>
    <n v="0"/>
    <n v="0"/>
    <n v="81978"/>
  </r>
  <r>
    <x v="3"/>
    <x v="3"/>
    <s v="Morigaon"/>
    <s v="Morigaon"/>
    <n v="957853"/>
    <m/>
    <n v="592446"/>
    <n v="212146"/>
    <n v="0"/>
    <n v="0"/>
    <n v="0"/>
    <n v="469347"/>
  </r>
  <r>
    <x v="3"/>
    <x v="3"/>
    <s v="Nagaon"/>
    <s v="Nagaon"/>
    <n v="2826006"/>
    <m/>
    <n v="1203831"/>
    <n v="448081"/>
    <n v="0"/>
    <n v="0"/>
    <n v="0"/>
    <n v="1384742"/>
  </r>
  <r>
    <x v="3"/>
    <x v="3"/>
    <s v="Nalbari"/>
    <s v="Nalbari"/>
    <n v="769919"/>
    <m/>
    <n v="483076"/>
    <n v="168392"/>
    <n v="0"/>
    <n v="0"/>
    <n v="0"/>
    <n v="377260"/>
  </r>
  <r>
    <x v="3"/>
    <x v="3"/>
    <s v="Sivasagar"/>
    <s v="Sivasagar"/>
    <n v="1150253"/>
    <m/>
    <n v="478954"/>
    <n v="223921"/>
    <n v="0"/>
    <n v="0"/>
    <n v="0"/>
    <n v="563623"/>
  </r>
  <r>
    <x v="3"/>
    <x v="3"/>
    <s v="Sonitpur"/>
    <s v="Sonitpur"/>
    <n v="1925975"/>
    <m/>
    <n v="767841"/>
    <n v="434213"/>
    <n v="0"/>
    <n v="0"/>
    <n v="0"/>
    <n v="943727"/>
  </r>
  <r>
    <x v="3"/>
    <x v="3"/>
    <s v="South Salmara Mankachar"/>
    <s v="South Salmara Mankachar"/>
    <n v="555114"/>
    <m/>
    <n v="239906"/>
    <n v="76599"/>
    <n v="0"/>
    <n v="0"/>
    <n v="0"/>
    <n v="272005"/>
  </r>
  <r>
    <x v="3"/>
    <x v="3"/>
    <s v="Tinsukia"/>
    <s v="Tinsukia"/>
    <n v="1316948"/>
    <m/>
    <n v="795057"/>
    <n v="286170"/>
    <n v="0"/>
    <n v="0"/>
    <n v="0"/>
    <n v="645304"/>
  </r>
  <r>
    <x v="3"/>
    <x v="3"/>
    <s v="Udalguri"/>
    <s v="Udalguri"/>
    <n v="832769"/>
    <d v="2020-09-16T00:00:00"/>
    <n v="504439"/>
    <n v="133919"/>
    <n v="0"/>
    <n v="0"/>
    <n v="0"/>
    <n v="24661"/>
  </r>
  <r>
    <x v="3"/>
    <x v="3"/>
    <s v="West Karbi Anglong"/>
    <s v="West Karbi Anglong"/>
    <n v="300320"/>
    <m/>
    <n v="127612"/>
    <n v="42942"/>
    <n v="0"/>
    <n v="0"/>
    <n v="0"/>
    <n v="147156"/>
  </r>
  <r>
    <x v="4"/>
    <x v="4"/>
    <s v="Araria"/>
    <s v="Araria"/>
    <n v="2806200"/>
    <d v="2020-10-03T00:00:00"/>
    <n v="1177154"/>
    <n v="395227"/>
    <n v="14978"/>
    <n v="116"/>
    <n v="14859"/>
    <n v="226710"/>
  </r>
  <r>
    <x v="4"/>
    <x v="4"/>
    <s v="Arwal"/>
    <s v="Arwal"/>
    <n v="700843"/>
    <d v="2021-01-31T00:00:00"/>
    <n v="345175"/>
    <n v="116424"/>
    <n v="7381"/>
    <n v="74"/>
    <n v="7307"/>
    <n v="105314"/>
  </r>
  <r>
    <x v="4"/>
    <x v="4"/>
    <s v="Banka"/>
    <s v="Banka"/>
    <n v="2029339"/>
    <d v="2021-01-31T00:00:00"/>
    <n v="935177"/>
    <n v="351254"/>
    <n v="7379"/>
    <n v="112"/>
    <n v="7267"/>
    <n v="368465"/>
  </r>
  <r>
    <x v="4"/>
    <x v="4"/>
    <s v="Begusarai"/>
    <s v="Begusarai"/>
    <n v="2954367"/>
    <d v="2020-09-26T00:00:00"/>
    <n v="1430906"/>
    <n v="480982"/>
    <n v="27212"/>
    <n v="457"/>
    <n v="26754"/>
    <n v="227276"/>
  </r>
  <r>
    <x v="4"/>
    <x v="4"/>
    <s v="Bhagalpur"/>
    <s v="Bhagalpur"/>
    <n v="3032226"/>
    <d v="2021-01-31T00:00:00"/>
    <n v="1494951"/>
    <n v="650332"/>
    <n v="25840"/>
    <n v="309"/>
    <n v="25531"/>
    <n v="595033"/>
  </r>
  <r>
    <x v="4"/>
    <x v="4"/>
    <s v="Bhojpur"/>
    <s v="Bhojpur"/>
    <n v="2720155"/>
    <d v="2021-01-31T00:00:00"/>
    <n v="1291186"/>
    <n v="382719"/>
    <n v="10210"/>
    <n v="159"/>
    <n v="10051"/>
    <n v="471543"/>
  </r>
  <r>
    <x v="4"/>
    <x v="4"/>
    <s v="Buxar"/>
    <s v="Buxar"/>
    <n v="1707643"/>
    <d v="2021-01-31T00:00:00"/>
    <n v="907374"/>
    <n v="322555"/>
    <n v="9248"/>
    <n v="182"/>
    <n v="9066"/>
    <n v="466052"/>
  </r>
  <r>
    <x v="4"/>
    <x v="4"/>
    <s v="Darbhanga"/>
    <s v="Darbhanga"/>
    <n v="3921971"/>
    <d v="2021-01-11T00:00:00"/>
    <n v="1869372"/>
    <n v="741553"/>
    <n v="10937"/>
    <n v="370"/>
    <n v="10567"/>
    <n v="453910"/>
  </r>
  <r>
    <x v="4"/>
    <x v="4"/>
    <s v="East Champaran"/>
    <s v="East Champaran"/>
    <n v="5082868"/>
    <d v="2020-11-03T00:00:00"/>
    <n v="2498559"/>
    <n v="1002939"/>
    <n v="19017"/>
    <n v="430"/>
    <n v="18585"/>
    <n v="557640"/>
  </r>
  <r>
    <x v="4"/>
    <x v="4"/>
    <s v="Gaya"/>
    <s v="Gaya"/>
    <n v="4379383"/>
    <d v="2021-01-31T00:00:00"/>
    <n v="1925234"/>
    <n v="722746"/>
    <n v="33952"/>
    <n v="280"/>
    <n v="33672"/>
    <n v="889335"/>
  </r>
  <r>
    <x v="4"/>
    <x v="4"/>
    <s v="Gopalganj"/>
    <s v="Gopalganj"/>
    <n v="2558037"/>
    <d v="2021-01-31T00:00:00"/>
    <n v="1286763"/>
    <n v="481968"/>
    <n v="16685"/>
    <n v="94"/>
    <n v="16591"/>
    <n v="570996"/>
  </r>
  <r>
    <x v="4"/>
    <x v="4"/>
    <s v="Jamui"/>
    <s v="Jamui"/>
    <n v="1756078"/>
    <d v="2021-01-31T00:00:00"/>
    <n v="800488"/>
    <n v="222093"/>
    <n v="9418"/>
    <n v="106"/>
    <n v="9312"/>
    <n v="346714"/>
  </r>
  <r>
    <x v="4"/>
    <x v="4"/>
    <s v="Jehanabad"/>
    <s v="Jehanabad"/>
    <n v="1124176"/>
    <d v="2021-01-31T00:00:00"/>
    <n v="498448"/>
    <n v="184446"/>
    <n v="10783"/>
    <n v="109"/>
    <n v="10674"/>
    <n v="497646"/>
  </r>
  <r>
    <x v="4"/>
    <x v="4"/>
    <s v="Kaimur"/>
    <s v="Kaimur"/>
    <n v="1626900"/>
    <d v="2021-01-31T00:00:00"/>
    <n v="801438"/>
    <n v="225437"/>
    <n v="4984"/>
    <n v="147"/>
    <n v="4837"/>
    <n v="444824"/>
  </r>
  <r>
    <x v="4"/>
    <x v="4"/>
    <s v="Katihar"/>
    <s v="Katihar"/>
    <n v="3068149"/>
    <d v="2021-01-31T00:00:00"/>
    <n v="1451838"/>
    <n v="403046"/>
    <n v="18145"/>
    <n v="94"/>
    <n v="18051"/>
    <n v="565510"/>
  </r>
  <r>
    <x v="4"/>
    <x v="4"/>
    <s v="Khagaria"/>
    <s v="Khagaria"/>
    <n v="1657599"/>
    <d v="2020-10-04T00:00:00"/>
    <n v="775019"/>
    <n v="222012"/>
    <n v="10064"/>
    <n v="88"/>
    <n v="9976"/>
    <n v="153372"/>
  </r>
  <r>
    <x v="4"/>
    <x v="4"/>
    <s v="Kishanganj"/>
    <s v="Kishanganj"/>
    <n v="1690948"/>
    <d v="2021-01-31T00:00:00"/>
    <n v="757066"/>
    <n v="205274"/>
    <n v="10128"/>
    <n v="66"/>
    <n v="10057"/>
    <n v="299385"/>
  </r>
  <r>
    <x v="4"/>
    <x v="4"/>
    <s v="Lakhisarai"/>
    <s v="Lakhisarai"/>
    <n v="1000717"/>
    <d v="2021-01-31T00:00:00"/>
    <n v="461970"/>
    <n v="138407"/>
    <n v="7776"/>
    <n v="102"/>
    <n v="7674"/>
    <n v="336322"/>
  </r>
  <r>
    <x v="4"/>
    <x v="4"/>
    <s v="Madhepura"/>
    <s v="Madhepura"/>
    <n v="1994618"/>
    <d v="2021-01-31T00:00:00"/>
    <n v="965767"/>
    <n v="260408"/>
    <n v="12547"/>
    <n v="111"/>
    <n v="12435"/>
    <n v="461755"/>
  </r>
  <r>
    <x v="4"/>
    <x v="4"/>
    <s v="Madhubani"/>
    <s v="Madhubani"/>
    <n v="4476044"/>
    <d v="2021-01-31T00:00:00"/>
    <n v="1974159"/>
    <n v="680214"/>
    <n v="18365"/>
    <n v="339"/>
    <n v="18023"/>
    <n v="724350"/>
  </r>
  <r>
    <x v="4"/>
    <x v="4"/>
    <s v="Munger"/>
    <s v="Munger"/>
    <n v="1359054"/>
    <d v="2021-01-31T00:00:00"/>
    <n v="707588"/>
    <n v="264665"/>
    <n v="15111"/>
    <n v="158"/>
    <n v="14953"/>
    <n v="332767"/>
  </r>
  <r>
    <x v="4"/>
    <x v="4"/>
    <s v="Muzaffarpur"/>
    <s v="Muzaffarpur"/>
    <n v="4778610"/>
    <d v="2021-01-31T00:00:00"/>
    <n v="2253919"/>
    <n v="717015"/>
    <n v="31398"/>
    <n v="621"/>
    <n v="30777"/>
    <n v="738350"/>
  </r>
  <r>
    <x v="4"/>
    <x v="4"/>
    <s v="Nalanda"/>
    <s v="Nalanda"/>
    <n v="2872523"/>
    <d v="2021-01-31T00:00:00"/>
    <n v="1393762"/>
    <n v="638181"/>
    <n v="23432"/>
    <n v="468"/>
    <n v="22964"/>
    <n v="603062"/>
  </r>
  <r>
    <x v="4"/>
    <x v="4"/>
    <s v="Nawada"/>
    <s v="Nawada"/>
    <n v="2216653"/>
    <d v="2020-11-16T00:00:00"/>
    <n v="1062349"/>
    <n v="274319"/>
    <n v="10353"/>
    <n v="178"/>
    <n v="10174"/>
    <n v="327690"/>
  </r>
  <r>
    <x v="4"/>
    <x v="4"/>
    <s v="Patna"/>
    <s v="Patna"/>
    <n v="5772804"/>
    <d v="2021-01-31T00:00:00"/>
    <n v="3421614"/>
    <n v="2366474"/>
    <n v="147007"/>
    <n v="2334"/>
    <n v="144651"/>
    <n v="749741"/>
  </r>
  <r>
    <x v="4"/>
    <x v="4"/>
    <s v="Purnia"/>
    <s v="Purnia"/>
    <n v="3273127"/>
    <d v="2021-01-05T00:00:00"/>
    <n v="1603099"/>
    <n v="729224"/>
    <n v="24427"/>
    <n v="180"/>
    <n v="24247"/>
    <n v="580969"/>
  </r>
  <r>
    <x v="4"/>
    <x v="4"/>
    <s v="Rohtas"/>
    <s v="Rohtas"/>
    <n v="2962593"/>
    <d v="2021-01-31T00:00:00"/>
    <n v="1498172"/>
    <n v="465660"/>
    <n v="13980"/>
    <n v="271"/>
    <n v="13707"/>
    <n v="528543"/>
  </r>
  <r>
    <x v="4"/>
    <x v="4"/>
    <s v="Saharsa"/>
    <s v="Saharsa"/>
    <n v="1897102"/>
    <d v="2021-01-31T00:00:00"/>
    <n v="995618"/>
    <n v="366567"/>
    <n v="17616"/>
    <n v="134"/>
    <n v="17482"/>
    <n v="365135"/>
  </r>
  <r>
    <x v="4"/>
    <x v="4"/>
    <s v="Samastipur"/>
    <s v="Samastipur"/>
    <n v="4254782"/>
    <d v="2021-01-31T00:00:00"/>
    <n v="1991102"/>
    <n v="555728"/>
    <n v="20020"/>
    <n v="155"/>
    <n v="19864"/>
    <n v="624579"/>
  </r>
  <r>
    <x v="4"/>
    <x v="4"/>
    <s v="Saran"/>
    <s v="Saran"/>
    <n v="3943098"/>
    <d v="2021-01-31T00:00:00"/>
    <n v="1868014"/>
    <n v="736766"/>
    <n v="23278"/>
    <n v="255"/>
    <n v="23020"/>
    <n v="773112"/>
  </r>
  <r>
    <x v="4"/>
    <x v="4"/>
    <s v="Sheikhpura"/>
    <s v="Sheikhpura"/>
    <n v="634927"/>
    <d v="2021-01-31T00:00:00"/>
    <n v="287209"/>
    <n v="95322"/>
    <n v="7693"/>
    <n v="75"/>
    <n v="7618"/>
    <n v="146194"/>
  </r>
  <r>
    <x v="4"/>
    <x v="4"/>
    <s v="Sheohar"/>
    <s v="Sheohar"/>
    <n v="656916"/>
    <d v="2020-11-16T00:00:00"/>
    <n v="300967"/>
    <n v="108766"/>
    <n v="4404"/>
    <n v="36"/>
    <n v="4368"/>
    <n v="201633"/>
  </r>
  <r>
    <x v="4"/>
    <x v="4"/>
    <s v="Sitamarhi"/>
    <s v="Sitamarhi"/>
    <n v="3419622"/>
    <d v="2021-01-31T00:00:00"/>
    <n v="1511464"/>
    <n v="424182"/>
    <n v="9185"/>
    <n v="127"/>
    <n v="9058"/>
    <n v="457819"/>
  </r>
  <r>
    <x v="4"/>
    <x v="4"/>
    <s v="Siwan"/>
    <s v="Siwan"/>
    <n v="3318176"/>
    <d v="2021-01-31T00:00:00"/>
    <n v="1670590"/>
    <n v="684755"/>
    <n v="15195"/>
    <n v="170"/>
    <n v="15025"/>
    <n v="544035"/>
  </r>
  <r>
    <x v="4"/>
    <x v="4"/>
    <s v="Supaul"/>
    <s v="Supaul"/>
    <n v="2228397"/>
    <d v="2021-01-31T00:00:00"/>
    <n v="1069993"/>
    <n v="369925"/>
    <n v="17222"/>
    <n v="129"/>
    <n v="17093"/>
    <n v="465122"/>
  </r>
  <r>
    <x v="4"/>
    <x v="4"/>
    <s v="Vaishali"/>
    <s v="Vaishali"/>
    <n v="3495021"/>
    <d v="2021-01-31T00:00:00"/>
    <n v="1671469"/>
    <n v="478638"/>
    <n v="19827"/>
    <n v="192"/>
    <n v="19632"/>
    <n v="285797"/>
  </r>
  <r>
    <x v="4"/>
    <x v="4"/>
    <s v="West Champaran"/>
    <s v="West Champaran"/>
    <n v="3935042"/>
    <d v="2021-01-31T00:00:00"/>
    <n v="1784016"/>
    <n v="469332"/>
    <n v="20890"/>
    <n v="358"/>
    <n v="20532"/>
    <n v="562223"/>
  </r>
  <r>
    <x v="5"/>
    <x v="5"/>
    <s v="Chandigarh"/>
    <s v="Chandigarh"/>
    <n v="1055450"/>
    <d v="2021-10-31T00:00:00"/>
    <n v="926035"/>
    <n v="546981"/>
    <n v="65351"/>
    <n v="820"/>
    <n v="64495"/>
    <n v="825526"/>
  </r>
  <r>
    <x v="6"/>
    <x v="6"/>
    <s v="Balod"/>
    <s v="Balod"/>
    <n v="826165"/>
    <d v="2020-06-14T00:00:00"/>
    <n v="537459"/>
    <n v="271570"/>
    <n v="27278"/>
    <n v="396"/>
    <n v="26880"/>
    <n v="16388"/>
  </r>
  <r>
    <x v="6"/>
    <x v="6"/>
    <s v="Baloda Bazar"/>
    <s v="Baloda Bazar"/>
    <n v="1305343"/>
    <d v="2020-06-14T00:00:00"/>
    <n v="617777"/>
    <n v="211945"/>
    <n v="43085"/>
    <n v="471"/>
    <n v="42611"/>
    <n v="25358"/>
  </r>
  <r>
    <x v="6"/>
    <x v="6"/>
    <s v="Bastar"/>
    <s v="Bastar"/>
    <n v="1302253"/>
    <d v="2020-05-23T00:00:00"/>
    <n v="443759"/>
    <n v="178775"/>
    <n v="21066"/>
    <n v="188"/>
    <n v="20845"/>
    <n v="15055"/>
  </r>
  <r>
    <x v="6"/>
    <x v="6"/>
    <s v="Bijapur"/>
    <s v="Bijapur"/>
    <n v="229832"/>
    <d v="2020-06-14T00:00:00"/>
    <n v="103247"/>
    <n v="44245"/>
    <n v="8324"/>
    <n v="55"/>
    <n v="8263"/>
    <n v="5401"/>
  </r>
  <r>
    <x v="6"/>
    <x v="6"/>
    <s v="Dakshin Bastar Dantewada"/>
    <s v="Dakshin Bastar Dantewada"/>
    <n v="533638"/>
    <d v="2020-06-14T00:00:00"/>
    <n v="158243"/>
    <n v="80855"/>
    <n v="10840"/>
    <n v="25"/>
    <n v="10809"/>
    <n v="6588"/>
  </r>
  <r>
    <x v="6"/>
    <x v="6"/>
    <s v="Dhamtari"/>
    <s v="Dhamtari"/>
    <n v="799199"/>
    <d v="2020-06-14T00:00:00"/>
    <n v="509782"/>
    <n v="224591"/>
    <n v="27239"/>
    <n v="545"/>
    <n v="26690"/>
    <n v="15120"/>
  </r>
  <r>
    <x v="6"/>
    <x v="6"/>
    <s v="Durg"/>
    <s v="Durg"/>
    <n v="3343079"/>
    <d v="2020-06-14T00:00:00"/>
    <n v="1012391"/>
    <n v="525445"/>
    <n v="96880"/>
    <n v="1798"/>
    <n v="95028"/>
    <n v="53460"/>
  </r>
  <r>
    <x v="6"/>
    <x v="6"/>
    <s v="Gariaband"/>
    <s v="Gariaband"/>
    <n v="597653"/>
    <d v="2020-06-14T00:00:00"/>
    <n v="293987"/>
    <n v="99137"/>
    <n v="19701"/>
    <n v="194"/>
    <n v="19506"/>
    <n v="11946"/>
  </r>
  <r>
    <x v="6"/>
    <x v="6"/>
    <s v="Janjgir Champa"/>
    <s v="Janjgir Champa"/>
    <n v="1620632"/>
    <d v="2020-06-14T00:00:00"/>
    <n v="896087"/>
    <n v="317605"/>
    <n v="57636"/>
    <n v="838"/>
    <n v="56766"/>
    <n v="32834"/>
  </r>
  <r>
    <x v="6"/>
    <x v="6"/>
    <s v="Jashpur"/>
    <s v="Jashpur"/>
    <n v="852043"/>
    <d v="2020-06-14T00:00:00"/>
    <n v="435884"/>
    <n v="182747"/>
    <n v="27093"/>
    <n v="212"/>
    <n v="26867"/>
    <n v="16088"/>
  </r>
  <r>
    <x v="6"/>
    <x v="6"/>
    <s v="Kabeerdham"/>
    <s v="Kabeerdham"/>
    <n v="584667"/>
    <d v="2020-06-14T00:00:00"/>
    <n v="402362"/>
    <n v="173494"/>
    <n v="22771"/>
    <n v="267"/>
    <n v="22503"/>
    <n v="14214"/>
  </r>
  <r>
    <x v="6"/>
    <x v="6"/>
    <s v="Kondagaon"/>
    <s v="Kondagaon"/>
    <n v="578326"/>
    <d v="2020-06-14T00:00:00"/>
    <n v="317695"/>
    <n v="100468"/>
    <n v="13139"/>
    <n v="99"/>
    <n v="13036"/>
    <n v="8176"/>
  </r>
  <r>
    <x v="6"/>
    <x v="6"/>
    <s v="Korba"/>
    <s v="Korba"/>
    <n v="1206563"/>
    <d v="2020-06-14T00:00:00"/>
    <n v="650457"/>
    <n v="287588"/>
    <n v="54847"/>
    <n v="580"/>
    <n v="54228"/>
    <n v="37457"/>
  </r>
  <r>
    <x v="6"/>
    <x v="6"/>
    <s v="Koriya"/>
    <s v="Koriya"/>
    <n v="659039"/>
    <d v="2020-06-14T00:00:00"/>
    <n v="375503"/>
    <n v="128177"/>
    <n v="26980"/>
    <n v="177"/>
    <n v="26798"/>
    <n v="16179"/>
  </r>
  <r>
    <x v="6"/>
    <x v="6"/>
    <s v="Mahasamund"/>
    <s v="Mahasamund"/>
    <n v="1032275"/>
    <d v="2020-06-14T00:00:00"/>
    <n v="738333"/>
    <n v="428365"/>
    <n v="31365"/>
    <n v="365"/>
    <n v="31000"/>
    <n v="17865"/>
  </r>
  <r>
    <x v="6"/>
    <x v="6"/>
    <s v="Mungeli"/>
    <s v="Mungeli"/>
    <n v="701707"/>
    <d v="2020-06-14T00:00:00"/>
    <n v="282508"/>
    <n v="109857"/>
    <n v="23921"/>
    <n v="167"/>
    <n v="23753"/>
    <n v="14882"/>
  </r>
  <r>
    <x v="6"/>
    <x v="6"/>
    <s v="Narayanpur"/>
    <s v="Narayanpur"/>
    <n v="140206"/>
    <d v="2020-06-14T00:00:00"/>
    <n v="53032"/>
    <n v="19468"/>
    <n v="4019"/>
    <n v="14"/>
    <n v="4005"/>
    <n v="2813"/>
  </r>
  <r>
    <x v="6"/>
    <x v="6"/>
    <s v="Raipur"/>
    <s v="Raipur"/>
    <n v="4062160"/>
    <d v="2020-06-14T00:00:00"/>
    <n v="1557999"/>
    <n v="915437"/>
    <n v="158035"/>
    <n v="3139"/>
    <n v="154852"/>
    <n v="91721"/>
  </r>
  <r>
    <x v="6"/>
    <x v="6"/>
    <s v="Rajnandgaon"/>
    <s v="Rajnandgaon"/>
    <n v="1537520"/>
    <d v="2020-11-09T00:00:00"/>
    <n v="1028876"/>
    <n v="530711"/>
    <n v="56077"/>
    <n v="515"/>
    <n v="55557"/>
    <n v="152985"/>
  </r>
  <r>
    <x v="6"/>
    <x v="6"/>
    <s v="Sukma"/>
    <s v="Sukma"/>
    <n v="249000"/>
    <d v="2020-06-14T00:00:00"/>
    <n v="134654"/>
    <n v="81437"/>
    <n v="8066"/>
    <n v="20"/>
    <n v="8041"/>
    <n v="5756"/>
  </r>
  <r>
    <x v="6"/>
    <x v="6"/>
    <s v="Surajpur"/>
    <s v="Surajpur"/>
    <n v="660280"/>
    <d v="2020-06-14T00:00:00"/>
    <n v="419247"/>
    <n v="163526"/>
    <n v="29029"/>
    <n v="224"/>
    <n v="28805"/>
    <n v="16344"/>
  </r>
  <r>
    <x v="6"/>
    <x v="6"/>
    <s v="Surguja"/>
    <s v="Surguja"/>
    <n v="420661"/>
    <d v="2020-11-18T00:00:00"/>
    <n v="468885"/>
    <n v="277031"/>
    <n v="33673"/>
    <n v="245"/>
    <n v="33426"/>
    <n v="120414"/>
  </r>
  <r>
    <x v="6"/>
    <x v="6"/>
    <s v="Uttar Bastar Kanker"/>
    <s v="Uttar Bastar Kanker"/>
    <n v="748593"/>
    <d v="2020-06-14T00:00:00"/>
    <n v="405744"/>
    <n v="171484"/>
    <n v="23636"/>
    <n v="224"/>
    <n v="23407"/>
    <n v="13869"/>
  </r>
  <r>
    <x v="7"/>
    <x v="7"/>
    <s v="Dadra and Nagar Haveli"/>
    <s v="Dadra and Nagar Haveli"/>
    <n v="343709"/>
    <d v="2020-10-20T00:00:00"/>
    <n v="387772"/>
    <n v="183553"/>
    <n v="5920"/>
    <n v="3"/>
    <n v="5910"/>
    <n v="47773"/>
  </r>
  <r>
    <x v="7"/>
    <x v="7"/>
    <s v="Daman"/>
    <s v="Daman"/>
    <n v="191173"/>
    <d v="2020-10-20T00:00:00"/>
    <n v="234202"/>
    <n v="155547"/>
    <n v="3543"/>
    <n v="1"/>
    <n v="3516"/>
    <n v="21109"/>
  </r>
  <r>
    <x v="7"/>
    <x v="7"/>
    <s v="Diu"/>
    <s v="Diu"/>
    <n v="52074"/>
    <d v="2020-10-20T00:00:00"/>
    <n v="38779"/>
    <n v="31153"/>
    <n v="1218"/>
    <n v="0"/>
    <n v="1218"/>
    <n v="8868"/>
  </r>
  <r>
    <x v="8"/>
    <x v="8"/>
    <s v="Delhi"/>
    <s v="Delhi"/>
    <n v="19814000"/>
    <d v="2021-10-31T00:00:00"/>
    <n v="13055636"/>
    <n v="7425404"/>
    <n v="1439870"/>
    <n v="25091"/>
    <n v="1414431"/>
    <n v="30147688"/>
  </r>
  <r>
    <x v="9"/>
    <x v="9"/>
    <s v="North Goa"/>
    <s v="North Goa"/>
    <n v="817761"/>
    <m/>
    <n v="600586"/>
    <n v="424066"/>
    <n v="0"/>
    <n v="0"/>
    <n v="0"/>
    <n v="400702"/>
  </r>
  <r>
    <x v="9"/>
    <x v="9"/>
    <s v="South Goa"/>
    <s v="South Goa"/>
    <n v="639962"/>
    <m/>
    <n v="661972"/>
    <n v="487016"/>
    <n v="0"/>
    <n v="0"/>
    <n v="0"/>
    <n v="313581"/>
  </r>
  <r>
    <x v="10"/>
    <x v="10"/>
    <s v="Ahmedabad"/>
    <s v="Ahmedabad"/>
    <n v="7208200"/>
    <d v="2021-02-02T00:00:00"/>
    <n v="5961594"/>
    <n v="3439921"/>
    <n v="238334"/>
    <n v="3411"/>
    <n v="234889"/>
    <n v="2675659"/>
  </r>
  <r>
    <x v="10"/>
    <x v="10"/>
    <s v="Amreli"/>
    <s v="Amreli"/>
    <n v="1513614"/>
    <d v="2021-02-02T00:00:00"/>
    <n v="927389"/>
    <n v="551970"/>
    <n v="10810"/>
    <n v="102"/>
    <n v="10708"/>
    <n v="217670"/>
  </r>
  <r>
    <x v="10"/>
    <x v="10"/>
    <s v="Anand"/>
    <s v="Anand"/>
    <n v="2090276"/>
    <d v="2021-02-02T00:00:00"/>
    <n v="1471865"/>
    <n v="935893"/>
    <n v="9637"/>
    <n v="49"/>
    <n v="9581"/>
    <n v="176669"/>
  </r>
  <r>
    <x v="10"/>
    <x v="10"/>
    <s v="Aravalli"/>
    <s v="Aravalli"/>
    <n v="1051746"/>
    <d v="2021-02-02T00:00:00"/>
    <n v="717964"/>
    <n v="522361"/>
    <n v="5186"/>
    <n v="78"/>
    <n v="5108"/>
    <n v="124775"/>
  </r>
  <r>
    <x v="10"/>
    <x v="10"/>
    <s v="Banaskantha"/>
    <s v="Banaskantha"/>
    <n v="3116045"/>
    <d v="2021-02-02T00:00:00"/>
    <n v="2140492"/>
    <n v="1157901"/>
    <n v="13631"/>
    <n v="162"/>
    <n v="13469"/>
    <n v="225342"/>
  </r>
  <r>
    <x v="10"/>
    <x v="10"/>
    <s v="Bharuch"/>
    <s v="Bharuch"/>
    <n v="1550822"/>
    <d v="2021-02-02T00:00:00"/>
    <n v="1217587"/>
    <n v="669742"/>
    <n v="11426"/>
    <n v="118"/>
    <n v="11308"/>
    <n v="161770"/>
  </r>
  <r>
    <x v="10"/>
    <x v="10"/>
    <s v="Bhavnagar"/>
    <s v="Bhavnagar"/>
    <n v="2877961"/>
    <d v="2021-02-02T00:00:00"/>
    <n v="1680398"/>
    <n v="986097"/>
    <n v="21447"/>
    <n v="301"/>
    <n v="21143"/>
    <n v="403557"/>
  </r>
  <r>
    <x v="10"/>
    <x v="10"/>
    <s v="Botad"/>
    <s v="Botad"/>
    <n v="656005"/>
    <d v="2021-02-02T00:00:00"/>
    <n v="378232"/>
    <n v="228691"/>
    <n v="2218"/>
    <n v="42"/>
    <n v="2176"/>
    <n v="99668"/>
  </r>
  <r>
    <x v="10"/>
    <x v="10"/>
    <s v="Chhota Udaipur"/>
    <s v="Chhota Udaipur"/>
    <n v="1071831"/>
    <d v="2021-02-02T00:00:00"/>
    <n v="635695"/>
    <n v="420157"/>
    <n v="3395"/>
    <n v="38"/>
    <n v="3357"/>
    <n v="95535"/>
  </r>
  <r>
    <x v="10"/>
    <x v="10"/>
    <s v="Dahod"/>
    <s v="Dahod"/>
    <n v="2126558"/>
    <d v="2021-02-02T00:00:00"/>
    <n v="1499052"/>
    <n v="631818"/>
    <n v="9955"/>
    <n v="38"/>
    <n v="9917"/>
    <n v="223236"/>
  </r>
  <r>
    <x v="10"/>
    <x v="10"/>
    <s v="Dang"/>
    <s v="Dang"/>
    <n v="226769"/>
    <d v="2021-02-02T00:00:00"/>
    <n v="156334"/>
    <n v="59262"/>
    <n v="866"/>
    <n v="18"/>
    <n v="848"/>
    <n v="32354"/>
  </r>
  <r>
    <x v="10"/>
    <x v="10"/>
    <s v="Devbhumi Dwarka"/>
    <s v="Devbhumi Dwarka"/>
    <n v="752484"/>
    <d v="2021-02-02T00:00:00"/>
    <n v="504501"/>
    <n v="309771"/>
    <n v="4175"/>
    <n v="82"/>
    <n v="4093"/>
    <n v="82511"/>
  </r>
  <r>
    <x v="10"/>
    <x v="10"/>
    <s v="Gandhinagar"/>
    <s v="Gandhinagar"/>
    <n v="1387478"/>
    <d v="2021-02-02T00:00:00"/>
    <n v="1175562"/>
    <n v="706208"/>
    <n v="20754"/>
    <n v="205"/>
    <n v="20549"/>
    <n v="302975"/>
  </r>
  <r>
    <x v="10"/>
    <x v="10"/>
    <s v="Gir Somnath"/>
    <s v="Gir Somnath"/>
    <n v="1217477"/>
    <d v="2021-02-02T00:00:00"/>
    <n v="845224"/>
    <n v="363467"/>
    <n v="8570"/>
    <n v="67"/>
    <n v="8499"/>
    <n v="126233"/>
  </r>
  <r>
    <x v="10"/>
    <x v="10"/>
    <s v="Jamnagar"/>
    <s v="Jamnagar"/>
    <n v="2159130"/>
    <d v="2021-02-02T00:00:00"/>
    <n v="1111813"/>
    <n v="653950"/>
    <n v="34978"/>
    <n v="478"/>
    <n v="34494"/>
    <n v="325400"/>
  </r>
  <r>
    <x v="10"/>
    <x v="10"/>
    <s v="Junagadh"/>
    <s v="Junagadh"/>
    <n v="2742291"/>
    <d v="2021-02-02T00:00:00"/>
    <n v="1316479"/>
    <n v="733025"/>
    <n v="20505"/>
    <n v="272"/>
    <n v="20226"/>
    <n v="209951"/>
  </r>
  <r>
    <x v="10"/>
    <x v="10"/>
    <s v="Kheda"/>
    <s v="Kheda"/>
    <n v="2298934"/>
    <d v="2021-02-02T00:00:00"/>
    <n v="1454344"/>
    <n v="893742"/>
    <n v="10439"/>
    <n v="48"/>
    <n v="10391"/>
    <n v="223359"/>
  </r>
  <r>
    <x v="10"/>
    <x v="10"/>
    <s v="Kutch"/>
    <s v="Kutch"/>
    <n v="2090313"/>
    <d v="2021-02-02T00:00:00"/>
    <n v="1412923"/>
    <n v="680232"/>
    <n v="12631"/>
    <n v="145"/>
    <n v="12474"/>
    <n v="273375"/>
  </r>
  <r>
    <x v="10"/>
    <x v="10"/>
    <s v="Mahisagar"/>
    <s v="Mahisagar"/>
    <n v="994624"/>
    <d v="2021-02-02T00:00:00"/>
    <n v="815594"/>
    <n v="459520"/>
    <n v="8194"/>
    <n v="72"/>
    <n v="8122"/>
    <n v="126893"/>
  </r>
  <r>
    <x v="10"/>
    <x v="10"/>
    <s v="Mehsana"/>
    <s v="Mehsana"/>
    <n v="2027727"/>
    <d v="2021-02-02T00:00:00"/>
    <n v="1405786"/>
    <n v="869969"/>
    <n v="24419"/>
    <n v="177"/>
    <n v="24242"/>
    <n v="242113"/>
  </r>
  <r>
    <x v="10"/>
    <x v="10"/>
    <s v="Morbi"/>
    <s v="Morbi"/>
    <n v="960329"/>
    <d v="2021-02-02T00:00:00"/>
    <n v="674000"/>
    <n v="308840"/>
    <n v="6502"/>
    <n v="87"/>
    <n v="6415"/>
    <n v="160572"/>
  </r>
  <r>
    <x v="10"/>
    <x v="10"/>
    <s v="Narmada"/>
    <s v="Narmada"/>
    <n v="590379"/>
    <d v="2021-02-02T00:00:00"/>
    <n v="413260"/>
    <n v="279684"/>
    <n v="5955"/>
    <n v="15"/>
    <n v="5940"/>
    <n v="79111"/>
  </r>
  <r>
    <x v="10"/>
    <x v="10"/>
    <s v="Navsari"/>
    <s v="Navsari"/>
    <n v="1330711"/>
    <d v="2021-02-02T00:00:00"/>
    <n v="948673"/>
    <n v="647484"/>
    <n v="7215"/>
    <n v="24"/>
    <n v="7181"/>
    <n v="132706"/>
  </r>
  <r>
    <x v="10"/>
    <x v="10"/>
    <s v="Panchmahal"/>
    <s v="Panchmahal"/>
    <n v="2388267"/>
    <d v="2021-02-02T00:00:00"/>
    <n v="1105110"/>
    <n v="626003"/>
    <n v="11770"/>
    <n v="70"/>
    <n v="11700"/>
    <n v="166866"/>
  </r>
  <r>
    <x v="10"/>
    <x v="10"/>
    <s v="Patan"/>
    <s v="Patan"/>
    <n v="1342746"/>
    <d v="2021-02-02T00:00:00"/>
    <n v="850462"/>
    <n v="533438"/>
    <n v="11624"/>
    <n v="129"/>
    <n v="11495"/>
    <n v="174871"/>
  </r>
  <r>
    <x v="10"/>
    <x v="10"/>
    <s v="Porbandar"/>
    <s v="Porbandar"/>
    <n v="586062"/>
    <d v="2021-02-02T00:00:00"/>
    <n v="419364"/>
    <n v="256377"/>
    <n v="3486"/>
    <n v="19"/>
    <n v="3467"/>
    <n v="99655"/>
  </r>
  <r>
    <x v="10"/>
    <x v="10"/>
    <s v="Rajkot"/>
    <s v="Rajkot"/>
    <n v="3157676"/>
    <d v="2021-02-02T00:00:00"/>
    <n v="2227111"/>
    <n v="1255012"/>
    <n v="57976"/>
    <n v="725"/>
    <n v="57243"/>
    <n v="760239"/>
  </r>
  <r>
    <x v="10"/>
    <x v="10"/>
    <s v="Sabarkantha"/>
    <s v="Sabarkantha"/>
    <n v="2427346"/>
    <d v="2021-02-02T00:00:00"/>
    <n v="1000517"/>
    <n v="596705"/>
    <n v="9317"/>
    <n v="157"/>
    <n v="9159"/>
    <n v="186748"/>
  </r>
  <r>
    <x v="10"/>
    <x v="10"/>
    <s v="Surat"/>
    <s v="Surat"/>
    <n v="4996391"/>
    <d v="2021-02-02T00:00:00"/>
    <n v="4781894"/>
    <n v="2529712"/>
    <n v="143874"/>
    <n v="1956"/>
    <n v="141885"/>
    <n v="2010166"/>
  </r>
  <r>
    <x v="10"/>
    <x v="10"/>
    <s v="Surendranagar"/>
    <s v="Surendranagar"/>
    <n v="1755873"/>
    <d v="2021-02-02T00:00:00"/>
    <n v="1113845"/>
    <n v="715931"/>
    <n v="8121"/>
    <n v="136"/>
    <n v="7985"/>
    <n v="205213"/>
  </r>
  <r>
    <x v="10"/>
    <x v="10"/>
    <s v="Tapi"/>
    <s v="Tapi"/>
    <n v="806489"/>
    <d v="2021-02-02T00:00:00"/>
    <n v="527345"/>
    <n v="303297"/>
    <n v="4441"/>
    <n v="24"/>
    <n v="4417"/>
    <n v="94744"/>
  </r>
  <r>
    <x v="10"/>
    <x v="10"/>
    <s v="Vadodara"/>
    <s v="Vadodara"/>
    <n v="3639775"/>
    <d v="2021-02-02T00:00:00"/>
    <n v="2612578"/>
    <n v="1940514"/>
    <n v="78159"/>
    <n v="788"/>
    <n v="77335"/>
    <n v="734749"/>
  </r>
  <r>
    <x v="10"/>
    <x v="10"/>
    <s v="Valsad"/>
    <s v="Valsad"/>
    <n v="1703068"/>
    <d v="2021-02-02T00:00:00"/>
    <n v="1232139"/>
    <n v="704675"/>
    <n v="6405"/>
    <n v="53"/>
    <n v="6308"/>
    <n v="158582"/>
  </r>
  <r>
    <x v="11"/>
    <x v="11"/>
    <s v="Ambala"/>
    <s v="Ambala"/>
    <n v="1136784"/>
    <d v="2021-01-30T00:00:00"/>
    <n v="873020"/>
    <n v="571772"/>
    <n v="30150"/>
    <n v="509"/>
    <n v="29639"/>
    <n v="221078"/>
  </r>
  <r>
    <x v="11"/>
    <x v="11"/>
    <s v="Bhiwani"/>
    <s v="Bhiwani"/>
    <n v="1629109"/>
    <d v="2021-01-30T00:00:00"/>
    <n v="741251"/>
    <n v="317765"/>
    <n v="22409"/>
    <n v="652"/>
    <n v="21757"/>
    <n v="187429"/>
  </r>
  <r>
    <x v="11"/>
    <x v="11"/>
    <s v="Charkhi Dadri"/>
    <s v="Charkhi Dadri"/>
    <n v="502276"/>
    <d v="2020-10-28T00:00:00"/>
    <n v="364599"/>
    <n v="262184"/>
    <n v="5078"/>
    <n v="139"/>
    <n v="4939"/>
    <n v="61064"/>
  </r>
  <r>
    <x v="11"/>
    <x v="11"/>
    <s v="Faridabad"/>
    <s v="Faridabad"/>
    <n v="1798954"/>
    <d v="2021-01-30T00:00:00"/>
    <n v="1658940"/>
    <n v="840997"/>
    <n v="99902"/>
    <n v="716"/>
    <n v="99157"/>
    <n v="554921"/>
  </r>
  <r>
    <x v="11"/>
    <x v="11"/>
    <s v="Fatehabad"/>
    <s v="Fatehabad"/>
    <n v="941522"/>
    <d v="2020-08-29T00:00:00"/>
    <n v="574546"/>
    <n v="201763"/>
    <n v="17875"/>
    <n v="481"/>
    <n v="17394"/>
    <n v="36393"/>
  </r>
  <r>
    <x v="11"/>
    <x v="11"/>
    <s v="Gurugram"/>
    <s v="Gurugram"/>
    <n v="1514085"/>
    <d v="2021-01-30T00:00:00"/>
    <n v="2193114"/>
    <n v="1377160"/>
    <n v="181428"/>
    <n v="922"/>
    <n v="180454"/>
    <n v="833333"/>
  </r>
  <r>
    <x v="11"/>
    <x v="11"/>
    <s v="Hisar"/>
    <s v="Hisar"/>
    <n v="1742815"/>
    <d v="2021-01-30T00:00:00"/>
    <n v="994213"/>
    <n v="332162"/>
    <n v="53995"/>
    <n v="1136"/>
    <n v="52857"/>
    <n v="349036"/>
  </r>
  <r>
    <x v="11"/>
    <x v="11"/>
    <s v="Jhajjar"/>
    <s v="Jhajjar"/>
    <n v="956907"/>
    <d v="2020-11-30T00:00:00"/>
    <n v="684511"/>
    <n v="293496"/>
    <n v="18849"/>
    <n v="328"/>
    <n v="18514"/>
    <n v="196277"/>
  </r>
  <r>
    <x v="11"/>
    <x v="11"/>
    <s v="Jind"/>
    <s v="Jind"/>
    <n v="1332042"/>
    <d v="2020-07-13T00:00:00"/>
    <n v="704573"/>
    <n v="250859"/>
    <n v="21209"/>
    <n v="533"/>
    <n v="20675"/>
    <n v="21761"/>
  </r>
  <r>
    <x v="11"/>
    <x v="11"/>
    <s v="Kaithal"/>
    <s v="Kaithal"/>
    <n v="1072861"/>
    <d v="2020-07-13T00:00:00"/>
    <n v="615168"/>
    <n v="217439"/>
    <n v="11244"/>
    <n v="346"/>
    <n v="10898"/>
    <n v="17309"/>
  </r>
  <r>
    <x v="11"/>
    <x v="11"/>
    <s v="Karnal"/>
    <s v="Karnal"/>
    <n v="1506323"/>
    <d v="2021-01-30T00:00:00"/>
    <n v="1000120"/>
    <n v="451876"/>
    <n v="40037"/>
    <n v="552"/>
    <n v="39484"/>
    <n v="205165"/>
  </r>
  <r>
    <x v="11"/>
    <x v="11"/>
    <s v="Kurukshetra"/>
    <s v="Kurukshetra"/>
    <n v="964231"/>
    <d v="2021-01-29T00:00:00"/>
    <n v="610380"/>
    <n v="248125"/>
    <n v="22147"/>
    <n v="357"/>
    <n v="21789"/>
    <n v="209954"/>
  </r>
  <r>
    <x v="11"/>
    <x v="11"/>
    <s v="Mahendragarh"/>
    <s v="Mahendragarh"/>
    <n v="921680"/>
    <d v="2021-01-30T00:00:00"/>
    <n v="576527"/>
    <n v="264911"/>
    <n v="21689"/>
    <n v="155"/>
    <n v="21534"/>
    <n v="154097"/>
  </r>
  <r>
    <x v="11"/>
    <x v="11"/>
    <s v="Nuh"/>
    <s v="Nuh"/>
    <n v="1089406"/>
    <d v="2020-11-01T00:00:00"/>
    <n v="354422"/>
    <n v="78081"/>
    <n v="5014"/>
    <n v="123"/>
    <n v="4890"/>
    <n v="95896"/>
  </r>
  <r>
    <x v="11"/>
    <x v="11"/>
    <s v="Palwal"/>
    <s v="Palwal"/>
    <n v="1040493"/>
    <d v="2021-01-30T00:00:00"/>
    <n v="608874"/>
    <n v="221786"/>
    <n v="11025"/>
    <n v="153"/>
    <n v="10872"/>
    <n v="145321"/>
  </r>
  <r>
    <x v="11"/>
    <x v="11"/>
    <s v="Panchkula"/>
    <s v="Panchkula"/>
    <n v="558890"/>
    <d v="2020-12-05T00:00:00"/>
    <n v="456675"/>
    <n v="279951"/>
    <n v="30770"/>
    <n v="378"/>
    <n v="30379"/>
    <n v="134110"/>
  </r>
  <r>
    <x v="11"/>
    <x v="11"/>
    <s v="Panipat"/>
    <s v="Panipat"/>
    <n v="1202811"/>
    <d v="2020-10-06T00:00:00"/>
    <n v="830805"/>
    <n v="273172"/>
    <n v="31150"/>
    <n v="638"/>
    <n v="30510"/>
    <n v="74438"/>
  </r>
  <r>
    <x v="11"/>
    <x v="11"/>
    <s v="Rewari"/>
    <s v="Rewari"/>
    <n v="896129"/>
    <d v="2021-01-30T00:00:00"/>
    <n v="648724"/>
    <n v="294989"/>
    <n v="20327"/>
    <n v="221"/>
    <n v="20106"/>
    <n v="161526"/>
  </r>
  <r>
    <x v="11"/>
    <x v="11"/>
    <s v="Rohtak"/>
    <s v="Rohtak"/>
    <n v="1058683"/>
    <d v="2020-07-13T00:00:00"/>
    <n v="674649"/>
    <n v="305282"/>
    <n v="25903"/>
    <n v="534"/>
    <n v="25350"/>
    <n v="38845"/>
  </r>
  <r>
    <x v="11"/>
    <x v="11"/>
    <s v="Sirsa"/>
    <s v="Sirsa"/>
    <n v="1295114"/>
    <d v="2020-12-06T00:00:00"/>
    <n v="786205"/>
    <n v="278920"/>
    <n v="29282"/>
    <n v="508"/>
    <n v="28771"/>
    <n v="164834"/>
  </r>
  <r>
    <x v="11"/>
    <x v="11"/>
    <s v="Sonipat"/>
    <s v="Sonipat"/>
    <n v="1480080"/>
    <d v="2020-12-06T00:00:00"/>
    <n v="989125"/>
    <n v="411915"/>
    <n v="47138"/>
    <n v="254"/>
    <n v="46884"/>
    <n v="262532"/>
  </r>
  <r>
    <x v="11"/>
    <x v="11"/>
    <s v="Yamunanagar"/>
    <s v="Yamunanagar"/>
    <n v="1214162"/>
    <d v="2021-01-30T00:00:00"/>
    <n v="831598"/>
    <n v="340196"/>
    <n v="24631"/>
    <n v="414"/>
    <n v="24215"/>
    <n v="208446"/>
  </r>
  <r>
    <x v="12"/>
    <x v="12"/>
    <s v="Bilaspur"/>
    <s v="Bilaspur"/>
    <n v="382056"/>
    <d v="2020-12-19T00:00:00"/>
    <n v="323204"/>
    <n v="234916"/>
    <n v="14374"/>
    <n v="85"/>
    <n v="14120"/>
    <n v="46925"/>
  </r>
  <r>
    <x v="12"/>
    <x v="12"/>
    <s v="Chamba"/>
    <s v="Chamba"/>
    <n v="518844"/>
    <d v="2020-12-19T00:00:00"/>
    <n v="364258"/>
    <n v="198146"/>
    <n v="13687"/>
    <n v="160"/>
    <n v="13492"/>
    <n v="60348"/>
  </r>
  <r>
    <x v="12"/>
    <x v="12"/>
    <s v="Kangra"/>
    <s v="Kangra"/>
    <n v="1507223"/>
    <d v="2020-12-19T00:00:00"/>
    <n v="1182563"/>
    <n v="725754"/>
    <n v="50818"/>
    <n v="1125"/>
    <n v="48872"/>
    <n v="120319"/>
  </r>
  <r>
    <x v="12"/>
    <x v="12"/>
    <s v="Kinnaur"/>
    <s v="Kinnaur"/>
    <n v="84298"/>
    <d v="2020-12-19T00:00:00"/>
    <n v="79673"/>
    <n v="63209"/>
    <n v="3507"/>
    <n v="38"/>
    <n v="3465"/>
    <n v="8483"/>
  </r>
  <r>
    <x v="12"/>
    <x v="12"/>
    <s v="Kullu"/>
    <s v="Kullu"/>
    <n v="437474"/>
    <d v="2020-09-29T00:00:00"/>
    <n v="351261"/>
    <n v="203549"/>
    <n v="9692"/>
    <n v="158"/>
    <n v="9496"/>
    <n v="16858"/>
  </r>
  <r>
    <x v="12"/>
    <x v="12"/>
    <s v="Lahaul and Spiti"/>
    <s v="Lahaul and Spiti"/>
    <n v="31528"/>
    <d v="2020-10-31T00:00:00"/>
    <n v="31920"/>
    <n v="20986"/>
    <n v="2953"/>
    <n v="18"/>
    <n v="2935"/>
    <n v="2016"/>
  </r>
  <r>
    <x v="12"/>
    <x v="12"/>
    <s v="Mandi"/>
    <s v="Mandi"/>
    <n v="999518"/>
    <d v="2020-12-19T00:00:00"/>
    <n v="775242"/>
    <n v="479355"/>
    <n v="31606"/>
    <n v="448"/>
    <n v="30983"/>
    <n v="57698"/>
  </r>
  <r>
    <x v="12"/>
    <x v="12"/>
    <s v="Shimla"/>
    <s v="Shimla"/>
    <n v="813384"/>
    <d v="2020-12-19T00:00:00"/>
    <n v="678341"/>
    <n v="412640"/>
    <n v="27549"/>
    <n v="641"/>
    <n v="26786"/>
    <n v="46696"/>
  </r>
  <r>
    <x v="12"/>
    <x v="12"/>
    <s v="Sirmaur"/>
    <s v="Sirmaur"/>
    <n v="530164"/>
    <d v="2020-12-19T00:00:00"/>
    <n v="423793"/>
    <n v="209631"/>
    <n v="15456"/>
    <n v="211"/>
    <n v="15244"/>
    <n v="50292"/>
  </r>
  <r>
    <x v="12"/>
    <x v="12"/>
    <s v="Solan"/>
    <s v="Solan"/>
    <n v="576670"/>
    <d v="2020-12-19T00:00:00"/>
    <n v="691163"/>
    <n v="339630"/>
    <n v="22817"/>
    <n v="314"/>
    <n v="22472"/>
    <n v="68608"/>
  </r>
  <r>
    <x v="12"/>
    <x v="12"/>
    <s v="Una"/>
    <s v="Una"/>
    <n v="521057"/>
    <d v="2020-12-19T00:00:00"/>
    <n v="434945"/>
    <n v="286819"/>
    <n v="14268"/>
    <n v="253"/>
    <n v="13804"/>
    <n v="60039"/>
  </r>
  <r>
    <x v="13"/>
    <x v="13"/>
    <s v="Anantnag"/>
    <s v="Anantnag"/>
    <n v="1070144"/>
    <m/>
    <n v="759605"/>
    <n v="402717"/>
    <n v="16603"/>
    <n v="205"/>
    <n v="16378"/>
    <n v="532672"/>
  </r>
  <r>
    <x v="13"/>
    <x v="13"/>
    <s v="Bandipora"/>
    <s v="Bandipora"/>
    <n v="385099"/>
    <m/>
    <n v="303665"/>
    <n v="154345"/>
    <n v="9814"/>
    <n v="102"/>
    <n v="9693"/>
    <n v="193605"/>
  </r>
  <r>
    <x v="13"/>
    <x v="13"/>
    <s v="Baramulla"/>
    <s v="Baramulla"/>
    <n v="1015503"/>
    <m/>
    <n v="776258"/>
    <n v="450002"/>
    <n v="24613"/>
    <n v="282"/>
    <n v="24196"/>
    <n v="509902"/>
  </r>
  <r>
    <x v="13"/>
    <x v="13"/>
    <s v="Budgam"/>
    <s v="Budgam"/>
    <n v="735753"/>
    <m/>
    <n v="592075"/>
    <n v="319587"/>
    <n v="23844"/>
    <n v="207"/>
    <n v="23548"/>
    <n v="372440"/>
  </r>
  <r>
    <x v="13"/>
    <x v="13"/>
    <s v="Doda"/>
    <s v="Doda"/>
    <n v="409576"/>
    <m/>
    <n v="313983"/>
    <n v="158751"/>
    <n v="7869"/>
    <n v="133"/>
    <n v="7704"/>
    <n v="204626"/>
  </r>
  <r>
    <x v="13"/>
    <x v="13"/>
    <s v="Ganderbal"/>
    <s v="Ganderbal"/>
    <n v="297003"/>
    <m/>
    <n v="227349"/>
    <n v="133812"/>
    <n v="10436"/>
    <n v="79"/>
    <n v="10313"/>
    <n v="150749"/>
  </r>
  <r>
    <x v="13"/>
    <x v="13"/>
    <s v="Jammu"/>
    <s v="Jammu"/>
    <n v="1526406"/>
    <m/>
    <n v="1168448"/>
    <n v="610537"/>
    <n v="53324"/>
    <n v="1145"/>
    <n v="52145"/>
    <n v="774600"/>
  </r>
  <r>
    <x v="13"/>
    <x v="13"/>
    <s v="Kathua"/>
    <s v="Kathua"/>
    <n v="615711"/>
    <m/>
    <n v="482584"/>
    <n v="249588"/>
    <n v="9327"/>
    <n v="152"/>
    <n v="9175"/>
    <n v="306361"/>
  </r>
  <r>
    <x v="13"/>
    <x v="13"/>
    <s v="Kishtwar"/>
    <s v="Kishtwar"/>
    <n v="230696"/>
    <m/>
    <n v="164754"/>
    <n v="78041"/>
    <n v="4819"/>
    <n v="44"/>
    <n v="4773"/>
    <n v="115450"/>
  </r>
  <r>
    <x v="13"/>
    <x v="13"/>
    <s v="Kulgam"/>
    <s v="Kulgam"/>
    <n v="422786"/>
    <m/>
    <n v="401091"/>
    <n v="202260"/>
    <n v="11489"/>
    <n v="117"/>
    <n v="11367"/>
    <n v="212909"/>
  </r>
  <r>
    <x v="13"/>
    <x v="13"/>
    <s v="Kupwara"/>
    <s v="Kupwara"/>
    <n v="875564"/>
    <m/>
    <n v="673594"/>
    <n v="348327"/>
    <n v="14463"/>
    <n v="166"/>
    <n v="14268"/>
    <n v="436257"/>
  </r>
  <r>
    <x v="13"/>
    <x v="13"/>
    <s v="Pulwama"/>
    <s v="Pulwama"/>
    <n v="570060"/>
    <d v="2021-01-01T00:00:00"/>
    <n v="430622"/>
    <n v="244300"/>
    <n v="15512"/>
    <n v="194"/>
    <n v="15309"/>
    <n v="147308"/>
  </r>
  <r>
    <x v="13"/>
    <x v="13"/>
    <s v="Punch"/>
    <s v="Punch"/>
    <n v="476820"/>
    <m/>
    <n v="386098"/>
    <n v="234540"/>
    <n v="6482"/>
    <n v="98"/>
    <n v="6371"/>
    <n v="236882"/>
  </r>
  <r>
    <x v="13"/>
    <x v="13"/>
    <s v="Rajouri"/>
    <s v="Rajouri"/>
    <n v="619266"/>
    <m/>
    <n v="498787"/>
    <n v="241407"/>
    <n v="11272"/>
    <n v="237"/>
    <n v="11031"/>
    <n v="309076"/>
  </r>
  <r>
    <x v="13"/>
    <x v="13"/>
    <s v="Ramban"/>
    <s v="Ramban"/>
    <n v="283313"/>
    <m/>
    <n v="220690"/>
    <n v="147086"/>
    <n v="6043"/>
    <n v="67"/>
    <n v="5971"/>
    <n v="141844"/>
  </r>
  <r>
    <x v="13"/>
    <x v="13"/>
    <s v="Reasi"/>
    <s v="Reasi"/>
    <n v="314714"/>
    <m/>
    <n v="244379"/>
    <n v="133971"/>
    <n v="6626"/>
    <n v="43"/>
    <n v="6575"/>
    <n v="157522"/>
  </r>
  <r>
    <x v="13"/>
    <x v="13"/>
    <s v="Samba"/>
    <s v="Samba"/>
    <n v="318611"/>
    <m/>
    <n v="280700"/>
    <n v="122554"/>
    <n v="7152"/>
    <n v="120"/>
    <n v="7032"/>
    <n v="159695"/>
  </r>
  <r>
    <x v="13"/>
    <x v="13"/>
    <s v="Shopiyan"/>
    <s v="Shopiyan"/>
    <n v="265960"/>
    <m/>
    <n v="203036"/>
    <n v="95122"/>
    <n v="5607"/>
    <n v="58"/>
    <n v="5549"/>
    <n v="133123"/>
  </r>
  <r>
    <x v="13"/>
    <x v="13"/>
    <s v="Srinagar"/>
    <s v="Srinagar"/>
    <n v="1269751"/>
    <m/>
    <n v="957347"/>
    <n v="592016"/>
    <n v="75539"/>
    <n v="846"/>
    <n v="74242"/>
    <n v="659947"/>
  </r>
  <r>
    <x v="13"/>
    <x v="13"/>
    <s v="Udhampur"/>
    <s v="Udhampur"/>
    <n v="555357"/>
    <m/>
    <n v="425945"/>
    <n v="227785"/>
    <n v="11415"/>
    <n v="137"/>
    <n v="11275"/>
    <n v="277832"/>
  </r>
  <r>
    <x v="14"/>
    <x v="14"/>
    <s v="Bokaro"/>
    <s v="Bokaro"/>
    <n v="2061918"/>
    <d v="2020-07-23T00:00:00"/>
    <n v="994497"/>
    <n v="333330"/>
    <n v="19461"/>
    <n v="286"/>
    <n v="19170"/>
    <n v="21528"/>
  </r>
  <r>
    <x v="14"/>
    <x v="14"/>
    <s v="Chatra"/>
    <s v="Chatra"/>
    <n v="1042304"/>
    <m/>
    <n v="454807"/>
    <n v="126700"/>
    <n v="6033"/>
    <n v="53"/>
    <n v="5977"/>
    <n v="513745"/>
  </r>
  <r>
    <x v="14"/>
    <x v="14"/>
    <s v="Deoghar"/>
    <s v="Deoghar"/>
    <n v="1491879"/>
    <d v="2020-07-23T00:00:00"/>
    <n v="569167"/>
    <n v="230458"/>
    <n v="10835"/>
    <n v="113"/>
    <n v="10721"/>
    <n v="12368"/>
  </r>
  <r>
    <x v="14"/>
    <x v="14"/>
    <s v="Dhanbad"/>
    <s v="Dhanbad"/>
    <n v="2682662"/>
    <m/>
    <n v="1185934"/>
    <n v="446946"/>
    <n v="16589"/>
    <n v="382"/>
    <n v="16196"/>
    <n v="1322798"/>
  </r>
  <r>
    <x v="14"/>
    <x v="14"/>
    <s v="Dumka"/>
    <s v="Dumka"/>
    <n v="1321096"/>
    <d v="2020-07-23T00:00:00"/>
    <n v="638722"/>
    <n v="229944"/>
    <n v="4636"/>
    <n v="47"/>
    <n v="4589"/>
    <n v="7718"/>
  </r>
  <r>
    <x v="14"/>
    <x v="14"/>
    <s v="East Singhbhum"/>
    <s v="East Singhbhum"/>
    <n v="2291032"/>
    <m/>
    <n v="1424376"/>
    <n v="661091"/>
    <n v="51974"/>
    <n v="1046"/>
    <n v="50907"/>
    <n v="1148592"/>
  </r>
  <r>
    <x v="14"/>
    <x v="14"/>
    <s v="Garhwa"/>
    <s v="Garhwa"/>
    <n v="1322387"/>
    <m/>
    <n v="456056"/>
    <n v="148421"/>
    <n v="6895"/>
    <n v="94"/>
    <n v="6801"/>
    <n v="651417"/>
  </r>
  <r>
    <x v="14"/>
    <x v="14"/>
    <s v="Giridih"/>
    <s v="Giridih"/>
    <n v="2445203"/>
    <d v="2020-07-23T00:00:00"/>
    <n v="994417"/>
    <n v="301193"/>
    <n v="8964"/>
    <n v="130"/>
    <n v="8834"/>
    <n v="15614"/>
  </r>
  <r>
    <x v="14"/>
    <x v="14"/>
    <s v="Godda"/>
    <s v="Godda"/>
    <n v="1311382"/>
    <d v="2020-07-23T00:00:00"/>
    <n v="527710"/>
    <n v="198198"/>
    <n v="5840"/>
    <n v="87"/>
    <n v="5753"/>
    <n v="13900"/>
  </r>
  <r>
    <x v="14"/>
    <x v="14"/>
    <s v="Gumla"/>
    <s v="Gumla"/>
    <n v="1025656"/>
    <m/>
    <n v="387738"/>
    <n v="156364"/>
    <n v="9900"/>
    <n v="38"/>
    <n v="9857"/>
    <n v="507521"/>
  </r>
  <r>
    <x v="14"/>
    <x v="14"/>
    <s v="Hazaribagh"/>
    <s v="Hazaribagh"/>
    <n v="1734005"/>
    <m/>
    <n v="865943"/>
    <n v="317137"/>
    <n v="19593"/>
    <n v="186"/>
    <n v="19404"/>
    <n v="859458"/>
  </r>
  <r>
    <x v="14"/>
    <x v="14"/>
    <s v="Jamtara"/>
    <s v="Jamtara"/>
    <n v="790207"/>
    <d v="2020-07-21T00:00:00"/>
    <n v="381155"/>
    <n v="137216"/>
    <n v="5599"/>
    <n v="61"/>
    <n v="5534"/>
    <n v="5679"/>
  </r>
  <r>
    <x v="14"/>
    <x v="14"/>
    <s v="Khunti"/>
    <s v="Khunti"/>
    <n v="530299"/>
    <d v="2020-07-29T00:00:00"/>
    <n v="227503"/>
    <n v="107053"/>
    <n v="7820"/>
    <n v="96"/>
    <n v="7724"/>
    <n v="7762"/>
  </r>
  <r>
    <x v="14"/>
    <x v="14"/>
    <s v="Koderma"/>
    <s v="Koderma"/>
    <n v="717169"/>
    <m/>
    <n v="363078"/>
    <n v="140609"/>
    <n v="12872"/>
    <n v="136"/>
    <n v="12736"/>
    <n v="357848"/>
  </r>
  <r>
    <x v="14"/>
    <x v="14"/>
    <s v="Latehar"/>
    <s v="Latehar"/>
    <n v="725673"/>
    <m/>
    <n v="294989"/>
    <n v="84919"/>
    <n v="7871"/>
    <n v="57"/>
    <n v="7814"/>
    <n v="359515"/>
  </r>
  <r>
    <x v="14"/>
    <x v="14"/>
    <s v="Lohardaga"/>
    <s v="Lohardaga"/>
    <n v="461738"/>
    <d v="2020-07-25T00:00:00"/>
    <n v="173109"/>
    <n v="63130"/>
    <n v="6709"/>
    <n v="88"/>
    <n v="6621"/>
    <n v="10880"/>
  </r>
  <r>
    <x v="14"/>
    <x v="14"/>
    <s v="Pakur"/>
    <s v="Pakur"/>
    <n v="899200"/>
    <d v="2020-07-23T00:00:00"/>
    <n v="378048"/>
    <n v="108941"/>
    <n v="2552"/>
    <n v="12"/>
    <n v="2539"/>
    <n v="7705"/>
  </r>
  <r>
    <x v="14"/>
    <x v="14"/>
    <s v="Palamu"/>
    <s v="Palamu"/>
    <n v="1936319"/>
    <m/>
    <n v="788026"/>
    <n v="311074"/>
    <n v="12294"/>
    <n v="110"/>
    <n v="12184"/>
    <n v="954943"/>
  </r>
  <r>
    <x v="14"/>
    <x v="14"/>
    <s v="Ramgarh"/>
    <s v="Ramgarh"/>
    <n v="949159"/>
    <m/>
    <n v="522017"/>
    <n v="185442"/>
    <n v="13923"/>
    <n v="197"/>
    <n v="13714"/>
    <n v="472049"/>
  </r>
  <r>
    <x v="14"/>
    <x v="14"/>
    <s v="Ranchi"/>
    <s v="Ranchi"/>
    <n v="2912022"/>
    <m/>
    <n v="1512114"/>
    <n v="656001"/>
    <n v="86116"/>
    <n v="1585"/>
    <n v="84495"/>
    <n v="1469948"/>
  </r>
  <r>
    <x v="14"/>
    <x v="14"/>
    <s v="Sahibganj"/>
    <s v="Sahibganj"/>
    <n v="1150038"/>
    <d v="2020-07-23T00:00:00"/>
    <n v="430948"/>
    <n v="132560"/>
    <n v="4834"/>
    <n v="42"/>
    <n v="4792"/>
    <n v="7446"/>
  </r>
  <r>
    <x v="14"/>
    <x v="14"/>
    <s v="Saraikela-Kharsawan"/>
    <s v="Saraikela-Kharsawan"/>
    <n v="1063458"/>
    <d v="2020-12-13T00:00:00"/>
    <n v="505417"/>
    <n v="167980"/>
    <n v="7207"/>
    <n v="67"/>
    <n v="7137"/>
    <n v="165399"/>
  </r>
  <r>
    <x v="14"/>
    <x v="14"/>
    <s v="Simdega"/>
    <s v="Simdega"/>
    <n v="599813"/>
    <m/>
    <n v="277357"/>
    <n v="112059"/>
    <n v="7193"/>
    <n v="92"/>
    <n v="7101"/>
    <n v="297504"/>
  </r>
  <r>
    <x v="14"/>
    <x v="14"/>
    <s v="West Singhbhum"/>
    <s v="West Singhbhum"/>
    <n v="1501619"/>
    <m/>
    <n v="630437"/>
    <n v="225607"/>
    <n v="13054"/>
    <n v="133"/>
    <n v="12918"/>
    <n v="742320"/>
  </r>
  <r>
    <x v="15"/>
    <x v="15"/>
    <s v="Bagalkote"/>
    <s v="Bagalkote"/>
    <n v="1890826"/>
    <d v="2020-08-23T00:00:00"/>
    <n v="1188016"/>
    <n v="613422"/>
    <n v="35178"/>
    <n v="333"/>
    <n v="34843"/>
    <n v="67440"/>
  </r>
  <r>
    <x v="15"/>
    <x v="15"/>
    <s v="Ballari"/>
    <s v="Ballari"/>
    <n v="2532383"/>
    <d v="2020-12-28T00:00:00"/>
    <n v="1758198"/>
    <n v="864065"/>
    <n v="97763"/>
    <n v="1689"/>
    <n v="95961"/>
    <n v="451288"/>
  </r>
  <r>
    <x v="15"/>
    <x v="15"/>
    <s v="Belagavi"/>
    <s v="Belagavi"/>
    <n v="4778439"/>
    <d v="2021-01-02T00:00:00"/>
    <n v="3165252"/>
    <n v="1386668"/>
    <n v="79900"/>
    <n v="938"/>
    <n v="78879"/>
    <n v="436515"/>
  </r>
  <r>
    <x v="15"/>
    <x v="15"/>
    <s v="Bengaluru Rural"/>
    <s v="Bengaluru Rural"/>
    <n v="987257"/>
    <d v="2021-01-31T00:00:00"/>
    <n v="700825"/>
    <n v="385704"/>
    <n v="62005"/>
    <n v="890"/>
    <n v="61073"/>
    <n v="271279"/>
  </r>
  <r>
    <x v="15"/>
    <x v="15"/>
    <s v="Bengaluru Urban"/>
    <s v="Bengaluru Urban"/>
    <n v="9588910"/>
    <d v="2021-01-31T00:00:00"/>
    <n v="9219875"/>
    <n v="5903791"/>
    <n v="1251872"/>
    <n v="16281"/>
    <n v="1229059"/>
    <n v="7509824"/>
  </r>
  <r>
    <x v="15"/>
    <x v="15"/>
    <s v="Bidar"/>
    <s v="Bidar"/>
    <n v="1700018"/>
    <d v="2020-08-29T00:00:00"/>
    <n v="929776"/>
    <n v="515993"/>
    <n v="24340"/>
    <n v="400"/>
    <n v="23936"/>
    <n v="79859"/>
  </r>
  <r>
    <x v="15"/>
    <x v="15"/>
    <s v="Chamarajanagara"/>
    <s v="Chamarajanagara"/>
    <n v="1020962"/>
    <d v="2020-06-28T00:00:00"/>
    <n v="647951"/>
    <n v="351940"/>
    <n v="33001"/>
    <n v="500"/>
    <n v="32469"/>
    <n v="21656"/>
  </r>
  <r>
    <x v="15"/>
    <x v="15"/>
    <s v="Chikkaballapura"/>
    <s v="Chikkaballapura"/>
    <n v="1254377"/>
    <d v="2020-06-28T00:00:00"/>
    <n v="852473"/>
    <n v="497674"/>
    <n v="43951"/>
    <n v="429"/>
    <n v="43501"/>
    <n v="37064"/>
  </r>
  <r>
    <x v="15"/>
    <x v="15"/>
    <s v="Chikkamagaluru"/>
    <s v="Chikkamagaluru"/>
    <n v="1137753"/>
    <d v="2020-06-28T00:00:00"/>
    <n v="737417"/>
    <n v="346002"/>
    <n v="51126"/>
    <n v="395"/>
    <n v="50662"/>
    <n v="31030"/>
  </r>
  <r>
    <x v="15"/>
    <x v="15"/>
    <s v="Chitradurga"/>
    <s v="Chitradurga"/>
    <n v="1660378"/>
    <d v="2020-06-28T00:00:00"/>
    <n v="1020280"/>
    <n v="618156"/>
    <n v="36666"/>
    <n v="206"/>
    <n v="36412"/>
    <n v="22726"/>
  </r>
  <r>
    <x v="15"/>
    <x v="15"/>
    <s v="Dakshina Kannada"/>
    <s v="Dakshina Kannada"/>
    <n v="2083625"/>
    <d v="2020-09-17T00:00:00"/>
    <n v="1531107"/>
    <n v="848253"/>
    <n v="115478"/>
    <n v="1680"/>
    <n v="113515"/>
    <n v="189020"/>
  </r>
  <r>
    <x v="15"/>
    <x v="15"/>
    <s v="Davanagere"/>
    <s v="Davanagere"/>
    <n v="1946905"/>
    <d v="2020-06-28T00:00:00"/>
    <n v="1016827"/>
    <n v="495371"/>
    <n v="50989"/>
    <n v="608"/>
    <n v="50359"/>
    <n v="42977"/>
  </r>
  <r>
    <x v="15"/>
    <x v="15"/>
    <s v="Dharwad"/>
    <s v="Dharwad"/>
    <n v="1846993"/>
    <d v="2020-10-13T00:00:00"/>
    <n v="1212295"/>
    <n v="561504"/>
    <n v="60970"/>
    <n v="1315"/>
    <n v="59639"/>
    <n v="168181"/>
  </r>
  <r>
    <x v="15"/>
    <x v="15"/>
    <s v="Gadag"/>
    <s v="Gadag"/>
    <n v="1065235"/>
    <d v="2020-06-28T00:00:00"/>
    <n v="691646"/>
    <n v="328477"/>
    <n v="26066"/>
    <n v="319"/>
    <n v="25747"/>
    <n v="21937"/>
  </r>
  <r>
    <x v="15"/>
    <x v="15"/>
    <s v="Hassan"/>
    <s v="Hassan"/>
    <n v="1776221"/>
    <d v="2020-06-28T00:00:00"/>
    <n v="1224599"/>
    <n v="614828"/>
    <n v="111785"/>
    <n v="1256"/>
    <n v="110294"/>
    <n v="66692"/>
  </r>
  <r>
    <x v="15"/>
    <x v="15"/>
    <s v="Haveri"/>
    <s v="Haveri"/>
    <n v="1598506"/>
    <d v="2020-06-28T00:00:00"/>
    <n v="999178"/>
    <n v="383705"/>
    <n v="21947"/>
    <n v="644"/>
    <n v="21301"/>
    <n v="22687"/>
  </r>
  <r>
    <x v="15"/>
    <x v="15"/>
    <s v="Kalaburagi"/>
    <s v="Kalaburagi"/>
    <n v="2564892"/>
    <d v="2021-01-30T00:00:00"/>
    <n v="1323039"/>
    <n v="641641"/>
    <n v="61926"/>
    <n v="819"/>
    <n v="61087"/>
    <n v="440559"/>
  </r>
  <r>
    <x v="15"/>
    <x v="15"/>
    <s v="Kodagu"/>
    <s v="Kodagu"/>
    <n v="554762"/>
    <d v="2021-01-31T00:00:00"/>
    <n v="385482"/>
    <n v="212033"/>
    <n v="37095"/>
    <n v="329"/>
    <n v="36616"/>
    <n v="162529"/>
  </r>
  <r>
    <x v="15"/>
    <x v="15"/>
    <s v="Kolar"/>
    <s v="Kolar"/>
    <n v="1540231"/>
    <d v="2020-10-14T00:00:00"/>
    <n v="991957"/>
    <n v="625918"/>
    <n v="46916"/>
    <n v="638"/>
    <n v="46266"/>
    <n v="115382"/>
  </r>
  <r>
    <x v="15"/>
    <x v="15"/>
    <s v="Koppal"/>
    <s v="Koppal"/>
    <n v="1391292"/>
    <d v="2020-06-28T00:00:00"/>
    <n v="814373"/>
    <n v="411092"/>
    <n v="35198"/>
    <n v="521"/>
    <n v="34660"/>
    <n v="26307"/>
  </r>
  <r>
    <x v="15"/>
    <x v="15"/>
    <s v="Mandya"/>
    <s v="Mandya"/>
    <n v="1808680"/>
    <d v="2020-06-28T00:00:00"/>
    <n v="1189318"/>
    <n v="659066"/>
    <n v="73753"/>
    <n v="650"/>
    <n v="73029"/>
    <n v="51750"/>
  </r>
  <r>
    <x v="15"/>
    <x v="15"/>
    <s v="Mysuru"/>
    <s v="Mysuru"/>
    <n v="2994744"/>
    <d v="2020-08-31T00:00:00"/>
    <n v="2141764"/>
    <n v="1239770"/>
    <n v="179167"/>
    <n v="2416"/>
    <n v="176447"/>
    <n v="196921"/>
  </r>
  <r>
    <x v="15"/>
    <x v="15"/>
    <s v="Raichur"/>
    <s v="Raichur"/>
    <n v="1924773"/>
    <d v="2020-06-28T00:00:00"/>
    <n v="1021603"/>
    <n v="448501"/>
    <n v="39973"/>
    <n v="331"/>
    <n v="39641"/>
    <n v="40997"/>
  </r>
  <r>
    <x v="15"/>
    <x v="15"/>
    <s v="Ramanagara"/>
    <s v="Ramanagara"/>
    <n v="1082739"/>
    <d v="2020-11-25T00:00:00"/>
    <n v="754463"/>
    <n v="469335"/>
    <n v="24204"/>
    <n v="320"/>
    <n v="23869"/>
    <n v="115501"/>
  </r>
  <r>
    <x v="15"/>
    <x v="15"/>
    <s v="Shivamogga"/>
    <s v="Shivamogga"/>
    <n v="1755512"/>
    <d v="2020-08-21T00:00:00"/>
    <n v="1162073"/>
    <n v="535447"/>
    <n v="69444"/>
    <n v="1088"/>
    <n v="68239"/>
    <n v="83482"/>
  </r>
  <r>
    <x v="15"/>
    <x v="15"/>
    <s v="Tumakuru"/>
    <s v="Tumakuru"/>
    <n v="2681449"/>
    <d v="2020-09-24T00:00:00"/>
    <n v="1672730"/>
    <n v="881580"/>
    <n v="120836"/>
    <n v="1127"/>
    <n v="119420"/>
    <n v="166982"/>
  </r>
  <r>
    <x v="15"/>
    <x v="15"/>
    <s v="Udupi"/>
    <s v="Udupi"/>
    <n v="1177908"/>
    <d v="2020-09-13T00:00:00"/>
    <n v="919074"/>
    <n v="529427"/>
    <n v="76718"/>
    <n v="489"/>
    <n v="76181"/>
    <n v="124451"/>
  </r>
  <r>
    <x v="15"/>
    <x v="15"/>
    <s v="Uttara Kannada"/>
    <s v="Uttara Kannada"/>
    <n v="1353299"/>
    <d v="2020-06-28T00:00:00"/>
    <n v="980496"/>
    <n v="505589"/>
    <n v="56218"/>
    <n v="766"/>
    <n v="55339"/>
    <n v="41942"/>
  </r>
  <r>
    <x v="15"/>
    <x v="15"/>
    <s v="Vijayapura"/>
    <s v="Vijayapura"/>
    <n v="2175102"/>
    <d v="2020-06-28T00:00:00"/>
    <n v="1535235"/>
    <n v="634270"/>
    <n v="36267"/>
    <n v="495"/>
    <n v="35764"/>
    <n v="43241"/>
  </r>
  <r>
    <x v="15"/>
    <x v="15"/>
    <s v="Yadgir"/>
    <s v="Yadgir"/>
    <n v="1172985"/>
    <d v="2021-01-31T00:00:00"/>
    <n v="708887"/>
    <n v="348094"/>
    <n v="27545"/>
    <n v="207"/>
    <n v="27337"/>
    <n v="235257"/>
  </r>
  <r>
    <x v="16"/>
    <x v="16"/>
    <s v="Alappuzha"/>
    <s v="Alappuzha"/>
    <n v="2121943"/>
    <m/>
    <n v="1518055"/>
    <n v="855411"/>
    <n v="316160"/>
    <n v="1862"/>
    <n v="313515"/>
    <n v="1197832"/>
  </r>
  <r>
    <x v="16"/>
    <x v="16"/>
    <s v="Ernakulam"/>
    <s v="Ernakulam"/>
    <n v="3279860"/>
    <m/>
    <n v="2953482"/>
    <n v="1759232"/>
    <n v="602800"/>
    <n v="3555"/>
    <n v="583842"/>
    <n v="1908531"/>
  </r>
  <r>
    <x v="16"/>
    <x v="16"/>
    <s v="Idukki"/>
    <s v="Idukki"/>
    <n v="1107453"/>
    <d v="2021-01-01T00:00:00"/>
    <n v="859116"/>
    <n v="481911"/>
    <n v="147118"/>
    <n v="519"/>
    <n v="140292"/>
    <n v="311250"/>
  </r>
  <r>
    <x v="16"/>
    <x v="16"/>
    <s v="Kannur"/>
    <s v="Kannur"/>
    <n v="2525637"/>
    <d v="2021-01-01T00:00:00"/>
    <n v="1891004"/>
    <n v="959656"/>
    <n v="275264"/>
    <n v="2325"/>
    <n v="269475"/>
    <n v="529768"/>
  </r>
  <r>
    <x v="16"/>
    <x v="16"/>
    <s v="Kasaragod"/>
    <s v="Kasaragod"/>
    <n v="1302600"/>
    <m/>
    <n v="910194"/>
    <n v="521754"/>
    <n v="138815"/>
    <n v="617"/>
    <n v="134824"/>
    <n v="707681"/>
  </r>
  <r>
    <x v="16"/>
    <x v="16"/>
    <s v="Kollam"/>
    <s v="Kollam"/>
    <n v="2629703"/>
    <m/>
    <n v="1951077"/>
    <n v="1047951"/>
    <n v="390872"/>
    <n v="2451"/>
    <n v="383923"/>
    <n v="1483990"/>
  </r>
  <r>
    <x v="16"/>
    <x v="16"/>
    <s v="Kottayam"/>
    <s v="Kottayam"/>
    <n v="1979384"/>
    <m/>
    <n v="1477425"/>
    <n v="841596"/>
    <n v="322484"/>
    <n v="1356"/>
    <n v="315759"/>
    <n v="1131140"/>
  </r>
  <r>
    <x v="16"/>
    <x v="16"/>
    <s v="Kozhikode"/>
    <s v="Kozhikode"/>
    <n v="3089543"/>
    <d v="2021-01-01T00:00:00"/>
    <n v="2341296"/>
    <n v="1154561"/>
    <n v="527346"/>
    <n v="3374"/>
    <n v="519030"/>
    <n v="1218733"/>
  </r>
  <r>
    <x v="16"/>
    <x v="16"/>
    <s v="Malappuram"/>
    <s v="Malappuram"/>
    <n v="4110956"/>
    <d v="2020-12-30T00:00:00"/>
    <n v="2833303"/>
    <n v="1103557"/>
    <n v="567584"/>
    <n v="2576"/>
    <n v="562111"/>
    <n v="753642"/>
  </r>
  <r>
    <x v="16"/>
    <x v="16"/>
    <s v="Palakkad"/>
    <s v="Palakkad"/>
    <n v="2810892"/>
    <d v="2020-10-19T00:00:00"/>
    <n v="1989222"/>
    <n v="950909"/>
    <n v="373839"/>
    <n v="2881"/>
    <n v="364351"/>
    <n v="413481"/>
  </r>
  <r>
    <x v="16"/>
    <x v="16"/>
    <s v="Pathanamthitta"/>
    <s v="Pathanamthitta"/>
    <n v="1195537"/>
    <d v="2021-01-01T00:00:00"/>
    <n v="1048352"/>
    <n v="677224"/>
    <n v="193406"/>
    <n v="1076"/>
    <n v="184979"/>
    <n v="402737"/>
  </r>
  <r>
    <x v="16"/>
    <x v="16"/>
    <s v="Thiruvananthapuram"/>
    <s v="Thiruvananthapuram"/>
    <n v="3307284"/>
    <d v="2020-10-23T00:00:00"/>
    <n v="2578575"/>
    <n v="1562343"/>
    <n v="463977"/>
    <n v="4996"/>
    <n v="448304"/>
    <n v="668649"/>
  </r>
  <r>
    <x v="16"/>
    <x v="16"/>
    <s v="Thrissur"/>
    <s v="Thrissur"/>
    <n v="3110327"/>
    <d v="2021-01-01T00:00:00"/>
    <n v="2295947"/>
    <n v="1305873"/>
    <n v="523260"/>
    <n v="3575"/>
    <n v="515481"/>
    <n v="900685"/>
  </r>
  <r>
    <x v="16"/>
    <x v="16"/>
    <s v="Wayanad"/>
    <s v="Wayanad"/>
    <n v="816558"/>
    <d v="2021-01-01T00:00:00"/>
    <n v="659451"/>
    <n v="436359"/>
    <n v="125732"/>
    <n v="518"/>
    <n v="121295"/>
    <n v="274819"/>
  </r>
  <r>
    <x v="17"/>
    <x v="17"/>
    <s v="Kargil"/>
    <s v="Kargil"/>
    <n v="143000"/>
    <d v="2021-01-14T00:00:00"/>
    <n v="87221"/>
    <n v="64300"/>
    <n v="3619"/>
    <n v="58"/>
    <n v="3556"/>
    <n v="39280"/>
  </r>
  <r>
    <x v="17"/>
    <x v="17"/>
    <s v="Leh"/>
    <s v="Leh"/>
    <n v="147000"/>
    <d v="2021-01-14T00:00:00"/>
    <n v="121577"/>
    <n v="87980"/>
    <n v="17343"/>
    <n v="150"/>
    <n v="17131"/>
    <n v="81268"/>
  </r>
  <r>
    <x v="18"/>
    <x v="18"/>
    <s v="Lakshadweep"/>
    <s v="Lakshadweep"/>
    <n v="64473"/>
    <d v="2021-10-31T00:00:00"/>
    <n v="55129"/>
    <n v="45951"/>
    <n v="10365"/>
    <n v="51"/>
    <n v="10270"/>
    <n v="268723"/>
  </r>
  <r>
    <x v="19"/>
    <x v="19"/>
    <s v="Alirajpur"/>
    <s v="Alirajpur"/>
    <n v="728677"/>
    <m/>
    <n v="369571"/>
    <n v="114601"/>
    <n v="3505"/>
    <n v="48"/>
    <n v="3453"/>
    <n v="358804"/>
  </r>
  <r>
    <x v="19"/>
    <x v="19"/>
    <s v="Anuppur"/>
    <s v="Anuppur"/>
    <n v="749521"/>
    <d v="2020-09-19T00:00:00"/>
    <n v="481238"/>
    <n v="164712"/>
    <n v="9238"/>
    <n v="89"/>
    <n v="9140"/>
    <n v="8043"/>
  </r>
  <r>
    <x v="19"/>
    <x v="19"/>
    <s v="Ashoknagar"/>
    <s v="Ashoknagar"/>
    <n v="844979"/>
    <d v="2021-01-31T00:00:00"/>
    <n v="550087"/>
    <n v="186066"/>
    <n v="3670"/>
    <n v="57"/>
    <n v="3613"/>
    <n v="57627"/>
  </r>
  <r>
    <x v="19"/>
    <x v="19"/>
    <s v="Balaghat"/>
    <s v="Balaghat"/>
    <n v="1701156"/>
    <d v="2020-08-19T00:00:00"/>
    <n v="1278183"/>
    <n v="549643"/>
    <n v="9100"/>
    <n v="64"/>
    <n v="9017"/>
    <n v="14204"/>
  </r>
  <r>
    <x v="19"/>
    <x v="19"/>
    <s v="Barwani"/>
    <s v="Barwani"/>
    <n v="1385659"/>
    <d v="2020-11-19T00:00:00"/>
    <n v="788872"/>
    <n v="225336"/>
    <n v="8366"/>
    <n v="90"/>
    <n v="8267"/>
    <n v="45771"/>
  </r>
  <r>
    <x v="19"/>
    <x v="19"/>
    <s v="Betul"/>
    <s v="Betul"/>
    <n v="1575247"/>
    <d v="2021-01-31T00:00:00"/>
    <n v="1042931"/>
    <n v="343674"/>
    <n v="12905"/>
    <n v="277"/>
    <n v="12590"/>
    <n v="74488"/>
  </r>
  <r>
    <x v="19"/>
    <x v="19"/>
    <s v="Bhind"/>
    <s v="Bhind"/>
    <n v="1703562"/>
    <d v="2020-11-16T00:00:00"/>
    <n v="1034374"/>
    <n v="351065"/>
    <n v="2995"/>
    <n v="32"/>
    <n v="2960"/>
    <n v="45892"/>
  </r>
  <r>
    <x v="19"/>
    <x v="19"/>
    <s v="Bhopal"/>
    <s v="Bhopal"/>
    <n v="2368145"/>
    <d v="2020-09-19T00:00:00"/>
    <n v="2012966"/>
    <n v="1168682"/>
    <n v="123552"/>
    <n v="972"/>
    <n v="122121"/>
    <n v="306942"/>
  </r>
  <r>
    <x v="19"/>
    <x v="19"/>
    <s v="Burhanpur"/>
    <s v="Burhanpur"/>
    <n v="756993"/>
    <d v="2020-08-18T00:00:00"/>
    <n v="493618"/>
    <n v="220909"/>
    <n v="2568"/>
    <n v="39"/>
    <n v="2529"/>
    <n v="14324"/>
  </r>
  <r>
    <x v="19"/>
    <x v="19"/>
    <s v="Chhatarpur"/>
    <s v="Chhatarpur"/>
    <n v="1762857"/>
    <d v="2020-12-09T00:00:00"/>
    <n v="1093616"/>
    <n v="336309"/>
    <n v="7609"/>
    <n v="91"/>
    <n v="7506"/>
    <n v="54322"/>
  </r>
  <r>
    <x v="19"/>
    <x v="19"/>
    <s v="Chhindwara"/>
    <s v="Chhindwara"/>
    <n v="2090306"/>
    <d v="2021-01-31T00:00:00"/>
    <n v="1624355"/>
    <n v="591843"/>
    <n v="6734"/>
    <n v="120"/>
    <n v="6612"/>
    <n v="82457"/>
  </r>
  <r>
    <x v="19"/>
    <x v="19"/>
    <s v="Damoh"/>
    <s v="Damoh"/>
    <n v="1263703"/>
    <d v="2020-09-19T00:00:00"/>
    <n v="844557"/>
    <n v="326505"/>
    <n v="8120"/>
    <n v="186"/>
    <n v="7841"/>
    <n v="20624"/>
  </r>
  <r>
    <x v="19"/>
    <x v="19"/>
    <s v="Datia"/>
    <s v="Datia"/>
    <n v="786375"/>
    <d v="2020-12-04T00:00:00"/>
    <n v="560238"/>
    <n v="296233"/>
    <n v="6959"/>
    <n v="78"/>
    <n v="6874"/>
    <n v="43801"/>
  </r>
  <r>
    <x v="19"/>
    <x v="19"/>
    <s v="Dewas"/>
    <s v="Dewas"/>
    <n v="1563107"/>
    <d v="2021-01-31T00:00:00"/>
    <n v="1005266"/>
    <n v="477219"/>
    <n v="7723"/>
    <n v="51"/>
    <n v="7672"/>
    <n v="100016"/>
  </r>
  <r>
    <x v="19"/>
    <x v="19"/>
    <s v="Dhar"/>
    <s v="Dhar"/>
    <n v="2184672"/>
    <d v="2020-12-02T00:00:00"/>
    <n v="1371226"/>
    <n v="536214"/>
    <n v="12572"/>
    <n v="130"/>
    <n v="12388"/>
    <n v="68883"/>
  </r>
  <r>
    <x v="19"/>
    <x v="19"/>
    <s v="Dindori"/>
    <s v="Dindori"/>
    <n v="704218"/>
    <d v="2020-07-08T00:00:00"/>
    <n v="481366"/>
    <n v="186341"/>
    <n v="4623"/>
    <n v="29"/>
    <n v="4588"/>
    <n v="5868"/>
  </r>
  <r>
    <x v="19"/>
    <x v="19"/>
    <s v="Guna"/>
    <s v="Guna"/>
    <n v="1240938"/>
    <d v="2020-12-04T00:00:00"/>
    <n v="821399"/>
    <n v="284155"/>
    <n v="5132"/>
    <n v="44"/>
    <n v="5085"/>
    <n v="42795"/>
  </r>
  <r>
    <x v="19"/>
    <x v="19"/>
    <s v="Gwalior"/>
    <s v="Gwalior"/>
    <n v="2030543"/>
    <d v="2020-12-04T00:00:00"/>
    <n v="1452149"/>
    <n v="730150"/>
    <n v="53106"/>
    <n v="633"/>
    <n v="52427"/>
    <n v="233249"/>
  </r>
  <r>
    <x v="19"/>
    <x v="19"/>
    <s v="Harda"/>
    <s v="Harda"/>
    <n v="570302"/>
    <d v="2020-12-02T00:00:00"/>
    <n v="394641"/>
    <n v="159293"/>
    <n v="5055"/>
    <n v="96"/>
    <n v="4954"/>
    <n v="39235"/>
  </r>
  <r>
    <x v="19"/>
    <x v="19"/>
    <s v="Hoshangabad"/>
    <s v="Hoshangabad"/>
    <n v="1240975"/>
    <d v="2020-12-04T00:00:00"/>
    <n v="865566"/>
    <n v="369945"/>
    <n v="10688"/>
    <n v="99"/>
    <n v="10570"/>
    <n v="51638"/>
  </r>
  <r>
    <x v="19"/>
    <x v="19"/>
    <s v="Indore"/>
    <s v="Indore"/>
    <n v="3272335"/>
    <d v="2021-01-31T00:00:00"/>
    <n v="2951024"/>
    <n v="1728945"/>
    <n v="153230"/>
    <n v="1391"/>
    <n v="151410"/>
    <n v="856881"/>
  </r>
  <r>
    <x v="19"/>
    <x v="19"/>
    <s v="Jabalpur"/>
    <s v="Jabalpur"/>
    <n v="2460714"/>
    <d v="2021-02-01T00:00:00"/>
    <n v="1957070"/>
    <n v="1099359"/>
    <n v="50779"/>
    <n v="670"/>
    <n v="49896"/>
    <n v="319312"/>
  </r>
  <r>
    <x v="19"/>
    <x v="19"/>
    <s v="Jhabua"/>
    <s v="Jhabua"/>
    <n v="1024091"/>
    <d v="2020-12-04T00:00:00"/>
    <n v="607542"/>
    <n v="185320"/>
    <n v="7691"/>
    <n v="64"/>
    <n v="7619"/>
    <n v="55991"/>
  </r>
  <r>
    <x v="19"/>
    <x v="19"/>
    <s v="Katni"/>
    <s v="Katni"/>
    <n v="1291684"/>
    <d v="2020-12-18T00:00:00"/>
    <n v="865274"/>
    <n v="306259"/>
    <n v="9366"/>
    <n v="120"/>
    <n v="9242"/>
    <n v="61511"/>
  </r>
  <r>
    <x v="19"/>
    <x v="19"/>
    <s v="Khandwa"/>
    <s v="Khandwa"/>
    <n v="1309443"/>
    <d v="2020-08-24T00:00:00"/>
    <n v="862885"/>
    <n v="310248"/>
    <n v="4044"/>
    <n v="94"/>
    <n v="3946"/>
    <n v="19112"/>
  </r>
  <r>
    <x v="19"/>
    <x v="19"/>
    <s v="Khargone"/>
    <s v="Khargone"/>
    <n v="1872413"/>
    <d v="2020-09-19T00:00:00"/>
    <n v="1147444"/>
    <n v="411114"/>
    <n v="13970"/>
    <n v="239"/>
    <n v="13716"/>
    <n v="45398"/>
  </r>
  <r>
    <x v="19"/>
    <x v="19"/>
    <s v="Mandla"/>
    <s v="Mandla"/>
    <n v="1053522"/>
    <m/>
    <n v="684882"/>
    <n v="246724"/>
    <n v="5188"/>
    <n v="25"/>
    <n v="5159"/>
    <n v="518819"/>
  </r>
  <r>
    <x v="19"/>
    <x v="19"/>
    <s v="Mandsaur"/>
    <s v="Mandsaur"/>
    <n v="1339832"/>
    <d v="2020-12-04T00:00:00"/>
    <n v="948065"/>
    <n v="330902"/>
    <n v="8637"/>
    <n v="84"/>
    <n v="8552"/>
    <n v="57051"/>
  </r>
  <r>
    <x v="19"/>
    <x v="19"/>
    <s v="Morena"/>
    <s v="Morena"/>
    <n v="1965137"/>
    <d v="2021-02-01T00:00:00"/>
    <n v="1295658"/>
    <n v="582833"/>
    <n v="8236"/>
    <n v="95"/>
    <n v="8135"/>
    <n v="95085"/>
  </r>
  <r>
    <x v="19"/>
    <x v="19"/>
    <s v="Narsinghpur"/>
    <s v="Narsinghpur"/>
    <n v="1092141"/>
    <d v="2021-01-30T00:00:00"/>
    <n v="803225"/>
    <n v="318284"/>
    <n v="11209"/>
    <n v="81"/>
    <n v="11115"/>
    <n v="96204"/>
  </r>
  <r>
    <x v="19"/>
    <x v="19"/>
    <s v="Neemuch"/>
    <s v="Neemuch"/>
    <n v="825958"/>
    <d v="2020-12-04T00:00:00"/>
    <n v="579489"/>
    <n v="229183"/>
    <n v="7926"/>
    <n v="84"/>
    <n v="7828"/>
    <n v="61255"/>
  </r>
  <r>
    <x v="19"/>
    <x v="19"/>
    <s v="Niwari"/>
    <s v="Niwari"/>
    <n v="46069"/>
    <d v="2020-11-29T00:00:00"/>
    <n v="0"/>
    <n v="0"/>
    <n v="3715"/>
    <n v="48"/>
    <n v="3654"/>
    <n v="24431"/>
  </r>
  <r>
    <x v="19"/>
    <x v="19"/>
    <s v="Panna"/>
    <s v="Panna"/>
    <n v="1016028"/>
    <m/>
    <n v="600823"/>
    <n v="168120"/>
    <n v="7331"/>
    <n v="63"/>
    <n v="7250"/>
    <n v="501519"/>
  </r>
  <r>
    <x v="19"/>
    <x v="19"/>
    <s v="Raisen"/>
    <s v="Raisen"/>
    <n v="1331699"/>
    <d v="2020-11-29T00:00:00"/>
    <n v="885585"/>
    <n v="333022"/>
    <n v="9238"/>
    <n v="194"/>
    <n v="9030"/>
    <n v="48962"/>
  </r>
  <r>
    <x v="19"/>
    <x v="19"/>
    <s v="Rajgarh"/>
    <s v="Rajgarh"/>
    <n v="1546541"/>
    <d v="2020-12-04T00:00:00"/>
    <n v="1025584"/>
    <n v="450099"/>
    <n v="8729"/>
    <n v="172"/>
    <n v="8490"/>
    <n v="50968"/>
  </r>
  <r>
    <x v="19"/>
    <x v="19"/>
    <s v="Ratlam"/>
    <s v="Ratlam"/>
    <n v="1454483"/>
    <d v="2020-11-29T00:00:00"/>
    <n v="1026416"/>
    <n v="457972"/>
    <n v="17860"/>
    <n v="385"/>
    <n v="17438"/>
    <n v="60666"/>
  </r>
  <r>
    <x v="19"/>
    <x v="19"/>
    <s v="Rewa"/>
    <s v="Rewa"/>
    <n v="2363744"/>
    <d v="2020-08-18T00:00:00"/>
    <n v="1639826"/>
    <n v="674779"/>
    <n v="16433"/>
    <n v="155"/>
    <n v="16270"/>
    <n v="30906"/>
  </r>
  <r>
    <x v="19"/>
    <x v="19"/>
    <s v="Sagar"/>
    <s v="Sagar"/>
    <n v="2378295"/>
    <d v="2020-09-19T00:00:00"/>
    <n v="1563245"/>
    <n v="760746"/>
    <n v="16622"/>
    <n v="390"/>
    <n v="16154"/>
    <n v="73112"/>
  </r>
  <r>
    <x v="19"/>
    <x v="19"/>
    <s v="Satna"/>
    <s v="Satna"/>
    <n v="2228619"/>
    <d v="2020-09-19T00:00:00"/>
    <n v="1532585"/>
    <n v="481540"/>
    <n v="11965"/>
    <n v="133"/>
    <n v="11829"/>
    <n v="34141"/>
  </r>
  <r>
    <x v="19"/>
    <x v="19"/>
    <s v="Sehore"/>
    <s v="Sehore"/>
    <n v="1311008"/>
    <d v="2020-11-29T00:00:00"/>
    <n v="909045"/>
    <n v="396375"/>
    <n v="10136"/>
    <n v="73"/>
    <n v="10057"/>
    <n v="50129"/>
  </r>
  <r>
    <x v="19"/>
    <x v="19"/>
    <s v="Seoni"/>
    <s v="Seoni"/>
    <n v="1378876"/>
    <d v="2020-09-19T00:00:00"/>
    <n v="945564"/>
    <n v="341871"/>
    <n v="6775"/>
    <n v="28"/>
    <n v="6739"/>
    <n v="18411"/>
  </r>
  <r>
    <x v="19"/>
    <x v="19"/>
    <s v="Shahdol"/>
    <s v="Shahdol"/>
    <n v="1064989"/>
    <d v="2020-09-19T00:00:00"/>
    <n v="723227"/>
    <n v="337272"/>
    <n v="10085"/>
    <n v="118"/>
    <n v="9958"/>
    <n v="23219"/>
  </r>
  <r>
    <x v="19"/>
    <x v="19"/>
    <s v="Shajapur"/>
    <s v="Shajapur"/>
    <n v="1512353"/>
    <d v="2021-02-01T00:00:00"/>
    <n v="620316"/>
    <n v="278912"/>
    <n v="6349"/>
    <n v="74"/>
    <n v="6273"/>
    <n v="59979"/>
  </r>
  <r>
    <x v="19"/>
    <x v="19"/>
    <s v="Sheopur"/>
    <s v="Sheopur"/>
    <n v="687952"/>
    <d v="2020-11-29T00:00:00"/>
    <n v="413195"/>
    <n v="140296"/>
    <n v="4000"/>
    <n v="78"/>
    <n v="3919"/>
    <n v="33449"/>
  </r>
  <r>
    <x v="19"/>
    <x v="19"/>
    <s v="Shivpuri"/>
    <s v="Shivpuri"/>
    <n v="1725818"/>
    <d v="2020-11-19T00:00:00"/>
    <n v="1109976"/>
    <n v="391707"/>
    <n v="12398"/>
    <n v="125"/>
    <n v="12261"/>
    <n v="53469"/>
  </r>
  <r>
    <x v="19"/>
    <x v="19"/>
    <s v="Sidhi"/>
    <s v="Sidhi"/>
    <n v="1126515"/>
    <d v="2020-07-26T00:00:00"/>
    <n v="679862"/>
    <n v="226632"/>
    <n v="9219"/>
    <n v="87"/>
    <n v="9132"/>
    <n v="9269"/>
  </r>
  <r>
    <x v="19"/>
    <x v="19"/>
    <s v="Singrauli"/>
    <s v="Singrauli"/>
    <n v="1178132"/>
    <m/>
    <n v="740335"/>
    <n v="224966"/>
    <n v="8801"/>
    <n v="82"/>
    <n v="8706"/>
    <n v="581685"/>
  </r>
  <r>
    <x v="19"/>
    <x v="19"/>
    <s v="Tikamgarh"/>
    <s v="Tikamgarh"/>
    <n v="1444920"/>
    <d v="2020-11-29T00:00:00"/>
    <n v="919592"/>
    <n v="293885"/>
    <n v="6863"/>
    <n v="114"/>
    <n v="6742"/>
    <n v="46442"/>
  </r>
  <r>
    <x v="19"/>
    <x v="19"/>
    <s v="Ujjain"/>
    <s v="Ujjain"/>
    <n v="1986864"/>
    <d v="2020-09-19T00:00:00"/>
    <n v="1452247"/>
    <n v="836514"/>
    <n v="18903"/>
    <n v="172"/>
    <n v="18720"/>
    <n v="41082"/>
  </r>
  <r>
    <x v="19"/>
    <x v="19"/>
    <s v="Umaria"/>
    <s v="Umaria"/>
    <n v="643579"/>
    <d v="2020-11-19T00:00:00"/>
    <n v="455492"/>
    <n v="196492"/>
    <n v="6294"/>
    <n v="63"/>
    <n v="6224"/>
    <n v="57958"/>
  </r>
  <r>
    <x v="19"/>
    <x v="19"/>
    <s v="Vidisha"/>
    <s v="Vidisha"/>
    <n v="1458212"/>
    <d v="2020-12-04T00:00:00"/>
    <n v="975291"/>
    <n v="349024"/>
    <n v="11922"/>
    <n v="237"/>
    <n v="11677"/>
    <n v="71896"/>
  </r>
  <r>
    <x v="20"/>
    <x v="20"/>
    <s v="Ahmednagar"/>
    <s v="Ahmednagar"/>
    <n v="4543083"/>
    <d v="2020-07-19T00:00:00"/>
    <n v="2468837"/>
    <n v="881402"/>
    <n v="339457"/>
    <n v="7043"/>
    <n v="330122"/>
    <n v="180805"/>
  </r>
  <r>
    <x v="20"/>
    <x v="20"/>
    <s v="Akola"/>
    <s v="Akola"/>
    <n v="1818617"/>
    <m/>
    <n v="760099"/>
    <n v="357931"/>
    <n v="58764"/>
    <n v="1425"/>
    <n v="57318"/>
    <n v="920504"/>
  </r>
  <r>
    <x v="20"/>
    <x v="20"/>
    <s v="Amravati"/>
    <s v="Amravati"/>
    <n v="2887826"/>
    <m/>
    <n v="1241168"/>
    <n v="548807"/>
    <n v="96231"/>
    <n v="1594"/>
    <n v="94618"/>
    <n v="1463150"/>
  </r>
  <r>
    <x v="20"/>
    <x v="20"/>
    <s v="Aurangabad"/>
    <s v="Aurangabad"/>
    <n v="3695928"/>
    <d v="2020-05-30T00:00:00"/>
    <n v="1772420"/>
    <n v="723304"/>
    <n v="155331"/>
    <n v="4251"/>
    <n v="150615"/>
    <n v="89465"/>
  </r>
  <r>
    <x v="20"/>
    <x v="20"/>
    <s v="Beed"/>
    <s v="Beed"/>
    <n v="2585962"/>
    <d v="2020-10-11T00:00:00"/>
    <n v="1145382"/>
    <n v="485615"/>
    <n v="103749"/>
    <n v="2806"/>
    <n v="100803"/>
    <n v="163362"/>
  </r>
  <r>
    <x v="20"/>
    <x v="20"/>
    <s v="Bhandara"/>
    <s v="Bhandara"/>
    <n v="1198810"/>
    <d v="2020-10-11T00:00:00"/>
    <n v="825867"/>
    <n v="421585"/>
    <n v="60080"/>
    <n v="1123"/>
    <n v="58945"/>
    <n v="84235"/>
  </r>
  <r>
    <x v="20"/>
    <x v="20"/>
    <s v="Buldhana"/>
    <s v="Buldhana"/>
    <n v="2588039"/>
    <d v="2021-01-30T00:00:00"/>
    <n v="1136679"/>
    <n v="512944"/>
    <n v="85520"/>
    <n v="797"/>
    <n v="84710"/>
    <n v="158634"/>
  </r>
  <r>
    <x v="20"/>
    <x v="20"/>
    <s v="Chandrapur"/>
    <s v="Chandrapur"/>
    <n v="2194262"/>
    <d v="2021-01-30T00:00:00"/>
    <n v="1335017"/>
    <n v="458690"/>
    <n v="88968"/>
    <n v="1560"/>
    <n v="87387"/>
    <n v="244293"/>
  </r>
  <r>
    <x v="20"/>
    <x v="20"/>
    <s v="Dhule"/>
    <s v="Dhule"/>
    <n v="2048781"/>
    <d v="2020-10-11T00:00:00"/>
    <n v="1007007"/>
    <n v="476051"/>
    <n v="46172"/>
    <n v="654"/>
    <n v="45501"/>
    <n v="113178"/>
  </r>
  <r>
    <x v="20"/>
    <x v="20"/>
    <s v="Gadchiroli"/>
    <s v="Gadchiroli"/>
    <n v="1071795"/>
    <d v="2020-07-23T00:00:00"/>
    <n v="540319"/>
    <n v="231208"/>
    <n v="30440"/>
    <n v="669"/>
    <n v="29735"/>
    <n v="27213"/>
  </r>
  <r>
    <x v="20"/>
    <x v="20"/>
    <s v="Gondia"/>
    <s v="Gondia"/>
    <n v="1322331"/>
    <d v="2021-01-29T00:00:00"/>
    <n v="888961"/>
    <n v="469980"/>
    <n v="40519"/>
    <n v="569"/>
    <n v="39941"/>
    <n v="150405"/>
  </r>
  <r>
    <x v="20"/>
    <x v="20"/>
    <s v="Hingoli"/>
    <s v="Hingoli"/>
    <n v="1178973"/>
    <d v="2020-08-03T00:00:00"/>
    <n v="537442"/>
    <n v="201000"/>
    <n v="18475"/>
    <n v="506"/>
    <n v="17949"/>
    <n v="16034"/>
  </r>
  <r>
    <x v="20"/>
    <x v="20"/>
    <s v="Jalgaon"/>
    <s v="Jalgaon"/>
    <n v="4224442"/>
    <d v="2021-01-30T00:00:00"/>
    <n v="2085101"/>
    <n v="699544"/>
    <n v="139934"/>
    <n v="2714"/>
    <n v="137178"/>
    <n v="499165"/>
  </r>
  <r>
    <x v="20"/>
    <x v="20"/>
    <s v="Jalna"/>
    <s v="Jalna"/>
    <n v="1958483"/>
    <d v="2021-01-30T00:00:00"/>
    <n v="1081253"/>
    <n v="413822"/>
    <n v="60615"/>
    <n v="1209"/>
    <n v="59382"/>
    <n v="147354"/>
  </r>
  <r>
    <x v="20"/>
    <x v="20"/>
    <s v="Kolhapur"/>
    <s v="Kolhapur"/>
    <n v="3874015"/>
    <m/>
    <n v="2536731"/>
    <n v="1043329"/>
    <n v="206671"/>
    <n v="5847"/>
    <n v="200699"/>
    <n v="2001602"/>
  </r>
  <r>
    <x v="20"/>
    <x v="20"/>
    <s v="Latur"/>
    <s v="Latur"/>
    <n v="2455543"/>
    <m/>
    <n v="1182476"/>
    <n v="507616"/>
    <n v="92133"/>
    <n v="2437"/>
    <n v="89608"/>
    <n v="1249282"/>
  </r>
  <r>
    <x v="20"/>
    <x v="20"/>
    <s v="Mumbai"/>
    <s v="Mumbai"/>
    <n v="12442373"/>
    <d v="2021-01-29T00:00:00"/>
    <n v="9115615"/>
    <n v="5564204"/>
    <n v="756749"/>
    <n v="16247"/>
    <n v="733318"/>
    <n v="3168087"/>
  </r>
  <r>
    <x v="20"/>
    <x v="20"/>
    <s v="Nagpur"/>
    <s v="Nagpur"/>
    <n v="4653171"/>
    <d v="2020-10-18T00:00:00"/>
    <n v="3006439"/>
    <n v="1460890"/>
    <n v="493607"/>
    <n v="9128"/>
    <n v="484334"/>
    <n v="628886"/>
  </r>
  <r>
    <x v="20"/>
    <x v="20"/>
    <s v="Nanded"/>
    <s v="Nanded"/>
    <n v="3356566"/>
    <d v="2020-11-03T00:00:00"/>
    <n v="1560558"/>
    <n v="560812"/>
    <n v="90409"/>
    <n v="2658"/>
    <n v="87721"/>
    <n v="162523"/>
  </r>
  <r>
    <x v="20"/>
    <x v="20"/>
    <s v="Nandurbar"/>
    <s v="Nandurbar"/>
    <n v="1646177"/>
    <d v="2020-12-12T00:00:00"/>
    <n v="723850"/>
    <n v="342054"/>
    <n v="40006"/>
    <n v="948"/>
    <n v="39054"/>
    <n v="57743"/>
  </r>
  <r>
    <x v="20"/>
    <x v="20"/>
    <s v="Nashik"/>
    <s v="Nashik"/>
    <n v="6109052"/>
    <d v="2021-01-30T00:00:00"/>
    <n v="3471046"/>
    <n v="1299122"/>
    <n v="410681"/>
    <n v="8679"/>
    <n v="401418"/>
    <n v="703737"/>
  </r>
  <r>
    <x v="20"/>
    <x v="20"/>
    <s v="Osmanabad"/>
    <s v="Osmanabad"/>
    <n v="1660311"/>
    <d v="2021-01-07T00:00:00"/>
    <n v="803192"/>
    <n v="308210"/>
    <n v="67828"/>
    <n v="1963"/>
    <n v="65577"/>
    <n v="143364"/>
  </r>
  <r>
    <x v="20"/>
    <x v="20"/>
    <s v="Palghar"/>
    <s v="Palghar"/>
    <n v="2990116"/>
    <d v="2021-01-30T00:00:00"/>
    <n v="1869199"/>
    <n v="678741"/>
    <n v="138013"/>
    <n v="3282"/>
    <n v="134309"/>
    <n v="388730"/>
  </r>
  <r>
    <x v="20"/>
    <x v="20"/>
    <s v="Parbhani"/>
    <s v="Parbhani"/>
    <n v="1835982"/>
    <d v="2021-01-30T00:00:00"/>
    <n v="905874"/>
    <n v="378183"/>
    <n v="52362"/>
    <n v="1233"/>
    <n v="51078"/>
    <n v="137118"/>
  </r>
  <r>
    <x v="20"/>
    <x v="20"/>
    <s v="Pune"/>
    <s v="Pune"/>
    <n v="9426959"/>
    <d v="2021-01-12T00:00:00"/>
    <n v="7843130"/>
    <n v="4264808"/>
    <n v="1154776"/>
    <n v="19594"/>
    <n v="1131401"/>
    <n v="674515"/>
  </r>
  <r>
    <x v="20"/>
    <x v="20"/>
    <s v="Raigad"/>
    <s v="Raigad"/>
    <n v="2635394"/>
    <d v="2021-01-28T00:00:00"/>
    <n v="1859507"/>
    <n v="774913"/>
    <n v="195958"/>
    <n v="4551"/>
    <n v="190759"/>
    <n v="402067"/>
  </r>
  <r>
    <x v="20"/>
    <x v="20"/>
    <s v="Ratnagiri"/>
    <s v="Ratnagiri"/>
    <n v="1612672"/>
    <m/>
    <n v="920151"/>
    <n v="388703"/>
    <n v="78950"/>
    <n v="2478"/>
    <n v="76292"/>
    <n v="829684"/>
  </r>
  <r>
    <x v="20"/>
    <x v="20"/>
    <s v="Sangli"/>
    <s v="Sangli"/>
    <n v="2820575"/>
    <m/>
    <n v="1810980"/>
    <n v="802877"/>
    <n v="209771"/>
    <n v="5613"/>
    <n v="203673"/>
    <n v="1486967"/>
  </r>
  <r>
    <x v="20"/>
    <x v="20"/>
    <s v="Satara"/>
    <s v="Satara"/>
    <n v="3003922"/>
    <d v="2021-01-30T00:00:00"/>
    <n v="1963730"/>
    <n v="865197"/>
    <n v="250414"/>
    <n v="6428"/>
    <n v="243482"/>
    <n v="437949"/>
  </r>
  <r>
    <x v="20"/>
    <x v="20"/>
    <s v="Sindhudurg"/>
    <s v="Sindhudurg"/>
    <n v="848868"/>
    <m/>
    <n v="524896"/>
    <n v="279051"/>
    <n v="52783"/>
    <n v="1434"/>
    <n v="50987"/>
    <n v="442336"/>
  </r>
  <r>
    <x v="20"/>
    <x v="20"/>
    <s v="Solapur"/>
    <s v="Solapur"/>
    <n v="4315527"/>
    <d v="2021-01-30T00:00:00"/>
    <n v="2242339"/>
    <n v="690069"/>
    <n v="210466"/>
    <n v="5551"/>
    <n v="204364"/>
    <n v="734499"/>
  </r>
  <r>
    <x v="20"/>
    <x v="20"/>
    <s v="Thane"/>
    <s v="Thane"/>
    <n v="11060148"/>
    <d v="2020-11-04T00:00:00"/>
    <n v="5484839"/>
    <n v="2751182"/>
    <n v="610128"/>
    <n v="11462"/>
    <n v="597141"/>
    <n v="1534689"/>
  </r>
  <r>
    <x v="20"/>
    <x v="20"/>
    <s v="Wardha"/>
    <s v="Wardha"/>
    <n v="1296157"/>
    <d v="2020-10-31T00:00:00"/>
    <n v="755863"/>
    <n v="314899"/>
    <n v="57344"/>
    <n v="1217"/>
    <n v="55956"/>
    <n v="81037"/>
  </r>
  <r>
    <x v="20"/>
    <x v="20"/>
    <s v="Washim"/>
    <s v="Washim"/>
    <n v="1196714"/>
    <m/>
    <n v="579042"/>
    <n v="321710"/>
    <n v="41663"/>
    <n v="637"/>
    <n v="41020"/>
    <n v="607221"/>
  </r>
  <r>
    <x v="20"/>
    <x v="20"/>
    <s v="Yavatmal"/>
    <s v="Yavatmal"/>
    <n v="2775457"/>
    <d v="2021-01-29T00:00:00"/>
    <n v="1211321"/>
    <n v="496306"/>
    <n v="75967"/>
    <n v="1798"/>
    <n v="74159"/>
    <n v="179534"/>
  </r>
  <r>
    <x v="21"/>
    <x v="21"/>
    <s v="Bishnupur"/>
    <s v="Bishnupur"/>
    <n v="240363"/>
    <m/>
    <n v="128902"/>
    <n v="64791"/>
    <n v="0"/>
    <n v="0"/>
    <n v="0"/>
    <n v="117777"/>
  </r>
  <r>
    <x v="21"/>
    <x v="21"/>
    <s v="Chandel"/>
    <s v="Chandel"/>
    <n v="144028"/>
    <m/>
    <n v="26634"/>
    <n v="15197"/>
    <n v="0"/>
    <n v="0"/>
    <n v="0"/>
    <n v="70573"/>
  </r>
  <r>
    <x v="21"/>
    <x v="21"/>
    <s v="Churachandpur"/>
    <s v="Churachandpur"/>
    <n v="271274"/>
    <d v="2020-09-23T00:00:00"/>
    <n v="104247"/>
    <n v="62208"/>
    <n v="0"/>
    <n v="0"/>
    <n v="0"/>
    <n v="13542"/>
  </r>
  <r>
    <x v="21"/>
    <x v="21"/>
    <s v="Imphal East"/>
    <s v="Imphal East"/>
    <n v="452661"/>
    <m/>
    <n v="251626"/>
    <n v="148953"/>
    <n v="0"/>
    <n v="0"/>
    <n v="0"/>
    <n v="221803"/>
  </r>
  <r>
    <x v="21"/>
    <x v="21"/>
    <s v="Imphal West"/>
    <s v="Imphal West"/>
    <n v="514683"/>
    <m/>
    <n v="308782"/>
    <n v="199404"/>
    <n v="0"/>
    <n v="0"/>
    <n v="0"/>
    <n v="252194"/>
  </r>
  <r>
    <x v="21"/>
    <x v="21"/>
    <s v="Jiribam"/>
    <s v="Jiribam"/>
    <n v="43818"/>
    <m/>
    <n v="27911"/>
    <n v="17262"/>
    <n v="0"/>
    <n v="0"/>
    <n v="0"/>
    <n v="21470"/>
  </r>
  <r>
    <x v="21"/>
    <x v="21"/>
    <s v="Kakching"/>
    <s v="Kakching"/>
    <n v="135481"/>
    <m/>
    <n v="84702"/>
    <n v="49653"/>
    <n v="0"/>
    <n v="0"/>
    <n v="0"/>
    <n v="66385"/>
  </r>
  <r>
    <x v="21"/>
    <x v="21"/>
    <s v="Kamjong"/>
    <s v="Kamjong"/>
    <n v="45616"/>
    <m/>
    <n v="10502"/>
    <n v="5370"/>
    <n v="0"/>
    <n v="0"/>
    <n v="0"/>
    <n v="22351"/>
  </r>
  <r>
    <x v="21"/>
    <x v="21"/>
    <s v="Pherzawl"/>
    <s v="Pherzawl"/>
    <n v="47250"/>
    <m/>
    <n v="12417"/>
    <n v="9888"/>
    <n v="0"/>
    <n v="0"/>
    <n v="0"/>
    <n v="23152"/>
  </r>
  <r>
    <x v="21"/>
    <x v="21"/>
    <s v="Senapati"/>
    <s v="Senapati"/>
    <n v="354772"/>
    <m/>
    <n v="28247"/>
    <n v="18288"/>
    <n v="0"/>
    <n v="0"/>
    <n v="0"/>
    <n v="173838"/>
  </r>
  <r>
    <x v="21"/>
    <x v="21"/>
    <s v="Tamenglong"/>
    <s v="Tamenglong"/>
    <n v="140143"/>
    <m/>
    <n v="19931"/>
    <n v="10361"/>
    <n v="0"/>
    <n v="0"/>
    <n v="0"/>
    <n v="68670"/>
  </r>
  <r>
    <x v="21"/>
    <x v="21"/>
    <s v="Thoubal"/>
    <s v="Thoubal"/>
    <n v="420517"/>
    <m/>
    <n v="141308"/>
    <n v="62279"/>
    <n v="0"/>
    <n v="0"/>
    <n v="0"/>
    <n v="206053"/>
  </r>
  <r>
    <x v="21"/>
    <x v="21"/>
    <s v="Ukhrul"/>
    <s v="Ukhrul"/>
    <n v="183115"/>
    <m/>
    <n v="22193"/>
    <n v="14759"/>
    <n v="0"/>
    <n v="0"/>
    <n v="0"/>
    <n v="89726"/>
  </r>
  <r>
    <x v="22"/>
    <x v="22"/>
    <s v="East Garo Hills"/>
    <s v="East Garo Hills"/>
    <n v="317618"/>
    <m/>
    <n v="47655"/>
    <n v="20648"/>
    <n v="1867"/>
    <n v="13"/>
    <n v="1844"/>
    <n v="156566"/>
  </r>
  <r>
    <x v="22"/>
    <x v="22"/>
    <s v="East Jaintia Hills"/>
    <s v="East Jaintia Hills"/>
    <n v="122436"/>
    <m/>
    <n v="64432"/>
    <n v="33259"/>
    <n v="2430"/>
    <n v="31"/>
    <n v="2395"/>
    <n v="61208"/>
  </r>
  <r>
    <x v="22"/>
    <x v="22"/>
    <s v="East Khasi Hills"/>
    <s v="East Khasi Hills"/>
    <n v="824059"/>
    <m/>
    <n v="318381"/>
    <n v="225526"/>
    <n v="41025"/>
    <n v="987"/>
    <n v="39754"/>
    <n v="424301"/>
  </r>
  <r>
    <x v="22"/>
    <x v="22"/>
    <s v="North Garo Hills"/>
    <s v="North Garo Hills"/>
    <n v="118325"/>
    <m/>
    <n v="62675"/>
    <n v="28288"/>
    <n v="1685"/>
    <n v="8"/>
    <n v="1674"/>
    <n v="58821"/>
  </r>
  <r>
    <x v="22"/>
    <x v="22"/>
    <s v="Ribhoi"/>
    <s v="Ribhoi"/>
    <n v="258380"/>
    <m/>
    <n v="92049"/>
    <n v="48460"/>
    <n v="9697"/>
    <n v="89"/>
    <n v="9584"/>
    <n v="131454"/>
  </r>
  <r>
    <x v="22"/>
    <x v="22"/>
    <s v="South Garo Hills"/>
    <s v="South Garo Hills"/>
    <n v="142574"/>
    <m/>
    <n v="40103"/>
    <n v="18937"/>
    <n v="1216"/>
    <n v="12"/>
    <n v="1203"/>
    <n v="70469"/>
  </r>
  <r>
    <x v="22"/>
    <x v="22"/>
    <s v="South West Garo Hills"/>
    <s v="South West Garo Hills"/>
    <n v="172495"/>
    <m/>
    <n v="73397"/>
    <n v="39210"/>
    <n v="1872"/>
    <n v="17"/>
    <n v="1852"/>
    <n v="85458"/>
  </r>
  <r>
    <x v="22"/>
    <x v="22"/>
    <s v="South West Khasi Hills"/>
    <s v="South West Khasi Hills"/>
    <n v="110152"/>
    <m/>
    <n v="33372"/>
    <n v="17117"/>
    <n v="2548"/>
    <n v="17"/>
    <n v="2525"/>
    <n v="55248"/>
  </r>
  <r>
    <x v="22"/>
    <x v="22"/>
    <s v="West Garo Hills"/>
    <s v="West Garo Hills"/>
    <n v="642923"/>
    <m/>
    <n v="209662"/>
    <n v="119725"/>
    <n v="9027"/>
    <n v="72"/>
    <n v="8943"/>
    <n v="319545"/>
  </r>
  <r>
    <x v="22"/>
    <x v="22"/>
    <s v="West Jaintia Hills"/>
    <s v="West Jaintia Hills"/>
    <n v="270352"/>
    <m/>
    <n v="84529"/>
    <n v="47646"/>
    <n v="6803"/>
    <n v="133"/>
    <n v="6642"/>
    <n v="135873"/>
  </r>
  <r>
    <x v="22"/>
    <x v="22"/>
    <s v="West Khasi Hills"/>
    <s v="West Khasi Hills"/>
    <n v="385601"/>
    <m/>
    <n v="77018"/>
    <n v="43000"/>
    <n v="5457"/>
    <n v="71"/>
    <n v="5330"/>
    <n v="191672"/>
  </r>
  <r>
    <x v="23"/>
    <x v="23"/>
    <s v="Aizawl"/>
    <s v="Aizawl"/>
    <n v="404054"/>
    <m/>
    <n v="315706"/>
    <n v="239593"/>
    <n v="75111"/>
    <n v="300"/>
    <n v="71337"/>
    <n v="235541"/>
  </r>
  <r>
    <x v="23"/>
    <x v="23"/>
    <s v="Champhai"/>
    <s v="Champhai"/>
    <n v="125370"/>
    <m/>
    <n v="74122"/>
    <n v="55251"/>
    <n v="5188"/>
    <n v="11"/>
    <n v="4745"/>
    <n v="64025"/>
  </r>
  <r>
    <x v="23"/>
    <x v="23"/>
    <s v="Kolasib"/>
    <s v="Kolasib"/>
    <n v="83054"/>
    <m/>
    <n v="50525"/>
    <n v="33101"/>
    <n v="7721"/>
    <n v="30"/>
    <n v="7561"/>
    <n v="44556"/>
  </r>
  <r>
    <x v="23"/>
    <x v="23"/>
    <s v="Lawngtlai"/>
    <s v="Lawngtlai"/>
    <n v="117444"/>
    <m/>
    <n v="55877"/>
    <n v="25870"/>
    <n v="6740"/>
    <n v="23"/>
    <n v="6553"/>
    <n v="60917"/>
  </r>
  <r>
    <x v="23"/>
    <x v="23"/>
    <s v="Lunglei"/>
    <s v="Lunglei"/>
    <n v="154094"/>
    <m/>
    <n v="95129"/>
    <n v="73298"/>
    <n v="9842"/>
    <n v="27"/>
    <n v="9053"/>
    <n v="80427"/>
  </r>
  <r>
    <x v="23"/>
    <x v="23"/>
    <s v="Mamit"/>
    <s v="Mamit"/>
    <n v="85757"/>
    <m/>
    <n v="43678"/>
    <n v="28873"/>
    <n v="4854"/>
    <n v="12"/>
    <n v="4448"/>
    <n v="44447"/>
  </r>
  <r>
    <x v="23"/>
    <x v="23"/>
    <s v="Saiha"/>
    <s v="Saiha"/>
    <n v="56366"/>
    <m/>
    <n v="34626"/>
    <n v="19984"/>
    <n v="5469"/>
    <n v="14"/>
    <n v="5304"/>
    <n v="30353"/>
  </r>
  <r>
    <x v="23"/>
    <x v="23"/>
    <s v="Serchhip"/>
    <s v="Serchhip"/>
    <n v="64875"/>
    <m/>
    <n v="41932"/>
    <n v="36047"/>
    <n v="4210"/>
    <n v="10"/>
    <n v="3646"/>
    <n v="33893"/>
  </r>
  <r>
    <x v="24"/>
    <x v="24"/>
    <s v="Dimapur"/>
    <s v="Dimapur"/>
    <n v="379769"/>
    <d v="2020-12-11T00:00:00"/>
    <n v="268405"/>
    <n v="175502"/>
    <n v="14684"/>
    <n v="421"/>
    <n v="13471"/>
    <n v="54362"/>
  </r>
  <r>
    <x v="24"/>
    <x v="24"/>
    <s v="Kiphire"/>
    <s v="Kiphire"/>
    <n v="74033"/>
    <d v="2020-12-11T00:00:00"/>
    <n v="13017"/>
    <n v="8141"/>
    <n v="258"/>
    <n v="9"/>
    <n v="246"/>
    <n v="1131"/>
  </r>
  <r>
    <x v="24"/>
    <x v="24"/>
    <s v="Kohima"/>
    <s v="Kohima"/>
    <n v="270063"/>
    <d v="2020-12-11T00:00:00"/>
    <n v="105758"/>
    <n v="82602"/>
    <n v="9461"/>
    <n v="123"/>
    <n v="9095"/>
    <n v="38716"/>
  </r>
  <r>
    <x v="24"/>
    <x v="24"/>
    <s v="Longleng"/>
    <s v="Longleng"/>
    <n v="50593"/>
    <d v="2020-12-11T00:00:00"/>
    <n v="20577"/>
    <n v="15446"/>
    <n v="307"/>
    <n v="2"/>
    <n v="286"/>
    <n v="1346"/>
  </r>
  <r>
    <x v="24"/>
    <x v="24"/>
    <s v="Mokokchung"/>
    <s v="Mokokchung"/>
    <n v="193171"/>
    <d v="2020-12-11T00:00:00"/>
    <n v="69198"/>
    <n v="54730"/>
    <n v="2333"/>
    <n v="54"/>
    <n v="2186"/>
    <n v="5142"/>
  </r>
  <r>
    <x v="24"/>
    <x v="24"/>
    <s v="Mon"/>
    <s v="Mon"/>
    <n v="259604"/>
    <d v="2020-12-11T00:00:00"/>
    <n v="70054"/>
    <n v="48331"/>
    <n v="1159"/>
    <n v="14"/>
    <n v="1124"/>
    <n v="12857"/>
  </r>
  <r>
    <x v="24"/>
    <x v="24"/>
    <s v="Peren"/>
    <s v="Peren"/>
    <n v="163294"/>
    <d v="2020-12-11T00:00:00"/>
    <n v="19956"/>
    <n v="12514"/>
    <n v="920"/>
    <n v="6"/>
    <n v="897"/>
    <n v="6177"/>
  </r>
  <r>
    <x v="24"/>
    <x v="24"/>
    <s v="Phek"/>
    <s v="Phek"/>
    <n v="163294"/>
    <d v="2020-12-11T00:00:00"/>
    <n v="31241"/>
    <n v="20746"/>
    <n v="601"/>
    <n v="18"/>
    <n v="568"/>
    <n v="3079"/>
  </r>
  <r>
    <x v="24"/>
    <x v="24"/>
    <s v="Tuensang"/>
    <s v="Tuensang"/>
    <n v="414801"/>
    <d v="2020-12-11T00:00:00"/>
    <n v="38130"/>
    <n v="26725"/>
    <n v="1094"/>
    <n v="12"/>
    <n v="1077"/>
    <n v="5434"/>
  </r>
  <r>
    <x v="24"/>
    <x v="24"/>
    <s v="Wokha"/>
    <s v="Wokha"/>
    <n v="166239"/>
    <d v="2020-12-11T00:00:00"/>
    <n v="35138"/>
    <n v="23577"/>
    <n v="402"/>
    <n v="11"/>
    <n v="361"/>
    <n v="1591"/>
  </r>
  <r>
    <x v="24"/>
    <x v="24"/>
    <s v="Zunheboto"/>
    <s v="Zunheboto"/>
    <n v="141014"/>
    <d v="2020-12-11T00:00:00"/>
    <n v="38077"/>
    <n v="22337"/>
    <n v="623"/>
    <n v="15"/>
    <n v="593"/>
    <n v="2442"/>
  </r>
  <r>
    <x v="25"/>
    <x v="25"/>
    <s v="Angul"/>
    <s v="Angul"/>
    <n v="1271703"/>
    <d v="2021-01-27T00:00:00"/>
    <n v="786278"/>
    <n v="291800"/>
    <n v="43920"/>
    <n v="393"/>
    <n v="43506"/>
    <n v="194833"/>
  </r>
  <r>
    <x v="25"/>
    <x v="25"/>
    <s v="Balangir"/>
    <s v="Balangir"/>
    <n v="1648574"/>
    <d v="2020-10-11T00:00:00"/>
    <n v="960786"/>
    <n v="299153"/>
    <n v="23397"/>
    <n v="126"/>
    <n v="23257"/>
    <n v="99565"/>
  </r>
  <r>
    <x v="25"/>
    <x v="25"/>
    <s v="Balasore"/>
    <s v="Balasore"/>
    <n v="2317419"/>
    <d v="2020-05-17T00:00:00"/>
    <n v="1351099"/>
    <n v="534318"/>
    <n v="40787"/>
    <n v="299"/>
    <n v="40389"/>
    <n v="30236"/>
  </r>
  <r>
    <x v="25"/>
    <x v="25"/>
    <s v="Bargarh"/>
    <s v="Bargarh"/>
    <n v="1478833"/>
    <m/>
    <n v="829092"/>
    <n v="283966"/>
    <n v="31126"/>
    <n v="335"/>
    <n v="30762"/>
    <n v="740191"/>
  </r>
  <r>
    <x v="25"/>
    <x v="25"/>
    <s v="Bhadrak"/>
    <s v="Bhadrak"/>
    <n v="1506522"/>
    <d v="2021-01-31T00:00:00"/>
    <n v="1026493"/>
    <n v="367945"/>
    <n v="26480"/>
    <n v="150"/>
    <n v="26260"/>
    <n v="271413"/>
  </r>
  <r>
    <x v="25"/>
    <x v="25"/>
    <s v="Boudh"/>
    <s v="Boudh"/>
    <n v="439917"/>
    <d v="2020-05-17T00:00:00"/>
    <n v="259325"/>
    <n v="92297"/>
    <n v="12634"/>
    <n v="112"/>
    <n v="12488"/>
    <n v="6813"/>
  </r>
  <r>
    <x v="25"/>
    <x v="25"/>
    <s v="Cuttack"/>
    <s v="Cuttack"/>
    <n v="2618708"/>
    <d v="2020-05-17T00:00:00"/>
    <n v="1434524"/>
    <n v="702278"/>
    <n v="94631"/>
    <n v="857"/>
    <n v="93404"/>
    <n v="53035"/>
  </r>
  <r>
    <x v="25"/>
    <x v="25"/>
    <s v="Deogarh"/>
    <s v="Deogarh"/>
    <n v="312164"/>
    <d v="2020-05-17T00:00:00"/>
    <n v="223405"/>
    <n v="63727"/>
    <n v="6553"/>
    <n v="50"/>
    <n v="6460"/>
    <n v="3958"/>
  </r>
  <r>
    <x v="25"/>
    <x v="25"/>
    <s v="Dhenkanal"/>
    <s v="Dhenkanal"/>
    <n v="1192948"/>
    <d v="2021-01-31T00:00:00"/>
    <n v="738406"/>
    <n v="282859"/>
    <n v="19871"/>
    <n v="243"/>
    <n v="19598"/>
    <n v="189412"/>
  </r>
  <r>
    <x v="25"/>
    <x v="25"/>
    <s v="Gajapati"/>
    <s v="Gajapati"/>
    <n v="575880"/>
    <d v="2020-05-17T00:00:00"/>
    <n v="288963"/>
    <n v="115535"/>
    <n v="9657"/>
    <n v="84"/>
    <n v="9555"/>
    <n v="5543"/>
  </r>
  <r>
    <x v="25"/>
    <x v="25"/>
    <s v="Ganjam"/>
    <s v="Ganjam"/>
    <n v="3520151"/>
    <d v="2021-01-31T00:00:00"/>
    <n v="2214981"/>
    <n v="1698328"/>
    <n v="33849"/>
    <n v="485"/>
    <n v="33342"/>
    <n v="767366"/>
  </r>
  <r>
    <x v="25"/>
    <x v="25"/>
    <s v="Jagatsinghpur"/>
    <s v="Jagatsinghpur"/>
    <n v="1136604"/>
    <d v="2020-09-15T00:00:00"/>
    <n v="677675"/>
    <n v="272499"/>
    <n v="27920"/>
    <n v="316"/>
    <n v="27510"/>
    <n v="60608"/>
  </r>
  <r>
    <x v="25"/>
    <x v="25"/>
    <s v="Jharsuguda"/>
    <s v="Jharsuguda"/>
    <n v="579499"/>
    <d v="2020-05-17T00:00:00"/>
    <n v="399523"/>
    <n v="189682"/>
    <n v="23863"/>
    <n v="176"/>
    <n v="23673"/>
    <n v="13594"/>
  </r>
  <r>
    <x v="25"/>
    <x v="25"/>
    <s v="Kalahandi"/>
    <s v="Kalahandi"/>
    <n v="1573054"/>
    <d v="2020-05-17T00:00:00"/>
    <n v="921185"/>
    <n v="304778"/>
    <n v="24314"/>
    <n v="210"/>
    <n v="24082"/>
    <n v="13615"/>
  </r>
  <r>
    <x v="25"/>
    <x v="25"/>
    <s v="Kandhamal"/>
    <s v="Kandhamal"/>
    <n v="731952"/>
    <d v="2020-05-17T00:00:00"/>
    <n v="384009"/>
    <n v="150737"/>
    <n v="11537"/>
    <n v="83"/>
    <n v="11453"/>
    <n v="7284"/>
  </r>
  <r>
    <x v="25"/>
    <x v="25"/>
    <s v="Kendrapara"/>
    <s v="Kendrapara"/>
    <n v="1439891"/>
    <d v="2020-10-19T00:00:00"/>
    <n v="916169"/>
    <n v="347854"/>
    <n v="24860"/>
    <n v="252"/>
    <n v="24545"/>
    <n v="395162"/>
  </r>
  <r>
    <x v="25"/>
    <x v="25"/>
    <s v="Kendujhar"/>
    <s v="Kendujhar"/>
    <n v="1802777"/>
    <d v="2021-02-01T00:00:00"/>
    <n v="1087285"/>
    <n v="376311"/>
    <n v="20980"/>
    <n v="175"/>
    <n v="20798"/>
    <n v="484994"/>
  </r>
  <r>
    <x v="25"/>
    <x v="25"/>
    <s v="Khordha"/>
    <s v="Khordha"/>
    <n v="2246341"/>
    <m/>
    <n v="2063646"/>
    <n v="1502538"/>
    <n v="175335"/>
    <n v="1552"/>
    <n v="171938"/>
    <n v="1188374"/>
  </r>
  <r>
    <x v="25"/>
    <x v="25"/>
    <s v="Koraput"/>
    <s v="Koraput"/>
    <n v="1376934"/>
    <d v="2020-05-17T00:00:00"/>
    <n v="860773"/>
    <n v="399063"/>
    <n v="19137"/>
    <n v="78"/>
    <n v="19044"/>
    <n v="10969"/>
  </r>
  <r>
    <x v="25"/>
    <x v="25"/>
    <s v="Malkangiri"/>
    <s v="Malkangiri"/>
    <n v="612727"/>
    <d v="2020-05-17T00:00:00"/>
    <n v="391790"/>
    <n v="137925"/>
    <n v="11667"/>
    <n v="49"/>
    <n v="11613"/>
    <n v="7674"/>
  </r>
  <r>
    <x v="25"/>
    <x v="25"/>
    <s v="Mayurbhanj"/>
    <s v="Mayurbhanj"/>
    <n v="2513895"/>
    <d v="2020-05-17T00:00:00"/>
    <n v="1222153"/>
    <n v="413698"/>
    <n v="40844"/>
    <n v="286"/>
    <n v="40416"/>
    <n v="23729"/>
  </r>
  <r>
    <x v="25"/>
    <x v="25"/>
    <s v="Nabarangapur"/>
    <s v="Nabarangapur"/>
    <n v="1218762"/>
    <d v="2021-01-25T00:00:00"/>
    <n v="675601"/>
    <n v="188457"/>
    <n v="23549"/>
    <n v="86"/>
    <n v="23461"/>
    <n v="173928"/>
  </r>
  <r>
    <x v="25"/>
    <x v="25"/>
    <s v="Nayagarh"/>
    <s v="Nayagarh"/>
    <n v="962215"/>
    <d v="2020-05-17T00:00:00"/>
    <n v="593612"/>
    <n v="222606"/>
    <n v="23505"/>
    <n v="212"/>
    <n v="23261"/>
    <n v="12856"/>
  </r>
  <r>
    <x v="25"/>
    <x v="25"/>
    <s v="Nuapada"/>
    <s v="Nuapada"/>
    <n v="606490"/>
    <d v="2020-05-17T00:00:00"/>
    <n v="402248"/>
    <n v="129685"/>
    <n v="22924"/>
    <n v="84"/>
    <n v="22803"/>
    <n v="11772"/>
  </r>
  <r>
    <x v="25"/>
    <x v="25"/>
    <s v="Puri"/>
    <s v="Puri"/>
    <n v="1697983"/>
    <d v="2020-12-01T00:00:00"/>
    <n v="1078666"/>
    <n v="523160"/>
    <n v="45431"/>
    <n v="459"/>
    <n v="44903"/>
    <n v="196055"/>
  </r>
  <r>
    <x v="25"/>
    <x v="25"/>
    <s v="Rayagada"/>
    <s v="Rayagada"/>
    <n v="961959"/>
    <d v="2020-05-17T00:00:00"/>
    <n v="549767"/>
    <n v="184420"/>
    <n v="20224"/>
    <n v="167"/>
    <n v="19981"/>
    <n v="10690"/>
  </r>
  <r>
    <x v="25"/>
    <x v="25"/>
    <s v="Sambalpur"/>
    <s v="Sambalpur"/>
    <n v="1044410"/>
    <d v="2020-05-17T00:00:00"/>
    <n v="768989"/>
    <n v="418110"/>
    <n v="31651"/>
    <n v="240"/>
    <n v="31315"/>
    <n v="17832"/>
  </r>
  <r>
    <x v="25"/>
    <x v="25"/>
    <s v="Subarnapur"/>
    <s v="Subarnapur"/>
    <n v="652107"/>
    <m/>
    <n v="418336"/>
    <n v="192102"/>
    <n v="13187"/>
    <n v="61"/>
    <n v="13115"/>
    <n v="326125"/>
  </r>
  <r>
    <x v="25"/>
    <x v="25"/>
    <s v="Sundargarh"/>
    <s v="Sundargarh"/>
    <n v="2080664"/>
    <m/>
    <n v="1122762"/>
    <n v="490428"/>
    <n v="61841"/>
    <n v="594"/>
    <n v="61167"/>
    <n v="1050445"/>
  </r>
  <r>
    <x v="26"/>
    <x v="26"/>
    <s v="Karaikal"/>
    <s v="Karaikal"/>
    <n v="200222"/>
    <d v="2021-01-27T00:00:00"/>
    <n v="111152"/>
    <n v="57491"/>
    <n v="16488"/>
    <n v="250"/>
    <n v="16150"/>
    <n v="81386"/>
  </r>
  <r>
    <x v="26"/>
    <x v="26"/>
    <s v="Mahe"/>
    <s v="Mahe"/>
    <n v="41816"/>
    <d v="2021-01-27T00:00:00"/>
    <n v="34018"/>
    <n v="25943"/>
    <n v="5867"/>
    <n v="47"/>
    <n v="5744"/>
    <n v="45348"/>
  </r>
  <r>
    <x v="26"/>
    <x v="26"/>
    <s v="Puducherry"/>
    <s v="Puducherry"/>
    <n v="950289"/>
    <d v="2021-01-27T00:00:00"/>
    <n v="558708"/>
    <n v="305464"/>
    <n v="98885"/>
    <n v="1453"/>
    <n v="97171"/>
    <n v="475081"/>
  </r>
  <r>
    <x v="27"/>
    <x v="27"/>
    <s v="Amritsar"/>
    <s v="Amritsar"/>
    <n v="2490891"/>
    <d v="2020-09-02T00:00:00"/>
    <n v="1263073"/>
    <n v="446487"/>
    <n v="47379"/>
    <n v="1598"/>
    <n v="45757"/>
    <n v="112916"/>
  </r>
  <r>
    <x v="27"/>
    <x v="27"/>
    <s v="Barnala"/>
    <s v="Barnala"/>
    <n v="596294"/>
    <d v="2020-12-20T00:00:00"/>
    <n v="328464"/>
    <n v="104197"/>
    <n v="5950"/>
    <n v="244"/>
    <n v="5696"/>
    <n v="66422"/>
  </r>
  <r>
    <x v="27"/>
    <x v="27"/>
    <s v="Bathinda"/>
    <s v="Bathinda"/>
    <n v="1388859"/>
    <d v="2020-12-20T00:00:00"/>
    <n v="623604"/>
    <n v="202311"/>
    <n v="41728"/>
    <n v="1042"/>
    <n v="40668"/>
    <n v="139353"/>
  </r>
  <r>
    <x v="27"/>
    <x v="27"/>
    <s v="Faridkot"/>
    <s v="Faridkot"/>
    <n v="618008"/>
    <d v="2020-09-02T00:00:00"/>
    <n v="330654"/>
    <n v="128653"/>
    <n v="13927"/>
    <n v="315"/>
    <n v="13602"/>
    <n v="30598"/>
  </r>
  <r>
    <x v="27"/>
    <x v="27"/>
    <s v="Fatehgarh Sahib"/>
    <s v="Fatehgarh Sahib"/>
    <n v="599814"/>
    <d v="2020-12-20T00:00:00"/>
    <n v="354921"/>
    <n v="135247"/>
    <n v="8876"/>
    <n v="335"/>
    <n v="8538"/>
    <n v="72874"/>
  </r>
  <r>
    <x v="27"/>
    <x v="27"/>
    <s v="Fazilka"/>
    <s v="Fazilka"/>
    <n v="1180483"/>
    <d v="2020-12-10T00:00:00"/>
    <n v="490080"/>
    <n v="131519"/>
    <n v="20271"/>
    <n v="528"/>
    <n v="19729"/>
    <n v="73724"/>
  </r>
  <r>
    <x v="27"/>
    <x v="27"/>
    <s v="Ferozepur"/>
    <s v="Ferozepur"/>
    <n v="2026831"/>
    <d v="2020-12-20T00:00:00"/>
    <n v="476343"/>
    <n v="128043"/>
    <n v="14347"/>
    <n v="504"/>
    <n v="13832"/>
    <n v="82053"/>
  </r>
  <r>
    <x v="27"/>
    <x v="27"/>
    <s v="Gurdaspur"/>
    <s v="Gurdaspur"/>
    <n v="2299026"/>
    <d v="2020-12-20T00:00:00"/>
    <n v="862133"/>
    <n v="415351"/>
    <n v="22381"/>
    <n v="801"/>
    <n v="21576"/>
    <n v="260229"/>
  </r>
  <r>
    <x v="27"/>
    <x v="27"/>
    <s v="Hoshiarpur"/>
    <s v="Hoshiarpur"/>
    <n v="1582793"/>
    <d v="2020-12-20T00:00:00"/>
    <n v="1000636"/>
    <n v="574716"/>
    <n v="30822"/>
    <n v="986"/>
    <n v="29828"/>
    <n v="236672"/>
  </r>
  <r>
    <x v="27"/>
    <x v="27"/>
    <s v="Jalandhar"/>
    <s v="Jalandhar"/>
    <n v="2181753"/>
    <d v="2020-12-20T00:00:00"/>
    <n v="1433553"/>
    <n v="681370"/>
    <n v="63396"/>
    <n v="1496"/>
    <n v="61864"/>
    <n v="475433"/>
  </r>
  <r>
    <x v="27"/>
    <x v="27"/>
    <s v="Kapurthala"/>
    <s v="Kapurthala"/>
    <n v="817668"/>
    <d v="2020-09-02T00:00:00"/>
    <n v="465285"/>
    <n v="187476"/>
    <n v="17852"/>
    <n v="556"/>
    <n v="17294"/>
    <n v="47584"/>
  </r>
  <r>
    <x v="27"/>
    <x v="27"/>
    <s v="Ludhiana"/>
    <s v="Ludhiana"/>
    <n v="3487882"/>
    <d v="2020-12-20T00:00:00"/>
    <n v="2473646"/>
    <n v="943401"/>
    <n v="87608"/>
    <n v="2106"/>
    <n v="85484"/>
    <n v="558495"/>
  </r>
  <r>
    <x v="27"/>
    <x v="27"/>
    <s v="Mansa"/>
    <s v="Mansa"/>
    <n v="768808"/>
    <d v="2020-09-02T00:00:00"/>
    <n v="372366"/>
    <n v="89830"/>
    <n v="15606"/>
    <n v="380"/>
    <n v="15226"/>
    <n v="34681"/>
  </r>
  <r>
    <x v="27"/>
    <x v="27"/>
    <s v="Moga"/>
    <s v="Moga"/>
    <n v="992289"/>
    <d v="2020-12-20T00:00:00"/>
    <n v="541556"/>
    <n v="178908"/>
    <n v="8675"/>
    <n v="233"/>
    <n v="8440"/>
    <n v="81644"/>
  </r>
  <r>
    <x v="27"/>
    <x v="27"/>
    <s v="Pathankot"/>
    <s v="Pathankot"/>
    <n v="626154"/>
    <d v="2020-09-02T00:00:00"/>
    <n v="424889"/>
    <n v="196822"/>
    <n v="18814"/>
    <n v="419"/>
    <n v="18373"/>
    <n v="38519"/>
  </r>
  <r>
    <x v="27"/>
    <x v="27"/>
    <s v="Patiala"/>
    <s v="Patiala"/>
    <n v="2892282"/>
    <d v="2020-12-20T00:00:00"/>
    <n v="1051467"/>
    <n v="396473"/>
    <n v="48927"/>
    <n v="1358"/>
    <n v="47561"/>
    <n v="297807"/>
  </r>
  <r>
    <x v="27"/>
    <x v="27"/>
    <s v="Rupnagar"/>
    <s v="Rupnagar"/>
    <n v="683349"/>
    <d v="2020-12-20T00:00:00"/>
    <n v="384637"/>
    <n v="182919"/>
    <n v="12963"/>
    <n v="423"/>
    <n v="12517"/>
    <n v="104226"/>
  </r>
  <r>
    <x v="27"/>
    <x v="27"/>
    <s v="S.A.S. Nagar"/>
    <s v="S.A.S. Nagar"/>
    <n v="986147"/>
    <d v="2020-09-02T00:00:00"/>
    <n v="872096"/>
    <n v="402212"/>
    <n v="68821"/>
    <n v="1068"/>
    <n v="67726"/>
    <n v="75942"/>
  </r>
  <r>
    <x v="27"/>
    <x v="27"/>
    <s v="Sangrur"/>
    <s v="Sangrur"/>
    <n v="1654408"/>
    <d v="2020-12-19T00:00:00"/>
    <n v="730511"/>
    <n v="218820"/>
    <n v="15762"/>
    <n v="875"/>
    <n v="14884"/>
    <n v="174213"/>
  </r>
  <r>
    <x v="27"/>
    <x v="27"/>
    <s v="Shahid Bhagat Singh Nagar"/>
    <s v="Shahid Bhagat Singh Nagar"/>
    <n v="614362"/>
    <d v="2020-12-20T00:00:00"/>
    <n v="392113"/>
    <n v="172294"/>
    <n v="11469"/>
    <n v="388"/>
    <n v="11080"/>
    <n v="83449"/>
  </r>
  <r>
    <x v="27"/>
    <x v="27"/>
    <s v="Sri Muktsar Sahib"/>
    <s v="Sri Muktsar Sahib"/>
    <n v="902702"/>
    <d v="2020-12-12T00:00:00"/>
    <n v="473193"/>
    <n v="142901"/>
    <n v="18784"/>
    <n v="524"/>
    <n v="18257"/>
    <n v="77371"/>
  </r>
  <r>
    <x v="27"/>
    <x v="27"/>
    <s v="Tarn Taran"/>
    <s v="Tarn Taran"/>
    <n v="1120070"/>
    <d v="2020-12-18T00:00:00"/>
    <n v="597303"/>
    <n v="178839"/>
    <n v="8043"/>
    <n v="380"/>
    <n v="7659"/>
    <n v="115467"/>
  </r>
  <r>
    <x v="28"/>
    <x v="28"/>
    <s v="Ajmer"/>
    <s v="Ajmer"/>
    <n v="2584913"/>
    <d v="2021-02-01T00:00:00"/>
    <n v="1752308"/>
    <n v="1042482"/>
    <n v="37769"/>
    <n v="410"/>
    <n v="37352"/>
    <n v="280099"/>
  </r>
  <r>
    <x v="28"/>
    <x v="28"/>
    <s v="Alwar"/>
    <s v="Alwar"/>
    <n v="3671999"/>
    <d v="2021-02-01T00:00:00"/>
    <n v="2237787"/>
    <n v="1029095"/>
    <n v="59694"/>
    <n v="307"/>
    <n v="59387"/>
    <n v="321726"/>
  </r>
  <r>
    <x v="28"/>
    <x v="28"/>
    <s v="Banswara"/>
    <s v="Banswara"/>
    <n v="1798194"/>
    <d v="2021-02-01T00:00:00"/>
    <n v="1024293"/>
    <n v="525793"/>
    <n v="10005"/>
    <n v="104"/>
    <n v="9901"/>
    <n v="53783"/>
  </r>
  <r>
    <x v="28"/>
    <x v="28"/>
    <s v="Baran"/>
    <s v="Baran"/>
    <n v="1223921"/>
    <d v="2021-02-01T00:00:00"/>
    <n v="763006"/>
    <n v="297741"/>
    <n v="11996"/>
    <n v="61"/>
    <n v="11934"/>
    <n v="52166"/>
  </r>
  <r>
    <x v="28"/>
    <x v="28"/>
    <s v="Barmer"/>
    <s v="Barmer"/>
    <n v="2604453"/>
    <d v="2021-02-01T00:00:00"/>
    <n v="1455732"/>
    <n v="621465"/>
    <n v="15563"/>
    <n v="185"/>
    <n v="15377"/>
    <n v="121649"/>
  </r>
  <r>
    <x v="28"/>
    <x v="28"/>
    <s v="Bharatpur"/>
    <s v="Bharatpur"/>
    <n v="2549121"/>
    <d v="2021-02-01T00:00:00"/>
    <n v="1351114"/>
    <n v="590401"/>
    <n v="19601"/>
    <n v="260"/>
    <n v="19341"/>
    <n v="211241"/>
  </r>
  <r>
    <x v="28"/>
    <x v="28"/>
    <s v="Bhilwara"/>
    <s v="Bhilwara"/>
    <n v="2410459"/>
    <d v="2021-02-01T00:00:00"/>
    <n v="1525323"/>
    <n v="723691"/>
    <n v="29781"/>
    <n v="156"/>
    <n v="29625"/>
    <n v="163654"/>
  </r>
  <r>
    <x v="28"/>
    <x v="28"/>
    <s v="Bikaner"/>
    <s v="Bikaner"/>
    <n v="2367745"/>
    <d v="2021-02-01T00:00:00"/>
    <n v="1461174"/>
    <n v="714590"/>
    <n v="40339"/>
    <n v="545"/>
    <n v="39792"/>
    <n v="298471"/>
  </r>
  <r>
    <x v="28"/>
    <x v="28"/>
    <s v="Bundi"/>
    <s v="Bundi"/>
    <n v="1113725"/>
    <d v="2021-02-01T00:00:00"/>
    <n v="709316"/>
    <n v="362835"/>
    <n v="7967"/>
    <n v="48"/>
    <n v="7919"/>
    <n v="62150"/>
  </r>
  <r>
    <x v="28"/>
    <x v="28"/>
    <s v="Chittorgarh"/>
    <s v="Chittorgarh"/>
    <n v="1544392"/>
    <d v="2021-02-01T00:00:00"/>
    <n v="978713"/>
    <n v="482350"/>
    <n v="19809"/>
    <n v="139"/>
    <n v="19670"/>
    <n v="125906"/>
  </r>
  <r>
    <x v="28"/>
    <x v="28"/>
    <s v="Churu"/>
    <s v="Churu"/>
    <n v="2041172"/>
    <d v="2021-02-01T00:00:00"/>
    <n v="1301558"/>
    <n v="582443"/>
    <n v="16720"/>
    <n v="107"/>
    <n v="16613"/>
    <n v="140060"/>
  </r>
  <r>
    <x v="28"/>
    <x v="28"/>
    <s v="Dausa"/>
    <s v="Dausa"/>
    <n v="1637226"/>
    <d v="2021-02-01T00:00:00"/>
    <n v="941513"/>
    <n v="395584"/>
    <n v="13351"/>
    <n v="62"/>
    <n v="13289"/>
    <n v="68355"/>
  </r>
  <r>
    <x v="28"/>
    <x v="28"/>
    <s v="Dholpur"/>
    <s v="Dholpur"/>
    <n v="1207293"/>
    <d v="2021-02-01T00:00:00"/>
    <n v="660103"/>
    <n v="279501"/>
    <n v="11010"/>
    <n v="48"/>
    <n v="10962"/>
    <n v="126813"/>
  </r>
  <r>
    <x v="28"/>
    <x v="28"/>
    <s v="Dungarpur"/>
    <s v="Dungarpur"/>
    <n v="1388906"/>
    <d v="2021-02-01T00:00:00"/>
    <n v="737200"/>
    <n v="349762"/>
    <n v="18407"/>
    <n v="131"/>
    <n v="18276"/>
    <n v="131120"/>
  </r>
  <r>
    <x v="28"/>
    <x v="28"/>
    <s v="Ganganagar"/>
    <s v="Ganganagar"/>
    <n v="1969520"/>
    <d v="2021-02-01T00:00:00"/>
    <n v="1278952"/>
    <n v="525137"/>
    <n v="19354"/>
    <n v="150"/>
    <n v="19203"/>
    <n v="90383"/>
  </r>
  <r>
    <x v="28"/>
    <x v="28"/>
    <s v="Hanumangarh"/>
    <s v="Hanumangarh"/>
    <n v="1779650"/>
    <d v="2021-02-01T00:00:00"/>
    <n v="1230511"/>
    <n v="588688"/>
    <n v="16053"/>
    <n v="111"/>
    <n v="15942"/>
    <n v="90568"/>
  </r>
  <r>
    <x v="28"/>
    <x v="28"/>
    <s v="Jaipur"/>
    <s v="Jaipur"/>
    <n v="6663971"/>
    <d v="2021-02-01T00:00:00"/>
    <n v="4582410"/>
    <n v="2189042"/>
    <n v="187804"/>
    <n v="1970"/>
    <n v="185816"/>
    <n v="1062685"/>
  </r>
  <r>
    <x v="28"/>
    <x v="28"/>
    <s v="Jaisalmer"/>
    <s v="Jaisalmer"/>
    <n v="672008"/>
    <d v="2021-02-01T00:00:00"/>
    <n v="416014"/>
    <n v="194163"/>
    <n v="13639"/>
    <n v="66"/>
    <n v="13573"/>
    <n v="86901"/>
  </r>
  <r>
    <x v="28"/>
    <x v="28"/>
    <s v="Jajpur"/>
    <s v="Jajpur"/>
    <n v="1826275"/>
    <d v="2020-08-23T00:00:00"/>
    <n v="1087735"/>
    <n v="383313"/>
    <n v="43735"/>
    <n v="172"/>
    <n v="43461"/>
    <n v="75823"/>
  </r>
  <r>
    <x v="28"/>
    <x v="28"/>
    <s v="Jalore"/>
    <s v="Jalore"/>
    <n v="1830151"/>
    <d v="2021-02-01T00:00:00"/>
    <n v="987519"/>
    <n v="393953"/>
    <n v="10067"/>
    <n v="72"/>
    <n v="9995"/>
    <n v="189205"/>
  </r>
  <r>
    <x v="28"/>
    <x v="28"/>
    <s v="Jhalawar"/>
    <s v="Jhalawar"/>
    <n v="1411327"/>
    <d v="2021-02-01T00:00:00"/>
    <n v="922646"/>
    <n v="363082"/>
    <n v="13612"/>
    <n v="187"/>
    <n v="13425"/>
    <n v="103969"/>
  </r>
  <r>
    <x v="28"/>
    <x v="28"/>
    <s v="Jhunjhunu"/>
    <s v="Jhunjhunu"/>
    <n v="2139658"/>
    <d v="2021-02-01T00:00:00"/>
    <n v="1449967"/>
    <n v="787196"/>
    <n v="14811"/>
    <n v="158"/>
    <n v="14653"/>
    <n v="130838"/>
  </r>
  <r>
    <x v="28"/>
    <x v="28"/>
    <s v="Jodhpur"/>
    <s v="Jodhpur"/>
    <n v="3685681"/>
    <d v="2021-02-01T00:00:00"/>
    <n v="2263325"/>
    <n v="1036743"/>
    <n v="112412"/>
    <n v="1103"/>
    <n v="111308"/>
    <n v="657165"/>
  </r>
  <r>
    <x v="28"/>
    <x v="28"/>
    <s v="Karauli"/>
    <s v="Karauli"/>
    <n v="1458459"/>
    <d v="2021-02-01T00:00:00"/>
    <n v="813922"/>
    <n v="395700"/>
    <n v="7156"/>
    <n v="70"/>
    <n v="7086"/>
    <n v="68059"/>
  </r>
  <r>
    <x v="28"/>
    <x v="28"/>
    <s v="Kota"/>
    <s v="Kota"/>
    <n v="1950491"/>
    <d v="2021-02-01T00:00:00"/>
    <n v="1269245"/>
    <n v="655588"/>
    <n v="57053"/>
    <n v="449"/>
    <n v="56603"/>
    <n v="384035"/>
  </r>
  <r>
    <x v="28"/>
    <x v="28"/>
    <s v="Nagaur"/>
    <s v="Nagaur"/>
    <n v="3309234"/>
    <d v="2021-02-01T00:00:00"/>
    <n v="2077555"/>
    <n v="1016874"/>
    <n v="17737"/>
    <n v="177"/>
    <n v="17560"/>
    <n v="238690"/>
  </r>
  <r>
    <x v="28"/>
    <x v="28"/>
    <s v="Pali"/>
    <s v="Pali"/>
    <n v="2038533"/>
    <d v="2021-02-01T00:00:00"/>
    <n v="1200554"/>
    <n v="513058"/>
    <n v="27324"/>
    <n v="287"/>
    <n v="27037"/>
    <n v="193125"/>
  </r>
  <r>
    <x v="28"/>
    <x v="28"/>
    <s v="Rajsamand"/>
    <s v="Rajsamand"/>
    <n v="1158283"/>
    <d v="2021-02-01T00:00:00"/>
    <n v="691497"/>
    <n v="299553"/>
    <n v="17044"/>
    <n v="169"/>
    <n v="16875"/>
    <n v="100497"/>
  </r>
  <r>
    <x v="28"/>
    <x v="28"/>
    <s v="Sawai Madhopur"/>
    <s v="Sawai Madhopur"/>
    <n v="1338114"/>
    <d v="2021-02-01T00:00:00"/>
    <n v="756544"/>
    <n v="347992"/>
    <n v="10618"/>
    <n v="61"/>
    <n v="10557"/>
    <n v="89992"/>
  </r>
  <r>
    <x v="28"/>
    <x v="28"/>
    <s v="Sikar"/>
    <s v="Sikar"/>
    <n v="2677737"/>
    <d v="2021-02-01T00:00:00"/>
    <n v="1838263"/>
    <n v="821713"/>
    <n v="30618"/>
    <n v="335"/>
    <n v="30283"/>
    <n v="180351"/>
  </r>
  <r>
    <x v="28"/>
    <x v="28"/>
    <s v="Sirohi"/>
    <s v="Sirohi"/>
    <n v="1037185"/>
    <d v="2021-02-01T00:00:00"/>
    <n v="610090"/>
    <n v="348789"/>
    <n v="13732"/>
    <n v="79"/>
    <n v="13653"/>
    <n v="91482"/>
  </r>
  <r>
    <x v="28"/>
    <x v="28"/>
    <s v="Tonk"/>
    <s v="Tonk"/>
    <n v="1421711"/>
    <d v="2021-02-01T00:00:00"/>
    <n v="884688"/>
    <n v="419023"/>
    <n v="9498"/>
    <n v="92"/>
    <n v="9406"/>
    <n v="78974"/>
  </r>
  <r>
    <x v="28"/>
    <x v="28"/>
    <s v="Udaipur"/>
    <s v="Udaipur"/>
    <n v="3067549"/>
    <d v="2021-02-01T00:00:00"/>
    <n v="1715072"/>
    <n v="854773"/>
    <n v="56405"/>
    <n v="753"/>
    <n v="55652"/>
    <n v="279724"/>
  </r>
  <r>
    <x v="29"/>
    <x v="29"/>
    <s v="East Sikkim"/>
    <s v="East Sikkim"/>
    <n v="281293"/>
    <m/>
    <n v="263526"/>
    <n v="229361"/>
    <n v="0"/>
    <n v="0"/>
    <n v="0"/>
    <n v="137833"/>
  </r>
  <r>
    <x v="29"/>
    <x v="29"/>
    <s v="North Sikkim"/>
    <s v="North Sikkim"/>
    <n v="43354"/>
    <m/>
    <n v="33137"/>
    <n v="27820"/>
    <n v="0"/>
    <n v="0"/>
    <n v="0"/>
    <n v="21243"/>
  </r>
  <r>
    <x v="29"/>
    <x v="29"/>
    <s v="South Sikkim"/>
    <s v="South Sikkim"/>
    <n v="146742"/>
    <m/>
    <n v="121481"/>
    <n v="105432"/>
    <n v="0"/>
    <n v="0"/>
    <n v="0"/>
    <n v="71903"/>
  </r>
  <r>
    <x v="29"/>
    <x v="29"/>
    <s v="West Sikkim"/>
    <s v="West Sikkim"/>
    <n v="136299"/>
    <m/>
    <n v="103619"/>
    <n v="88896"/>
    <n v="0"/>
    <n v="0"/>
    <n v="0"/>
    <n v="66786"/>
  </r>
  <r>
    <x v="30"/>
    <x v="30"/>
    <s v="Ariyalur"/>
    <s v="Ariyalur"/>
    <n v="752481"/>
    <d v="2020-07-23T00:00:00"/>
    <n v="475390"/>
    <n v="157166"/>
    <n v="16854"/>
    <n v="261"/>
    <n v="16548"/>
    <n v="26712"/>
  </r>
  <r>
    <x v="30"/>
    <x v="30"/>
    <s v="Chengalpattu"/>
    <s v="Chengalpattu"/>
    <n v="2556244"/>
    <d v="2020-07-23T00:00:00"/>
    <n v="1337641"/>
    <n v="604784"/>
    <n v="171777"/>
    <n v="2506"/>
    <n v="168327"/>
    <n v="137659"/>
  </r>
  <r>
    <x v="30"/>
    <x v="30"/>
    <s v="Chennai"/>
    <s v="Chennai"/>
    <n v="7100000"/>
    <d v="2021-02-01T00:00:00"/>
    <n v="4532809"/>
    <n v="2671294"/>
    <n v="554672"/>
    <n v="8546"/>
    <n v="544701"/>
    <n v="2945113"/>
  </r>
  <r>
    <x v="30"/>
    <x v="30"/>
    <s v="Coimbatore"/>
    <s v="Coimbatore"/>
    <n v="3472578"/>
    <d v="2020-07-23T00:00:00"/>
    <n v="2717202"/>
    <n v="1205484"/>
    <n v="246780"/>
    <n v="2416"/>
    <n v="243070"/>
    <n v="225497"/>
  </r>
  <r>
    <x v="30"/>
    <x v="30"/>
    <s v="Cuddalore"/>
    <s v="Cuddalore"/>
    <n v="2600880"/>
    <d v="2020-07-23T00:00:00"/>
    <n v="1529591"/>
    <n v="646400"/>
    <n v="64085"/>
    <n v="867"/>
    <n v="62997"/>
    <n v="68476"/>
  </r>
  <r>
    <x v="30"/>
    <x v="30"/>
    <s v="Dharmapuri"/>
    <s v="Dharmapuri"/>
    <n v="1502900"/>
    <d v="2020-12-22T00:00:00"/>
    <n v="770955"/>
    <n v="279901"/>
    <n v="28425"/>
    <n v="274"/>
    <n v="27957"/>
    <n v="178015"/>
  </r>
  <r>
    <x v="30"/>
    <x v="30"/>
    <s v="Dindigul"/>
    <s v="Dindigul"/>
    <n v="2161367"/>
    <d v="2020-07-23T00:00:00"/>
    <n v="1236504"/>
    <n v="493453"/>
    <n v="33099"/>
    <n v="645"/>
    <n v="32348"/>
    <n v="44349"/>
  </r>
  <r>
    <x v="30"/>
    <x v="30"/>
    <s v="Erode"/>
    <s v="Erode"/>
    <n v="2259608"/>
    <d v="2020-07-23T00:00:00"/>
    <n v="1370925"/>
    <n v="552624"/>
    <n v="104303"/>
    <n v="686"/>
    <n v="102836"/>
    <n v="118391"/>
  </r>
  <r>
    <x v="30"/>
    <x v="30"/>
    <s v="Kallakurichi"/>
    <s v="Kallakurichi"/>
    <n v="1370281"/>
    <d v="2020-07-23T00:00:00"/>
    <n v="696213"/>
    <n v="299822"/>
    <n v="31364"/>
    <n v="210"/>
    <n v="31056"/>
    <n v="43996"/>
  </r>
  <r>
    <x v="30"/>
    <x v="30"/>
    <s v="Kancheepuram"/>
    <s v="Kancheepuram"/>
    <n v="1166401"/>
    <d v="2020-07-23T00:00:00"/>
    <n v="663206"/>
    <n v="250181"/>
    <n v="74970"/>
    <n v="1258"/>
    <n v="73386"/>
    <n v="74990"/>
  </r>
  <r>
    <x v="30"/>
    <x v="30"/>
    <s v="Kanyakumari"/>
    <s v="Kanyakumari"/>
    <n v="1863178"/>
    <d v="2020-07-23T00:00:00"/>
    <n v="1100888"/>
    <n v="450620"/>
    <n v="62362"/>
    <n v="1048"/>
    <n v="61112"/>
    <n v="110781"/>
  </r>
  <r>
    <x v="30"/>
    <x v="30"/>
    <s v="Karur"/>
    <s v="Karur"/>
    <n v="1076588"/>
    <d v="2020-07-23T00:00:00"/>
    <n v="626136"/>
    <n v="289120"/>
    <n v="24091"/>
    <n v="356"/>
    <n v="23523"/>
    <n v="29235"/>
  </r>
  <r>
    <x v="30"/>
    <x v="30"/>
    <s v="Krishnagiri"/>
    <s v="Krishnagiri"/>
    <n v="1883731"/>
    <d v="2020-07-23T00:00:00"/>
    <n v="1040491"/>
    <n v="407695"/>
    <n v="43570"/>
    <n v="348"/>
    <n v="43036"/>
    <n v="36069"/>
  </r>
  <r>
    <x v="30"/>
    <x v="30"/>
    <s v="Madurai"/>
    <s v="Madurai"/>
    <n v="3991038"/>
    <d v="2020-07-23T00:00:00"/>
    <n v="1500331"/>
    <n v="583138"/>
    <n v="75215"/>
    <n v="1172"/>
    <n v="73853"/>
    <n v="134886"/>
  </r>
  <r>
    <x v="30"/>
    <x v="30"/>
    <s v="Mayiladuthurai"/>
    <s v="Mayiladuthurai"/>
    <n v="901000"/>
    <m/>
    <n v="0"/>
    <n v="0"/>
    <n v="23280"/>
    <n v="316"/>
    <n v="22878"/>
    <n v="453130"/>
  </r>
  <r>
    <x v="30"/>
    <x v="30"/>
    <s v="Nagapattinam"/>
    <s v="Nagapattinam"/>
    <n v="1614069"/>
    <d v="2020-07-23T00:00:00"/>
    <n v="813495"/>
    <n v="289588"/>
    <n v="21074"/>
    <n v="346"/>
    <n v="20561"/>
    <n v="31521"/>
  </r>
  <r>
    <x v="30"/>
    <x v="30"/>
    <s v="Namakkal"/>
    <s v="Namakkal"/>
    <n v="1721179"/>
    <d v="2020-07-23T00:00:00"/>
    <n v="987830"/>
    <n v="397079"/>
    <n v="52245"/>
    <n v="498"/>
    <n v="51253"/>
    <n v="50880"/>
  </r>
  <r>
    <x v="30"/>
    <x v="30"/>
    <s v="Nilgiris"/>
    <s v="Nilgiris"/>
    <n v="735071"/>
    <d v="2020-07-23T00:00:00"/>
    <n v="501986"/>
    <n v="343811"/>
    <n v="33566"/>
    <n v="212"/>
    <n v="33164"/>
    <n v="62622"/>
  </r>
  <r>
    <x v="30"/>
    <x v="30"/>
    <s v="Perambalur"/>
    <s v="Perambalur"/>
    <n v="564511"/>
    <d v="2020-07-23T00:00:00"/>
    <n v="326872"/>
    <n v="136491"/>
    <n v="12067"/>
    <n v="243"/>
    <n v="11790"/>
    <n v="14014"/>
  </r>
  <r>
    <x v="30"/>
    <x v="30"/>
    <s v="Pudukkottai"/>
    <s v="Pudukkottai"/>
    <n v="1918725"/>
    <d v="2020-07-23T00:00:00"/>
    <n v="827320"/>
    <n v="314780"/>
    <n v="30183"/>
    <n v="416"/>
    <n v="29627"/>
    <n v="35926"/>
  </r>
  <r>
    <x v="30"/>
    <x v="30"/>
    <s v="Ramanathapuram"/>
    <s v="Ramanathapuram"/>
    <n v="1337560"/>
    <d v="2020-07-23T00:00:00"/>
    <n v="660673"/>
    <n v="280037"/>
    <n v="20564"/>
    <n v="357"/>
    <n v="20158"/>
    <n v="33671"/>
  </r>
  <r>
    <x v="30"/>
    <x v="30"/>
    <s v="Ranipet"/>
    <s v="Ranipet"/>
    <n v="1210277"/>
    <d v="2020-07-23T00:00:00"/>
    <n v="557267"/>
    <n v="174051"/>
    <n v="43436"/>
    <n v="775"/>
    <n v="42557"/>
    <n v="41836"/>
  </r>
  <r>
    <x v="30"/>
    <x v="30"/>
    <s v="Salem"/>
    <s v="Salem"/>
    <n v="3480008"/>
    <d v="2020-07-23T00:00:00"/>
    <n v="1925084"/>
    <n v="791376"/>
    <n v="99893"/>
    <n v="1685"/>
    <n v="97619"/>
    <n v="129606"/>
  </r>
  <r>
    <x v="30"/>
    <x v="30"/>
    <s v="Sivaganga"/>
    <s v="Sivaganga"/>
    <n v="1341250"/>
    <d v="2020-07-23T00:00:00"/>
    <n v="726010"/>
    <n v="287468"/>
    <n v="20195"/>
    <n v="206"/>
    <n v="19854"/>
    <n v="35921"/>
  </r>
  <r>
    <x v="30"/>
    <x v="30"/>
    <s v="Tenkasi"/>
    <s v="Tenkasi"/>
    <n v="1407627"/>
    <d v="2020-07-23T00:00:00"/>
    <n v="736882"/>
    <n v="233177"/>
    <n v="27357"/>
    <n v="484"/>
    <n v="26834"/>
    <n v="40016"/>
  </r>
  <r>
    <x v="30"/>
    <x v="30"/>
    <s v="Thanjavur"/>
    <s v="Thanjavur"/>
    <n v="2402781"/>
    <d v="2020-07-23T00:00:00"/>
    <n v="1224986"/>
    <n v="486660"/>
    <n v="75352"/>
    <n v="972"/>
    <n v="73874"/>
    <n v="105121"/>
  </r>
  <r>
    <x v="30"/>
    <x v="30"/>
    <s v="Theni"/>
    <s v="Theni"/>
    <n v="1243684"/>
    <d v="2020-07-23T00:00:00"/>
    <n v="660187"/>
    <n v="304832"/>
    <n v="43571"/>
    <n v="521"/>
    <n v="43018"/>
    <n v="67624"/>
  </r>
  <r>
    <x v="30"/>
    <x v="30"/>
    <s v="Thiruvallur"/>
    <s v="Thiruvallur"/>
    <n v="3725697"/>
    <d v="2020-07-23T00:00:00"/>
    <n v="1425728"/>
    <n v="563426"/>
    <n v="119370"/>
    <n v="1842"/>
    <n v="117138"/>
    <n v="127633"/>
  </r>
  <r>
    <x v="30"/>
    <x v="30"/>
    <s v="Thiruvarur"/>
    <s v="Thiruvarur"/>
    <n v="1268094"/>
    <d v="2020-07-23T00:00:00"/>
    <n v="630274"/>
    <n v="246969"/>
    <n v="41461"/>
    <n v="442"/>
    <n v="40760"/>
    <n v="88175"/>
  </r>
  <r>
    <x v="30"/>
    <x v="30"/>
    <s v="Thoothukkudi"/>
    <s v="Thoothukkudi"/>
    <n v="1738376"/>
    <d v="2020-07-23T00:00:00"/>
    <n v="984706"/>
    <n v="328797"/>
    <n v="56304"/>
    <n v="409"/>
    <n v="55757"/>
    <n v="77440"/>
  </r>
  <r>
    <x v="30"/>
    <x v="30"/>
    <s v="Tiruchirappalli"/>
    <s v="Tiruchirappalli"/>
    <n v="2713858"/>
    <d v="2020-08-07T00:00:00"/>
    <n v="1468456"/>
    <n v="636356"/>
    <n v="77534"/>
    <n v="1059"/>
    <n v="76038"/>
    <n v="131353"/>
  </r>
  <r>
    <x v="30"/>
    <x v="30"/>
    <s v="Tirunelveli"/>
    <s v="Tirunelveli"/>
    <n v="1665253"/>
    <d v="2020-07-23T00:00:00"/>
    <n v="815687"/>
    <n v="275985"/>
    <n v="49374"/>
    <n v="432"/>
    <n v="48812"/>
    <n v="78895"/>
  </r>
  <r>
    <x v="30"/>
    <x v="30"/>
    <s v="Tirupathur"/>
    <s v="Tirupathur"/>
    <n v="1111812"/>
    <d v="2020-07-23T00:00:00"/>
    <n v="541496"/>
    <n v="205219"/>
    <n v="29301"/>
    <n v="625"/>
    <n v="28600"/>
    <n v="38648"/>
  </r>
  <r>
    <x v="30"/>
    <x v="30"/>
    <s v="Tiruppur"/>
    <s v="Tiruppur"/>
    <n v="2471222"/>
    <d v="2020-07-23T00:00:00"/>
    <n v="1671392"/>
    <n v="611015"/>
    <n v="95405"/>
    <n v="979"/>
    <n v="93683"/>
    <n v="84003"/>
  </r>
  <r>
    <x v="30"/>
    <x v="30"/>
    <s v="Tiruvannamalai"/>
    <s v="Tiruvannamalai"/>
    <n v="2468965"/>
    <d v="2020-07-23T00:00:00"/>
    <n v="1270049"/>
    <n v="533376"/>
    <n v="54968"/>
    <n v="667"/>
    <n v="54122"/>
    <n v="103654"/>
  </r>
  <r>
    <x v="30"/>
    <x v="30"/>
    <s v="Vellore"/>
    <s v="Vellore"/>
    <n v="1614242"/>
    <d v="2020-07-23T00:00:00"/>
    <n v="763735"/>
    <n v="336366"/>
    <n v="49864"/>
    <n v="1131"/>
    <n v="48564"/>
    <n v="72868"/>
  </r>
  <r>
    <x v="30"/>
    <x v="30"/>
    <s v="Viluppuram"/>
    <s v="Viluppuram"/>
    <n v="2093003"/>
    <d v="2020-07-23T00:00:00"/>
    <n v="1085842"/>
    <n v="444502"/>
    <n v="45857"/>
    <n v="356"/>
    <n v="45382"/>
    <n v="74992"/>
  </r>
  <r>
    <x v="30"/>
    <x v="30"/>
    <s v="Virudhunagar"/>
    <s v="Virudhunagar"/>
    <n v="1943309"/>
    <d v="2020-07-23T00:00:00"/>
    <n v="1072788"/>
    <n v="505098"/>
    <n v="46294"/>
    <n v="548"/>
    <n v="45687"/>
    <n v="51767"/>
  </r>
  <r>
    <x v="31"/>
    <x v="31"/>
    <s v="Adilabad"/>
    <s v="Adilabad"/>
    <n v="708952"/>
    <m/>
    <n v="376263"/>
    <n v="89337"/>
    <n v="0"/>
    <n v="0"/>
    <n v="0"/>
    <n v="347386"/>
  </r>
  <r>
    <x v="31"/>
    <x v="31"/>
    <s v="Bhadradri Kothagudem"/>
    <s v="Bhadradri Kothagudem"/>
    <n v="1304811"/>
    <m/>
    <n v="599183"/>
    <n v="204318"/>
    <n v="0"/>
    <n v="0"/>
    <n v="0"/>
    <n v="639357"/>
  </r>
  <r>
    <x v="31"/>
    <x v="31"/>
    <s v="Hyderabad"/>
    <s v="Hyderabad"/>
    <n v="3441992"/>
    <m/>
    <n v="3150245"/>
    <n v="1893217"/>
    <n v="0"/>
    <n v="0"/>
    <n v="0"/>
    <n v="1686576"/>
  </r>
  <r>
    <x v="31"/>
    <x v="31"/>
    <s v="Jagtial"/>
    <s v="Jagtial"/>
    <n v="983414"/>
    <m/>
    <n v="580926"/>
    <n v="190526"/>
    <n v="0"/>
    <n v="0"/>
    <n v="0"/>
    <n v="481872"/>
  </r>
  <r>
    <x v="31"/>
    <x v="31"/>
    <s v="Jangaon"/>
    <s v="Jangaon"/>
    <n v="582457"/>
    <m/>
    <n v="327527"/>
    <n v="128207"/>
    <n v="0"/>
    <n v="0"/>
    <n v="0"/>
    <n v="285403"/>
  </r>
  <r>
    <x v="31"/>
    <x v="31"/>
    <s v="Jayashankar Bhupalapally"/>
    <s v="Jayashankar Bhupalapally"/>
    <n v="712257"/>
    <m/>
    <n v="262313"/>
    <n v="127108"/>
    <n v="0"/>
    <n v="0"/>
    <n v="0"/>
    <n v="349005"/>
  </r>
  <r>
    <x v="31"/>
    <x v="31"/>
    <s v="Jogulamba Gadwal"/>
    <s v="Jogulamba Gadwal"/>
    <n v="664971"/>
    <m/>
    <n v="306919"/>
    <n v="59886"/>
    <n v="0"/>
    <n v="0"/>
    <n v="0"/>
    <n v="325835"/>
  </r>
  <r>
    <x v="31"/>
    <x v="31"/>
    <s v="Kamareddy"/>
    <s v="Kamareddy"/>
    <n v="972625"/>
    <m/>
    <n v="557684"/>
    <n v="183176"/>
    <n v="0"/>
    <n v="0"/>
    <n v="0"/>
    <n v="476586"/>
  </r>
  <r>
    <x v="31"/>
    <x v="31"/>
    <s v="Karimnagar"/>
    <s v="Karimnagar"/>
    <n v="1016063"/>
    <m/>
    <n v="657167"/>
    <n v="384862"/>
    <n v="0"/>
    <n v="0"/>
    <n v="0"/>
    <n v="497870"/>
  </r>
  <r>
    <x v="31"/>
    <x v="31"/>
    <s v="Khammam"/>
    <s v="Khammam"/>
    <n v="1401639"/>
    <m/>
    <n v="856707"/>
    <n v="333812"/>
    <n v="0"/>
    <n v="0"/>
    <n v="0"/>
    <n v="686803"/>
  </r>
  <r>
    <x v="31"/>
    <x v="31"/>
    <s v="Komaram Bheem"/>
    <s v="Komaram Bheem"/>
    <n v="515835"/>
    <m/>
    <n v="275644"/>
    <n v="51593"/>
    <n v="0"/>
    <n v="0"/>
    <n v="0"/>
    <n v="252759"/>
  </r>
  <r>
    <x v="31"/>
    <x v="31"/>
    <s v="Mahabubabad"/>
    <s v="Mahabubabad"/>
    <n v="1318110"/>
    <m/>
    <n v="468199"/>
    <n v="172007"/>
    <n v="0"/>
    <n v="0"/>
    <n v="0"/>
    <n v="645873"/>
  </r>
  <r>
    <x v="31"/>
    <x v="31"/>
    <s v="Mancherial"/>
    <s v="Mancherial"/>
    <n v="807037"/>
    <m/>
    <n v="480069"/>
    <n v="170258"/>
    <n v="0"/>
    <n v="0"/>
    <n v="0"/>
    <n v="395448"/>
  </r>
  <r>
    <x v="31"/>
    <x v="31"/>
    <s v="Medak"/>
    <s v="Medak"/>
    <n v="767428"/>
    <m/>
    <n v="458648"/>
    <n v="140778"/>
    <n v="0"/>
    <n v="0"/>
    <n v="0"/>
    <n v="376039"/>
  </r>
  <r>
    <x v="31"/>
    <x v="31"/>
    <s v="Medchal Malkajgiri"/>
    <s v="Medchal Malkajgiri"/>
    <n v="2542203"/>
    <m/>
    <n v="2149958"/>
    <n v="1317832"/>
    <n v="0"/>
    <n v="0"/>
    <n v="0"/>
    <n v="1245679"/>
  </r>
  <r>
    <x v="31"/>
    <x v="31"/>
    <s v="Mulugu"/>
    <s v="Mulugu"/>
    <n v="294671"/>
    <m/>
    <n v="186104"/>
    <n v="76648"/>
    <n v="0"/>
    <n v="0"/>
    <n v="0"/>
    <n v="144388"/>
  </r>
  <r>
    <x v="31"/>
    <x v="31"/>
    <s v="Nagarkurnool"/>
    <s v="Nagarkurnool"/>
    <n v="893308"/>
    <m/>
    <n v="464888"/>
    <n v="106589"/>
    <n v="0"/>
    <n v="0"/>
    <n v="0"/>
    <n v="437720"/>
  </r>
  <r>
    <x v="31"/>
    <x v="31"/>
    <s v="Nalgonda"/>
    <s v="Nalgonda"/>
    <n v="1631399"/>
    <m/>
    <n v="891308"/>
    <n v="254218"/>
    <n v="0"/>
    <n v="0"/>
    <n v="0"/>
    <n v="799385"/>
  </r>
  <r>
    <x v="31"/>
    <x v="31"/>
    <s v="Narayanpet"/>
    <s v="Narayanpet"/>
    <n v="566874"/>
    <m/>
    <n v="288388"/>
    <n v="50219"/>
    <n v="0"/>
    <n v="0"/>
    <n v="0"/>
    <n v="277768"/>
  </r>
  <r>
    <x v="31"/>
    <x v="31"/>
    <s v="Nirmal"/>
    <s v="Nirmal"/>
    <n v="709415"/>
    <m/>
    <n v="378315"/>
    <n v="130107"/>
    <n v="0"/>
    <n v="0"/>
    <n v="0"/>
    <n v="347613"/>
  </r>
  <r>
    <x v="31"/>
    <x v="31"/>
    <s v="Nizamabad"/>
    <s v="Nizamabad"/>
    <n v="1534428"/>
    <m/>
    <n v="858574"/>
    <n v="250862"/>
    <n v="0"/>
    <n v="0"/>
    <n v="0"/>
    <n v="751869"/>
  </r>
  <r>
    <x v="31"/>
    <x v="31"/>
    <s v="Peddapalli"/>
    <s v="Peddapalli"/>
    <n v="795332"/>
    <m/>
    <n v="463510"/>
    <n v="201940"/>
    <n v="0"/>
    <n v="0"/>
    <n v="0"/>
    <n v="389712"/>
  </r>
  <r>
    <x v="31"/>
    <x v="31"/>
    <s v="Rajanna Sircilla"/>
    <s v="Rajanna Sircilla"/>
    <n v="546121"/>
    <m/>
    <n v="372065"/>
    <n v="144680"/>
    <n v="0"/>
    <n v="0"/>
    <n v="0"/>
    <n v="267599"/>
  </r>
  <r>
    <x v="31"/>
    <x v="31"/>
    <s v="Ranga Reddy"/>
    <s v="Ranga Reddy"/>
    <n v="2551731"/>
    <m/>
    <n v="2348542"/>
    <n v="1291404"/>
    <n v="0"/>
    <n v="0"/>
    <n v="0"/>
    <n v="1250348"/>
  </r>
  <r>
    <x v="31"/>
    <x v="31"/>
    <s v="Sangareddy"/>
    <s v="Sangareddy"/>
    <n v="1527628"/>
    <m/>
    <n v="851395"/>
    <n v="299316"/>
    <n v="0"/>
    <n v="0"/>
    <n v="0"/>
    <n v="748537"/>
  </r>
  <r>
    <x v="31"/>
    <x v="31"/>
    <s v="Siddipet"/>
    <s v="Siddipet"/>
    <n v="993376"/>
    <m/>
    <n v="582450"/>
    <n v="242462"/>
    <n v="0"/>
    <n v="0"/>
    <n v="0"/>
    <n v="486754"/>
  </r>
  <r>
    <x v="31"/>
    <x v="31"/>
    <s v="Suryapet"/>
    <s v="Suryapet"/>
    <n v="1099560"/>
    <m/>
    <n v="610724"/>
    <n v="208278"/>
    <n v="0"/>
    <n v="0"/>
    <n v="0"/>
    <n v="538784"/>
  </r>
  <r>
    <x v="31"/>
    <x v="31"/>
    <s v="Vikarabad"/>
    <s v="Vikarabad"/>
    <n v="881250"/>
    <m/>
    <n v="427669"/>
    <n v="87989"/>
    <n v="0"/>
    <n v="0"/>
    <n v="0"/>
    <n v="431812"/>
  </r>
  <r>
    <x v="31"/>
    <x v="31"/>
    <s v="Wanaparthy"/>
    <s v="Wanaparthy"/>
    <n v="751553"/>
    <m/>
    <n v="289412"/>
    <n v="81870"/>
    <n v="0"/>
    <n v="0"/>
    <n v="0"/>
    <n v="368260"/>
  </r>
  <r>
    <x v="31"/>
    <x v="31"/>
    <s v="Warangal Rural"/>
    <s v="Warangal Rural"/>
    <n v="716457"/>
    <m/>
    <n v="342881"/>
    <n v="105289"/>
    <n v="0"/>
    <n v="0"/>
    <n v="0"/>
    <n v="351063"/>
  </r>
  <r>
    <x v="31"/>
    <x v="31"/>
    <s v="Warangal Urban"/>
    <s v="Warangal Urban"/>
    <n v="1135707"/>
    <m/>
    <n v="687410"/>
    <n v="418947"/>
    <n v="0"/>
    <n v="0"/>
    <n v="0"/>
    <n v="556496"/>
  </r>
  <r>
    <x v="31"/>
    <x v="31"/>
    <s v="Yadadri Bhuvanagiri"/>
    <s v="Yadadri Bhuvanagiri"/>
    <n v="726465"/>
    <m/>
    <n v="463854"/>
    <n v="223506"/>
    <n v="0"/>
    <n v="0"/>
    <n v="0"/>
    <n v="355967"/>
  </r>
  <r>
    <x v="32"/>
    <x v="32"/>
    <s v="Dhalai"/>
    <s v="Dhalai"/>
    <n v="377988"/>
    <d v="2021-02-02T00:00:00"/>
    <n v="258334"/>
    <n v="164654"/>
    <n v="7037"/>
    <n v="35"/>
    <n v="7000"/>
    <n v="65100"/>
  </r>
  <r>
    <x v="32"/>
    <x v="32"/>
    <s v="Gomati"/>
    <s v="Gomati"/>
    <n v="436868"/>
    <d v="2021-02-02T00:00:00"/>
    <n v="279099"/>
    <n v="161408"/>
    <n v="8134"/>
    <n v="74"/>
    <n v="8043"/>
    <n v="51504"/>
  </r>
  <r>
    <x v="32"/>
    <x v="32"/>
    <s v="Khowai"/>
    <s v="Khowai"/>
    <n v="327391"/>
    <d v="2021-02-02T00:00:00"/>
    <n v="202148"/>
    <n v="111955"/>
    <n v="4559"/>
    <n v="54"/>
    <n v="4500"/>
    <n v="26325"/>
  </r>
  <r>
    <x v="32"/>
    <x v="32"/>
    <s v="North Tripura"/>
    <s v="North Tripura"/>
    <n v="415946"/>
    <d v="2021-02-02T00:00:00"/>
    <n v="283802"/>
    <n v="190594"/>
    <n v="7250"/>
    <n v="34"/>
    <n v="7199"/>
    <n v="104556"/>
  </r>
  <r>
    <x v="32"/>
    <x v="32"/>
    <s v="Sipahijala"/>
    <s v="Sipahijala"/>
    <n v="484233"/>
    <d v="2021-02-02T00:00:00"/>
    <n v="330932"/>
    <n v="211903"/>
    <n v="6360"/>
    <n v="75"/>
    <n v="6273"/>
    <n v="56247"/>
  </r>
  <r>
    <x v="32"/>
    <x v="32"/>
    <s v="South Tripura"/>
    <s v="South Tripura"/>
    <n v="433737"/>
    <d v="2021-02-02T00:00:00"/>
    <n v="303987"/>
    <n v="209259"/>
    <n v="10168"/>
    <n v="53"/>
    <n v="10104"/>
    <n v="88114"/>
  </r>
  <r>
    <x v="32"/>
    <x v="32"/>
    <s v="Unokoti"/>
    <s v="Unokoti"/>
    <n v="277335"/>
    <d v="2021-02-02T00:00:00"/>
    <n v="173390"/>
    <n v="101178"/>
    <n v="8609"/>
    <n v="68"/>
    <n v="8530"/>
    <n v="39234"/>
  </r>
  <r>
    <x v="32"/>
    <x v="32"/>
    <s v="West Tripura"/>
    <s v="West Tripura"/>
    <n v="917534"/>
    <d v="2021-02-02T00:00:00"/>
    <n v="676784"/>
    <n v="470030"/>
    <n v="32351"/>
    <n v="420"/>
    <n v="31817"/>
    <n v="219114"/>
  </r>
  <r>
    <x v="33"/>
    <x v="33"/>
    <s v="Agra"/>
    <s v="Agra"/>
    <n v="4380793"/>
    <d v="2021-01-31T00:00:00"/>
    <n v="2172907"/>
    <n v="746386"/>
    <n v="25765"/>
    <n v="457"/>
    <n v="25308"/>
    <n v="504243"/>
  </r>
  <r>
    <x v="33"/>
    <x v="33"/>
    <s v="Aligarh"/>
    <s v="Aligarh"/>
    <n v="3673849"/>
    <d v="2021-01-31T00:00:00"/>
    <n v="1589498"/>
    <n v="498586"/>
    <n v="21280"/>
    <n v="108"/>
    <n v="21172"/>
    <n v="493465"/>
  </r>
  <r>
    <x v="33"/>
    <x v="33"/>
    <s v="Ambedkar Nagar"/>
    <s v="Ambedkar Nagar"/>
    <n v="2398709"/>
    <d v="2021-01-31T00:00:00"/>
    <n v="1135268"/>
    <n v="349925"/>
    <n v="5040"/>
    <n v="152"/>
    <n v="4885"/>
    <n v="125671"/>
  </r>
  <r>
    <x v="33"/>
    <x v="33"/>
    <s v="Amethi"/>
    <s v="Amethi"/>
    <n v="2549935"/>
    <d v="2021-01-31T00:00:00"/>
    <n v="1015454"/>
    <n v="375261"/>
    <n v="9972"/>
    <n v="143"/>
    <n v="9828"/>
    <n v="272000"/>
  </r>
  <r>
    <x v="33"/>
    <x v="33"/>
    <s v="Amroha"/>
    <s v="Amroha"/>
    <n v="1838771"/>
    <d v="2021-01-13T00:00:00"/>
    <n v="871164"/>
    <n v="265607"/>
    <n v="16616"/>
    <n v="203"/>
    <n v="16412"/>
    <n v="262346"/>
  </r>
  <r>
    <x v="33"/>
    <x v="33"/>
    <s v="Auraiya"/>
    <s v="Auraiya"/>
    <n v="1372287"/>
    <d v="2021-01-10T00:00:00"/>
    <n v="614711"/>
    <n v="180775"/>
    <n v="10090"/>
    <n v="203"/>
    <n v="9887"/>
    <n v="112124"/>
  </r>
  <r>
    <x v="33"/>
    <x v="33"/>
    <s v="Ayodhya"/>
    <s v="Ayodhya"/>
    <n v="2468371"/>
    <d v="2021-01-31T00:00:00"/>
    <n v="1270889"/>
    <n v="418182"/>
    <n v="16919"/>
    <n v="290"/>
    <n v="16629"/>
    <n v="385194"/>
  </r>
  <r>
    <x v="33"/>
    <x v="33"/>
    <s v="Azamgarh"/>
    <s v="Azamgarh"/>
    <n v="4616509"/>
    <d v="2020-12-27T00:00:00"/>
    <n v="2165409"/>
    <n v="643824"/>
    <n v="17906"/>
    <n v="228"/>
    <n v="17675"/>
    <n v="21427"/>
  </r>
  <r>
    <x v="33"/>
    <x v="33"/>
    <s v="Baghpat"/>
    <s v="Baghpat"/>
    <n v="1302156"/>
    <d v="2021-01-31T00:00:00"/>
    <n v="692255"/>
    <n v="337171"/>
    <n v="9132"/>
    <n v="141"/>
    <n v="8991"/>
    <n v="331758"/>
  </r>
  <r>
    <x v="33"/>
    <x v="33"/>
    <s v="Bahraich"/>
    <s v="Bahraich"/>
    <n v="2384239"/>
    <d v="2021-01-31T00:00:00"/>
    <n v="1752196"/>
    <n v="642554"/>
    <n v="11549"/>
    <n v="178"/>
    <n v="11371"/>
    <n v="313999"/>
  </r>
  <r>
    <x v="33"/>
    <x v="33"/>
    <s v="Ballia"/>
    <s v="Ballia"/>
    <n v="3223642"/>
    <d v="2021-01-31T00:00:00"/>
    <n v="1433455"/>
    <n v="388341"/>
    <n v="21610"/>
    <n v="234"/>
    <n v="21376"/>
    <n v="278225"/>
  </r>
  <r>
    <x v="33"/>
    <x v="33"/>
    <s v="Balrampur"/>
    <s v="Balrampur"/>
    <n v="2149066"/>
    <d v="2021-01-31T00:00:00"/>
    <n v="995084"/>
    <n v="438892"/>
    <n v="7494"/>
    <n v="138"/>
    <n v="7354"/>
    <n v="279984"/>
  </r>
  <r>
    <x v="33"/>
    <x v="33"/>
    <s v="Banda"/>
    <s v="Banda"/>
    <n v="1799541"/>
    <d v="2021-01-10T00:00:00"/>
    <n v="795903"/>
    <n v="236840"/>
    <n v="10992"/>
    <n v="158"/>
    <n v="10832"/>
    <n v="308681"/>
  </r>
  <r>
    <x v="33"/>
    <x v="33"/>
    <s v="Barabanki"/>
    <s v="Barabanki"/>
    <n v="3257983"/>
    <d v="2021-01-30T00:00:00"/>
    <n v="1589704"/>
    <n v="448292"/>
    <n v="19850"/>
    <n v="225"/>
    <n v="19624"/>
    <n v="157347"/>
  </r>
  <r>
    <x v="33"/>
    <x v="33"/>
    <s v="Bareilly"/>
    <s v="Bareilly"/>
    <n v="4465344"/>
    <d v="2021-01-13T00:00:00"/>
    <n v="2221830"/>
    <n v="749751"/>
    <n v="44028"/>
    <n v="377"/>
    <n v="43650"/>
    <n v="487223"/>
  </r>
  <r>
    <x v="33"/>
    <x v="33"/>
    <s v="Basti"/>
    <s v="Basti"/>
    <n v="2461056"/>
    <d v="2021-01-31T00:00:00"/>
    <n v="1189235"/>
    <n v="399451"/>
    <n v="11717"/>
    <n v="330"/>
    <n v="11385"/>
    <n v="302428"/>
  </r>
  <r>
    <x v="33"/>
    <x v="33"/>
    <s v="Bhadohi"/>
    <s v="Bhadohi"/>
    <n v="1554203"/>
    <d v="2021-01-31T00:00:00"/>
    <n v="793094"/>
    <n v="244431"/>
    <n v="7720"/>
    <n v="163"/>
    <n v="7557"/>
    <n v="122883"/>
  </r>
  <r>
    <x v="33"/>
    <x v="33"/>
    <s v="Bijnor"/>
    <s v="Bijnor"/>
    <n v="3683896"/>
    <d v="2021-01-30T00:00:00"/>
    <n v="1756682"/>
    <n v="600482"/>
    <n v="14794"/>
    <n v="126"/>
    <n v="14668"/>
    <n v="320382"/>
  </r>
  <r>
    <x v="33"/>
    <x v="33"/>
    <s v="Budaun"/>
    <s v="Budaun"/>
    <n v="3712738"/>
    <d v="2021-01-23T00:00:00"/>
    <n v="1408673"/>
    <n v="364360"/>
    <n v="14941"/>
    <n v="98"/>
    <n v="14843"/>
    <n v="231677"/>
  </r>
  <r>
    <x v="33"/>
    <x v="33"/>
    <s v="Bulandshahr"/>
    <s v="Bulandshahr"/>
    <n v="3498507"/>
    <d v="2020-12-07T00:00:00"/>
    <n v="1647985"/>
    <n v="646236"/>
    <n v="20215"/>
    <n v="243"/>
    <n v="19972"/>
    <n v="279197"/>
  </r>
  <r>
    <x v="33"/>
    <x v="33"/>
    <s v="Chandauli"/>
    <s v="Chandauli"/>
    <n v="1952713"/>
    <d v="2021-01-31T00:00:00"/>
    <n v="939599"/>
    <n v="238646"/>
    <n v="16208"/>
    <n v="356"/>
    <n v="15852"/>
    <n v="219353"/>
  </r>
  <r>
    <x v="33"/>
    <x v="33"/>
    <s v="Chitrakoot"/>
    <s v="Chitrakoot"/>
    <n v="990626"/>
    <d v="2021-01-10T00:00:00"/>
    <n v="447303"/>
    <n v="129157"/>
    <n v="7110"/>
    <n v="79"/>
    <n v="7031"/>
    <n v="237615"/>
  </r>
  <r>
    <x v="33"/>
    <x v="33"/>
    <s v="Deoria"/>
    <s v="Deoria"/>
    <n v="3098637"/>
    <d v="2021-01-31T00:00:00"/>
    <n v="1597034"/>
    <n v="537293"/>
    <n v="20223"/>
    <n v="220"/>
    <n v="20003"/>
    <n v="314631"/>
  </r>
  <r>
    <x v="33"/>
    <x v="33"/>
    <s v="Etah"/>
    <s v="Etah"/>
    <n v="1761152"/>
    <d v="2021-01-31T00:00:00"/>
    <n v="788675"/>
    <n v="213371"/>
    <n v="9968"/>
    <n v="99"/>
    <n v="9868"/>
    <n v="268279"/>
  </r>
  <r>
    <x v="33"/>
    <x v="33"/>
    <s v="Etawah"/>
    <s v="Etawah"/>
    <n v="1579160"/>
    <d v="2021-01-10T00:00:00"/>
    <n v="708258"/>
    <n v="253661"/>
    <n v="13933"/>
    <n v="293"/>
    <n v="13640"/>
    <n v="304727"/>
  </r>
  <r>
    <x v="33"/>
    <x v="33"/>
    <s v="Farrukhabad"/>
    <s v="Farrukhabad"/>
    <n v="1887577"/>
    <d v="2021-01-10T00:00:00"/>
    <n v="833824"/>
    <n v="229745"/>
    <n v="10348"/>
    <n v="194"/>
    <n v="10153"/>
    <n v="237030"/>
  </r>
  <r>
    <x v="33"/>
    <x v="33"/>
    <s v="Fatehpur"/>
    <s v="Fatehpur"/>
    <n v="2632684"/>
    <d v="2021-01-10T00:00:00"/>
    <n v="1246314"/>
    <n v="410120"/>
    <n v="6814"/>
    <n v="139"/>
    <n v="6674"/>
    <n v="86335"/>
  </r>
  <r>
    <x v="33"/>
    <x v="33"/>
    <s v="Firozabad"/>
    <s v="Firozabad"/>
    <n v="2496761"/>
    <d v="2021-01-31T00:00:00"/>
    <n v="1005224"/>
    <n v="328351"/>
    <n v="8720"/>
    <n v="135"/>
    <n v="8585"/>
    <n v="327016"/>
  </r>
  <r>
    <x v="33"/>
    <x v="33"/>
    <s v="Gautam Buddha Nagar"/>
    <s v="Gautam Buddha Nagar"/>
    <n v="1674714"/>
    <d v="2021-01-24T00:00:00"/>
    <n v="1799728"/>
    <n v="974353"/>
    <n v="63353"/>
    <n v="467"/>
    <n v="62876"/>
    <n v="707072"/>
  </r>
  <r>
    <x v="33"/>
    <x v="33"/>
    <s v="Ghaziabad"/>
    <s v="Ghaziabad"/>
    <n v="4661452"/>
    <d v="2021-01-24T00:00:00"/>
    <n v="2247039"/>
    <n v="1071908"/>
    <n v="55673"/>
    <n v="461"/>
    <n v="55207"/>
    <n v="740447"/>
  </r>
  <r>
    <x v="33"/>
    <x v="33"/>
    <s v="Ghazipur"/>
    <s v="Ghazipur"/>
    <n v="3622727"/>
    <d v="2021-01-31T00:00:00"/>
    <n v="1690195"/>
    <n v="509886"/>
    <n v="21641"/>
    <n v="282"/>
    <n v="21359"/>
    <n v="276557"/>
  </r>
  <r>
    <x v="33"/>
    <x v="33"/>
    <s v="Gonda"/>
    <s v="Gonda"/>
    <n v="3431386"/>
    <d v="2021-01-31T00:00:00"/>
    <n v="1604382"/>
    <n v="555773"/>
    <n v="12282"/>
    <n v="266"/>
    <n v="12016"/>
    <n v="247375"/>
  </r>
  <r>
    <x v="33"/>
    <x v="33"/>
    <s v="Gorakhpur"/>
    <s v="Gorakhpur"/>
    <n v="4436275"/>
    <d v="2021-01-31T00:00:00"/>
    <n v="2347051"/>
    <n v="889085"/>
    <n v="59439"/>
    <n v="848"/>
    <n v="58588"/>
    <n v="510255"/>
  </r>
  <r>
    <x v="33"/>
    <x v="33"/>
    <s v="Hamirpur"/>
    <s v="Hamirpur"/>
    <n v="1104021"/>
    <d v="2021-01-10T00:00:00"/>
    <n v="561456"/>
    <n v="185949"/>
    <n v="5232"/>
    <n v="102"/>
    <n v="5130"/>
    <n v="242998"/>
  </r>
  <r>
    <x v="33"/>
    <x v="33"/>
    <s v="Hapur"/>
    <s v="Hapur"/>
    <n v="1338211"/>
    <d v="2021-01-03T00:00:00"/>
    <n v="658863"/>
    <n v="254519"/>
    <n v="12638"/>
    <n v="217"/>
    <n v="12421"/>
    <n v="306044"/>
  </r>
  <r>
    <x v="33"/>
    <x v="33"/>
    <s v="Hardoi"/>
    <s v="Hardoi"/>
    <n v="4091380"/>
    <d v="2021-01-30T00:00:00"/>
    <n v="1852490"/>
    <n v="537647"/>
    <n v="13755"/>
    <n v="349"/>
    <n v="13406"/>
    <n v="231661"/>
  </r>
  <r>
    <x v="33"/>
    <x v="33"/>
    <s v="Hathras"/>
    <s v="Hathras"/>
    <n v="1565678"/>
    <d v="2021-01-31T00:00:00"/>
    <n v="701190"/>
    <n v="234481"/>
    <n v="2920"/>
    <n v="43"/>
    <n v="2877"/>
    <n v="261985"/>
  </r>
  <r>
    <x v="33"/>
    <x v="33"/>
    <s v="Jalaun"/>
    <s v="Jalaun"/>
    <n v="1670718"/>
    <d v="2021-01-10T00:00:00"/>
    <n v="819651"/>
    <n v="251406"/>
    <n v="11687"/>
    <n v="202"/>
    <n v="11482"/>
    <n v="227562"/>
  </r>
  <r>
    <x v="33"/>
    <x v="33"/>
    <s v="Jaunpur"/>
    <s v="Jaunpur"/>
    <n v="4476072"/>
    <d v="2021-01-20T00:00:00"/>
    <n v="2189622"/>
    <n v="667013"/>
    <n v="22584"/>
    <n v="235"/>
    <n v="22349"/>
    <n v="334116"/>
  </r>
  <r>
    <x v="33"/>
    <x v="33"/>
    <s v="Jhansi"/>
    <s v="Jhansi"/>
    <n v="2000755"/>
    <d v="2020-11-26T00:00:00"/>
    <n v="1132511"/>
    <n v="379818"/>
    <n v="36556"/>
    <n v="663"/>
    <n v="35892"/>
    <n v="330818"/>
  </r>
  <r>
    <x v="33"/>
    <x v="33"/>
    <s v="Kannauj"/>
    <s v="Kannauj"/>
    <n v="1658005"/>
    <d v="2021-01-10T00:00:00"/>
    <n v="755119"/>
    <n v="257048"/>
    <n v="9231"/>
    <n v="114"/>
    <n v="9115"/>
    <n v="128634"/>
  </r>
  <r>
    <x v="33"/>
    <x v="33"/>
    <s v="Kanpur Dehat"/>
    <s v="Kanpur Dehat"/>
    <n v="1795092"/>
    <d v="2021-01-10T00:00:00"/>
    <n v="923661"/>
    <n v="290898"/>
    <n v="6197"/>
    <n v="110"/>
    <n v="6087"/>
    <n v="347795"/>
  </r>
  <r>
    <x v="33"/>
    <x v="33"/>
    <s v="Kanpur Nagar"/>
    <s v="Kanpur Nagar"/>
    <n v="4572951"/>
    <d v="2021-01-10T00:00:00"/>
    <n v="2251558"/>
    <n v="859280"/>
    <n v="82933"/>
    <n v="1905"/>
    <n v="81024"/>
    <n v="727286"/>
  </r>
  <r>
    <x v="33"/>
    <x v="33"/>
    <s v="Kasganj"/>
    <s v="Kasganj"/>
    <n v="1438156"/>
    <d v="2021-01-31T00:00:00"/>
    <n v="608818"/>
    <n v="147948"/>
    <n v="4250"/>
    <n v="53"/>
    <n v="4197"/>
    <n v="274094"/>
  </r>
  <r>
    <x v="33"/>
    <x v="33"/>
    <s v="Kaushambi"/>
    <s v="Kaushambi"/>
    <n v="1596909"/>
    <d v="2021-01-14T00:00:00"/>
    <n v="760960"/>
    <n v="218775"/>
    <n v="4424"/>
    <n v="70"/>
    <n v="4353"/>
    <n v="209276"/>
  </r>
  <r>
    <x v="33"/>
    <x v="33"/>
    <s v="Kushinagar"/>
    <s v="Kushinagar"/>
    <n v="3560830"/>
    <d v="2021-01-30T00:00:00"/>
    <n v="1632782"/>
    <n v="458054"/>
    <n v="15617"/>
    <n v="228"/>
    <n v="15389"/>
    <n v="322580"/>
  </r>
  <r>
    <x v="33"/>
    <x v="33"/>
    <s v="Lakhimpur Kheri"/>
    <s v="Lakhimpur Kheri"/>
    <n v="4013634"/>
    <d v="2021-01-30T00:00:00"/>
    <n v="1829019"/>
    <n v="382178"/>
    <n v="24410"/>
    <n v="292"/>
    <n v="24117"/>
    <n v="380738"/>
  </r>
  <r>
    <x v="33"/>
    <x v="33"/>
    <s v="Lalitpur"/>
    <s v="Lalitpur"/>
    <n v="1218002"/>
    <d v="2020-08-07T00:00:00"/>
    <n v="627553"/>
    <n v="143519"/>
    <n v="12742"/>
    <n v="128"/>
    <n v="12613"/>
    <n v="28152"/>
  </r>
  <r>
    <x v="33"/>
    <x v="33"/>
    <s v="Lucknow"/>
    <s v="Lucknow"/>
    <n v="4588455"/>
    <d v="2020-12-13T00:00:00"/>
    <n v="3106658"/>
    <n v="1488333"/>
    <n v="238839"/>
    <n v="2651"/>
    <n v="236165"/>
    <n v="1357002"/>
  </r>
  <r>
    <x v="33"/>
    <x v="33"/>
    <s v="Maharajganj"/>
    <s v="Maharajganj"/>
    <n v="2665292"/>
    <d v="2021-01-31T00:00:00"/>
    <n v="1283534"/>
    <n v="372559"/>
    <n v="12440"/>
    <n v="140"/>
    <n v="12300"/>
    <n v="340936"/>
  </r>
  <r>
    <x v="33"/>
    <x v="33"/>
    <s v="Mahoba"/>
    <s v="Mahoba"/>
    <n v="876055"/>
    <d v="2021-01-10T00:00:00"/>
    <n v="444352"/>
    <n v="148388"/>
    <n v="4268"/>
    <n v="86"/>
    <n v="4182"/>
    <n v="145126"/>
  </r>
  <r>
    <x v="33"/>
    <x v="33"/>
    <s v="Mainpuri"/>
    <s v="Mainpuri"/>
    <n v="1847194"/>
    <d v="2021-01-31T00:00:00"/>
    <n v="860461"/>
    <n v="219990"/>
    <n v="10028"/>
    <n v="182"/>
    <n v="9846"/>
    <n v="233510"/>
  </r>
  <r>
    <x v="33"/>
    <x v="33"/>
    <s v="Mathura"/>
    <s v="Mathura"/>
    <n v="2541894"/>
    <d v="2021-01-29T00:00:00"/>
    <n v="1207578"/>
    <n v="418117"/>
    <n v="20297"/>
    <n v="402"/>
    <n v="19893"/>
    <n v="208527"/>
  </r>
  <r>
    <x v="33"/>
    <x v="33"/>
    <s v="Mau"/>
    <s v="Mau"/>
    <n v="2205170"/>
    <d v="2021-01-31T00:00:00"/>
    <n v="1017497"/>
    <n v="307052"/>
    <n v="8333"/>
    <n v="80"/>
    <n v="8252"/>
    <n v="285611"/>
  </r>
  <r>
    <x v="33"/>
    <x v="33"/>
    <s v="Meerut"/>
    <s v="Meerut"/>
    <n v="3447405"/>
    <d v="2021-01-31T00:00:00"/>
    <n v="1764744"/>
    <n v="842448"/>
    <n v="69480"/>
    <n v="898"/>
    <n v="68567"/>
    <n v="833144"/>
  </r>
  <r>
    <x v="33"/>
    <x v="33"/>
    <s v="Mirzapur"/>
    <s v="Mirzapur"/>
    <n v="2494533"/>
    <d v="2021-01-31T00:00:00"/>
    <n v="1335308"/>
    <n v="462157"/>
    <n v="11088"/>
    <n v="116"/>
    <n v="10972"/>
    <n v="318308"/>
  </r>
  <r>
    <x v="33"/>
    <x v="33"/>
    <s v="Moradabad"/>
    <s v="Moradabad"/>
    <n v="4773138"/>
    <d v="2021-01-13T00:00:00"/>
    <n v="1390249"/>
    <n v="443211"/>
    <n v="39102"/>
    <n v="349"/>
    <n v="38752"/>
    <n v="420010"/>
  </r>
  <r>
    <x v="33"/>
    <x v="33"/>
    <s v="Muzaffarnagar"/>
    <s v="Muzaffarnagar"/>
    <n v="4138605"/>
    <d v="2021-01-25T00:00:00"/>
    <n v="1264005"/>
    <n v="467387"/>
    <n v="31009"/>
    <n v="269"/>
    <n v="30737"/>
    <n v="177208"/>
  </r>
  <r>
    <x v="33"/>
    <x v="33"/>
    <s v="Pilibhit"/>
    <s v="Pilibhit"/>
    <n v="2037225"/>
    <d v="2021-01-13T00:00:00"/>
    <n v="978332"/>
    <n v="256931"/>
    <n v="11032"/>
    <n v="193"/>
    <n v="10838"/>
    <n v="297054"/>
  </r>
  <r>
    <x v="33"/>
    <x v="33"/>
    <s v="Pratapgarh"/>
    <s v="Pratapgarh"/>
    <n v="3173752"/>
    <d v="2021-01-14T00:00:00"/>
    <n v="1480021"/>
    <n v="456869"/>
    <n v="16038"/>
    <n v="163"/>
    <n v="15875"/>
    <n v="108519"/>
  </r>
  <r>
    <x v="33"/>
    <x v="33"/>
    <s v="Prayagraj"/>
    <s v="Prayagraj"/>
    <n v="5959798"/>
    <d v="2021-01-14T00:00:00"/>
    <n v="2731341"/>
    <n v="862244"/>
    <n v="78699"/>
    <n v="1088"/>
    <n v="77609"/>
    <n v="768649"/>
  </r>
  <r>
    <x v="33"/>
    <x v="33"/>
    <s v="Rae Bareli"/>
    <s v="Rae Bareli"/>
    <n v="3404004"/>
    <d v="2021-01-30T00:00:00"/>
    <n v="1436175"/>
    <n v="344694"/>
    <n v="17104"/>
    <n v="343"/>
    <n v="16761"/>
    <n v="395960"/>
  </r>
  <r>
    <x v="33"/>
    <x v="33"/>
    <s v="Rampur"/>
    <s v="Rampur"/>
    <n v="2335398"/>
    <d v="2021-01-16T00:00:00"/>
    <n v="989666"/>
    <n v="250420"/>
    <n v="11826"/>
    <n v="148"/>
    <n v="11676"/>
    <n v="280201"/>
  </r>
  <r>
    <x v="33"/>
    <x v="33"/>
    <s v="Saharanpur"/>
    <s v="Saharanpur"/>
    <n v="3464228"/>
    <d v="2021-01-30T00:00:00"/>
    <n v="1638111"/>
    <n v="576986"/>
    <n v="32730"/>
    <n v="420"/>
    <n v="32309"/>
    <n v="282752"/>
  </r>
  <r>
    <x v="33"/>
    <x v="33"/>
    <s v="Sambhal"/>
    <s v="Sambhal"/>
    <n v="2217020"/>
    <d v="2021-01-13T00:00:00"/>
    <n v="893786"/>
    <n v="204352"/>
    <n v="9438"/>
    <n v="106"/>
    <n v="9331"/>
    <n v="314052"/>
  </r>
  <r>
    <x v="33"/>
    <x v="33"/>
    <s v="Sant Kabir Nagar"/>
    <s v="Sant Kabir Nagar"/>
    <n v="1714300"/>
    <d v="2021-01-31T00:00:00"/>
    <n v="799506"/>
    <n v="195105"/>
    <n v="8159"/>
    <n v="98"/>
    <n v="8061"/>
    <n v="296685"/>
  </r>
  <r>
    <x v="33"/>
    <x v="33"/>
    <s v="Shahjahanpur"/>
    <s v="Shahjahanpur"/>
    <n v="3002376"/>
    <d v="2021-01-13T00:00:00"/>
    <n v="1743273"/>
    <n v="538827"/>
    <n v="20361"/>
    <n v="444"/>
    <n v="19916"/>
    <n v="447375"/>
  </r>
  <r>
    <x v="33"/>
    <x v="33"/>
    <s v="Shamli"/>
    <s v="Shamli"/>
    <n v="1274815"/>
    <d v="2021-01-31T00:00:00"/>
    <n v="604968"/>
    <n v="206438"/>
    <n v="12976"/>
    <n v="45"/>
    <n v="12931"/>
    <n v="253085"/>
  </r>
  <r>
    <x v="33"/>
    <x v="33"/>
    <s v="Shrawasti"/>
    <s v="Shrawasti"/>
    <n v="1114615"/>
    <d v="2021-01-31T00:00:00"/>
    <n v="515155"/>
    <n v="181654"/>
    <n v="4388"/>
    <n v="35"/>
    <n v="4353"/>
    <n v="223760"/>
  </r>
  <r>
    <x v="33"/>
    <x v="33"/>
    <s v="Siddharthnagar"/>
    <s v="Siddharthnagar"/>
    <n v="2553526"/>
    <d v="2021-01-31T00:00:00"/>
    <n v="1225133"/>
    <n v="479630"/>
    <n v="9373"/>
    <n v="100"/>
    <n v="9273"/>
    <n v="299733"/>
  </r>
  <r>
    <x v="33"/>
    <x v="33"/>
    <s v="Sitapur"/>
    <s v="Sitapur"/>
    <n v="4474446"/>
    <d v="2021-01-28T00:00:00"/>
    <n v="2139996"/>
    <n v="497241"/>
    <n v="12398"/>
    <n v="185"/>
    <n v="12211"/>
    <n v="295672"/>
  </r>
  <r>
    <x v="33"/>
    <x v="33"/>
    <s v="Sonbhadra"/>
    <s v="Sonbhadra"/>
    <n v="1862612"/>
    <d v="2021-01-31T00:00:00"/>
    <n v="812891"/>
    <n v="236871"/>
    <n v="16807"/>
    <n v="251"/>
    <n v="16556"/>
    <n v="314578"/>
  </r>
  <r>
    <x v="33"/>
    <x v="33"/>
    <s v="Sultanpur"/>
    <s v="Sultanpur"/>
    <n v="3790922"/>
    <d v="2021-01-31T00:00:00"/>
    <n v="1178195"/>
    <n v="370998"/>
    <n v="14915"/>
    <n v="138"/>
    <n v="14777"/>
    <n v="316852"/>
  </r>
  <r>
    <x v="33"/>
    <x v="33"/>
    <s v="Unnao"/>
    <s v="Unnao"/>
    <n v="3110595"/>
    <d v="2021-01-10T00:00:00"/>
    <n v="1554190"/>
    <n v="420513"/>
    <n v="15011"/>
    <n v="254"/>
    <n v="14757"/>
    <n v="306391"/>
  </r>
  <r>
    <x v="33"/>
    <x v="33"/>
    <s v="Varanasi"/>
    <s v="Varanasi"/>
    <n v="3682194"/>
    <d v="2021-01-31T00:00:00"/>
    <n v="2109381"/>
    <n v="843905"/>
    <n v="85501"/>
    <n v="971"/>
    <n v="84528"/>
    <n v="638260"/>
  </r>
  <r>
    <x v="34"/>
    <x v="34"/>
    <s v="Almora"/>
    <s v="Almora"/>
    <n v="621927"/>
    <d v="2021-01-30T00:00:00"/>
    <n v="378242"/>
    <n v="215715"/>
    <n v="12190"/>
    <n v="196"/>
    <n v="11378"/>
    <n v="90538"/>
  </r>
  <r>
    <x v="34"/>
    <x v="34"/>
    <s v="Bageshwar"/>
    <s v="Bageshwar"/>
    <n v="259840"/>
    <d v="2021-01-30T00:00:00"/>
    <n v="183447"/>
    <n v="131244"/>
    <n v="5764"/>
    <n v="60"/>
    <n v="5678"/>
    <n v="58508"/>
  </r>
  <r>
    <x v="34"/>
    <x v="34"/>
    <s v="Chamoli"/>
    <s v="Chamoli"/>
    <n v="391114"/>
    <d v="2021-01-30T00:00:00"/>
    <n v="273850"/>
    <n v="191420"/>
    <n v="12242"/>
    <n v="62"/>
    <n v="11972"/>
    <n v="96511"/>
  </r>
  <r>
    <x v="34"/>
    <x v="34"/>
    <s v="Champawat"/>
    <s v="Champawat"/>
    <n v="259315"/>
    <d v="2021-01-30T00:00:00"/>
    <n v="183354"/>
    <n v="119870"/>
    <n v="7603"/>
    <n v="53"/>
    <n v="7358"/>
    <n v="98869"/>
  </r>
  <r>
    <x v="34"/>
    <x v="34"/>
    <s v="Dehradun"/>
    <s v="Dehradun"/>
    <n v="1698560"/>
    <d v="2021-01-30T00:00:00"/>
    <n v="1465464"/>
    <n v="793803"/>
    <n v="112363"/>
    <n v="2521"/>
    <n v="108137"/>
    <n v="457677"/>
  </r>
  <r>
    <x v="34"/>
    <x v="34"/>
    <s v="Haridwar"/>
    <s v="Haridwar"/>
    <n v="1927029"/>
    <d v="2021-01-30T00:00:00"/>
    <n v="1456257"/>
    <n v="635360"/>
    <n v="51498"/>
    <n v="1019"/>
    <n v="49096"/>
    <n v="395291"/>
  </r>
  <r>
    <x v="34"/>
    <x v="34"/>
    <s v="Nainital"/>
    <s v="Nainital"/>
    <n v="955128"/>
    <d v="2021-01-30T00:00:00"/>
    <n v="722854"/>
    <n v="398680"/>
    <n v="39232"/>
    <n v="944"/>
    <n v="38140"/>
    <n v="224038"/>
  </r>
  <r>
    <x v="34"/>
    <x v="34"/>
    <s v="Pauri Garhwal"/>
    <s v="Pauri Garhwal"/>
    <n v="686527"/>
    <d v="2021-01-30T00:00:00"/>
    <n v="431320"/>
    <n v="229262"/>
    <n v="17686"/>
    <n v="315"/>
    <n v="16668"/>
    <n v="147721"/>
  </r>
  <r>
    <x v="34"/>
    <x v="34"/>
    <s v="Pithoragarh"/>
    <s v="Pithoragarh"/>
    <n v="485993"/>
    <d v="2021-01-30T00:00:00"/>
    <n v="318644"/>
    <n v="183765"/>
    <n v="10260"/>
    <n v="181"/>
    <n v="9962"/>
    <n v="77816"/>
  </r>
  <r>
    <x v="34"/>
    <x v="34"/>
    <s v="Rudraprayag"/>
    <s v="Rudraprayag"/>
    <n v="236857"/>
    <d v="2021-01-30T00:00:00"/>
    <n v="170911"/>
    <n v="113480"/>
    <n v="8800"/>
    <n v="106"/>
    <n v="8535"/>
    <n v="56778"/>
  </r>
  <r>
    <x v="34"/>
    <x v="34"/>
    <s v="Tehri Garhwal"/>
    <s v="Tehri Garhwal"/>
    <n v="616409"/>
    <d v="2021-01-30T00:00:00"/>
    <n v="381493"/>
    <n v="206527"/>
    <n v="15835"/>
    <n v="108"/>
    <n v="14827"/>
    <n v="113028"/>
  </r>
  <r>
    <x v="34"/>
    <x v="34"/>
    <s v="Udham Singh Nagar"/>
    <s v="Udham Singh Nagar"/>
    <n v="1648367"/>
    <d v="2021-01-30T00:00:00"/>
    <n v="1277738"/>
    <n v="518326"/>
    <n v="37875"/>
    <n v="761"/>
    <n v="36315"/>
    <n v="356229"/>
  </r>
  <r>
    <x v="34"/>
    <x v="34"/>
    <s v="Uttarkashi"/>
    <s v="Uttarkashi"/>
    <n v="329686"/>
    <d v="2021-01-30T00:00:00"/>
    <n v="234425"/>
    <n v="160687"/>
    <n v="12548"/>
    <n v="74"/>
    <n v="12129"/>
    <n v="126300"/>
  </r>
  <r>
    <x v="35"/>
    <x v="35"/>
    <s v="Alipurduar"/>
    <s v="Alipurduar"/>
    <n v="1700000"/>
    <m/>
    <n v="949775"/>
    <n v="353666"/>
    <n v="15589"/>
    <n v="102"/>
    <n v="15441"/>
    <n v="840794"/>
  </r>
  <r>
    <x v="35"/>
    <x v="35"/>
    <s v="Bankura"/>
    <s v="Bankura"/>
    <n v="3596292"/>
    <m/>
    <n v="2245147"/>
    <n v="706177"/>
    <n v="36313"/>
    <n v="274"/>
    <n v="35839"/>
    <n v="1780339"/>
  </r>
  <r>
    <x v="35"/>
    <x v="35"/>
    <s v="Birbhum"/>
    <s v="Birbhum"/>
    <n v="3502387"/>
    <m/>
    <n v="2152966"/>
    <n v="846286"/>
    <n v="41197"/>
    <n v="286"/>
    <n v="40727"/>
    <n v="1736768"/>
  </r>
  <r>
    <x v="35"/>
    <x v="35"/>
    <s v="Cooch Behar"/>
    <s v="Cooch Behar"/>
    <n v="2822780"/>
    <m/>
    <n v="1444232"/>
    <n v="421663"/>
    <n v="29275"/>
    <n v="97"/>
    <n v="29060"/>
    <n v="1397799"/>
  </r>
  <r>
    <x v="35"/>
    <x v="35"/>
    <s v="Dakshin Dinajpur"/>
    <s v="Dakshin Dinajpur"/>
    <n v="1670931"/>
    <m/>
    <n v="1063493"/>
    <n v="363056"/>
    <n v="17889"/>
    <n v="170"/>
    <n v="17573"/>
    <n v="827700"/>
  </r>
  <r>
    <x v="35"/>
    <x v="35"/>
    <s v="Darjeeling"/>
    <s v="Darjeeling"/>
    <n v="1842034"/>
    <m/>
    <n v="1324555"/>
    <n v="664306"/>
    <n v="57143"/>
    <n v="539"/>
    <n v="56326"/>
    <n v="931168"/>
  </r>
  <r>
    <x v="35"/>
    <x v="35"/>
    <s v="Hooghly"/>
    <s v="Hooghly"/>
    <n v="5520389"/>
    <m/>
    <n v="3368156"/>
    <n v="1343978"/>
    <n v="86300"/>
    <n v="990"/>
    <n v="84650"/>
    <n v="2748140"/>
  </r>
  <r>
    <x v="35"/>
    <x v="35"/>
    <s v="Howrah"/>
    <s v="Howrah"/>
    <n v="4841638"/>
    <m/>
    <n v="2905925"/>
    <n v="1254076"/>
    <n v="98757"/>
    <n v="1524"/>
    <n v="96567"/>
    <n v="2421781"/>
  </r>
  <r>
    <x v="35"/>
    <x v="35"/>
    <s v="Jalpaiguri"/>
    <s v="Jalpaiguri"/>
    <n v="3869675"/>
    <m/>
    <n v="1144138"/>
    <n v="410719"/>
    <n v="41982"/>
    <n v="572"/>
    <n v="41256"/>
    <n v="1917131"/>
  </r>
  <r>
    <x v="35"/>
    <x v="35"/>
    <s v="Jhargram"/>
    <s v="Jhargram"/>
    <n v="1136548"/>
    <m/>
    <n v="714456"/>
    <n v="211586"/>
    <n v="12135"/>
    <n v="27"/>
    <n v="12063"/>
    <n v="562976"/>
  </r>
  <r>
    <x v="35"/>
    <x v="35"/>
    <s v="Kalimpong"/>
    <s v="Kalimpong"/>
    <n v="251642"/>
    <m/>
    <n v="180713"/>
    <n v="124420"/>
    <n v="7036"/>
    <n v="54"/>
    <n v="6950"/>
    <n v="126822"/>
  </r>
  <r>
    <x v="35"/>
    <x v="35"/>
    <s v="Kolkata"/>
    <s v="Kolkata"/>
    <n v="4486679"/>
    <m/>
    <n v="4784084"/>
    <n v="3039486"/>
    <n v="322541"/>
    <n v="5152"/>
    <n v="315146"/>
    <n v="2359743"/>
  </r>
  <r>
    <x v="35"/>
    <x v="35"/>
    <s v="Malda"/>
    <s v="Malda"/>
    <n v="3997970"/>
    <m/>
    <n v="2029144"/>
    <n v="590497"/>
    <n v="33406"/>
    <n v="186"/>
    <n v="33121"/>
    <n v="1975708"/>
  </r>
  <r>
    <x v="35"/>
    <x v="35"/>
    <s v="Murshidabad"/>
    <s v="Murshidabad"/>
    <n v="7102430"/>
    <m/>
    <n v="3952659"/>
    <n v="976111"/>
    <n v="33993"/>
    <n v="328"/>
    <n v="33605"/>
    <n v="3497187"/>
  </r>
  <r>
    <x v="35"/>
    <x v="35"/>
    <s v="Nadia"/>
    <s v="Nadia"/>
    <n v="5168488"/>
    <m/>
    <n v="2798942"/>
    <n v="884320"/>
    <n v="73333"/>
    <n v="859"/>
    <n v="72054"/>
    <n v="2569225"/>
  </r>
  <r>
    <x v="35"/>
    <x v="35"/>
    <s v="North 24 Parganas"/>
    <s v="North 24 Parganas"/>
    <n v="10082852"/>
    <m/>
    <n v="6547702"/>
    <n v="2720315"/>
    <n v="329257"/>
    <n v="4833"/>
    <n v="323097"/>
    <n v="5105225"/>
  </r>
  <r>
    <x v="35"/>
    <x v="35"/>
    <s v="Paschim Bardhaman"/>
    <s v="Paschim Bardhaman"/>
    <n v="2882031"/>
    <m/>
    <n v="1789611"/>
    <n v="677747"/>
    <n v="57778"/>
    <n v="356"/>
    <n v="57184"/>
    <n v="1441084"/>
  </r>
  <r>
    <x v="35"/>
    <x v="35"/>
    <s v="Paschim Medinipur"/>
    <s v="Paschim Medinipur"/>
    <n v="5094238"/>
    <m/>
    <n v="2758576"/>
    <n v="877978"/>
    <n v="53581"/>
    <n v="507"/>
    <n v="52820"/>
    <n v="2522967"/>
  </r>
  <r>
    <x v="35"/>
    <x v="35"/>
    <s v="Purba Bardhaman"/>
    <s v="Purba Bardhaman"/>
    <n v="4835532"/>
    <m/>
    <n v="2596246"/>
    <n v="859528"/>
    <n v="42005"/>
    <n v="198"/>
    <n v="41588"/>
    <n v="2390413"/>
  </r>
  <r>
    <x v="35"/>
    <x v="35"/>
    <s v="Purba Medinipur"/>
    <s v="Purba Medinipur"/>
    <n v="4417377"/>
    <m/>
    <n v="3560589"/>
    <n v="1471674"/>
    <n v="63098"/>
    <n v="397"/>
    <n v="62549"/>
    <n v="2196063"/>
  </r>
  <r>
    <x v="35"/>
    <x v="35"/>
    <s v="Purulia"/>
    <s v="Purulia"/>
    <n v="2927965"/>
    <m/>
    <n v="1679941"/>
    <n v="492310"/>
    <n v="19419"/>
    <n v="113"/>
    <n v="19283"/>
    <n v="1444412"/>
  </r>
  <r>
    <x v="35"/>
    <x v="35"/>
    <s v="South 24 Parganas"/>
    <s v="South 24 Parganas"/>
    <n v="8153176"/>
    <m/>
    <n v="4850898"/>
    <n v="1832073"/>
    <n v="100957"/>
    <n v="1336"/>
    <n v="98950"/>
    <n v="4045534"/>
  </r>
  <r>
    <x v="35"/>
    <x v="35"/>
    <s v="Uttar Dinajpur"/>
    <s v="Uttar Dinajpur"/>
    <n v="3000849"/>
    <m/>
    <n v="1341457"/>
    <n v="436182"/>
    <n v="19858"/>
    <n v="238"/>
    <n v="19559"/>
    <n v="14803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5548DD-725B-4959-B2B9-5057575D473B}" name="PivotTable1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S5:AD6" firstHeaderRow="0" firstDataRow="1" firstDataCol="0" rowPageCount="2" colPageCount="1"/>
  <pivotFields count="15">
    <pivotField axis="axisPage" showAll="0">
      <items count="3">
        <item x="0"/>
        <item x="1"/>
        <item t="default"/>
      </items>
    </pivotField>
    <pivotField axis="axisPage" showAll="0">
      <items count="13">
        <item x="0"/>
        <item x="1"/>
        <item x="2"/>
        <item x="3"/>
        <item x="4"/>
        <item x="5"/>
        <item x="6"/>
        <item x="7"/>
        <item x="8"/>
        <item x="9"/>
        <item x="10"/>
        <item x="11"/>
        <item t="default"/>
      </items>
    </pivotField>
    <pivotField showAll="0">
      <items count="6">
        <item x="1"/>
        <item x="2"/>
        <item x="3"/>
        <item x="4"/>
        <item x="0"/>
        <item t="default"/>
      </items>
    </pivotField>
    <pivotField dataField="1" showAll="0">
      <items count="606">
        <item x="1"/>
        <item x="0"/>
        <item x="2"/>
        <item x="4"/>
        <item x="5"/>
        <item x="8"/>
        <item x="6"/>
        <item x="9"/>
        <item x="10"/>
        <item x="11"/>
        <item x="7"/>
        <item x="12"/>
        <item x="3"/>
        <item x="13"/>
        <item x="14"/>
        <item x="15"/>
        <item x="17"/>
        <item x="21"/>
        <item x="19"/>
        <item x="16"/>
        <item x="20"/>
        <item x="18"/>
        <item x="24"/>
        <item x="23"/>
        <item x="22"/>
        <item x="25"/>
        <item x="26"/>
        <item x="27"/>
        <item x="32"/>
        <item x="28"/>
        <item x="29"/>
        <item x="34"/>
        <item x="33"/>
        <item x="30"/>
        <item x="31"/>
        <item x="38"/>
        <item x="35"/>
        <item x="37"/>
        <item x="36"/>
        <item x="41"/>
        <item x="43"/>
        <item x="40"/>
        <item x="42"/>
        <item x="46"/>
        <item x="39"/>
        <item x="48"/>
        <item x="44"/>
        <item x="50"/>
        <item x="47"/>
        <item x="53"/>
        <item x="45"/>
        <item x="52"/>
        <item x="49"/>
        <item x="55"/>
        <item x="56"/>
        <item x="51"/>
        <item x="54"/>
        <item x="57"/>
        <item x="58"/>
        <item x="59"/>
        <item x="61"/>
        <item x="65"/>
        <item x="64"/>
        <item x="63"/>
        <item x="68"/>
        <item x="67"/>
        <item x="62"/>
        <item x="60"/>
        <item x="69"/>
        <item x="71"/>
        <item x="70"/>
        <item x="66"/>
        <item x="74"/>
        <item x="72"/>
        <item x="73"/>
        <item x="76"/>
        <item x="82"/>
        <item x="77"/>
        <item x="75"/>
        <item x="81"/>
        <item x="78"/>
        <item x="79"/>
        <item x="80"/>
        <item x="83"/>
        <item x="84"/>
        <item x="88"/>
        <item x="85"/>
        <item x="86"/>
        <item x="95"/>
        <item x="332"/>
        <item x="339"/>
        <item x="87"/>
        <item x="89"/>
        <item x="346"/>
        <item x="325"/>
        <item x="342"/>
        <item x="92"/>
        <item x="90"/>
        <item x="91"/>
        <item x="96"/>
        <item x="318"/>
        <item x="102"/>
        <item x="93"/>
        <item x="353"/>
        <item x="340"/>
        <item x="94"/>
        <item x="333"/>
        <item x="103"/>
        <item x="98"/>
        <item x="97"/>
        <item x="99"/>
        <item x="101"/>
        <item x="331"/>
        <item x="327"/>
        <item x="347"/>
        <item x="345"/>
        <item x="336"/>
        <item x="338"/>
        <item x="598"/>
        <item x="100"/>
        <item x="337"/>
        <item x="343"/>
        <item x="344"/>
        <item x="360"/>
        <item x="591"/>
        <item x="335"/>
        <item x="311"/>
        <item x="341"/>
        <item x="326"/>
        <item x="348"/>
        <item x="604"/>
        <item x="334"/>
        <item x="603"/>
        <item x="329"/>
        <item x="330"/>
        <item x="104"/>
        <item x="584"/>
        <item x="324"/>
        <item x="349"/>
        <item x="599"/>
        <item x="109"/>
        <item x="354"/>
        <item x="319"/>
        <item x="105"/>
        <item x="350"/>
        <item x="351"/>
        <item x="317"/>
        <item x="589"/>
        <item x="602"/>
        <item x="352"/>
        <item x="590"/>
        <item x="601"/>
        <item x="322"/>
        <item x="321"/>
        <item x="597"/>
        <item x="106"/>
        <item x="323"/>
        <item x="570"/>
        <item x="592"/>
        <item x="361"/>
        <item x="316"/>
        <item x="108"/>
        <item x="315"/>
        <item x="320"/>
        <item x="367"/>
        <item x="359"/>
        <item x="110"/>
        <item x="314"/>
        <item x="594"/>
        <item x="312"/>
        <item x="107"/>
        <item x="588"/>
        <item x="585"/>
        <item x="297"/>
        <item x="596"/>
        <item x="310"/>
        <item x="304"/>
        <item x="595"/>
        <item x="600"/>
        <item x="357"/>
        <item x="356"/>
        <item x="303"/>
        <item x="358"/>
        <item x="363"/>
        <item x="111"/>
        <item x="355"/>
        <item x="587"/>
        <item x="313"/>
        <item x="577"/>
        <item x="362"/>
        <item x="368"/>
        <item x="305"/>
        <item x="582"/>
        <item x="307"/>
        <item x="302"/>
        <item x="285"/>
        <item x="112"/>
        <item x="113"/>
        <item x="364"/>
        <item x="116"/>
        <item x="593"/>
        <item x="308"/>
        <item x="295"/>
        <item x="366"/>
        <item x="365"/>
        <item x="309"/>
        <item x="328"/>
        <item x="583"/>
        <item x="300"/>
        <item x="578"/>
        <item x="290"/>
        <item x="586"/>
        <item x="117"/>
        <item x="115"/>
        <item x="581"/>
        <item x="114"/>
        <item x="301"/>
        <item x="296"/>
        <item x="306"/>
        <item x="298"/>
        <item x="580"/>
        <item x="576"/>
        <item x="571"/>
        <item x="283"/>
        <item x="299"/>
        <item x="118"/>
        <item x="294"/>
        <item x="122"/>
        <item x="579"/>
        <item x="119"/>
        <item x="369"/>
        <item x="123"/>
        <item x="572"/>
        <item x="575"/>
        <item x="370"/>
        <item x="293"/>
        <item x="291"/>
        <item x="574"/>
        <item x="121"/>
        <item x="120"/>
        <item x="552"/>
        <item x="556"/>
        <item x="374"/>
        <item x="289"/>
        <item x="528"/>
        <item x="292"/>
        <item x="535"/>
        <item x="371"/>
        <item x="563"/>
        <item x="372"/>
        <item x="534"/>
        <item x="124"/>
        <item x="125"/>
        <item x="276"/>
        <item x="284"/>
        <item x="373"/>
        <item x="286"/>
        <item x="288"/>
        <item x="287"/>
        <item x="569"/>
        <item x="573"/>
        <item x="282"/>
        <item x="564"/>
        <item x="521"/>
        <item x="557"/>
        <item x="126"/>
        <item x="127"/>
        <item x="568"/>
        <item x="129"/>
        <item x="255"/>
        <item x="375"/>
        <item x="128"/>
        <item x="279"/>
        <item x="500"/>
        <item x="567"/>
        <item x="130"/>
        <item x="280"/>
        <item x="514"/>
        <item x="549"/>
        <item x="542"/>
        <item x="281"/>
        <item x="558"/>
        <item x="254"/>
        <item x="493"/>
        <item x="507"/>
        <item x="562"/>
        <item x="533"/>
        <item x="561"/>
        <item x="269"/>
        <item x="554"/>
        <item x="566"/>
        <item x="555"/>
        <item x="278"/>
        <item x="565"/>
        <item x="277"/>
        <item x="131"/>
        <item x="275"/>
        <item x="527"/>
        <item x="486"/>
        <item x="532"/>
        <item x="559"/>
        <item x="133"/>
        <item x="503"/>
        <item x="529"/>
        <item x="560"/>
        <item x="132"/>
        <item x="271"/>
        <item x="376"/>
        <item x="274"/>
        <item x="520"/>
        <item x="234"/>
        <item x="526"/>
        <item x="270"/>
        <item x="530"/>
        <item x="272"/>
        <item x="531"/>
        <item x="273"/>
        <item x="136"/>
        <item x="479"/>
        <item x="248"/>
        <item x="134"/>
        <item x="262"/>
        <item x="241"/>
        <item x="492"/>
        <item x="536"/>
        <item x="553"/>
        <item x="497"/>
        <item x="550"/>
        <item x="506"/>
        <item x="499"/>
        <item x="522"/>
        <item x="256"/>
        <item x="518"/>
        <item x="525"/>
        <item x="268"/>
        <item x="519"/>
        <item x="496"/>
        <item x="137"/>
        <item x="504"/>
        <item x="548"/>
        <item x="377"/>
        <item x="524"/>
        <item x="485"/>
        <item x="135"/>
        <item x="505"/>
        <item x="494"/>
        <item x="513"/>
        <item x="381"/>
        <item x="378"/>
        <item x="498"/>
        <item x="266"/>
        <item x="491"/>
        <item x="511"/>
        <item x="523"/>
        <item x="502"/>
        <item x="253"/>
        <item x="495"/>
        <item x="267"/>
        <item x="512"/>
        <item x="501"/>
        <item x="515"/>
        <item x="547"/>
        <item x="490"/>
        <item x="546"/>
        <item x="472"/>
        <item x="516"/>
        <item x="508"/>
        <item x="484"/>
        <item x="235"/>
        <item x="543"/>
        <item x="509"/>
        <item x="265"/>
        <item x="541"/>
        <item x="551"/>
        <item x="489"/>
        <item x="379"/>
        <item x="487"/>
        <item x="483"/>
        <item x="263"/>
        <item x="261"/>
        <item x="538"/>
        <item x="251"/>
        <item x="252"/>
        <item x="510"/>
        <item x="264"/>
        <item x="249"/>
        <item x="517"/>
        <item x="540"/>
        <item x="260"/>
        <item x="257"/>
        <item x="227"/>
        <item x="138"/>
        <item x="545"/>
        <item x="488"/>
        <item x="246"/>
        <item x="233"/>
        <item x="240"/>
        <item x="544"/>
        <item x="242"/>
        <item x="480"/>
        <item x="537"/>
        <item x="258"/>
        <item x="259"/>
        <item x="143"/>
        <item x="478"/>
        <item x="247"/>
        <item x="482"/>
        <item x="539"/>
        <item x="380"/>
        <item x="239"/>
        <item x="382"/>
        <item x="244"/>
        <item x="238"/>
        <item x="250"/>
        <item x="139"/>
        <item x="481"/>
        <item x="237"/>
        <item x="476"/>
        <item x="140"/>
        <item x="142"/>
        <item x="144"/>
        <item x="477"/>
        <item x="141"/>
        <item x="236"/>
        <item x="245"/>
        <item x="232"/>
        <item x="243"/>
        <item x="150"/>
        <item x="473"/>
        <item x="151"/>
        <item x="475"/>
        <item x="145"/>
        <item x="149"/>
        <item x="471"/>
        <item x="157"/>
        <item x="389"/>
        <item x="383"/>
        <item x="231"/>
        <item x="220"/>
        <item x="164"/>
        <item x="474"/>
        <item x="228"/>
        <item x="230"/>
        <item x="146"/>
        <item x="148"/>
        <item x="388"/>
        <item x="229"/>
        <item x="226"/>
        <item x="152"/>
        <item x="147"/>
        <item x="163"/>
        <item x="470"/>
        <item x="384"/>
        <item x="171"/>
        <item x="465"/>
        <item x="213"/>
        <item x="469"/>
        <item x="158"/>
        <item x="154"/>
        <item x="170"/>
        <item x="225"/>
        <item x="156"/>
        <item x="153"/>
        <item x="466"/>
        <item x="385"/>
        <item x="224"/>
        <item x="468"/>
        <item x="386"/>
        <item x="223"/>
        <item x="221"/>
        <item x="162"/>
        <item x="160"/>
        <item x="165"/>
        <item x="155"/>
        <item x="161"/>
        <item x="172"/>
        <item x="159"/>
        <item x="467"/>
        <item x="219"/>
        <item x="222"/>
        <item x="387"/>
        <item x="167"/>
        <item x="178"/>
        <item x="168"/>
        <item x="166"/>
        <item x="206"/>
        <item x="169"/>
        <item x="216"/>
        <item x="464"/>
        <item x="214"/>
        <item x="390"/>
        <item x="217"/>
        <item x="218"/>
        <item x="199"/>
        <item x="212"/>
        <item x="185"/>
        <item x="211"/>
        <item x="173"/>
        <item x="175"/>
        <item x="174"/>
        <item x="179"/>
        <item x="176"/>
        <item x="215"/>
        <item x="177"/>
        <item x="210"/>
        <item x="207"/>
        <item x="463"/>
        <item x="391"/>
        <item x="209"/>
        <item x="192"/>
        <item x="205"/>
        <item x="180"/>
        <item x="200"/>
        <item x="181"/>
        <item x="462"/>
        <item x="203"/>
        <item x="458"/>
        <item x="202"/>
        <item x="201"/>
        <item x="208"/>
        <item x="182"/>
        <item x="198"/>
        <item x="204"/>
        <item x="392"/>
        <item x="186"/>
        <item x="183"/>
        <item x="193"/>
        <item x="184"/>
        <item x="461"/>
        <item x="197"/>
        <item x="459"/>
        <item x="196"/>
        <item x="393"/>
        <item x="191"/>
        <item x="460"/>
        <item x="190"/>
        <item x="187"/>
        <item x="395"/>
        <item x="188"/>
        <item x="195"/>
        <item x="189"/>
        <item x="194"/>
        <item x="457"/>
        <item x="394"/>
        <item x="456"/>
        <item x="396"/>
        <item x="455"/>
        <item x="397"/>
        <item x="451"/>
        <item x="398"/>
        <item x="454"/>
        <item x="452"/>
        <item x="453"/>
        <item x="399"/>
        <item x="400"/>
        <item x="450"/>
        <item x="402"/>
        <item x="449"/>
        <item x="401"/>
        <item x="448"/>
        <item x="403"/>
        <item x="447"/>
        <item x="444"/>
        <item x="404"/>
        <item x="445"/>
        <item x="446"/>
        <item x="405"/>
        <item x="443"/>
        <item x="406"/>
        <item x="442"/>
        <item x="409"/>
        <item x="441"/>
        <item x="440"/>
        <item x="407"/>
        <item x="437"/>
        <item x="438"/>
        <item x="408"/>
        <item x="439"/>
        <item x="436"/>
        <item x="410"/>
        <item x="435"/>
        <item x="411"/>
        <item x="416"/>
        <item x="434"/>
        <item x="430"/>
        <item x="412"/>
        <item x="433"/>
        <item x="413"/>
        <item x="431"/>
        <item x="414"/>
        <item x="415"/>
        <item x="423"/>
        <item x="432"/>
        <item x="417"/>
        <item x="429"/>
        <item x="422"/>
        <item x="418"/>
        <item x="424"/>
        <item x="419"/>
        <item x="421"/>
        <item x="420"/>
        <item x="428"/>
        <item x="427"/>
        <item x="425"/>
        <item x="426"/>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12">
    <i>
      <x/>
    </i>
    <i i="1">
      <x v="1"/>
    </i>
    <i i="2">
      <x v="2"/>
    </i>
    <i i="3">
      <x v="3"/>
    </i>
    <i i="4">
      <x v="4"/>
    </i>
    <i i="5">
      <x v="5"/>
    </i>
    <i i="6">
      <x v="6"/>
    </i>
    <i i="7">
      <x v="7"/>
    </i>
    <i i="8">
      <x v="8"/>
    </i>
    <i i="9">
      <x v="9"/>
    </i>
    <i i="10">
      <x v="10"/>
    </i>
    <i i="11">
      <x v="11"/>
    </i>
  </colItems>
  <pageFields count="2">
    <pageField fld="0" item="1" hier="-1"/>
    <pageField fld="1" item="9" hier="-1"/>
  </pageFields>
  <dataFields count="12">
    <dataField name="Sum of daily_tested" fld="9" baseField="0" baseItem="0"/>
    <dataField name="Max of total_tested" fld="10" subtotal="max" baseField="0" baseItem="1"/>
    <dataField name="Sum of daily_confirmed" fld="3" baseField="0" baseItem="0"/>
    <dataField name="Max of total_confirmed" fld="4" subtotal="max" baseField="0" baseItem="1"/>
    <dataField name="Sum of daily_vaccinated1" fld="11" baseField="0" baseItem="0"/>
    <dataField name="Max of total_vaccinated1" fld="12" subtotal="max" baseField="0" baseItem="3"/>
    <dataField name="Sum of daily_vaccinated2" fld="13" baseField="0" baseItem="0"/>
    <dataField name="Max of total_vaccinated2" fld="14" subtotal="max" baseField="0" baseItem="3"/>
    <dataField name="Sum of daily_recovered" fld="7" baseField="0" baseItem="0"/>
    <dataField name="Max of total_recovered" fld="8" subtotal="max" baseField="0" baseItem="3"/>
    <dataField name="Sum of daily_deceased" fld="5" baseField="0" baseItem="0"/>
    <dataField name="Max of total_deceased" fld="6" subtotal="max" baseField="0" baseItem="3"/>
  </dataFields>
  <formats count="3">
    <format dxfId="17">
      <pivotArea type="all" dataOnly="0" outline="0" fieldPosition="0"/>
    </format>
    <format dxfId="16">
      <pivotArea outline="0" collapsedLevelsAreSubtotals="1" fieldPosition="0"/>
    </format>
    <format dxfId="15">
      <pivotArea dataOnly="0" labelOnly="1" outline="0" fieldPosition="0">
        <references count="1">
          <reference field="4294967294" count="12">
            <x v="0"/>
            <x v="1"/>
            <x v="2"/>
            <x v="3"/>
            <x v="4"/>
            <x v="5"/>
            <x v="6"/>
            <x v="7"/>
            <x v="8"/>
            <x v="9"/>
            <x v="10"/>
            <x v="1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A34DC9-3A41-4AEA-A5CD-CBAE0CAB601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7:R18" firstHeaderRow="0" firstDataRow="1" firstDataCol="0" rowPageCount="3" colPageCount="1"/>
  <pivotFields count="9">
    <pivotField axis="axisPage" showAll="0">
      <items count="3">
        <item x="0"/>
        <item x="1"/>
        <item t="default"/>
      </items>
    </pivotField>
    <pivotField axis="axisPage" showAll="0">
      <items count="13">
        <item x="0"/>
        <item x="1"/>
        <item x="2"/>
        <item x="3"/>
        <item x="4"/>
        <item x="5"/>
        <item x="6"/>
        <item x="7"/>
        <item x="8"/>
        <item x="9"/>
        <item x="10"/>
        <item x="11"/>
        <item t="default"/>
      </items>
    </pivotField>
    <pivotField axis="axisPage" showAll="0">
      <items count="6">
        <item x="1"/>
        <item x="2"/>
        <item x="3"/>
        <item x="4"/>
        <item x="0"/>
        <item t="default"/>
      </items>
    </pivotField>
    <pivotField dataField="1" showAll="0">
      <items count="606">
        <item x="1"/>
        <item x="0"/>
        <item x="2"/>
        <item x="4"/>
        <item x="5"/>
        <item x="8"/>
        <item x="6"/>
        <item x="9"/>
        <item x="10"/>
        <item x="11"/>
        <item x="7"/>
        <item x="12"/>
        <item x="3"/>
        <item x="13"/>
        <item x="14"/>
        <item x="15"/>
        <item x="17"/>
        <item x="21"/>
        <item x="19"/>
        <item x="16"/>
        <item x="20"/>
        <item x="18"/>
        <item x="24"/>
        <item x="23"/>
        <item x="22"/>
        <item x="25"/>
        <item x="26"/>
        <item x="27"/>
        <item x="32"/>
        <item x="28"/>
        <item x="29"/>
        <item x="34"/>
        <item x="33"/>
        <item x="30"/>
        <item x="31"/>
        <item x="38"/>
        <item x="35"/>
        <item x="37"/>
        <item x="36"/>
        <item x="41"/>
        <item x="43"/>
        <item x="40"/>
        <item x="42"/>
        <item x="46"/>
        <item x="39"/>
        <item x="48"/>
        <item x="44"/>
        <item x="50"/>
        <item x="47"/>
        <item x="53"/>
        <item x="45"/>
        <item x="52"/>
        <item x="49"/>
        <item x="55"/>
        <item x="56"/>
        <item x="51"/>
        <item x="54"/>
        <item x="57"/>
        <item x="58"/>
        <item x="59"/>
        <item x="61"/>
        <item x="65"/>
        <item x="64"/>
        <item x="63"/>
        <item x="68"/>
        <item x="67"/>
        <item x="62"/>
        <item x="60"/>
        <item x="69"/>
        <item x="71"/>
        <item x="70"/>
        <item x="66"/>
        <item x="74"/>
        <item x="72"/>
        <item x="73"/>
        <item x="76"/>
        <item x="82"/>
        <item x="77"/>
        <item x="75"/>
        <item x="81"/>
        <item x="78"/>
        <item x="79"/>
        <item x="80"/>
        <item x="83"/>
        <item x="84"/>
        <item x="88"/>
        <item x="85"/>
        <item x="86"/>
        <item x="95"/>
        <item x="332"/>
        <item x="360"/>
        <item x="87"/>
        <item x="89"/>
        <item x="344"/>
        <item x="358"/>
        <item x="364"/>
        <item x="92"/>
        <item x="90"/>
        <item x="91"/>
        <item x="96"/>
        <item x="338"/>
        <item x="102"/>
        <item x="93"/>
        <item x="347"/>
        <item x="351"/>
        <item x="94"/>
        <item x="330"/>
        <item x="103"/>
        <item x="98"/>
        <item x="97"/>
        <item x="99"/>
        <item x="101"/>
        <item x="318"/>
        <item x="349"/>
        <item x="327"/>
        <item x="320"/>
        <item x="363"/>
        <item x="324"/>
        <item x="480"/>
        <item x="100"/>
        <item x="352"/>
        <item x="362"/>
        <item x="342"/>
        <item x="354"/>
        <item x="539"/>
        <item x="366"/>
        <item x="311"/>
        <item x="357"/>
        <item x="317"/>
        <item x="346"/>
        <item x="375"/>
        <item x="345"/>
        <item x="479"/>
        <item x="369"/>
        <item x="339"/>
        <item x="104"/>
        <item x="528"/>
        <item x="323"/>
        <item x="365"/>
        <item x="461"/>
        <item x="109"/>
        <item x="340"/>
        <item x="329"/>
        <item x="105"/>
        <item x="343"/>
        <item x="337"/>
        <item x="319"/>
        <item x="426"/>
        <item x="467"/>
        <item x="321"/>
        <item x="373"/>
        <item x="496"/>
        <item x="350"/>
        <item x="336"/>
        <item x="376"/>
        <item x="106"/>
        <item x="331"/>
        <item x="596"/>
        <item x="442"/>
        <item x="370"/>
        <item x="333"/>
        <item x="108"/>
        <item x="315"/>
        <item x="328"/>
        <item x="425"/>
        <item x="316"/>
        <item x="110"/>
        <item x="314"/>
        <item x="538"/>
        <item x="312"/>
        <item x="107"/>
        <item x="355"/>
        <item x="483"/>
        <item x="297"/>
        <item x="516"/>
        <item x="310"/>
        <item x="304"/>
        <item x="499"/>
        <item x="438"/>
        <item x="348"/>
        <item x="353"/>
        <item x="303"/>
        <item x="322"/>
        <item x="388"/>
        <item x="111"/>
        <item x="341"/>
        <item x="414"/>
        <item x="313"/>
        <item x="548"/>
        <item x="378"/>
        <item x="392"/>
        <item x="305"/>
        <item x="535"/>
        <item x="307"/>
        <item x="302"/>
        <item x="285"/>
        <item x="112"/>
        <item x="113"/>
        <item x="402"/>
        <item x="116"/>
        <item x="558"/>
        <item x="308"/>
        <item x="295"/>
        <item x="325"/>
        <item x="399"/>
        <item x="309"/>
        <item x="368"/>
        <item x="466"/>
        <item x="300"/>
        <item x="522"/>
        <item x="290"/>
        <item x="430"/>
        <item x="117"/>
        <item x="115"/>
        <item x="554"/>
        <item x="114"/>
        <item x="301"/>
        <item x="296"/>
        <item x="306"/>
        <item x="298"/>
        <item x="497"/>
        <item x="418"/>
        <item x="513"/>
        <item x="283"/>
        <item x="299"/>
        <item x="118"/>
        <item x="294"/>
        <item x="122"/>
        <item x="458"/>
        <item x="119"/>
        <item x="387"/>
        <item x="123"/>
        <item x="531"/>
        <item x="545"/>
        <item x="356"/>
        <item x="293"/>
        <item x="291"/>
        <item x="549"/>
        <item x="121"/>
        <item x="120"/>
        <item x="578"/>
        <item x="586"/>
        <item x="476"/>
        <item x="289"/>
        <item x="599"/>
        <item x="292"/>
        <item x="570"/>
        <item x="423"/>
        <item x="590"/>
        <item x="405"/>
        <item x="377"/>
        <item x="124"/>
        <item x="125"/>
        <item x="276"/>
        <item x="284"/>
        <item x="326"/>
        <item x="286"/>
        <item x="288"/>
        <item x="287"/>
        <item x="462"/>
        <item x="541"/>
        <item x="282"/>
        <item x="577"/>
        <item x="563"/>
        <item x="551"/>
        <item x="126"/>
        <item x="127"/>
        <item x="532"/>
        <item x="129"/>
        <item x="255"/>
        <item x="428"/>
        <item x="128"/>
        <item x="279"/>
        <item x="523"/>
        <item x="553"/>
        <item x="130"/>
        <item x="280"/>
        <item x="569"/>
        <item x="602"/>
        <item x="565"/>
        <item x="281"/>
        <item x="547"/>
        <item x="254"/>
        <item x="475"/>
        <item x="575"/>
        <item x="477"/>
        <item x="524"/>
        <item x="579"/>
        <item x="269"/>
        <item x="567"/>
        <item x="561"/>
        <item x="540"/>
        <item x="278"/>
        <item x="550"/>
        <item x="277"/>
        <item x="131"/>
        <item x="275"/>
        <item x="416"/>
        <item x="490"/>
        <item x="486"/>
        <item x="546"/>
        <item x="133"/>
        <item x="537"/>
        <item x="566"/>
        <item x="604"/>
        <item x="132"/>
        <item x="271"/>
        <item x="427"/>
        <item x="274"/>
        <item x="409"/>
        <item x="234"/>
        <item x="587"/>
        <item x="270"/>
        <item x="559"/>
        <item x="272"/>
        <item x="560"/>
        <item x="273"/>
        <item x="136"/>
        <item x="552"/>
        <item x="248"/>
        <item x="134"/>
        <item x="262"/>
        <item x="241"/>
        <item x="380"/>
        <item x="572"/>
        <item x="574"/>
        <item x="471"/>
        <item x="589"/>
        <item x="412"/>
        <item x="393"/>
        <item x="521"/>
        <item x="256"/>
        <item x="555"/>
        <item x="582"/>
        <item x="268"/>
        <item x="557"/>
        <item x="474"/>
        <item x="137"/>
        <item x="491"/>
        <item x="433"/>
        <item x="432"/>
        <item x="571"/>
        <item x="403"/>
        <item x="135"/>
        <item x="527"/>
        <item x="576"/>
        <item x="404"/>
        <item x="503"/>
        <item x="463"/>
        <item x="512"/>
        <item x="266"/>
        <item x="465"/>
        <item x="536"/>
        <item x="520"/>
        <item x="419"/>
        <item x="253"/>
        <item x="449"/>
        <item x="267"/>
        <item x="598"/>
        <item x="460"/>
        <item x="583"/>
        <item x="573"/>
        <item x="444"/>
        <item x="556"/>
        <item x="600"/>
        <item x="502"/>
        <item x="484"/>
        <item x="562"/>
        <item x="235"/>
        <item x="603"/>
        <item x="511"/>
        <item x="265"/>
        <item x="580"/>
        <item x="595"/>
        <item x="482"/>
        <item x="456"/>
        <item x="469"/>
        <item x="514"/>
        <item x="263"/>
        <item x="261"/>
        <item x="591"/>
        <item x="251"/>
        <item x="252"/>
        <item x="530"/>
        <item x="264"/>
        <item x="249"/>
        <item x="564"/>
        <item x="472"/>
        <item x="260"/>
        <item x="257"/>
        <item x="227"/>
        <item x="138"/>
        <item x="588"/>
        <item x="452"/>
        <item x="246"/>
        <item x="233"/>
        <item x="240"/>
        <item x="597"/>
        <item x="242"/>
        <item x="493"/>
        <item x="592"/>
        <item x="258"/>
        <item x="259"/>
        <item x="143"/>
        <item x="420"/>
        <item x="247"/>
        <item x="518"/>
        <item x="601"/>
        <item x="361"/>
        <item x="239"/>
        <item x="447"/>
        <item x="244"/>
        <item x="238"/>
        <item x="250"/>
        <item x="139"/>
        <item x="445"/>
        <item x="237"/>
        <item x="593"/>
        <item x="140"/>
        <item x="142"/>
        <item x="144"/>
        <item x="585"/>
        <item x="141"/>
        <item x="236"/>
        <item x="245"/>
        <item x="232"/>
        <item x="243"/>
        <item x="150"/>
        <item x="581"/>
        <item x="151"/>
        <item x="584"/>
        <item x="145"/>
        <item x="149"/>
        <item x="504"/>
        <item x="157"/>
        <item x="429"/>
        <item x="448"/>
        <item x="231"/>
        <item x="220"/>
        <item x="164"/>
        <item x="594"/>
        <item x="228"/>
        <item x="230"/>
        <item x="146"/>
        <item x="148"/>
        <item x="367"/>
        <item x="229"/>
        <item x="226"/>
        <item x="152"/>
        <item x="147"/>
        <item x="163"/>
        <item x="542"/>
        <item x="450"/>
        <item x="171"/>
        <item x="543"/>
        <item x="213"/>
        <item x="500"/>
        <item x="158"/>
        <item x="154"/>
        <item x="170"/>
        <item x="225"/>
        <item x="156"/>
        <item x="153"/>
        <item x="468"/>
        <item x="464"/>
        <item x="224"/>
        <item x="498"/>
        <item x="440"/>
        <item x="223"/>
        <item x="221"/>
        <item x="162"/>
        <item x="160"/>
        <item x="165"/>
        <item x="155"/>
        <item x="161"/>
        <item x="172"/>
        <item x="159"/>
        <item x="507"/>
        <item x="219"/>
        <item x="222"/>
        <item x="335"/>
        <item x="167"/>
        <item x="178"/>
        <item x="168"/>
        <item x="166"/>
        <item x="206"/>
        <item x="169"/>
        <item x="216"/>
        <item x="415"/>
        <item x="214"/>
        <item x="431"/>
        <item x="217"/>
        <item x="218"/>
        <item x="199"/>
        <item x="212"/>
        <item x="185"/>
        <item x="211"/>
        <item x="173"/>
        <item x="175"/>
        <item x="174"/>
        <item x="179"/>
        <item x="176"/>
        <item x="215"/>
        <item x="177"/>
        <item x="210"/>
        <item x="207"/>
        <item x="510"/>
        <item x="519"/>
        <item x="209"/>
        <item x="192"/>
        <item x="205"/>
        <item x="180"/>
        <item x="200"/>
        <item x="181"/>
        <item x="508"/>
        <item x="203"/>
        <item x="505"/>
        <item x="202"/>
        <item x="201"/>
        <item x="208"/>
        <item x="182"/>
        <item x="198"/>
        <item x="204"/>
        <item x="544"/>
        <item x="186"/>
        <item x="183"/>
        <item x="193"/>
        <item x="184"/>
        <item x="501"/>
        <item x="197"/>
        <item x="470"/>
        <item x="196"/>
        <item x="478"/>
        <item x="191"/>
        <item x="517"/>
        <item x="190"/>
        <item x="187"/>
        <item x="529"/>
        <item x="188"/>
        <item x="195"/>
        <item x="189"/>
        <item x="194"/>
        <item x="411"/>
        <item x="495"/>
        <item x="509"/>
        <item x="533"/>
        <item x="526"/>
        <item x="485"/>
        <item x="473"/>
        <item x="534"/>
        <item x="487"/>
        <item x="453"/>
        <item x="454"/>
        <item x="515"/>
        <item x="506"/>
        <item x="386"/>
        <item x="525"/>
        <item x="489"/>
        <item x="481"/>
        <item x="494"/>
        <item x="455"/>
        <item x="488"/>
        <item x="459"/>
        <item x="492"/>
        <item x="436"/>
        <item x="435"/>
        <item x="451"/>
        <item x="385"/>
        <item x="443"/>
        <item x="413"/>
        <item x="457"/>
        <item x="410"/>
        <item x="568"/>
        <item x="441"/>
        <item x="407"/>
        <item x="401"/>
        <item x="384"/>
        <item x="391"/>
        <item x="371"/>
        <item x="439"/>
        <item x="400"/>
        <item x="417"/>
        <item x="446"/>
        <item x="372"/>
        <item x="395"/>
        <item x="437"/>
        <item x="394"/>
        <item x="434"/>
        <item x="398"/>
        <item x="424"/>
        <item x="374"/>
        <item x="381"/>
        <item x="390"/>
        <item x="421"/>
        <item x="359"/>
        <item x="334"/>
        <item x="408"/>
        <item x="379"/>
        <item x="406"/>
        <item x="397"/>
        <item x="422"/>
        <item x="382"/>
        <item x="389"/>
        <item x="383"/>
        <item x="396"/>
        <item t="default"/>
      </items>
    </pivotField>
    <pivotField dataField="1" showAll="0"/>
    <pivotField dataField="1" showAll="0"/>
    <pivotField dataField="1" showAll="0"/>
    <pivotField dataField="1" showAll="0"/>
    <pivotField dataField="1" showAll="0"/>
  </pivotFields>
  <rowItems count="1">
    <i/>
  </rowItems>
  <colFields count="1">
    <field x="-2"/>
  </colFields>
  <colItems count="6">
    <i>
      <x/>
    </i>
    <i i="1">
      <x v="1"/>
    </i>
    <i i="2">
      <x v="2"/>
    </i>
    <i i="3">
      <x v="3"/>
    </i>
    <i i="4">
      <x v="4"/>
    </i>
    <i i="5">
      <x v="5"/>
    </i>
  </colItems>
  <pageFields count="3">
    <pageField fld="0" item="1" hier="-1"/>
    <pageField fld="1" item="5" hier="-1"/>
    <pageField fld="2" item="1" hier="-1"/>
  </pageFields>
  <dataFields count="6">
    <dataField name="Sum of daily_tested" fld="6" baseField="0" baseItem="0"/>
    <dataField name="Sum of daily_confirmed" fld="3" baseField="0" baseItem="0"/>
    <dataField name="Sum of daily_vaccinated1" fld="7" baseField="0" baseItem="0"/>
    <dataField name="Sum of daily_vaccinated2" fld="8" baseField="0" baseItem="0"/>
    <dataField name="Sum of daily_recovered" fld="5" baseField="0" baseItem="0"/>
    <dataField name="Sum of daily_decease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644F8A-0F2C-48AC-B829-A4FC946DA46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5:R6" firstHeaderRow="0" firstDataRow="1" firstDataCol="0" rowPageCount="3" colPageCount="1"/>
  <pivotFields count="9">
    <pivotField axis="axisPage" showAll="0">
      <items count="3">
        <item x="0"/>
        <item x="1"/>
        <item t="default"/>
      </items>
    </pivotField>
    <pivotField axis="axisPage" showAll="0">
      <items count="13">
        <item x="0"/>
        <item x="1"/>
        <item x="2"/>
        <item x="3"/>
        <item x="4"/>
        <item x="5"/>
        <item x="6"/>
        <item x="7"/>
        <item x="8"/>
        <item x="9"/>
        <item x="10"/>
        <item x="11"/>
        <item t="default"/>
      </items>
    </pivotField>
    <pivotField axis="axisPage" showAll="0">
      <items count="6">
        <item x="1"/>
        <item x="2"/>
        <item x="3"/>
        <item x="4"/>
        <item x="0"/>
        <item t="default"/>
      </items>
    </pivotField>
    <pivotField dataField="1" showAll="0">
      <items count="606">
        <item x="1"/>
        <item x="0"/>
        <item x="2"/>
        <item x="4"/>
        <item x="5"/>
        <item x="8"/>
        <item x="6"/>
        <item x="9"/>
        <item x="10"/>
        <item x="11"/>
        <item x="7"/>
        <item x="12"/>
        <item x="3"/>
        <item x="13"/>
        <item x="14"/>
        <item x="15"/>
        <item x="17"/>
        <item x="21"/>
        <item x="19"/>
        <item x="16"/>
        <item x="20"/>
        <item x="18"/>
        <item x="24"/>
        <item x="23"/>
        <item x="22"/>
        <item x="25"/>
        <item x="26"/>
        <item x="27"/>
        <item x="32"/>
        <item x="28"/>
        <item x="29"/>
        <item x="34"/>
        <item x="33"/>
        <item x="30"/>
        <item x="31"/>
        <item x="38"/>
        <item x="35"/>
        <item x="37"/>
        <item x="36"/>
        <item x="41"/>
        <item x="43"/>
        <item x="40"/>
        <item x="42"/>
        <item x="46"/>
        <item x="39"/>
        <item x="48"/>
        <item x="44"/>
        <item x="50"/>
        <item x="47"/>
        <item x="53"/>
        <item x="45"/>
        <item x="52"/>
        <item x="49"/>
        <item x="55"/>
        <item x="56"/>
        <item x="51"/>
        <item x="54"/>
        <item x="57"/>
        <item x="58"/>
        <item x="59"/>
        <item x="61"/>
        <item x="65"/>
        <item x="64"/>
        <item x="63"/>
        <item x="68"/>
        <item x="67"/>
        <item x="62"/>
        <item x="60"/>
        <item x="69"/>
        <item x="71"/>
        <item x="70"/>
        <item x="66"/>
        <item x="74"/>
        <item x="72"/>
        <item x="73"/>
        <item x="76"/>
        <item x="82"/>
        <item x="77"/>
        <item x="75"/>
        <item x="81"/>
        <item x="78"/>
        <item x="79"/>
        <item x="80"/>
        <item x="83"/>
        <item x="84"/>
        <item x="88"/>
        <item x="85"/>
        <item x="86"/>
        <item x="95"/>
        <item x="332"/>
        <item x="360"/>
        <item x="87"/>
        <item x="89"/>
        <item x="344"/>
        <item x="358"/>
        <item x="364"/>
        <item x="92"/>
        <item x="90"/>
        <item x="91"/>
        <item x="96"/>
        <item x="338"/>
        <item x="102"/>
        <item x="93"/>
        <item x="347"/>
        <item x="351"/>
        <item x="94"/>
        <item x="330"/>
        <item x="103"/>
        <item x="98"/>
        <item x="97"/>
        <item x="99"/>
        <item x="101"/>
        <item x="318"/>
        <item x="349"/>
        <item x="327"/>
        <item x="320"/>
        <item x="363"/>
        <item x="324"/>
        <item x="480"/>
        <item x="100"/>
        <item x="352"/>
        <item x="362"/>
        <item x="342"/>
        <item x="354"/>
        <item x="539"/>
        <item x="366"/>
        <item x="311"/>
        <item x="357"/>
        <item x="317"/>
        <item x="346"/>
        <item x="375"/>
        <item x="345"/>
        <item x="479"/>
        <item x="369"/>
        <item x="339"/>
        <item x="104"/>
        <item x="528"/>
        <item x="323"/>
        <item x="365"/>
        <item x="461"/>
        <item x="109"/>
        <item x="340"/>
        <item x="329"/>
        <item x="105"/>
        <item x="343"/>
        <item x="337"/>
        <item x="319"/>
        <item x="426"/>
        <item x="467"/>
        <item x="321"/>
        <item x="373"/>
        <item x="496"/>
        <item x="350"/>
        <item x="336"/>
        <item x="376"/>
        <item x="106"/>
        <item x="331"/>
        <item x="596"/>
        <item x="442"/>
        <item x="370"/>
        <item x="333"/>
        <item x="108"/>
        <item x="315"/>
        <item x="328"/>
        <item x="425"/>
        <item x="316"/>
        <item x="110"/>
        <item x="314"/>
        <item x="538"/>
        <item x="312"/>
        <item x="107"/>
        <item x="355"/>
        <item x="483"/>
        <item x="297"/>
        <item x="516"/>
        <item x="310"/>
        <item x="304"/>
        <item x="499"/>
        <item x="438"/>
        <item x="348"/>
        <item x="353"/>
        <item x="303"/>
        <item x="322"/>
        <item x="388"/>
        <item x="111"/>
        <item x="341"/>
        <item x="414"/>
        <item x="313"/>
        <item x="548"/>
        <item x="378"/>
        <item x="392"/>
        <item x="305"/>
        <item x="535"/>
        <item x="307"/>
        <item x="302"/>
        <item x="285"/>
        <item x="112"/>
        <item x="113"/>
        <item x="402"/>
        <item x="116"/>
        <item x="558"/>
        <item x="308"/>
        <item x="295"/>
        <item x="325"/>
        <item x="399"/>
        <item x="309"/>
        <item x="368"/>
        <item x="466"/>
        <item x="300"/>
        <item x="522"/>
        <item x="290"/>
        <item x="430"/>
        <item x="117"/>
        <item x="115"/>
        <item x="554"/>
        <item x="114"/>
        <item x="301"/>
        <item x="296"/>
        <item x="306"/>
        <item x="298"/>
        <item x="497"/>
        <item x="418"/>
        <item x="513"/>
        <item x="283"/>
        <item x="299"/>
        <item x="118"/>
        <item x="294"/>
        <item x="122"/>
        <item x="458"/>
        <item x="119"/>
        <item x="387"/>
        <item x="123"/>
        <item x="531"/>
        <item x="545"/>
        <item x="356"/>
        <item x="293"/>
        <item x="291"/>
        <item x="549"/>
        <item x="121"/>
        <item x="120"/>
        <item x="578"/>
        <item x="586"/>
        <item x="476"/>
        <item x="289"/>
        <item x="599"/>
        <item x="292"/>
        <item x="570"/>
        <item x="423"/>
        <item x="590"/>
        <item x="405"/>
        <item x="377"/>
        <item x="124"/>
        <item x="125"/>
        <item x="276"/>
        <item x="284"/>
        <item x="326"/>
        <item x="286"/>
        <item x="288"/>
        <item x="287"/>
        <item x="462"/>
        <item x="541"/>
        <item x="282"/>
        <item x="577"/>
        <item x="563"/>
        <item x="551"/>
        <item x="126"/>
        <item x="127"/>
        <item x="532"/>
        <item x="129"/>
        <item x="255"/>
        <item x="428"/>
        <item x="128"/>
        <item x="279"/>
        <item x="523"/>
        <item x="553"/>
        <item x="130"/>
        <item x="280"/>
        <item x="569"/>
        <item x="602"/>
        <item x="565"/>
        <item x="281"/>
        <item x="547"/>
        <item x="254"/>
        <item x="475"/>
        <item x="575"/>
        <item x="477"/>
        <item x="524"/>
        <item x="579"/>
        <item x="269"/>
        <item x="567"/>
        <item x="561"/>
        <item x="540"/>
        <item x="278"/>
        <item x="550"/>
        <item x="277"/>
        <item x="131"/>
        <item x="275"/>
        <item x="416"/>
        <item x="490"/>
        <item x="486"/>
        <item x="546"/>
        <item x="133"/>
        <item x="537"/>
        <item x="566"/>
        <item x="604"/>
        <item x="132"/>
        <item x="271"/>
        <item x="427"/>
        <item x="274"/>
        <item x="409"/>
        <item x="234"/>
        <item x="587"/>
        <item x="270"/>
        <item x="559"/>
        <item x="272"/>
        <item x="560"/>
        <item x="273"/>
        <item x="136"/>
        <item x="552"/>
        <item x="248"/>
        <item x="134"/>
        <item x="262"/>
        <item x="241"/>
        <item x="380"/>
        <item x="572"/>
        <item x="574"/>
        <item x="471"/>
        <item x="589"/>
        <item x="412"/>
        <item x="393"/>
        <item x="521"/>
        <item x="256"/>
        <item x="555"/>
        <item x="582"/>
        <item x="268"/>
        <item x="557"/>
        <item x="474"/>
        <item x="137"/>
        <item x="491"/>
        <item x="433"/>
        <item x="432"/>
        <item x="571"/>
        <item x="403"/>
        <item x="135"/>
        <item x="527"/>
        <item x="576"/>
        <item x="404"/>
        <item x="503"/>
        <item x="463"/>
        <item x="512"/>
        <item x="266"/>
        <item x="465"/>
        <item x="536"/>
        <item x="520"/>
        <item x="419"/>
        <item x="253"/>
        <item x="449"/>
        <item x="267"/>
        <item x="598"/>
        <item x="460"/>
        <item x="583"/>
        <item x="573"/>
        <item x="444"/>
        <item x="556"/>
        <item x="600"/>
        <item x="502"/>
        <item x="484"/>
        <item x="562"/>
        <item x="235"/>
        <item x="603"/>
        <item x="511"/>
        <item x="265"/>
        <item x="580"/>
        <item x="595"/>
        <item x="482"/>
        <item x="456"/>
        <item x="469"/>
        <item x="514"/>
        <item x="263"/>
        <item x="261"/>
        <item x="591"/>
        <item x="251"/>
        <item x="252"/>
        <item x="530"/>
        <item x="264"/>
        <item x="249"/>
        <item x="564"/>
        <item x="472"/>
        <item x="260"/>
        <item x="257"/>
        <item x="227"/>
        <item x="138"/>
        <item x="588"/>
        <item x="452"/>
        <item x="246"/>
        <item x="233"/>
        <item x="240"/>
        <item x="597"/>
        <item x="242"/>
        <item x="493"/>
        <item x="592"/>
        <item x="258"/>
        <item x="259"/>
        <item x="143"/>
        <item x="420"/>
        <item x="247"/>
        <item x="518"/>
        <item x="601"/>
        <item x="361"/>
        <item x="239"/>
        <item x="447"/>
        <item x="244"/>
        <item x="238"/>
        <item x="250"/>
        <item x="139"/>
        <item x="445"/>
        <item x="237"/>
        <item x="593"/>
        <item x="140"/>
        <item x="142"/>
        <item x="144"/>
        <item x="585"/>
        <item x="141"/>
        <item x="236"/>
        <item x="245"/>
        <item x="232"/>
        <item x="243"/>
        <item x="150"/>
        <item x="581"/>
        <item x="151"/>
        <item x="584"/>
        <item x="145"/>
        <item x="149"/>
        <item x="504"/>
        <item x="157"/>
        <item x="429"/>
        <item x="448"/>
        <item x="231"/>
        <item x="220"/>
        <item x="164"/>
        <item x="594"/>
        <item x="228"/>
        <item x="230"/>
        <item x="146"/>
        <item x="148"/>
        <item x="367"/>
        <item x="229"/>
        <item x="226"/>
        <item x="152"/>
        <item x="147"/>
        <item x="163"/>
        <item x="542"/>
        <item x="450"/>
        <item x="171"/>
        <item x="543"/>
        <item x="213"/>
        <item x="500"/>
        <item x="158"/>
        <item x="154"/>
        <item x="170"/>
        <item x="225"/>
        <item x="156"/>
        <item x="153"/>
        <item x="468"/>
        <item x="464"/>
        <item x="224"/>
        <item x="498"/>
        <item x="440"/>
        <item x="223"/>
        <item x="221"/>
        <item x="162"/>
        <item x="160"/>
        <item x="165"/>
        <item x="155"/>
        <item x="161"/>
        <item x="172"/>
        <item x="159"/>
        <item x="507"/>
        <item x="219"/>
        <item x="222"/>
        <item x="335"/>
        <item x="167"/>
        <item x="178"/>
        <item x="168"/>
        <item x="166"/>
        <item x="206"/>
        <item x="169"/>
        <item x="216"/>
        <item x="415"/>
        <item x="214"/>
        <item x="431"/>
        <item x="217"/>
        <item x="218"/>
        <item x="199"/>
        <item x="212"/>
        <item x="185"/>
        <item x="211"/>
        <item x="173"/>
        <item x="175"/>
        <item x="174"/>
        <item x="179"/>
        <item x="176"/>
        <item x="215"/>
        <item x="177"/>
        <item x="210"/>
        <item x="207"/>
        <item x="510"/>
        <item x="519"/>
        <item x="209"/>
        <item x="192"/>
        <item x="205"/>
        <item x="180"/>
        <item x="200"/>
        <item x="181"/>
        <item x="508"/>
        <item x="203"/>
        <item x="505"/>
        <item x="202"/>
        <item x="201"/>
        <item x="208"/>
        <item x="182"/>
        <item x="198"/>
        <item x="204"/>
        <item x="544"/>
        <item x="186"/>
        <item x="183"/>
        <item x="193"/>
        <item x="184"/>
        <item x="501"/>
        <item x="197"/>
        <item x="470"/>
        <item x="196"/>
        <item x="478"/>
        <item x="191"/>
        <item x="517"/>
        <item x="190"/>
        <item x="187"/>
        <item x="529"/>
        <item x="188"/>
        <item x="195"/>
        <item x="189"/>
        <item x="194"/>
        <item x="411"/>
        <item x="495"/>
        <item x="509"/>
        <item x="533"/>
        <item x="526"/>
        <item x="485"/>
        <item x="473"/>
        <item x="534"/>
        <item x="487"/>
        <item x="453"/>
        <item x="454"/>
        <item x="515"/>
        <item x="506"/>
        <item x="386"/>
        <item x="525"/>
        <item x="489"/>
        <item x="481"/>
        <item x="494"/>
        <item x="455"/>
        <item x="488"/>
        <item x="459"/>
        <item x="492"/>
        <item x="436"/>
        <item x="435"/>
        <item x="451"/>
        <item x="385"/>
        <item x="443"/>
        <item x="413"/>
        <item x="457"/>
        <item x="410"/>
        <item x="568"/>
        <item x="441"/>
        <item x="407"/>
        <item x="401"/>
        <item x="384"/>
        <item x="391"/>
        <item x="371"/>
        <item x="439"/>
        <item x="400"/>
        <item x="417"/>
        <item x="446"/>
        <item x="372"/>
        <item x="395"/>
        <item x="437"/>
        <item x="394"/>
        <item x="434"/>
        <item x="398"/>
        <item x="424"/>
        <item x="374"/>
        <item x="381"/>
        <item x="390"/>
        <item x="421"/>
        <item x="359"/>
        <item x="334"/>
        <item x="408"/>
        <item x="379"/>
        <item x="406"/>
        <item x="397"/>
        <item x="422"/>
        <item x="382"/>
        <item x="389"/>
        <item x="383"/>
        <item x="396"/>
        <item t="default"/>
      </items>
    </pivotField>
    <pivotField dataField="1" showAll="0"/>
    <pivotField dataField="1" showAll="0"/>
    <pivotField dataField="1" showAll="0"/>
    <pivotField dataField="1" showAll="0"/>
    <pivotField dataField="1" showAll="0"/>
  </pivotFields>
  <rowItems count="1">
    <i/>
  </rowItems>
  <colFields count="1">
    <field x="-2"/>
  </colFields>
  <colItems count="6">
    <i>
      <x/>
    </i>
    <i i="1">
      <x v="1"/>
    </i>
    <i i="2">
      <x v="2"/>
    </i>
    <i i="3">
      <x v="3"/>
    </i>
    <i i="4">
      <x v="4"/>
    </i>
    <i i="5">
      <x v="5"/>
    </i>
  </colItems>
  <pageFields count="3">
    <pageField fld="0" item="1" hier="-1"/>
    <pageField fld="1" item="1" hier="-1"/>
    <pageField fld="2" item="3" hier="-1"/>
  </pageFields>
  <dataFields count="6">
    <dataField name="Sum of daily_tested" fld="6" baseField="0" baseItem="0"/>
    <dataField name="Sum of daily_confirmed" fld="3" baseField="0" baseItem="0"/>
    <dataField name="Sum of daily_vaccinated1" fld="7" baseField="0" baseItem="0"/>
    <dataField name="Sum of daily_vaccinated2" fld="8" baseField="0" baseItem="0"/>
    <dataField name="Sum of daily_recovered" fld="5" baseField="0" baseItem="0"/>
    <dataField name="Sum of daily_decease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872719-DB76-4A5B-8302-75F7F3AF233D}"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5:V42" firstHeaderRow="0" firstDataRow="1" firstDataCol="1" rowPageCount="1" colPageCount="1"/>
  <pivotFields count="12">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Page"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dataField="1" showAll="0"/>
    <pivotField showAll="0"/>
    <pivotField dataField="1" showAll="0"/>
    <pivotField dataField="1" showAll="0"/>
    <pivotField dataField="1" showAll="0"/>
    <pivotField dataField="1" showAll="0"/>
    <pivotField dataField="1" showAll="0"/>
    <pivotField dataField="1"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7">
    <i>
      <x/>
    </i>
    <i i="1">
      <x v="1"/>
    </i>
    <i i="2">
      <x v="2"/>
    </i>
    <i i="3">
      <x v="3"/>
    </i>
    <i i="4">
      <x v="4"/>
    </i>
    <i i="5">
      <x v="5"/>
    </i>
    <i i="6">
      <x v="6"/>
    </i>
  </colItems>
  <pageFields count="1">
    <pageField fld="1" hier="-1"/>
  </pageFields>
  <dataFields count="7">
    <dataField name="Sum of population" fld="4" baseField="0" baseItem="0"/>
    <dataField name="Sum of tested" fld="11" baseField="0" baseItem="0"/>
    <dataField name="Sum of confirmed" fld="8" baseField="0" baseItem="0"/>
    <dataField name="Sum of dose_1" fld="6" baseField="0" baseItem="0"/>
    <dataField name="Sum of dose_2" fld="7" baseField="0" baseItem="0"/>
    <dataField name="Sum of recovered" fld="10" baseField="0" baseItem="0"/>
    <dataField name="Sum of deceased"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CBECE6A-4AAF-44E2-AFB5-A16826F329B1}" sourceName="year">
  <pivotTables>
    <pivotTable tabId="1" name="PivotTable13"/>
  </pivotTables>
  <data>
    <tabular pivotCacheId="764848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Name" xr10:uid="{50533ABC-1643-411E-A188-5DF69B7DF880}" sourceName="MonthName">
  <pivotTables>
    <pivotTable tabId="1" name="PivotTable13"/>
  </pivotTables>
  <data>
    <tabular pivotCacheId="7648481">
      <items count="12">
        <i x="0"/>
        <i x="1"/>
        <i x="2"/>
        <i x="3"/>
        <i x="4"/>
        <i x="5"/>
        <i x="6"/>
        <i x="7"/>
        <i x="8"/>
        <i x="9" s="1"/>
        <i x="10" nd="1"/>
        <i x="1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80AB75EC-4E45-4268-843C-66FDD1491D23}" sourceName="year">
  <pivotTables>
    <pivotTable tabId="4" name="PivotTable3"/>
  </pivotTables>
  <data>
    <tabular pivotCacheId="442968519">
      <items count="2">
        <i x="1" s="1"/>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Name1" xr10:uid="{23E72094-6021-4AC1-B007-DA014B6A7A7D}" sourceName="MonthName">
  <pivotTables>
    <pivotTable tabId="4" name="PivotTable3"/>
  </pivotTables>
  <data>
    <tabular pivotCacheId="442968519">
      <items count="12">
        <i x="0"/>
        <i x="1" s="1"/>
        <i x="2"/>
        <i x="3"/>
        <i x="4"/>
        <i x="5"/>
        <i x="6"/>
        <i x="7"/>
        <i x="8"/>
        <i x="9"/>
        <i x="10" nd="1"/>
        <i x="1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of_month1" xr10:uid="{91774607-8809-4FE5-BB95-5C2805CD68BF}" sourceName="week_of_month">
  <pivotTables>
    <pivotTable tabId="4" name="PivotTable3"/>
  </pivotTables>
  <data>
    <tabular pivotCacheId="442968519">
      <items count="5">
        <i x="1"/>
        <i x="2"/>
        <i x="3"/>
        <i x="4" s="1"/>
        <i x="0"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845CB4DC-E11C-46A6-A0EB-678D2A328843}" sourceName="year">
  <pivotTables>
    <pivotTable tabId="4" name="PivotTable4"/>
  </pivotTables>
  <data>
    <tabular pivotCacheId="442968519">
      <items count="2">
        <i x="0"/>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Name2" xr10:uid="{04E5E6AE-5CFD-4E7A-BE98-FD479020C635}" sourceName="MonthName">
  <pivotTables>
    <pivotTable tabId="4" name="PivotTable4"/>
  </pivotTables>
  <data>
    <tabular pivotCacheId="442968519">
      <items count="12">
        <i x="0"/>
        <i x="1"/>
        <i x="2"/>
        <i x="3"/>
        <i x="4"/>
        <i x="5" s="1"/>
        <i x="6"/>
        <i x="7"/>
        <i x="8"/>
        <i x="9"/>
        <i x="10" nd="1"/>
        <i x="1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of_month2" xr10:uid="{22AB3FFE-3678-4CB9-91A4-002010C7990A}" sourceName="week_of_month">
  <pivotTables>
    <pivotTable tabId="4" name="PivotTable4"/>
  </pivotTables>
  <data>
    <tabular pivotCacheId="442968519">
      <items count="5">
        <i x="1"/>
        <i x="2" s="1"/>
        <i x="3"/>
        <i x="4"/>
        <i x="0"/>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filter" xr10:uid="{3F1DBB20-293F-46C9-8BB8-624ABC0CF801}" sourceName="Statefilter">
  <pivotTables>
    <pivotTable tabId="5" name="PivotTable9"/>
  </pivotTables>
  <data>
    <tabular pivotCacheId="1175148315">
      <items count="3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filter 4" xr10:uid="{A228DFD5-668D-4E6D-A9C3-D3788E8DD04A}" cache="Slicer_Statefilter" caption="Statefilter" startItem="1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8C6201C-9173-4D72-AD83-0B4838C67E13}" cache="Slicer_year" caption="year" rowHeight="241300"/>
  <slicer name="MonthName" xr10:uid="{5C136BA1-22B2-4257-89AE-6599E00D4978}" cache="Slicer_MonthName" caption="MonthName" startItem="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468D6DFB-6223-4E4C-8E24-9694DDC42A10}" cache="Slicer_year1" caption="year" rowHeight="241300"/>
  <slicer name="MonthName 1" xr10:uid="{BF6F820D-3DF4-40A7-8F76-45E19961432F}" cache="Slicer_MonthName1" caption="MonthName" rowHeight="241300"/>
  <slicer name="week_of_month 1" xr10:uid="{6985FDA2-7F99-47F3-AD03-A46ADAA139ED}" cache="Slicer_week_of_month1" caption="week_of_month" rowHeight="241300"/>
  <slicer name="year 2" xr10:uid="{89CBBA7D-EDCA-467A-91B4-AF194B525DB9}" cache="Slicer_year2" caption="year" rowHeight="241300"/>
  <slicer name="MonthName 2" xr10:uid="{FB0EC5E1-100B-424B-BF14-63D7FCC66453}" cache="Slicer_MonthName2" caption="MonthName" startItem="4" rowHeight="241300"/>
  <slicer name="week_of_month 2" xr10:uid="{168B1D9E-E672-476D-A314-75FB429B35A8}" cache="Slicer_week_of_month2" caption="week_of_month"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filter" xr10:uid="{1775CAF0-3DAB-4FC3-ADEB-068E46B7728C}" cache="Slicer_Statefilter" caption="Statefilter" startItem="28" rowHeight="241300"/>
  <slicer name="Statefilter 2" xr10:uid="{904FCBAC-2754-42D1-AAF6-4C239B3DAC88}" cache="Slicer_Statefilter" caption="Statefilter" startItem="13" rowHeight="241300"/>
  <slicer name="Statefilter 1" xr10:uid="{BB713D38-2E84-43D0-944C-39845715E375}" cache="Slicer_Statefilter" caption="Statefilter" startItem="28" rowHeight="241300"/>
  <slicer name="Statefilter 3" xr10:uid="{F70A7680-0E44-47EB-8E9A-0D3E4F035E42}" cache="Slicer_Statefilter" caption="Statefilter" rowHeight="241300"/>
</slicers>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614"/>
  <sheetViews>
    <sheetView tabSelected="1" zoomScale="80" zoomScaleNormal="80" workbookViewId="0">
      <pane ySplit="1" topLeftCell="A2" activePane="bottomLeft" state="frozen"/>
      <selection pane="bottomLeft" activeCell="R29" sqref="R29"/>
    </sheetView>
  </sheetViews>
  <sheetFormatPr defaultRowHeight="15" x14ac:dyDescent="0.25"/>
  <cols>
    <col min="1" max="1" width="5.5703125" customWidth="1"/>
    <col min="2" max="3" width="9.5703125" customWidth="1"/>
    <col min="4" max="4" width="9.85546875" customWidth="1"/>
    <col min="5" max="5" width="10.140625" customWidth="1"/>
    <col min="6" max="6" width="9.7109375" customWidth="1"/>
    <col min="7" max="7" width="9.28515625" customWidth="1"/>
    <col min="8" max="8" width="11.5703125" customWidth="1"/>
    <col min="9" max="9" width="12" customWidth="1"/>
    <col min="10" max="10" width="10.28515625" customWidth="1"/>
    <col min="11" max="11" width="9.85546875" customWidth="1"/>
    <col min="12" max="12" width="12" customWidth="1"/>
    <col min="13" max="13" width="11.28515625" customWidth="1"/>
    <col min="14" max="14" width="9.5703125" customWidth="1"/>
    <col min="15" max="15" width="12.28515625" customWidth="1"/>
    <col min="16" max="16" width="10.85546875" customWidth="1"/>
    <col min="19" max="19" width="19.28515625" customWidth="1"/>
    <col min="20" max="20" width="19.140625" customWidth="1"/>
    <col min="21" max="21" width="22.7109375" customWidth="1"/>
    <col min="22" max="22" width="22.42578125" customWidth="1"/>
    <col min="23" max="23" width="24.42578125" customWidth="1"/>
    <col min="24" max="24" width="24.28515625" customWidth="1"/>
    <col min="25" max="25" width="24.42578125" customWidth="1"/>
    <col min="26" max="26" width="24.28515625" customWidth="1"/>
    <col min="27" max="27" width="22.42578125" customWidth="1"/>
    <col min="28" max="28" width="22.28515625" customWidth="1"/>
    <col min="29" max="29" width="22" customWidth="1"/>
    <col min="30" max="30" width="21.7109375" customWidth="1"/>
    <col min="31" max="31" width="17.5703125" customWidth="1"/>
    <col min="32" max="32" width="17.85546875" customWidth="1"/>
    <col min="33" max="33" width="17.5703125" bestFit="1" customWidth="1"/>
  </cols>
  <sheetData>
    <row r="1" spans="1:31" ht="30.75" thickBot="1" x14ac:dyDescent="0.3">
      <c r="A1" s="13" t="s">
        <v>0</v>
      </c>
      <c r="B1" s="13" t="s">
        <v>1</v>
      </c>
      <c r="C1" s="13" t="s">
        <v>67</v>
      </c>
      <c r="D1" s="13" t="s">
        <v>2</v>
      </c>
      <c r="E1" s="13" t="s">
        <v>3</v>
      </c>
      <c r="F1" s="13" t="s">
        <v>4</v>
      </c>
      <c r="G1" s="13" t="s">
        <v>5</v>
      </c>
      <c r="H1" s="13" t="s">
        <v>6</v>
      </c>
      <c r="I1" s="13" t="s">
        <v>7</v>
      </c>
      <c r="J1" s="13" t="s">
        <v>8</v>
      </c>
      <c r="K1" s="13" t="s">
        <v>9</v>
      </c>
      <c r="L1" s="13" t="s">
        <v>10</v>
      </c>
      <c r="M1" s="13" t="s">
        <v>11</v>
      </c>
      <c r="N1" s="13" t="s">
        <v>12</v>
      </c>
      <c r="O1" s="13" t="s">
        <v>13</v>
      </c>
      <c r="P1" s="13" t="s">
        <v>14</v>
      </c>
      <c r="R1" s="16"/>
      <c r="U1" s="17"/>
      <c r="V1" s="33" t="s">
        <v>15</v>
      </c>
      <c r="W1" s="34"/>
      <c r="X1" s="34"/>
      <c r="Y1" s="34"/>
      <c r="Z1" s="34"/>
      <c r="AA1" s="35"/>
      <c r="AB1" s="17"/>
      <c r="AC1" s="17"/>
      <c r="AD1" s="17"/>
      <c r="AE1" s="18"/>
    </row>
    <row r="2" spans="1:31" ht="15.75" thickBot="1" x14ac:dyDescent="0.3">
      <c r="A2">
        <v>2020</v>
      </c>
      <c r="B2" t="s">
        <v>16</v>
      </c>
      <c r="C2">
        <v>1</v>
      </c>
      <c r="D2">
        <v>5</v>
      </c>
      <c r="E2">
        <v>2</v>
      </c>
      <c r="F2">
        <v>2</v>
      </c>
      <c r="G2">
        <v>0</v>
      </c>
      <c r="H2">
        <v>0</v>
      </c>
      <c r="I2">
        <v>0</v>
      </c>
      <c r="J2">
        <v>0</v>
      </c>
      <c r="K2">
        <v>0</v>
      </c>
      <c r="L2">
        <v>0</v>
      </c>
      <c r="M2">
        <v>0</v>
      </c>
      <c r="N2">
        <v>0</v>
      </c>
      <c r="O2">
        <v>0</v>
      </c>
      <c r="P2">
        <v>0</v>
      </c>
      <c r="R2" s="1"/>
      <c r="S2" s="8" t="s">
        <v>0</v>
      </c>
      <c r="T2" s="9">
        <v>2021</v>
      </c>
      <c r="V2" s="36"/>
      <c r="W2" s="37"/>
      <c r="X2" s="37"/>
      <c r="Y2" s="37"/>
      <c r="Z2" s="37"/>
      <c r="AA2" s="38"/>
      <c r="AE2" s="2"/>
    </row>
    <row r="3" spans="1:31" ht="15.75" thickBot="1" x14ac:dyDescent="0.3">
      <c r="A3">
        <v>2020</v>
      </c>
      <c r="B3" t="s">
        <v>18</v>
      </c>
      <c r="C3">
        <v>2</v>
      </c>
      <c r="D3">
        <v>1</v>
      </c>
      <c r="E3">
        <v>2</v>
      </c>
      <c r="F3">
        <v>4</v>
      </c>
      <c r="G3">
        <v>0</v>
      </c>
      <c r="H3">
        <v>0</v>
      </c>
      <c r="I3">
        <v>0</v>
      </c>
      <c r="J3">
        <v>0</v>
      </c>
      <c r="K3">
        <v>0</v>
      </c>
      <c r="L3">
        <v>0</v>
      </c>
      <c r="M3">
        <v>0</v>
      </c>
      <c r="N3">
        <v>0</v>
      </c>
      <c r="O3">
        <v>0</v>
      </c>
      <c r="P3">
        <v>0</v>
      </c>
      <c r="R3" s="1"/>
      <c r="S3" s="8" t="s">
        <v>1</v>
      </c>
      <c r="T3" s="10" t="s">
        <v>52</v>
      </c>
      <c r="V3" s="39"/>
      <c r="W3" s="40"/>
      <c r="X3" s="40"/>
      <c r="Y3" s="40"/>
      <c r="Z3" s="40"/>
      <c r="AA3" s="41"/>
      <c r="AE3" s="2"/>
    </row>
    <row r="4" spans="1:31" ht="15.75" thickBot="1" x14ac:dyDescent="0.3">
      <c r="A4">
        <v>2020</v>
      </c>
      <c r="B4" t="s">
        <v>18</v>
      </c>
      <c r="C4">
        <v>2</v>
      </c>
      <c r="D4">
        <v>1</v>
      </c>
      <c r="E4">
        <v>2</v>
      </c>
      <c r="F4">
        <v>6</v>
      </c>
      <c r="G4">
        <v>0</v>
      </c>
      <c r="H4">
        <v>0</v>
      </c>
      <c r="I4">
        <v>0</v>
      </c>
      <c r="J4">
        <v>0</v>
      </c>
      <c r="K4">
        <v>0</v>
      </c>
      <c r="L4">
        <v>0</v>
      </c>
      <c r="M4">
        <v>0</v>
      </c>
      <c r="N4">
        <v>0</v>
      </c>
      <c r="O4">
        <v>0</v>
      </c>
      <c r="P4">
        <v>0</v>
      </c>
      <c r="R4" s="1"/>
      <c r="AE4" s="2"/>
    </row>
    <row r="5" spans="1:31" ht="15.75" thickBot="1" x14ac:dyDescent="0.3">
      <c r="A5">
        <v>2020</v>
      </c>
      <c r="B5" t="s">
        <v>18</v>
      </c>
      <c r="C5">
        <v>2</v>
      </c>
      <c r="D5">
        <v>2</v>
      </c>
      <c r="E5">
        <v>0</v>
      </c>
      <c r="F5">
        <v>6</v>
      </c>
      <c r="G5">
        <v>0</v>
      </c>
      <c r="H5">
        <v>0</v>
      </c>
      <c r="I5">
        <v>6</v>
      </c>
      <c r="J5">
        <v>6</v>
      </c>
      <c r="K5">
        <v>0</v>
      </c>
      <c r="L5">
        <v>0</v>
      </c>
      <c r="M5">
        <v>0</v>
      </c>
      <c r="N5">
        <v>0</v>
      </c>
      <c r="O5">
        <v>0</v>
      </c>
      <c r="P5">
        <v>0</v>
      </c>
      <c r="R5" s="1"/>
      <c r="S5" s="11" t="s">
        <v>19</v>
      </c>
      <c r="T5" s="12" t="s">
        <v>20</v>
      </c>
      <c r="U5" s="12" t="s">
        <v>21</v>
      </c>
      <c r="V5" s="12" t="s">
        <v>22</v>
      </c>
      <c r="W5" s="12" t="s">
        <v>23</v>
      </c>
      <c r="X5" s="12" t="s">
        <v>24</v>
      </c>
      <c r="Y5" s="12" t="s">
        <v>25</v>
      </c>
      <c r="Z5" s="12" t="s">
        <v>26</v>
      </c>
      <c r="AA5" s="12" t="s">
        <v>27</v>
      </c>
      <c r="AB5" s="12" t="s">
        <v>28</v>
      </c>
      <c r="AC5" s="12" t="s">
        <v>29</v>
      </c>
      <c r="AD5" s="10" t="s">
        <v>30</v>
      </c>
      <c r="AE5" s="2"/>
    </row>
    <row r="6" spans="1:31" ht="15.75" thickBot="1" x14ac:dyDescent="0.3">
      <c r="A6">
        <v>2020</v>
      </c>
      <c r="B6" t="s">
        <v>31</v>
      </c>
      <c r="C6">
        <v>3</v>
      </c>
      <c r="D6">
        <v>1</v>
      </c>
      <c r="E6">
        <v>4</v>
      </c>
      <c r="F6">
        <v>10</v>
      </c>
      <c r="G6">
        <v>0</v>
      </c>
      <c r="H6">
        <v>0</v>
      </c>
      <c r="I6">
        <v>0</v>
      </c>
      <c r="J6">
        <v>6</v>
      </c>
      <c r="K6">
        <v>0</v>
      </c>
      <c r="L6">
        <v>0</v>
      </c>
      <c r="M6">
        <v>0</v>
      </c>
      <c r="N6">
        <v>0</v>
      </c>
      <c r="O6">
        <v>0</v>
      </c>
      <c r="P6">
        <v>0</v>
      </c>
      <c r="R6" s="1"/>
      <c r="S6" s="69">
        <v>80339029</v>
      </c>
      <c r="T6" s="70">
        <v>1263574151</v>
      </c>
      <c r="U6" s="70">
        <v>1040220</v>
      </c>
      <c r="V6" s="70">
        <v>68571224</v>
      </c>
      <c r="W6" s="70">
        <v>163950383</v>
      </c>
      <c r="X6" s="70">
        <v>1462505570</v>
      </c>
      <c r="Y6" s="70">
        <v>181542428</v>
      </c>
      <c r="Z6" s="70">
        <v>659940771</v>
      </c>
      <c r="AA6" s="70">
        <v>1251590</v>
      </c>
      <c r="AB6" s="70">
        <v>67322678</v>
      </c>
      <c r="AC6" s="70">
        <v>20196</v>
      </c>
      <c r="AD6" s="71">
        <v>916940</v>
      </c>
      <c r="AE6" s="2"/>
    </row>
    <row r="7" spans="1:31" x14ac:dyDescent="0.25">
      <c r="A7">
        <v>2020</v>
      </c>
      <c r="B7" t="s">
        <v>31</v>
      </c>
      <c r="C7">
        <v>3</v>
      </c>
      <c r="D7">
        <v>1</v>
      </c>
      <c r="E7">
        <v>2</v>
      </c>
      <c r="F7">
        <v>12</v>
      </c>
      <c r="G7">
        <v>0</v>
      </c>
      <c r="H7">
        <v>0</v>
      </c>
      <c r="I7">
        <v>0</v>
      </c>
      <c r="J7">
        <v>6</v>
      </c>
      <c r="K7">
        <v>0</v>
      </c>
      <c r="L7">
        <v>0</v>
      </c>
      <c r="M7">
        <v>0</v>
      </c>
      <c r="N7">
        <v>0</v>
      </c>
      <c r="O7">
        <v>0</v>
      </c>
      <c r="P7">
        <v>0</v>
      </c>
      <c r="R7" s="1"/>
      <c r="AE7" s="2"/>
    </row>
    <row r="8" spans="1:31" x14ac:dyDescent="0.25">
      <c r="A8">
        <v>2020</v>
      </c>
      <c r="B8" t="s">
        <v>31</v>
      </c>
      <c r="C8">
        <v>3</v>
      </c>
      <c r="D8">
        <v>1</v>
      </c>
      <c r="E8">
        <v>44</v>
      </c>
      <c r="F8">
        <v>56</v>
      </c>
      <c r="G8">
        <v>0</v>
      </c>
      <c r="H8">
        <v>0</v>
      </c>
      <c r="I8">
        <v>0</v>
      </c>
      <c r="J8">
        <v>6</v>
      </c>
      <c r="K8">
        <v>0</v>
      </c>
      <c r="L8">
        <v>0</v>
      </c>
      <c r="M8">
        <v>0</v>
      </c>
      <c r="N8">
        <v>0</v>
      </c>
      <c r="O8">
        <v>0</v>
      </c>
      <c r="P8">
        <v>0</v>
      </c>
      <c r="R8" s="1"/>
      <c r="S8" s="42" t="s">
        <v>32</v>
      </c>
      <c r="T8" s="43"/>
      <c r="X8" s="44" t="s">
        <v>33</v>
      </c>
      <c r="Y8" s="44"/>
      <c r="AA8" s="44" t="s">
        <v>34</v>
      </c>
      <c r="AB8" s="44"/>
      <c r="AE8" s="2"/>
    </row>
    <row r="9" spans="1:31" x14ac:dyDescent="0.25">
      <c r="A9">
        <v>2020</v>
      </c>
      <c r="B9" t="s">
        <v>31</v>
      </c>
      <c r="C9">
        <v>3</v>
      </c>
      <c r="D9">
        <v>1</v>
      </c>
      <c r="E9">
        <v>4</v>
      </c>
      <c r="F9">
        <v>60</v>
      </c>
      <c r="G9">
        <v>0</v>
      </c>
      <c r="H9">
        <v>0</v>
      </c>
      <c r="I9">
        <v>0</v>
      </c>
      <c r="J9">
        <v>6</v>
      </c>
      <c r="K9">
        <v>0</v>
      </c>
      <c r="L9">
        <v>0</v>
      </c>
      <c r="M9">
        <v>0</v>
      </c>
      <c r="N9">
        <v>0</v>
      </c>
      <c r="O9">
        <v>0</v>
      </c>
      <c r="P9">
        <v>0</v>
      </c>
      <c r="R9" s="32"/>
      <c r="S9" s="3" t="s">
        <v>35</v>
      </c>
      <c r="T9" s="3">
        <f>Y9</f>
        <v>80339029</v>
      </c>
      <c r="X9" s="3" t="s">
        <v>35</v>
      </c>
      <c r="Y9" s="3">
        <f>GETPIVOTDATA("Sum of daily_tested",$S$5)</f>
        <v>80339029</v>
      </c>
      <c r="AA9" s="3" t="s">
        <v>35</v>
      </c>
      <c r="AB9" s="3">
        <f>GETPIVOTDATA("Max of total_tested",$S$5)</f>
        <v>1263574151</v>
      </c>
      <c r="AE9" s="2"/>
    </row>
    <row r="10" spans="1:31" x14ac:dyDescent="0.25">
      <c r="A10">
        <v>2020</v>
      </c>
      <c r="B10" t="s">
        <v>31</v>
      </c>
      <c r="C10">
        <v>3</v>
      </c>
      <c r="D10">
        <v>1</v>
      </c>
      <c r="E10">
        <v>2</v>
      </c>
      <c r="F10">
        <v>62</v>
      </c>
      <c r="G10">
        <v>0</v>
      </c>
      <c r="H10">
        <v>0</v>
      </c>
      <c r="I10">
        <v>0</v>
      </c>
      <c r="J10">
        <v>6</v>
      </c>
      <c r="K10">
        <v>0</v>
      </c>
      <c r="L10">
        <v>0</v>
      </c>
      <c r="M10">
        <v>0</v>
      </c>
      <c r="N10">
        <v>0</v>
      </c>
      <c r="O10">
        <v>0</v>
      </c>
      <c r="P10">
        <v>0</v>
      </c>
      <c r="R10" s="32"/>
      <c r="S10" s="3" t="s">
        <v>36</v>
      </c>
      <c r="T10" s="3">
        <f>AB9</f>
        <v>1263574151</v>
      </c>
      <c r="X10" s="3" t="s">
        <v>37</v>
      </c>
      <c r="Y10" s="3">
        <f>GETPIVOTDATA("Sum of daily_confirmed",$S$5)</f>
        <v>1040220</v>
      </c>
      <c r="AA10" s="3" t="s">
        <v>37</v>
      </c>
      <c r="AB10" s="3">
        <f>GETPIVOTDATA("Max of total_confirmed",$S$5)</f>
        <v>68571224</v>
      </c>
      <c r="AE10" s="2"/>
    </row>
    <row r="11" spans="1:31" x14ac:dyDescent="0.25">
      <c r="A11">
        <v>2020</v>
      </c>
      <c r="B11" t="s">
        <v>31</v>
      </c>
      <c r="C11">
        <v>3</v>
      </c>
      <c r="D11">
        <v>1</v>
      </c>
      <c r="E11">
        <v>6</v>
      </c>
      <c r="F11">
        <v>68</v>
      </c>
      <c r="G11">
        <v>0</v>
      </c>
      <c r="H11">
        <v>0</v>
      </c>
      <c r="I11">
        <v>0</v>
      </c>
      <c r="J11">
        <v>6</v>
      </c>
      <c r="K11">
        <v>0</v>
      </c>
      <c r="L11">
        <v>0</v>
      </c>
      <c r="M11">
        <v>0</v>
      </c>
      <c r="N11">
        <v>0</v>
      </c>
      <c r="O11">
        <v>0</v>
      </c>
      <c r="P11">
        <v>0</v>
      </c>
      <c r="R11" s="32"/>
      <c r="S11" s="3" t="s">
        <v>37</v>
      </c>
      <c r="T11" s="3">
        <f>Y10</f>
        <v>1040220</v>
      </c>
      <c r="X11" s="3" t="s">
        <v>38</v>
      </c>
      <c r="Y11" s="3">
        <f>GETPIVOTDATA("Sum of daily_vaccinated1",$S$5)</f>
        <v>163950383</v>
      </c>
      <c r="AA11" s="3" t="s">
        <v>38</v>
      </c>
      <c r="AB11" s="3">
        <f>GETPIVOTDATA("Max of total_vaccinated1",$S$5)</f>
        <v>1462505570</v>
      </c>
      <c r="AE11" s="2"/>
    </row>
    <row r="12" spans="1:31" x14ac:dyDescent="0.25">
      <c r="A12">
        <v>2020</v>
      </c>
      <c r="B12" t="s">
        <v>31</v>
      </c>
      <c r="C12">
        <v>3</v>
      </c>
      <c r="D12">
        <v>2</v>
      </c>
      <c r="E12">
        <v>10</v>
      </c>
      <c r="F12">
        <v>78</v>
      </c>
      <c r="G12">
        <v>0</v>
      </c>
      <c r="H12">
        <v>0</v>
      </c>
      <c r="I12">
        <v>0</v>
      </c>
      <c r="J12">
        <v>6</v>
      </c>
      <c r="K12">
        <v>0</v>
      </c>
      <c r="L12">
        <v>0</v>
      </c>
      <c r="M12">
        <v>0</v>
      </c>
      <c r="N12">
        <v>0</v>
      </c>
      <c r="O12">
        <v>0</v>
      </c>
      <c r="P12">
        <v>0</v>
      </c>
      <c r="R12" s="32"/>
      <c r="S12" s="3" t="s">
        <v>39</v>
      </c>
      <c r="T12" s="3">
        <f>AB10</f>
        <v>68571224</v>
      </c>
      <c r="X12" s="3" t="s">
        <v>40</v>
      </c>
      <c r="Y12" s="3">
        <f>GETPIVOTDATA("Sum of daily_vaccinated2",$S$5)</f>
        <v>181542428</v>
      </c>
      <c r="AA12" s="3" t="s">
        <v>40</v>
      </c>
      <c r="AB12" s="3">
        <f>GETPIVOTDATA("Max of total_vaccinated2",$S$5)</f>
        <v>659940771</v>
      </c>
      <c r="AE12" s="2"/>
    </row>
    <row r="13" spans="1:31" x14ac:dyDescent="0.25">
      <c r="A13">
        <v>2020</v>
      </c>
      <c r="B13" t="s">
        <v>31</v>
      </c>
      <c r="C13">
        <v>3</v>
      </c>
      <c r="D13">
        <v>2</v>
      </c>
      <c r="E13">
        <v>18</v>
      </c>
      <c r="F13">
        <v>96</v>
      </c>
      <c r="G13">
        <v>0</v>
      </c>
      <c r="H13">
        <v>0</v>
      </c>
      <c r="I13">
        <v>0</v>
      </c>
      <c r="J13">
        <v>6</v>
      </c>
      <c r="K13">
        <v>0</v>
      </c>
      <c r="L13">
        <v>0</v>
      </c>
      <c r="M13">
        <v>0</v>
      </c>
      <c r="N13">
        <v>0</v>
      </c>
      <c r="O13">
        <v>0</v>
      </c>
      <c r="P13">
        <v>0</v>
      </c>
      <c r="R13" s="32"/>
      <c r="S13" s="3" t="s">
        <v>38</v>
      </c>
      <c r="T13" s="3">
        <f>Y11</f>
        <v>163950383</v>
      </c>
      <c r="X13" s="3" t="s">
        <v>41</v>
      </c>
      <c r="Y13" s="3">
        <f>GETPIVOTDATA("Sum of daily_recovered",$S$5)</f>
        <v>1251590</v>
      </c>
      <c r="AA13" s="3" t="s">
        <v>41</v>
      </c>
      <c r="AB13" s="3">
        <f>GETPIVOTDATA("Max of total_recovered",$S$5)</f>
        <v>67322678</v>
      </c>
      <c r="AE13" s="2"/>
    </row>
    <row r="14" spans="1:31" x14ac:dyDescent="0.25">
      <c r="A14">
        <v>2020</v>
      </c>
      <c r="B14" t="s">
        <v>31</v>
      </c>
      <c r="C14">
        <v>3</v>
      </c>
      <c r="D14">
        <v>2</v>
      </c>
      <c r="E14">
        <v>30</v>
      </c>
      <c r="F14">
        <v>126</v>
      </c>
      <c r="G14">
        <v>0</v>
      </c>
      <c r="H14">
        <v>0</v>
      </c>
      <c r="I14">
        <v>0</v>
      </c>
      <c r="J14">
        <v>6</v>
      </c>
      <c r="K14">
        <v>0</v>
      </c>
      <c r="L14">
        <v>0</v>
      </c>
      <c r="M14">
        <v>0</v>
      </c>
      <c r="N14">
        <v>0</v>
      </c>
      <c r="O14">
        <v>0</v>
      </c>
      <c r="P14">
        <v>0</v>
      </c>
      <c r="R14" s="32"/>
      <c r="S14" s="3" t="s">
        <v>42</v>
      </c>
      <c r="T14" s="3">
        <f>AB11</f>
        <v>1462505570</v>
      </c>
      <c r="X14" s="3" t="s">
        <v>43</v>
      </c>
      <c r="Y14" s="3">
        <f>GETPIVOTDATA("Sum of daily_deceased",$S$5)</f>
        <v>20196</v>
      </c>
      <c r="AA14" s="3" t="s">
        <v>43</v>
      </c>
      <c r="AB14" s="3">
        <f>GETPIVOTDATA("Max of total_deceased",$S$5)</f>
        <v>916940</v>
      </c>
      <c r="AE14" s="2"/>
    </row>
    <row r="15" spans="1:31" x14ac:dyDescent="0.25">
      <c r="A15">
        <v>2020</v>
      </c>
      <c r="B15" t="s">
        <v>31</v>
      </c>
      <c r="C15">
        <v>3</v>
      </c>
      <c r="D15">
        <v>2</v>
      </c>
      <c r="E15">
        <v>16</v>
      </c>
      <c r="F15">
        <v>142</v>
      </c>
      <c r="G15">
        <v>0</v>
      </c>
      <c r="H15">
        <v>0</v>
      </c>
      <c r="I15">
        <v>0</v>
      </c>
      <c r="J15">
        <v>6</v>
      </c>
      <c r="K15">
        <v>0</v>
      </c>
      <c r="L15">
        <v>0</v>
      </c>
      <c r="M15">
        <v>0</v>
      </c>
      <c r="N15">
        <v>0</v>
      </c>
      <c r="O15">
        <v>0</v>
      </c>
      <c r="P15">
        <v>0</v>
      </c>
      <c r="R15" s="32"/>
      <c r="S15" s="3" t="s">
        <v>40</v>
      </c>
      <c r="T15" s="3">
        <f>Y12</f>
        <v>181542428</v>
      </c>
      <c r="AE15" s="2"/>
    </row>
    <row r="16" spans="1:31" x14ac:dyDescent="0.25">
      <c r="A16">
        <v>2020</v>
      </c>
      <c r="B16" t="s">
        <v>31</v>
      </c>
      <c r="C16">
        <v>3</v>
      </c>
      <c r="D16">
        <v>2</v>
      </c>
      <c r="E16">
        <v>20</v>
      </c>
      <c r="F16">
        <v>162</v>
      </c>
      <c r="G16">
        <v>0</v>
      </c>
      <c r="H16">
        <v>0</v>
      </c>
      <c r="I16">
        <v>0</v>
      </c>
      <c r="J16">
        <v>6</v>
      </c>
      <c r="K16">
        <v>0</v>
      </c>
      <c r="L16">
        <v>0</v>
      </c>
      <c r="M16">
        <v>0</v>
      </c>
      <c r="N16">
        <v>0</v>
      </c>
      <c r="O16">
        <v>0</v>
      </c>
      <c r="P16">
        <v>0</v>
      </c>
      <c r="R16" s="32"/>
      <c r="S16" s="3" t="s">
        <v>44</v>
      </c>
      <c r="T16" s="3">
        <f>AB12</f>
        <v>659940771</v>
      </c>
      <c r="AE16" s="2"/>
    </row>
    <row r="17" spans="1:31" x14ac:dyDescent="0.25">
      <c r="A17">
        <v>2020</v>
      </c>
      <c r="B17" t="s">
        <v>31</v>
      </c>
      <c r="C17">
        <v>3</v>
      </c>
      <c r="D17">
        <v>2</v>
      </c>
      <c r="E17">
        <v>20</v>
      </c>
      <c r="F17">
        <v>182</v>
      </c>
      <c r="G17">
        <v>2</v>
      </c>
      <c r="H17">
        <v>2</v>
      </c>
      <c r="I17">
        <v>0</v>
      </c>
      <c r="J17">
        <v>6</v>
      </c>
      <c r="K17">
        <v>6500</v>
      </c>
      <c r="L17">
        <v>6500</v>
      </c>
      <c r="M17">
        <v>0</v>
      </c>
      <c r="N17">
        <v>0</v>
      </c>
      <c r="O17">
        <v>0</v>
      </c>
      <c r="P17">
        <v>0</v>
      </c>
      <c r="R17" s="32"/>
      <c r="S17" s="3" t="s">
        <v>41</v>
      </c>
      <c r="T17" s="3">
        <f>Y13</f>
        <v>1251590</v>
      </c>
      <c r="V17" t="s">
        <v>56</v>
      </c>
      <c r="W17" s="15">
        <f>Data_1!Y10/Data_1!Y9</f>
        <v>1.2947878670527621E-2</v>
      </c>
      <c r="AE17" s="2"/>
    </row>
    <row r="18" spans="1:31" x14ac:dyDescent="0.25">
      <c r="A18">
        <v>2020</v>
      </c>
      <c r="B18" t="s">
        <v>31</v>
      </c>
      <c r="C18">
        <v>3</v>
      </c>
      <c r="D18">
        <v>2</v>
      </c>
      <c r="E18">
        <v>22</v>
      </c>
      <c r="F18">
        <v>204</v>
      </c>
      <c r="G18">
        <v>0</v>
      </c>
      <c r="H18">
        <v>2</v>
      </c>
      <c r="I18">
        <v>0</v>
      </c>
      <c r="J18">
        <v>6</v>
      </c>
      <c r="K18">
        <v>0</v>
      </c>
      <c r="L18">
        <v>6500</v>
      </c>
      <c r="M18">
        <v>0</v>
      </c>
      <c r="N18">
        <v>0</v>
      </c>
      <c r="O18">
        <v>0</v>
      </c>
      <c r="P18">
        <v>0</v>
      </c>
      <c r="R18" s="32"/>
      <c r="S18" s="3" t="s">
        <v>45</v>
      </c>
      <c r="T18" s="3">
        <f>AB13</f>
        <v>67322678</v>
      </c>
      <c r="V18" t="s">
        <v>57</v>
      </c>
      <c r="W18" s="14">
        <f>AB10/AB9</f>
        <v>5.4267669171399503E-2</v>
      </c>
      <c r="AE18" s="2"/>
    </row>
    <row r="19" spans="1:31" ht="15" customHeight="1" x14ac:dyDescent="0.25">
      <c r="A19">
        <v>2020</v>
      </c>
      <c r="B19" t="s">
        <v>31</v>
      </c>
      <c r="C19">
        <v>3</v>
      </c>
      <c r="D19">
        <v>3</v>
      </c>
      <c r="E19">
        <v>20</v>
      </c>
      <c r="F19">
        <v>224</v>
      </c>
      <c r="G19">
        <v>0</v>
      </c>
      <c r="H19">
        <v>2</v>
      </c>
      <c r="I19">
        <v>0</v>
      </c>
      <c r="J19">
        <v>6</v>
      </c>
      <c r="K19">
        <v>0</v>
      </c>
      <c r="L19">
        <v>6500</v>
      </c>
      <c r="M19">
        <v>0</v>
      </c>
      <c r="N19">
        <v>0</v>
      </c>
      <c r="O19">
        <v>0</v>
      </c>
      <c r="P19">
        <v>0</v>
      </c>
      <c r="R19" s="32"/>
      <c r="S19" s="3" t="s">
        <v>43</v>
      </c>
      <c r="T19" s="3">
        <f>Y14</f>
        <v>20196</v>
      </c>
      <c r="V19" t="s">
        <v>58</v>
      </c>
      <c r="W19" s="14">
        <f>AB13/AB10</f>
        <v>0.98179198317941652</v>
      </c>
      <c r="AE19" s="2"/>
    </row>
    <row r="20" spans="1:31" x14ac:dyDescent="0.25">
      <c r="A20">
        <v>2020</v>
      </c>
      <c r="B20" t="s">
        <v>31</v>
      </c>
      <c r="C20">
        <v>3</v>
      </c>
      <c r="D20">
        <v>3</v>
      </c>
      <c r="E20">
        <v>28</v>
      </c>
      <c r="F20">
        <v>252</v>
      </c>
      <c r="G20">
        <v>0</v>
      </c>
      <c r="H20">
        <v>2</v>
      </c>
      <c r="I20">
        <v>0</v>
      </c>
      <c r="J20">
        <v>6</v>
      </c>
      <c r="K20">
        <v>0</v>
      </c>
      <c r="L20">
        <v>6500</v>
      </c>
      <c r="M20">
        <v>0</v>
      </c>
      <c r="N20">
        <v>0</v>
      </c>
      <c r="O20">
        <v>0</v>
      </c>
      <c r="P20">
        <v>0</v>
      </c>
      <c r="R20" s="32"/>
      <c r="S20" s="3" t="s">
        <v>46</v>
      </c>
      <c r="T20" s="3">
        <f>AB14</f>
        <v>916940</v>
      </c>
      <c r="V20" t="s">
        <v>59</v>
      </c>
      <c r="W20" s="14">
        <f>AB14/AB10</f>
        <v>1.337208156004332E-2</v>
      </c>
      <c r="AE20" s="2"/>
    </row>
    <row r="21" spans="1:31" x14ac:dyDescent="0.25">
      <c r="A21">
        <v>2020</v>
      </c>
      <c r="B21" t="s">
        <v>31</v>
      </c>
      <c r="C21">
        <v>3</v>
      </c>
      <c r="D21">
        <v>3</v>
      </c>
      <c r="E21">
        <v>40</v>
      </c>
      <c r="F21">
        <v>292</v>
      </c>
      <c r="G21">
        <v>0</v>
      </c>
      <c r="H21">
        <v>2</v>
      </c>
      <c r="I21">
        <v>0</v>
      </c>
      <c r="J21">
        <v>6</v>
      </c>
      <c r="K21">
        <v>0</v>
      </c>
      <c r="L21">
        <v>6500</v>
      </c>
      <c r="M21">
        <v>0</v>
      </c>
      <c r="N21">
        <v>0</v>
      </c>
      <c r="O21">
        <v>0</v>
      </c>
      <c r="P21">
        <v>0</v>
      </c>
      <c r="R21" s="1"/>
      <c r="AE21" s="2"/>
    </row>
    <row r="22" spans="1:31" ht="15.75" thickBot="1" x14ac:dyDescent="0.3">
      <c r="A22">
        <v>2020</v>
      </c>
      <c r="B22" t="s">
        <v>31</v>
      </c>
      <c r="C22">
        <v>3</v>
      </c>
      <c r="D22">
        <v>3</v>
      </c>
      <c r="E22">
        <v>50</v>
      </c>
      <c r="F22">
        <v>342</v>
      </c>
      <c r="G22">
        <v>0</v>
      </c>
      <c r="H22">
        <v>2</v>
      </c>
      <c r="I22">
        <v>0</v>
      </c>
      <c r="J22">
        <v>6</v>
      </c>
      <c r="K22">
        <v>6625</v>
      </c>
      <c r="L22">
        <v>13125</v>
      </c>
      <c r="M22">
        <v>0</v>
      </c>
      <c r="N22">
        <v>0</v>
      </c>
      <c r="O22">
        <v>0</v>
      </c>
      <c r="P22">
        <v>0</v>
      </c>
      <c r="R22" s="4"/>
      <c r="S22" s="5"/>
      <c r="T22" s="5"/>
      <c r="U22" s="5"/>
      <c r="V22" s="5"/>
      <c r="W22" s="5"/>
      <c r="X22" s="5"/>
      <c r="Y22" s="5"/>
      <c r="Z22" s="5"/>
      <c r="AA22" s="5"/>
      <c r="AB22" s="5"/>
      <c r="AC22" s="5"/>
      <c r="AD22" s="5"/>
      <c r="AE22" s="6"/>
    </row>
    <row r="23" spans="1:31" x14ac:dyDescent="0.25">
      <c r="A23">
        <v>2020</v>
      </c>
      <c r="B23" t="s">
        <v>31</v>
      </c>
      <c r="C23">
        <v>3</v>
      </c>
      <c r="D23">
        <v>3</v>
      </c>
      <c r="E23">
        <v>54</v>
      </c>
      <c r="F23">
        <v>396</v>
      </c>
      <c r="G23">
        <v>0</v>
      </c>
      <c r="H23">
        <v>2</v>
      </c>
      <c r="I23">
        <v>0</v>
      </c>
      <c r="J23">
        <v>6</v>
      </c>
      <c r="K23">
        <v>1050</v>
      </c>
      <c r="L23">
        <v>14175</v>
      </c>
      <c r="M23">
        <v>0</v>
      </c>
      <c r="N23">
        <v>0</v>
      </c>
      <c r="O23">
        <v>0</v>
      </c>
      <c r="P23">
        <v>0</v>
      </c>
    </row>
    <row r="24" spans="1:31" x14ac:dyDescent="0.25">
      <c r="A24">
        <v>2020</v>
      </c>
      <c r="B24" t="s">
        <v>31</v>
      </c>
      <c r="C24">
        <v>3</v>
      </c>
      <c r="D24">
        <v>3</v>
      </c>
      <c r="E24">
        <v>116</v>
      </c>
      <c r="F24">
        <v>512</v>
      </c>
      <c r="G24">
        <v>0</v>
      </c>
      <c r="H24">
        <v>2</v>
      </c>
      <c r="I24">
        <v>2</v>
      </c>
      <c r="J24">
        <v>8</v>
      </c>
      <c r="K24">
        <v>1229</v>
      </c>
      <c r="L24">
        <v>15404</v>
      </c>
      <c r="M24">
        <v>0</v>
      </c>
      <c r="N24">
        <v>0</v>
      </c>
      <c r="O24">
        <v>0</v>
      </c>
      <c r="P24">
        <v>0</v>
      </c>
    </row>
    <row r="25" spans="1:31" x14ac:dyDescent="0.25">
      <c r="A25">
        <v>2020</v>
      </c>
      <c r="B25" t="s">
        <v>31</v>
      </c>
      <c r="C25">
        <v>3</v>
      </c>
      <c r="D25">
        <v>3</v>
      </c>
      <c r="E25">
        <v>156</v>
      </c>
      <c r="F25">
        <v>668</v>
      </c>
      <c r="G25">
        <v>0</v>
      </c>
      <c r="H25">
        <v>2</v>
      </c>
      <c r="I25">
        <v>0</v>
      </c>
      <c r="J25">
        <v>8</v>
      </c>
      <c r="K25">
        <v>1507</v>
      </c>
      <c r="L25">
        <v>16911</v>
      </c>
      <c r="M25">
        <v>0</v>
      </c>
      <c r="N25">
        <v>0</v>
      </c>
      <c r="O25">
        <v>0</v>
      </c>
      <c r="P25">
        <v>0</v>
      </c>
    </row>
    <row r="26" spans="1:31" x14ac:dyDescent="0.25">
      <c r="A26">
        <v>2020</v>
      </c>
      <c r="B26" t="s">
        <v>31</v>
      </c>
      <c r="C26">
        <v>3</v>
      </c>
      <c r="D26">
        <v>4</v>
      </c>
      <c r="E26">
        <v>138</v>
      </c>
      <c r="F26">
        <v>806</v>
      </c>
      <c r="G26">
        <v>0</v>
      </c>
      <c r="H26">
        <v>2</v>
      </c>
      <c r="I26">
        <v>0</v>
      </c>
      <c r="J26">
        <v>8</v>
      </c>
      <c r="K26">
        <v>1216</v>
      </c>
      <c r="L26">
        <v>18127</v>
      </c>
      <c r="M26">
        <v>0</v>
      </c>
      <c r="N26">
        <v>0</v>
      </c>
      <c r="O26">
        <v>0</v>
      </c>
      <c r="P26">
        <v>0</v>
      </c>
    </row>
    <row r="27" spans="1:31" x14ac:dyDescent="0.25">
      <c r="A27">
        <v>2020</v>
      </c>
      <c r="B27" t="s">
        <v>31</v>
      </c>
      <c r="C27">
        <v>3</v>
      </c>
      <c r="D27">
        <v>4</v>
      </c>
      <c r="E27">
        <v>188</v>
      </c>
      <c r="F27">
        <v>994</v>
      </c>
      <c r="G27">
        <v>0</v>
      </c>
      <c r="H27">
        <v>2</v>
      </c>
      <c r="I27">
        <v>0</v>
      </c>
      <c r="J27">
        <v>8</v>
      </c>
      <c r="K27">
        <v>2580</v>
      </c>
      <c r="L27">
        <v>20707</v>
      </c>
      <c r="M27">
        <v>0</v>
      </c>
      <c r="N27">
        <v>0</v>
      </c>
      <c r="O27">
        <v>0</v>
      </c>
      <c r="P27">
        <v>0</v>
      </c>
    </row>
    <row r="28" spans="1:31" x14ac:dyDescent="0.25">
      <c r="A28">
        <v>2020</v>
      </c>
      <c r="B28" t="s">
        <v>31</v>
      </c>
      <c r="C28">
        <v>3</v>
      </c>
      <c r="D28">
        <v>4</v>
      </c>
      <c r="E28">
        <v>148</v>
      </c>
      <c r="F28">
        <v>1142</v>
      </c>
      <c r="G28">
        <v>0</v>
      </c>
      <c r="H28">
        <v>2</v>
      </c>
      <c r="I28">
        <v>4</v>
      </c>
      <c r="J28">
        <v>12</v>
      </c>
      <c r="K28">
        <v>1987</v>
      </c>
      <c r="L28">
        <v>22694</v>
      </c>
      <c r="M28">
        <v>0</v>
      </c>
      <c r="N28">
        <v>0</v>
      </c>
      <c r="O28">
        <v>0</v>
      </c>
      <c r="P28">
        <v>0</v>
      </c>
    </row>
    <row r="29" spans="1:31" x14ac:dyDescent="0.25">
      <c r="A29">
        <v>2020</v>
      </c>
      <c r="B29" t="s">
        <v>31</v>
      </c>
      <c r="C29">
        <v>3</v>
      </c>
      <c r="D29">
        <v>4</v>
      </c>
      <c r="E29">
        <v>172</v>
      </c>
      <c r="F29">
        <v>1314</v>
      </c>
      <c r="G29">
        <v>0</v>
      </c>
      <c r="H29">
        <v>2</v>
      </c>
      <c r="I29">
        <v>0</v>
      </c>
      <c r="J29">
        <v>12</v>
      </c>
      <c r="K29">
        <v>2450</v>
      </c>
      <c r="L29">
        <v>25144</v>
      </c>
      <c r="M29">
        <v>0</v>
      </c>
      <c r="N29">
        <v>0</v>
      </c>
      <c r="O29">
        <v>0</v>
      </c>
      <c r="P29">
        <v>0</v>
      </c>
    </row>
    <row r="30" spans="1:31" x14ac:dyDescent="0.25">
      <c r="A30">
        <v>2020</v>
      </c>
      <c r="B30" t="s">
        <v>31</v>
      </c>
      <c r="C30">
        <v>3</v>
      </c>
      <c r="D30">
        <v>4</v>
      </c>
      <c r="E30">
        <v>146</v>
      </c>
      <c r="F30">
        <v>1460</v>
      </c>
      <c r="G30">
        <v>2</v>
      </c>
      <c r="H30">
        <v>4</v>
      </c>
      <c r="I30">
        <v>0</v>
      </c>
      <c r="J30">
        <v>12</v>
      </c>
      <c r="K30">
        <v>2544</v>
      </c>
      <c r="L30">
        <v>27688</v>
      </c>
      <c r="M30">
        <v>0</v>
      </c>
      <c r="N30">
        <v>0</v>
      </c>
      <c r="O30">
        <v>0</v>
      </c>
      <c r="P30">
        <v>0</v>
      </c>
    </row>
    <row r="31" spans="1:31" x14ac:dyDescent="0.25">
      <c r="A31">
        <v>2020</v>
      </c>
      <c r="B31" t="s">
        <v>31</v>
      </c>
      <c r="C31">
        <v>3</v>
      </c>
      <c r="D31">
        <v>4</v>
      </c>
      <c r="E31">
        <v>306</v>
      </c>
      <c r="F31">
        <v>1766</v>
      </c>
      <c r="G31">
        <v>2</v>
      </c>
      <c r="H31">
        <v>6</v>
      </c>
      <c r="I31">
        <v>4</v>
      </c>
      <c r="J31">
        <v>16</v>
      </c>
      <c r="K31">
        <v>0</v>
      </c>
      <c r="L31">
        <v>27688</v>
      </c>
      <c r="M31">
        <v>0</v>
      </c>
      <c r="N31">
        <v>0</v>
      </c>
      <c r="O31">
        <v>0</v>
      </c>
      <c r="P31">
        <v>0</v>
      </c>
    </row>
    <row r="32" spans="1:31" x14ac:dyDescent="0.25">
      <c r="A32">
        <v>2020</v>
      </c>
      <c r="B32" t="s">
        <v>31</v>
      </c>
      <c r="C32">
        <v>3</v>
      </c>
      <c r="D32">
        <v>4</v>
      </c>
      <c r="E32">
        <v>272</v>
      </c>
      <c r="F32">
        <v>2038</v>
      </c>
      <c r="G32">
        <v>0</v>
      </c>
      <c r="H32">
        <v>6</v>
      </c>
      <c r="I32">
        <v>0</v>
      </c>
      <c r="J32">
        <v>16</v>
      </c>
      <c r="K32">
        <v>0</v>
      </c>
      <c r="L32">
        <v>27688</v>
      </c>
      <c r="M32">
        <v>0</v>
      </c>
      <c r="N32">
        <v>0</v>
      </c>
      <c r="O32">
        <v>0</v>
      </c>
      <c r="P32">
        <v>0</v>
      </c>
    </row>
    <row r="33" spans="1:16" x14ac:dyDescent="0.25">
      <c r="A33">
        <v>2020</v>
      </c>
      <c r="B33" t="s">
        <v>31</v>
      </c>
      <c r="C33">
        <v>3</v>
      </c>
      <c r="D33">
        <v>5</v>
      </c>
      <c r="E33">
        <v>240</v>
      </c>
      <c r="F33">
        <v>2278</v>
      </c>
      <c r="G33">
        <v>50</v>
      </c>
      <c r="H33">
        <v>56</v>
      </c>
      <c r="I33">
        <v>182</v>
      </c>
      <c r="J33">
        <v>198</v>
      </c>
      <c r="K33">
        <v>0</v>
      </c>
      <c r="L33">
        <v>27688</v>
      </c>
      <c r="M33">
        <v>0</v>
      </c>
      <c r="N33">
        <v>0</v>
      </c>
      <c r="O33">
        <v>0</v>
      </c>
      <c r="P33">
        <v>0</v>
      </c>
    </row>
    <row r="34" spans="1:16" x14ac:dyDescent="0.25">
      <c r="A34">
        <v>2020</v>
      </c>
      <c r="B34" t="s">
        <v>31</v>
      </c>
      <c r="C34">
        <v>3</v>
      </c>
      <c r="D34">
        <v>5</v>
      </c>
      <c r="E34">
        <v>374</v>
      </c>
      <c r="F34">
        <v>2652</v>
      </c>
      <c r="G34">
        <v>26</v>
      </c>
      <c r="H34">
        <v>82</v>
      </c>
      <c r="I34">
        <v>84</v>
      </c>
      <c r="J34">
        <v>282</v>
      </c>
      <c r="K34">
        <v>10754</v>
      </c>
      <c r="L34">
        <v>38442</v>
      </c>
      <c r="M34">
        <v>0</v>
      </c>
      <c r="N34">
        <v>0</v>
      </c>
      <c r="O34">
        <v>0</v>
      </c>
      <c r="P34">
        <v>0</v>
      </c>
    </row>
    <row r="35" spans="1:16" x14ac:dyDescent="0.25">
      <c r="A35">
        <v>2020</v>
      </c>
      <c r="B35" t="s">
        <v>31</v>
      </c>
      <c r="C35">
        <v>3</v>
      </c>
      <c r="D35">
        <v>5</v>
      </c>
      <c r="E35">
        <v>618</v>
      </c>
      <c r="F35">
        <v>3270</v>
      </c>
      <c r="G35">
        <v>12</v>
      </c>
      <c r="H35">
        <v>94</v>
      </c>
      <c r="I35">
        <v>38</v>
      </c>
      <c r="J35">
        <v>320</v>
      </c>
      <c r="K35">
        <v>4346</v>
      </c>
      <c r="L35">
        <v>42788</v>
      </c>
      <c r="M35">
        <v>0</v>
      </c>
      <c r="N35">
        <v>0</v>
      </c>
      <c r="O35">
        <v>0</v>
      </c>
      <c r="P35">
        <v>0</v>
      </c>
    </row>
    <row r="36" spans="1:16" x14ac:dyDescent="0.25">
      <c r="A36">
        <v>2020</v>
      </c>
      <c r="B36" t="s">
        <v>47</v>
      </c>
      <c r="C36">
        <v>4</v>
      </c>
      <c r="D36">
        <v>1</v>
      </c>
      <c r="E36">
        <v>848</v>
      </c>
      <c r="F36">
        <v>4118</v>
      </c>
      <c r="G36">
        <v>22</v>
      </c>
      <c r="H36">
        <v>116</v>
      </c>
      <c r="I36">
        <v>18</v>
      </c>
      <c r="J36">
        <v>338</v>
      </c>
      <c r="K36">
        <v>16408</v>
      </c>
      <c r="L36">
        <v>59196</v>
      </c>
      <c r="M36">
        <v>0</v>
      </c>
      <c r="N36">
        <v>0</v>
      </c>
      <c r="O36">
        <v>0</v>
      </c>
      <c r="P36">
        <v>0</v>
      </c>
    </row>
    <row r="37" spans="1:16" x14ac:dyDescent="0.25">
      <c r="A37">
        <v>2020</v>
      </c>
      <c r="B37" t="s">
        <v>47</v>
      </c>
      <c r="C37">
        <v>4</v>
      </c>
      <c r="D37">
        <v>1</v>
      </c>
      <c r="E37">
        <v>972</v>
      </c>
      <c r="F37">
        <v>5090</v>
      </c>
      <c r="G37">
        <v>22</v>
      </c>
      <c r="H37">
        <v>138</v>
      </c>
      <c r="I37">
        <v>44</v>
      </c>
      <c r="J37">
        <v>382</v>
      </c>
      <c r="K37">
        <v>14841</v>
      </c>
      <c r="L37">
        <v>74037</v>
      </c>
      <c r="M37">
        <v>0</v>
      </c>
      <c r="N37">
        <v>0</v>
      </c>
      <c r="O37">
        <v>0</v>
      </c>
      <c r="P37">
        <v>0</v>
      </c>
    </row>
    <row r="38" spans="1:16" x14ac:dyDescent="0.25">
      <c r="A38">
        <v>2020</v>
      </c>
      <c r="B38" t="s">
        <v>47</v>
      </c>
      <c r="C38">
        <v>4</v>
      </c>
      <c r="D38">
        <v>1</v>
      </c>
      <c r="E38">
        <v>1120</v>
      </c>
      <c r="F38">
        <v>6210</v>
      </c>
      <c r="G38">
        <v>28</v>
      </c>
      <c r="H38">
        <v>166</v>
      </c>
      <c r="I38">
        <v>78</v>
      </c>
      <c r="J38">
        <v>460</v>
      </c>
      <c r="K38">
        <v>25068</v>
      </c>
      <c r="L38">
        <v>99105</v>
      </c>
      <c r="M38">
        <v>0</v>
      </c>
      <c r="N38">
        <v>0</v>
      </c>
      <c r="O38">
        <v>0</v>
      </c>
      <c r="P38">
        <v>0</v>
      </c>
    </row>
    <row r="39" spans="1:16" x14ac:dyDescent="0.25">
      <c r="A39">
        <v>2020</v>
      </c>
      <c r="B39" t="s">
        <v>47</v>
      </c>
      <c r="C39">
        <v>4</v>
      </c>
      <c r="D39">
        <v>1</v>
      </c>
      <c r="E39">
        <v>1158</v>
      </c>
      <c r="F39">
        <v>7368</v>
      </c>
      <c r="G39">
        <v>26</v>
      </c>
      <c r="H39">
        <v>192</v>
      </c>
      <c r="I39">
        <v>112</v>
      </c>
      <c r="J39">
        <v>572</v>
      </c>
      <c r="K39">
        <v>11693</v>
      </c>
      <c r="L39">
        <v>110798</v>
      </c>
      <c r="M39">
        <v>0</v>
      </c>
      <c r="N39">
        <v>0</v>
      </c>
      <c r="O39">
        <v>0</v>
      </c>
      <c r="P39">
        <v>0</v>
      </c>
    </row>
    <row r="40" spans="1:16" x14ac:dyDescent="0.25">
      <c r="A40">
        <v>2020</v>
      </c>
      <c r="B40" t="s">
        <v>47</v>
      </c>
      <c r="C40">
        <v>4</v>
      </c>
      <c r="D40">
        <v>1</v>
      </c>
      <c r="E40">
        <v>1218</v>
      </c>
      <c r="F40">
        <v>8586</v>
      </c>
      <c r="G40">
        <v>44</v>
      </c>
      <c r="H40">
        <v>236</v>
      </c>
      <c r="I40">
        <v>86</v>
      </c>
      <c r="J40">
        <v>658</v>
      </c>
      <c r="K40">
        <v>37173</v>
      </c>
      <c r="L40">
        <v>147971</v>
      </c>
      <c r="M40">
        <v>0</v>
      </c>
      <c r="N40">
        <v>0</v>
      </c>
      <c r="O40">
        <v>0</v>
      </c>
      <c r="P40">
        <v>0</v>
      </c>
    </row>
    <row r="41" spans="1:16" x14ac:dyDescent="0.25">
      <c r="A41">
        <v>2020</v>
      </c>
      <c r="B41" t="s">
        <v>47</v>
      </c>
      <c r="C41">
        <v>4</v>
      </c>
      <c r="D41">
        <v>1</v>
      </c>
      <c r="E41">
        <v>968</v>
      </c>
      <c r="F41">
        <v>9554</v>
      </c>
      <c r="G41">
        <v>32</v>
      </c>
      <c r="H41">
        <v>268</v>
      </c>
      <c r="I41">
        <v>130</v>
      </c>
      <c r="J41">
        <v>788</v>
      </c>
      <c r="K41">
        <v>13961</v>
      </c>
      <c r="L41">
        <v>161932</v>
      </c>
      <c r="M41">
        <v>0</v>
      </c>
      <c r="N41">
        <v>0</v>
      </c>
      <c r="O41">
        <v>0</v>
      </c>
      <c r="P41">
        <v>0</v>
      </c>
    </row>
    <row r="42" spans="1:16" x14ac:dyDescent="0.25">
      <c r="A42">
        <v>2020</v>
      </c>
      <c r="B42" t="s">
        <v>47</v>
      </c>
      <c r="C42">
        <v>4</v>
      </c>
      <c r="D42">
        <v>1</v>
      </c>
      <c r="E42">
        <v>1146</v>
      </c>
      <c r="F42">
        <v>10700</v>
      </c>
      <c r="G42">
        <v>54</v>
      </c>
      <c r="H42">
        <v>322</v>
      </c>
      <c r="I42">
        <v>150</v>
      </c>
      <c r="J42">
        <v>938</v>
      </c>
      <c r="K42">
        <v>46824</v>
      </c>
      <c r="L42">
        <v>208756</v>
      </c>
      <c r="M42">
        <v>0</v>
      </c>
      <c r="N42">
        <v>0</v>
      </c>
      <c r="O42">
        <v>0</v>
      </c>
      <c r="P42">
        <v>0</v>
      </c>
    </row>
    <row r="43" spans="1:16" x14ac:dyDescent="0.25">
      <c r="A43">
        <v>2020</v>
      </c>
      <c r="B43" t="s">
        <v>47</v>
      </c>
      <c r="C43">
        <v>4</v>
      </c>
      <c r="D43">
        <v>2</v>
      </c>
      <c r="E43">
        <v>1130</v>
      </c>
      <c r="F43">
        <v>11830</v>
      </c>
      <c r="G43">
        <v>40</v>
      </c>
      <c r="H43">
        <v>362</v>
      </c>
      <c r="I43">
        <v>192</v>
      </c>
      <c r="J43">
        <v>1130</v>
      </c>
      <c r="K43">
        <v>24444</v>
      </c>
      <c r="L43">
        <v>233200</v>
      </c>
      <c r="M43">
        <v>0</v>
      </c>
      <c r="N43">
        <v>0</v>
      </c>
      <c r="O43">
        <v>0</v>
      </c>
      <c r="P43">
        <v>0</v>
      </c>
    </row>
    <row r="44" spans="1:16" x14ac:dyDescent="0.25">
      <c r="A44">
        <v>2020</v>
      </c>
      <c r="B44" t="s">
        <v>47</v>
      </c>
      <c r="C44">
        <v>4</v>
      </c>
      <c r="D44">
        <v>2</v>
      </c>
      <c r="E44">
        <v>1626</v>
      </c>
      <c r="F44">
        <v>13456</v>
      </c>
      <c r="G44">
        <v>92</v>
      </c>
      <c r="H44">
        <v>454</v>
      </c>
      <c r="I44">
        <v>140</v>
      </c>
      <c r="J44">
        <v>1270</v>
      </c>
      <c r="K44">
        <v>29575</v>
      </c>
      <c r="L44">
        <v>262775</v>
      </c>
      <c r="M44">
        <v>0</v>
      </c>
      <c r="N44">
        <v>0</v>
      </c>
      <c r="O44">
        <v>0</v>
      </c>
      <c r="P44">
        <v>0</v>
      </c>
    </row>
    <row r="45" spans="1:16" x14ac:dyDescent="0.25">
      <c r="A45">
        <v>2020</v>
      </c>
      <c r="B45" t="s">
        <v>47</v>
      </c>
      <c r="C45">
        <v>4</v>
      </c>
      <c r="D45">
        <v>2</v>
      </c>
      <c r="E45">
        <v>1742</v>
      </c>
      <c r="F45">
        <v>15198</v>
      </c>
      <c r="G45">
        <v>44</v>
      </c>
      <c r="H45">
        <v>498</v>
      </c>
      <c r="I45">
        <v>302</v>
      </c>
      <c r="J45">
        <v>1572</v>
      </c>
      <c r="K45">
        <v>54335</v>
      </c>
      <c r="L45">
        <v>317110</v>
      </c>
      <c r="M45">
        <v>0</v>
      </c>
      <c r="N45">
        <v>0</v>
      </c>
      <c r="O45">
        <v>0</v>
      </c>
      <c r="P45">
        <v>0</v>
      </c>
    </row>
    <row r="46" spans="1:16" x14ac:dyDescent="0.25">
      <c r="A46">
        <v>2020</v>
      </c>
      <c r="B46" t="s">
        <v>47</v>
      </c>
      <c r="C46">
        <v>4</v>
      </c>
      <c r="D46">
        <v>2</v>
      </c>
      <c r="E46">
        <v>1708</v>
      </c>
      <c r="F46">
        <v>16906</v>
      </c>
      <c r="G46">
        <v>82</v>
      </c>
      <c r="H46">
        <v>580</v>
      </c>
      <c r="I46">
        <v>372</v>
      </c>
      <c r="J46">
        <v>1944</v>
      </c>
      <c r="K46">
        <v>34273</v>
      </c>
      <c r="L46">
        <v>351383</v>
      </c>
      <c r="M46">
        <v>0</v>
      </c>
      <c r="N46">
        <v>0</v>
      </c>
      <c r="O46">
        <v>0</v>
      </c>
      <c r="P46">
        <v>0</v>
      </c>
    </row>
    <row r="47" spans="1:16" x14ac:dyDescent="0.25">
      <c r="A47">
        <v>2020</v>
      </c>
      <c r="B47" t="s">
        <v>47</v>
      </c>
      <c r="C47">
        <v>4</v>
      </c>
      <c r="D47">
        <v>2</v>
      </c>
      <c r="E47">
        <v>1516</v>
      </c>
      <c r="F47">
        <v>18422</v>
      </c>
      <c r="G47">
        <v>84</v>
      </c>
      <c r="H47">
        <v>664</v>
      </c>
      <c r="I47">
        <v>228</v>
      </c>
      <c r="J47">
        <v>2172</v>
      </c>
      <c r="K47">
        <v>36443</v>
      </c>
      <c r="L47">
        <v>387826</v>
      </c>
      <c r="M47">
        <v>0</v>
      </c>
      <c r="N47">
        <v>0</v>
      </c>
      <c r="O47">
        <v>0</v>
      </c>
      <c r="P47">
        <v>0</v>
      </c>
    </row>
    <row r="48" spans="1:16" x14ac:dyDescent="0.25">
      <c r="A48">
        <v>2020</v>
      </c>
      <c r="B48" t="s">
        <v>47</v>
      </c>
      <c r="C48">
        <v>4</v>
      </c>
      <c r="D48">
        <v>2</v>
      </c>
      <c r="E48">
        <v>2486</v>
      </c>
      <c r="F48">
        <v>20908</v>
      </c>
      <c r="G48">
        <v>54</v>
      </c>
      <c r="H48">
        <v>718</v>
      </c>
      <c r="I48">
        <v>224</v>
      </c>
      <c r="J48">
        <v>2396</v>
      </c>
      <c r="K48">
        <v>43745</v>
      </c>
      <c r="L48">
        <v>431571</v>
      </c>
      <c r="M48">
        <v>0</v>
      </c>
      <c r="N48">
        <v>0</v>
      </c>
      <c r="O48">
        <v>0</v>
      </c>
      <c r="P48">
        <v>0</v>
      </c>
    </row>
    <row r="49" spans="1:16" x14ac:dyDescent="0.25">
      <c r="A49">
        <v>2020</v>
      </c>
      <c r="B49" t="s">
        <v>47</v>
      </c>
      <c r="C49">
        <v>4</v>
      </c>
      <c r="D49">
        <v>2</v>
      </c>
      <c r="E49">
        <v>2062</v>
      </c>
      <c r="F49">
        <v>22970</v>
      </c>
      <c r="G49">
        <v>74</v>
      </c>
      <c r="H49">
        <v>792</v>
      </c>
      <c r="I49">
        <v>334</v>
      </c>
      <c r="J49">
        <v>2730</v>
      </c>
      <c r="K49">
        <v>48958</v>
      </c>
      <c r="L49">
        <v>480529</v>
      </c>
      <c r="M49">
        <v>0</v>
      </c>
      <c r="N49">
        <v>0</v>
      </c>
      <c r="O49">
        <v>0</v>
      </c>
      <c r="P49">
        <v>0</v>
      </c>
    </row>
    <row r="50" spans="1:16" x14ac:dyDescent="0.25">
      <c r="A50">
        <v>2020</v>
      </c>
      <c r="B50" t="s">
        <v>47</v>
      </c>
      <c r="C50">
        <v>4</v>
      </c>
      <c r="D50">
        <v>3</v>
      </c>
      <c r="E50">
        <v>1772</v>
      </c>
      <c r="F50">
        <v>24742</v>
      </c>
      <c r="G50">
        <v>54</v>
      </c>
      <c r="H50">
        <v>846</v>
      </c>
      <c r="I50">
        <v>288</v>
      </c>
      <c r="J50">
        <v>3018</v>
      </c>
      <c r="K50">
        <v>58092</v>
      </c>
      <c r="L50">
        <v>538621</v>
      </c>
      <c r="M50">
        <v>0</v>
      </c>
      <c r="N50">
        <v>0</v>
      </c>
      <c r="O50">
        <v>0</v>
      </c>
      <c r="P50">
        <v>0</v>
      </c>
    </row>
    <row r="51" spans="1:16" x14ac:dyDescent="0.25">
      <c r="A51">
        <v>2020</v>
      </c>
      <c r="B51" t="s">
        <v>47</v>
      </c>
      <c r="C51">
        <v>4</v>
      </c>
      <c r="D51">
        <v>3</v>
      </c>
      <c r="E51">
        <v>2122</v>
      </c>
      <c r="F51">
        <v>26864</v>
      </c>
      <c r="G51">
        <v>52</v>
      </c>
      <c r="H51">
        <v>898</v>
      </c>
      <c r="I51">
        <v>516</v>
      </c>
      <c r="J51">
        <v>3534</v>
      </c>
      <c r="K51">
        <v>67134</v>
      </c>
      <c r="L51">
        <v>605755</v>
      </c>
      <c r="M51">
        <v>0</v>
      </c>
      <c r="N51">
        <v>0</v>
      </c>
      <c r="O51">
        <v>0</v>
      </c>
      <c r="P51">
        <v>0</v>
      </c>
    </row>
    <row r="52" spans="1:16" x14ac:dyDescent="0.25">
      <c r="A52">
        <v>2020</v>
      </c>
      <c r="B52" t="s">
        <v>47</v>
      </c>
      <c r="C52">
        <v>4</v>
      </c>
      <c r="D52">
        <v>3</v>
      </c>
      <c r="E52">
        <v>1844</v>
      </c>
      <c r="F52">
        <v>28708</v>
      </c>
      <c r="G52">
        <v>76</v>
      </c>
      <c r="H52">
        <v>974</v>
      </c>
      <c r="I52">
        <v>546</v>
      </c>
      <c r="J52">
        <v>4080</v>
      </c>
      <c r="K52">
        <v>64978</v>
      </c>
      <c r="L52">
        <v>670733</v>
      </c>
      <c r="M52">
        <v>0</v>
      </c>
      <c r="N52">
        <v>0</v>
      </c>
      <c r="O52">
        <v>0</v>
      </c>
      <c r="P52">
        <v>0</v>
      </c>
    </row>
    <row r="53" spans="1:16" x14ac:dyDescent="0.25">
      <c r="A53">
        <v>2020</v>
      </c>
      <c r="B53" t="s">
        <v>47</v>
      </c>
      <c r="C53">
        <v>4</v>
      </c>
      <c r="D53">
        <v>3</v>
      </c>
      <c r="E53">
        <v>2742</v>
      </c>
      <c r="F53">
        <v>31450</v>
      </c>
      <c r="G53">
        <v>70</v>
      </c>
      <c r="H53">
        <v>1044</v>
      </c>
      <c r="I53">
        <v>852</v>
      </c>
      <c r="J53">
        <v>4932</v>
      </c>
      <c r="K53">
        <v>68697</v>
      </c>
      <c r="L53">
        <v>739430</v>
      </c>
      <c r="M53">
        <v>0</v>
      </c>
      <c r="N53">
        <v>0</v>
      </c>
      <c r="O53">
        <v>0</v>
      </c>
      <c r="P53">
        <v>0</v>
      </c>
    </row>
    <row r="54" spans="1:16" x14ac:dyDescent="0.25">
      <c r="A54">
        <v>2020</v>
      </c>
      <c r="B54" t="s">
        <v>47</v>
      </c>
      <c r="C54">
        <v>4</v>
      </c>
      <c r="D54">
        <v>3</v>
      </c>
      <c r="E54">
        <v>3160</v>
      </c>
      <c r="F54">
        <v>34610</v>
      </c>
      <c r="G54">
        <v>76</v>
      </c>
      <c r="H54">
        <v>1120</v>
      </c>
      <c r="I54">
        <v>776</v>
      </c>
      <c r="J54">
        <v>5708</v>
      </c>
      <c r="K54">
        <v>88950</v>
      </c>
      <c r="L54">
        <v>828380</v>
      </c>
      <c r="M54">
        <v>0</v>
      </c>
      <c r="N54">
        <v>0</v>
      </c>
      <c r="O54">
        <v>0</v>
      </c>
      <c r="P54">
        <v>0</v>
      </c>
    </row>
    <row r="55" spans="1:16" x14ac:dyDescent="0.25">
      <c r="A55">
        <v>2020</v>
      </c>
      <c r="B55" t="s">
        <v>47</v>
      </c>
      <c r="C55">
        <v>4</v>
      </c>
      <c r="D55">
        <v>3</v>
      </c>
      <c r="E55">
        <v>2478</v>
      </c>
      <c r="F55">
        <v>37088</v>
      </c>
      <c r="G55">
        <v>66</v>
      </c>
      <c r="H55">
        <v>1186</v>
      </c>
      <c r="I55">
        <v>838</v>
      </c>
      <c r="J55">
        <v>6546</v>
      </c>
      <c r="K55">
        <v>38964</v>
      </c>
      <c r="L55">
        <v>867344</v>
      </c>
      <c r="M55">
        <v>0</v>
      </c>
      <c r="N55">
        <v>0</v>
      </c>
      <c r="O55">
        <v>0</v>
      </c>
      <c r="P55">
        <v>0</v>
      </c>
    </row>
    <row r="56" spans="1:16" x14ac:dyDescent="0.25">
      <c r="A56">
        <v>2020</v>
      </c>
      <c r="B56" t="s">
        <v>47</v>
      </c>
      <c r="C56">
        <v>4</v>
      </c>
      <c r="D56">
        <v>3</v>
      </c>
      <c r="E56">
        <v>3074</v>
      </c>
      <c r="F56">
        <v>40162</v>
      </c>
      <c r="G56">
        <v>106</v>
      </c>
      <c r="H56">
        <v>1292</v>
      </c>
      <c r="I56">
        <v>1406</v>
      </c>
      <c r="J56">
        <v>7952</v>
      </c>
      <c r="K56">
        <v>102445</v>
      </c>
      <c r="L56">
        <v>969789</v>
      </c>
      <c r="M56">
        <v>0</v>
      </c>
      <c r="N56">
        <v>0</v>
      </c>
      <c r="O56">
        <v>0</v>
      </c>
      <c r="P56">
        <v>0</v>
      </c>
    </row>
    <row r="57" spans="1:16" x14ac:dyDescent="0.25">
      <c r="A57">
        <v>2020</v>
      </c>
      <c r="B57" t="s">
        <v>47</v>
      </c>
      <c r="C57">
        <v>4</v>
      </c>
      <c r="D57">
        <v>4</v>
      </c>
      <c r="E57">
        <v>2584</v>
      </c>
      <c r="F57">
        <v>42746</v>
      </c>
      <c r="G57">
        <v>72</v>
      </c>
      <c r="H57">
        <v>1364</v>
      </c>
      <c r="I57">
        <v>788</v>
      </c>
      <c r="J57">
        <v>8740</v>
      </c>
      <c r="K57">
        <v>84970</v>
      </c>
      <c r="L57">
        <v>1054759</v>
      </c>
      <c r="M57">
        <v>0</v>
      </c>
      <c r="N57">
        <v>0</v>
      </c>
      <c r="O57">
        <v>0</v>
      </c>
      <c r="P57">
        <v>0</v>
      </c>
    </row>
    <row r="58" spans="1:16" x14ac:dyDescent="0.25">
      <c r="A58">
        <v>2020</v>
      </c>
      <c r="B58" t="s">
        <v>47</v>
      </c>
      <c r="C58">
        <v>4</v>
      </c>
      <c r="D58">
        <v>4</v>
      </c>
      <c r="E58">
        <v>3334</v>
      </c>
      <c r="F58">
        <v>46080</v>
      </c>
      <c r="G58">
        <v>80</v>
      </c>
      <c r="H58">
        <v>1444</v>
      </c>
      <c r="I58">
        <v>1284</v>
      </c>
      <c r="J58">
        <v>10024</v>
      </c>
      <c r="K58">
        <v>88882</v>
      </c>
      <c r="L58">
        <v>1143641</v>
      </c>
      <c r="M58">
        <v>0</v>
      </c>
      <c r="N58">
        <v>0</v>
      </c>
      <c r="O58">
        <v>0</v>
      </c>
      <c r="P58">
        <v>0</v>
      </c>
    </row>
    <row r="59" spans="1:16" x14ac:dyDescent="0.25">
      <c r="A59">
        <v>2020</v>
      </c>
      <c r="B59" t="s">
        <v>47</v>
      </c>
      <c r="C59">
        <v>4</v>
      </c>
      <c r="D59">
        <v>4</v>
      </c>
      <c r="E59">
        <v>2816</v>
      </c>
      <c r="F59">
        <v>48896</v>
      </c>
      <c r="G59">
        <v>118</v>
      </c>
      <c r="H59">
        <v>1562</v>
      </c>
      <c r="I59">
        <v>968</v>
      </c>
      <c r="J59">
        <v>10992</v>
      </c>
      <c r="K59">
        <v>96577</v>
      </c>
      <c r="L59">
        <v>1240218</v>
      </c>
      <c r="M59">
        <v>0</v>
      </c>
      <c r="N59">
        <v>0</v>
      </c>
      <c r="O59">
        <v>0</v>
      </c>
      <c r="P59">
        <v>0</v>
      </c>
    </row>
    <row r="60" spans="1:16" x14ac:dyDescent="0.25">
      <c r="A60">
        <v>2020</v>
      </c>
      <c r="B60" t="s">
        <v>47</v>
      </c>
      <c r="C60">
        <v>4</v>
      </c>
      <c r="D60">
        <v>4</v>
      </c>
      <c r="E60">
        <v>3670</v>
      </c>
      <c r="F60">
        <v>52566</v>
      </c>
      <c r="G60">
        <v>88</v>
      </c>
      <c r="H60">
        <v>1650</v>
      </c>
      <c r="I60">
        <v>884</v>
      </c>
      <c r="J60">
        <v>11876</v>
      </c>
      <c r="K60">
        <v>95691</v>
      </c>
      <c r="L60">
        <v>1335909</v>
      </c>
      <c r="M60">
        <v>0</v>
      </c>
      <c r="N60">
        <v>0</v>
      </c>
      <c r="O60">
        <v>0</v>
      </c>
      <c r="P60">
        <v>0</v>
      </c>
    </row>
    <row r="61" spans="1:16" x14ac:dyDescent="0.25">
      <c r="A61">
        <v>2020</v>
      </c>
      <c r="B61" t="s">
        <v>47</v>
      </c>
      <c r="C61">
        <v>4</v>
      </c>
      <c r="D61">
        <v>4</v>
      </c>
      <c r="E61">
        <v>3214</v>
      </c>
      <c r="F61">
        <v>55780</v>
      </c>
      <c r="G61">
        <v>112</v>
      </c>
      <c r="H61">
        <v>1762</v>
      </c>
      <c r="I61">
        <v>1170</v>
      </c>
      <c r="J61">
        <v>13046</v>
      </c>
      <c r="K61">
        <v>88954</v>
      </c>
      <c r="L61">
        <v>1424863</v>
      </c>
      <c r="M61">
        <v>0</v>
      </c>
      <c r="N61">
        <v>0</v>
      </c>
      <c r="O61">
        <v>0</v>
      </c>
      <c r="P61">
        <v>0</v>
      </c>
    </row>
    <row r="62" spans="1:16" x14ac:dyDescent="0.25">
      <c r="A62">
        <v>2020</v>
      </c>
      <c r="B62" t="s">
        <v>47</v>
      </c>
      <c r="C62">
        <v>4</v>
      </c>
      <c r="D62">
        <v>4</v>
      </c>
      <c r="E62">
        <v>3136</v>
      </c>
      <c r="F62">
        <v>58916</v>
      </c>
      <c r="G62">
        <v>116</v>
      </c>
      <c r="H62">
        <v>1878</v>
      </c>
      <c r="I62">
        <v>1160</v>
      </c>
      <c r="J62">
        <v>14206</v>
      </c>
      <c r="K62">
        <v>104817</v>
      </c>
      <c r="L62">
        <v>1529680</v>
      </c>
      <c r="M62">
        <v>0</v>
      </c>
      <c r="N62">
        <v>0</v>
      </c>
      <c r="O62">
        <v>0</v>
      </c>
      <c r="P62">
        <v>0</v>
      </c>
    </row>
    <row r="63" spans="1:16" x14ac:dyDescent="0.25">
      <c r="A63">
        <v>2020</v>
      </c>
      <c r="B63" t="s">
        <v>47</v>
      </c>
      <c r="C63">
        <v>4</v>
      </c>
      <c r="D63">
        <v>4</v>
      </c>
      <c r="E63">
        <v>3804</v>
      </c>
      <c r="F63">
        <v>62720</v>
      </c>
      <c r="G63">
        <v>138</v>
      </c>
      <c r="H63">
        <v>2016</v>
      </c>
      <c r="I63">
        <v>1272</v>
      </c>
      <c r="J63">
        <v>15478</v>
      </c>
      <c r="K63">
        <v>111884</v>
      </c>
      <c r="L63">
        <v>1641564</v>
      </c>
      <c r="M63">
        <v>0</v>
      </c>
      <c r="N63">
        <v>0</v>
      </c>
      <c r="O63">
        <v>0</v>
      </c>
      <c r="P63">
        <v>0</v>
      </c>
    </row>
    <row r="64" spans="1:16" x14ac:dyDescent="0.25">
      <c r="A64">
        <v>2020</v>
      </c>
      <c r="B64" t="s">
        <v>47</v>
      </c>
      <c r="C64">
        <v>4</v>
      </c>
      <c r="D64">
        <v>5</v>
      </c>
      <c r="E64">
        <v>3410</v>
      </c>
      <c r="F64">
        <v>66130</v>
      </c>
      <c r="G64">
        <v>142</v>
      </c>
      <c r="H64">
        <v>2158</v>
      </c>
      <c r="I64">
        <v>1380</v>
      </c>
      <c r="J64">
        <v>16858</v>
      </c>
      <c r="K64">
        <v>123620</v>
      </c>
      <c r="L64">
        <v>1765184</v>
      </c>
      <c r="M64">
        <v>0</v>
      </c>
      <c r="N64">
        <v>0</v>
      </c>
      <c r="O64">
        <v>0</v>
      </c>
      <c r="P64">
        <v>0</v>
      </c>
    </row>
    <row r="65" spans="1:16" x14ac:dyDescent="0.25">
      <c r="A65">
        <v>2020</v>
      </c>
      <c r="B65" t="s">
        <v>47</v>
      </c>
      <c r="C65">
        <v>4</v>
      </c>
      <c r="D65">
        <v>5</v>
      </c>
      <c r="E65">
        <v>3604</v>
      </c>
      <c r="F65">
        <v>69734</v>
      </c>
      <c r="G65">
        <v>150</v>
      </c>
      <c r="H65">
        <v>2308</v>
      </c>
      <c r="I65">
        <v>1260</v>
      </c>
      <c r="J65">
        <v>18118</v>
      </c>
      <c r="K65">
        <v>140722</v>
      </c>
      <c r="L65">
        <v>1905906</v>
      </c>
      <c r="M65">
        <v>0</v>
      </c>
      <c r="N65">
        <v>0</v>
      </c>
      <c r="O65">
        <v>0</v>
      </c>
      <c r="P65">
        <v>0</v>
      </c>
    </row>
    <row r="66" spans="1:16" x14ac:dyDescent="0.25">
      <c r="A66">
        <v>2020</v>
      </c>
      <c r="B66" t="s">
        <v>17</v>
      </c>
      <c r="C66">
        <v>5</v>
      </c>
      <c r="D66">
        <v>1</v>
      </c>
      <c r="E66">
        <v>4792</v>
      </c>
      <c r="F66">
        <v>74526</v>
      </c>
      <c r="G66">
        <v>154</v>
      </c>
      <c r="H66">
        <v>2462</v>
      </c>
      <c r="I66">
        <v>1924</v>
      </c>
      <c r="J66">
        <v>20042</v>
      </c>
      <c r="K66">
        <v>140237</v>
      </c>
      <c r="L66">
        <v>2046143</v>
      </c>
      <c r="M66">
        <v>0</v>
      </c>
      <c r="N66">
        <v>0</v>
      </c>
      <c r="O66">
        <v>0</v>
      </c>
      <c r="P66">
        <v>0</v>
      </c>
    </row>
    <row r="67" spans="1:16" x14ac:dyDescent="0.25">
      <c r="A67">
        <v>2020</v>
      </c>
      <c r="B67" t="s">
        <v>17</v>
      </c>
      <c r="C67">
        <v>5</v>
      </c>
      <c r="D67">
        <v>1</v>
      </c>
      <c r="E67">
        <v>5128</v>
      </c>
      <c r="F67">
        <v>79654</v>
      </c>
      <c r="G67">
        <v>184</v>
      </c>
      <c r="H67">
        <v>2646</v>
      </c>
      <c r="I67">
        <v>1662</v>
      </c>
      <c r="J67">
        <v>21704</v>
      </c>
      <c r="K67">
        <v>144889</v>
      </c>
      <c r="L67">
        <v>2191032</v>
      </c>
      <c r="M67">
        <v>0</v>
      </c>
      <c r="N67">
        <v>0</v>
      </c>
      <c r="O67">
        <v>0</v>
      </c>
      <c r="P67">
        <v>0</v>
      </c>
    </row>
    <row r="68" spans="1:16" x14ac:dyDescent="0.25">
      <c r="A68">
        <v>2020</v>
      </c>
      <c r="B68" t="s">
        <v>17</v>
      </c>
      <c r="C68">
        <v>5</v>
      </c>
      <c r="D68">
        <v>1</v>
      </c>
      <c r="E68">
        <v>5904</v>
      </c>
      <c r="F68">
        <v>85558</v>
      </c>
      <c r="G68">
        <v>280</v>
      </c>
      <c r="H68">
        <v>2926</v>
      </c>
      <c r="I68">
        <v>1822</v>
      </c>
      <c r="J68">
        <v>23526</v>
      </c>
      <c r="K68">
        <v>137827</v>
      </c>
      <c r="L68">
        <v>2328859</v>
      </c>
      <c r="M68">
        <v>0</v>
      </c>
      <c r="N68">
        <v>0</v>
      </c>
      <c r="O68">
        <v>0</v>
      </c>
      <c r="P68">
        <v>0</v>
      </c>
    </row>
    <row r="69" spans="1:16" x14ac:dyDescent="0.25">
      <c r="A69">
        <v>2020</v>
      </c>
      <c r="B69" t="s">
        <v>17</v>
      </c>
      <c r="C69">
        <v>5</v>
      </c>
      <c r="D69">
        <v>1</v>
      </c>
      <c r="E69">
        <v>7312</v>
      </c>
      <c r="F69">
        <v>92870</v>
      </c>
      <c r="G69">
        <v>206</v>
      </c>
      <c r="H69">
        <v>3132</v>
      </c>
      <c r="I69">
        <v>2164</v>
      </c>
      <c r="J69">
        <v>25690</v>
      </c>
      <c r="K69">
        <v>161706</v>
      </c>
      <c r="L69">
        <v>2490565</v>
      </c>
      <c r="M69">
        <v>0</v>
      </c>
      <c r="N69">
        <v>0</v>
      </c>
      <c r="O69">
        <v>0</v>
      </c>
      <c r="P69">
        <v>0</v>
      </c>
    </row>
    <row r="70" spans="1:16" x14ac:dyDescent="0.25">
      <c r="A70">
        <v>2020</v>
      </c>
      <c r="B70" t="s">
        <v>17</v>
      </c>
      <c r="C70">
        <v>5</v>
      </c>
      <c r="D70">
        <v>1</v>
      </c>
      <c r="E70">
        <v>5942</v>
      </c>
      <c r="F70">
        <v>98812</v>
      </c>
      <c r="G70">
        <v>256</v>
      </c>
      <c r="H70">
        <v>3388</v>
      </c>
      <c r="I70">
        <v>2590</v>
      </c>
      <c r="J70">
        <v>28280</v>
      </c>
      <c r="K70">
        <v>160826</v>
      </c>
      <c r="L70">
        <v>2651391</v>
      </c>
      <c r="M70">
        <v>0</v>
      </c>
      <c r="N70">
        <v>0</v>
      </c>
      <c r="O70">
        <v>0</v>
      </c>
      <c r="P70">
        <v>0</v>
      </c>
    </row>
    <row r="71" spans="1:16" x14ac:dyDescent="0.25">
      <c r="A71">
        <v>2020</v>
      </c>
      <c r="B71" t="s">
        <v>17</v>
      </c>
      <c r="C71">
        <v>5</v>
      </c>
      <c r="D71">
        <v>1</v>
      </c>
      <c r="E71">
        <v>7204</v>
      </c>
      <c r="F71">
        <v>106016</v>
      </c>
      <c r="G71">
        <v>182</v>
      </c>
      <c r="H71">
        <v>3570</v>
      </c>
      <c r="I71">
        <v>2322</v>
      </c>
      <c r="J71">
        <v>30602</v>
      </c>
      <c r="K71">
        <v>150112</v>
      </c>
      <c r="L71">
        <v>2801503</v>
      </c>
      <c r="M71">
        <v>0</v>
      </c>
      <c r="N71">
        <v>0</v>
      </c>
      <c r="O71">
        <v>0</v>
      </c>
      <c r="P71">
        <v>0</v>
      </c>
    </row>
    <row r="72" spans="1:16" x14ac:dyDescent="0.25">
      <c r="A72">
        <v>2020</v>
      </c>
      <c r="B72" t="s">
        <v>17</v>
      </c>
      <c r="C72">
        <v>5</v>
      </c>
      <c r="D72">
        <v>1</v>
      </c>
      <c r="E72">
        <v>6688</v>
      </c>
      <c r="F72">
        <v>112704</v>
      </c>
      <c r="G72">
        <v>208</v>
      </c>
      <c r="H72">
        <v>3778</v>
      </c>
      <c r="I72">
        <v>2950</v>
      </c>
      <c r="J72">
        <v>33552</v>
      </c>
      <c r="K72">
        <v>161621</v>
      </c>
      <c r="L72">
        <v>2963124</v>
      </c>
      <c r="M72">
        <v>0</v>
      </c>
      <c r="N72">
        <v>0</v>
      </c>
      <c r="O72">
        <v>0</v>
      </c>
      <c r="P72">
        <v>0</v>
      </c>
    </row>
    <row r="73" spans="1:16" x14ac:dyDescent="0.25">
      <c r="A73">
        <v>2020</v>
      </c>
      <c r="B73" t="s">
        <v>17</v>
      </c>
      <c r="C73">
        <v>5</v>
      </c>
      <c r="D73">
        <v>2</v>
      </c>
      <c r="E73">
        <v>6678</v>
      </c>
      <c r="F73">
        <v>119382</v>
      </c>
      <c r="G73">
        <v>194</v>
      </c>
      <c r="H73">
        <v>3972</v>
      </c>
      <c r="I73">
        <v>2222</v>
      </c>
      <c r="J73">
        <v>35774</v>
      </c>
      <c r="K73">
        <v>169610</v>
      </c>
      <c r="L73">
        <v>3132734</v>
      </c>
      <c r="M73">
        <v>0</v>
      </c>
      <c r="N73">
        <v>0</v>
      </c>
      <c r="O73">
        <v>0</v>
      </c>
      <c r="P73">
        <v>0</v>
      </c>
    </row>
    <row r="74" spans="1:16" x14ac:dyDescent="0.25">
      <c r="A74">
        <v>2020</v>
      </c>
      <c r="B74" t="s">
        <v>17</v>
      </c>
      <c r="C74">
        <v>5</v>
      </c>
      <c r="D74">
        <v>2</v>
      </c>
      <c r="E74">
        <v>6350</v>
      </c>
      <c r="F74">
        <v>125732</v>
      </c>
      <c r="G74">
        <v>232</v>
      </c>
      <c r="H74">
        <v>4204</v>
      </c>
      <c r="I74">
        <v>2828</v>
      </c>
      <c r="J74">
        <v>38602</v>
      </c>
      <c r="K74">
        <v>171076</v>
      </c>
      <c r="L74">
        <v>3303810</v>
      </c>
      <c r="M74">
        <v>0</v>
      </c>
      <c r="N74">
        <v>0</v>
      </c>
      <c r="O74">
        <v>0</v>
      </c>
      <c r="P74">
        <v>0</v>
      </c>
    </row>
    <row r="75" spans="1:16" x14ac:dyDescent="0.25">
      <c r="A75">
        <v>2020</v>
      </c>
      <c r="B75" t="s">
        <v>17</v>
      </c>
      <c r="C75">
        <v>5</v>
      </c>
      <c r="D75">
        <v>2</v>
      </c>
      <c r="E75">
        <v>8622</v>
      </c>
      <c r="F75">
        <v>134354</v>
      </c>
      <c r="G75">
        <v>224</v>
      </c>
      <c r="H75">
        <v>4428</v>
      </c>
      <c r="I75">
        <v>3338</v>
      </c>
      <c r="J75">
        <v>41940</v>
      </c>
      <c r="K75">
        <v>161028</v>
      </c>
      <c r="L75">
        <v>3464838</v>
      </c>
      <c r="M75">
        <v>0</v>
      </c>
      <c r="N75">
        <v>0</v>
      </c>
      <c r="O75">
        <v>0</v>
      </c>
      <c r="P75">
        <v>0</v>
      </c>
    </row>
    <row r="76" spans="1:16" x14ac:dyDescent="0.25">
      <c r="A76">
        <v>2020</v>
      </c>
      <c r="B76" t="s">
        <v>17</v>
      </c>
      <c r="C76">
        <v>5</v>
      </c>
      <c r="D76">
        <v>2</v>
      </c>
      <c r="E76">
        <v>7184</v>
      </c>
      <c r="F76">
        <v>141538</v>
      </c>
      <c r="G76">
        <v>162</v>
      </c>
      <c r="H76">
        <v>4590</v>
      </c>
      <c r="I76">
        <v>3158</v>
      </c>
      <c r="J76">
        <v>45098</v>
      </c>
      <c r="K76">
        <v>152513</v>
      </c>
      <c r="L76">
        <v>3617351</v>
      </c>
      <c r="M76">
        <v>0</v>
      </c>
      <c r="N76">
        <v>0</v>
      </c>
      <c r="O76">
        <v>0</v>
      </c>
      <c r="P76">
        <v>0</v>
      </c>
    </row>
    <row r="77" spans="1:16" x14ac:dyDescent="0.25">
      <c r="A77">
        <v>2020</v>
      </c>
      <c r="B77" t="s">
        <v>17</v>
      </c>
      <c r="C77">
        <v>5</v>
      </c>
      <c r="D77">
        <v>2</v>
      </c>
      <c r="E77">
        <v>7124</v>
      </c>
      <c r="F77">
        <v>148662</v>
      </c>
      <c r="G77">
        <v>240</v>
      </c>
      <c r="H77">
        <v>4830</v>
      </c>
      <c r="I77">
        <v>3810</v>
      </c>
      <c r="J77">
        <v>48908</v>
      </c>
      <c r="K77">
        <v>184348</v>
      </c>
      <c r="L77">
        <v>3801699</v>
      </c>
      <c r="M77">
        <v>0</v>
      </c>
      <c r="N77">
        <v>0</v>
      </c>
      <c r="O77">
        <v>0</v>
      </c>
      <c r="P77">
        <v>0</v>
      </c>
    </row>
    <row r="78" spans="1:16" x14ac:dyDescent="0.25">
      <c r="A78">
        <v>2020</v>
      </c>
      <c r="B78" t="s">
        <v>17</v>
      </c>
      <c r="C78">
        <v>5</v>
      </c>
      <c r="D78">
        <v>2</v>
      </c>
      <c r="E78">
        <v>7452</v>
      </c>
      <c r="F78">
        <v>156114</v>
      </c>
      <c r="G78">
        <v>274</v>
      </c>
      <c r="H78">
        <v>5104</v>
      </c>
      <c r="I78">
        <v>3926</v>
      </c>
      <c r="J78">
        <v>52834</v>
      </c>
      <c r="K78">
        <v>187617</v>
      </c>
      <c r="L78">
        <v>3989316</v>
      </c>
      <c r="M78">
        <v>0</v>
      </c>
      <c r="N78">
        <v>0</v>
      </c>
      <c r="O78">
        <v>0</v>
      </c>
      <c r="P78">
        <v>0</v>
      </c>
    </row>
    <row r="79" spans="1:16" x14ac:dyDescent="0.25">
      <c r="A79">
        <v>2020</v>
      </c>
      <c r="B79" t="s">
        <v>17</v>
      </c>
      <c r="C79">
        <v>5</v>
      </c>
      <c r="D79">
        <v>2</v>
      </c>
      <c r="E79">
        <v>7982</v>
      </c>
      <c r="F79">
        <v>164096</v>
      </c>
      <c r="G79">
        <v>194</v>
      </c>
      <c r="H79">
        <v>5298</v>
      </c>
      <c r="I79">
        <v>3188</v>
      </c>
      <c r="J79">
        <v>56022</v>
      </c>
      <c r="K79">
        <v>195775</v>
      </c>
      <c r="L79">
        <v>4185091</v>
      </c>
      <c r="M79">
        <v>0</v>
      </c>
      <c r="N79">
        <v>0</v>
      </c>
      <c r="O79">
        <v>0</v>
      </c>
      <c r="P79">
        <v>0</v>
      </c>
    </row>
    <row r="80" spans="1:16" x14ac:dyDescent="0.25">
      <c r="A80">
        <v>2020</v>
      </c>
      <c r="B80" t="s">
        <v>17</v>
      </c>
      <c r="C80">
        <v>5</v>
      </c>
      <c r="D80">
        <v>3</v>
      </c>
      <c r="E80">
        <v>7616</v>
      </c>
      <c r="F80">
        <v>171712</v>
      </c>
      <c r="G80">
        <v>208</v>
      </c>
      <c r="H80">
        <v>5506</v>
      </c>
      <c r="I80">
        <v>4468</v>
      </c>
      <c r="J80">
        <v>60490</v>
      </c>
      <c r="K80">
        <v>194504</v>
      </c>
      <c r="L80">
        <v>4379595</v>
      </c>
      <c r="M80">
        <v>0</v>
      </c>
      <c r="N80">
        <v>0</v>
      </c>
      <c r="O80">
        <v>0</v>
      </c>
      <c r="P80">
        <v>0</v>
      </c>
    </row>
    <row r="81" spans="1:16" x14ac:dyDescent="0.25">
      <c r="A81">
        <v>2020</v>
      </c>
      <c r="B81" t="s">
        <v>17</v>
      </c>
      <c r="C81">
        <v>5</v>
      </c>
      <c r="D81">
        <v>3</v>
      </c>
      <c r="E81">
        <v>9588</v>
      </c>
      <c r="F81">
        <v>181300</v>
      </c>
      <c r="G81">
        <v>240</v>
      </c>
      <c r="H81">
        <v>5746</v>
      </c>
      <c r="I81">
        <v>8024</v>
      </c>
      <c r="J81">
        <v>68514</v>
      </c>
      <c r="K81">
        <v>198953</v>
      </c>
      <c r="L81">
        <v>4578548</v>
      </c>
      <c r="M81">
        <v>0</v>
      </c>
      <c r="N81">
        <v>0</v>
      </c>
      <c r="O81">
        <v>0</v>
      </c>
      <c r="P81">
        <v>0</v>
      </c>
    </row>
    <row r="82" spans="1:16" x14ac:dyDescent="0.25">
      <c r="A82">
        <v>2020</v>
      </c>
      <c r="B82" t="s">
        <v>17</v>
      </c>
      <c r="C82">
        <v>5</v>
      </c>
      <c r="D82">
        <v>3</v>
      </c>
      <c r="E82">
        <v>10098</v>
      </c>
      <c r="F82">
        <v>191398</v>
      </c>
      <c r="G82">
        <v>304</v>
      </c>
      <c r="H82">
        <v>6050</v>
      </c>
      <c r="I82">
        <v>5076</v>
      </c>
      <c r="J82">
        <v>73590</v>
      </c>
      <c r="K82">
        <v>193873</v>
      </c>
      <c r="L82">
        <v>4772421</v>
      </c>
      <c r="M82">
        <v>0</v>
      </c>
      <c r="N82">
        <v>0</v>
      </c>
      <c r="O82">
        <v>0</v>
      </c>
      <c r="P82">
        <v>0</v>
      </c>
    </row>
    <row r="83" spans="1:16" x14ac:dyDescent="0.25">
      <c r="A83">
        <v>2020</v>
      </c>
      <c r="B83" t="s">
        <v>17</v>
      </c>
      <c r="C83">
        <v>5</v>
      </c>
      <c r="D83">
        <v>3</v>
      </c>
      <c r="E83">
        <v>9256</v>
      </c>
      <c r="F83">
        <v>200654</v>
      </c>
      <c r="G83">
        <v>262</v>
      </c>
      <c r="H83">
        <v>6312</v>
      </c>
      <c r="I83">
        <v>4964</v>
      </c>
      <c r="J83">
        <v>78554</v>
      </c>
      <c r="K83">
        <v>209796</v>
      </c>
      <c r="L83">
        <v>4982217</v>
      </c>
      <c r="M83">
        <v>0</v>
      </c>
      <c r="N83">
        <v>0</v>
      </c>
      <c r="O83">
        <v>0</v>
      </c>
      <c r="P83">
        <v>0</v>
      </c>
    </row>
    <row r="84" spans="1:16" x14ac:dyDescent="0.25">
      <c r="A84">
        <v>2020</v>
      </c>
      <c r="B84" t="s">
        <v>17</v>
      </c>
      <c r="C84">
        <v>5</v>
      </c>
      <c r="D84">
        <v>3</v>
      </c>
      <c r="E84">
        <v>12308</v>
      </c>
      <c r="F84">
        <v>212962</v>
      </c>
      <c r="G84">
        <v>292</v>
      </c>
      <c r="H84">
        <v>6604</v>
      </c>
      <c r="I84">
        <v>6064</v>
      </c>
      <c r="J84">
        <v>84618</v>
      </c>
      <c r="K84">
        <v>224601</v>
      </c>
      <c r="L84">
        <v>5206818</v>
      </c>
      <c r="M84">
        <v>0</v>
      </c>
      <c r="N84">
        <v>0</v>
      </c>
      <c r="O84">
        <v>0</v>
      </c>
      <c r="P84">
        <v>0</v>
      </c>
    </row>
    <row r="85" spans="1:16" x14ac:dyDescent="0.25">
      <c r="A85">
        <v>2020</v>
      </c>
      <c r="B85" t="s">
        <v>17</v>
      </c>
      <c r="C85">
        <v>5</v>
      </c>
      <c r="D85">
        <v>3</v>
      </c>
      <c r="E85">
        <v>11440</v>
      </c>
      <c r="F85">
        <v>224402</v>
      </c>
      <c r="G85">
        <v>268</v>
      </c>
      <c r="H85">
        <v>6872</v>
      </c>
      <c r="I85">
        <v>6226</v>
      </c>
      <c r="J85">
        <v>90844</v>
      </c>
      <c r="K85">
        <v>221886</v>
      </c>
      <c r="L85">
        <v>5428704</v>
      </c>
      <c r="M85">
        <v>0</v>
      </c>
      <c r="N85">
        <v>0</v>
      </c>
      <c r="O85">
        <v>0</v>
      </c>
      <c r="P85">
        <v>0</v>
      </c>
    </row>
    <row r="86" spans="1:16" x14ac:dyDescent="0.25">
      <c r="A86">
        <v>2020</v>
      </c>
      <c r="B86" t="s">
        <v>17</v>
      </c>
      <c r="C86">
        <v>5</v>
      </c>
      <c r="D86">
        <v>3</v>
      </c>
      <c r="E86">
        <v>12046</v>
      </c>
      <c r="F86">
        <v>236448</v>
      </c>
      <c r="G86">
        <v>296</v>
      </c>
      <c r="H86">
        <v>7168</v>
      </c>
      <c r="I86">
        <v>6262</v>
      </c>
      <c r="J86">
        <v>97106</v>
      </c>
      <c r="K86">
        <v>226192</v>
      </c>
      <c r="L86">
        <v>5654896</v>
      </c>
      <c r="M86">
        <v>0</v>
      </c>
      <c r="N86">
        <v>0</v>
      </c>
      <c r="O86">
        <v>0</v>
      </c>
      <c r="P86">
        <v>0</v>
      </c>
    </row>
    <row r="87" spans="1:16" x14ac:dyDescent="0.25">
      <c r="A87">
        <v>2020</v>
      </c>
      <c r="B87" t="s">
        <v>17</v>
      </c>
      <c r="C87">
        <v>5</v>
      </c>
      <c r="D87">
        <v>4</v>
      </c>
      <c r="E87">
        <v>13072</v>
      </c>
      <c r="F87">
        <v>249520</v>
      </c>
      <c r="G87">
        <v>284</v>
      </c>
      <c r="H87">
        <v>7452</v>
      </c>
      <c r="I87">
        <v>6560</v>
      </c>
      <c r="J87">
        <v>103666</v>
      </c>
      <c r="K87">
        <v>240570</v>
      </c>
      <c r="L87">
        <v>5895466</v>
      </c>
      <c r="M87">
        <v>0</v>
      </c>
      <c r="N87">
        <v>0</v>
      </c>
      <c r="O87">
        <v>0</v>
      </c>
      <c r="P87">
        <v>0</v>
      </c>
    </row>
    <row r="88" spans="1:16" x14ac:dyDescent="0.25">
      <c r="A88">
        <v>2020</v>
      </c>
      <c r="B88" t="s">
        <v>17</v>
      </c>
      <c r="C88">
        <v>5</v>
      </c>
      <c r="D88">
        <v>4</v>
      </c>
      <c r="E88">
        <v>13330</v>
      </c>
      <c r="F88">
        <v>262850</v>
      </c>
      <c r="G88">
        <v>284</v>
      </c>
      <c r="H88">
        <v>7736</v>
      </c>
      <c r="I88">
        <v>5152</v>
      </c>
      <c r="J88">
        <v>108818</v>
      </c>
      <c r="K88">
        <v>236187</v>
      </c>
      <c r="L88">
        <v>6131653</v>
      </c>
      <c r="M88">
        <v>0</v>
      </c>
      <c r="N88">
        <v>0</v>
      </c>
      <c r="O88">
        <v>0</v>
      </c>
      <c r="P88">
        <v>0</v>
      </c>
    </row>
    <row r="89" spans="1:16" x14ac:dyDescent="0.25">
      <c r="A89">
        <v>2020</v>
      </c>
      <c r="B89" t="s">
        <v>17</v>
      </c>
      <c r="C89">
        <v>5</v>
      </c>
      <c r="D89">
        <v>4</v>
      </c>
      <c r="E89">
        <v>14222</v>
      </c>
      <c r="F89">
        <v>277072</v>
      </c>
      <c r="G89">
        <v>312</v>
      </c>
      <c r="H89">
        <v>8048</v>
      </c>
      <c r="I89">
        <v>6570</v>
      </c>
      <c r="J89">
        <v>115388</v>
      </c>
      <c r="K89">
        <v>220803</v>
      </c>
      <c r="L89">
        <v>6352456</v>
      </c>
      <c r="M89">
        <v>0</v>
      </c>
      <c r="N89">
        <v>0</v>
      </c>
      <c r="O89">
        <v>0</v>
      </c>
      <c r="P89">
        <v>0</v>
      </c>
    </row>
    <row r="90" spans="1:16" x14ac:dyDescent="0.25">
      <c r="A90">
        <v>2020</v>
      </c>
      <c r="B90" t="s">
        <v>17</v>
      </c>
      <c r="C90">
        <v>5</v>
      </c>
      <c r="D90">
        <v>4</v>
      </c>
      <c r="E90">
        <v>12828</v>
      </c>
      <c r="F90">
        <v>289900</v>
      </c>
      <c r="G90">
        <v>298</v>
      </c>
      <c r="H90">
        <v>8346</v>
      </c>
      <c r="I90">
        <v>6024</v>
      </c>
      <c r="J90">
        <v>121412</v>
      </c>
      <c r="K90">
        <v>211522</v>
      </c>
      <c r="L90">
        <v>6563978</v>
      </c>
      <c r="M90">
        <v>0</v>
      </c>
      <c r="N90">
        <v>0</v>
      </c>
      <c r="O90">
        <v>0</v>
      </c>
      <c r="P90">
        <v>0</v>
      </c>
    </row>
    <row r="91" spans="1:16" x14ac:dyDescent="0.25">
      <c r="A91">
        <v>2020</v>
      </c>
      <c r="B91" t="s">
        <v>17</v>
      </c>
      <c r="C91">
        <v>5</v>
      </c>
      <c r="D91">
        <v>4</v>
      </c>
      <c r="E91">
        <v>11814</v>
      </c>
      <c r="F91">
        <v>301714</v>
      </c>
      <c r="G91">
        <v>346</v>
      </c>
      <c r="H91">
        <v>8692</v>
      </c>
      <c r="I91">
        <v>7170</v>
      </c>
      <c r="J91">
        <v>128582</v>
      </c>
      <c r="K91">
        <v>222584</v>
      </c>
      <c r="L91">
        <v>6786562</v>
      </c>
      <c r="M91">
        <v>0</v>
      </c>
      <c r="N91">
        <v>0</v>
      </c>
      <c r="O91">
        <v>0</v>
      </c>
      <c r="P91">
        <v>0</v>
      </c>
    </row>
    <row r="92" spans="1:16" x14ac:dyDescent="0.25">
      <c r="A92">
        <v>2020</v>
      </c>
      <c r="B92" t="s">
        <v>17</v>
      </c>
      <c r="C92">
        <v>5</v>
      </c>
      <c r="D92">
        <v>4</v>
      </c>
      <c r="E92">
        <v>14492</v>
      </c>
      <c r="F92">
        <v>316206</v>
      </c>
      <c r="G92">
        <v>376</v>
      </c>
      <c r="H92">
        <v>9068</v>
      </c>
      <c r="I92">
        <v>6868</v>
      </c>
      <c r="J92">
        <v>135450</v>
      </c>
      <c r="K92">
        <v>237058</v>
      </c>
      <c r="L92">
        <v>7023620</v>
      </c>
      <c r="M92">
        <v>0</v>
      </c>
      <c r="N92">
        <v>0</v>
      </c>
      <c r="O92">
        <v>0</v>
      </c>
      <c r="P92">
        <v>0</v>
      </c>
    </row>
    <row r="93" spans="1:16" x14ac:dyDescent="0.25">
      <c r="A93">
        <v>2020</v>
      </c>
      <c r="B93" t="s">
        <v>17</v>
      </c>
      <c r="C93">
        <v>5</v>
      </c>
      <c r="D93">
        <v>4</v>
      </c>
      <c r="E93">
        <v>14508</v>
      </c>
      <c r="F93">
        <v>330714</v>
      </c>
      <c r="G93">
        <v>352</v>
      </c>
      <c r="H93">
        <v>9420</v>
      </c>
      <c r="I93">
        <v>6342</v>
      </c>
      <c r="J93">
        <v>141792</v>
      </c>
      <c r="K93">
        <v>257359</v>
      </c>
      <c r="L93">
        <v>7280979</v>
      </c>
      <c r="M93">
        <v>0</v>
      </c>
      <c r="N93">
        <v>0</v>
      </c>
      <c r="O93">
        <v>0</v>
      </c>
      <c r="P93">
        <v>0</v>
      </c>
    </row>
    <row r="94" spans="1:16" x14ac:dyDescent="0.25">
      <c r="A94">
        <v>2020</v>
      </c>
      <c r="B94" t="s">
        <v>17</v>
      </c>
      <c r="C94">
        <v>5</v>
      </c>
      <c r="D94">
        <v>5</v>
      </c>
      <c r="E94">
        <v>16276</v>
      </c>
      <c r="F94">
        <v>346990</v>
      </c>
      <c r="G94">
        <v>536</v>
      </c>
      <c r="H94">
        <v>9956</v>
      </c>
      <c r="I94">
        <v>23470</v>
      </c>
      <c r="J94">
        <v>165262</v>
      </c>
      <c r="K94">
        <v>288933</v>
      </c>
      <c r="L94">
        <v>7569912</v>
      </c>
      <c r="M94">
        <v>0</v>
      </c>
      <c r="N94">
        <v>0</v>
      </c>
      <c r="O94">
        <v>0</v>
      </c>
      <c r="P94">
        <v>0</v>
      </c>
    </row>
    <row r="95" spans="1:16" x14ac:dyDescent="0.25">
      <c r="A95">
        <v>2020</v>
      </c>
      <c r="B95" t="s">
        <v>17</v>
      </c>
      <c r="C95">
        <v>5</v>
      </c>
      <c r="D95">
        <v>5</v>
      </c>
      <c r="E95">
        <v>16728</v>
      </c>
      <c r="F95">
        <v>363718</v>
      </c>
      <c r="G95">
        <v>410</v>
      </c>
      <c r="H95">
        <v>10366</v>
      </c>
      <c r="I95">
        <v>8606</v>
      </c>
      <c r="J95">
        <v>173868</v>
      </c>
      <c r="K95">
        <v>273774</v>
      </c>
      <c r="L95">
        <v>7843686</v>
      </c>
      <c r="M95">
        <v>0</v>
      </c>
      <c r="N95">
        <v>0</v>
      </c>
      <c r="O95">
        <v>0</v>
      </c>
      <c r="P95">
        <v>0</v>
      </c>
    </row>
    <row r="96" spans="1:16" x14ac:dyDescent="0.25">
      <c r="A96">
        <v>2020</v>
      </c>
      <c r="B96" t="s">
        <v>17</v>
      </c>
      <c r="C96">
        <v>5</v>
      </c>
      <c r="D96">
        <v>5</v>
      </c>
      <c r="E96">
        <v>17578</v>
      </c>
      <c r="F96">
        <v>381296</v>
      </c>
      <c r="G96">
        <v>444</v>
      </c>
      <c r="H96">
        <v>10810</v>
      </c>
      <c r="I96">
        <v>9856</v>
      </c>
      <c r="J96">
        <v>183724</v>
      </c>
      <c r="K96">
        <v>244946</v>
      </c>
      <c r="L96">
        <v>8088632</v>
      </c>
      <c r="M96">
        <v>0</v>
      </c>
      <c r="N96">
        <v>0</v>
      </c>
      <c r="O96">
        <v>0</v>
      </c>
      <c r="P96">
        <v>0</v>
      </c>
    </row>
    <row r="97" spans="1:16" x14ac:dyDescent="0.25">
      <c r="A97">
        <v>2020</v>
      </c>
      <c r="B97" t="s">
        <v>48</v>
      </c>
      <c r="C97">
        <v>6</v>
      </c>
      <c r="D97">
        <v>1</v>
      </c>
      <c r="E97">
        <v>15448</v>
      </c>
      <c r="F97">
        <v>396744</v>
      </c>
      <c r="G97">
        <v>402</v>
      </c>
      <c r="H97">
        <v>11212</v>
      </c>
      <c r="I97">
        <v>7764</v>
      </c>
      <c r="J97">
        <v>191488</v>
      </c>
      <c r="K97">
        <v>251761</v>
      </c>
      <c r="L97">
        <v>8340393</v>
      </c>
      <c r="M97">
        <v>0</v>
      </c>
      <c r="N97">
        <v>0</v>
      </c>
      <c r="O97">
        <v>0</v>
      </c>
      <c r="P97">
        <v>0</v>
      </c>
    </row>
    <row r="98" spans="1:16" x14ac:dyDescent="0.25">
      <c r="A98">
        <v>2020</v>
      </c>
      <c r="B98" t="s">
        <v>48</v>
      </c>
      <c r="C98">
        <v>6</v>
      </c>
      <c r="D98">
        <v>1</v>
      </c>
      <c r="E98">
        <v>17624</v>
      </c>
      <c r="F98">
        <v>414368</v>
      </c>
      <c r="G98">
        <v>444</v>
      </c>
      <c r="H98">
        <v>11656</v>
      </c>
      <c r="I98">
        <v>9062</v>
      </c>
      <c r="J98">
        <v>200550</v>
      </c>
      <c r="K98">
        <v>289612</v>
      </c>
      <c r="L98">
        <v>8630005</v>
      </c>
      <c r="M98">
        <v>0</v>
      </c>
      <c r="N98">
        <v>0</v>
      </c>
      <c r="O98">
        <v>0</v>
      </c>
      <c r="P98">
        <v>0</v>
      </c>
    </row>
    <row r="99" spans="1:16" x14ac:dyDescent="0.25">
      <c r="A99">
        <v>2020</v>
      </c>
      <c r="B99" t="s">
        <v>48</v>
      </c>
      <c r="C99">
        <v>6</v>
      </c>
      <c r="D99">
        <v>1</v>
      </c>
      <c r="E99">
        <v>19376</v>
      </c>
      <c r="F99">
        <v>433744</v>
      </c>
      <c r="G99">
        <v>518</v>
      </c>
      <c r="H99">
        <v>12174</v>
      </c>
      <c r="I99">
        <v>7578</v>
      </c>
      <c r="J99">
        <v>208128</v>
      </c>
      <c r="K99">
        <v>298140</v>
      </c>
      <c r="L99">
        <v>8928145</v>
      </c>
      <c r="M99">
        <v>0</v>
      </c>
      <c r="N99">
        <v>0</v>
      </c>
      <c r="O99">
        <v>0</v>
      </c>
      <c r="P99">
        <v>0</v>
      </c>
    </row>
    <row r="100" spans="1:16" x14ac:dyDescent="0.25">
      <c r="A100">
        <v>2020</v>
      </c>
      <c r="B100" t="s">
        <v>48</v>
      </c>
      <c r="C100">
        <v>6</v>
      </c>
      <c r="D100">
        <v>1</v>
      </c>
      <c r="E100">
        <v>19694</v>
      </c>
      <c r="F100">
        <v>453438</v>
      </c>
      <c r="G100">
        <v>548</v>
      </c>
      <c r="H100">
        <v>12722</v>
      </c>
      <c r="I100">
        <v>8780</v>
      </c>
      <c r="J100">
        <v>216908</v>
      </c>
      <c r="K100">
        <v>294048</v>
      </c>
      <c r="L100">
        <v>9222193</v>
      </c>
      <c r="M100">
        <v>0</v>
      </c>
      <c r="N100">
        <v>0</v>
      </c>
      <c r="O100">
        <v>0</v>
      </c>
      <c r="P100">
        <v>0</v>
      </c>
    </row>
    <row r="101" spans="1:16" x14ac:dyDescent="0.25">
      <c r="A101">
        <v>2020</v>
      </c>
      <c r="B101" t="s">
        <v>48</v>
      </c>
      <c r="C101">
        <v>6</v>
      </c>
      <c r="D101">
        <v>1</v>
      </c>
      <c r="E101">
        <v>18944</v>
      </c>
      <c r="F101">
        <v>472382</v>
      </c>
      <c r="G101">
        <v>572</v>
      </c>
      <c r="H101">
        <v>13294</v>
      </c>
      <c r="I101">
        <v>9542</v>
      </c>
      <c r="J101">
        <v>226450</v>
      </c>
      <c r="K101">
        <v>290371</v>
      </c>
      <c r="L101">
        <v>9512564</v>
      </c>
      <c r="M101">
        <v>0</v>
      </c>
      <c r="N101">
        <v>0</v>
      </c>
      <c r="O101">
        <v>0</v>
      </c>
      <c r="P101">
        <v>0</v>
      </c>
    </row>
    <row r="102" spans="1:16" x14ac:dyDescent="0.25">
      <c r="A102">
        <v>2020</v>
      </c>
      <c r="B102" t="s">
        <v>48</v>
      </c>
      <c r="C102">
        <v>6</v>
      </c>
      <c r="D102">
        <v>1</v>
      </c>
      <c r="E102">
        <v>20816</v>
      </c>
      <c r="F102">
        <v>493198</v>
      </c>
      <c r="G102">
        <v>594</v>
      </c>
      <c r="H102">
        <v>13888</v>
      </c>
      <c r="I102">
        <v>10866</v>
      </c>
      <c r="J102">
        <v>237316</v>
      </c>
      <c r="K102">
        <v>303109</v>
      </c>
      <c r="L102">
        <v>9815673</v>
      </c>
      <c r="M102">
        <v>0</v>
      </c>
      <c r="N102">
        <v>0</v>
      </c>
      <c r="O102">
        <v>0</v>
      </c>
      <c r="P102">
        <v>0</v>
      </c>
    </row>
    <row r="103" spans="1:16" x14ac:dyDescent="0.25">
      <c r="A103">
        <v>2020</v>
      </c>
      <c r="B103" t="s">
        <v>48</v>
      </c>
      <c r="C103">
        <v>6</v>
      </c>
      <c r="D103">
        <v>1</v>
      </c>
      <c r="E103">
        <v>21764</v>
      </c>
      <c r="F103">
        <v>514962</v>
      </c>
      <c r="G103">
        <v>522</v>
      </c>
      <c r="H103">
        <v>14410</v>
      </c>
      <c r="I103">
        <v>10382</v>
      </c>
      <c r="J103">
        <v>247698</v>
      </c>
      <c r="K103">
        <v>269265</v>
      </c>
      <c r="L103">
        <v>10084938</v>
      </c>
      <c r="M103">
        <v>0</v>
      </c>
      <c r="N103">
        <v>0</v>
      </c>
      <c r="O103">
        <v>0</v>
      </c>
      <c r="P103">
        <v>0</v>
      </c>
    </row>
    <row r="104" spans="1:16" x14ac:dyDescent="0.25">
      <c r="A104">
        <v>2020</v>
      </c>
      <c r="B104" t="s">
        <v>48</v>
      </c>
      <c r="C104">
        <v>6</v>
      </c>
      <c r="D104">
        <v>2</v>
      </c>
      <c r="E104">
        <v>17072</v>
      </c>
      <c r="F104">
        <v>532034</v>
      </c>
      <c r="G104">
        <v>542</v>
      </c>
      <c r="H104">
        <v>14952</v>
      </c>
      <c r="I104">
        <v>10342</v>
      </c>
      <c r="J104">
        <v>258040</v>
      </c>
      <c r="K104">
        <v>294113</v>
      </c>
      <c r="L104">
        <v>10379051</v>
      </c>
      <c r="M104">
        <v>0</v>
      </c>
      <c r="N104">
        <v>0</v>
      </c>
      <c r="O104">
        <v>0</v>
      </c>
      <c r="P104">
        <v>0</v>
      </c>
    </row>
    <row r="105" spans="1:16" x14ac:dyDescent="0.25">
      <c r="A105">
        <v>2020</v>
      </c>
      <c r="B105" t="s">
        <v>48</v>
      </c>
      <c r="C105">
        <v>6</v>
      </c>
      <c r="D105">
        <v>2</v>
      </c>
      <c r="E105">
        <v>19962</v>
      </c>
      <c r="F105">
        <v>551996</v>
      </c>
      <c r="G105">
        <v>544</v>
      </c>
      <c r="H105">
        <v>15496</v>
      </c>
      <c r="I105">
        <v>11268</v>
      </c>
      <c r="J105">
        <v>269308</v>
      </c>
      <c r="K105">
        <v>305461</v>
      </c>
      <c r="L105">
        <v>10684512</v>
      </c>
      <c r="M105">
        <v>0</v>
      </c>
      <c r="N105">
        <v>0</v>
      </c>
      <c r="O105">
        <v>0</v>
      </c>
      <c r="P105">
        <v>0</v>
      </c>
    </row>
    <row r="106" spans="1:16" x14ac:dyDescent="0.25">
      <c r="A106">
        <v>2020</v>
      </c>
      <c r="B106" t="s">
        <v>48</v>
      </c>
      <c r="C106">
        <v>6</v>
      </c>
      <c r="D106">
        <v>2</v>
      </c>
      <c r="E106">
        <v>22312</v>
      </c>
      <c r="F106">
        <v>574308</v>
      </c>
      <c r="G106">
        <v>716</v>
      </c>
      <c r="H106">
        <v>16212</v>
      </c>
      <c r="I106">
        <v>12550</v>
      </c>
      <c r="J106">
        <v>281858</v>
      </c>
      <c r="K106">
        <v>305473</v>
      </c>
      <c r="L106">
        <v>10989985</v>
      </c>
      <c r="M106">
        <v>0</v>
      </c>
      <c r="N106">
        <v>0</v>
      </c>
      <c r="O106">
        <v>0</v>
      </c>
      <c r="P106">
        <v>0</v>
      </c>
    </row>
    <row r="107" spans="1:16" x14ac:dyDescent="0.25">
      <c r="A107">
        <v>2020</v>
      </c>
      <c r="B107" t="s">
        <v>48</v>
      </c>
      <c r="C107">
        <v>6</v>
      </c>
      <c r="D107">
        <v>2</v>
      </c>
      <c r="E107">
        <v>22270</v>
      </c>
      <c r="F107">
        <v>596578</v>
      </c>
      <c r="G107">
        <v>788</v>
      </c>
      <c r="H107">
        <v>17000</v>
      </c>
      <c r="I107">
        <v>12088</v>
      </c>
      <c r="J107">
        <v>293946</v>
      </c>
      <c r="K107">
        <v>319844</v>
      </c>
      <c r="L107">
        <v>11309829</v>
      </c>
      <c r="M107">
        <v>0</v>
      </c>
      <c r="N107">
        <v>0</v>
      </c>
      <c r="O107">
        <v>0</v>
      </c>
      <c r="P107">
        <v>0</v>
      </c>
    </row>
    <row r="108" spans="1:16" x14ac:dyDescent="0.25">
      <c r="A108">
        <v>2020</v>
      </c>
      <c r="B108" t="s">
        <v>48</v>
      </c>
      <c r="C108">
        <v>6</v>
      </c>
      <c r="D108">
        <v>2</v>
      </c>
      <c r="E108">
        <v>22612</v>
      </c>
      <c r="F108">
        <v>619190</v>
      </c>
      <c r="G108">
        <v>776</v>
      </c>
      <c r="H108">
        <v>17776</v>
      </c>
      <c r="I108">
        <v>14526</v>
      </c>
      <c r="J108">
        <v>308472</v>
      </c>
      <c r="K108">
        <v>304876</v>
      </c>
      <c r="L108">
        <v>11614705</v>
      </c>
      <c r="M108">
        <v>0</v>
      </c>
      <c r="N108">
        <v>0</v>
      </c>
      <c r="O108">
        <v>0</v>
      </c>
      <c r="P108">
        <v>0</v>
      </c>
    </row>
    <row r="109" spans="1:16" x14ac:dyDescent="0.25">
      <c r="A109">
        <v>2020</v>
      </c>
      <c r="B109" t="s">
        <v>48</v>
      </c>
      <c r="C109">
        <v>6</v>
      </c>
      <c r="D109">
        <v>2</v>
      </c>
      <c r="E109">
        <v>24078</v>
      </c>
      <c r="F109">
        <v>643268</v>
      </c>
      <c r="G109">
        <v>618</v>
      </c>
      <c r="H109">
        <v>18394</v>
      </c>
      <c r="I109">
        <v>16182</v>
      </c>
      <c r="J109">
        <v>324654</v>
      </c>
      <c r="K109">
        <v>315247</v>
      </c>
      <c r="L109">
        <v>11929952</v>
      </c>
      <c r="M109">
        <v>0</v>
      </c>
      <c r="N109">
        <v>0</v>
      </c>
      <c r="O109">
        <v>0</v>
      </c>
      <c r="P109">
        <v>0</v>
      </c>
    </row>
    <row r="110" spans="1:16" x14ac:dyDescent="0.25">
      <c r="A110">
        <v>2020</v>
      </c>
      <c r="B110" t="s">
        <v>48</v>
      </c>
      <c r="C110">
        <v>6</v>
      </c>
      <c r="D110">
        <v>2</v>
      </c>
      <c r="E110">
        <v>22808</v>
      </c>
      <c r="F110">
        <v>666076</v>
      </c>
      <c r="G110">
        <v>648</v>
      </c>
      <c r="H110">
        <v>19042</v>
      </c>
      <c r="I110">
        <v>14716</v>
      </c>
      <c r="J110">
        <v>339370</v>
      </c>
      <c r="K110">
        <v>284207</v>
      </c>
      <c r="L110">
        <v>12214159</v>
      </c>
      <c r="M110">
        <v>0</v>
      </c>
      <c r="N110">
        <v>0</v>
      </c>
      <c r="O110">
        <v>0</v>
      </c>
      <c r="P110">
        <v>0</v>
      </c>
    </row>
    <row r="111" spans="1:16" x14ac:dyDescent="0.25">
      <c r="A111">
        <v>2020</v>
      </c>
      <c r="B111" t="s">
        <v>48</v>
      </c>
      <c r="C111">
        <v>6</v>
      </c>
      <c r="D111">
        <v>3</v>
      </c>
      <c r="E111">
        <v>20064</v>
      </c>
      <c r="F111">
        <v>686140</v>
      </c>
      <c r="G111">
        <v>792</v>
      </c>
      <c r="H111">
        <v>19834</v>
      </c>
      <c r="I111">
        <v>21280</v>
      </c>
      <c r="J111">
        <v>360650</v>
      </c>
      <c r="K111">
        <v>305455</v>
      </c>
      <c r="L111">
        <v>12519614</v>
      </c>
      <c r="M111">
        <v>0</v>
      </c>
      <c r="N111">
        <v>0</v>
      </c>
      <c r="O111">
        <v>0</v>
      </c>
      <c r="P111">
        <v>0</v>
      </c>
    </row>
    <row r="112" spans="1:16" x14ac:dyDescent="0.25">
      <c r="A112">
        <v>2020</v>
      </c>
      <c r="B112" t="s">
        <v>48</v>
      </c>
      <c r="C112">
        <v>6</v>
      </c>
      <c r="D112">
        <v>3</v>
      </c>
      <c r="E112">
        <v>22170</v>
      </c>
      <c r="F112">
        <v>708310</v>
      </c>
      <c r="G112">
        <v>4008</v>
      </c>
      <c r="H112">
        <v>23842</v>
      </c>
      <c r="I112">
        <v>14452</v>
      </c>
      <c r="J112">
        <v>375102</v>
      </c>
      <c r="K112">
        <v>350974</v>
      </c>
      <c r="L112">
        <v>12870588</v>
      </c>
      <c r="M112">
        <v>0</v>
      </c>
      <c r="N112">
        <v>0</v>
      </c>
      <c r="O112">
        <v>0</v>
      </c>
      <c r="P112">
        <v>0</v>
      </c>
    </row>
    <row r="113" spans="1:16" x14ac:dyDescent="0.25">
      <c r="A113">
        <v>2020</v>
      </c>
      <c r="B113" t="s">
        <v>48</v>
      </c>
      <c r="C113">
        <v>6</v>
      </c>
      <c r="D113">
        <v>3</v>
      </c>
      <c r="E113">
        <v>26216</v>
      </c>
      <c r="F113">
        <v>734526</v>
      </c>
      <c r="G113">
        <v>682</v>
      </c>
      <c r="H113">
        <v>24524</v>
      </c>
      <c r="I113">
        <v>13780</v>
      </c>
      <c r="J113">
        <v>388882</v>
      </c>
      <c r="K113">
        <v>337447</v>
      </c>
      <c r="L113">
        <v>13208035</v>
      </c>
      <c r="M113">
        <v>0</v>
      </c>
      <c r="N113">
        <v>0</v>
      </c>
      <c r="O113">
        <v>0</v>
      </c>
      <c r="P113">
        <v>0</v>
      </c>
    </row>
    <row r="114" spans="1:16" x14ac:dyDescent="0.25">
      <c r="A114">
        <v>2020</v>
      </c>
      <c r="B114" t="s">
        <v>48</v>
      </c>
      <c r="C114">
        <v>6</v>
      </c>
      <c r="D114">
        <v>3</v>
      </c>
      <c r="E114">
        <v>27658</v>
      </c>
      <c r="F114">
        <v>762184</v>
      </c>
      <c r="G114">
        <v>686</v>
      </c>
      <c r="H114">
        <v>25210</v>
      </c>
      <c r="I114">
        <v>21482</v>
      </c>
      <c r="J114">
        <v>410364</v>
      </c>
      <c r="K114">
        <v>390435</v>
      </c>
      <c r="L114">
        <v>13598470</v>
      </c>
      <c r="M114">
        <v>0</v>
      </c>
      <c r="N114">
        <v>0</v>
      </c>
      <c r="O114">
        <v>0</v>
      </c>
      <c r="P114">
        <v>0</v>
      </c>
    </row>
    <row r="115" spans="1:16" x14ac:dyDescent="0.25">
      <c r="A115">
        <v>2020</v>
      </c>
      <c r="B115" t="s">
        <v>48</v>
      </c>
      <c r="C115">
        <v>6</v>
      </c>
      <c r="D115">
        <v>3</v>
      </c>
      <c r="E115">
        <v>29480</v>
      </c>
      <c r="F115">
        <v>791664</v>
      </c>
      <c r="G115">
        <v>728</v>
      </c>
      <c r="H115">
        <v>25938</v>
      </c>
      <c r="I115">
        <v>18058</v>
      </c>
      <c r="J115">
        <v>428422</v>
      </c>
      <c r="K115">
        <v>399777</v>
      </c>
      <c r="L115">
        <v>13998247</v>
      </c>
      <c r="M115">
        <v>0</v>
      </c>
      <c r="N115">
        <v>0</v>
      </c>
      <c r="O115">
        <v>0</v>
      </c>
      <c r="P115">
        <v>0</v>
      </c>
    </row>
    <row r="116" spans="1:16" x14ac:dyDescent="0.25">
      <c r="A116">
        <v>2020</v>
      </c>
      <c r="B116" t="s">
        <v>48</v>
      </c>
      <c r="C116">
        <v>6</v>
      </c>
      <c r="D116">
        <v>3</v>
      </c>
      <c r="E116">
        <v>31836</v>
      </c>
      <c r="F116">
        <v>823500</v>
      </c>
      <c r="G116">
        <v>616</v>
      </c>
      <c r="H116">
        <v>26554</v>
      </c>
      <c r="I116">
        <v>27948</v>
      </c>
      <c r="J116">
        <v>456370</v>
      </c>
      <c r="K116">
        <v>408571</v>
      </c>
      <c r="L116">
        <v>14406818</v>
      </c>
      <c r="M116">
        <v>0</v>
      </c>
      <c r="N116">
        <v>0</v>
      </c>
      <c r="O116">
        <v>0</v>
      </c>
      <c r="P116">
        <v>0</v>
      </c>
    </row>
    <row r="117" spans="1:16" x14ac:dyDescent="0.25">
      <c r="A117">
        <v>2020</v>
      </c>
      <c r="B117" t="s">
        <v>48</v>
      </c>
      <c r="C117">
        <v>6</v>
      </c>
      <c r="D117">
        <v>3</v>
      </c>
      <c r="E117">
        <v>30302</v>
      </c>
      <c r="F117">
        <v>853802</v>
      </c>
      <c r="G117">
        <v>852</v>
      </c>
      <c r="H117">
        <v>27406</v>
      </c>
      <c r="I117">
        <v>18150</v>
      </c>
      <c r="J117">
        <v>474520</v>
      </c>
      <c r="K117">
        <v>372622</v>
      </c>
      <c r="L117">
        <v>14779440</v>
      </c>
      <c r="M117">
        <v>0</v>
      </c>
      <c r="N117">
        <v>0</v>
      </c>
      <c r="O117">
        <v>0</v>
      </c>
      <c r="P117">
        <v>0</v>
      </c>
    </row>
    <row r="118" spans="1:16" x14ac:dyDescent="0.25">
      <c r="A118">
        <v>2020</v>
      </c>
      <c r="B118" t="s">
        <v>48</v>
      </c>
      <c r="C118">
        <v>6</v>
      </c>
      <c r="D118">
        <v>4</v>
      </c>
      <c r="E118">
        <v>27120</v>
      </c>
      <c r="F118">
        <v>880922</v>
      </c>
      <c r="G118">
        <v>624</v>
      </c>
      <c r="H118">
        <v>28030</v>
      </c>
      <c r="I118">
        <v>21758</v>
      </c>
      <c r="J118">
        <v>496278</v>
      </c>
      <c r="K118">
        <v>373027</v>
      </c>
      <c r="L118">
        <v>15152467</v>
      </c>
      <c r="M118">
        <v>0</v>
      </c>
      <c r="N118">
        <v>0</v>
      </c>
      <c r="O118">
        <v>0</v>
      </c>
      <c r="P118">
        <v>0</v>
      </c>
    </row>
    <row r="119" spans="1:16" x14ac:dyDescent="0.25">
      <c r="A119">
        <v>2020</v>
      </c>
      <c r="B119" t="s">
        <v>48</v>
      </c>
      <c r="C119">
        <v>6</v>
      </c>
      <c r="D119">
        <v>4</v>
      </c>
      <c r="E119">
        <v>31312</v>
      </c>
      <c r="F119">
        <v>912234</v>
      </c>
      <c r="G119">
        <v>936</v>
      </c>
      <c r="H119">
        <v>28966</v>
      </c>
      <c r="I119">
        <v>20924</v>
      </c>
      <c r="J119">
        <v>517202</v>
      </c>
      <c r="K119">
        <v>431350</v>
      </c>
      <c r="L119">
        <v>15583817</v>
      </c>
      <c r="M119">
        <v>0</v>
      </c>
      <c r="N119">
        <v>0</v>
      </c>
      <c r="O119">
        <v>0</v>
      </c>
      <c r="P119">
        <v>0</v>
      </c>
    </row>
    <row r="120" spans="1:16" x14ac:dyDescent="0.25">
      <c r="A120">
        <v>2020</v>
      </c>
      <c r="B120" t="s">
        <v>48</v>
      </c>
      <c r="C120">
        <v>6</v>
      </c>
      <c r="D120">
        <v>4</v>
      </c>
      <c r="E120">
        <v>33736</v>
      </c>
      <c r="F120">
        <v>945970</v>
      </c>
      <c r="G120">
        <v>848</v>
      </c>
      <c r="H120">
        <v>29814</v>
      </c>
      <c r="I120">
        <v>26178</v>
      </c>
      <c r="J120">
        <v>543380</v>
      </c>
      <c r="K120">
        <v>449549</v>
      </c>
      <c r="L120">
        <v>16033366</v>
      </c>
      <c r="M120">
        <v>0</v>
      </c>
      <c r="N120">
        <v>0</v>
      </c>
      <c r="O120">
        <v>0</v>
      </c>
      <c r="P120">
        <v>0</v>
      </c>
    </row>
    <row r="121" spans="1:16" x14ac:dyDescent="0.25">
      <c r="A121">
        <v>2020</v>
      </c>
      <c r="B121" t="s">
        <v>48</v>
      </c>
      <c r="C121">
        <v>6</v>
      </c>
      <c r="D121">
        <v>4</v>
      </c>
      <c r="E121">
        <v>36410</v>
      </c>
      <c r="F121">
        <v>982380</v>
      </c>
      <c r="G121">
        <v>802</v>
      </c>
      <c r="H121">
        <v>30616</v>
      </c>
      <c r="I121">
        <v>27966</v>
      </c>
      <c r="J121">
        <v>571346</v>
      </c>
      <c r="K121">
        <v>454114</v>
      </c>
      <c r="L121">
        <v>16487480</v>
      </c>
      <c r="M121">
        <v>0</v>
      </c>
      <c r="N121">
        <v>0</v>
      </c>
      <c r="O121">
        <v>0</v>
      </c>
      <c r="P121">
        <v>0</v>
      </c>
    </row>
    <row r="122" spans="1:16" x14ac:dyDescent="0.25">
      <c r="A122">
        <v>2020</v>
      </c>
      <c r="B122" t="s">
        <v>48</v>
      </c>
      <c r="C122">
        <v>6</v>
      </c>
      <c r="D122">
        <v>4</v>
      </c>
      <c r="E122">
        <v>36510</v>
      </c>
      <c r="F122">
        <v>1018890</v>
      </c>
      <c r="G122">
        <v>762</v>
      </c>
      <c r="H122">
        <v>31378</v>
      </c>
      <c r="I122">
        <v>20492</v>
      </c>
      <c r="J122">
        <v>591838</v>
      </c>
      <c r="K122">
        <v>461469</v>
      </c>
      <c r="L122">
        <v>16948949</v>
      </c>
      <c r="M122">
        <v>0</v>
      </c>
      <c r="N122">
        <v>0</v>
      </c>
      <c r="O122">
        <v>0</v>
      </c>
      <c r="P122">
        <v>0</v>
      </c>
    </row>
    <row r="123" spans="1:16" x14ac:dyDescent="0.25">
      <c r="A123">
        <v>2020</v>
      </c>
      <c r="B123" t="s">
        <v>48</v>
      </c>
      <c r="C123">
        <v>6</v>
      </c>
      <c r="D123">
        <v>4</v>
      </c>
      <c r="E123">
        <v>40284</v>
      </c>
      <c r="F123">
        <v>1059174</v>
      </c>
      <c r="G123">
        <v>828</v>
      </c>
      <c r="H123">
        <v>32206</v>
      </c>
      <c r="I123">
        <v>28458</v>
      </c>
      <c r="J123">
        <v>620296</v>
      </c>
      <c r="K123">
        <v>485808</v>
      </c>
      <c r="L123">
        <v>17434757</v>
      </c>
      <c r="M123">
        <v>0</v>
      </c>
      <c r="N123">
        <v>0</v>
      </c>
      <c r="O123">
        <v>0</v>
      </c>
      <c r="P123">
        <v>0</v>
      </c>
    </row>
    <row r="124" spans="1:16" x14ac:dyDescent="0.25">
      <c r="A124">
        <v>2020</v>
      </c>
      <c r="B124" t="s">
        <v>48</v>
      </c>
      <c r="C124">
        <v>6</v>
      </c>
      <c r="D124">
        <v>4</v>
      </c>
      <c r="E124">
        <v>39220</v>
      </c>
      <c r="F124">
        <v>1098394</v>
      </c>
      <c r="G124">
        <v>768</v>
      </c>
      <c r="H124">
        <v>32974</v>
      </c>
      <c r="I124">
        <v>23262</v>
      </c>
      <c r="J124">
        <v>643558</v>
      </c>
      <c r="K124">
        <v>413102</v>
      </c>
      <c r="L124">
        <v>17847859</v>
      </c>
      <c r="M124">
        <v>0</v>
      </c>
      <c r="N124">
        <v>0</v>
      </c>
      <c r="O124">
        <v>0</v>
      </c>
      <c r="P124">
        <v>0</v>
      </c>
    </row>
    <row r="125" spans="1:16" x14ac:dyDescent="0.25">
      <c r="A125">
        <v>2020</v>
      </c>
      <c r="B125" t="s">
        <v>48</v>
      </c>
      <c r="C125">
        <v>6</v>
      </c>
      <c r="D125">
        <v>5</v>
      </c>
      <c r="E125">
        <v>36678</v>
      </c>
      <c r="F125">
        <v>1135072</v>
      </c>
      <c r="G125">
        <v>834</v>
      </c>
      <c r="H125">
        <v>33808</v>
      </c>
      <c r="I125">
        <v>26994</v>
      </c>
      <c r="J125">
        <v>670552</v>
      </c>
      <c r="K125">
        <v>437042</v>
      </c>
      <c r="L125">
        <v>18284901</v>
      </c>
      <c r="M125">
        <v>0</v>
      </c>
      <c r="N125">
        <v>0</v>
      </c>
      <c r="O125">
        <v>0</v>
      </c>
      <c r="P125">
        <v>0</v>
      </c>
    </row>
    <row r="126" spans="1:16" x14ac:dyDescent="0.25">
      <c r="A126">
        <v>2020</v>
      </c>
      <c r="B126" t="s">
        <v>48</v>
      </c>
      <c r="C126">
        <v>6</v>
      </c>
      <c r="D126">
        <v>5</v>
      </c>
      <c r="E126">
        <v>36510</v>
      </c>
      <c r="F126">
        <v>1171582</v>
      </c>
      <c r="G126">
        <v>1012</v>
      </c>
      <c r="H126">
        <v>34820</v>
      </c>
      <c r="I126">
        <v>25130</v>
      </c>
      <c r="J126">
        <v>695682</v>
      </c>
      <c r="K126">
        <v>457736</v>
      </c>
      <c r="L126">
        <v>18742637</v>
      </c>
      <c r="M126">
        <v>0</v>
      </c>
      <c r="N126">
        <v>0</v>
      </c>
      <c r="O126">
        <v>0</v>
      </c>
      <c r="P126">
        <v>0</v>
      </c>
    </row>
    <row r="127" spans="1:16" x14ac:dyDescent="0.25">
      <c r="A127">
        <v>2020</v>
      </c>
      <c r="B127" t="s">
        <v>49</v>
      </c>
      <c r="C127">
        <v>7</v>
      </c>
      <c r="D127">
        <v>1</v>
      </c>
      <c r="E127">
        <v>38860</v>
      </c>
      <c r="F127">
        <v>1210442</v>
      </c>
      <c r="G127">
        <v>876</v>
      </c>
      <c r="H127">
        <v>35696</v>
      </c>
      <c r="I127">
        <v>24128</v>
      </c>
      <c r="J127">
        <v>719810</v>
      </c>
      <c r="K127">
        <v>487906</v>
      </c>
      <c r="L127">
        <v>19230543</v>
      </c>
      <c r="M127">
        <v>0</v>
      </c>
      <c r="N127">
        <v>0</v>
      </c>
      <c r="O127">
        <v>0</v>
      </c>
      <c r="P127">
        <v>0</v>
      </c>
    </row>
    <row r="128" spans="1:16" x14ac:dyDescent="0.25">
      <c r="A128">
        <v>2020</v>
      </c>
      <c r="B128" t="s">
        <v>49</v>
      </c>
      <c r="C128">
        <v>7</v>
      </c>
      <c r="D128">
        <v>1</v>
      </c>
      <c r="E128">
        <v>43894</v>
      </c>
      <c r="F128">
        <v>1254336</v>
      </c>
      <c r="G128">
        <v>756</v>
      </c>
      <c r="H128">
        <v>36452</v>
      </c>
      <c r="I128">
        <v>39998</v>
      </c>
      <c r="J128">
        <v>759808</v>
      </c>
      <c r="K128">
        <v>494984</v>
      </c>
      <c r="L128">
        <v>19725527</v>
      </c>
      <c r="M128">
        <v>0</v>
      </c>
      <c r="N128">
        <v>0</v>
      </c>
      <c r="O128">
        <v>0</v>
      </c>
      <c r="P128">
        <v>0</v>
      </c>
    </row>
    <row r="129" spans="1:16" x14ac:dyDescent="0.25">
      <c r="A129">
        <v>2020</v>
      </c>
      <c r="B129" t="s">
        <v>49</v>
      </c>
      <c r="C129">
        <v>7</v>
      </c>
      <c r="D129">
        <v>1</v>
      </c>
      <c r="E129">
        <v>45436</v>
      </c>
      <c r="F129">
        <v>1299772</v>
      </c>
      <c r="G129">
        <v>888</v>
      </c>
      <c r="H129">
        <v>37340</v>
      </c>
      <c r="I129">
        <v>28834</v>
      </c>
      <c r="J129">
        <v>788642</v>
      </c>
      <c r="K129">
        <v>547244</v>
      </c>
      <c r="L129">
        <v>20272771</v>
      </c>
      <c r="M129">
        <v>0</v>
      </c>
      <c r="N129">
        <v>0</v>
      </c>
      <c r="O129">
        <v>0</v>
      </c>
      <c r="P129">
        <v>0</v>
      </c>
    </row>
    <row r="130" spans="1:16" x14ac:dyDescent="0.25">
      <c r="A130">
        <v>2020</v>
      </c>
      <c r="B130" t="s">
        <v>49</v>
      </c>
      <c r="C130">
        <v>7</v>
      </c>
      <c r="D130">
        <v>1</v>
      </c>
      <c r="E130">
        <v>48036</v>
      </c>
      <c r="F130">
        <v>1347808</v>
      </c>
      <c r="G130">
        <v>1222</v>
      </c>
      <c r="H130">
        <v>38562</v>
      </c>
      <c r="I130">
        <v>29492</v>
      </c>
      <c r="J130">
        <v>818134</v>
      </c>
      <c r="K130">
        <v>535948</v>
      </c>
      <c r="L130">
        <v>20808719</v>
      </c>
      <c r="M130">
        <v>0</v>
      </c>
      <c r="N130">
        <v>0</v>
      </c>
      <c r="O130">
        <v>0</v>
      </c>
      <c r="P130">
        <v>0</v>
      </c>
    </row>
    <row r="131" spans="1:16" x14ac:dyDescent="0.25">
      <c r="A131">
        <v>2020</v>
      </c>
      <c r="B131" t="s">
        <v>49</v>
      </c>
      <c r="C131">
        <v>7</v>
      </c>
      <c r="D131">
        <v>1</v>
      </c>
      <c r="E131">
        <v>47884</v>
      </c>
      <c r="F131">
        <v>1395692</v>
      </c>
      <c r="G131">
        <v>842</v>
      </c>
      <c r="H131">
        <v>39404</v>
      </c>
      <c r="I131">
        <v>31658</v>
      </c>
      <c r="J131">
        <v>849792</v>
      </c>
      <c r="K131">
        <v>478500</v>
      </c>
      <c r="L131">
        <v>21287219</v>
      </c>
      <c r="M131">
        <v>0</v>
      </c>
      <c r="N131">
        <v>0</v>
      </c>
      <c r="O131">
        <v>0</v>
      </c>
      <c r="P131">
        <v>0</v>
      </c>
    </row>
    <row r="132" spans="1:16" x14ac:dyDescent="0.25">
      <c r="A132">
        <v>2020</v>
      </c>
      <c r="B132" t="s">
        <v>49</v>
      </c>
      <c r="C132">
        <v>7</v>
      </c>
      <c r="D132">
        <v>1</v>
      </c>
      <c r="E132">
        <v>45000</v>
      </c>
      <c r="F132">
        <v>1440692</v>
      </c>
      <c r="G132">
        <v>946</v>
      </c>
      <c r="H132">
        <v>40350</v>
      </c>
      <c r="I132">
        <v>30630</v>
      </c>
      <c r="J132">
        <v>880422</v>
      </c>
      <c r="K132">
        <v>485587</v>
      </c>
      <c r="L132">
        <v>21772806</v>
      </c>
      <c r="M132">
        <v>0</v>
      </c>
      <c r="N132">
        <v>0</v>
      </c>
      <c r="O132">
        <v>0</v>
      </c>
      <c r="P132">
        <v>0</v>
      </c>
    </row>
    <row r="133" spans="1:16" x14ac:dyDescent="0.25">
      <c r="A133">
        <v>2020</v>
      </c>
      <c r="B133" t="s">
        <v>49</v>
      </c>
      <c r="C133">
        <v>7</v>
      </c>
      <c r="D133">
        <v>1</v>
      </c>
      <c r="E133">
        <v>46296</v>
      </c>
      <c r="F133">
        <v>1486988</v>
      </c>
      <c r="G133">
        <v>958</v>
      </c>
      <c r="H133">
        <v>41308</v>
      </c>
      <c r="I133">
        <v>33676</v>
      </c>
      <c r="J133">
        <v>914098</v>
      </c>
      <c r="K133">
        <v>543933</v>
      </c>
      <c r="L133">
        <v>22316739</v>
      </c>
      <c r="M133">
        <v>0</v>
      </c>
      <c r="N133">
        <v>0</v>
      </c>
      <c r="O133">
        <v>0</v>
      </c>
      <c r="P133">
        <v>0</v>
      </c>
    </row>
    <row r="134" spans="1:16" x14ac:dyDescent="0.25">
      <c r="A134">
        <v>2020</v>
      </c>
      <c r="B134" t="s">
        <v>49</v>
      </c>
      <c r="C134">
        <v>7</v>
      </c>
      <c r="D134">
        <v>2</v>
      </c>
      <c r="E134">
        <v>51122</v>
      </c>
      <c r="F134">
        <v>1538110</v>
      </c>
      <c r="G134">
        <v>984</v>
      </c>
      <c r="H134">
        <v>42292</v>
      </c>
      <c r="I134">
        <v>39016</v>
      </c>
      <c r="J134">
        <v>953114</v>
      </c>
      <c r="K134">
        <v>580832</v>
      </c>
      <c r="L134">
        <v>22897571</v>
      </c>
      <c r="M134">
        <v>0</v>
      </c>
      <c r="N134">
        <v>0</v>
      </c>
      <c r="O134">
        <v>0</v>
      </c>
      <c r="P134">
        <v>0</v>
      </c>
    </row>
    <row r="135" spans="1:16" x14ac:dyDescent="0.25">
      <c r="A135">
        <v>2020</v>
      </c>
      <c r="B135" t="s">
        <v>49</v>
      </c>
      <c r="C135">
        <v>7</v>
      </c>
      <c r="D135">
        <v>2</v>
      </c>
      <c r="E135">
        <v>51580</v>
      </c>
      <c r="F135">
        <v>1589690</v>
      </c>
      <c r="G135">
        <v>958</v>
      </c>
      <c r="H135">
        <v>43250</v>
      </c>
      <c r="I135">
        <v>38816</v>
      </c>
      <c r="J135">
        <v>991930</v>
      </c>
      <c r="K135">
        <v>608224</v>
      </c>
      <c r="L135">
        <v>23505795</v>
      </c>
      <c r="M135">
        <v>0</v>
      </c>
      <c r="N135">
        <v>0</v>
      </c>
      <c r="O135">
        <v>0</v>
      </c>
      <c r="P135">
        <v>0</v>
      </c>
    </row>
    <row r="136" spans="1:16" x14ac:dyDescent="0.25">
      <c r="A136">
        <v>2020</v>
      </c>
      <c r="B136" t="s">
        <v>49</v>
      </c>
      <c r="C136">
        <v>7</v>
      </c>
      <c r="D136">
        <v>2</v>
      </c>
      <c r="E136">
        <v>55498</v>
      </c>
      <c r="F136">
        <v>1645188</v>
      </c>
      <c r="G136">
        <v>1040</v>
      </c>
      <c r="H136">
        <v>44290</v>
      </c>
      <c r="I136">
        <v>40578</v>
      </c>
      <c r="J136">
        <v>1032508</v>
      </c>
      <c r="K136">
        <v>607896</v>
      </c>
      <c r="L136">
        <v>24113691</v>
      </c>
      <c r="M136">
        <v>0</v>
      </c>
      <c r="N136">
        <v>0</v>
      </c>
      <c r="O136">
        <v>0</v>
      </c>
      <c r="P136">
        <v>0</v>
      </c>
    </row>
    <row r="137" spans="1:16" x14ac:dyDescent="0.25">
      <c r="A137">
        <v>2020</v>
      </c>
      <c r="B137" t="s">
        <v>49</v>
      </c>
      <c r="C137">
        <v>7</v>
      </c>
      <c r="D137">
        <v>2</v>
      </c>
      <c r="E137">
        <v>55508</v>
      </c>
      <c r="F137">
        <v>1700696</v>
      </c>
      <c r="G137">
        <v>1082</v>
      </c>
      <c r="H137">
        <v>45372</v>
      </c>
      <c r="I137">
        <v>39962</v>
      </c>
      <c r="J137">
        <v>1072470</v>
      </c>
      <c r="K137">
        <v>617606</v>
      </c>
      <c r="L137">
        <v>24731297</v>
      </c>
      <c r="M137">
        <v>0</v>
      </c>
      <c r="N137">
        <v>0</v>
      </c>
      <c r="O137">
        <v>0</v>
      </c>
      <c r="P137">
        <v>0</v>
      </c>
    </row>
    <row r="138" spans="1:16" x14ac:dyDescent="0.25">
      <c r="A138">
        <v>2020</v>
      </c>
      <c r="B138" t="s">
        <v>49</v>
      </c>
      <c r="C138">
        <v>7</v>
      </c>
      <c r="D138">
        <v>2</v>
      </c>
      <c r="E138">
        <v>58212</v>
      </c>
      <c r="F138">
        <v>1758908</v>
      </c>
      <c r="G138">
        <v>994</v>
      </c>
      <c r="H138">
        <v>46366</v>
      </c>
      <c r="I138">
        <v>36396</v>
      </c>
      <c r="J138">
        <v>1108866</v>
      </c>
      <c r="K138">
        <v>541254</v>
      </c>
      <c r="L138">
        <v>25272551</v>
      </c>
      <c r="M138">
        <v>0</v>
      </c>
      <c r="N138">
        <v>0</v>
      </c>
      <c r="O138">
        <v>0</v>
      </c>
      <c r="P138">
        <v>0</v>
      </c>
    </row>
    <row r="139" spans="1:16" x14ac:dyDescent="0.25">
      <c r="A139">
        <v>2020</v>
      </c>
      <c r="B139" t="s">
        <v>49</v>
      </c>
      <c r="C139">
        <v>7</v>
      </c>
      <c r="D139">
        <v>2</v>
      </c>
      <c r="E139">
        <v>56356</v>
      </c>
      <c r="F139">
        <v>1815264</v>
      </c>
      <c r="G139">
        <v>1082</v>
      </c>
      <c r="H139">
        <v>47448</v>
      </c>
      <c r="I139">
        <v>35366</v>
      </c>
      <c r="J139">
        <v>1144232</v>
      </c>
      <c r="K139">
        <v>531686</v>
      </c>
      <c r="L139">
        <v>25804237</v>
      </c>
      <c r="M139">
        <v>0</v>
      </c>
      <c r="N139">
        <v>0</v>
      </c>
      <c r="O139">
        <v>0</v>
      </c>
      <c r="P139">
        <v>0</v>
      </c>
    </row>
    <row r="140" spans="1:16" x14ac:dyDescent="0.25">
      <c r="A140">
        <v>2020</v>
      </c>
      <c r="B140" t="s">
        <v>49</v>
      </c>
      <c r="C140">
        <v>7</v>
      </c>
      <c r="D140">
        <v>2</v>
      </c>
      <c r="E140">
        <v>59834</v>
      </c>
      <c r="F140">
        <v>1875098</v>
      </c>
      <c r="G140">
        <v>1164</v>
      </c>
      <c r="H140">
        <v>48612</v>
      </c>
      <c r="I140">
        <v>41952</v>
      </c>
      <c r="J140">
        <v>1186184</v>
      </c>
      <c r="K140">
        <v>666316</v>
      </c>
      <c r="L140">
        <v>26470553</v>
      </c>
      <c r="M140">
        <v>0</v>
      </c>
      <c r="N140">
        <v>0</v>
      </c>
      <c r="O140">
        <v>0</v>
      </c>
      <c r="P140">
        <v>0</v>
      </c>
    </row>
    <row r="141" spans="1:16" x14ac:dyDescent="0.25">
      <c r="A141">
        <v>2020</v>
      </c>
      <c r="B141" t="s">
        <v>49</v>
      </c>
      <c r="C141">
        <v>7</v>
      </c>
      <c r="D141">
        <v>3</v>
      </c>
      <c r="E141">
        <v>65214</v>
      </c>
      <c r="F141">
        <v>1940312</v>
      </c>
      <c r="G141">
        <v>1228</v>
      </c>
      <c r="H141">
        <v>49840</v>
      </c>
      <c r="I141">
        <v>41292</v>
      </c>
      <c r="J141">
        <v>1227476</v>
      </c>
      <c r="K141">
        <v>704455</v>
      </c>
      <c r="L141">
        <v>27175008</v>
      </c>
      <c r="M141">
        <v>0</v>
      </c>
      <c r="N141">
        <v>0</v>
      </c>
      <c r="O141">
        <v>0</v>
      </c>
      <c r="P141">
        <v>0</v>
      </c>
    </row>
    <row r="142" spans="1:16" x14ac:dyDescent="0.25">
      <c r="A142">
        <v>2020</v>
      </c>
      <c r="B142" t="s">
        <v>49</v>
      </c>
      <c r="C142">
        <v>7</v>
      </c>
      <c r="D142">
        <v>3</v>
      </c>
      <c r="E142">
        <v>70936</v>
      </c>
      <c r="F142">
        <v>2011248</v>
      </c>
      <c r="G142">
        <v>1360</v>
      </c>
      <c r="H142">
        <v>51200</v>
      </c>
      <c r="I142">
        <v>45734</v>
      </c>
      <c r="J142">
        <v>1273210</v>
      </c>
      <c r="K142">
        <v>714401</v>
      </c>
      <c r="L142">
        <v>27889409</v>
      </c>
      <c r="M142">
        <v>0</v>
      </c>
      <c r="N142">
        <v>0</v>
      </c>
      <c r="O142">
        <v>0</v>
      </c>
      <c r="P142">
        <v>0</v>
      </c>
    </row>
    <row r="143" spans="1:16" x14ac:dyDescent="0.25">
      <c r="A143">
        <v>2020</v>
      </c>
      <c r="B143" t="s">
        <v>49</v>
      </c>
      <c r="C143">
        <v>7</v>
      </c>
      <c r="D143">
        <v>3</v>
      </c>
      <c r="E143">
        <v>69648</v>
      </c>
      <c r="F143">
        <v>2080896</v>
      </c>
      <c r="G143">
        <v>1352</v>
      </c>
      <c r="H143">
        <v>52552</v>
      </c>
      <c r="I143">
        <v>34972</v>
      </c>
      <c r="J143">
        <v>1308182</v>
      </c>
      <c r="K143">
        <v>759439</v>
      </c>
      <c r="L143">
        <v>28648848</v>
      </c>
      <c r="M143">
        <v>0</v>
      </c>
      <c r="N143">
        <v>0</v>
      </c>
      <c r="O143">
        <v>0</v>
      </c>
      <c r="P143">
        <v>0</v>
      </c>
    </row>
    <row r="144" spans="1:16" x14ac:dyDescent="0.25">
      <c r="A144">
        <v>2020</v>
      </c>
      <c r="B144" t="s">
        <v>49</v>
      </c>
      <c r="C144">
        <v>7</v>
      </c>
      <c r="D144">
        <v>3</v>
      </c>
      <c r="E144">
        <v>74822</v>
      </c>
      <c r="F144">
        <v>2155718</v>
      </c>
      <c r="G144">
        <v>1086</v>
      </c>
      <c r="H144">
        <v>53638</v>
      </c>
      <c r="I144">
        <v>47164</v>
      </c>
      <c r="J144">
        <v>1355346</v>
      </c>
      <c r="K144">
        <v>778553</v>
      </c>
      <c r="L144">
        <v>29427401</v>
      </c>
      <c r="M144">
        <v>0</v>
      </c>
      <c r="N144">
        <v>0</v>
      </c>
      <c r="O144">
        <v>0</v>
      </c>
      <c r="P144">
        <v>0</v>
      </c>
    </row>
    <row r="145" spans="1:16" x14ac:dyDescent="0.25">
      <c r="A145">
        <v>2020</v>
      </c>
      <c r="B145" t="s">
        <v>49</v>
      </c>
      <c r="C145">
        <v>7</v>
      </c>
      <c r="D145">
        <v>3</v>
      </c>
      <c r="E145">
        <v>80470</v>
      </c>
      <c r="F145">
        <v>2236188</v>
      </c>
      <c r="G145">
        <v>1350</v>
      </c>
      <c r="H145">
        <v>54988</v>
      </c>
      <c r="I145">
        <v>45460</v>
      </c>
      <c r="J145">
        <v>1400806</v>
      </c>
      <c r="K145">
        <v>654566</v>
      </c>
      <c r="L145">
        <v>30081967</v>
      </c>
      <c r="M145">
        <v>0</v>
      </c>
      <c r="N145">
        <v>0</v>
      </c>
      <c r="O145">
        <v>0</v>
      </c>
      <c r="P145">
        <v>0</v>
      </c>
    </row>
    <row r="146" spans="1:16" x14ac:dyDescent="0.25">
      <c r="A146">
        <v>2020</v>
      </c>
      <c r="B146" t="s">
        <v>49</v>
      </c>
      <c r="C146">
        <v>7</v>
      </c>
      <c r="D146">
        <v>3</v>
      </c>
      <c r="E146">
        <v>73612</v>
      </c>
      <c r="F146">
        <v>2309800</v>
      </c>
      <c r="G146">
        <v>1192</v>
      </c>
      <c r="H146">
        <v>56180</v>
      </c>
      <c r="I146">
        <v>48606</v>
      </c>
      <c r="J146">
        <v>1449412</v>
      </c>
      <c r="K146">
        <v>708451</v>
      </c>
      <c r="L146">
        <v>30790418</v>
      </c>
      <c r="M146">
        <v>0</v>
      </c>
      <c r="N146">
        <v>0</v>
      </c>
      <c r="O146">
        <v>0</v>
      </c>
      <c r="P146">
        <v>0</v>
      </c>
    </row>
    <row r="147" spans="1:16" x14ac:dyDescent="0.25">
      <c r="A147">
        <v>2020</v>
      </c>
      <c r="B147" t="s">
        <v>49</v>
      </c>
      <c r="C147">
        <v>7</v>
      </c>
      <c r="D147">
        <v>3</v>
      </c>
      <c r="E147">
        <v>78340</v>
      </c>
      <c r="F147">
        <v>2388140</v>
      </c>
      <c r="G147">
        <v>1342</v>
      </c>
      <c r="H147">
        <v>57522</v>
      </c>
      <c r="I147">
        <v>55178</v>
      </c>
      <c r="J147">
        <v>1504590</v>
      </c>
      <c r="K147">
        <v>768496</v>
      </c>
      <c r="L147">
        <v>31558914</v>
      </c>
      <c r="M147">
        <v>0</v>
      </c>
      <c r="N147">
        <v>0</v>
      </c>
      <c r="O147">
        <v>0</v>
      </c>
      <c r="P147">
        <v>0</v>
      </c>
    </row>
    <row r="148" spans="1:16" x14ac:dyDescent="0.25">
      <c r="A148">
        <v>2020</v>
      </c>
      <c r="B148" t="s">
        <v>49</v>
      </c>
      <c r="C148">
        <v>7</v>
      </c>
      <c r="D148">
        <v>4</v>
      </c>
      <c r="E148">
        <v>91202</v>
      </c>
      <c r="F148">
        <v>2479342</v>
      </c>
      <c r="G148">
        <v>2260</v>
      </c>
      <c r="H148">
        <v>59782</v>
      </c>
      <c r="I148">
        <v>63750</v>
      </c>
      <c r="J148">
        <v>1568340</v>
      </c>
      <c r="K148">
        <v>806412</v>
      </c>
      <c r="L148">
        <v>32365326</v>
      </c>
      <c r="M148">
        <v>0</v>
      </c>
      <c r="N148">
        <v>0</v>
      </c>
      <c r="O148">
        <v>0</v>
      </c>
      <c r="P148">
        <v>0</v>
      </c>
    </row>
    <row r="149" spans="1:16" x14ac:dyDescent="0.25">
      <c r="A149">
        <v>2020</v>
      </c>
      <c r="B149" t="s">
        <v>49</v>
      </c>
      <c r="C149">
        <v>7</v>
      </c>
      <c r="D149">
        <v>4</v>
      </c>
      <c r="E149">
        <v>96886</v>
      </c>
      <c r="F149">
        <v>2576228</v>
      </c>
      <c r="G149">
        <v>1510</v>
      </c>
      <c r="H149">
        <v>61292</v>
      </c>
      <c r="I149">
        <v>66652</v>
      </c>
      <c r="J149">
        <v>1634992</v>
      </c>
      <c r="K149">
        <v>846826</v>
      </c>
      <c r="L149">
        <v>33212152</v>
      </c>
      <c r="M149">
        <v>0</v>
      </c>
      <c r="N149">
        <v>0</v>
      </c>
      <c r="O149">
        <v>0</v>
      </c>
      <c r="P149">
        <v>0</v>
      </c>
    </row>
    <row r="150" spans="1:16" x14ac:dyDescent="0.25">
      <c r="A150">
        <v>2020</v>
      </c>
      <c r="B150" t="s">
        <v>49</v>
      </c>
      <c r="C150">
        <v>7</v>
      </c>
      <c r="D150">
        <v>4</v>
      </c>
      <c r="E150">
        <v>97776</v>
      </c>
      <c r="F150">
        <v>2674004</v>
      </c>
      <c r="G150">
        <v>1526</v>
      </c>
      <c r="H150">
        <v>62818</v>
      </c>
      <c r="I150">
        <v>65028</v>
      </c>
      <c r="J150">
        <v>1700020</v>
      </c>
      <c r="K150">
        <v>863677</v>
      </c>
      <c r="L150">
        <v>34075829</v>
      </c>
      <c r="M150">
        <v>0</v>
      </c>
      <c r="N150">
        <v>0</v>
      </c>
      <c r="O150">
        <v>0</v>
      </c>
      <c r="P150">
        <v>0</v>
      </c>
    </row>
    <row r="151" spans="1:16" x14ac:dyDescent="0.25">
      <c r="A151">
        <v>2020</v>
      </c>
      <c r="B151" t="s">
        <v>49</v>
      </c>
      <c r="C151">
        <v>7</v>
      </c>
      <c r="D151">
        <v>4</v>
      </c>
      <c r="E151">
        <v>100144</v>
      </c>
      <c r="F151">
        <v>2774148</v>
      </c>
      <c r="G151">
        <v>1406</v>
      </c>
      <c r="H151">
        <v>64224</v>
      </c>
      <c r="I151">
        <v>74250</v>
      </c>
      <c r="J151">
        <v>1774270</v>
      </c>
      <c r="K151">
        <v>955520</v>
      </c>
      <c r="L151">
        <v>35031349</v>
      </c>
      <c r="M151">
        <v>0</v>
      </c>
      <c r="N151">
        <v>0</v>
      </c>
      <c r="O151">
        <v>0</v>
      </c>
      <c r="P151">
        <v>0</v>
      </c>
    </row>
    <row r="152" spans="1:16" x14ac:dyDescent="0.25">
      <c r="A152">
        <v>2020</v>
      </c>
      <c r="B152" t="s">
        <v>49</v>
      </c>
      <c r="C152">
        <v>7</v>
      </c>
      <c r="D152">
        <v>4</v>
      </c>
      <c r="E152">
        <v>97864</v>
      </c>
      <c r="F152">
        <v>2872012</v>
      </c>
      <c r="G152">
        <v>1408</v>
      </c>
      <c r="H152">
        <v>65632</v>
      </c>
      <c r="I152">
        <v>63024</v>
      </c>
      <c r="J152">
        <v>1837294</v>
      </c>
      <c r="K152">
        <v>1001447</v>
      </c>
      <c r="L152">
        <v>36032796</v>
      </c>
      <c r="M152">
        <v>0</v>
      </c>
      <c r="N152">
        <v>0</v>
      </c>
      <c r="O152">
        <v>0</v>
      </c>
      <c r="P152">
        <v>0</v>
      </c>
    </row>
    <row r="153" spans="1:16" x14ac:dyDescent="0.25">
      <c r="A153">
        <v>2020</v>
      </c>
      <c r="B153" t="s">
        <v>49</v>
      </c>
      <c r="C153">
        <v>7</v>
      </c>
      <c r="D153">
        <v>4</v>
      </c>
      <c r="E153">
        <v>92968</v>
      </c>
      <c r="F153">
        <v>2964980</v>
      </c>
      <c r="G153">
        <v>1284</v>
      </c>
      <c r="H153">
        <v>66916</v>
      </c>
      <c r="I153">
        <v>68708</v>
      </c>
      <c r="J153">
        <v>1906002</v>
      </c>
      <c r="K153">
        <v>1023452</v>
      </c>
      <c r="L153">
        <v>37056248</v>
      </c>
      <c r="M153">
        <v>0</v>
      </c>
      <c r="N153">
        <v>0</v>
      </c>
      <c r="O153">
        <v>0</v>
      </c>
      <c r="P153">
        <v>0</v>
      </c>
    </row>
    <row r="154" spans="1:16" x14ac:dyDescent="0.25">
      <c r="A154">
        <v>2020</v>
      </c>
      <c r="B154" t="s">
        <v>49</v>
      </c>
      <c r="C154">
        <v>7</v>
      </c>
      <c r="D154">
        <v>4</v>
      </c>
      <c r="E154">
        <v>99262</v>
      </c>
      <c r="F154">
        <v>3064242</v>
      </c>
      <c r="G154">
        <v>1548</v>
      </c>
      <c r="H154">
        <v>68464</v>
      </c>
      <c r="I154">
        <v>71366</v>
      </c>
      <c r="J154">
        <v>1977368</v>
      </c>
      <c r="K154">
        <v>944078</v>
      </c>
      <c r="L154">
        <v>38000326</v>
      </c>
      <c r="M154">
        <v>0</v>
      </c>
      <c r="N154">
        <v>0</v>
      </c>
      <c r="O154">
        <v>0</v>
      </c>
      <c r="P154">
        <v>0</v>
      </c>
    </row>
    <row r="155" spans="1:16" x14ac:dyDescent="0.25">
      <c r="A155">
        <v>2020</v>
      </c>
      <c r="B155" t="s">
        <v>49</v>
      </c>
      <c r="C155">
        <v>7</v>
      </c>
      <c r="D155">
        <v>5</v>
      </c>
      <c r="E155">
        <v>104958</v>
      </c>
      <c r="F155">
        <v>3169200</v>
      </c>
      <c r="G155">
        <v>1550</v>
      </c>
      <c r="H155">
        <v>70014</v>
      </c>
      <c r="I155">
        <v>65772</v>
      </c>
      <c r="J155">
        <v>2043140</v>
      </c>
      <c r="K155">
        <v>1027633</v>
      </c>
      <c r="L155">
        <v>39027959</v>
      </c>
      <c r="M155">
        <v>0</v>
      </c>
      <c r="N155">
        <v>0</v>
      </c>
      <c r="O155">
        <v>0</v>
      </c>
      <c r="P155">
        <v>0</v>
      </c>
    </row>
    <row r="156" spans="1:16" x14ac:dyDescent="0.25">
      <c r="A156">
        <v>2020</v>
      </c>
      <c r="B156" t="s">
        <v>49</v>
      </c>
      <c r="C156">
        <v>7</v>
      </c>
      <c r="D156">
        <v>5</v>
      </c>
      <c r="E156">
        <v>109936</v>
      </c>
      <c r="F156">
        <v>3279136</v>
      </c>
      <c r="G156">
        <v>1568</v>
      </c>
      <c r="H156">
        <v>71582</v>
      </c>
      <c r="I156">
        <v>74850</v>
      </c>
      <c r="J156">
        <v>2117990</v>
      </c>
      <c r="K156">
        <v>1258972</v>
      </c>
      <c r="L156">
        <v>40286931</v>
      </c>
      <c r="M156">
        <v>0</v>
      </c>
      <c r="N156">
        <v>0</v>
      </c>
      <c r="O156">
        <v>0</v>
      </c>
      <c r="P156">
        <v>0</v>
      </c>
    </row>
    <row r="157" spans="1:16" x14ac:dyDescent="0.25">
      <c r="A157">
        <v>2020</v>
      </c>
      <c r="B157" t="s">
        <v>49</v>
      </c>
      <c r="C157">
        <v>7</v>
      </c>
      <c r="D157">
        <v>5</v>
      </c>
      <c r="E157">
        <v>114972</v>
      </c>
      <c r="F157">
        <v>3394108</v>
      </c>
      <c r="G157">
        <v>1530</v>
      </c>
      <c r="H157">
        <v>73112</v>
      </c>
      <c r="I157">
        <v>73108</v>
      </c>
      <c r="J157">
        <v>2191098</v>
      </c>
      <c r="K157">
        <v>1156170</v>
      </c>
      <c r="L157">
        <v>41443101</v>
      </c>
      <c r="M157">
        <v>0</v>
      </c>
      <c r="N157">
        <v>0</v>
      </c>
      <c r="O157">
        <v>0</v>
      </c>
      <c r="P157">
        <v>0</v>
      </c>
    </row>
    <row r="158" spans="1:16" x14ac:dyDescent="0.25">
      <c r="A158">
        <v>2020</v>
      </c>
      <c r="B158" t="s">
        <v>50</v>
      </c>
      <c r="C158">
        <v>8</v>
      </c>
      <c r="D158">
        <v>1</v>
      </c>
      <c r="E158">
        <v>110234</v>
      </c>
      <c r="F158">
        <v>3504342</v>
      </c>
      <c r="G158">
        <v>1708</v>
      </c>
      <c r="H158">
        <v>74820</v>
      </c>
      <c r="I158">
        <v>102736</v>
      </c>
      <c r="J158">
        <v>2293834</v>
      </c>
      <c r="K158">
        <v>1075152</v>
      </c>
      <c r="L158">
        <v>42518253</v>
      </c>
      <c r="M158">
        <v>0</v>
      </c>
      <c r="N158">
        <v>0</v>
      </c>
      <c r="O158">
        <v>0</v>
      </c>
      <c r="P158">
        <v>0</v>
      </c>
    </row>
    <row r="159" spans="1:16" x14ac:dyDescent="0.25">
      <c r="A159">
        <v>2020</v>
      </c>
      <c r="B159" t="s">
        <v>50</v>
      </c>
      <c r="C159">
        <v>8</v>
      </c>
      <c r="D159">
        <v>1</v>
      </c>
      <c r="E159">
        <v>105344</v>
      </c>
      <c r="F159">
        <v>3609686</v>
      </c>
      <c r="G159">
        <v>1520</v>
      </c>
      <c r="H159">
        <v>76340</v>
      </c>
      <c r="I159">
        <v>80710</v>
      </c>
      <c r="J159">
        <v>2374544</v>
      </c>
      <c r="K159">
        <v>971046</v>
      </c>
      <c r="L159">
        <v>43489299</v>
      </c>
      <c r="M159">
        <v>0</v>
      </c>
      <c r="N159">
        <v>0</v>
      </c>
      <c r="O159">
        <v>0</v>
      </c>
      <c r="P159">
        <v>0</v>
      </c>
    </row>
    <row r="160" spans="1:16" x14ac:dyDescent="0.25">
      <c r="A160">
        <v>2020</v>
      </c>
      <c r="B160" t="s">
        <v>50</v>
      </c>
      <c r="C160">
        <v>8</v>
      </c>
      <c r="D160">
        <v>1</v>
      </c>
      <c r="E160">
        <v>100982</v>
      </c>
      <c r="F160">
        <v>3710668</v>
      </c>
      <c r="G160">
        <v>1612</v>
      </c>
      <c r="H160">
        <v>77952</v>
      </c>
      <c r="I160">
        <v>86140</v>
      </c>
      <c r="J160">
        <v>2460684</v>
      </c>
      <c r="K160">
        <v>1188564</v>
      </c>
      <c r="L160">
        <v>44677863</v>
      </c>
      <c r="M160">
        <v>0</v>
      </c>
      <c r="N160">
        <v>0</v>
      </c>
      <c r="O160">
        <v>0</v>
      </c>
      <c r="P160">
        <v>0</v>
      </c>
    </row>
    <row r="161" spans="1:16" x14ac:dyDescent="0.25">
      <c r="A161">
        <v>2020</v>
      </c>
      <c r="B161" t="s">
        <v>50</v>
      </c>
      <c r="C161">
        <v>8</v>
      </c>
      <c r="D161">
        <v>1</v>
      </c>
      <c r="E161">
        <v>102564</v>
      </c>
      <c r="F161">
        <v>3813232</v>
      </c>
      <c r="G161">
        <v>1698</v>
      </c>
      <c r="H161">
        <v>79650</v>
      </c>
      <c r="I161">
        <v>102440</v>
      </c>
      <c r="J161">
        <v>2563124</v>
      </c>
      <c r="K161">
        <v>1184823</v>
      </c>
      <c r="L161">
        <v>45862686</v>
      </c>
      <c r="M161">
        <v>0</v>
      </c>
      <c r="N161">
        <v>0</v>
      </c>
      <c r="O161">
        <v>0</v>
      </c>
      <c r="P161">
        <v>0</v>
      </c>
    </row>
    <row r="162" spans="1:16" x14ac:dyDescent="0.25">
      <c r="A162">
        <v>2020</v>
      </c>
      <c r="B162" t="s">
        <v>50</v>
      </c>
      <c r="C162">
        <v>8</v>
      </c>
      <c r="D162">
        <v>1</v>
      </c>
      <c r="E162">
        <v>113252</v>
      </c>
      <c r="F162">
        <v>3926484</v>
      </c>
      <c r="G162">
        <v>1838</v>
      </c>
      <c r="H162">
        <v>81488</v>
      </c>
      <c r="I162">
        <v>91166</v>
      </c>
      <c r="J162">
        <v>2654290</v>
      </c>
      <c r="K162">
        <v>1234791</v>
      </c>
      <c r="L162">
        <v>47097477</v>
      </c>
      <c r="M162">
        <v>0</v>
      </c>
      <c r="N162">
        <v>0</v>
      </c>
      <c r="O162">
        <v>0</v>
      </c>
      <c r="P162">
        <v>0</v>
      </c>
    </row>
    <row r="163" spans="1:16" x14ac:dyDescent="0.25">
      <c r="A163">
        <v>2020</v>
      </c>
      <c r="B163" t="s">
        <v>50</v>
      </c>
      <c r="C163">
        <v>8</v>
      </c>
      <c r="D163">
        <v>1</v>
      </c>
      <c r="E163">
        <v>124340</v>
      </c>
      <c r="F163">
        <v>4050824</v>
      </c>
      <c r="G163">
        <v>1798</v>
      </c>
      <c r="H163">
        <v>83286</v>
      </c>
      <c r="I163">
        <v>100282</v>
      </c>
      <c r="J163">
        <v>2754572</v>
      </c>
      <c r="K163">
        <v>1356545</v>
      </c>
      <c r="L163">
        <v>48454022</v>
      </c>
      <c r="M163">
        <v>0</v>
      </c>
      <c r="N163">
        <v>0</v>
      </c>
      <c r="O163">
        <v>0</v>
      </c>
      <c r="P163">
        <v>0</v>
      </c>
    </row>
    <row r="164" spans="1:16" x14ac:dyDescent="0.25">
      <c r="A164">
        <v>2020</v>
      </c>
      <c r="B164" t="s">
        <v>50</v>
      </c>
      <c r="C164">
        <v>8</v>
      </c>
      <c r="D164">
        <v>1</v>
      </c>
      <c r="E164">
        <v>122910</v>
      </c>
      <c r="F164">
        <v>4173734</v>
      </c>
      <c r="G164">
        <v>1872</v>
      </c>
      <c r="H164">
        <v>85158</v>
      </c>
      <c r="I164">
        <v>100774</v>
      </c>
      <c r="J164">
        <v>2855346</v>
      </c>
      <c r="K164">
        <v>1344387</v>
      </c>
      <c r="L164">
        <v>49798409</v>
      </c>
      <c r="M164">
        <v>0</v>
      </c>
      <c r="N164">
        <v>0</v>
      </c>
      <c r="O164">
        <v>0</v>
      </c>
      <c r="P164">
        <v>0</v>
      </c>
    </row>
    <row r="165" spans="1:16" x14ac:dyDescent="0.25">
      <c r="A165">
        <v>2020</v>
      </c>
      <c r="B165" t="s">
        <v>50</v>
      </c>
      <c r="C165">
        <v>8</v>
      </c>
      <c r="D165">
        <v>2</v>
      </c>
      <c r="E165">
        <v>130312</v>
      </c>
      <c r="F165">
        <v>4304046</v>
      </c>
      <c r="G165">
        <v>1750</v>
      </c>
      <c r="H165">
        <v>86908</v>
      </c>
      <c r="I165">
        <v>104270</v>
      </c>
      <c r="J165">
        <v>2959616</v>
      </c>
      <c r="K165">
        <v>1475801</v>
      </c>
      <c r="L165">
        <v>51274210</v>
      </c>
      <c r="M165">
        <v>0</v>
      </c>
      <c r="N165">
        <v>0</v>
      </c>
      <c r="O165">
        <v>0</v>
      </c>
      <c r="P165">
        <v>0</v>
      </c>
    </row>
    <row r="166" spans="1:16" x14ac:dyDescent="0.25">
      <c r="A166">
        <v>2020</v>
      </c>
      <c r="B166" t="s">
        <v>50</v>
      </c>
      <c r="C166">
        <v>8</v>
      </c>
      <c r="D166">
        <v>2</v>
      </c>
      <c r="E166">
        <v>124234</v>
      </c>
      <c r="F166">
        <v>4428280</v>
      </c>
      <c r="G166">
        <v>2026</v>
      </c>
      <c r="H166">
        <v>88934</v>
      </c>
      <c r="I166">
        <v>108948</v>
      </c>
      <c r="J166">
        <v>3068564</v>
      </c>
      <c r="K166">
        <v>1201940</v>
      </c>
      <c r="L166">
        <v>52476150</v>
      </c>
      <c r="M166">
        <v>0</v>
      </c>
      <c r="N166">
        <v>0</v>
      </c>
      <c r="O166">
        <v>0</v>
      </c>
      <c r="P166">
        <v>0</v>
      </c>
    </row>
    <row r="167" spans="1:16" x14ac:dyDescent="0.25">
      <c r="A167">
        <v>2020</v>
      </c>
      <c r="B167" t="s">
        <v>50</v>
      </c>
      <c r="C167">
        <v>8</v>
      </c>
      <c r="D167">
        <v>2</v>
      </c>
      <c r="E167">
        <v>106032</v>
      </c>
      <c r="F167">
        <v>4534312</v>
      </c>
      <c r="G167">
        <v>1774</v>
      </c>
      <c r="H167">
        <v>90708</v>
      </c>
      <c r="I167">
        <v>94724</v>
      </c>
      <c r="J167">
        <v>3163288</v>
      </c>
      <c r="K167">
        <v>1323804</v>
      </c>
      <c r="L167">
        <v>53799954</v>
      </c>
      <c r="M167">
        <v>0</v>
      </c>
      <c r="N167">
        <v>0</v>
      </c>
      <c r="O167">
        <v>0</v>
      </c>
      <c r="P167">
        <v>0</v>
      </c>
    </row>
    <row r="168" spans="1:16" x14ac:dyDescent="0.25">
      <c r="A168">
        <v>2020</v>
      </c>
      <c r="B168" t="s">
        <v>50</v>
      </c>
      <c r="C168">
        <v>8</v>
      </c>
      <c r="D168">
        <v>2</v>
      </c>
      <c r="E168">
        <v>122504</v>
      </c>
      <c r="F168">
        <v>4656816</v>
      </c>
      <c r="G168">
        <v>1670</v>
      </c>
      <c r="H168">
        <v>92378</v>
      </c>
      <c r="I168">
        <v>112922</v>
      </c>
      <c r="J168">
        <v>3276210</v>
      </c>
      <c r="K168">
        <v>1498659</v>
      </c>
      <c r="L168">
        <v>55298613</v>
      </c>
      <c r="M168">
        <v>0</v>
      </c>
      <c r="N168">
        <v>0</v>
      </c>
      <c r="O168">
        <v>0</v>
      </c>
      <c r="P168">
        <v>0</v>
      </c>
    </row>
    <row r="169" spans="1:16" x14ac:dyDescent="0.25">
      <c r="A169">
        <v>2020</v>
      </c>
      <c r="B169" t="s">
        <v>50</v>
      </c>
      <c r="C169">
        <v>8</v>
      </c>
      <c r="D169">
        <v>2</v>
      </c>
      <c r="E169">
        <v>134132</v>
      </c>
      <c r="F169">
        <v>4790948</v>
      </c>
      <c r="G169">
        <v>1900</v>
      </c>
      <c r="H169">
        <v>94278</v>
      </c>
      <c r="I169">
        <v>115518</v>
      </c>
      <c r="J169">
        <v>3391728</v>
      </c>
      <c r="K169">
        <v>1732736</v>
      </c>
      <c r="L169">
        <v>57031349</v>
      </c>
      <c r="M169">
        <v>0</v>
      </c>
      <c r="N169">
        <v>0</v>
      </c>
      <c r="O169">
        <v>0</v>
      </c>
      <c r="P169">
        <v>0</v>
      </c>
    </row>
    <row r="170" spans="1:16" x14ac:dyDescent="0.25">
      <c r="A170">
        <v>2020</v>
      </c>
      <c r="B170" t="s">
        <v>50</v>
      </c>
      <c r="C170">
        <v>8</v>
      </c>
      <c r="D170">
        <v>2</v>
      </c>
      <c r="E170">
        <v>128282</v>
      </c>
      <c r="F170">
        <v>4919230</v>
      </c>
      <c r="G170">
        <v>2012</v>
      </c>
      <c r="H170">
        <v>96290</v>
      </c>
      <c r="I170">
        <v>109552</v>
      </c>
      <c r="J170">
        <v>3501280</v>
      </c>
      <c r="K170">
        <v>1664247</v>
      </c>
      <c r="L170">
        <v>58695596</v>
      </c>
      <c r="M170">
        <v>0</v>
      </c>
      <c r="N170">
        <v>0</v>
      </c>
      <c r="O170">
        <v>0</v>
      </c>
      <c r="P170">
        <v>0</v>
      </c>
    </row>
    <row r="171" spans="1:16" x14ac:dyDescent="0.25">
      <c r="A171">
        <v>2020</v>
      </c>
      <c r="B171" t="s">
        <v>50</v>
      </c>
      <c r="C171">
        <v>8</v>
      </c>
      <c r="D171">
        <v>2</v>
      </c>
      <c r="E171">
        <v>131220</v>
      </c>
      <c r="F171">
        <v>5050450</v>
      </c>
      <c r="G171">
        <v>1978</v>
      </c>
      <c r="H171">
        <v>98268</v>
      </c>
      <c r="I171">
        <v>113840</v>
      </c>
      <c r="J171">
        <v>3615120</v>
      </c>
      <c r="K171">
        <v>1743109</v>
      </c>
      <c r="L171">
        <v>60438705</v>
      </c>
      <c r="M171">
        <v>0</v>
      </c>
      <c r="N171">
        <v>0</v>
      </c>
      <c r="O171">
        <v>0</v>
      </c>
      <c r="P171">
        <v>0</v>
      </c>
    </row>
    <row r="172" spans="1:16" x14ac:dyDescent="0.25">
      <c r="A172">
        <v>2020</v>
      </c>
      <c r="B172" t="s">
        <v>50</v>
      </c>
      <c r="C172">
        <v>8</v>
      </c>
      <c r="D172">
        <v>3</v>
      </c>
      <c r="E172">
        <v>127972</v>
      </c>
      <c r="F172">
        <v>5178422</v>
      </c>
      <c r="G172">
        <v>1904</v>
      </c>
      <c r="H172">
        <v>100172</v>
      </c>
      <c r="I172">
        <v>106232</v>
      </c>
      <c r="J172">
        <v>3721352</v>
      </c>
      <c r="K172">
        <v>1554154</v>
      </c>
      <c r="L172">
        <v>61992859</v>
      </c>
      <c r="M172">
        <v>0</v>
      </c>
      <c r="N172">
        <v>0</v>
      </c>
      <c r="O172">
        <v>0</v>
      </c>
      <c r="P172">
        <v>0</v>
      </c>
    </row>
    <row r="173" spans="1:16" x14ac:dyDescent="0.25">
      <c r="A173">
        <v>2020</v>
      </c>
      <c r="B173" t="s">
        <v>50</v>
      </c>
      <c r="C173">
        <v>8</v>
      </c>
      <c r="D173">
        <v>3</v>
      </c>
      <c r="E173">
        <v>116192</v>
      </c>
      <c r="F173">
        <v>5294614</v>
      </c>
      <c r="G173">
        <v>1904</v>
      </c>
      <c r="H173">
        <v>102076</v>
      </c>
      <c r="I173">
        <v>114808</v>
      </c>
      <c r="J173">
        <v>3836160</v>
      </c>
      <c r="K173">
        <v>1411290</v>
      </c>
      <c r="L173">
        <v>63404149</v>
      </c>
      <c r="M173">
        <v>0</v>
      </c>
      <c r="N173">
        <v>0</v>
      </c>
      <c r="O173">
        <v>0</v>
      </c>
      <c r="P173">
        <v>0</v>
      </c>
    </row>
    <row r="174" spans="1:16" x14ac:dyDescent="0.25">
      <c r="A174">
        <v>2020</v>
      </c>
      <c r="B174" t="s">
        <v>50</v>
      </c>
      <c r="C174">
        <v>8</v>
      </c>
      <c r="D174">
        <v>3</v>
      </c>
      <c r="E174">
        <v>108596</v>
      </c>
      <c r="F174">
        <v>5403210</v>
      </c>
      <c r="G174">
        <v>1760</v>
      </c>
      <c r="H174">
        <v>103836</v>
      </c>
      <c r="I174">
        <v>116344</v>
      </c>
      <c r="J174">
        <v>3952504</v>
      </c>
      <c r="K174">
        <v>1621330</v>
      </c>
      <c r="L174">
        <v>65025479</v>
      </c>
      <c r="M174">
        <v>0</v>
      </c>
      <c r="N174">
        <v>0</v>
      </c>
      <c r="O174">
        <v>0</v>
      </c>
      <c r="P174">
        <v>0</v>
      </c>
    </row>
    <row r="175" spans="1:16" x14ac:dyDescent="0.25">
      <c r="A175">
        <v>2020</v>
      </c>
      <c r="B175" t="s">
        <v>50</v>
      </c>
      <c r="C175">
        <v>8</v>
      </c>
      <c r="D175">
        <v>3</v>
      </c>
      <c r="E175">
        <v>130048</v>
      </c>
      <c r="F175">
        <v>5533258</v>
      </c>
      <c r="G175">
        <v>2198</v>
      </c>
      <c r="H175">
        <v>106034</v>
      </c>
      <c r="I175">
        <v>120910</v>
      </c>
      <c r="J175">
        <v>4073414</v>
      </c>
      <c r="K175">
        <v>1670001</v>
      </c>
      <c r="L175">
        <v>66695480</v>
      </c>
      <c r="M175">
        <v>0</v>
      </c>
      <c r="N175">
        <v>0</v>
      </c>
      <c r="O175">
        <v>0</v>
      </c>
      <c r="P175">
        <v>0</v>
      </c>
    </row>
    <row r="176" spans="1:16" x14ac:dyDescent="0.25">
      <c r="A176">
        <v>2020</v>
      </c>
      <c r="B176" t="s">
        <v>50</v>
      </c>
      <c r="C176">
        <v>8</v>
      </c>
      <c r="D176">
        <v>3</v>
      </c>
      <c r="E176">
        <v>138392</v>
      </c>
      <c r="F176">
        <v>5671650</v>
      </c>
      <c r="G176">
        <v>1958</v>
      </c>
      <c r="H176">
        <v>107992</v>
      </c>
      <c r="I176">
        <v>118730</v>
      </c>
      <c r="J176">
        <v>4192144</v>
      </c>
      <c r="K176">
        <v>1821066</v>
      </c>
      <c r="L176">
        <v>68516546</v>
      </c>
      <c r="M176">
        <v>0</v>
      </c>
      <c r="N176">
        <v>0</v>
      </c>
      <c r="O176">
        <v>0</v>
      </c>
      <c r="P176">
        <v>0</v>
      </c>
    </row>
    <row r="177" spans="1:16" x14ac:dyDescent="0.25">
      <c r="A177">
        <v>2020</v>
      </c>
      <c r="B177" t="s">
        <v>50</v>
      </c>
      <c r="C177">
        <v>8</v>
      </c>
      <c r="D177">
        <v>3</v>
      </c>
      <c r="E177">
        <v>137036</v>
      </c>
      <c r="F177">
        <v>5808686</v>
      </c>
      <c r="G177">
        <v>1962</v>
      </c>
      <c r="H177">
        <v>109954</v>
      </c>
      <c r="I177">
        <v>123746</v>
      </c>
      <c r="J177">
        <v>4315890</v>
      </c>
      <c r="K177">
        <v>1711390</v>
      </c>
      <c r="L177">
        <v>70227936</v>
      </c>
      <c r="M177">
        <v>0</v>
      </c>
      <c r="N177">
        <v>0</v>
      </c>
      <c r="O177">
        <v>0</v>
      </c>
      <c r="P177">
        <v>0</v>
      </c>
    </row>
    <row r="178" spans="1:16" x14ac:dyDescent="0.25">
      <c r="A178">
        <v>2020</v>
      </c>
      <c r="B178" t="s">
        <v>50</v>
      </c>
      <c r="C178">
        <v>8</v>
      </c>
      <c r="D178">
        <v>3</v>
      </c>
      <c r="E178">
        <v>138058</v>
      </c>
      <c r="F178">
        <v>5946744</v>
      </c>
      <c r="G178">
        <v>1906</v>
      </c>
      <c r="H178">
        <v>111860</v>
      </c>
      <c r="I178">
        <v>125716</v>
      </c>
      <c r="J178">
        <v>4441606</v>
      </c>
      <c r="K178">
        <v>1978145</v>
      </c>
      <c r="L178">
        <v>72206081</v>
      </c>
      <c r="M178">
        <v>0</v>
      </c>
      <c r="N178">
        <v>0</v>
      </c>
      <c r="O178">
        <v>0</v>
      </c>
      <c r="P178">
        <v>0</v>
      </c>
    </row>
    <row r="179" spans="1:16" x14ac:dyDescent="0.25">
      <c r="A179">
        <v>2020</v>
      </c>
      <c r="B179" t="s">
        <v>50</v>
      </c>
      <c r="C179">
        <v>8</v>
      </c>
      <c r="D179">
        <v>4</v>
      </c>
      <c r="E179">
        <v>140134</v>
      </c>
      <c r="F179">
        <v>6086878</v>
      </c>
      <c r="G179">
        <v>1836</v>
      </c>
      <c r="H179">
        <v>113696</v>
      </c>
      <c r="I179">
        <v>118202</v>
      </c>
      <c r="J179">
        <v>4559808</v>
      </c>
      <c r="K179">
        <v>1757100</v>
      </c>
      <c r="L179">
        <v>73963181</v>
      </c>
      <c r="M179">
        <v>0</v>
      </c>
      <c r="N179">
        <v>0</v>
      </c>
      <c r="O179">
        <v>0</v>
      </c>
      <c r="P179">
        <v>0</v>
      </c>
    </row>
    <row r="180" spans="1:16" x14ac:dyDescent="0.25">
      <c r="A180">
        <v>2020</v>
      </c>
      <c r="B180" t="s">
        <v>50</v>
      </c>
      <c r="C180">
        <v>8</v>
      </c>
      <c r="D180">
        <v>4</v>
      </c>
      <c r="E180">
        <v>123498</v>
      </c>
      <c r="F180">
        <v>6210376</v>
      </c>
      <c r="G180">
        <v>1692</v>
      </c>
      <c r="H180">
        <v>115388</v>
      </c>
      <c r="I180">
        <v>113792</v>
      </c>
      <c r="J180">
        <v>4673600</v>
      </c>
      <c r="K180">
        <v>1471784</v>
      </c>
      <c r="L180">
        <v>75434965</v>
      </c>
      <c r="M180">
        <v>0</v>
      </c>
      <c r="N180">
        <v>0</v>
      </c>
      <c r="O180">
        <v>0</v>
      </c>
      <c r="P180">
        <v>0</v>
      </c>
    </row>
    <row r="181" spans="1:16" x14ac:dyDescent="0.25">
      <c r="A181">
        <v>2020</v>
      </c>
      <c r="B181" t="s">
        <v>50</v>
      </c>
      <c r="C181">
        <v>8</v>
      </c>
      <c r="D181">
        <v>4</v>
      </c>
      <c r="E181">
        <v>119392</v>
      </c>
      <c r="F181">
        <v>6329768</v>
      </c>
      <c r="G181">
        <v>1708</v>
      </c>
      <c r="H181">
        <v>117096</v>
      </c>
      <c r="I181">
        <v>132610</v>
      </c>
      <c r="J181">
        <v>4806210</v>
      </c>
      <c r="K181">
        <v>1709980</v>
      </c>
      <c r="L181">
        <v>77144945</v>
      </c>
      <c r="M181">
        <v>0</v>
      </c>
      <c r="N181">
        <v>0</v>
      </c>
      <c r="O181">
        <v>0</v>
      </c>
      <c r="P181">
        <v>0</v>
      </c>
    </row>
    <row r="182" spans="1:16" x14ac:dyDescent="0.25">
      <c r="A182">
        <v>2020</v>
      </c>
      <c r="B182" t="s">
        <v>50</v>
      </c>
      <c r="C182">
        <v>8</v>
      </c>
      <c r="D182">
        <v>4</v>
      </c>
      <c r="E182">
        <v>133746</v>
      </c>
      <c r="F182">
        <v>6463514</v>
      </c>
      <c r="G182">
        <v>2132</v>
      </c>
      <c r="H182">
        <v>119228</v>
      </c>
      <c r="I182">
        <v>128302</v>
      </c>
      <c r="J182">
        <v>4934512</v>
      </c>
      <c r="K182">
        <v>1738611</v>
      </c>
      <c r="L182">
        <v>78883556</v>
      </c>
      <c r="M182">
        <v>0</v>
      </c>
      <c r="N182">
        <v>0</v>
      </c>
      <c r="O182">
        <v>0</v>
      </c>
      <c r="P182">
        <v>0</v>
      </c>
    </row>
    <row r="183" spans="1:16" x14ac:dyDescent="0.25">
      <c r="A183">
        <v>2020</v>
      </c>
      <c r="B183" t="s">
        <v>50</v>
      </c>
      <c r="C183">
        <v>8</v>
      </c>
      <c r="D183">
        <v>4</v>
      </c>
      <c r="E183">
        <v>151990</v>
      </c>
      <c r="F183">
        <v>6615504</v>
      </c>
      <c r="G183">
        <v>2034</v>
      </c>
      <c r="H183">
        <v>121262</v>
      </c>
      <c r="I183">
        <v>112382</v>
      </c>
      <c r="J183">
        <v>5046894</v>
      </c>
      <c r="K183">
        <v>2010490</v>
      </c>
      <c r="L183">
        <v>80894046</v>
      </c>
      <c r="M183">
        <v>0</v>
      </c>
      <c r="N183">
        <v>0</v>
      </c>
      <c r="O183">
        <v>0</v>
      </c>
      <c r="P183">
        <v>0</v>
      </c>
    </row>
    <row r="184" spans="1:16" x14ac:dyDescent="0.25">
      <c r="A184">
        <v>2020</v>
      </c>
      <c r="B184" t="s">
        <v>50</v>
      </c>
      <c r="C184">
        <v>8</v>
      </c>
      <c r="D184">
        <v>4</v>
      </c>
      <c r="E184">
        <v>153654</v>
      </c>
      <c r="F184">
        <v>6769158</v>
      </c>
      <c r="G184">
        <v>2132</v>
      </c>
      <c r="H184">
        <v>123394</v>
      </c>
      <c r="I184">
        <v>119240</v>
      </c>
      <c r="J184">
        <v>5166134</v>
      </c>
      <c r="K184">
        <v>1960294</v>
      </c>
      <c r="L184">
        <v>82854340</v>
      </c>
      <c r="M184">
        <v>0</v>
      </c>
      <c r="N184">
        <v>0</v>
      </c>
      <c r="O184">
        <v>0</v>
      </c>
      <c r="P184">
        <v>0</v>
      </c>
    </row>
    <row r="185" spans="1:16" x14ac:dyDescent="0.25">
      <c r="A185">
        <v>2020</v>
      </c>
      <c r="B185" t="s">
        <v>50</v>
      </c>
      <c r="C185">
        <v>8</v>
      </c>
      <c r="D185">
        <v>4</v>
      </c>
      <c r="E185">
        <v>153314</v>
      </c>
      <c r="F185">
        <v>6922472</v>
      </c>
      <c r="G185">
        <v>2038</v>
      </c>
      <c r="H185">
        <v>125432</v>
      </c>
      <c r="I185">
        <v>128950</v>
      </c>
      <c r="J185">
        <v>5295084</v>
      </c>
      <c r="K185">
        <v>1968078</v>
      </c>
      <c r="L185">
        <v>84822418</v>
      </c>
      <c r="M185">
        <v>0</v>
      </c>
      <c r="N185">
        <v>0</v>
      </c>
      <c r="O185">
        <v>0</v>
      </c>
      <c r="P185">
        <v>0</v>
      </c>
    </row>
    <row r="186" spans="1:16" x14ac:dyDescent="0.25">
      <c r="A186">
        <v>2020</v>
      </c>
      <c r="B186" t="s">
        <v>50</v>
      </c>
      <c r="C186">
        <v>8</v>
      </c>
      <c r="D186">
        <v>5</v>
      </c>
      <c r="E186">
        <v>156958</v>
      </c>
      <c r="F186">
        <v>7079430</v>
      </c>
      <c r="G186">
        <v>1886</v>
      </c>
      <c r="H186">
        <v>127318</v>
      </c>
      <c r="I186">
        <v>129964</v>
      </c>
      <c r="J186">
        <v>5425048</v>
      </c>
      <c r="K186">
        <v>2118903</v>
      </c>
      <c r="L186">
        <v>86941321</v>
      </c>
      <c r="M186">
        <v>0</v>
      </c>
      <c r="N186">
        <v>0</v>
      </c>
      <c r="O186">
        <v>0</v>
      </c>
      <c r="P186">
        <v>0</v>
      </c>
    </row>
    <row r="187" spans="1:16" x14ac:dyDescent="0.25">
      <c r="A187">
        <v>2020</v>
      </c>
      <c r="B187" t="s">
        <v>50</v>
      </c>
      <c r="C187">
        <v>8</v>
      </c>
      <c r="D187">
        <v>5</v>
      </c>
      <c r="E187">
        <v>158922</v>
      </c>
      <c r="F187">
        <v>7238352</v>
      </c>
      <c r="G187">
        <v>1920</v>
      </c>
      <c r="H187">
        <v>129238</v>
      </c>
      <c r="I187">
        <v>120844</v>
      </c>
      <c r="J187">
        <v>5545892</v>
      </c>
      <c r="K187">
        <v>1872952</v>
      </c>
      <c r="L187">
        <v>88814273</v>
      </c>
      <c r="M187">
        <v>0</v>
      </c>
      <c r="N187">
        <v>0</v>
      </c>
      <c r="O187">
        <v>0</v>
      </c>
      <c r="P187">
        <v>0</v>
      </c>
    </row>
    <row r="188" spans="1:16" x14ac:dyDescent="0.25">
      <c r="A188">
        <v>2020</v>
      </c>
      <c r="B188" t="s">
        <v>50</v>
      </c>
      <c r="C188">
        <v>8</v>
      </c>
      <c r="D188">
        <v>5</v>
      </c>
      <c r="E188">
        <v>137532</v>
      </c>
      <c r="F188">
        <v>7375884</v>
      </c>
      <c r="G188">
        <v>1632</v>
      </c>
      <c r="H188">
        <v>130870</v>
      </c>
      <c r="I188">
        <v>128870</v>
      </c>
      <c r="J188">
        <v>5674762</v>
      </c>
      <c r="K188">
        <v>2033164</v>
      </c>
      <c r="L188">
        <v>90847437</v>
      </c>
      <c r="M188">
        <v>0</v>
      </c>
      <c r="N188">
        <v>0</v>
      </c>
      <c r="O188">
        <v>0</v>
      </c>
      <c r="P188">
        <v>0</v>
      </c>
    </row>
    <row r="189" spans="1:16" x14ac:dyDescent="0.25">
      <c r="A189">
        <v>2020</v>
      </c>
      <c r="B189" t="s">
        <v>51</v>
      </c>
      <c r="C189">
        <v>9</v>
      </c>
      <c r="D189">
        <v>1</v>
      </c>
      <c r="E189">
        <v>156336</v>
      </c>
      <c r="F189">
        <v>7532220</v>
      </c>
      <c r="G189">
        <v>2054</v>
      </c>
      <c r="H189">
        <v>132924</v>
      </c>
      <c r="I189">
        <v>124294</v>
      </c>
      <c r="J189">
        <v>5799056</v>
      </c>
      <c r="K189">
        <v>2053776</v>
      </c>
      <c r="L189">
        <v>92901213</v>
      </c>
      <c r="M189">
        <v>0</v>
      </c>
      <c r="N189">
        <v>0</v>
      </c>
      <c r="O189">
        <v>0</v>
      </c>
      <c r="P189">
        <v>0</v>
      </c>
    </row>
    <row r="190" spans="1:16" x14ac:dyDescent="0.25">
      <c r="A190">
        <v>2020</v>
      </c>
      <c r="B190" t="s">
        <v>51</v>
      </c>
      <c r="C190">
        <v>9</v>
      </c>
      <c r="D190">
        <v>1</v>
      </c>
      <c r="E190">
        <v>165730</v>
      </c>
      <c r="F190">
        <v>7697950</v>
      </c>
      <c r="G190">
        <v>2052</v>
      </c>
      <c r="H190">
        <v>134976</v>
      </c>
      <c r="I190">
        <v>135752</v>
      </c>
      <c r="J190">
        <v>5934808</v>
      </c>
      <c r="K190">
        <v>2234482</v>
      </c>
      <c r="L190">
        <v>95135695</v>
      </c>
      <c r="M190">
        <v>0</v>
      </c>
      <c r="N190">
        <v>0</v>
      </c>
      <c r="O190">
        <v>0</v>
      </c>
      <c r="P190">
        <v>0</v>
      </c>
    </row>
    <row r="191" spans="1:16" x14ac:dyDescent="0.25">
      <c r="A191">
        <v>2020</v>
      </c>
      <c r="B191" t="s">
        <v>51</v>
      </c>
      <c r="C191">
        <v>9</v>
      </c>
      <c r="D191">
        <v>1</v>
      </c>
      <c r="E191">
        <v>168318</v>
      </c>
      <c r="F191">
        <v>7866268</v>
      </c>
      <c r="G191">
        <v>2166</v>
      </c>
      <c r="H191">
        <v>137142</v>
      </c>
      <c r="I191">
        <v>135020</v>
      </c>
      <c r="J191">
        <v>6069828</v>
      </c>
      <c r="K191">
        <v>2295337</v>
      </c>
      <c r="L191">
        <v>97431032</v>
      </c>
      <c r="M191">
        <v>0</v>
      </c>
      <c r="N191">
        <v>0</v>
      </c>
      <c r="O191">
        <v>0</v>
      </c>
      <c r="P191">
        <v>0</v>
      </c>
    </row>
    <row r="192" spans="1:16" x14ac:dyDescent="0.25">
      <c r="A192">
        <v>2020</v>
      </c>
      <c r="B192" t="s">
        <v>51</v>
      </c>
      <c r="C192">
        <v>9</v>
      </c>
      <c r="D192">
        <v>1</v>
      </c>
      <c r="E192">
        <v>174214</v>
      </c>
      <c r="F192">
        <v>8040482</v>
      </c>
      <c r="G192">
        <v>2132</v>
      </c>
      <c r="H192">
        <v>139274</v>
      </c>
      <c r="I192">
        <v>139208</v>
      </c>
      <c r="J192">
        <v>6209036</v>
      </c>
      <c r="K192">
        <v>2204052</v>
      </c>
      <c r="L192">
        <v>99635084</v>
      </c>
      <c r="M192">
        <v>0</v>
      </c>
      <c r="N192">
        <v>0</v>
      </c>
      <c r="O192">
        <v>0</v>
      </c>
      <c r="P192">
        <v>0</v>
      </c>
    </row>
    <row r="193" spans="1:16" x14ac:dyDescent="0.25">
      <c r="A193">
        <v>2020</v>
      </c>
      <c r="B193" t="s">
        <v>51</v>
      </c>
      <c r="C193">
        <v>9</v>
      </c>
      <c r="D193">
        <v>1</v>
      </c>
      <c r="E193">
        <v>181212</v>
      </c>
      <c r="F193">
        <v>8221694</v>
      </c>
      <c r="G193">
        <v>2088</v>
      </c>
      <c r="H193">
        <v>141362</v>
      </c>
      <c r="I193">
        <v>146330</v>
      </c>
      <c r="J193">
        <v>6355366</v>
      </c>
      <c r="K193">
        <v>2271104</v>
      </c>
      <c r="L193">
        <v>101906188</v>
      </c>
      <c r="M193">
        <v>0</v>
      </c>
      <c r="N193">
        <v>0</v>
      </c>
      <c r="O193">
        <v>0</v>
      </c>
      <c r="P193">
        <v>0</v>
      </c>
    </row>
    <row r="194" spans="1:16" x14ac:dyDescent="0.25">
      <c r="A194">
        <v>2020</v>
      </c>
      <c r="B194" t="s">
        <v>51</v>
      </c>
      <c r="C194">
        <v>9</v>
      </c>
      <c r="D194">
        <v>1</v>
      </c>
      <c r="E194">
        <v>183450</v>
      </c>
      <c r="F194">
        <v>8405144</v>
      </c>
      <c r="G194">
        <v>2010</v>
      </c>
      <c r="H194">
        <v>143372</v>
      </c>
      <c r="I194">
        <v>139260</v>
      </c>
      <c r="J194">
        <v>6494626</v>
      </c>
      <c r="K194">
        <v>1877011</v>
      </c>
      <c r="L194">
        <v>103783199</v>
      </c>
      <c r="M194">
        <v>0</v>
      </c>
      <c r="N194">
        <v>0</v>
      </c>
      <c r="O194">
        <v>0</v>
      </c>
      <c r="P194">
        <v>0</v>
      </c>
    </row>
    <row r="195" spans="1:16" x14ac:dyDescent="0.25">
      <c r="A195">
        <v>2020</v>
      </c>
      <c r="B195" t="s">
        <v>51</v>
      </c>
      <c r="C195">
        <v>9</v>
      </c>
      <c r="D195">
        <v>1</v>
      </c>
      <c r="E195">
        <v>150030</v>
      </c>
      <c r="F195">
        <v>8555174</v>
      </c>
      <c r="G195">
        <v>2258</v>
      </c>
      <c r="H195">
        <v>145630</v>
      </c>
      <c r="I195">
        <v>148232</v>
      </c>
      <c r="J195">
        <v>6642858</v>
      </c>
      <c r="K195">
        <v>2056518</v>
      </c>
      <c r="L195">
        <v>105839717</v>
      </c>
      <c r="M195">
        <v>0</v>
      </c>
      <c r="N195">
        <v>0</v>
      </c>
      <c r="O195">
        <v>0</v>
      </c>
      <c r="P195">
        <v>0</v>
      </c>
    </row>
    <row r="196" spans="1:16" x14ac:dyDescent="0.25">
      <c r="A196">
        <v>2020</v>
      </c>
      <c r="B196" t="s">
        <v>51</v>
      </c>
      <c r="C196">
        <v>9</v>
      </c>
      <c r="D196">
        <v>2</v>
      </c>
      <c r="E196">
        <v>179710</v>
      </c>
      <c r="F196">
        <v>8734884</v>
      </c>
      <c r="G196">
        <v>2214</v>
      </c>
      <c r="H196">
        <v>147844</v>
      </c>
      <c r="I196">
        <v>149216</v>
      </c>
      <c r="J196">
        <v>6792074</v>
      </c>
      <c r="K196">
        <v>2360944</v>
      </c>
      <c r="L196">
        <v>108200661</v>
      </c>
      <c r="M196">
        <v>0</v>
      </c>
      <c r="N196">
        <v>0</v>
      </c>
      <c r="O196">
        <v>0</v>
      </c>
      <c r="P196">
        <v>0</v>
      </c>
    </row>
    <row r="197" spans="1:16" x14ac:dyDescent="0.25">
      <c r="A197">
        <v>2020</v>
      </c>
      <c r="B197" t="s">
        <v>51</v>
      </c>
      <c r="C197">
        <v>9</v>
      </c>
      <c r="D197">
        <v>2</v>
      </c>
      <c r="E197">
        <v>191072</v>
      </c>
      <c r="F197">
        <v>8925956</v>
      </c>
      <c r="G197">
        <v>2336</v>
      </c>
      <c r="H197">
        <v>150180</v>
      </c>
      <c r="I197">
        <v>146124</v>
      </c>
      <c r="J197">
        <v>6938198</v>
      </c>
      <c r="K197">
        <v>2299719</v>
      </c>
      <c r="L197">
        <v>110500380</v>
      </c>
      <c r="M197">
        <v>0</v>
      </c>
      <c r="N197">
        <v>0</v>
      </c>
      <c r="O197">
        <v>0</v>
      </c>
      <c r="P197">
        <v>0</v>
      </c>
    </row>
    <row r="198" spans="1:16" x14ac:dyDescent="0.25">
      <c r="A198">
        <v>2020</v>
      </c>
      <c r="B198" t="s">
        <v>51</v>
      </c>
      <c r="C198">
        <v>9</v>
      </c>
      <c r="D198">
        <v>2</v>
      </c>
      <c r="E198">
        <v>193524</v>
      </c>
      <c r="F198">
        <v>9119480</v>
      </c>
      <c r="G198">
        <v>2426</v>
      </c>
      <c r="H198">
        <v>152606</v>
      </c>
      <c r="I198">
        <v>141808</v>
      </c>
      <c r="J198">
        <v>7080006</v>
      </c>
      <c r="K198">
        <v>2305022</v>
      </c>
      <c r="L198">
        <v>112805402</v>
      </c>
      <c r="M198">
        <v>0</v>
      </c>
      <c r="N198">
        <v>0</v>
      </c>
      <c r="O198">
        <v>0</v>
      </c>
      <c r="P198">
        <v>0</v>
      </c>
    </row>
    <row r="199" spans="1:16" x14ac:dyDescent="0.25">
      <c r="A199">
        <v>2020</v>
      </c>
      <c r="B199" t="s">
        <v>51</v>
      </c>
      <c r="C199">
        <v>9</v>
      </c>
      <c r="D199">
        <v>2</v>
      </c>
      <c r="E199">
        <v>195310</v>
      </c>
      <c r="F199">
        <v>9314790</v>
      </c>
      <c r="G199">
        <v>2404</v>
      </c>
      <c r="H199">
        <v>155010</v>
      </c>
      <c r="I199">
        <v>162912</v>
      </c>
      <c r="J199">
        <v>7242918</v>
      </c>
      <c r="K199">
        <v>2246284</v>
      </c>
      <c r="L199">
        <v>115051686</v>
      </c>
      <c r="M199">
        <v>0</v>
      </c>
      <c r="N199">
        <v>0</v>
      </c>
      <c r="O199">
        <v>0</v>
      </c>
      <c r="P199">
        <v>0</v>
      </c>
    </row>
    <row r="200" spans="1:16" x14ac:dyDescent="0.25">
      <c r="A200">
        <v>2020</v>
      </c>
      <c r="B200" t="s">
        <v>51</v>
      </c>
      <c r="C200">
        <v>9</v>
      </c>
      <c r="D200">
        <v>2</v>
      </c>
      <c r="E200">
        <v>188828</v>
      </c>
      <c r="F200">
        <v>9503618</v>
      </c>
      <c r="G200">
        <v>2222</v>
      </c>
      <c r="H200">
        <v>157232</v>
      </c>
      <c r="I200">
        <v>155724</v>
      </c>
      <c r="J200">
        <v>7398642</v>
      </c>
      <c r="K200">
        <v>2239245</v>
      </c>
      <c r="L200">
        <v>117290931</v>
      </c>
      <c r="M200">
        <v>0</v>
      </c>
      <c r="N200">
        <v>0</v>
      </c>
      <c r="O200">
        <v>0</v>
      </c>
      <c r="P200">
        <v>0</v>
      </c>
    </row>
    <row r="201" spans="1:16" x14ac:dyDescent="0.25">
      <c r="A201">
        <v>2020</v>
      </c>
      <c r="B201" t="s">
        <v>51</v>
      </c>
      <c r="C201">
        <v>9</v>
      </c>
      <c r="D201">
        <v>2</v>
      </c>
      <c r="E201">
        <v>186440</v>
      </c>
      <c r="F201">
        <v>9690058</v>
      </c>
      <c r="G201">
        <v>2280</v>
      </c>
      <c r="H201">
        <v>159512</v>
      </c>
      <c r="I201">
        <v>155496</v>
      </c>
      <c r="J201">
        <v>7554138</v>
      </c>
      <c r="K201">
        <v>2095080</v>
      </c>
      <c r="L201">
        <v>119386011</v>
      </c>
      <c r="M201">
        <v>0</v>
      </c>
      <c r="N201">
        <v>0</v>
      </c>
      <c r="O201">
        <v>0</v>
      </c>
      <c r="P201">
        <v>0</v>
      </c>
    </row>
    <row r="202" spans="1:16" x14ac:dyDescent="0.25">
      <c r="A202">
        <v>2020</v>
      </c>
      <c r="B202" t="s">
        <v>51</v>
      </c>
      <c r="C202">
        <v>9</v>
      </c>
      <c r="D202">
        <v>2</v>
      </c>
      <c r="E202">
        <v>163818</v>
      </c>
      <c r="F202">
        <v>9853876</v>
      </c>
      <c r="G202">
        <v>2108</v>
      </c>
      <c r="H202">
        <v>161620</v>
      </c>
      <c r="I202">
        <v>158416</v>
      </c>
      <c r="J202">
        <v>7712554</v>
      </c>
      <c r="K202">
        <v>2040693</v>
      </c>
      <c r="L202">
        <v>121426704</v>
      </c>
      <c r="M202">
        <v>0</v>
      </c>
      <c r="N202">
        <v>0</v>
      </c>
      <c r="O202">
        <v>0</v>
      </c>
      <c r="P202">
        <v>0</v>
      </c>
    </row>
    <row r="203" spans="1:16" x14ac:dyDescent="0.25">
      <c r="A203">
        <v>2020</v>
      </c>
      <c r="B203" t="s">
        <v>51</v>
      </c>
      <c r="C203">
        <v>9</v>
      </c>
      <c r="D203">
        <v>3</v>
      </c>
      <c r="E203">
        <v>182194</v>
      </c>
      <c r="F203">
        <v>10036070</v>
      </c>
      <c r="G203">
        <v>2562</v>
      </c>
      <c r="H203">
        <v>164182</v>
      </c>
      <c r="I203">
        <v>165708</v>
      </c>
      <c r="J203">
        <v>7878262</v>
      </c>
      <c r="K203">
        <v>2293208</v>
      </c>
      <c r="L203">
        <v>123719912</v>
      </c>
      <c r="M203">
        <v>0</v>
      </c>
      <c r="N203">
        <v>0</v>
      </c>
      <c r="O203">
        <v>0</v>
      </c>
      <c r="P203">
        <v>0</v>
      </c>
    </row>
    <row r="204" spans="1:16" x14ac:dyDescent="0.25">
      <c r="A204">
        <v>2020</v>
      </c>
      <c r="B204" t="s">
        <v>51</v>
      </c>
      <c r="C204">
        <v>9</v>
      </c>
      <c r="D204">
        <v>3</v>
      </c>
      <c r="E204">
        <v>195720</v>
      </c>
      <c r="F204">
        <v>10231790</v>
      </c>
      <c r="G204">
        <v>2280</v>
      </c>
      <c r="H204">
        <v>166462</v>
      </c>
      <c r="I204">
        <v>165848</v>
      </c>
      <c r="J204">
        <v>8044110</v>
      </c>
      <c r="K204">
        <v>2369168</v>
      </c>
      <c r="L204">
        <v>126089080</v>
      </c>
      <c r="M204">
        <v>0</v>
      </c>
      <c r="N204">
        <v>0</v>
      </c>
      <c r="O204">
        <v>0</v>
      </c>
      <c r="P204">
        <v>0</v>
      </c>
    </row>
    <row r="205" spans="1:16" x14ac:dyDescent="0.25">
      <c r="A205">
        <v>2020</v>
      </c>
      <c r="B205" t="s">
        <v>51</v>
      </c>
      <c r="C205">
        <v>9</v>
      </c>
      <c r="D205">
        <v>3</v>
      </c>
      <c r="E205">
        <v>193574</v>
      </c>
      <c r="F205">
        <v>10425364</v>
      </c>
      <c r="G205">
        <v>2350</v>
      </c>
      <c r="H205">
        <v>168812</v>
      </c>
      <c r="I205">
        <v>175576</v>
      </c>
      <c r="J205">
        <v>8219686</v>
      </c>
      <c r="K205">
        <v>2207808</v>
      </c>
      <c r="L205">
        <v>128296888</v>
      </c>
      <c r="M205">
        <v>0</v>
      </c>
      <c r="N205">
        <v>0</v>
      </c>
      <c r="O205">
        <v>0</v>
      </c>
      <c r="P205">
        <v>0</v>
      </c>
    </row>
    <row r="206" spans="1:16" x14ac:dyDescent="0.25">
      <c r="A206">
        <v>2020</v>
      </c>
      <c r="B206" t="s">
        <v>51</v>
      </c>
      <c r="C206">
        <v>9</v>
      </c>
      <c r="D206">
        <v>3</v>
      </c>
      <c r="E206">
        <v>185946</v>
      </c>
      <c r="F206">
        <v>10611310</v>
      </c>
      <c r="G206">
        <v>2442</v>
      </c>
      <c r="H206">
        <v>171254</v>
      </c>
      <c r="I206">
        <v>191030</v>
      </c>
      <c r="J206">
        <v>8410716</v>
      </c>
      <c r="K206">
        <v>2038126</v>
      </c>
      <c r="L206">
        <v>130335014</v>
      </c>
      <c r="M206">
        <v>0</v>
      </c>
      <c r="N206">
        <v>0</v>
      </c>
      <c r="O206">
        <v>0</v>
      </c>
      <c r="P206">
        <v>0</v>
      </c>
    </row>
    <row r="207" spans="1:16" x14ac:dyDescent="0.25">
      <c r="A207">
        <v>2020</v>
      </c>
      <c r="B207" t="s">
        <v>51</v>
      </c>
      <c r="C207">
        <v>9</v>
      </c>
      <c r="D207">
        <v>3</v>
      </c>
      <c r="E207">
        <v>185148</v>
      </c>
      <c r="F207">
        <v>10796458</v>
      </c>
      <c r="G207">
        <v>2298</v>
      </c>
      <c r="H207">
        <v>173552</v>
      </c>
      <c r="I207">
        <v>188778</v>
      </c>
      <c r="J207">
        <v>8599494</v>
      </c>
      <c r="K207">
        <v>2382864</v>
      </c>
      <c r="L207">
        <v>132717878</v>
      </c>
      <c r="M207">
        <v>0</v>
      </c>
      <c r="N207">
        <v>0</v>
      </c>
      <c r="O207">
        <v>0</v>
      </c>
      <c r="P207">
        <v>0</v>
      </c>
    </row>
    <row r="208" spans="1:16" x14ac:dyDescent="0.25">
      <c r="A208">
        <v>2020</v>
      </c>
      <c r="B208" t="s">
        <v>51</v>
      </c>
      <c r="C208">
        <v>9</v>
      </c>
      <c r="D208">
        <v>3</v>
      </c>
      <c r="E208">
        <v>174790</v>
      </c>
      <c r="F208">
        <v>10971248</v>
      </c>
      <c r="G208">
        <v>2270</v>
      </c>
      <c r="H208">
        <v>175822</v>
      </c>
      <c r="I208">
        <v>185852</v>
      </c>
      <c r="J208">
        <v>8785346</v>
      </c>
      <c r="K208">
        <v>1962658</v>
      </c>
      <c r="L208">
        <v>134680536</v>
      </c>
      <c r="M208">
        <v>0</v>
      </c>
      <c r="N208">
        <v>0</v>
      </c>
      <c r="O208">
        <v>0</v>
      </c>
      <c r="P208">
        <v>0</v>
      </c>
    </row>
    <row r="209" spans="1:16" x14ac:dyDescent="0.25">
      <c r="A209">
        <v>2020</v>
      </c>
      <c r="B209" t="s">
        <v>51</v>
      </c>
      <c r="C209">
        <v>9</v>
      </c>
      <c r="D209">
        <v>3</v>
      </c>
      <c r="E209">
        <v>148986</v>
      </c>
      <c r="F209">
        <v>11120234</v>
      </c>
      <c r="G209">
        <v>2112</v>
      </c>
      <c r="H209">
        <v>177934</v>
      </c>
      <c r="I209">
        <v>204150</v>
      </c>
      <c r="J209">
        <v>8989496</v>
      </c>
      <c r="K209">
        <v>1923803</v>
      </c>
      <c r="L209">
        <v>136604339</v>
      </c>
      <c r="M209">
        <v>0</v>
      </c>
      <c r="N209">
        <v>0</v>
      </c>
      <c r="O209">
        <v>0</v>
      </c>
      <c r="P209">
        <v>0</v>
      </c>
    </row>
    <row r="210" spans="1:16" x14ac:dyDescent="0.25">
      <c r="A210">
        <v>2020</v>
      </c>
      <c r="B210" t="s">
        <v>51</v>
      </c>
      <c r="C210">
        <v>9</v>
      </c>
      <c r="D210">
        <v>4</v>
      </c>
      <c r="E210">
        <v>166724</v>
      </c>
      <c r="F210">
        <v>11286958</v>
      </c>
      <c r="G210">
        <v>2170</v>
      </c>
      <c r="H210">
        <v>180104</v>
      </c>
      <c r="I210">
        <v>179314</v>
      </c>
      <c r="J210">
        <v>9168810</v>
      </c>
      <c r="K210">
        <v>2188114</v>
      </c>
      <c r="L210">
        <v>138792453</v>
      </c>
      <c r="M210">
        <v>0</v>
      </c>
      <c r="N210">
        <v>0</v>
      </c>
      <c r="O210">
        <v>0</v>
      </c>
      <c r="P210">
        <v>0</v>
      </c>
    </row>
    <row r="211" spans="1:16" x14ac:dyDescent="0.25">
      <c r="A211">
        <v>2020</v>
      </c>
      <c r="B211" t="s">
        <v>51</v>
      </c>
      <c r="C211">
        <v>9</v>
      </c>
      <c r="D211">
        <v>4</v>
      </c>
      <c r="E211">
        <v>173406</v>
      </c>
      <c r="F211">
        <v>11460364</v>
      </c>
      <c r="G211">
        <v>2246</v>
      </c>
      <c r="H211">
        <v>182350</v>
      </c>
      <c r="I211">
        <v>174918</v>
      </c>
      <c r="J211">
        <v>9343728</v>
      </c>
      <c r="K211">
        <v>2393047</v>
      </c>
      <c r="L211">
        <v>141185500</v>
      </c>
      <c r="M211">
        <v>0</v>
      </c>
      <c r="N211">
        <v>0</v>
      </c>
      <c r="O211">
        <v>0</v>
      </c>
      <c r="P211">
        <v>0</v>
      </c>
    </row>
    <row r="212" spans="1:16" x14ac:dyDescent="0.25">
      <c r="A212">
        <v>2020</v>
      </c>
      <c r="B212" t="s">
        <v>51</v>
      </c>
      <c r="C212">
        <v>9</v>
      </c>
      <c r="D212">
        <v>4</v>
      </c>
      <c r="E212">
        <v>171842</v>
      </c>
      <c r="F212">
        <v>11632206</v>
      </c>
      <c r="G212">
        <v>2288</v>
      </c>
      <c r="H212">
        <v>184638</v>
      </c>
      <c r="I212">
        <v>162284</v>
      </c>
      <c r="J212">
        <v>9506012</v>
      </c>
      <c r="K212">
        <v>2708146</v>
      </c>
      <c r="L212">
        <v>143893646</v>
      </c>
      <c r="M212">
        <v>0</v>
      </c>
      <c r="N212">
        <v>0</v>
      </c>
      <c r="O212">
        <v>0</v>
      </c>
      <c r="P212">
        <v>0</v>
      </c>
    </row>
    <row r="213" spans="1:16" x14ac:dyDescent="0.25">
      <c r="A213">
        <v>2020</v>
      </c>
      <c r="B213" t="s">
        <v>51</v>
      </c>
      <c r="C213">
        <v>9</v>
      </c>
      <c r="D213">
        <v>4</v>
      </c>
      <c r="E213">
        <v>171434</v>
      </c>
      <c r="F213">
        <v>11803640</v>
      </c>
      <c r="G213">
        <v>2186</v>
      </c>
      <c r="H213">
        <v>186824</v>
      </c>
      <c r="I213">
        <v>186662</v>
      </c>
      <c r="J213">
        <v>9692674</v>
      </c>
      <c r="K213">
        <v>2568006</v>
      </c>
      <c r="L213">
        <v>146461652</v>
      </c>
      <c r="M213">
        <v>0</v>
      </c>
      <c r="N213">
        <v>0</v>
      </c>
      <c r="O213">
        <v>0</v>
      </c>
      <c r="P213">
        <v>0</v>
      </c>
    </row>
    <row r="214" spans="1:16" x14ac:dyDescent="0.25">
      <c r="A214">
        <v>2020</v>
      </c>
      <c r="B214" t="s">
        <v>51</v>
      </c>
      <c r="C214">
        <v>9</v>
      </c>
      <c r="D214">
        <v>4</v>
      </c>
      <c r="E214">
        <v>177518</v>
      </c>
      <c r="F214">
        <v>11981158</v>
      </c>
      <c r="G214">
        <v>2248</v>
      </c>
      <c r="H214">
        <v>189072</v>
      </c>
      <c r="I214">
        <v>184730</v>
      </c>
      <c r="J214">
        <v>9877404</v>
      </c>
      <c r="K214">
        <v>2221576</v>
      </c>
      <c r="L214">
        <v>148683228</v>
      </c>
      <c r="M214">
        <v>0</v>
      </c>
      <c r="N214">
        <v>0</v>
      </c>
      <c r="O214">
        <v>0</v>
      </c>
      <c r="P214">
        <v>0</v>
      </c>
    </row>
    <row r="215" spans="1:16" x14ac:dyDescent="0.25">
      <c r="A215">
        <v>2020</v>
      </c>
      <c r="B215" t="s">
        <v>51</v>
      </c>
      <c r="C215">
        <v>9</v>
      </c>
      <c r="D215">
        <v>4</v>
      </c>
      <c r="E215">
        <v>165540</v>
      </c>
      <c r="F215">
        <v>12146698</v>
      </c>
      <c r="G215">
        <v>2080</v>
      </c>
      <c r="H215">
        <v>191152</v>
      </c>
      <c r="I215">
        <v>149382</v>
      </c>
      <c r="J215">
        <v>10026786</v>
      </c>
      <c r="K215">
        <v>1956156</v>
      </c>
      <c r="L215">
        <v>150639384</v>
      </c>
      <c r="M215">
        <v>0</v>
      </c>
      <c r="N215">
        <v>0</v>
      </c>
      <c r="O215">
        <v>0</v>
      </c>
      <c r="P215">
        <v>0</v>
      </c>
    </row>
    <row r="216" spans="1:16" x14ac:dyDescent="0.25">
      <c r="A216">
        <v>2020</v>
      </c>
      <c r="B216" t="s">
        <v>51</v>
      </c>
      <c r="C216">
        <v>9</v>
      </c>
      <c r="D216">
        <v>4</v>
      </c>
      <c r="E216">
        <v>139338</v>
      </c>
      <c r="F216">
        <v>12286036</v>
      </c>
      <c r="G216">
        <v>1550</v>
      </c>
      <c r="H216">
        <v>192702</v>
      </c>
      <c r="I216">
        <v>170396</v>
      </c>
      <c r="J216">
        <v>10197182</v>
      </c>
      <c r="K216">
        <v>2312203</v>
      </c>
      <c r="L216">
        <v>152951587</v>
      </c>
      <c r="M216">
        <v>0</v>
      </c>
      <c r="N216">
        <v>0</v>
      </c>
      <c r="O216">
        <v>0</v>
      </c>
      <c r="P216">
        <v>0</v>
      </c>
    </row>
    <row r="217" spans="1:16" x14ac:dyDescent="0.25">
      <c r="A217">
        <v>2020</v>
      </c>
      <c r="B217" t="s">
        <v>51</v>
      </c>
      <c r="C217">
        <v>9</v>
      </c>
      <c r="D217">
        <v>5</v>
      </c>
      <c r="E217">
        <v>161000</v>
      </c>
      <c r="F217">
        <v>12447036</v>
      </c>
      <c r="G217">
        <v>2356</v>
      </c>
      <c r="H217">
        <v>195058</v>
      </c>
      <c r="I217">
        <v>172300</v>
      </c>
      <c r="J217">
        <v>10369482</v>
      </c>
      <c r="K217">
        <v>2385933</v>
      </c>
      <c r="L217">
        <v>155337520</v>
      </c>
      <c r="M217">
        <v>0</v>
      </c>
      <c r="N217">
        <v>0</v>
      </c>
      <c r="O217">
        <v>0</v>
      </c>
      <c r="P217">
        <v>0</v>
      </c>
    </row>
    <row r="218" spans="1:16" x14ac:dyDescent="0.25">
      <c r="A218">
        <v>2020</v>
      </c>
      <c r="B218" t="s">
        <v>51</v>
      </c>
      <c r="C218">
        <v>9</v>
      </c>
      <c r="D218">
        <v>5</v>
      </c>
      <c r="E218">
        <v>173496</v>
      </c>
      <c r="F218">
        <v>12620532</v>
      </c>
      <c r="G218">
        <v>2358</v>
      </c>
      <c r="H218">
        <v>197416</v>
      </c>
      <c r="I218">
        <v>170548</v>
      </c>
      <c r="J218">
        <v>10540030</v>
      </c>
      <c r="K218">
        <v>2758124</v>
      </c>
      <c r="L218">
        <v>158095644</v>
      </c>
      <c r="M218">
        <v>0</v>
      </c>
      <c r="N218">
        <v>0</v>
      </c>
      <c r="O218">
        <v>0</v>
      </c>
      <c r="P218">
        <v>0</v>
      </c>
    </row>
    <row r="219" spans="1:16" x14ac:dyDescent="0.25">
      <c r="A219">
        <v>2020</v>
      </c>
      <c r="B219" t="s">
        <v>52</v>
      </c>
      <c r="C219">
        <v>10</v>
      </c>
      <c r="D219">
        <v>1</v>
      </c>
      <c r="E219">
        <v>163570</v>
      </c>
      <c r="F219">
        <v>12784102</v>
      </c>
      <c r="G219">
        <v>2198</v>
      </c>
      <c r="H219">
        <v>199614</v>
      </c>
      <c r="I219">
        <v>157462</v>
      </c>
      <c r="J219">
        <v>10697492</v>
      </c>
      <c r="K219">
        <v>2305856</v>
      </c>
      <c r="L219">
        <v>160401500</v>
      </c>
      <c r="M219">
        <v>0</v>
      </c>
      <c r="N219">
        <v>0</v>
      </c>
      <c r="O219">
        <v>0</v>
      </c>
      <c r="P219">
        <v>0</v>
      </c>
    </row>
    <row r="220" spans="1:16" x14ac:dyDescent="0.25">
      <c r="A220">
        <v>2020</v>
      </c>
      <c r="B220" t="s">
        <v>52</v>
      </c>
      <c r="C220">
        <v>10</v>
      </c>
      <c r="D220">
        <v>1</v>
      </c>
      <c r="E220">
        <v>159770</v>
      </c>
      <c r="F220">
        <v>12943872</v>
      </c>
      <c r="G220">
        <v>2136</v>
      </c>
      <c r="H220">
        <v>201750</v>
      </c>
      <c r="I220">
        <v>152680</v>
      </c>
      <c r="J220">
        <v>10850172</v>
      </c>
      <c r="K220">
        <v>2311147</v>
      </c>
      <c r="L220">
        <v>162712647</v>
      </c>
      <c r="M220">
        <v>0</v>
      </c>
      <c r="N220">
        <v>0</v>
      </c>
      <c r="O220">
        <v>0</v>
      </c>
      <c r="P220">
        <v>0</v>
      </c>
    </row>
    <row r="221" spans="1:16" x14ac:dyDescent="0.25">
      <c r="A221">
        <v>2020</v>
      </c>
      <c r="B221" t="s">
        <v>52</v>
      </c>
      <c r="C221">
        <v>10</v>
      </c>
      <c r="D221">
        <v>1</v>
      </c>
      <c r="E221">
        <v>150958</v>
      </c>
      <c r="F221">
        <v>13094830</v>
      </c>
      <c r="G221">
        <v>1874</v>
      </c>
      <c r="H221">
        <v>203624</v>
      </c>
      <c r="I221">
        <v>163310</v>
      </c>
      <c r="J221">
        <v>11013482</v>
      </c>
      <c r="K221">
        <v>2223859</v>
      </c>
      <c r="L221">
        <v>164936506</v>
      </c>
      <c r="M221">
        <v>0</v>
      </c>
      <c r="N221">
        <v>0</v>
      </c>
      <c r="O221">
        <v>0</v>
      </c>
      <c r="P221">
        <v>0</v>
      </c>
    </row>
    <row r="222" spans="1:16" x14ac:dyDescent="0.25">
      <c r="A222">
        <v>2020</v>
      </c>
      <c r="B222" t="s">
        <v>52</v>
      </c>
      <c r="C222">
        <v>10</v>
      </c>
      <c r="D222">
        <v>1</v>
      </c>
      <c r="E222">
        <v>149540</v>
      </c>
      <c r="F222">
        <v>13244370</v>
      </c>
      <c r="G222">
        <v>1806</v>
      </c>
      <c r="H222">
        <v>205430</v>
      </c>
      <c r="I222">
        <v>153430</v>
      </c>
      <c r="J222">
        <v>11166912</v>
      </c>
      <c r="K222">
        <v>2147263</v>
      </c>
      <c r="L222">
        <v>167083769</v>
      </c>
      <c r="M222">
        <v>0</v>
      </c>
      <c r="N222">
        <v>0</v>
      </c>
      <c r="O222">
        <v>0</v>
      </c>
      <c r="P222">
        <v>0</v>
      </c>
    </row>
    <row r="223" spans="1:16" x14ac:dyDescent="0.25">
      <c r="A223">
        <v>2020</v>
      </c>
      <c r="B223" t="s">
        <v>52</v>
      </c>
      <c r="C223">
        <v>10</v>
      </c>
      <c r="D223">
        <v>1</v>
      </c>
      <c r="E223">
        <v>120260</v>
      </c>
      <c r="F223">
        <v>13364630</v>
      </c>
      <c r="G223">
        <v>1772</v>
      </c>
      <c r="H223">
        <v>207202</v>
      </c>
      <c r="I223">
        <v>151714</v>
      </c>
      <c r="J223">
        <v>11318626</v>
      </c>
      <c r="K223">
        <v>2044472</v>
      </c>
      <c r="L223">
        <v>169128241</v>
      </c>
      <c r="M223">
        <v>0</v>
      </c>
      <c r="N223">
        <v>0</v>
      </c>
      <c r="O223">
        <v>0</v>
      </c>
      <c r="P223">
        <v>0</v>
      </c>
    </row>
    <row r="224" spans="1:16" x14ac:dyDescent="0.25">
      <c r="A224">
        <v>2020</v>
      </c>
      <c r="B224" t="s">
        <v>52</v>
      </c>
      <c r="C224">
        <v>10</v>
      </c>
      <c r="D224">
        <v>1</v>
      </c>
      <c r="E224">
        <v>143738</v>
      </c>
      <c r="F224">
        <v>13508368</v>
      </c>
      <c r="G224">
        <v>1980</v>
      </c>
      <c r="H224">
        <v>209182</v>
      </c>
      <c r="I224">
        <v>163890</v>
      </c>
      <c r="J224">
        <v>11482516</v>
      </c>
      <c r="K224">
        <v>2346738</v>
      </c>
      <c r="L224">
        <v>171474979</v>
      </c>
      <c r="M224">
        <v>0</v>
      </c>
      <c r="N224">
        <v>0</v>
      </c>
      <c r="O224">
        <v>0</v>
      </c>
      <c r="P224">
        <v>0</v>
      </c>
    </row>
    <row r="225" spans="1:16" x14ac:dyDescent="0.25">
      <c r="A225">
        <v>2020</v>
      </c>
      <c r="B225" t="s">
        <v>52</v>
      </c>
      <c r="C225">
        <v>10</v>
      </c>
      <c r="D225">
        <v>1</v>
      </c>
      <c r="E225">
        <v>157618</v>
      </c>
      <c r="F225">
        <v>13665986</v>
      </c>
      <c r="G225">
        <v>1926</v>
      </c>
      <c r="H225">
        <v>211108</v>
      </c>
      <c r="I225">
        <v>166420</v>
      </c>
      <c r="J225">
        <v>11648936</v>
      </c>
      <c r="K225">
        <v>2384716</v>
      </c>
      <c r="L225">
        <v>173859695</v>
      </c>
      <c r="M225">
        <v>0</v>
      </c>
      <c r="N225">
        <v>0</v>
      </c>
      <c r="O225">
        <v>0</v>
      </c>
      <c r="P225">
        <v>0</v>
      </c>
    </row>
    <row r="226" spans="1:16" x14ac:dyDescent="0.25">
      <c r="A226">
        <v>2020</v>
      </c>
      <c r="B226" t="s">
        <v>52</v>
      </c>
      <c r="C226">
        <v>10</v>
      </c>
      <c r="D226">
        <v>2</v>
      </c>
      <c r="E226">
        <v>141596</v>
      </c>
      <c r="F226">
        <v>13807582</v>
      </c>
      <c r="G226">
        <v>1934</v>
      </c>
      <c r="H226">
        <v>213042</v>
      </c>
      <c r="I226">
        <v>157490</v>
      </c>
      <c r="J226">
        <v>11806426</v>
      </c>
      <c r="K226">
        <v>2365563</v>
      </c>
      <c r="L226">
        <v>176225258</v>
      </c>
      <c r="M226">
        <v>0</v>
      </c>
      <c r="N226">
        <v>0</v>
      </c>
      <c r="O226">
        <v>0</v>
      </c>
      <c r="P226">
        <v>0</v>
      </c>
    </row>
    <row r="227" spans="1:16" x14ac:dyDescent="0.25">
      <c r="A227">
        <v>2020</v>
      </c>
      <c r="B227" t="s">
        <v>52</v>
      </c>
      <c r="C227">
        <v>10</v>
      </c>
      <c r="D227">
        <v>2</v>
      </c>
      <c r="E227">
        <v>146610</v>
      </c>
      <c r="F227">
        <v>13954192</v>
      </c>
      <c r="G227">
        <v>1858</v>
      </c>
      <c r="H227">
        <v>214900</v>
      </c>
      <c r="I227">
        <v>165256</v>
      </c>
      <c r="J227">
        <v>11971682</v>
      </c>
      <c r="K227">
        <v>2379025</v>
      </c>
      <c r="L227">
        <v>178604283</v>
      </c>
      <c r="M227">
        <v>0</v>
      </c>
      <c r="N227">
        <v>0</v>
      </c>
      <c r="O227">
        <v>0</v>
      </c>
      <c r="P227">
        <v>0</v>
      </c>
    </row>
    <row r="228" spans="1:16" x14ac:dyDescent="0.25">
      <c r="A228">
        <v>2020</v>
      </c>
      <c r="B228" t="s">
        <v>52</v>
      </c>
      <c r="C228">
        <v>10</v>
      </c>
      <c r="D228">
        <v>2</v>
      </c>
      <c r="E228">
        <v>148836</v>
      </c>
      <c r="F228">
        <v>14103028</v>
      </c>
      <c r="G228">
        <v>1842</v>
      </c>
      <c r="H228">
        <v>216742</v>
      </c>
      <c r="I228">
        <v>178048</v>
      </c>
      <c r="J228">
        <v>12149730</v>
      </c>
      <c r="K228">
        <v>2297584</v>
      </c>
      <c r="L228">
        <v>180901867</v>
      </c>
      <c r="M228">
        <v>0</v>
      </c>
      <c r="N228">
        <v>0</v>
      </c>
      <c r="O228">
        <v>0</v>
      </c>
      <c r="P228">
        <v>0</v>
      </c>
    </row>
    <row r="229" spans="1:16" x14ac:dyDescent="0.25">
      <c r="A229">
        <v>2020</v>
      </c>
      <c r="B229" t="s">
        <v>52</v>
      </c>
      <c r="C229">
        <v>10</v>
      </c>
      <c r="D229">
        <v>2</v>
      </c>
      <c r="E229">
        <v>135578</v>
      </c>
      <c r="F229">
        <v>14238606</v>
      </c>
      <c r="G229">
        <v>1626</v>
      </c>
      <c r="H229">
        <v>218368</v>
      </c>
      <c r="I229">
        <v>143130</v>
      </c>
      <c r="J229">
        <v>12292860</v>
      </c>
      <c r="K229">
        <v>2102667</v>
      </c>
      <c r="L229">
        <v>183004534</v>
      </c>
      <c r="M229">
        <v>0</v>
      </c>
      <c r="N229">
        <v>0</v>
      </c>
      <c r="O229">
        <v>0</v>
      </c>
      <c r="P229">
        <v>0</v>
      </c>
    </row>
    <row r="230" spans="1:16" x14ac:dyDescent="0.25">
      <c r="A230">
        <v>2020</v>
      </c>
      <c r="B230" t="s">
        <v>52</v>
      </c>
      <c r="C230">
        <v>10</v>
      </c>
      <c r="D230">
        <v>2</v>
      </c>
      <c r="E230">
        <v>108524</v>
      </c>
      <c r="F230">
        <v>14347130</v>
      </c>
      <c r="G230">
        <v>1420</v>
      </c>
      <c r="H230">
        <v>219788</v>
      </c>
      <c r="I230">
        <v>156730</v>
      </c>
      <c r="J230">
        <v>12449590</v>
      </c>
      <c r="K230">
        <v>2104207</v>
      </c>
      <c r="L230">
        <v>185108741</v>
      </c>
      <c r="M230">
        <v>0</v>
      </c>
      <c r="N230">
        <v>0</v>
      </c>
      <c r="O230">
        <v>0</v>
      </c>
      <c r="P230">
        <v>0</v>
      </c>
    </row>
    <row r="231" spans="1:16" x14ac:dyDescent="0.25">
      <c r="A231">
        <v>2020</v>
      </c>
      <c r="B231" t="s">
        <v>52</v>
      </c>
      <c r="C231">
        <v>10</v>
      </c>
      <c r="D231">
        <v>2</v>
      </c>
      <c r="E231">
        <v>127434</v>
      </c>
      <c r="F231">
        <v>14474564</v>
      </c>
      <c r="G231">
        <v>1454</v>
      </c>
      <c r="H231">
        <v>221242</v>
      </c>
      <c r="I231">
        <v>148158</v>
      </c>
      <c r="J231">
        <v>12597748</v>
      </c>
      <c r="K231">
        <v>2343245</v>
      </c>
      <c r="L231">
        <v>187451986</v>
      </c>
      <c r="M231">
        <v>0</v>
      </c>
      <c r="N231">
        <v>0</v>
      </c>
      <c r="O231">
        <v>0</v>
      </c>
      <c r="P231">
        <v>0</v>
      </c>
    </row>
    <row r="232" spans="1:16" x14ac:dyDescent="0.25">
      <c r="A232">
        <v>2020</v>
      </c>
      <c r="B232" t="s">
        <v>52</v>
      </c>
      <c r="C232">
        <v>10</v>
      </c>
      <c r="D232">
        <v>2</v>
      </c>
      <c r="E232">
        <v>135622</v>
      </c>
      <c r="F232">
        <v>14610186</v>
      </c>
      <c r="G232">
        <v>1380</v>
      </c>
      <c r="H232">
        <v>222622</v>
      </c>
      <c r="I232">
        <v>163164</v>
      </c>
      <c r="J232">
        <v>12760912</v>
      </c>
      <c r="K232">
        <v>2396607</v>
      </c>
      <c r="L232">
        <v>189848593</v>
      </c>
      <c r="M232">
        <v>0</v>
      </c>
      <c r="N232">
        <v>0</v>
      </c>
      <c r="O232">
        <v>0</v>
      </c>
      <c r="P232">
        <v>0</v>
      </c>
    </row>
    <row r="233" spans="1:16" x14ac:dyDescent="0.25">
      <c r="A233">
        <v>2020</v>
      </c>
      <c r="B233" t="s">
        <v>52</v>
      </c>
      <c r="C233">
        <v>10</v>
      </c>
      <c r="D233">
        <v>3</v>
      </c>
      <c r="E233">
        <v>126882</v>
      </c>
      <c r="F233">
        <v>14737068</v>
      </c>
      <c r="G233">
        <v>1764</v>
      </c>
      <c r="H233">
        <v>224386</v>
      </c>
      <c r="I233">
        <v>141584</v>
      </c>
      <c r="J233">
        <v>12902496</v>
      </c>
      <c r="K233">
        <v>2168358</v>
      </c>
      <c r="L233">
        <v>192016951</v>
      </c>
      <c r="M233">
        <v>0</v>
      </c>
      <c r="N233">
        <v>0</v>
      </c>
      <c r="O233">
        <v>0</v>
      </c>
      <c r="P233">
        <v>0</v>
      </c>
    </row>
    <row r="234" spans="1:16" x14ac:dyDescent="0.25">
      <c r="A234">
        <v>2020</v>
      </c>
      <c r="B234" t="s">
        <v>52</v>
      </c>
      <c r="C234">
        <v>10</v>
      </c>
      <c r="D234">
        <v>3</v>
      </c>
      <c r="E234">
        <v>124608</v>
      </c>
      <c r="F234">
        <v>14861676</v>
      </c>
      <c r="G234">
        <v>1680</v>
      </c>
      <c r="H234">
        <v>226066</v>
      </c>
      <c r="I234">
        <v>141136</v>
      </c>
      <c r="J234">
        <v>13043632</v>
      </c>
      <c r="K234">
        <v>2172078</v>
      </c>
      <c r="L234">
        <v>194189029</v>
      </c>
      <c r="M234">
        <v>0</v>
      </c>
      <c r="N234">
        <v>0</v>
      </c>
      <c r="O234">
        <v>0</v>
      </c>
      <c r="P234">
        <v>0</v>
      </c>
    </row>
    <row r="235" spans="1:16" x14ac:dyDescent="0.25">
      <c r="A235">
        <v>2020</v>
      </c>
      <c r="B235" t="s">
        <v>52</v>
      </c>
      <c r="C235">
        <v>10</v>
      </c>
      <c r="D235">
        <v>3</v>
      </c>
      <c r="E235">
        <v>123786</v>
      </c>
      <c r="F235">
        <v>14985462</v>
      </c>
      <c r="G235">
        <v>2064</v>
      </c>
      <c r="H235">
        <v>228130</v>
      </c>
      <c r="I235">
        <v>145166</v>
      </c>
      <c r="J235">
        <v>13188798</v>
      </c>
      <c r="K235">
        <v>2117397</v>
      </c>
      <c r="L235">
        <v>196306426</v>
      </c>
      <c r="M235">
        <v>0</v>
      </c>
      <c r="N235">
        <v>0</v>
      </c>
      <c r="O235">
        <v>0</v>
      </c>
      <c r="P235">
        <v>0</v>
      </c>
    </row>
    <row r="236" spans="1:16" x14ac:dyDescent="0.25">
      <c r="A236">
        <v>2020</v>
      </c>
      <c r="B236" t="s">
        <v>52</v>
      </c>
      <c r="C236">
        <v>10</v>
      </c>
      <c r="D236">
        <v>3</v>
      </c>
      <c r="E236">
        <v>113038</v>
      </c>
      <c r="F236">
        <v>15098500</v>
      </c>
      <c r="G236">
        <v>1164</v>
      </c>
      <c r="H236">
        <v>229294</v>
      </c>
      <c r="I236">
        <v>132836</v>
      </c>
      <c r="J236">
        <v>13321634</v>
      </c>
      <c r="K236">
        <v>1954413</v>
      </c>
      <c r="L236">
        <v>198260839</v>
      </c>
      <c r="M236">
        <v>0</v>
      </c>
      <c r="N236">
        <v>0</v>
      </c>
      <c r="O236">
        <v>0</v>
      </c>
      <c r="P236">
        <v>0</v>
      </c>
    </row>
    <row r="237" spans="1:16" x14ac:dyDescent="0.25">
      <c r="A237">
        <v>2020</v>
      </c>
      <c r="B237" t="s">
        <v>52</v>
      </c>
      <c r="C237">
        <v>10</v>
      </c>
      <c r="D237">
        <v>3</v>
      </c>
      <c r="E237">
        <v>91012</v>
      </c>
      <c r="F237">
        <v>15189512</v>
      </c>
      <c r="G237">
        <v>1178</v>
      </c>
      <c r="H237">
        <v>230472</v>
      </c>
      <c r="I237">
        <v>139600</v>
      </c>
      <c r="J237">
        <v>13461234</v>
      </c>
      <c r="K237">
        <v>1993644</v>
      </c>
      <c r="L237">
        <v>200254483</v>
      </c>
      <c r="M237">
        <v>0</v>
      </c>
      <c r="N237">
        <v>0</v>
      </c>
      <c r="O237">
        <v>0</v>
      </c>
      <c r="P237">
        <v>0</v>
      </c>
    </row>
    <row r="238" spans="1:16" x14ac:dyDescent="0.25">
      <c r="A238">
        <v>2020</v>
      </c>
      <c r="B238" t="s">
        <v>52</v>
      </c>
      <c r="C238">
        <v>10</v>
      </c>
      <c r="D238">
        <v>3</v>
      </c>
      <c r="E238">
        <v>108696</v>
      </c>
      <c r="F238">
        <v>15298208</v>
      </c>
      <c r="G238">
        <v>1428</v>
      </c>
      <c r="H238">
        <v>231900</v>
      </c>
      <c r="I238">
        <v>123656</v>
      </c>
      <c r="J238">
        <v>13584890</v>
      </c>
      <c r="K238">
        <v>2212563</v>
      </c>
      <c r="L238">
        <v>202467046</v>
      </c>
      <c r="M238">
        <v>0</v>
      </c>
      <c r="N238">
        <v>0</v>
      </c>
      <c r="O238">
        <v>0</v>
      </c>
      <c r="P238">
        <v>0</v>
      </c>
    </row>
    <row r="239" spans="1:16" x14ac:dyDescent="0.25">
      <c r="A239">
        <v>2020</v>
      </c>
      <c r="B239" t="s">
        <v>52</v>
      </c>
      <c r="C239">
        <v>10</v>
      </c>
      <c r="D239">
        <v>3</v>
      </c>
      <c r="E239">
        <v>112528</v>
      </c>
      <c r="F239">
        <v>15410736</v>
      </c>
      <c r="G239">
        <v>1402</v>
      </c>
      <c r="H239">
        <v>233302</v>
      </c>
      <c r="I239">
        <v>159122</v>
      </c>
      <c r="J239">
        <v>13744012</v>
      </c>
      <c r="K239">
        <v>2702058</v>
      </c>
      <c r="L239">
        <v>205169104</v>
      </c>
      <c r="M239">
        <v>0</v>
      </c>
      <c r="N239">
        <v>0</v>
      </c>
      <c r="O239">
        <v>0</v>
      </c>
      <c r="P239">
        <v>0</v>
      </c>
    </row>
    <row r="240" spans="1:16" x14ac:dyDescent="0.25">
      <c r="A240">
        <v>2020</v>
      </c>
      <c r="B240" t="s">
        <v>52</v>
      </c>
      <c r="C240">
        <v>10</v>
      </c>
      <c r="D240">
        <v>4</v>
      </c>
      <c r="E240">
        <v>108742</v>
      </c>
      <c r="F240">
        <v>15519478</v>
      </c>
      <c r="G240">
        <v>1372</v>
      </c>
      <c r="H240">
        <v>234674</v>
      </c>
      <c r="I240">
        <v>149138</v>
      </c>
      <c r="J240">
        <v>13893150</v>
      </c>
      <c r="K240">
        <v>2626437</v>
      </c>
      <c r="L240">
        <v>207795541</v>
      </c>
      <c r="M240">
        <v>0</v>
      </c>
      <c r="N240">
        <v>0</v>
      </c>
      <c r="O240">
        <v>0</v>
      </c>
      <c r="P240">
        <v>0</v>
      </c>
    </row>
    <row r="241" spans="1:16" x14ac:dyDescent="0.25">
      <c r="A241">
        <v>2020</v>
      </c>
      <c r="B241" t="s">
        <v>52</v>
      </c>
      <c r="C241">
        <v>10</v>
      </c>
      <c r="D241">
        <v>4</v>
      </c>
      <c r="E241">
        <v>107862</v>
      </c>
      <c r="F241">
        <v>15627340</v>
      </c>
      <c r="G241">
        <v>1310</v>
      </c>
      <c r="H241">
        <v>235984</v>
      </c>
      <c r="I241">
        <v>133988</v>
      </c>
      <c r="J241">
        <v>14027138</v>
      </c>
      <c r="K241">
        <v>2465554</v>
      </c>
      <c r="L241">
        <v>210261095</v>
      </c>
      <c r="M241">
        <v>0</v>
      </c>
      <c r="N241">
        <v>0</v>
      </c>
      <c r="O241">
        <v>0</v>
      </c>
      <c r="P241">
        <v>0</v>
      </c>
    </row>
    <row r="242" spans="1:16" x14ac:dyDescent="0.25">
      <c r="A242">
        <v>2020</v>
      </c>
      <c r="B242" t="s">
        <v>52</v>
      </c>
      <c r="C242">
        <v>10</v>
      </c>
      <c r="D242">
        <v>4</v>
      </c>
      <c r="E242">
        <v>100732</v>
      </c>
      <c r="F242">
        <v>15728072</v>
      </c>
      <c r="G242">
        <v>1156</v>
      </c>
      <c r="H242">
        <v>237140</v>
      </c>
      <c r="I242">
        <v>124540</v>
      </c>
      <c r="J242">
        <v>14151678</v>
      </c>
      <c r="K242">
        <v>2292866</v>
      </c>
      <c r="L242">
        <v>212553961</v>
      </c>
      <c r="M242">
        <v>0</v>
      </c>
      <c r="N242">
        <v>0</v>
      </c>
      <c r="O242">
        <v>0</v>
      </c>
      <c r="P242">
        <v>0</v>
      </c>
    </row>
    <row r="243" spans="1:16" x14ac:dyDescent="0.25">
      <c r="A243">
        <v>2020</v>
      </c>
      <c r="B243" t="s">
        <v>52</v>
      </c>
      <c r="C243">
        <v>10</v>
      </c>
      <c r="D243">
        <v>4</v>
      </c>
      <c r="E243">
        <v>91844</v>
      </c>
      <c r="F243">
        <v>15819916</v>
      </c>
      <c r="G243">
        <v>966</v>
      </c>
      <c r="H243">
        <v>238106</v>
      </c>
      <c r="I243">
        <v>118608</v>
      </c>
      <c r="J243">
        <v>14270286</v>
      </c>
      <c r="K243">
        <v>1944306</v>
      </c>
      <c r="L243">
        <v>214498267</v>
      </c>
      <c r="M243">
        <v>0</v>
      </c>
      <c r="N243">
        <v>0</v>
      </c>
      <c r="O243">
        <v>0</v>
      </c>
      <c r="P243">
        <v>0</v>
      </c>
    </row>
    <row r="244" spans="1:16" x14ac:dyDescent="0.25">
      <c r="A244">
        <v>2020</v>
      </c>
      <c r="B244" t="s">
        <v>52</v>
      </c>
      <c r="C244">
        <v>10</v>
      </c>
      <c r="D244">
        <v>4</v>
      </c>
      <c r="E244">
        <v>72208</v>
      </c>
      <c r="F244">
        <v>15892124</v>
      </c>
      <c r="G244">
        <v>982</v>
      </c>
      <c r="H244">
        <v>239088</v>
      </c>
      <c r="I244">
        <v>127746</v>
      </c>
      <c r="J244">
        <v>14398032</v>
      </c>
      <c r="K244">
        <v>1788912</v>
      </c>
      <c r="L244">
        <v>216287179</v>
      </c>
      <c r="M244">
        <v>0</v>
      </c>
      <c r="N244">
        <v>0</v>
      </c>
      <c r="O244">
        <v>0</v>
      </c>
      <c r="P244">
        <v>0</v>
      </c>
    </row>
    <row r="245" spans="1:16" x14ac:dyDescent="0.25">
      <c r="A245">
        <v>2020</v>
      </c>
      <c r="B245" t="s">
        <v>52</v>
      </c>
      <c r="C245">
        <v>10</v>
      </c>
      <c r="D245">
        <v>4</v>
      </c>
      <c r="E245">
        <v>86072</v>
      </c>
      <c r="F245">
        <v>15978196</v>
      </c>
      <c r="G245">
        <v>1022</v>
      </c>
      <c r="H245">
        <v>240110</v>
      </c>
      <c r="I245">
        <v>116858</v>
      </c>
      <c r="J245">
        <v>14514890</v>
      </c>
      <c r="K245">
        <v>2068378</v>
      </c>
      <c r="L245">
        <v>218355557</v>
      </c>
      <c r="M245">
        <v>0</v>
      </c>
      <c r="N245">
        <v>0</v>
      </c>
      <c r="O245">
        <v>0</v>
      </c>
      <c r="P245">
        <v>0</v>
      </c>
    </row>
    <row r="246" spans="1:16" x14ac:dyDescent="0.25">
      <c r="A246">
        <v>2020</v>
      </c>
      <c r="B246" t="s">
        <v>52</v>
      </c>
      <c r="C246">
        <v>10</v>
      </c>
      <c r="D246">
        <v>4</v>
      </c>
      <c r="E246">
        <v>100376</v>
      </c>
      <c r="F246">
        <v>16078572</v>
      </c>
      <c r="G246">
        <v>1030</v>
      </c>
      <c r="H246">
        <v>241140</v>
      </c>
      <c r="I246">
        <v>113188</v>
      </c>
      <c r="J246">
        <v>14628078</v>
      </c>
      <c r="K246">
        <v>2217895</v>
      </c>
      <c r="L246">
        <v>220573452</v>
      </c>
      <c r="M246">
        <v>0</v>
      </c>
      <c r="N246">
        <v>0</v>
      </c>
      <c r="O246">
        <v>0</v>
      </c>
      <c r="P246">
        <v>0</v>
      </c>
    </row>
    <row r="247" spans="1:16" x14ac:dyDescent="0.25">
      <c r="A247">
        <v>2020</v>
      </c>
      <c r="B247" t="s">
        <v>52</v>
      </c>
      <c r="C247">
        <v>10</v>
      </c>
      <c r="D247">
        <v>5</v>
      </c>
      <c r="E247">
        <v>97530</v>
      </c>
      <c r="F247">
        <v>16176102</v>
      </c>
      <c r="G247">
        <v>1124</v>
      </c>
      <c r="H247">
        <v>242264</v>
      </c>
      <c r="I247">
        <v>115734</v>
      </c>
      <c r="J247">
        <v>14743812</v>
      </c>
      <c r="K247">
        <v>2308243</v>
      </c>
      <c r="L247">
        <v>222881695</v>
      </c>
      <c r="M247">
        <v>0</v>
      </c>
      <c r="N247">
        <v>0</v>
      </c>
      <c r="O247">
        <v>0</v>
      </c>
      <c r="P247">
        <v>0</v>
      </c>
    </row>
    <row r="248" spans="1:16" x14ac:dyDescent="0.25">
      <c r="A248">
        <v>2020</v>
      </c>
      <c r="B248" t="s">
        <v>52</v>
      </c>
      <c r="C248">
        <v>10</v>
      </c>
      <c r="D248">
        <v>5</v>
      </c>
      <c r="E248">
        <v>96234</v>
      </c>
      <c r="F248">
        <v>16272336</v>
      </c>
      <c r="G248">
        <v>1100</v>
      </c>
      <c r="H248">
        <v>243364</v>
      </c>
      <c r="I248">
        <v>118010</v>
      </c>
      <c r="J248">
        <v>14861822</v>
      </c>
      <c r="K248">
        <v>2192863</v>
      </c>
      <c r="L248">
        <v>225074558</v>
      </c>
      <c r="M248">
        <v>0</v>
      </c>
      <c r="N248">
        <v>0</v>
      </c>
      <c r="O248">
        <v>0</v>
      </c>
      <c r="P248">
        <v>0</v>
      </c>
    </row>
    <row r="249" spans="1:16" x14ac:dyDescent="0.25">
      <c r="A249">
        <v>2020</v>
      </c>
      <c r="B249" t="s">
        <v>52</v>
      </c>
      <c r="C249">
        <v>10</v>
      </c>
      <c r="D249">
        <v>5</v>
      </c>
      <c r="E249">
        <v>94456</v>
      </c>
      <c r="F249">
        <v>16366792</v>
      </c>
      <c r="G249">
        <v>938</v>
      </c>
      <c r="H249">
        <v>244302</v>
      </c>
      <c r="I249">
        <v>117364</v>
      </c>
      <c r="J249">
        <v>14979186</v>
      </c>
      <c r="K249">
        <v>2263727</v>
      </c>
      <c r="L249">
        <v>227338285</v>
      </c>
      <c r="M249">
        <v>0</v>
      </c>
      <c r="N249">
        <v>0</v>
      </c>
      <c r="O249">
        <v>0</v>
      </c>
      <c r="P249">
        <v>0</v>
      </c>
    </row>
    <row r="250" spans="1:16" x14ac:dyDescent="0.25">
      <c r="A250">
        <v>2020</v>
      </c>
      <c r="B250" t="s">
        <v>53</v>
      </c>
      <c r="C250">
        <v>11</v>
      </c>
      <c r="D250">
        <v>1</v>
      </c>
      <c r="E250">
        <v>91856</v>
      </c>
      <c r="F250">
        <v>16458648</v>
      </c>
      <c r="G250">
        <v>982</v>
      </c>
      <c r="H250">
        <v>245284</v>
      </c>
      <c r="I250">
        <v>106624</v>
      </c>
      <c r="J250">
        <v>15085810</v>
      </c>
      <c r="K250">
        <v>1955682</v>
      </c>
      <c r="L250">
        <v>229293967</v>
      </c>
      <c r="M250">
        <v>0</v>
      </c>
      <c r="N250">
        <v>0</v>
      </c>
      <c r="O250">
        <v>0</v>
      </c>
      <c r="P250">
        <v>0</v>
      </c>
    </row>
    <row r="251" spans="1:16" x14ac:dyDescent="0.25">
      <c r="A251">
        <v>2020</v>
      </c>
      <c r="B251" t="s">
        <v>53</v>
      </c>
      <c r="C251">
        <v>11</v>
      </c>
      <c r="D251">
        <v>1</v>
      </c>
      <c r="E251">
        <v>75184</v>
      </c>
      <c r="F251">
        <v>16533832</v>
      </c>
      <c r="G251">
        <v>996</v>
      </c>
      <c r="H251">
        <v>246280</v>
      </c>
      <c r="I251">
        <v>117048</v>
      </c>
      <c r="J251">
        <v>15202858</v>
      </c>
      <c r="K251">
        <v>1978837</v>
      </c>
      <c r="L251">
        <v>231272804</v>
      </c>
      <c r="M251">
        <v>0</v>
      </c>
      <c r="N251">
        <v>0</v>
      </c>
      <c r="O251">
        <v>0</v>
      </c>
      <c r="P251">
        <v>0</v>
      </c>
    </row>
    <row r="252" spans="1:16" x14ac:dyDescent="0.25">
      <c r="A252">
        <v>2020</v>
      </c>
      <c r="B252" t="s">
        <v>53</v>
      </c>
      <c r="C252">
        <v>11</v>
      </c>
      <c r="D252">
        <v>1</v>
      </c>
      <c r="E252">
        <v>92054</v>
      </c>
      <c r="F252">
        <v>16625886</v>
      </c>
      <c r="G252">
        <v>1020</v>
      </c>
      <c r="H252">
        <v>247300</v>
      </c>
      <c r="I252">
        <v>106656</v>
      </c>
      <c r="J252">
        <v>15309514</v>
      </c>
      <c r="K252">
        <v>2358956</v>
      </c>
      <c r="L252">
        <v>233631760</v>
      </c>
      <c r="M252">
        <v>0</v>
      </c>
      <c r="N252">
        <v>0</v>
      </c>
      <c r="O252">
        <v>0</v>
      </c>
      <c r="P252">
        <v>0</v>
      </c>
    </row>
    <row r="253" spans="1:16" x14ac:dyDescent="0.25">
      <c r="A253">
        <v>2020</v>
      </c>
      <c r="B253" t="s">
        <v>53</v>
      </c>
      <c r="C253">
        <v>11</v>
      </c>
      <c r="D253">
        <v>1</v>
      </c>
      <c r="E253">
        <v>100930</v>
      </c>
      <c r="F253">
        <v>16726816</v>
      </c>
      <c r="G253">
        <v>1414</v>
      </c>
      <c r="H253">
        <v>248714</v>
      </c>
      <c r="I253">
        <v>111746</v>
      </c>
      <c r="J253">
        <v>15421260</v>
      </c>
      <c r="K253">
        <v>2371643</v>
      </c>
      <c r="L253">
        <v>236003403</v>
      </c>
      <c r="M253">
        <v>0</v>
      </c>
      <c r="N253">
        <v>0</v>
      </c>
      <c r="O253">
        <v>0</v>
      </c>
      <c r="P253">
        <v>0</v>
      </c>
    </row>
    <row r="254" spans="1:16" x14ac:dyDescent="0.25">
      <c r="A254">
        <v>2020</v>
      </c>
      <c r="B254" t="s">
        <v>53</v>
      </c>
      <c r="C254">
        <v>11</v>
      </c>
      <c r="D254">
        <v>1</v>
      </c>
      <c r="E254">
        <v>95256</v>
      </c>
      <c r="F254">
        <v>16822072</v>
      </c>
      <c r="G254">
        <v>1344</v>
      </c>
      <c r="H254">
        <v>250058</v>
      </c>
      <c r="I254">
        <v>108266</v>
      </c>
      <c r="J254">
        <v>15529526</v>
      </c>
      <c r="K254">
        <v>2386685</v>
      </c>
      <c r="L254">
        <v>238390088</v>
      </c>
      <c r="M254">
        <v>0</v>
      </c>
      <c r="N254">
        <v>0</v>
      </c>
      <c r="O254">
        <v>0</v>
      </c>
      <c r="P254">
        <v>0</v>
      </c>
    </row>
    <row r="255" spans="1:16" x14ac:dyDescent="0.25">
      <c r="A255">
        <v>2020</v>
      </c>
      <c r="B255" t="s">
        <v>53</v>
      </c>
      <c r="C255">
        <v>11</v>
      </c>
      <c r="D255">
        <v>1</v>
      </c>
      <c r="E255">
        <v>100718</v>
      </c>
      <c r="F255">
        <v>16922790</v>
      </c>
      <c r="G255">
        <v>1154</v>
      </c>
      <c r="H255">
        <v>251212</v>
      </c>
      <c r="I255">
        <v>107984</v>
      </c>
      <c r="J255">
        <v>15637510</v>
      </c>
      <c r="K255">
        <v>2311644</v>
      </c>
      <c r="L255">
        <v>240701732</v>
      </c>
      <c r="M255">
        <v>0</v>
      </c>
      <c r="N255">
        <v>0</v>
      </c>
      <c r="O255">
        <v>0</v>
      </c>
      <c r="P255">
        <v>0</v>
      </c>
    </row>
    <row r="256" spans="1:16" x14ac:dyDescent="0.25">
      <c r="A256">
        <v>2020</v>
      </c>
      <c r="B256" t="s">
        <v>53</v>
      </c>
      <c r="C256">
        <v>11</v>
      </c>
      <c r="D256">
        <v>1</v>
      </c>
      <c r="E256">
        <v>91622</v>
      </c>
      <c r="F256">
        <v>17014412</v>
      </c>
      <c r="G256">
        <v>1114</v>
      </c>
      <c r="H256">
        <v>252326</v>
      </c>
      <c r="I256">
        <v>97072</v>
      </c>
      <c r="J256">
        <v>15734582</v>
      </c>
      <c r="K256">
        <v>2356053</v>
      </c>
      <c r="L256">
        <v>243057785</v>
      </c>
      <c r="M256">
        <v>0</v>
      </c>
      <c r="N256">
        <v>0</v>
      </c>
      <c r="O256">
        <v>0</v>
      </c>
      <c r="P256">
        <v>0</v>
      </c>
    </row>
    <row r="257" spans="1:16" x14ac:dyDescent="0.25">
      <c r="A257">
        <v>2020</v>
      </c>
      <c r="B257" t="s">
        <v>53</v>
      </c>
      <c r="C257">
        <v>11</v>
      </c>
      <c r="D257">
        <v>2</v>
      </c>
      <c r="E257">
        <v>93414</v>
      </c>
      <c r="F257">
        <v>17107826</v>
      </c>
      <c r="G257">
        <v>980</v>
      </c>
      <c r="H257">
        <v>253306</v>
      </c>
      <c r="I257">
        <v>96930</v>
      </c>
      <c r="J257">
        <v>15831512</v>
      </c>
      <c r="K257">
        <v>1948083</v>
      </c>
      <c r="L257">
        <v>245005868</v>
      </c>
      <c r="M257">
        <v>0</v>
      </c>
      <c r="N257">
        <v>0</v>
      </c>
      <c r="O257">
        <v>0</v>
      </c>
      <c r="P257">
        <v>0</v>
      </c>
    </row>
    <row r="258" spans="1:16" x14ac:dyDescent="0.25">
      <c r="A258">
        <v>2020</v>
      </c>
      <c r="B258" t="s">
        <v>53</v>
      </c>
      <c r="C258">
        <v>11</v>
      </c>
      <c r="D258">
        <v>2</v>
      </c>
      <c r="E258">
        <v>74238</v>
      </c>
      <c r="F258">
        <v>17182064</v>
      </c>
      <c r="G258">
        <v>900</v>
      </c>
      <c r="H258">
        <v>254206</v>
      </c>
      <c r="I258">
        <v>82898</v>
      </c>
      <c r="J258">
        <v>15914410</v>
      </c>
      <c r="K258">
        <v>1990582</v>
      </c>
      <c r="L258">
        <v>246996450</v>
      </c>
      <c r="M258">
        <v>0</v>
      </c>
      <c r="N258">
        <v>0</v>
      </c>
      <c r="O258">
        <v>0</v>
      </c>
      <c r="P258">
        <v>0</v>
      </c>
    </row>
    <row r="259" spans="1:16" x14ac:dyDescent="0.25">
      <c r="A259">
        <v>2020</v>
      </c>
      <c r="B259" t="s">
        <v>53</v>
      </c>
      <c r="C259">
        <v>11</v>
      </c>
      <c r="D259">
        <v>2</v>
      </c>
      <c r="E259">
        <v>89448</v>
      </c>
      <c r="F259">
        <v>17271512</v>
      </c>
      <c r="G259">
        <v>1022</v>
      </c>
      <c r="H259">
        <v>255228</v>
      </c>
      <c r="I259">
        <v>109278</v>
      </c>
      <c r="J259">
        <v>16023688</v>
      </c>
      <c r="K259">
        <v>2278510</v>
      </c>
      <c r="L259">
        <v>249274960</v>
      </c>
      <c r="M259">
        <v>0</v>
      </c>
      <c r="N259">
        <v>0</v>
      </c>
      <c r="O259">
        <v>0</v>
      </c>
      <c r="P259">
        <v>0</v>
      </c>
    </row>
    <row r="260" spans="1:16" x14ac:dyDescent="0.25">
      <c r="A260">
        <v>2020</v>
      </c>
      <c r="B260" t="s">
        <v>53</v>
      </c>
      <c r="C260">
        <v>11</v>
      </c>
      <c r="D260">
        <v>2</v>
      </c>
      <c r="E260">
        <v>96570</v>
      </c>
      <c r="F260">
        <v>17368082</v>
      </c>
      <c r="G260">
        <v>1100</v>
      </c>
      <c r="H260">
        <v>256328</v>
      </c>
      <c r="I260">
        <v>105408</v>
      </c>
      <c r="J260">
        <v>16129096</v>
      </c>
      <c r="K260">
        <v>2357705</v>
      </c>
      <c r="L260">
        <v>251632665</v>
      </c>
      <c r="M260">
        <v>0</v>
      </c>
      <c r="N260">
        <v>0</v>
      </c>
      <c r="O260">
        <v>0</v>
      </c>
      <c r="P260">
        <v>0</v>
      </c>
    </row>
    <row r="261" spans="1:16" x14ac:dyDescent="0.25">
      <c r="A261">
        <v>2020</v>
      </c>
      <c r="B261" t="s">
        <v>53</v>
      </c>
      <c r="C261">
        <v>11</v>
      </c>
      <c r="D261">
        <v>2</v>
      </c>
      <c r="E261">
        <v>89168</v>
      </c>
      <c r="F261">
        <v>17457250</v>
      </c>
      <c r="G261">
        <v>1088</v>
      </c>
      <c r="H261">
        <v>257416</v>
      </c>
      <c r="I261">
        <v>98708</v>
      </c>
      <c r="J261">
        <v>16227804</v>
      </c>
      <c r="K261">
        <v>2298857</v>
      </c>
      <c r="L261">
        <v>253931522</v>
      </c>
      <c r="M261">
        <v>0</v>
      </c>
      <c r="N261">
        <v>0</v>
      </c>
      <c r="O261">
        <v>0</v>
      </c>
      <c r="P261">
        <v>0</v>
      </c>
    </row>
    <row r="262" spans="1:16" x14ac:dyDescent="0.25">
      <c r="A262">
        <v>2020</v>
      </c>
      <c r="B262" t="s">
        <v>53</v>
      </c>
      <c r="C262">
        <v>11</v>
      </c>
      <c r="D262">
        <v>2</v>
      </c>
      <c r="E262">
        <v>89240</v>
      </c>
      <c r="F262">
        <v>17546490</v>
      </c>
      <c r="G262">
        <v>1034</v>
      </c>
      <c r="H262">
        <v>258450</v>
      </c>
      <c r="I262">
        <v>95240</v>
      </c>
      <c r="J262">
        <v>16323044</v>
      </c>
      <c r="K262">
        <v>2083832</v>
      </c>
      <c r="L262">
        <v>256015354</v>
      </c>
      <c r="M262">
        <v>0</v>
      </c>
      <c r="N262">
        <v>0</v>
      </c>
      <c r="O262">
        <v>0</v>
      </c>
      <c r="P262">
        <v>0</v>
      </c>
    </row>
    <row r="263" spans="1:16" x14ac:dyDescent="0.25">
      <c r="A263">
        <v>2020</v>
      </c>
      <c r="B263" t="s">
        <v>53</v>
      </c>
      <c r="C263">
        <v>11</v>
      </c>
      <c r="D263">
        <v>2</v>
      </c>
      <c r="E263">
        <v>83384</v>
      </c>
      <c r="F263">
        <v>17629874</v>
      </c>
      <c r="G263">
        <v>900</v>
      </c>
      <c r="H263">
        <v>259350</v>
      </c>
      <c r="I263">
        <v>84634</v>
      </c>
      <c r="J263">
        <v>16407678</v>
      </c>
      <c r="K263">
        <v>1792071</v>
      </c>
      <c r="L263">
        <v>257807425</v>
      </c>
      <c r="M263">
        <v>0</v>
      </c>
      <c r="N263">
        <v>0</v>
      </c>
      <c r="O263">
        <v>0</v>
      </c>
      <c r="P263">
        <v>0</v>
      </c>
    </row>
    <row r="264" spans="1:16" x14ac:dyDescent="0.25">
      <c r="A264">
        <v>2020</v>
      </c>
      <c r="B264" t="s">
        <v>53</v>
      </c>
      <c r="C264">
        <v>11</v>
      </c>
      <c r="D264">
        <v>3</v>
      </c>
      <c r="E264">
        <v>61362</v>
      </c>
      <c r="F264">
        <v>17691236</v>
      </c>
      <c r="G264">
        <v>868</v>
      </c>
      <c r="H264">
        <v>260218</v>
      </c>
      <c r="I264">
        <v>88222</v>
      </c>
      <c r="J264">
        <v>16495900</v>
      </c>
      <c r="K264">
        <v>1578485</v>
      </c>
      <c r="L264">
        <v>259385910</v>
      </c>
      <c r="M264">
        <v>0</v>
      </c>
      <c r="N264">
        <v>0</v>
      </c>
      <c r="O264">
        <v>0</v>
      </c>
      <c r="P264">
        <v>0</v>
      </c>
    </row>
    <row r="265" spans="1:16" x14ac:dyDescent="0.25">
      <c r="A265">
        <v>2020</v>
      </c>
      <c r="B265" t="s">
        <v>53</v>
      </c>
      <c r="C265">
        <v>11</v>
      </c>
      <c r="D265">
        <v>3</v>
      </c>
      <c r="E265">
        <v>57218</v>
      </c>
      <c r="F265">
        <v>17748454</v>
      </c>
      <c r="G265">
        <v>902</v>
      </c>
      <c r="H265">
        <v>261120</v>
      </c>
      <c r="I265">
        <v>80784</v>
      </c>
      <c r="J265">
        <v>16576684</v>
      </c>
      <c r="K265">
        <v>1524699</v>
      </c>
      <c r="L265">
        <v>260910609</v>
      </c>
      <c r="M265">
        <v>0</v>
      </c>
      <c r="N265">
        <v>0</v>
      </c>
      <c r="O265">
        <v>0</v>
      </c>
      <c r="P265">
        <v>0</v>
      </c>
    </row>
    <row r="266" spans="1:16" x14ac:dyDescent="0.25">
      <c r="A266">
        <v>2020</v>
      </c>
      <c r="B266" t="s">
        <v>53</v>
      </c>
      <c r="C266">
        <v>11</v>
      </c>
      <c r="D266">
        <v>3</v>
      </c>
      <c r="E266">
        <v>77096</v>
      </c>
      <c r="F266">
        <v>17825550</v>
      </c>
      <c r="G266">
        <v>944</v>
      </c>
      <c r="H266">
        <v>262064</v>
      </c>
      <c r="I266">
        <v>89506</v>
      </c>
      <c r="J266">
        <v>16666190</v>
      </c>
      <c r="K266">
        <v>1953727</v>
      </c>
      <c r="L266">
        <v>262864336</v>
      </c>
      <c r="M266">
        <v>0</v>
      </c>
      <c r="N266">
        <v>0</v>
      </c>
      <c r="O266">
        <v>0</v>
      </c>
      <c r="P266">
        <v>0</v>
      </c>
    </row>
    <row r="267" spans="1:16" x14ac:dyDescent="0.25">
      <c r="A267">
        <v>2020</v>
      </c>
      <c r="B267" t="s">
        <v>53</v>
      </c>
      <c r="C267">
        <v>11</v>
      </c>
      <c r="D267">
        <v>3</v>
      </c>
      <c r="E267">
        <v>90732</v>
      </c>
      <c r="F267">
        <v>17916282</v>
      </c>
      <c r="G267">
        <v>1172</v>
      </c>
      <c r="H267">
        <v>263236</v>
      </c>
      <c r="I267">
        <v>97350</v>
      </c>
      <c r="J267">
        <v>16763540</v>
      </c>
      <c r="K267">
        <v>2076670</v>
      </c>
      <c r="L267">
        <v>264941006</v>
      </c>
      <c r="M267">
        <v>0</v>
      </c>
      <c r="N267">
        <v>0</v>
      </c>
      <c r="O267">
        <v>0</v>
      </c>
      <c r="P267">
        <v>0</v>
      </c>
    </row>
    <row r="268" spans="1:16" x14ac:dyDescent="0.25">
      <c r="A268">
        <v>2020</v>
      </c>
      <c r="B268" t="s">
        <v>53</v>
      </c>
      <c r="C268">
        <v>11</v>
      </c>
      <c r="D268">
        <v>3</v>
      </c>
      <c r="E268">
        <v>92370</v>
      </c>
      <c r="F268">
        <v>18008652</v>
      </c>
      <c r="G268">
        <v>1164</v>
      </c>
      <c r="H268">
        <v>264400</v>
      </c>
      <c r="I268">
        <v>90492</v>
      </c>
      <c r="J268">
        <v>16854032</v>
      </c>
      <c r="K268">
        <v>2241737</v>
      </c>
      <c r="L268">
        <v>267182743</v>
      </c>
      <c r="M268">
        <v>0</v>
      </c>
      <c r="N268">
        <v>0</v>
      </c>
      <c r="O268">
        <v>0</v>
      </c>
      <c r="P268">
        <v>0</v>
      </c>
    </row>
    <row r="269" spans="1:16" x14ac:dyDescent="0.25">
      <c r="A269">
        <v>2020</v>
      </c>
      <c r="B269" t="s">
        <v>53</v>
      </c>
      <c r="C269">
        <v>11</v>
      </c>
      <c r="D269">
        <v>3</v>
      </c>
      <c r="E269">
        <v>92566</v>
      </c>
      <c r="F269">
        <v>18101218</v>
      </c>
      <c r="G269">
        <v>1128</v>
      </c>
      <c r="H269">
        <v>265528</v>
      </c>
      <c r="I269">
        <v>97936</v>
      </c>
      <c r="J269">
        <v>16951968</v>
      </c>
      <c r="K269">
        <v>2220243</v>
      </c>
      <c r="L269">
        <v>269402986</v>
      </c>
      <c r="M269">
        <v>0</v>
      </c>
      <c r="N269">
        <v>0</v>
      </c>
      <c r="O269">
        <v>0</v>
      </c>
      <c r="P269">
        <v>0</v>
      </c>
    </row>
    <row r="270" spans="1:16" x14ac:dyDescent="0.25">
      <c r="A270">
        <v>2020</v>
      </c>
      <c r="B270" t="s">
        <v>53</v>
      </c>
      <c r="C270">
        <v>11</v>
      </c>
      <c r="D270">
        <v>3</v>
      </c>
      <c r="E270">
        <v>90602</v>
      </c>
      <c r="F270">
        <v>18191820</v>
      </c>
      <c r="G270">
        <v>998</v>
      </c>
      <c r="H270">
        <v>266526</v>
      </c>
      <c r="I270">
        <v>88110</v>
      </c>
      <c r="J270">
        <v>17040078</v>
      </c>
      <c r="K270">
        <v>2243541</v>
      </c>
      <c r="L270">
        <v>271646527</v>
      </c>
      <c r="M270">
        <v>0</v>
      </c>
      <c r="N270">
        <v>0</v>
      </c>
      <c r="O270">
        <v>0</v>
      </c>
      <c r="P270">
        <v>0</v>
      </c>
    </row>
    <row r="271" spans="1:16" x14ac:dyDescent="0.25">
      <c r="A271">
        <v>2020</v>
      </c>
      <c r="B271" t="s">
        <v>53</v>
      </c>
      <c r="C271">
        <v>11</v>
      </c>
      <c r="D271">
        <v>4</v>
      </c>
      <c r="E271">
        <v>88808</v>
      </c>
      <c r="F271">
        <v>18280628</v>
      </c>
      <c r="G271">
        <v>1020</v>
      </c>
      <c r="H271">
        <v>267546</v>
      </c>
      <c r="I271">
        <v>82810</v>
      </c>
      <c r="J271">
        <v>17122888</v>
      </c>
      <c r="K271">
        <v>1995016</v>
      </c>
      <c r="L271">
        <v>273641543</v>
      </c>
      <c r="M271">
        <v>0</v>
      </c>
      <c r="N271">
        <v>0</v>
      </c>
      <c r="O271">
        <v>0</v>
      </c>
      <c r="P271">
        <v>0</v>
      </c>
    </row>
    <row r="272" spans="1:16" x14ac:dyDescent="0.25">
      <c r="A272">
        <v>2020</v>
      </c>
      <c r="B272" t="s">
        <v>53</v>
      </c>
      <c r="C272">
        <v>11</v>
      </c>
      <c r="D272">
        <v>4</v>
      </c>
      <c r="E272">
        <v>74882</v>
      </c>
      <c r="F272">
        <v>18355510</v>
      </c>
      <c r="G272">
        <v>962</v>
      </c>
      <c r="H272">
        <v>268508</v>
      </c>
      <c r="I272">
        <v>84390</v>
      </c>
      <c r="J272">
        <v>17207278</v>
      </c>
      <c r="K272">
        <v>2071110</v>
      </c>
      <c r="L272">
        <v>275712653</v>
      </c>
      <c r="M272">
        <v>0</v>
      </c>
      <c r="N272">
        <v>0</v>
      </c>
      <c r="O272">
        <v>0</v>
      </c>
      <c r="P272">
        <v>0</v>
      </c>
    </row>
    <row r="273" spans="1:16" x14ac:dyDescent="0.25">
      <c r="A273">
        <v>2020</v>
      </c>
      <c r="B273" t="s">
        <v>53</v>
      </c>
      <c r="C273">
        <v>11</v>
      </c>
      <c r="D273">
        <v>4</v>
      </c>
      <c r="E273">
        <v>88490</v>
      </c>
      <c r="F273">
        <v>18444000</v>
      </c>
      <c r="G273">
        <v>978</v>
      </c>
      <c r="H273">
        <v>269486</v>
      </c>
      <c r="I273">
        <v>75530</v>
      </c>
      <c r="J273">
        <v>17282808</v>
      </c>
      <c r="K273">
        <v>2389032</v>
      </c>
      <c r="L273">
        <v>278101685</v>
      </c>
      <c r="M273">
        <v>0</v>
      </c>
      <c r="N273">
        <v>0</v>
      </c>
      <c r="O273">
        <v>0</v>
      </c>
      <c r="P273">
        <v>0</v>
      </c>
    </row>
    <row r="274" spans="1:16" x14ac:dyDescent="0.25">
      <c r="A274">
        <v>2020</v>
      </c>
      <c r="B274" t="s">
        <v>53</v>
      </c>
      <c r="C274">
        <v>11</v>
      </c>
      <c r="D274">
        <v>4</v>
      </c>
      <c r="E274">
        <v>89398</v>
      </c>
      <c r="F274">
        <v>18533398</v>
      </c>
      <c r="G274">
        <v>1036</v>
      </c>
      <c r="H274">
        <v>270522</v>
      </c>
      <c r="I274">
        <v>73164</v>
      </c>
      <c r="J274">
        <v>17355972</v>
      </c>
      <c r="K274">
        <v>2363033</v>
      </c>
      <c r="L274">
        <v>280464718</v>
      </c>
      <c r="M274">
        <v>0</v>
      </c>
      <c r="N274">
        <v>0</v>
      </c>
      <c r="O274">
        <v>0</v>
      </c>
      <c r="P274">
        <v>0</v>
      </c>
    </row>
    <row r="275" spans="1:16" x14ac:dyDescent="0.25">
      <c r="A275">
        <v>2020</v>
      </c>
      <c r="B275" t="s">
        <v>53</v>
      </c>
      <c r="C275">
        <v>11</v>
      </c>
      <c r="D275">
        <v>4</v>
      </c>
      <c r="E275">
        <v>86348</v>
      </c>
      <c r="F275">
        <v>18619746</v>
      </c>
      <c r="G275">
        <v>982</v>
      </c>
      <c r="H275">
        <v>271504</v>
      </c>
      <c r="I275">
        <v>79446</v>
      </c>
      <c r="J275">
        <v>17435418</v>
      </c>
      <c r="K275">
        <v>2385565</v>
      </c>
      <c r="L275">
        <v>282850283</v>
      </c>
      <c r="M275">
        <v>0</v>
      </c>
      <c r="N275">
        <v>0</v>
      </c>
      <c r="O275">
        <v>0</v>
      </c>
      <c r="P275">
        <v>0</v>
      </c>
    </row>
    <row r="276" spans="1:16" x14ac:dyDescent="0.25">
      <c r="A276">
        <v>2020</v>
      </c>
      <c r="B276" t="s">
        <v>53</v>
      </c>
      <c r="C276">
        <v>11</v>
      </c>
      <c r="D276">
        <v>4</v>
      </c>
      <c r="E276">
        <v>82706</v>
      </c>
      <c r="F276">
        <v>18702452</v>
      </c>
      <c r="G276">
        <v>972</v>
      </c>
      <c r="H276">
        <v>272476</v>
      </c>
      <c r="I276">
        <v>82354</v>
      </c>
      <c r="J276">
        <v>17517772</v>
      </c>
      <c r="K276">
        <v>2385560</v>
      </c>
      <c r="L276">
        <v>285235843</v>
      </c>
      <c r="M276">
        <v>0</v>
      </c>
      <c r="N276">
        <v>0</v>
      </c>
      <c r="O276">
        <v>0</v>
      </c>
      <c r="P276">
        <v>0</v>
      </c>
    </row>
    <row r="277" spans="1:16" x14ac:dyDescent="0.25">
      <c r="A277">
        <v>2020</v>
      </c>
      <c r="B277" t="s">
        <v>53</v>
      </c>
      <c r="C277">
        <v>11</v>
      </c>
      <c r="D277">
        <v>4</v>
      </c>
      <c r="E277">
        <v>83630</v>
      </c>
      <c r="F277">
        <v>18786082</v>
      </c>
      <c r="G277">
        <v>990</v>
      </c>
      <c r="H277">
        <v>273466</v>
      </c>
      <c r="I277">
        <v>84550</v>
      </c>
      <c r="J277">
        <v>17602322</v>
      </c>
      <c r="K277">
        <v>2524727</v>
      </c>
      <c r="L277">
        <v>287760570</v>
      </c>
      <c r="M277">
        <v>0</v>
      </c>
      <c r="N277">
        <v>0</v>
      </c>
      <c r="O277">
        <v>0</v>
      </c>
      <c r="P277">
        <v>0</v>
      </c>
    </row>
    <row r="278" spans="1:16" x14ac:dyDescent="0.25">
      <c r="A278">
        <v>2020</v>
      </c>
      <c r="B278" t="s">
        <v>53</v>
      </c>
      <c r="C278">
        <v>11</v>
      </c>
      <c r="D278">
        <v>5</v>
      </c>
      <c r="E278">
        <v>78072</v>
      </c>
      <c r="F278">
        <v>18864154</v>
      </c>
      <c r="G278">
        <v>888</v>
      </c>
      <c r="H278">
        <v>274354</v>
      </c>
      <c r="I278">
        <v>90304</v>
      </c>
      <c r="J278">
        <v>17692626</v>
      </c>
      <c r="K278">
        <v>2222616</v>
      </c>
      <c r="L278">
        <v>289983186</v>
      </c>
      <c r="M278">
        <v>0</v>
      </c>
      <c r="N278">
        <v>0</v>
      </c>
      <c r="O278">
        <v>0</v>
      </c>
      <c r="P278">
        <v>0</v>
      </c>
    </row>
    <row r="279" spans="1:16" x14ac:dyDescent="0.25">
      <c r="A279">
        <v>2020</v>
      </c>
      <c r="B279" t="s">
        <v>53</v>
      </c>
      <c r="C279">
        <v>11</v>
      </c>
      <c r="D279">
        <v>5</v>
      </c>
      <c r="E279">
        <v>62358</v>
      </c>
      <c r="F279">
        <v>18926512</v>
      </c>
      <c r="G279">
        <v>964</v>
      </c>
      <c r="H279">
        <v>275318</v>
      </c>
      <c r="I279">
        <v>84564</v>
      </c>
      <c r="J279">
        <v>17777190</v>
      </c>
      <c r="K279">
        <v>1969426</v>
      </c>
      <c r="L279">
        <v>291952612</v>
      </c>
      <c r="M279">
        <v>0</v>
      </c>
      <c r="N279">
        <v>0</v>
      </c>
      <c r="O279">
        <v>0</v>
      </c>
      <c r="P279">
        <v>0</v>
      </c>
    </row>
    <row r="280" spans="1:16" x14ac:dyDescent="0.25">
      <c r="A280">
        <v>2020</v>
      </c>
      <c r="B280" t="s">
        <v>54</v>
      </c>
      <c r="C280">
        <v>12</v>
      </c>
      <c r="D280">
        <v>1</v>
      </c>
      <c r="E280">
        <v>72948</v>
      </c>
      <c r="F280">
        <v>18999460</v>
      </c>
      <c r="G280">
        <v>1002</v>
      </c>
      <c r="H280">
        <v>276320</v>
      </c>
      <c r="I280">
        <v>86416</v>
      </c>
      <c r="J280">
        <v>17863606</v>
      </c>
      <c r="K280">
        <v>2210040</v>
      </c>
      <c r="L280">
        <v>294162652</v>
      </c>
      <c r="M280">
        <v>0</v>
      </c>
      <c r="N280">
        <v>0</v>
      </c>
      <c r="O280">
        <v>0</v>
      </c>
      <c r="P280">
        <v>0</v>
      </c>
    </row>
    <row r="281" spans="1:16" x14ac:dyDescent="0.25">
      <c r="A281">
        <v>2020</v>
      </c>
      <c r="B281" t="s">
        <v>54</v>
      </c>
      <c r="C281">
        <v>12</v>
      </c>
      <c r="D281">
        <v>1</v>
      </c>
      <c r="E281">
        <v>71012</v>
      </c>
      <c r="F281">
        <v>19070472</v>
      </c>
      <c r="G281">
        <v>1052</v>
      </c>
      <c r="H281">
        <v>277372</v>
      </c>
      <c r="I281">
        <v>81816</v>
      </c>
      <c r="J281">
        <v>17945422</v>
      </c>
      <c r="K281">
        <v>2305723</v>
      </c>
      <c r="L281">
        <v>296468375</v>
      </c>
      <c r="M281">
        <v>0</v>
      </c>
      <c r="N281">
        <v>0</v>
      </c>
      <c r="O281">
        <v>0</v>
      </c>
      <c r="P281">
        <v>0</v>
      </c>
    </row>
    <row r="282" spans="1:16" x14ac:dyDescent="0.25">
      <c r="A282">
        <v>2020</v>
      </c>
      <c r="B282" t="s">
        <v>54</v>
      </c>
      <c r="C282">
        <v>12</v>
      </c>
      <c r="D282">
        <v>1</v>
      </c>
      <c r="E282">
        <v>73148</v>
      </c>
      <c r="F282">
        <v>19143620</v>
      </c>
      <c r="G282">
        <v>1082</v>
      </c>
      <c r="H282">
        <v>278454</v>
      </c>
      <c r="I282">
        <v>85982</v>
      </c>
      <c r="J282">
        <v>18031404</v>
      </c>
      <c r="K282">
        <v>2426602</v>
      </c>
      <c r="L282">
        <v>298894977</v>
      </c>
      <c r="M282">
        <v>0</v>
      </c>
      <c r="N282">
        <v>0</v>
      </c>
      <c r="O282">
        <v>0</v>
      </c>
      <c r="P282">
        <v>0</v>
      </c>
    </row>
    <row r="283" spans="1:16" x14ac:dyDescent="0.25">
      <c r="A283">
        <v>2020</v>
      </c>
      <c r="B283" t="s">
        <v>54</v>
      </c>
      <c r="C283">
        <v>12</v>
      </c>
      <c r="D283">
        <v>1</v>
      </c>
      <c r="E283">
        <v>73422</v>
      </c>
      <c r="F283">
        <v>19217042</v>
      </c>
      <c r="G283">
        <v>1022</v>
      </c>
      <c r="H283">
        <v>279476</v>
      </c>
      <c r="I283">
        <v>84718</v>
      </c>
      <c r="J283">
        <v>18116122</v>
      </c>
      <c r="K283">
        <v>2405677</v>
      </c>
      <c r="L283">
        <v>301300654</v>
      </c>
      <c r="M283">
        <v>0</v>
      </c>
      <c r="N283">
        <v>0</v>
      </c>
      <c r="O283">
        <v>0</v>
      </c>
      <c r="P283">
        <v>0</v>
      </c>
    </row>
    <row r="284" spans="1:16" x14ac:dyDescent="0.25">
      <c r="A284">
        <v>2020</v>
      </c>
      <c r="B284" t="s">
        <v>54</v>
      </c>
      <c r="C284">
        <v>12</v>
      </c>
      <c r="D284">
        <v>1</v>
      </c>
      <c r="E284">
        <v>72020</v>
      </c>
      <c r="F284">
        <v>19289062</v>
      </c>
      <c r="G284">
        <v>964</v>
      </c>
      <c r="H284">
        <v>280440</v>
      </c>
      <c r="I284">
        <v>83770</v>
      </c>
      <c r="J284">
        <v>18199892</v>
      </c>
      <c r="K284">
        <v>2344038</v>
      </c>
      <c r="L284">
        <v>303644692</v>
      </c>
      <c r="M284">
        <v>0</v>
      </c>
      <c r="N284">
        <v>0</v>
      </c>
      <c r="O284">
        <v>0</v>
      </c>
      <c r="P284">
        <v>0</v>
      </c>
    </row>
    <row r="285" spans="1:16" x14ac:dyDescent="0.25">
      <c r="A285">
        <v>2020</v>
      </c>
      <c r="B285" t="s">
        <v>54</v>
      </c>
      <c r="C285">
        <v>12</v>
      </c>
      <c r="D285">
        <v>1</v>
      </c>
      <c r="E285">
        <v>66356</v>
      </c>
      <c r="F285">
        <v>19355418</v>
      </c>
      <c r="G285">
        <v>780</v>
      </c>
      <c r="H285">
        <v>281220</v>
      </c>
      <c r="I285">
        <v>78156</v>
      </c>
      <c r="J285">
        <v>18278048</v>
      </c>
      <c r="K285">
        <v>1985312</v>
      </c>
      <c r="L285">
        <v>305630004</v>
      </c>
      <c r="M285">
        <v>0</v>
      </c>
      <c r="N285">
        <v>0</v>
      </c>
      <c r="O285">
        <v>0</v>
      </c>
      <c r="P285">
        <v>0</v>
      </c>
    </row>
    <row r="286" spans="1:16" x14ac:dyDescent="0.25">
      <c r="A286">
        <v>2020</v>
      </c>
      <c r="B286" t="s">
        <v>54</v>
      </c>
      <c r="C286">
        <v>12</v>
      </c>
      <c r="D286">
        <v>1</v>
      </c>
      <c r="E286">
        <v>52454</v>
      </c>
      <c r="F286">
        <v>19407872</v>
      </c>
      <c r="G286">
        <v>772</v>
      </c>
      <c r="H286">
        <v>281992</v>
      </c>
      <c r="I286">
        <v>78586</v>
      </c>
      <c r="J286">
        <v>18356634</v>
      </c>
      <c r="K286">
        <v>1984600</v>
      </c>
      <c r="L286">
        <v>307614604</v>
      </c>
      <c r="M286">
        <v>0</v>
      </c>
      <c r="N286">
        <v>0</v>
      </c>
      <c r="O286">
        <v>0</v>
      </c>
      <c r="P286">
        <v>0</v>
      </c>
    </row>
    <row r="287" spans="1:16" x14ac:dyDescent="0.25">
      <c r="A287">
        <v>2020</v>
      </c>
      <c r="B287" t="s">
        <v>54</v>
      </c>
      <c r="C287">
        <v>12</v>
      </c>
      <c r="D287">
        <v>2</v>
      </c>
      <c r="E287">
        <v>64166</v>
      </c>
      <c r="F287">
        <v>19472038</v>
      </c>
      <c r="G287">
        <v>804</v>
      </c>
      <c r="H287">
        <v>282796</v>
      </c>
      <c r="I287">
        <v>73166</v>
      </c>
      <c r="J287">
        <v>18429800</v>
      </c>
      <c r="K287">
        <v>2192394</v>
      </c>
      <c r="L287">
        <v>309806998</v>
      </c>
      <c r="M287">
        <v>0</v>
      </c>
      <c r="N287">
        <v>0</v>
      </c>
      <c r="O287">
        <v>0</v>
      </c>
      <c r="P287">
        <v>0</v>
      </c>
    </row>
    <row r="288" spans="1:16" x14ac:dyDescent="0.25">
      <c r="A288">
        <v>2020</v>
      </c>
      <c r="B288" t="s">
        <v>54</v>
      </c>
      <c r="C288">
        <v>12</v>
      </c>
      <c r="D288">
        <v>2</v>
      </c>
      <c r="E288">
        <v>63274</v>
      </c>
      <c r="F288">
        <v>19535312</v>
      </c>
      <c r="G288">
        <v>826</v>
      </c>
      <c r="H288">
        <v>283622</v>
      </c>
      <c r="I288">
        <v>75386</v>
      </c>
      <c r="J288">
        <v>18505186</v>
      </c>
      <c r="K288">
        <v>2063530</v>
      </c>
      <c r="L288">
        <v>311870528</v>
      </c>
      <c r="M288">
        <v>0</v>
      </c>
      <c r="N288">
        <v>0</v>
      </c>
      <c r="O288">
        <v>0</v>
      </c>
      <c r="P288">
        <v>0</v>
      </c>
    </row>
    <row r="289" spans="1:16" x14ac:dyDescent="0.25">
      <c r="A289">
        <v>2020</v>
      </c>
      <c r="B289" t="s">
        <v>54</v>
      </c>
      <c r="C289">
        <v>12</v>
      </c>
      <c r="D289">
        <v>2</v>
      </c>
      <c r="E289">
        <v>58822</v>
      </c>
      <c r="F289">
        <v>19594134</v>
      </c>
      <c r="G289">
        <v>822</v>
      </c>
      <c r="H289">
        <v>284444</v>
      </c>
      <c r="I289">
        <v>75414</v>
      </c>
      <c r="J289">
        <v>18580600</v>
      </c>
      <c r="K289">
        <v>2003523</v>
      </c>
      <c r="L289">
        <v>313874051</v>
      </c>
      <c r="M289">
        <v>0</v>
      </c>
      <c r="N289">
        <v>0</v>
      </c>
      <c r="O289">
        <v>0</v>
      </c>
      <c r="P289">
        <v>0</v>
      </c>
    </row>
    <row r="290" spans="1:16" x14ac:dyDescent="0.25">
      <c r="A290">
        <v>2020</v>
      </c>
      <c r="B290" t="s">
        <v>54</v>
      </c>
      <c r="C290">
        <v>12</v>
      </c>
      <c r="D290">
        <v>2</v>
      </c>
      <c r="E290">
        <v>59922</v>
      </c>
      <c r="F290">
        <v>19654056</v>
      </c>
      <c r="G290">
        <v>884</v>
      </c>
      <c r="H290">
        <v>285328</v>
      </c>
      <c r="I290">
        <v>66984</v>
      </c>
      <c r="J290">
        <v>18647584</v>
      </c>
      <c r="K290">
        <v>2231536</v>
      </c>
      <c r="L290">
        <v>316105587</v>
      </c>
      <c r="M290">
        <v>0</v>
      </c>
      <c r="N290">
        <v>0</v>
      </c>
      <c r="O290">
        <v>0</v>
      </c>
      <c r="P290">
        <v>0</v>
      </c>
    </row>
    <row r="291" spans="1:16" x14ac:dyDescent="0.25">
      <c r="A291">
        <v>2020</v>
      </c>
      <c r="B291" t="s">
        <v>54</v>
      </c>
      <c r="C291">
        <v>12</v>
      </c>
      <c r="D291">
        <v>2</v>
      </c>
      <c r="E291">
        <v>60708</v>
      </c>
      <c r="F291">
        <v>19714764</v>
      </c>
      <c r="G291">
        <v>782</v>
      </c>
      <c r="H291">
        <v>286110</v>
      </c>
      <c r="I291">
        <v>66174</v>
      </c>
      <c r="J291">
        <v>18713758</v>
      </c>
      <c r="K291">
        <v>2113802</v>
      </c>
      <c r="L291">
        <v>318219389</v>
      </c>
      <c r="M291">
        <v>0</v>
      </c>
      <c r="N291">
        <v>0</v>
      </c>
      <c r="O291">
        <v>0</v>
      </c>
      <c r="P291">
        <v>0</v>
      </c>
    </row>
    <row r="292" spans="1:16" x14ac:dyDescent="0.25">
      <c r="A292">
        <v>2020</v>
      </c>
      <c r="B292" t="s">
        <v>54</v>
      </c>
      <c r="C292">
        <v>12</v>
      </c>
      <c r="D292">
        <v>2</v>
      </c>
      <c r="E292">
        <v>54672</v>
      </c>
      <c r="F292">
        <v>19769436</v>
      </c>
      <c r="G292">
        <v>676</v>
      </c>
      <c r="H292">
        <v>286786</v>
      </c>
      <c r="I292">
        <v>61280</v>
      </c>
      <c r="J292">
        <v>18775038</v>
      </c>
      <c r="K292">
        <v>1964825</v>
      </c>
      <c r="L292">
        <v>320184214</v>
      </c>
      <c r="M292">
        <v>0</v>
      </c>
      <c r="N292">
        <v>0</v>
      </c>
      <c r="O292">
        <v>0</v>
      </c>
      <c r="P292">
        <v>0</v>
      </c>
    </row>
    <row r="293" spans="1:16" x14ac:dyDescent="0.25">
      <c r="A293">
        <v>2020</v>
      </c>
      <c r="B293" t="s">
        <v>54</v>
      </c>
      <c r="C293">
        <v>12</v>
      </c>
      <c r="D293">
        <v>2</v>
      </c>
      <c r="E293">
        <v>43882</v>
      </c>
      <c r="F293">
        <v>19813318</v>
      </c>
      <c r="G293">
        <v>708</v>
      </c>
      <c r="H293">
        <v>287494</v>
      </c>
      <c r="I293">
        <v>68842</v>
      </c>
      <c r="J293">
        <v>18843880</v>
      </c>
      <c r="K293">
        <v>1926068</v>
      </c>
      <c r="L293">
        <v>322110282</v>
      </c>
      <c r="M293">
        <v>0</v>
      </c>
      <c r="N293">
        <v>0</v>
      </c>
      <c r="O293">
        <v>0</v>
      </c>
      <c r="P293">
        <v>0</v>
      </c>
    </row>
    <row r="294" spans="1:16" x14ac:dyDescent="0.25">
      <c r="A294">
        <v>2020</v>
      </c>
      <c r="B294" t="s">
        <v>54</v>
      </c>
      <c r="C294">
        <v>12</v>
      </c>
      <c r="D294">
        <v>3</v>
      </c>
      <c r="E294">
        <v>52502</v>
      </c>
      <c r="F294">
        <v>19865820</v>
      </c>
      <c r="G294">
        <v>768</v>
      </c>
      <c r="H294">
        <v>288262</v>
      </c>
      <c r="I294">
        <v>67706</v>
      </c>
      <c r="J294">
        <v>18911586</v>
      </c>
      <c r="K294">
        <v>2203796</v>
      </c>
      <c r="L294">
        <v>324314078</v>
      </c>
      <c r="M294">
        <v>0</v>
      </c>
      <c r="N294">
        <v>0</v>
      </c>
      <c r="O294">
        <v>0</v>
      </c>
      <c r="P294">
        <v>0</v>
      </c>
    </row>
    <row r="295" spans="1:16" x14ac:dyDescent="0.25">
      <c r="A295">
        <v>2020</v>
      </c>
      <c r="B295" t="s">
        <v>54</v>
      </c>
      <c r="C295">
        <v>12</v>
      </c>
      <c r="D295">
        <v>3</v>
      </c>
      <c r="E295">
        <v>36344</v>
      </c>
      <c r="F295">
        <v>19902164</v>
      </c>
      <c r="G295">
        <v>712</v>
      </c>
      <c r="H295">
        <v>288974</v>
      </c>
      <c r="I295">
        <v>66720</v>
      </c>
      <c r="J295">
        <v>18978306</v>
      </c>
      <c r="K295">
        <v>2327126</v>
      </c>
      <c r="L295">
        <v>326641204</v>
      </c>
      <c r="M295">
        <v>0</v>
      </c>
      <c r="N295">
        <v>0</v>
      </c>
      <c r="O295">
        <v>0</v>
      </c>
      <c r="P295">
        <v>0</v>
      </c>
    </row>
    <row r="296" spans="1:16" x14ac:dyDescent="0.25">
      <c r="A296">
        <v>2020</v>
      </c>
      <c r="B296" t="s">
        <v>54</v>
      </c>
      <c r="C296">
        <v>12</v>
      </c>
      <c r="D296">
        <v>3</v>
      </c>
      <c r="E296">
        <v>53508</v>
      </c>
      <c r="F296">
        <v>19955672</v>
      </c>
      <c r="G296">
        <v>684</v>
      </c>
      <c r="H296">
        <v>289658</v>
      </c>
      <c r="I296">
        <v>61782</v>
      </c>
      <c r="J296">
        <v>19040088</v>
      </c>
      <c r="K296">
        <v>2295418</v>
      </c>
      <c r="L296">
        <v>328936622</v>
      </c>
      <c r="M296">
        <v>0</v>
      </c>
      <c r="N296">
        <v>0</v>
      </c>
      <c r="O296">
        <v>0</v>
      </c>
      <c r="P296">
        <v>0</v>
      </c>
    </row>
    <row r="297" spans="1:16" x14ac:dyDescent="0.25">
      <c r="A297">
        <v>2020</v>
      </c>
      <c r="B297" t="s">
        <v>54</v>
      </c>
      <c r="C297">
        <v>12</v>
      </c>
      <c r="D297">
        <v>3</v>
      </c>
      <c r="E297">
        <v>53982</v>
      </c>
      <c r="F297">
        <v>20009654</v>
      </c>
      <c r="G297">
        <v>684</v>
      </c>
      <c r="H297">
        <v>290342</v>
      </c>
      <c r="I297">
        <v>59758</v>
      </c>
      <c r="J297">
        <v>19099846</v>
      </c>
      <c r="K297">
        <v>2333628</v>
      </c>
      <c r="L297">
        <v>331270250</v>
      </c>
      <c r="M297">
        <v>0</v>
      </c>
      <c r="N297">
        <v>0</v>
      </c>
      <c r="O297">
        <v>0</v>
      </c>
      <c r="P297">
        <v>0</v>
      </c>
    </row>
    <row r="298" spans="1:16" x14ac:dyDescent="0.25">
      <c r="A298">
        <v>2020</v>
      </c>
      <c r="B298" t="s">
        <v>54</v>
      </c>
      <c r="C298">
        <v>12</v>
      </c>
      <c r="D298">
        <v>3</v>
      </c>
      <c r="E298">
        <v>53668</v>
      </c>
      <c r="F298">
        <v>20063322</v>
      </c>
      <c r="G298">
        <v>684</v>
      </c>
      <c r="H298">
        <v>291026</v>
      </c>
      <c r="I298">
        <v>59516</v>
      </c>
      <c r="J298">
        <v>19159362</v>
      </c>
      <c r="K298">
        <v>2265576</v>
      </c>
      <c r="L298">
        <v>333535826</v>
      </c>
      <c r="M298">
        <v>0</v>
      </c>
      <c r="N298">
        <v>0</v>
      </c>
      <c r="O298">
        <v>0</v>
      </c>
      <c r="P298">
        <v>0</v>
      </c>
    </row>
    <row r="299" spans="1:16" x14ac:dyDescent="0.25">
      <c r="A299">
        <v>2020</v>
      </c>
      <c r="B299" t="s">
        <v>54</v>
      </c>
      <c r="C299">
        <v>12</v>
      </c>
      <c r="D299">
        <v>3</v>
      </c>
      <c r="E299">
        <v>49244</v>
      </c>
      <c r="F299">
        <v>20112566</v>
      </c>
      <c r="G299">
        <v>664</v>
      </c>
      <c r="H299">
        <v>291690</v>
      </c>
      <c r="I299">
        <v>51468</v>
      </c>
      <c r="J299">
        <v>19210830</v>
      </c>
      <c r="K299">
        <v>1989510</v>
      </c>
      <c r="L299">
        <v>335525336</v>
      </c>
      <c r="M299">
        <v>0</v>
      </c>
      <c r="N299">
        <v>0</v>
      </c>
      <c r="O299">
        <v>0</v>
      </c>
      <c r="P299">
        <v>0</v>
      </c>
    </row>
    <row r="300" spans="1:16" x14ac:dyDescent="0.25">
      <c r="A300">
        <v>2020</v>
      </c>
      <c r="B300" t="s">
        <v>54</v>
      </c>
      <c r="C300">
        <v>12</v>
      </c>
      <c r="D300">
        <v>3</v>
      </c>
      <c r="E300">
        <v>38294</v>
      </c>
      <c r="F300">
        <v>20150860</v>
      </c>
      <c r="G300">
        <v>604</v>
      </c>
      <c r="H300">
        <v>292294</v>
      </c>
      <c r="I300">
        <v>60500</v>
      </c>
      <c r="J300">
        <v>19271330</v>
      </c>
      <c r="K300">
        <v>1967526</v>
      </c>
      <c r="L300">
        <v>337492862</v>
      </c>
      <c r="M300">
        <v>0</v>
      </c>
      <c r="N300">
        <v>0</v>
      </c>
      <c r="O300">
        <v>0</v>
      </c>
      <c r="P300">
        <v>0</v>
      </c>
    </row>
    <row r="301" spans="1:16" x14ac:dyDescent="0.25">
      <c r="A301">
        <v>2020</v>
      </c>
      <c r="B301" t="s">
        <v>54</v>
      </c>
      <c r="C301">
        <v>12</v>
      </c>
      <c r="D301">
        <v>4</v>
      </c>
      <c r="E301">
        <v>47760</v>
      </c>
      <c r="F301">
        <v>20198620</v>
      </c>
      <c r="G301">
        <v>658</v>
      </c>
      <c r="H301">
        <v>292952</v>
      </c>
      <c r="I301">
        <v>54064</v>
      </c>
      <c r="J301">
        <v>19325394</v>
      </c>
      <c r="K301">
        <v>2204451</v>
      </c>
      <c r="L301">
        <v>339697313</v>
      </c>
      <c r="M301">
        <v>0</v>
      </c>
      <c r="N301">
        <v>0</v>
      </c>
      <c r="O301">
        <v>0</v>
      </c>
      <c r="P301">
        <v>0</v>
      </c>
    </row>
    <row r="302" spans="1:16" x14ac:dyDescent="0.25">
      <c r="A302">
        <v>2020</v>
      </c>
      <c r="B302" t="s">
        <v>54</v>
      </c>
      <c r="C302">
        <v>12</v>
      </c>
      <c r="D302">
        <v>4</v>
      </c>
      <c r="E302">
        <v>49432</v>
      </c>
      <c r="F302">
        <v>20248052</v>
      </c>
      <c r="G302">
        <v>630</v>
      </c>
      <c r="H302">
        <v>293582</v>
      </c>
      <c r="I302">
        <v>59892</v>
      </c>
      <c r="J302">
        <v>19385286</v>
      </c>
      <c r="K302">
        <v>2112212</v>
      </c>
      <c r="L302">
        <v>341809525</v>
      </c>
      <c r="M302">
        <v>0</v>
      </c>
      <c r="N302">
        <v>0</v>
      </c>
      <c r="O302">
        <v>0</v>
      </c>
      <c r="P302">
        <v>0</v>
      </c>
    </row>
    <row r="303" spans="1:16" x14ac:dyDescent="0.25">
      <c r="A303">
        <v>2020</v>
      </c>
      <c r="B303" t="s">
        <v>54</v>
      </c>
      <c r="C303">
        <v>12</v>
      </c>
      <c r="D303">
        <v>4</v>
      </c>
      <c r="E303">
        <v>46888</v>
      </c>
      <c r="F303">
        <v>20294940</v>
      </c>
      <c r="G303">
        <v>674</v>
      </c>
      <c r="H303">
        <v>294256</v>
      </c>
      <c r="I303">
        <v>49110</v>
      </c>
      <c r="J303">
        <v>19434396</v>
      </c>
      <c r="K303">
        <v>2205067</v>
      </c>
      <c r="L303">
        <v>344014592</v>
      </c>
      <c r="M303">
        <v>0</v>
      </c>
      <c r="N303">
        <v>0</v>
      </c>
      <c r="O303">
        <v>0</v>
      </c>
      <c r="P303">
        <v>0</v>
      </c>
    </row>
    <row r="304" spans="1:16" x14ac:dyDescent="0.25">
      <c r="A304">
        <v>2020</v>
      </c>
      <c r="B304" t="s">
        <v>54</v>
      </c>
      <c r="C304">
        <v>12</v>
      </c>
      <c r="D304">
        <v>4</v>
      </c>
      <c r="E304">
        <v>44698</v>
      </c>
      <c r="F304">
        <v>20339638</v>
      </c>
      <c r="G304">
        <v>502</v>
      </c>
      <c r="H304">
        <v>294758</v>
      </c>
      <c r="I304">
        <v>44368</v>
      </c>
      <c r="J304">
        <v>19478764</v>
      </c>
      <c r="K304">
        <v>1925525</v>
      </c>
      <c r="L304">
        <v>345940117</v>
      </c>
      <c r="M304">
        <v>0</v>
      </c>
      <c r="N304">
        <v>0</v>
      </c>
      <c r="O304">
        <v>0</v>
      </c>
      <c r="P304">
        <v>0</v>
      </c>
    </row>
    <row r="305" spans="1:16" x14ac:dyDescent="0.25">
      <c r="A305">
        <v>2020</v>
      </c>
      <c r="B305" t="s">
        <v>54</v>
      </c>
      <c r="C305">
        <v>12</v>
      </c>
      <c r="D305">
        <v>4</v>
      </c>
      <c r="E305">
        <v>37150</v>
      </c>
      <c r="F305">
        <v>20376788</v>
      </c>
      <c r="G305">
        <v>560</v>
      </c>
      <c r="H305">
        <v>295318</v>
      </c>
      <c r="I305">
        <v>42932</v>
      </c>
      <c r="J305">
        <v>19521696</v>
      </c>
      <c r="K305">
        <v>1871205</v>
      </c>
      <c r="L305">
        <v>347811322</v>
      </c>
      <c r="M305">
        <v>0</v>
      </c>
      <c r="N305">
        <v>0</v>
      </c>
      <c r="O305">
        <v>0</v>
      </c>
      <c r="P305">
        <v>0</v>
      </c>
    </row>
    <row r="306" spans="1:16" x14ac:dyDescent="0.25">
      <c r="A306">
        <v>2020</v>
      </c>
      <c r="B306" t="s">
        <v>54</v>
      </c>
      <c r="C306">
        <v>12</v>
      </c>
      <c r="D306">
        <v>4</v>
      </c>
      <c r="E306">
        <v>40666</v>
      </c>
      <c r="F306">
        <v>20417454</v>
      </c>
      <c r="G306">
        <v>562</v>
      </c>
      <c r="H306">
        <v>295880</v>
      </c>
      <c r="I306">
        <v>42194</v>
      </c>
      <c r="J306">
        <v>19563890</v>
      </c>
      <c r="K306">
        <v>1699394</v>
      </c>
      <c r="L306">
        <v>349510716</v>
      </c>
      <c r="M306">
        <v>0</v>
      </c>
      <c r="N306">
        <v>0</v>
      </c>
      <c r="O306">
        <v>0</v>
      </c>
      <c r="P306">
        <v>0</v>
      </c>
    </row>
    <row r="307" spans="1:16" x14ac:dyDescent="0.25">
      <c r="A307">
        <v>2020</v>
      </c>
      <c r="B307" t="s">
        <v>54</v>
      </c>
      <c r="C307">
        <v>12</v>
      </c>
      <c r="D307">
        <v>4</v>
      </c>
      <c r="E307">
        <v>32144</v>
      </c>
      <c r="F307">
        <v>20449598</v>
      </c>
      <c r="G307">
        <v>500</v>
      </c>
      <c r="H307">
        <v>296380</v>
      </c>
      <c r="I307">
        <v>49644</v>
      </c>
      <c r="J307">
        <v>19613534</v>
      </c>
      <c r="K307">
        <v>1834881</v>
      </c>
      <c r="L307">
        <v>351345597</v>
      </c>
      <c r="M307">
        <v>0</v>
      </c>
      <c r="N307">
        <v>0</v>
      </c>
      <c r="O307">
        <v>0</v>
      </c>
      <c r="P307">
        <v>0</v>
      </c>
    </row>
    <row r="308" spans="1:16" x14ac:dyDescent="0.25">
      <c r="A308">
        <v>2020</v>
      </c>
      <c r="B308" t="s">
        <v>54</v>
      </c>
      <c r="C308">
        <v>12</v>
      </c>
      <c r="D308">
        <v>5</v>
      </c>
      <c r="E308">
        <v>41084</v>
      </c>
      <c r="F308">
        <v>20490682</v>
      </c>
      <c r="G308">
        <v>570</v>
      </c>
      <c r="H308">
        <v>296950</v>
      </c>
      <c r="I308">
        <v>53178</v>
      </c>
      <c r="J308">
        <v>19666712</v>
      </c>
      <c r="K308">
        <v>2177602</v>
      </c>
      <c r="L308">
        <v>353523199</v>
      </c>
      <c r="M308">
        <v>0</v>
      </c>
      <c r="N308">
        <v>0</v>
      </c>
      <c r="O308">
        <v>0</v>
      </c>
      <c r="P308">
        <v>0</v>
      </c>
    </row>
    <row r="309" spans="1:16" x14ac:dyDescent="0.25">
      <c r="A309">
        <v>2020</v>
      </c>
      <c r="B309" t="s">
        <v>54</v>
      </c>
      <c r="C309">
        <v>12</v>
      </c>
      <c r="D309">
        <v>5</v>
      </c>
      <c r="E309">
        <v>43890</v>
      </c>
      <c r="F309">
        <v>20534572</v>
      </c>
      <c r="G309">
        <v>598</v>
      </c>
      <c r="H309">
        <v>297548</v>
      </c>
      <c r="I309">
        <v>52814</v>
      </c>
      <c r="J309">
        <v>19719526</v>
      </c>
      <c r="K309">
        <v>2252604</v>
      </c>
      <c r="L309">
        <v>355775803</v>
      </c>
      <c r="M309">
        <v>0</v>
      </c>
      <c r="N309">
        <v>0</v>
      </c>
      <c r="O309">
        <v>0</v>
      </c>
      <c r="P309">
        <v>0</v>
      </c>
    </row>
    <row r="310" spans="1:16" x14ac:dyDescent="0.25">
      <c r="A310">
        <v>2020</v>
      </c>
      <c r="B310" t="s">
        <v>54</v>
      </c>
      <c r="C310">
        <v>12</v>
      </c>
      <c r="D310">
        <v>5</v>
      </c>
      <c r="E310">
        <v>38052</v>
      </c>
      <c r="F310">
        <v>20572624</v>
      </c>
      <c r="G310">
        <v>488</v>
      </c>
      <c r="H310">
        <v>298036</v>
      </c>
      <c r="I310">
        <v>43938</v>
      </c>
      <c r="J310">
        <v>19763464</v>
      </c>
      <c r="K310">
        <v>2188745</v>
      </c>
      <c r="L310">
        <v>357964548</v>
      </c>
      <c r="M310">
        <v>0</v>
      </c>
      <c r="N310">
        <v>0</v>
      </c>
      <c r="O310">
        <v>0</v>
      </c>
      <c r="P310">
        <v>0</v>
      </c>
    </row>
    <row r="311" spans="1:16" x14ac:dyDescent="0.25">
      <c r="A311">
        <v>2021</v>
      </c>
      <c r="B311" t="s">
        <v>16</v>
      </c>
      <c r="C311">
        <v>1</v>
      </c>
      <c r="D311">
        <v>1</v>
      </c>
      <c r="E311">
        <v>40318</v>
      </c>
      <c r="F311">
        <v>20612942</v>
      </c>
      <c r="G311">
        <v>474</v>
      </c>
      <c r="H311">
        <v>298510</v>
      </c>
      <c r="I311">
        <v>47676</v>
      </c>
      <c r="J311">
        <v>19811140</v>
      </c>
      <c r="K311">
        <v>1907519</v>
      </c>
      <c r="L311">
        <v>359872067</v>
      </c>
      <c r="M311">
        <v>0</v>
      </c>
      <c r="N311">
        <v>0</v>
      </c>
      <c r="O311">
        <v>0</v>
      </c>
      <c r="P311">
        <v>0</v>
      </c>
    </row>
    <row r="312" spans="1:16" x14ac:dyDescent="0.25">
      <c r="A312">
        <v>2021</v>
      </c>
      <c r="B312" t="s">
        <v>16</v>
      </c>
      <c r="C312">
        <v>1</v>
      </c>
      <c r="D312">
        <v>1</v>
      </c>
      <c r="E312">
        <v>36288</v>
      </c>
      <c r="F312">
        <v>20649230</v>
      </c>
      <c r="G312">
        <v>432</v>
      </c>
      <c r="H312">
        <v>298942</v>
      </c>
      <c r="I312">
        <v>41806</v>
      </c>
      <c r="J312">
        <v>19852946</v>
      </c>
      <c r="K312">
        <v>1926582</v>
      </c>
      <c r="L312">
        <v>361798649</v>
      </c>
      <c r="M312">
        <v>0</v>
      </c>
      <c r="N312">
        <v>0</v>
      </c>
      <c r="O312">
        <v>0</v>
      </c>
      <c r="P312">
        <v>0</v>
      </c>
    </row>
    <row r="313" spans="1:16" x14ac:dyDescent="0.25">
      <c r="A313">
        <v>2021</v>
      </c>
      <c r="B313" t="s">
        <v>16</v>
      </c>
      <c r="C313">
        <v>1</v>
      </c>
      <c r="D313">
        <v>1</v>
      </c>
      <c r="E313">
        <v>33356</v>
      </c>
      <c r="F313">
        <v>20682586</v>
      </c>
      <c r="G313">
        <v>430</v>
      </c>
      <c r="H313">
        <v>299372</v>
      </c>
      <c r="I313">
        <v>39316</v>
      </c>
      <c r="J313">
        <v>19892262</v>
      </c>
      <c r="K313">
        <v>1689717</v>
      </c>
      <c r="L313">
        <v>363488366</v>
      </c>
      <c r="M313">
        <v>0</v>
      </c>
      <c r="N313">
        <v>0</v>
      </c>
      <c r="O313">
        <v>0</v>
      </c>
      <c r="P313">
        <v>0</v>
      </c>
    </row>
    <row r="314" spans="1:16" x14ac:dyDescent="0.25">
      <c r="A314">
        <v>2021</v>
      </c>
      <c r="B314" t="s">
        <v>16</v>
      </c>
      <c r="C314">
        <v>1</v>
      </c>
      <c r="D314">
        <v>1</v>
      </c>
      <c r="E314">
        <v>32556</v>
      </c>
      <c r="F314">
        <v>20715142</v>
      </c>
      <c r="G314">
        <v>400</v>
      </c>
      <c r="H314">
        <v>299772</v>
      </c>
      <c r="I314">
        <v>58418</v>
      </c>
      <c r="J314">
        <v>19950680</v>
      </c>
      <c r="K314">
        <v>1724356</v>
      </c>
      <c r="L314">
        <v>365212722</v>
      </c>
      <c r="M314">
        <v>0</v>
      </c>
      <c r="N314">
        <v>0</v>
      </c>
      <c r="O314">
        <v>0</v>
      </c>
      <c r="P314">
        <v>0</v>
      </c>
    </row>
    <row r="315" spans="1:16" x14ac:dyDescent="0.25">
      <c r="A315">
        <v>2021</v>
      </c>
      <c r="B315" t="s">
        <v>16</v>
      </c>
      <c r="C315">
        <v>1</v>
      </c>
      <c r="D315">
        <v>1</v>
      </c>
      <c r="E315">
        <v>35818</v>
      </c>
      <c r="F315">
        <v>20750960</v>
      </c>
      <c r="G315">
        <v>530</v>
      </c>
      <c r="H315">
        <v>300302</v>
      </c>
      <c r="I315">
        <v>42322</v>
      </c>
      <c r="J315">
        <v>19993002</v>
      </c>
      <c r="K315">
        <v>1956413</v>
      </c>
      <c r="L315">
        <v>367169135</v>
      </c>
      <c r="M315">
        <v>0</v>
      </c>
      <c r="N315">
        <v>0</v>
      </c>
      <c r="O315">
        <v>0</v>
      </c>
      <c r="P315">
        <v>0</v>
      </c>
    </row>
    <row r="316" spans="1:16" x14ac:dyDescent="0.25">
      <c r="A316">
        <v>2021</v>
      </c>
      <c r="B316" t="s">
        <v>16</v>
      </c>
      <c r="C316">
        <v>1</v>
      </c>
      <c r="D316">
        <v>1</v>
      </c>
      <c r="E316">
        <v>40944</v>
      </c>
      <c r="F316">
        <v>20791904</v>
      </c>
      <c r="G316">
        <v>444</v>
      </c>
      <c r="H316">
        <v>300746</v>
      </c>
      <c r="I316">
        <v>39378</v>
      </c>
      <c r="J316">
        <v>20032380</v>
      </c>
      <c r="K316">
        <v>2013524</v>
      </c>
      <c r="L316">
        <v>369182659</v>
      </c>
      <c r="M316">
        <v>0</v>
      </c>
      <c r="N316">
        <v>0</v>
      </c>
      <c r="O316">
        <v>0</v>
      </c>
      <c r="P316">
        <v>0</v>
      </c>
    </row>
    <row r="317" spans="1:16" x14ac:dyDescent="0.25">
      <c r="A317">
        <v>2021</v>
      </c>
      <c r="B317" t="s">
        <v>16</v>
      </c>
      <c r="C317">
        <v>1</v>
      </c>
      <c r="D317">
        <v>1</v>
      </c>
      <c r="E317">
        <v>36246</v>
      </c>
      <c r="F317">
        <v>20828150</v>
      </c>
      <c r="G317">
        <v>466</v>
      </c>
      <c r="H317">
        <v>301212</v>
      </c>
      <c r="I317">
        <v>41006</v>
      </c>
      <c r="J317">
        <v>20073386</v>
      </c>
      <c r="K317">
        <v>2005809</v>
      </c>
      <c r="L317">
        <v>371188468</v>
      </c>
      <c r="M317">
        <v>0</v>
      </c>
      <c r="N317">
        <v>0</v>
      </c>
      <c r="O317">
        <v>0</v>
      </c>
      <c r="P317">
        <v>0</v>
      </c>
    </row>
    <row r="318" spans="1:16" x14ac:dyDescent="0.25">
      <c r="A318">
        <v>2021</v>
      </c>
      <c r="B318" t="s">
        <v>16</v>
      </c>
      <c r="C318">
        <v>1</v>
      </c>
      <c r="D318">
        <v>2</v>
      </c>
      <c r="E318">
        <v>36906</v>
      </c>
      <c r="F318">
        <v>20865056</v>
      </c>
      <c r="G318">
        <v>458</v>
      </c>
      <c r="H318">
        <v>301670</v>
      </c>
      <c r="I318">
        <v>38484</v>
      </c>
      <c r="J318">
        <v>20111870</v>
      </c>
      <c r="K318">
        <v>1987553</v>
      </c>
      <c r="L318">
        <v>373176021</v>
      </c>
      <c r="M318">
        <v>0</v>
      </c>
      <c r="N318">
        <v>0</v>
      </c>
      <c r="O318">
        <v>0</v>
      </c>
      <c r="P318">
        <v>0</v>
      </c>
    </row>
    <row r="319" spans="1:16" x14ac:dyDescent="0.25">
      <c r="A319">
        <v>2021</v>
      </c>
      <c r="B319" t="s">
        <v>16</v>
      </c>
      <c r="C319">
        <v>1</v>
      </c>
      <c r="D319">
        <v>2</v>
      </c>
      <c r="E319">
        <v>37640</v>
      </c>
      <c r="F319">
        <v>20902696</v>
      </c>
      <c r="G319">
        <v>426</v>
      </c>
      <c r="H319">
        <v>302096</v>
      </c>
      <c r="I319">
        <v>38920</v>
      </c>
      <c r="J319">
        <v>20150790</v>
      </c>
      <c r="K319">
        <v>1895958</v>
      </c>
      <c r="L319">
        <v>375071979</v>
      </c>
      <c r="M319">
        <v>0</v>
      </c>
      <c r="N319">
        <v>0</v>
      </c>
      <c r="O319">
        <v>0</v>
      </c>
      <c r="P319">
        <v>0</v>
      </c>
    </row>
    <row r="320" spans="1:16" x14ac:dyDescent="0.25">
      <c r="A320">
        <v>2021</v>
      </c>
      <c r="B320" t="s">
        <v>16</v>
      </c>
      <c r="C320">
        <v>1</v>
      </c>
      <c r="D320">
        <v>2</v>
      </c>
      <c r="E320">
        <v>32172</v>
      </c>
      <c r="F320">
        <v>20934868</v>
      </c>
      <c r="G320">
        <v>300</v>
      </c>
      <c r="H320">
        <v>302396</v>
      </c>
      <c r="I320">
        <v>33474</v>
      </c>
      <c r="J320">
        <v>20184264</v>
      </c>
      <c r="K320">
        <v>1614172</v>
      </c>
      <c r="L320">
        <v>376686151</v>
      </c>
      <c r="M320">
        <v>0</v>
      </c>
      <c r="N320">
        <v>0</v>
      </c>
      <c r="O320">
        <v>0</v>
      </c>
      <c r="P320">
        <v>0</v>
      </c>
    </row>
    <row r="321" spans="1:16" x14ac:dyDescent="0.25">
      <c r="A321">
        <v>2021</v>
      </c>
      <c r="B321" t="s">
        <v>16</v>
      </c>
      <c r="C321">
        <v>1</v>
      </c>
      <c r="D321">
        <v>2</v>
      </c>
      <c r="E321">
        <v>24962</v>
      </c>
      <c r="F321">
        <v>20959830</v>
      </c>
      <c r="G321">
        <v>332</v>
      </c>
      <c r="H321">
        <v>302728</v>
      </c>
      <c r="I321">
        <v>37156</v>
      </c>
      <c r="J321">
        <v>20221420</v>
      </c>
      <c r="K321">
        <v>1710122</v>
      </c>
      <c r="L321">
        <v>378396273</v>
      </c>
      <c r="M321">
        <v>0</v>
      </c>
      <c r="N321">
        <v>0</v>
      </c>
      <c r="O321">
        <v>0</v>
      </c>
      <c r="P321">
        <v>0</v>
      </c>
    </row>
    <row r="322" spans="1:16" x14ac:dyDescent="0.25">
      <c r="A322">
        <v>2021</v>
      </c>
      <c r="B322" t="s">
        <v>16</v>
      </c>
      <c r="C322">
        <v>1</v>
      </c>
      <c r="D322">
        <v>2</v>
      </c>
      <c r="E322">
        <v>31806</v>
      </c>
      <c r="F322">
        <v>20991636</v>
      </c>
      <c r="G322">
        <v>400</v>
      </c>
      <c r="H322">
        <v>303128</v>
      </c>
      <c r="I322">
        <v>35524</v>
      </c>
      <c r="J322">
        <v>20256944</v>
      </c>
      <c r="K322">
        <v>1823647</v>
      </c>
      <c r="L322">
        <v>380219920</v>
      </c>
      <c r="M322">
        <v>0</v>
      </c>
      <c r="N322">
        <v>0</v>
      </c>
      <c r="O322">
        <v>0</v>
      </c>
      <c r="P322">
        <v>0</v>
      </c>
    </row>
    <row r="323" spans="1:16" x14ac:dyDescent="0.25">
      <c r="A323">
        <v>2021</v>
      </c>
      <c r="B323" t="s">
        <v>16</v>
      </c>
      <c r="C323">
        <v>1</v>
      </c>
      <c r="D323">
        <v>2</v>
      </c>
      <c r="E323">
        <v>34030</v>
      </c>
      <c r="F323">
        <v>21025666</v>
      </c>
      <c r="G323">
        <v>402</v>
      </c>
      <c r="H323">
        <v>303530</v>
      </c>
      <c r="I323">
        <v>35594</v>
      </c>
      <c r="J323">
        <v>20292538</v>
      </c>
      <c r="K323">
        <v>1749542</v>
      </c>
      <c r="L323">
        <v>381969462</v>
      </c>
      <c r="M323">
        <v>0</v>
      </c>
      <c r="N323">
        <v>0</v>
      </c>
      <c r="O323">
        <v>0</v>
      </c>
      <c r="P323">
        <v>0</v>
      </c>
    </row>
    <row r="324" spans="1:16" x14ac:dyDescent="0.25">
      <c r="A324">
        <v>2021</v>
      </c>
      <c r="B324" t="s">
        <v>16</v>
      </c>
      <c r="C324">
        <v>1</v>
      </c>
      <c r="D324">
        <v>2</v>
      </c>
      <c r="E324">
        <v>31354</v>
      </c>
      <c r="F324">
        <v>21057020</v>
      </c>
      <c r="G324">
        <v>378</v>
      </c>
      <c r="H324">
        <v>303908</v>
      </c>
      <c r="I324">
        <v>31886</v>
      </c>
      <c r="J324">
        <v>20324424</v>
      </c>
      <c r="K324">
        <v>1678004</v>
      </c>
      <c r="L324">
        <v>383647466</v>
      </c>
      <c r="M324">
        <v>0</v>
      </c>
      <c r="N324">
        <v>0</v>
      </c>
      <c r="O324">
        <v>0</v>
      </c>
      <c r="P324">
        <v>0</v>
      </c>
    </row>
    <row r="325" spans="1:16" x14ac:dyDescent="0.25">
      <c r="A325">
        <v>2021</v>
      </c>
      <c r="B325" t="s">
        <v>16</v>
      </c>
      <c r="C325">
        <v>1</v>
      </c>
      <c r="D325">
        <v>3</v>
      </c>
      <c r="E325">
        <v>30310</v>
      </c>
      <c r="F325">
        <v>21087330</v>
      </c>
      <c r="G325">
        <v>352</v>
      </c>
      <c r="H325">
        <v>304260</v>
      </c>
      <c r="I325">
        <v>33618</v>
      </c>
      <c r="J325">
        <v>20358042</v>
      </c>
      <c r="K325">
        <v>1657483</v>
      </c>
      <c r="L325">
        <v>385304949</v>
      </c>
      <c r="M325">
        <v>0</v>
      </c>
      <c r="N325">
        <v>0</v>
      </c>
      <c r="O325">
        <v>0</v>
      </c>
      <c r="P325">
        <v>0</v>
      </c>
    </row>
    <row r="326" spans="1:16" x14ac:dyDescent="0.25">
      <c r="A326">
        <v>2021</v>
      </c>
      <c r="B326" t="s">
        <v>16</v>
      </c>
      <c r="C326">
        <v>1</v>
      </c>
      <c r="D326">
        <v>3</v>
      </c>
      <c r="E326">
        <v>30100</v>
      </c>
      <c r="F326">
        <v>21117430</v>
      </c>
      <c r="G326">
        <v>362</v>
      </c>
      <c r="H326">
        <v>304622</v>
      </c>
      <c r="I326">
        <v>34404</v>
      </c>
      <c r="J326">
        <v>20392446</v>
      </c>
      <c r="K326">
        <v>1675238</v>
      </c>
      <c r="L326">
        <v>386980187</v>
      </c>
      <c r="M326">
        <v>382362</v>
      </c>
      <c r="N326">
        <v>382362</v>
      </c>
      <c r="O326">
        <v>0</v>
      </c>
      <c r="P326">
        <v>0</v>
      </c>
    </row>
    <row r="327" spans="1:16" x14ac:dyDescent="0.25">
      <c r="A327">
        <v>2021</v>
      </c>
      <c r="B327" t="s">
        <v>16</v>
      </c>
      <c r="C327">
        <v>1</v>
      </c>
      <c r="D327">
        <v>3</v>
      </c>
      <c r="E327">
        <v>27924</v>
      </c>
      <c r="F327">
        <v>21145354</v>
      </c>
      <c r="G327">
        <v>290</v>
      </c>
      <c r="H327">
        <v>304912</v>
      </c>
      <c r="I327">
        <v>29026</v>
      </c>
      <c r="J327">
        <v>20421472</v>
      </c>
      <c r="K327">
        <v>1412580</v>
      </c>
      <c r="L327">
        <v>388392767</v>
      </c>
      <c r="M327">
        <v>33120</v>
      </c>
      <c r="N327">
        <v>415482</v>
      </c>
      <c r="O327">
        <v>0</v>
      </c>
      <c r="P327">
        <v>0</v>
      </c>
    </row>
    <row r="328" spans="1:16" x14ac:dyDescent="0.25">
      <c r="A328">
        <v>2021</v>
      </c>
      <c r="B328" t="s">
        <v>16</v>
      </c>
      <c r="C328">
        <v>1</v>
      </c>
      <c r="D328">
        <v>3</v>
      </c>
      <c r="E328">
        <v>19974</v>
      </c>
      <c r="F328">
        <v>21165328</v>
      </c>
      <c r="G328">
        <v>274</v>
      </c>
      <c r="H328">
        <v>305186</v>
      </c>
      <c r="I328">
        <v>34254</v>
      </c>
      <c r="J328">
        <v>20455726</v>
      </c>
      <c r="K328">
        <v>1417281</v>
      </c>
      <c r="L328">
        <v>389810048</v>
      </c>
      <c r="M328">
        <v>478599</v>
      </c>
      <c r="N328">
        <v>894081</v>
      </c>
      <c r="O328">
        <v>0</v>
      </c>
      <c r="P328">
        <v>0</v>
      </c>
    </row>
    <row r="329" spans="1:16" x14ac:dyDescent="0.25">
      <c r="A329">
        <v>2021</v>
      </c>
      <c r="B329" t="s">
        <v>16</v>
      </c>
      <c r="C329">
        <v>1</v>
      </c>
      <c r="D329">
        <v>3</v>
      </c>
      <c r="E329">
        <v>27574</v>
      </c>
      <c r="F329">
        <v>21192902</v>
      </c>
      <c r="G329">
        <v>324</v>
      </c>
      <c r="H329">
        <v>305510</v>
      </c>
      <c r="I329">
        <v>34458</v>
      </c>
      <c r="J329">
        <v>20490184</v>
      </c>
      <c r="K329">
        <v>1649667</v>
      </c>
      <c r="L329">
        <v>391459715</v>
      </c>
      <c r="M329">
        <v>352736</v>
      </c>
      <c r="N329">
        <v>1246817</v>
      </c>
      <c r="O329">
        <v>0</v>
      </c>
      <c r="P329">
        <v>0</v>
      </c>
    </row>
    <row r="330" spans="1:16" x14ac:dyDescent="0.25">
      <c r="A330">
        <v>2021</v>
      </c>
      <c r="B330" t="s">
        <v>16</v>
      </c>
      <c r="C330">
        <v>1</v>
      </c>
      <c r="D330">
        <v>3</v>
      </c>
      <c r="E330">
        <v>30558</v>
      </c>
      <c r="F330">
        <v>21223460</v>
      </c>
      <c r="G330">
        <v>304</v>
      </c>
      <c r="H330">
        <v>305814</v>
      </c>
      <c r="I330">
        <v>40142</v>
      </c>
      <c r="J330">
        <v>20530326</v>
      </c>
      <c r="K330">
        <v>1685264</v>
      </c>
      <c r="L330">
        <v>393144979</v>
      </c>
      <c r="M330">
        <v>339211</v>
      </c>
      <c r="N330">
        <v>1586028</v>
      </c>
      <c r="O330">
        <v>0</v>
      </c>
      <c r="P330">
        <v>0</v>
      </c>
    </row>
    <row r="331" spans="1:16" x14ac:dyDescent="0.25">
      <c r="A331">
        <v>2021</v>
      </c>
      <c r="B331" t="s">
        <v>16</v>
      </c>
      <c r="C331">
        <v>1</v>
      </c>
      <c r="D331">
        <v>3</v>
      </c>
      <c r="E331">
        <v>28990</v>
      </c>
      <c r="F331">
        <v>21252450</v>
      </c>
      <c r="G331">
        <v>322</v>
      </c>
      <c r="H331">
        <v>306136</v>
      </c>
      <c r="I331">
        <v>35468</v>
      </c>
      <c r="J331">
        <v>20565794</v>
      </c>
      <c r="K331">
        <v>1720958</v>
      </c>
      <c r="L331">
        <v>394865937</v>
      </c>
      <c r="M331">
        <v>468743</v>
      </c>
      <c r="N331">
        <v>2054771</v>
      </c>
      <c r="O331">
        <v>0</v>
      </c>
      <c r="P331">
        <v>0</v>
      </c>
    </row>
    <row r="332" spans="1:16" x14ac:dyDescent="0.25">
      <c r="A332">
        <v>2021</v>
      </c>
      <c r="B332" t="s">
        <v>16</v>
      </c>
      <c r="C332">
        <v>1</v>
      </c>
      <c r="D332">
        <v>4</v>
      </c>
      <c r="E332">
        <v>28646</v>
      </c>
      <c r="F332">
        <v>21281096</v>
      </c>
      <c r="G332">
        <v>306</v>
      </c>
      <c r="H332">
        <v>306442</v>
      </c>
      <c r="I332">
        <v>34332</v>
      </c>
      <c r="J332">
        <v>20600126</v>
      </c>
      <c r="K332">
        <v>1774967</v>
      </c>
      <c r="L332">
        <v>396640904</v>
      </c>
      <c r="M332">
        <v>689487</v>
      </c>
      <c r="N332">
        <v>2744258</v>
      </c>
      <c r="O332">
        <v>0</v>
      </c>
      <c r="P332">
        <v>0</v>
      </c>
    </row>
    <row r="333" spans="1:16" x14ac:dyDescent="0.25">
      <c r="A333">
        <v>2021</v>
      </c>
      <c r="B333" t="s">
        <v>16</v>
      </c>
      <c r="C333">
        <v>1</v>
      </c>
      <c r="D333">
        <v>4</v>
      </c>
      <c r="E333">
        <v>29792</v>
      </c>
      <c r="F333">
        <v>21310888</v>
      </c>
      <c r="G333">
        <v>312</v>
      </c>
      <c r="H333">
        <v>306754</v>
      </c>
      <c r="I333">
        <v>32066</v>
      </c>
      <c r="J333">
        <v>20632192</v>
      </c>
      <c r="K333">
        <v>1653874</v>
      </c>
      <c r="L333">
        <v>398294778</v>
      </c>
      <c r="M333">
        <v>380000</v>
      </c>
      <c r="N333">
        <v>3124258</v>
      </c>
      <c r="O333">
        <v>0</v>
      </c>
      <c r="P333">
        <v>0</v>
      </c>
    </row>
    <row r="334" spans="1:16" x14ac:dyDescent="0.25">
      <c r="A334">
        <v>2021</v>
      </c>
      <c r="B334" t="s">
        <v>16</v>
      </c>
      <c r="C334">
        <v>1</v>
      </c>
      <c r="D334">
        <v>4</v>
      </c>
      <c r="E334">
        <v>26464</v>
      </c>
      <c r="F334">
        <v>21337352</v>
      </c>
      <c r="G334">
        <v>262</v>
      </c>
      <c r="H334">
        <v>307016</v>
      </c>
      <c r="I334">
        <v>26296</v>
      </c>
      <c r="J334">
        <v>20658488</v>
      </c>
      <c r="K334">
        <v>1362263</v>
      </c>
      <c r="L334">
        <v>399657041</v>
      </c>
      <c r="M334">
        <v>66466</v>
      </c>
      <c r="N334">
        <v>3190724</v>
      </c>
      <c r="O334">
        <v>0</v>
      </c>
      <c r="P334">
        <v>0</v>
      </c>
    </row>
    <row r="335" spans="1:16" x14ac:dyDescent="0.25">
      <c r="A335">
        <v>2021</v>
      </c>
      <c r="B335" t="s">
        <v>16</v>
      </c>
      <c r="C335">
        <v>1</v>
      </c>
      <c r="D335">
        <v>4</v>
      </c>
      <c r="E335">
        <v>18196</v>
      </c>
      <c r="F335">
        <v>21355548</v>
      </c>
      <c r="G335">
        <v>232</v>
      </c>
      <c r="H335">
        <v>307248</v>
      </c>
      <c r="I335">
        <v>32184</v>
      </c>
      <c r="J335">
        <v>20690672</v>
      </c>
      <c r="K335">
        <v>1470452</v>
      </c>
      <c r="L335">
        <v>401127493</v>
      </c>
      <c r="M335">
        <v>813269</v>
      </c>
      <c r="N335">
        <v>4003993</v>
      </c>
      <c r="O335">
        <v>0</v>
      </c>
      <c r="P335">
        <v>0</v>
      </c>
    </row>
    <row r="336" spans="1:16" x14ac:dyDescent="0.25">
      <c r="A336">
        <v>2021</v>
      </c>
      <c r="B336" t="s">
        <v>16</v>
      </c>
      <c r="C336">
        <v>1</v>
      </c>
      <c r="D336">
        <v>4</v>
      </c>
      <c r="E336">
        <v>25466</v>
      </c>
      <c r="F336">
        <v>21381014</v>
      </c>
      <c r="G336">
        <v>276</v>
      </c>
      <c r="H336">
        <v>307524</v>
      </c>
      <c r="I336">
        <v>26500</v>
      </c>
      <c r="J336">
        <v>20717172</v>
      </c>
      <c r="K336">
        <v>1356265</v>
      </c>
      <c r="L336">
        <v>402483758</v>
      </c>
      <c r="M336">
        <v>11292</v>
      </c>
      <c r="N336">
        <v>4015285</v>
      </c>
      <c r="O336">
        <v>0</v>
      </c>
      <c r="P336">
        <v>0</v>
      </c>
    </row>
    <row r="337" spans="1:16" x14ac:dyDescent="0.25">
      <c r="A337">
        <v>2021</v>
      </c>
      <c r="B337" t="s">
        <v>16</v>
      </c>
      <c r="C337">
        <v>1</v>
      </c>
      <c r="D337">
        <v>4</v>
      </c>
      <c r="E337">
        <v>23112</v>
      </c>
      <c r="F337">
        <v>21404126</v>
      </c>
      <c r="G337">
        <v>246</v>
      </c>
      <c r="H337">
        <v>307770</v>
      </c>
      <c r="I337">
        <v>28522</v>
      </c>
      <c r="J337">
        <v>20745694</v>
      </c>
      <c r="K337">
        <v>1388000</v>
      </c>
      <c r="L337">
        <v>403871758</v>
      </c>
      <c r="M337">
        <v>650348</v>
      </c>
      <c r="N337">
        <v>4665633</v>
      </c>
      <c r="O337">
        <v>0</v>
      </c>
      <c r="P337">
        <v>0</v>
      </c>
    </row>
    <row r="338" spans="1:16" x14ac:dyDescent="0.25">
      <c r="A338">
        <v>2021</v>
      </c>
      <c r="B338" t="s">
        <v>16</v>
      </c>
      <c r="C338">
        <v>1</v>
      </c>
      <c r="D338">
        <v>4</v>
      </c>
      <c r="E338">
        <v>37824</v>
      </c>
      <c r="F338">
        <v>21441950</v>
      </c>
      <c r="G338">
        <v>324</v>
      </c>
      <c r="H338">
        <v>308094</v>
      </c>
      <c r="I338">
        <v>40630</v>
      </c>
      <c r="J338">
        <v>20786324</v>
      </c>
      <c r="K338">
        <v>1539803</v>
      </c>
      <c r="L338">
        <v>405411561</v>
      </c>
      <c r="M338">
        <v>1142072</v>
      </c>
      <c r="N338">
        <v>5807705</v>
      </c>
      <c r="O338">
        <v>0</v>
      </c>
      <c r="P338">
        <v>0</v>
      </c>
    </row>
    <row r="339" spans="1:16" x14ac:dyDescent="0.25">
      <c r="A339">
        <v>2021</v>
      </c>
      <c r="B339" t="s">
        <v>16</v>
      </c>
      <c r="C339">
        <v>1</v>
      </c>
      <c r="D339">
        <v>5</v>
      </c>
      <c r="E339">
        <v>26108</v>
      </c>
      <c r="F339">
        <v>21468058</v>
      </c>
      <c r="G339">
        <v>274</v>
      </c>
      <c r="H339">
        <v>308368</v>
      </c>
      <c r="I339">
        <v>29772</v>
      </c>
      <c r="J339">
        <v>20816096</v>
      </c>
      <c r="K339">
        <v>1559411</v>
      </c>
      <c r="L339">
        <v>406970972</v>
      </c>
      <c r="M339">
        <v>1142271</v>
      </c>
      <c r="N339">
        <v>6949976</v>
      </c>
      <c r="O339">
        <v>0</v>
      </c>
      <c r="P339">
        <v>0</v>
      </c>
    </row>
    <row r="340" spans="1:16" x14ac:dyDescent="0.25">
      <c r="A340">
        <v>2021</v>
      </c>
      <c r="B340" t="s">
        <v>16</v>
      </c>
      <c r="C340">
        <v>1</v>
      </c>
      <c r="D340">
        <v>5</v>
      </c>
      <c r="E340">
        <v>26146</v>
      </c>
      <c r="F340">
        <v>21494204</v>
      </c>
      <c r="G340">
        <v>256</v>
      </c>
      <c r="H340">
        <v>308624</v>
      </c>
      <c r="I340">
        <v>28154</v>
      </c>
      <c r="J340">
        <v>20844250</v>
      </c>
      <c r="K340">
        <v>1619574</v>
      </c>
      <c r="L340">
        <v>408590546</v>
      </c>
      <c r="M340">
        <v>486572</v>
      </c>
      <c r="N340">
        <v>7436548</v>
      </c>
      <c r="O340">
        <v>0</v>
      </c>
      <c r="P340">
        <v>0</v>
      </c>
    </row>
    <row r="341" spans="1:16" x14ac:dyDescent="0.25">
      <c r="A341">
        <v>2021</v>
      </c>
      <c r="B341" t="s">
        <v>16</v>
      </c>
      <c r="C341">
        <v>1</v>
      </c>
      <c r="D341">
        <v>5</v>
      </c>
      <c r="E341">
        <v>23054</v>
      </c>
      <c r="F341">
        <v>21517258</v>
      </c>
      <c r="G341">
        <v>232</v>
      </c>
      <c r="H341">
        <v>308856</v>
      </c>
      <c r="I341">
        <v>23764</v>
      </c>
      <c r="J341">
        <v>20868014</v>
      </c>
      <c r="K341">
        <v>1260921</v>
      </c>
      <c r="L341">
        <v>409851467</v>
      </c>
      <c r="M341">
        <v>29018</v>
      </c>
      <c r="N341">
        <v>7465566</v>
      </c>
      <c r="O341">
        <v>0</v>
      </c>
      <c r="P341">
        <v>0</v>
      </c>
    </row>
    <row r="342" spans="1:16" x14ac:dyDescent="0.25">
      <c r="A342">
        <v>2021</v>
      </c>
      <c r="B342" t="s">
        <v>18</v>
      </c>
      <c r="C342">
        <v>2</v>
      </c>
      <c r="D342">
        <v>1</v>
      </c>
      <c r="E342">
        <v>17158</v>
      </c>
      <c r="F342">
        <v>21534416</v>
      </c>
      <c r="G342">
        <v>188</v>
      </c>
      <c r="H342">
        <v>309044</v>
      </c>
      <c r="I342">
        <v>26886</v>
      </c>
      <c r="J342">
        <v>20894900</v>
      </c>
      <c r="K342">
        <v>1309224</v>
      </c>
      <c r="L342">
        <v>411160691</v>
      </c>
      <c r="M342">
        <v>380727</v>
      </c>
      <c r="N342">
        <v>7846293</v>
      </c>
      <c r="O342">
        <v>0</v>
      </c>
      <c r="P342">
        <v>0</v>
      </c>
    </row>
    <row r="343" spans="1:16" x14ac:dyDescent="0.25">
      <c r="A343">
        <v>2021</v>
      </c>
      <c r="B343" t="s">
        <v>18</v>
      </c>
      <c r="C343">
        <v>2</v>
      </c>
      <c r="D343">
        <v>1</v>
      </c>
      <c r="E343">
        <v>22002</v>
      </c>
      <c r="F343">
        <v>21556418</v>
      </c>
      <c r="G343">
        <v>226</v>
      </c>
      <c r="H343">
        <v>309270</v>
      </c>
      <c r="I343">
        <v>28500</v>
      </c>
      <c r="J343">
        <v>20923400</v>
      </c>
      <c r="K343">
        <v>1459601</v>
      </c>
      <c r="L343">
        <v>412620292</v>
      </c>
      <c r="M343">
        <v>375937</v>
      </c>
      <c r="N343">
        <v>8222230</v>
      </c>
      <c r="O343">
        <v>0</v>
      </c>
      <c r="P343">
        <v>0</v>
      </c>
    </row>
    <row r="344" spans="1:16" x14ac:dyDescent="0.25">
      <c r="A344">
        <v>2021</v>
      </c>
      <c r="B344" t="s">
        <v>18</v>
      </c>
      <c r="C344">
        <v>2</v>
      </c>
      <c r="D344">
        <v>1</v>
      </c>
      <c r="E344">
        <v>25850</v>
      </c>
      <c r="F344">
        <v>21582268</v>
      </c>
      <c r="G344">
        <v>214</v>
      </c>
      <c r="H344">
        <v>309484</v>
      </c>
      <c r="I344">
        <v>35626</v>
      </c>
      <c r="J344">
        <v>20959026</v>
      </c>
      <c r="K344">
        <v>1547348</v>
      </c>
      <c r="L344">
        <v>414167640</v>
      </c>
      <c r="M344">
        <v>619662</v>
      </c>
      <c r="N344">
        <v>8841892</v>
      </c>
      <c r="O344">
        <v>0</v>
      </c>
      <c r="P344">
        <v>0</v>
      </c>
    </row>
    <row r="345" spans="1:16" x14ac:dyDescent="0.25">
      <c r="A345">
        <v>2021</v>
      </c>
      <c r="B345" t="s">
        <v>18</v>
      </c>
      <c r="C345">
        <v>2</v>
      </c>
      <c r="D345">
        <v>1</v>
      </c>
      <c r="E345">
        <v>24802</v>
      </c>
      <c r="F345">
        <v>21607070</v>
      </c>
      <c r="G345">
        <v>240</v>
      </c>
      <c r="H345">
        <v>309724</v>
      </c>
      <c r="I345">
        <v>31576</v>
      </c>
      <c r="J345">
        <v>20990602</v>
      </c>
      <c r="K345">
        <v>1581515</v>
      </c>
      <c r="L345">
        <v>415749155</v>
      </c>
      <c r="M345">
        <v>1018592</v>
      </c>
      <c r="N345">
        <v>9860484</v>
      </c>
      <c r="O345">
        <v>0</v>
      </c>
      <c r="P345">
        <v>0</v>
      </c>
    </row>
    <row r="346" spans="1:16" x14ac:dyDescent="0.25">
      <c r="A346">
        <v>2021</v>
      </c>
      <c r="B346" t="s">
        <v>18</v>
      </c>
      <c r="C346">
        <v>2</v>
      </c>
      <c r="D346">
        <v>1</v>
      </c>
      <c r="E346">
        <v>23422</v>
      </c>
      <c r="F346">
        <v>21630492</v>
      </c>
      <c r="G346">
        <v>190</v>
      </c>
      <c r="H346">
        <v>309914</v>
      </c>
      <c r="I346">
        <v>29024</v>
      </c>
      <c r="J346">
        <v>21019626</v>
      </c>
      <c r="K346">
        <v>1589459</v>
      </c>
      <c r="L346">
        <v>417338614</v>
      </c>
      <c r="M346">
        <v>912707</v>
      </c>
      <c r="N346">
        <v>10773191</v>
      </c>
      <c r="O346">
        <v>0</v>
      </c>
      <c r="P346">
        <v>0</v>
      </c>
    </row>
    <row r="347" spans="1:16" x14ac:dyDescent="0.25">
      <c r="A347">
        <v>2021</v>
      </c>
      <c r="B347" t="s">
        <v>18</v>
      </c>
      <c r="C347">
        <v>2</v>
      </c>
      <c r="D347">
        <v>1</v>
      </c>
      <c r="E347">
        <v>24138</v>
      </c>
      <c r="F347">
        <v>21654630</v>
      </c>
      <c r="G347">
        <v>150</v>
      </c>
      <c r="H347">
        <v>310064</v>
      </c>
      <c r="I347">
        <v>23522</v>
      </c>
      <c r="J347">
        <v>21043148</v>
      </c>
      <c r="K347">
        <v>1550943</v>
      </c>
      <c r="L347">
        <v>418889557</v>
      </c>
      <c r="M347">
        <v>715396</v>
      </c>
      <c r="N347">
        <v>11488587</v>
      </c>
      <c r="O347">
        <v>0</v>
      </c>
      <c r="P347">
        <v>0</v>
      </c>
    </row>
    <row r="348" spans="1:16" x14ac:dyDescent="0.25">
      <c r="A348">
        <v>2021</v>
      </c>
      <c r="B348" t="s">
        <v>18</v>
      </c>
      <c r="C348">
        <v>2</v>
      </c>
      <c r="D348">
        <v>1</v>
      </c>
      <c r="E348">
        <v>23572</v>
      </c>
      <c r="F348">
        <v>21678202</v>
      </c>
      <c r="G348">
        <v>172</v>
      </c>
      <c r="H348">
        <v>310236</v>
      </c>
      <c r="I348">
        <v>23512</v>
      </c>
      <c r="J348">
        <v>21066660</v>
      </c>
      <c r="K348">
        <v>1303674</v>
      </c>
      <c r="L348">
        <v>420193231</v>
      </c>
      <c r="M348">
        <v>74080</v>
      </c>
      <c r="N348">
        <v>11562667</v>
      </c>
      <c r="O348">
        <v>0</v>
      </c>
      <c r="P348">
        <v>0</v>
      </c>
    </row>
    <row r="349" spans="1:16" x14ac:dyDescent="0.25">
      <c r="A349">
        <v>2021</v>
      </c>
      <c r="B349" t="s">
        <v>18</v>
      </c>
      <c r="C349">
        <v>2</v>
      </c>
      <c r="D349">
        <v>2</v>
      </c>
      <c r="E349">
        <v>17430</v>
      </c>
      <c r="F349">
        <v>21695632</v>
      </c>
      <c r="G349">
        <v>156</v>
      </c>
      <c r="H349">
        <v>310392</v>
      </c>
      <c r="I349">
        <v>27200</v>
      </c>
      <c r="J349">
        <v>21093860</v>
      </c>
      <c r="K349">
        <v>1324874</v>
      </c>
      <c r="L349">
        <v>421518105</v>
      </c>
      <c r="M349">
        <v>891839</v>
      </c>
      <c r="N349">
        <v>12454506</v>
      </c>
      <c r="O349">
        <v>0</v>
      </c>
      <c r="P349">
        <v>0</v>
      </c>
    </row>
    <row r="350" spans="1:16" x14ac:dyDescent="0.25">
      <c r="A350">
        <v>2021</v>
      </c>
      <c r="B350" t="s">
        <v>18</v>
      </c>
      <c r="C350">
        <v>2</v>
      </c>
      <c r="D350">
        <v>2</v>
      </c>
      <c r="E350">
        <v>21462</v>
      </c>
      <c r="F350">
        <v>21717094</v>
      </c>
      <c r="G350">
        <v>188</v>
      </c>
      <c r="H350">
        <v>310580</v>
      </c>
      <c r="I350">
        <v>25856</v>
      </c>
      <c r="J350">
        <v>21119716</v>
      </c>
      <c r="K350">
        <v>1524906</v>
      </c>
      <c r="L350">
        <v>423043011</v>
      </c>
      <c r="M350">
        <v>701378</v>
      </c>
      <c r="N350">
        <v>13155884</v>
      </c>
      <c r="O350">
        <v>0</v>
      </c>
      <c r="P350">
        <v>0</v>
      </c>
    </row>
    <row r="351" spans="1:16" x14ac:dyDescent="0.25">
      <c r="A351">
        <v>2021</v>
      </c>
      <c r="B351" t="s">
        <v>18</v>
      </c>
      <c r="C351">
        <v>2</v>
      </c>
      <c r="D351">
        <v>2</v>
      </c>
      <c r="E351">
        <v>25078</v>
      </c>
      <c r="F351">
        <v>21742172</v>
      </c>
      <c r="G351">
        <v>220</v>
      </c>
      <c r="H351">
        <v>310800</v>
      </c>
      <c r="I351">
        <v>23592</v>
      </c>
      <c r="J351">
        <v>21143308</v>
      </c>
      <c r="K351">
        <v>1540009</v>
      </c>
      <c r="L351">
        <v>424583020</v>
      </c>
      <c r="M351">
        <v>803978</v>
      </c>
      <c r="N351">
        <v>13959862</v>
      </c>
      <c r="O351">
        <v>0</v>
      </c>
      <c r="P351">
        <v>0</v>
      </c>
    </row>
    <row r="352" spans="1:16" x14ac:dyDescent="0.25">
      <c r="A352">
        <v>2021</v>
      </c>
      <c r="B352" t="s">
        <v>18</v>
      </c>
      <c r="C352">
        <v>2</v>
      </c>
      <c r="D352">
        <v>2</v>
      </c>
      <c r="E352">
        <v>18706</v>
      </c>
      <c r="F352">
        <v>21760878</v>
      </c>
      <c r="G352">
        <v>170</v>
      </c>
      <c r="H352">
        <v>310970</v>
      </c>
      <c r="I352">
        <v>31444</v>
      </c>
      <c r="J352">
        <v>21174752</v>
      </c>
      <c r="K352">
        <v>1601403</v>
      </c>
      <c r="L352">
        <v>426184423</v>
      </c>
      <c r="M352">
        <v>965159</v>
      </c>
      <c r="N352">
        <v>14925021</v>
      </c>
      <c r="O352">
        <v>0</v>
      </c>
      <c r="P352">
        <v>0</v>
      </c>
    </row>
    <row r="353" spans="1:16" x14ac:dyDescent="0.25">
      <c r="A353">
        <v>2021</v>
      </c>
      <c r="B353" t="s">
        <v>18</v>
      </c>
      <c r="C353">
        <v>2</v>
      </c>
      <c r="D353">
        <v>2</v>
      </c>
      <c r="E353">
        <v>24274</v>
      </c>
      <c r="F353">
        <v>21785152</v>
      </c>
      <c r="G353">
        <v>208</v>
      </c>
      <c r="H353">
        <v>311178</v>
      </c>
      <c r="I353">
        <v>22716</v>
      </c>
      <c r="J353">
        <v>21197468</v>
      </c>
      <c r="K353">
        <v>1580227</v>
      </c>
      <c r="L353">
        <v>427764650</v>
      </c>
      <c r="M353">
        <v>910764</v>
      </c>
      <c r="N353">
        <v>15835785</v>
      </c>
      <c r="O353">
        <v>0</v>
      </c>
      <c r="P353">
        <v>0</v>
      </c>
    </row>
    <row r="354" spans="1:16" x14ac:dyDescent="0.25">
      <c r="A354">
        <v>2021</v>
      </c>
      <c r="B354" t="s">
        <v>18</v>
      </c>
      <c r="C354">
        <v>2</v>
      </c>
      <c r="D354">
        <v>2</v>
      </c>
      <c r="E354">
        <v>24396</v>
      </c>
      <c r="F354">
        <v>21809548</v>
      </c>
      <c r="G354">
        <v>178</v>
      </c>
      <c r="H354">
        <v>311356</v>
      </c>
      <c r="I354">
        <v>22214</v>
      </c>
      <c r="J354">
        <v>21219682</v>
      </c>
      <c r="K354">
        <v>1524509</v>
      </c>
      <c r="L354">
        <v>429289159</v>
      </c>
      <c r="M354">
        <v>529618</v>
      </c>
      <c r="N354">
        <v>16365403</v>
      </c>
      <c r="O354">
        <v>47041</v>
      </c>
      <c r="P354">
        <v>47041</v>
      </c>
    </row>
    <row r="355" spans="1:16" x14ac:dyDescent="0.25">
      <c r="A355">
        <v>2021</v>
      </c>
      <c r="B355" t="s">
        <v>18</v>
      </c>
      <c r="C355">
        <v>2</v>
      </c>
      <c r="D355">
        <v>2</v>
      </c>
      <c r="E355">
        <v>23412</v>
      </c>
      <c r="F355">
        <v>21832960</v>
      </c>
      <c r="G355">
        <v>182</v>
      </c>
      <c r="H355">
        <v>311538</v>
      </c>
      <c r="I355">
        <v>19000</v>
      </c>
      <c r="J355">
        <v>21238682</v>
      </c>
      <c r="K355">
        <v>1200171</v>
      </c>
      <c r="L355">
        <v>430489330</v>
      </c>
      <c r="M355">
        <v>40047</v>
      </c>
      <c r="N355">
        <v>16405450</v>
      </c>
      <c r="O355">
        <v>1651</v>
      </c>
      <c r="P355">
        <v>48692</v>
      </c>
    </row>
    <row r="356" spans="1:16" x14ac:dyDescent="0.25">
      <c r="A356">
        <v>2021</v>
      </c>
      <c r="B356" t="s">
        <v>18</v>
      </c>
      <c r="C356">
        <v>2</v>
      </c>
      <c r="D356">
        <v>3</v>
      </c>
      <c r="E356">
        <v>18172</v>
      </c>
      <c r="F356">
        <v>21851132</v>
      </c>
      <c r="G356">
        <v>164</v>
      </c>
      <c r="H356">
        <v>311702</v>
      </c>
      <c r="I356">
        <v>23586</v>
      </c>
      <c r="J356">
        <v>21262268</v>
      </c>
      <c r="K356">
        <v>1191659</v>
      </c>
      <c r="L356">
        <v>431680989</v>
      </c>
      <c r="M356">
        <v>583024</v>
      </c>
      <c r="N356">
        <v>16988474</v>
      </c>
      <c r="O356">
        <v>268156</v>
      </c>
      <c r="P356">
        <v>316848</v>
      </c>
    </row>
    <row r="357" spans="1:16" x14ac:dyDescent="0.25">
      <c r="A357">
        <v>2021</v>
      </c>
      <c r="B357" t="s">
        <v>18</v>
      </c>
      <c r="C357">
        <v>2</v>
      </c>
      <c r="D357">
        <v>3</v>
      </c>
      <c r="E357">
        <v>23184</v>
      </c>
      <c r="F357">
        <v>21874316</v>
      </c>
      <c r="G357">
        <v>198</v>
      </c>
      <c r="H357">
        <v>311900</v>
      </c>
      <c r="I357">
        <v>23672</v>
      </c>
      <c r="J357">
        <v>21285940</v>
      </c>
      <c r="K357">
        <v>1351626</v>
      </c>
      <c r="L357">
        <v>433032615</v>
      </c>
      <c r="M357">
        <v>301425</v>
      </c>
      <c r="N357">
        <v>17289899</v>
      </c>
      <c r="O357">
        <v>226338</v>
      </c>
      <c r="P357">
        <v>543186</v>
      </c>
    </row>
    <row r="358" spans="1:16" x14ac:dyDescent="0.25">
      <c r="A358">
        <v>2021</v>
      </c>
      <c r="B358" t="s">
        <v>18</v>
      </c>
      <c r="C358">
        <v>2</v>
      </c>
      <c r="D358">
        <v>3</v>
      </c>
      <c r="E358">
        <v>25724</v>
      </c>
      <c r="F358">
        <v>21900040</v>
      </c>
      <c r="G358">
        <v>200</v>
      </c>
      <c r="H358">
        <v>312100</v>
      </c>
      <c r="I358">
        <v>24056</v>
      </c>
      <c r="J358">
        <v>21309996</v>
      </c>
      <c r="K358">
        <v>1463010</v>
      </c>
      <c r="L358">
        <v>434495625</v>
      </c>
      <c r="M358">
        <v>627562</v>
      </c>
      <c r="N358">
        <v>17917461</v>
      </c>
      <c r="O358">
        <v>178509</v>
      </c>
      <c r="P358">
        <v>721695</v>
      </c>
    </row>
    <row r="359" spans="1:16" x14ac:dyDescent="0.25">
      <c r="A359">
        <v>2021</v>
      </c>
      <c r="B359" t="s">
        <v>18</v>
      </c>
      <c r="C359">
        <v>2</v>
      </c>
      <c r="D359">
        <v>3</v>
      </c>
      <c r="E359">
        <v>26476</v>
      </c>
      <c r="F359">
        <v>21926516</v>
      </c>
      <c r="G359">
        <v>200</v>
      </c>
      <c r="H359">
        <v>312300</v>
      </c>
      <c r="I359">
        <v>21826</v>
      </c>
      <c r="J359">
        <v>21331822</v>
      </c>
      <c r="K359">
        <v>1521908</v>
      </c>
      <c r="L359">
        <v>436017533</v>
      </c>
      <c r="M359">
        <v>1009902</v>
      </c>
      <c r="N359">
        <v>18927363</v>
      </c>
      <c r="O359">
        <v>477944</v>
      </c>
      <c r="P359">
        <v>1199639</v>
      </c>
    </row>
    <row r="360" spans="1:16" x14ac:dyDescent="0.25">
      <c r="A360">
        <v>2021</v>
      </c>
      <c r="B360" t="s">
        <v>18</v>
      </c>
      <c r="C360">
        <v>2</v>
      </c>
      <c r="D360">
        <v>3</v>
      </c>
      <c r="E360">
        <v>27832</v>
      </c>
      <c r="F360">
        <v>21954348</v>
      </c>
      <c r="G360">
        <v>200</v>
      </c>
      <c r="H360">
        <v>312500</v>
      </c>
      <c r="I360">
        <v>20430</v>
      </c>
      <c r="J360">
        <v>21352252</v>
      </c>
      <c r="K360">
        <v>1571442</v>
      </c>
      <c r="L360">
        <v>437588975</v>
      </c>
      <c r="M360">
        <v>543927</v>
      </c>
      <c r="N360">
        <v>19471290</v>
      </c>
      <c r="O360">
        <v>467719</v>
      </c>
      <c r="P360">
        <v>1667358</v>
      </c>
    </row>
    <row r="361" spans="1:16" x14ac:dyDescent="0.25">
      <c r="A361">
        <v>2021</v>
      </c>
      <c r="B361" t="s">
        <v>18</v>
      </c>
      <c r="C361">
        <v>2</v>
      </c>
      <c r="D361">
        <v>3</v>
      </c>
      <c r="E361">
        <v>27838</v>
      </c>
      <c r="F361">
        <v>21982186</v>
      </c>
      <c r="G361">
        <v>178</v>
      </c>
      <c r="H361">
        <v>312678</v>
      </c>
      <c r="I361">
        <v>22826</v>
      </c>
      <c r="J361">
        <v>21375078</v>
      </c>
      <c r="K361">
        <v>1440552</v>
      </c>
      <c r="L361">
        <v>439029527</v>
      </c>
      <c r="M361">
        <v>471215</v>
      </c>
      <c r="N361">
        <v>19942505</v>
      </c>
      <c r="O361">
        <v>222336</v>
      </c>
      <c r="P361">
        <v>1889694</v>
      </c>
    </row>
    <row r="362" spans="1:16" x14ac:dyDescent="0.25">
      <c r="A362">
        <v>2021</v>
      </c>
      <c r="B362" t="s">
        <v>18</v>
      </c>
      <c r="C362">
        <v>2</v>
      </c>
      <c r="D362">
        <v>3</v>
      </c>
      <c r="E362">
        <v>28556</v>
      </c>
      <c r="F362">
        <v>22010742</v>
      </c>
      <c r="G362">
        <v>166</v>
      </c>
      <c r="H362">
        <v>312844</v>
      </c>
      <c r="I362">
        <v>19430</v>
      </c>
      <c r="J362">
        <v>21394508</v>
      </c>
      <c r="K362">
        <v>1337352</v>
      </c>
      <c r="L362">
        <v>440366879</v>
      </c>
      <c r="M362">
        <v>45705</v>
      </c>
      <c r="N362">
        <v>19988210</v>
      </c>
      <c r="O362">
        <v>14232</v>
      </c>
      <c r="P362">
        <v>1903926</v>
      </c>
    </row>
    <row r="363" spans="1:16" x14ac:dyDescent="0.25">
      <c r="A363">
        <v>2021</v>
      </c>
      <c r="B363" t="s">
        <v>18</v>
      </c>
      <c r="C363">
        <v>2</v>
      </c>
      <c r="D363">
        <v>4</v>
      </c>
      <c r="E363">
        <v>20988</v>
      </c>
      <c r="F363">
        <v>22031730</v>
      </c>
      <c r="G363">
        <v>152</v>
      </c>
      <c r="H363">
        <v>312996</v>
      </c>
      <c r="I363">
        <v>26466</v>
      </c>
      <c r="J363">
        <v>21420974</v>
      </c>
      <c r="K363">
        <v>1293135</v>
      </c>
      <c r="L363">
        <v>441660014</v>
      </c>
      <c r="M363">
        <v>629376</v>
      </c>
      <c r="N363">
        <v>20617586</v>
      </c>
      <c r="O363">
        <v>577415</v>
      </c>
      <c r="P363">
        <v>2481341</v>
      </c>
    </row>
    <row r="364" spans="1:16" x14ac:dyDescent="0.25">
      <c r="A364">
        <v>2021</v>
      </c>
      <c r="B364" t="s">
        <v>18</v>
      </c>
      <c r="C364">
        <v>2</v>
      </c>
      <c r="D364">
        <v>4</v>
      </c>
      <c r="E364">
        <v>27364</v>
      </c>
      <c r="F364">
        <v>22059094</v>
      </c>
      <c r="G364">
        <v>206</v>
      </c>
      <c r="H364">
        <v>313202</v>
      </c>
      <c r="I364">
        <v>27938</v>
      </c>
      <c r="J364">
        <v>21448912</v>
      </c>
      <c r="K364">
        <v>1528044</v>
      </c>
      <c r="L364">
        <v>443188058</v>
      </c>
      <c r="M364">
        <v>499731</v>
      </c>
      <c r="N364">
        <v>21117317</v>
      </c>
      <c r="O364">
        <v>278245</v>
      </c>
      <c r="P364">
        <v>2759586</v>
      </c>
    </row>
    <row r="365" spans="1:16" x14ac:dyDescent="0.25">
      <c r="A365">
        <v>2021</v>
      </c>
      <c r="B365" t="s">
        <v>18</v>
      </c>
      <c r="C365">
        <v>2</v>
      </c>
      <c r="D365">
        <v>4</v>
      </c>
      <c r="E365">
        <v>33860</v>
      </c>
      <c r="F365">
        <v>22092954</v>
      </c>
      <c r="G365">
        <v>282</v>
      </c>
      <c r="H365">
        <v>313484</v>
      </c>
      <c r="I365">
        <v>24200</v>
      </c>
      <c r="J365">
        <v>21473112</v>
      </c>
      <c r="K365">
        <v>1558656</v>
      </c>
      <c r="L365">
        <v>444746714</v>
      </c>
      <c r="M365">
        <v>522957</v>
      </c>
      <c r="N365">
        <v>21640274</v>
      </c>
      <c r="O365">
        <v>434012</v>
      </c>
      <c r="P365">
        <v>3193598</v>
      </c>
    </row>
    <row r="366" spans="1:16" x14ac:dyDescent="0.25">
      <c r="A366">
        <v>2021</v>
      </c>
      <c r="B366" t="s">
        <v>18</v>
      </c>
      <c r="C366">
        <v>2</v>
      </c>
      <c r="D366">
        <v>4</v>
      </c>
      <c r="E366">
        <v>33198</v>
      </c>
      <c r="F366">
        <v>22126152</v>
      </c>
      <c r="G366">
        <v>238</v>
      </c>
      <c r="H366">
        <v>313722</v>
      </c>
      <c r="I366">
        <v>24444</v>
      </c>
      <c r="J366">
        <v>21497556</v>
      </c>
      <c r="K366">
        <v>1640636</v>
      </c>
      <c r="L366">
        <v>446387350</v>
      </c>
      <c r="M366">
        <v>715470</v>
      </c>
      <c r="N366">
        <v>22355744</v>
      </c>
      <c r="O366">
        <v>831466</v>
      </c>
      <c r="P366">
        <v>4025064</v>
      </c>
    </row>
    <row r="367" spans="1:16" x14ac:dyDescent="0.25">
      <c r="A367">
        <v>2021</v>
      </c>
      <c r="B367" t="s">
        <v>18</v>
      </c>
      <c r="C367">
        <v>2</v>
      </c>
      <c r="D367">
        <v>4</v>
      </c>
      <c r="E367">
        <v>33124</v>
      </c>
      <c r="F367">
        <v>22159276</v>
      </c>
      <c r="G367">
        <v>228</v>
      </c>
      <c r="H367">
        <v>313950</v>
      </c>
      <c r="I367">
        <v>25580</v>
      </c>
      <c r="J367">
        <v>21523136</v>
      </c>
      <c r="K367">
        <v>1726521</v>
      </c>
      <c r="L367">
        <v>448113871</v>
      </c>
      <c r="M367">
        <v>639870</v>
      </c>
      <c r="N367">
        <v>22995614</v>
      </c>
      <c r="O367">
        <v>838672</v>
      </c>
      <c r="P367">
        <v>4863736</v>
      </c>
    </row>
    <row r="368" spans="1:16" x14ac:dyDescent="0.25">
      <c r="A368">
        <v>2021</v>
      </c>
      <c r="B368" t="s">
        <v>18</v>
      </c>
      <c r="C368">
        <v>2</v>
      </c>
      <c r="D368">
        <v>4</v>
      </c>
      <c r="E368">
        <v>33610</v>
      </c>
      <c r="F368">
        <v>22192886</v>
      </c>
      <c r="G368">
        <v>222</v>
      </c>
      <c r="H368">
        <v>314172</v>
      </c>
      <c r="I368">
        <v>23418</v>
      </c>
      <c r="J368">
        <v>21546554</v>
      </c>
      <c r="K368">
        <v>1648009</v>
      </c>
      <c r="L368">
        <v>449761880</v>
      </c>
      <c r="M368">
        <v>56406</v>
      </c>
      <c r="N368">
        <v>23052020</v>
      </c>
      <c r="O368">
        <v>2313</v>
      </c>
      <c r="P368">
        <v>4866049</v>
      </c>
    </row>
    <row r="369" spans="1:16" x14ac:dyDescent="0.25">
      <c r="A369">
        <v>2021</v>
      </c>
      <c r="B369" t="s">
        <v>18</v>
      </c>
      <c r="C369">
        <v>2</v>
      </c>
      <c r="D369">
        <v>4</v>
      </c>
      <c r="E369">
        <v>31228</v>
      </c>
      <c r="F369">
        <v>22224114</v>
      </c>
      <c r="G369">
        <v>216</v>
      </c>
      <c r="H369">
        <v>314388</v>
      </c>
      <c r="I369">
        <v>22582</v>
      </c>
      <c r="J369">
        <v>21569136</v>
      </c>
      <c r="K369">
        <v>1416707</v>
      </c>
      <c r="L369">
        <v>451178587</v>
      </c>
      <c r="M369">
        <v>0</v>
      </c>
      <c r="N369">
        <v>23052020</v>
      </c>
      <c r="O369">
        <v>0</v>
      </c>
      <c r="P369">
        <v>4866049</v>
      </c>
    </row>
    <row r="370" spans="1:16" x14ac:dyDescent="0.25">
      <c r="A370">
        <v>2021</v>
      </c>
      <c r="B370" t="s">
        <v>31</v>
      </c>
      <c r="C370">
        <v>3</v>
      </c>
      <c r="D370">
        <v>1</v>
      </c>
      <c r="E370">
        <v>24540</v>
      </c>
      <c r="F370">
        <v>22248654</v>
      </c>
      <c r="G370">
        <v>184</v>
      </c>
      <c r="H370">
        <v>314572</v>
      </c>
      <c r="I370">
        <v>24944</v>
      </c>
      <c r="J370">
        <v>21594080</v>
      </c>
      <c r="K370">
        <v>1401908</v>
      </c>
      <c r="L370">
        <v>452580495</v>
      </c>
      <c r="M370">
        <v>752079</v>
      </c>
      <c r="N370">
        <v>23804099</v>
      </c>
      <c r="O370">
        <v>280466</v>
      </c>
      <c r="P370">
        <v>5146515</v>
      </c>
    </row>
    <row r="371" spans="1:16" x14ac:dyDescent="0.25">
      <c r="A371">
        <v>2021</v>
      </c>
      <c r="B371" t="s">
        <v>31</v>
      </c>
      <c r="C371">
        <v>3</v>
      </c>
      <c r="D371">
        <v>1</v>
      </c>
      <c r="E371">
        <v>29996</v>
      </c>
      <c r="F371">
        <v>22278650</v>
      </c>
      <c r="G371">
        <v>196</v>
      </c>
      <c r="H371">
        <v>314768</v>
      </c>
      <c r="I371">
        <v>26226</v>
      </c>
      <c r="J371">
        <v>21620306</v>
      </c>
      <c r="K371">
        <v>1592023</v>
      </c>
      <c r="L371">
        <v>454172518</v>
      </c>
      <c r="M371">
        <v>1206934</v>
      </c>
      <c r="N371">
        <v>25011033</v>
      </c>
      <c r="O371">
        <v>230886</v>
      </c>
      <c r="P371">
        <v>5377401</v>
      </c>
    </row>
    <row r="372" spans="1:16" x14ac:dyDescent="0.25">
      <c r="A372">
        <v>2021</v>
      </c>
      <c r="B372" t="s">
        <v>31</v>
      </c>
      <c r="C372">
        <v>3</v>
      </c>
      <c r="D372">
        <v>1</v>
      </c>
      <c r="E372">
        <v>34850</v>
      </c>
      <c r="F372">
        <v>22313500</v>
      </c>
      <c r="G372">
        <v>174</v>
      </c>
      <c r="H372">
        <v>314942</v>
      </c>
      <c r="I372">
        <v>28142</v>
      </c>
      <c r="J372">
        <v>21648448</v>
      </c>
      <c r="K372">
        <v>1619923</v>
      </c>
      <c r="L372">
        <v>455792441</v>
      </c>
      <c r="M372">
        <v>1577514</v>
      </c>
      <c r="N372">
        <v>26588547</v>
      </c>
      <c r="O372">
        <v>324189</v>
      </c>
      <c r="P372">
        <v>5701590</v>
      </c>
    </row>
    <row r="373" spans="1:16" x14ac:dyDescent="0.25">
      <c r="A373">
        <v>2021</v>
      </c>
      <c r="B373" t="s">
        <v>31</v>
      </c>
      <c r="C373">
        <v>3</v>
      </c>
      <c r="D373">
        <v>1</v>
      </c>
      <c r="E373">
        <v>33648</v>
      </c>
      <c r="F373">
        <v>22347148</v>
      </c>
      <c r="G373">
        <v>226</v>
      </c>
      <c r="H373">
        <v>315168</v>
      </c>
      <c r="I373">
        <v>27576</v>
      </c>
      <c r="J373">
        <v>21676024</v>
      </c>
      <c r="K373">
        <v>1616008</v>
      </c>
      <c r="L373">
        <v>457408449</v>
      </c>
      <c r="M373">
        <v>2033154</v>
      </c>
      <c r="N373">
        <v>28621701</v>
      </c>
      <c r="O373">
        <v>662195</v>
      </c>
      <c r="P373">
        <v>6363785</v>
      </c>
    </row>
    <row r="374" spans="1:16" x14ac:dyDescent="0.25">
      <c r="A374">
        <v>2021</v>
      </c>
      <c r="B374" t="s">
        <v>31</v>
      </c>
      <c r="C374">
        <v>3</v>
      </c>
      <c r="D374">
        <v>1</v>
      </c>
      <c r="E374">
        <v>36648</v>
      </c>
      <c r="F374">
        <v>22383796</v>
      </c>
      <c r="G374">
        <v>218</v>
      </c>
      <c r="H374">
        <v>315386</v>
      </c>
      <c r="I374">
        <v>28372</v>
      </c>
      <c r="J374">
        <v>21704396</v>
      </c>
      <c r="K374">
        <v>1621511</v>
      </c>
      <c r="L374">
        <v>459029960</v>
      </c>
      <c r="M374">
        <v>2320443</v>
      </c>
      <c r="N374">
        <v>30942144</v>
      </c>
      <c r="O374">
        <v>583299</v>
      </c>
      <c r="P374">
        <v>6947084</v>
      </c>
    </row>
    <row r="375" spans="1:16" x14ac:dyDescent="0.25">
      <c r="A375">
        <v>2021</v>
      </c>
      <c r="B375" t="s">
        <v>31</v>
      </c>
      <c r="C375">
        <v>3</v>
      </c>
      <c r="D375">
        <v>1</v>
      </c>
      <c r="E375">
        <v>37448</v>
      </c>
      <c r="F375">
        <v>22421244</v>
      </c>
      <c r="G375">
        <v>200</v>
      </c>
      <c r="H375">
        <v>315586</v>
      </c>
      <c r="I375">
        <v>28758</v>
      </c>
      <c r="J375">
        <v>21733154</v>
      </c>
      <c r="K375">
        <v>1582651</v>
      </c>
      <c r="L375">
        <v>460612611</v>
      </c>
      <c r="M375">
        <v>2278628</v>
      </c>
      <c r="N375">
        <v>33220772</v>
      </c>
      <c r="O375">
        <v>504640</v>
      </c>
      <c r="P375">
        <v>7451724</v>
      </c>
    </row>
    <row r="376" spans="1:16" x14ac:dyDescent="0.25">
      <c r="A376">
        <v>2021</v>
      </c>
      <c r="B376" t="s">
        <v>31</v>
      </c>
      <c r="C376">
        <v>3</v>
      </c>
      <c r="D376">
        <v>1</v>
      </c>
      <c r="E376">
        <v>37300</v>
      </c>
      <c r="F376">
        <v>22458544</v>
      </c>
      <c r="G376">
        <v>194</v>
      </c>
      <c r="H376">
        <v>315780</v>
      </c>
      <c r="I376">
        <v>28606</v>
      </c>
      <c r="J376">
        <v>21761760</v>
      </c>
      <c r="K376">
        <v>1359734</v>
      </c>
      <c r="L376">
        <v>461972345</v>
      </c>
      <c r="M376">
        <v>114059</v>
      </c>
      <c r="N376">
        <v>33334831</v>
      </c>
      <c r="O376">
        <v>13843</v>
      </c>
      <c r="P376">
        <v>7465567</v>
      </c>
    </row>
    <row r="377" spans="1:16" x14ac:dyDescent="0.25">
      <c r="A377">
        <v>2021</v>
      </c>
      <c r="B377" t="s">
        <v>31</v>
      </c>
      <c r="C377">
        <v>3</v>
      </c>
      <c r="D377">
        <v>2</v>
      </c>
      <c r="E377">
        <v>30706</v>
      </c>
      <c r="F377">
        <v>22489250</v>
      </c>
      <c r="G377">
        <v>152</v>
      </c>
      <c r="H377">
        <v>315932</v>
      </c>
      <c r="I377">
        <v>33212</v>
      </c>
      <c r="J377">
        <v>21794972</v>
      </c>
      <c r="K377">
        <v>1387315</v>
      </c>
      <c r="L377">
        <v>463359660</v>
      </c>
      <c r="M377">
        <v>3383968</v>
      </c>
      <c r="N377">
        <v>36718799</v>
      </c>
      <c r="O377">
        <v>604759</v>
      </c>
      <c r="P377">
        <v>8070326</v>
      </c>
    </row>
    <row r="378" spans="1:16" x14ac:dyDescent="0.25">
      <c r="A378">
        <v>2021</v>
      </c>
      <c r="B378" t="s">
        <v>31</v>
      </c>
      <c r="C378">
        <v>3</v>
      </c>
      <c r="D378">
        <v>2</v>
      </c>
      <c r="E378">
        <v>35746</v>
      </c>
      <c r="F378">
        <v>22524996</v>
      </c>
      <c r="G378">
        <v>266</v>
      </c>
      <c r="H378">
        <v>316198</v>
      </c>
      <c r="I378">
        <v>41286</v>
      </c>
      <c r="J378">
        <v>21836258</v>
      </c>
      <c r="K378">
        <v>1553973</v>
      </c>
      <c r="L378">
        <v>464913633</v>
      </c>
      <c r="M378">
        <v>2081599</v>
      </c>
      <c r="N378">
        <v>38800398</v>
      </c>
      <c r="O378">
        <v>593007</v>
      </c>
      <c r="P378">
        <v>8663333</v>
      </c>
    </row>
    <row r="379" spans="1:16" x14ac:dyDescent="0.25">
      <c r="A379">
        <v>2021</v>
      </c>
      <c r="B379" t="s">
        <v>31</v>
      </c>
      <c r="C379">
        <v>3</v>
      </c>
      <c r="D379">
        <v>2</v>
      </c>
      <c r="E379">
        <v>45702</v>
      </c>
      <c r="F379">
        <v>22570698</v>
      </c>
      <c r="G379">
        <v>250</v>
      </c>
      <c r="H379">
        <v>316448</v>
      </c>
      <c r="I379">
        <v>36308</v>
      </c>
      <c r="J379">
        <v>21872566</v>
      </c>
      <c r="K379">
        <v>1635068</v>
      </c>
      <c r="L379">
        <v>466548701</v>
      </c>
      <c r="M379">
        <v>2032818</v>
      </c>
      <c r="N379">
        <v>40833216</v>
      </c>
      <c r="O379">
        <v>567515</v>
      </c>
      <c r="P379">
        <v>9230848</v>
      </c>
    </row>
    <row r="380" spans="1:16" x14ac:dyDescent="0.25">
      <c r="A380">
        <v>2021</v>
      </c>
      <c r="B380" t="s">
        <v>31</v>
      </c>
      <c r="C380">
        <v>3</v>
      </c>
      <c r="D380">
        <v>2</v>
      </c>
      <c r="E380">
        <v>46596</v>
      </c>
      <c r="F380">
        <v>22617294</v>
      </c>
      <c r="G380">
        <v>238</v>
      </c>
      <c r="H380">
        <v>316686</v>
      </c>
      <c r="I380">
        <v>30184</v>
      </c>
      <c r="J380">
        <v>21902750</v>
      </c>
      <c r="K380">
        <v>1607486</v>
      </c>
      <c r="L380">
        <v>468156187</v>
      </c>
      <c r="M380">
        <v>781786</v>
      </c>
      <c r="N380">
        <v>41615002</v>
      </c>
      <c r="O380">
        <v>147275</v>
      </c>
      <c r="P380">
        <v>9378123</v>
      </c>
    </row>
    <row r="381" spans="1:16" x14ac:dyDescent="0.25">
      <c r="A381">
        <v>2021</v>
      </c>
      <c r="B381" t="s">
        <v>31</v>
      </c>
      <c r="C381">
        <v>3</v>
      </c>
      <c r="D381">
        <v>2</v>
      </c>
      <c r="E381">
        <v>49690</v>
      </c>
      <c r="F381">
        <v>22666984</v>
      </c>
      <c r="G381">
        <v>280</v>
      </c>
      <c r="H381">
        <v>316966</v>
      </c>
      <c r="I381">
        <v>39944</v>
      </c>
      <c r="J381">
        <v>21942694</v>
      </c>
      <c r="K381">
        <v>1622987</v>
      </c>
      <c r="L381">
        <v>469779174</v>
      </c>
      <c r="M381">
        <v>3264797</v>
      </c>
      <c r="N381">
        <v>44879799</v>
      </c>
      <c r="O381">
        <v>817514</v>
      </c>
      <c r="P381">
        <v>10195637</v>
      </c>
    </row>
    <row r="382" spans="1:16" x14ac:dyDescent="0.25">
      <c r="A382">
        <v>2021</v>
      </c>
      <c r="B382" t="s">
        <v>31</v>
      </c>
      <c r="C382">
        <v>3</v>
      </c>
      <c r="D382">
        <v>2</v>
      </c>
      <c r="E382">
        <v>50308</v>
      </c>
      <c r="F382">
        <v>22717292</v>
      </c>
      <c r="G382">
        <v>318</v>
      </c>
      <c r="H382">
        <v>317284</v>
      </c>
      <c r="I382">
        <v>33016</v>
      </c>
      <c r="J382">
        <v>21975710</v>
      </c>
      <c r="K382">
        <v>1705165</v>
      </c>
      <c r="L382">
        <v>471484339</v>
      </c>
      <c r="M382">
        <v>2445451</v>
      </c>
      <c r="N382">
        <v>47325250</v>
      </c>
      <c r="O382">
        <v>560315</v>
      </c>
      <c r="P382">
        <v>10755952</v>
      </c>
    </row>
    <row r="383" spans="1:16" x14ac:dyDescent="0.25">
      <c r="A383">
        <v>2021</v>
      </c>
      <c r="B383" t="s">
        <v>31</v>
      </c>
      <c r="C383">
        <v>3</v>
      </c>
      <c r="D383">
        <v>2</v>
      </c>
      <c r="E383">
        <v>53026</v>
      </c>
      <c r="F383">
        <v>22770318</v>
      </c>
      <c r="G383">
        <v>240</v>
      </c>
      <c r="H383">
        <v>317524</v>
      </c>
      <c r="I383">
        <v>35180</v>
      </c>
      <c r="J383">
        <v>22010890</v>
      </c>
      <c r="K383">
        <v>1558359</v>
      </c>
      <c r="L383">
        <v>473042698</v>
      </c>
      <c r="M383">
        <v>288959</v>
      </c>
      <c r="N383">
        <v>47614209</v>
      </c>
      <c r="O383">
        <v>49193</v>
      </c>
      <c r="P383">
        <v>10805145</v>
      </c>
    </row>
    <row r="384" spans="1:16" x14ac:dyDescent="0.25">
      <c r="A384">
        <v>2021</v>
      </c>
      <c r="B384" t="s">
        <v>31</v>
      </c>
      <c r="C384">
        <v>3</v>
      </c>
      <c r="D384">
        <v>3</v>
      </c>
      <c r="E384">
        <v>48874</v>
      </c>
      <c r="F384">
        <v>22819192</v>
      </c>
      <c r="G384">
        <v>260</v>
      </c>
      <c r="H384">
        <v>317784</v>
      </c>
      <c r="I384">
        <v>40372</v>
      </c>
      <c r="J384">
        <v>22051262</v>
      </c>
      <c r="K384">
        <v>1617456</v>
      </c>
      <c r="L384">
        <v>474660154</v>
      </c>
      <c r="M384">
        <v>5233677</v>
      </c>
      <c r="N384">
        <v>52847886</v>
      </c>
      <c r="O384">
        <v>803617</v>
      </c>
      <c r="P384">
        <v>11608762</v>
      </c>
    </row>
    <row r="385" spans="1:16" x14ac:dyDescent="0.25">
      <c r="A385">
        <v>2021</v>
      </c>
      <c r="B385" t="s">
        <v>31</v>
      </c>
      <c r="C385">
        <v>3</v>
      </c>
      <c r="D385">
        <v>3</v>
      </c>
      <c r="E385">
        <v>57738</v>
      </c>
      <c r="F385">
        <v>22876930</v>
      </c>
      <c r="G385">
        <v>374</v>
      </c>
      <c r="H385">
        <v>318158</v>
      </c>
      <c r="I385">
        <v>35492</v>
      </c>
      <c r="J385">
        <v>22086754</v>
      </c>
      <c r="K385">
        <v>1851916</v>
      </c>
      <c r="L385">
        <v>476512070</v>
      </c>
      <c r="M385">
        <v>3541676</v>
      </c>
      <c r="N385">
        <v>56389562</v>
      </c>
      <c r="O385">
        <v>646419</v>
      </c>
      <c r="P385">
        <v>12255181</v>
      </c>
    </row>
    <row r="386" spans="1:16" x14ac:dyDescent="0.25">
      <c r="A386">
        <v>2021</v>
      </c>
      <c r="B386" t="s">
        <v>31</v>
      </c>
      <c r="C386">
        <v>3</v>
      </c>
      <c r="D386">
        <v>3</v>
      </c>
      <c r="E386">
        <v>71676</v>
      </c>
      <c r="F386">
        <v>22948606</v>
      </c>
      <c r="G386">
        <v>342</v>
      </c>
      <c r="H386">
        <v>318500</v>
      </c>
      <c r="I386">
        <v>35586</v>
      </c>
      <c r="J386">
        <v>22122340</v>
      </c>
      <c r="K386">
        <v>2048261</v>
      </c>
      <c r="L386">
        <v>478560331</v>
      </c>
      <c r="M386">
        <v>3460683</v>
      </c>
      <c r="N386">
        <v>59850245</v>
      </c>
      <c r="O386">
        <v>653812</v>
      </c>
      <c r="P386">
        <v>12908993</v>
      </c>
    </row>
    <row r="387" spans="1:16" x14ac:dyDescent="0.25">
      <c r="A387">
        <v>2021</v>
      </c>
      <c r="B387" t="s">
        <v>31</v>
      </c>
      <c r="C387">
        <v>3</v>
      </c>
      <c r="D387">
        <v>3</v>
      </c>
      <c r="E387">
        <v>79374</v>
      </c>
      <c r="F387">
        <v>23027980</v>
      </c>
      <c r="G387">
        <v>312</v>
      </c>
      <c r="H387">
        <v>318812</v>
      </c>
      <c r="I387">
        <v>40712</v>
      </c>
      <c r="J387">
        <v>22163052</v>
      </c>
      <c r="K387">
        <v>2070672</v>
      </c>
      <c r="L387">
        <v>480631003</v>
      </c>
      <c r="M387">
        <v>3635846</v>
      </c>
      <c r="N387">
        <v>63486091</v>
      </c>
      <c r="O387">
        <v>711737</v>
      </c>
      <c r="P387">
        <v>13620730</v>
      </c>
    </row>
    <row r="388" spans="1:16" x14ac:dyDescent="0.25">
      <c r="A388">
        <v>2021</v>
      </c>
      <c r="B388" t="s">
        <v>31</v>
      </c>
      <c r="C388">
        <v>3</v>
      </c>
      <c r="D388">
        <v>3</v>
      </c>
      <c r="E388">
        <v>81812</v>
      </c>
      <c r="F388">
        <v>23109792</v>
      </c>
      <c r="G388">
        <v>376</v>
      </c>
      <c r="H388">
        <v>319188</v>
      </c>
      <c r="I388">
        <v>47246</v>
      </c>
      <c r="J388">
        <v>22210298</v>
      </c>
      <c r="K388">
        <v>2081466</v>
      </c>
      <c r="L388">
        <v>482712469</v>
      </c>
      <c r="M388">
        <v>4818222</v>
      </c>
      <c r="N388">
        <v>68304313</v>
      </c>
      <c r="O388">
        <v>579308</v>
      </c>
      <c r="P388">
        <v>14200038</v>
      </c>
    </row>
    <row r="389" spans="1:16" x14ac:dyDescent="0.25">
      <c r="A389">
        <v>2021</v>
      </c>
      <c r="B389" t="s">
        <v>31</v>
      </c>
      <c r="C389">
        <v>3</v>
      </c>
      <c r="D389">
        <v>3</v>
      </c>
      <c r="E389">
        <v>87630</v>
      </c>
      <c r="F389">
        <v>23197422</v>
      </c>
      <c r="G389">
        <v>392</v>
      </c>
      <c r="H389">
        <v>319580</v>
      </c>
      <c r="I389">
        <v>45942</v>
      </c>
      <c r="J389">
        <v>22256240</v>
      </c>
      <c r="K389">
        <v>2197427</v>
      </c>
      <c r="L389">
        <v>484909896</v>
      </c>
      <c r="M389">
        <v>4555781</v>
      </c>
      <c r="N389">
        <v>72860094</v>
      </c>
      <c r="O389">
        <v>479119</v>
      </c>
      <c r="P389">
        <v>14679157</v>
      </c>
    </row>
    <row r="390" spans="1:16" x14ac:dyDescent="0.25">
      <c r="A390">
        <v>2021</v>
      </c>
      <c r="B390" t="s">
        <v>31</v>
      </c>
      <c r="C390">
        <v>3</v>
      </c>
      <c r="D390">
        <v>3</v>
      </c>
      <c r="E390">
        <v>94018</v>
      </c>
      <c r="F390">
        <v>23291440</v>
      </c>
      <c r="G390">
        <v>426</v>
      </c>
      <c r="H390">
        <v>320006</v>
      </c>
      <c r="I390">
        <v>42410</v>
      </c>
      <c r="J390">
        <v>22298650</v>
      </c>
      <c r="K390">
        <v>1910708</v>
      </c>
      <c r="L390">
        <v>486820604</v>
      </c>
      <c r="M390">
        <v>898230</v>
      </c>
      <c r="N390">
        <v>73758324</v>
      </c>
      <c r="O390">
        <v>26084</v>
      </c>
      <c r="P390">
        <v>14705241</v>
      </c>
    </row>
    <row r="391" spans="1:16" x14ac:dyDescent="0.25">
      <c r="A391">
        <v>2021</v>
      </c>
      <c r="B391" t="s">
        <v>31</v>
      </c>
      <c r="C391">
        <v>3</v>
      </c>
      <c r="D391">
        <v>4</v>
      </c>
      <c r="E391">
        <v>81272</v>
      </c>
      <c r="F391">
        <v>23372712</v>
      </c>
      <c r="G391">
        <v>394</v>
      </c>
      <c r="H391">
        <v>320400</v>
      </c>
      <c r="I391">
        <v>59558</v>
      </c>
      <c r="J391">
        <v>22358208</v>
      </c>
      <c r="K391">
        <v>1870628</v>
      </c>
      <c r="L391">
        <v>488691232</v>
      </c>
      <c r="M391">
        <v>6102372</v>
      </c>
      <c r="N391">
        <v>79860696</v>
      </c>
      <c r="O391">
        <v>696892</v>
      </c>
      <c r="P391">
        <v>15402133</v>
      </c>
    </row>
    <row r="392" spans="1:16" x14ac:dyDescent="0.25">
      <c r="A392">
        <v>2021</v>
      </c>
      <c r="B392" t="s">
        <v>31</v>
      </c>
      <c r="C392">
        <v>3</v>
      </c>
      <c r="D392">
        <v>4</v>
      </c>
      <c r="E392">
        <v>94478</v>
      </c>
      <c r="F392">
        <v>23467190</v>
      </c>
      <c r="G392">
        <v>554</v>
      </c>
      <c r="H392">
        <v>320954</v>
      </c>
      <c r="I392">
        <v>47826</v>
      </c>
      <c r="J392">
        <v>22406034</v>
      </c>
      <c r="K392">
        <v>2096072</v>
      </c>
      <c r="L392">
        <v>490787304</v>
      </c>
      <c r="M392">
        <v>4185929</v>
      </c>
      <c r="N392">
        <v>84046625</v>
      </c>
      <c r="O392">
        <v>436441</v>
      </c>
      <c r="P392">
        <v>15838574</v>
      </c>
    </row>
    <row r="393" spans="1:16" x14ac:dyDescent="0.25">
      <c r="A393">
        <v>2021</v>
      </c>
      <c r="B393" t="s">
        <v>31</v>
      </c>
      <c r="C393">
        <v>3</v>
      </c>
      <c r="D393">
        <v>4</v>
      </c>
      <c r="E393">
        <v>106838</v>
      </c>
      <c r="F393">
        <v>23574028</v>
      </c>
      <c r="G393">
        <v>498</v>
      </c>
      <c r="H393">
        <v>321452</v>
      </c>
      <c r="I393">
        <v>53150</v>
      </c>
      <c r="J393">
        <v>22459184</v>
      </c>
      <c r="K393">
        <v>2198207</v>
      </c>
      <c r="L393">
        <v>492985511</v>
      </c>
      <c r="M393">
        <v>4216503</v>
      </c>
      <c r="N393">
        <v>88263128</v>
      </c>
      <c r="O393">
        <v>331102</v>
      </c>
      <c r="P393">
        <v>16169676</v>
      </c>
    </row>
    <row r="394" spans="1:16" x14ac:dyDescent="0.25">
      <c r="A394">
        <v>2021</v>
      </c>
      <c r="B394" t="s">
        <v>31</v>
      </c>
      <c r="C394">
        <v>3</v>
      </c>
      <c r="D394">
        <v>4</v>
      </c>
      <c r="E394">
        <v>118170</v>
      </c>
      <c r="F394">
        <v>23692198</v>
      </c>
      <c r="G394">
        <v>514</v>
      </c>
      <c r="H394">
        <v>321966</v>
      </c>
      <c r="I394">
        <v>65832</v>
      </c>
      <c r="J394">
        <v>22525016</v>
      </c>
      <c r="K394">
        <v>2253543</v>
      </c>
      <c r="L394">
        <v>495239054</v>
      </c>
      <c r="M394">
        <v>4298344</v>
      </c>
      <c r="N394">
        <v>92561472</v>
      </c>
      <c r="O394">
        <v>364830</v>
      </c>
      <c r="P394">
        <v>16534506</v>
      </c>
    </row>
    <row r="395" spans="1:16" x14ac:dyDescent="0.25">
      <c r="A395">
        <v>2021</v>
      </c>
      <c r="B395" t="s">
        <v>31</v>
      </c>
      <c r="C395">
        <v>3</v>
      </c>
      <c r="D395">
        <v>4</v>
      </c>
      <c r="E395">
        <v>124552</v>
      </c>
      <c r="F395">
        <v>23816750</v>
      </c>
      <c r="G395">
        <v>584</v>
      </c>
      <c r="H395">
        <v>322550</v>
      </c>
      <c r="I395">
        <v>60682</v>
      </c>
      <c r="J395">
        <v>22585698</v>
      </c>
      <c r="K395">
        <v>2345280</v>
      </c>
      <c r="L395">
        <v>497584334</v>
      </c>
      <c r="M395">
        <v>4838554</v>
      </c>
      <c r="N395">
        <v>97400026</v>
      </c>
      <c r="O395">
        <v>318192</v>
      </c>
      <c r="P395">
        <v>16852698</v>
      </c>
    </row>
    <row r="396" spans="1:16" x14ac:dyDescent="0.25">
      <c r="A396">
        <v>2021</v>
      </c>
      <c r="B396" t="s">
        <v>31</v>
      </c>
      <c r="C396">
        <v>3</v>
      </c>
      <c r="D396">
        <v>4</v>
      </c>
      <c r="E396">
        <v>125264</v>
      </c>
      <c r="F396">
        <v>23942014</v>
      </c>
      <c r="G396">
        <v>622</v>
      </c>
      <c r="H396">
        <v>323172</v>
      </c>
      <c r="I396">
        <v>57456</v>
      </c>
      <c r="J396">
        <v>22643154</v>
      </c>
      <c r="K396">
        <v>2345551</v>
      </c>
      <c r="L396">
        <v>499929885</v>
      </c>
      <c r="M396">
        <v>4021322</v>
      </c>
      <c r="N396">
        <v>101421348</v>
      </c>
      <c r="O396">
        <v>242073</v>
      </c>
      <c r="P396">
        <v>17094771</v>
      </c>
    </row>
    <row r="397" spans="1:16" x14ac:dyDescent="0.25">
      <c r="A397">
        <v>2021</v>
      </c>
      <c r="B397" t="s">
        <v>31</v>
      </c>
      <c r="C397">
        <v>3</v>
      </c>
      <c r="D397">
        <v>4</v>
      </c>
      <c r="E397">
        <v>136412</v>
      </c>
      <c r="F397">
        <v>24078426</v>
      </c>
      <c r="G397">
        <v>590</v>
      </c>
      <c r="H397">
        <v>323762</v>
      </c>
      <c r="I397">
        <v>64538</v>
      </c>
      <c r="J397">
        <v>22707692</v>
      </c>
      <c r="K397">
        <v>2058511</v>
      </c>
      <c r="L397">
        <v>501988396</v>
      </c>
      <c r="M397">
        <v>430849</v>
      </c>
      <c r="N397">
        <v>101852197</v>
      </c>
      <c r="O397">
        <v>46877</v>
      </c>
      <c r="P397">
        <v>17141648</v>
      </c>
    </row>
    <row r="398" spans="1:16" x14ac:dyDescent="0.25">
      <c r="A398">
        <v>2021</v>
      </c>
      <c r="B398" t="s">
        <v>31</v>
      </c>
      <c r="C398">
        <v>3</v>
      </c>
      <c r="D398">
        <v>5</v>
      </c>
      <c r="E398">
        <v>112304</v>
      </c>
      <c r="F398">
        <v>24190730</v>
      </c>
      <c r="G398">
        <v>532</v>
      </c>
      <c r="H398">
        <v>324294</v>
      </c>
      <c r="I398">
        <v>73978</v>
      </c>
      <c r="J398">
        <v>22781670</v>
      </c>
      <c r="K398">
        <v>1706256</v>
      </c>
      <c r="L398">
        <v>503694652</v>
      </c>
      <c r="M398">
        <v>1102122</v>
      </c>
      <c r="N398">
        <v>102954319</v>
      </c>
      <c r="O398">
        <v>61468</v>
      </c>
      <c r="P398">
        <v>17203116</v>
      </c>
    </row>
    <row r="399" spans="1:16" x14ac:dyDescent="0.25">
      <c r="A399">
        <v>2021</v>
      </c>
      <c r="B399" t="s">
        <v>31</v>
      </c>
      <c r="C399">
        <v>3</v>
      </c>
      <c r="D399">
        <v>5</v>
      </c>
      <c r="E399">
        <v>106474</v>
      </c>
      <c r="F399">
        <v>24297204</v>
      </c>
      <c r="G399">
        <v>710</v>
      </c>
      <c r="H399">
        <v>325004</v>
      </c>
      <c r="I399">
        <v>82484</v>
      </c>
      <c r="J399">
        <v>22864154</v>
      </c>
      <c r="K399">
        <v>1888921</v>
      </c>
      <c r="L399">
        <v>505583573</v>
      </c>
      <c r="M399">
        <v>3553801</v>
      </c>
      <c r="N399">
        <v>106508120</v>
      </c>
      <c r="O399">
        <v>312058</v>
      </c>
      <c r="P399">
        <v>17515174</v>
      </c>
    </row>
    <row r="400" spans="1:16" x14ac:dyDescent="0.25">
      <c r="A400">
        <v>2021</v>
      </c>
      <c r="B400" t="s">
        <v>31</v>
      </c>
      <c r="C400">
        <v>3</v>
      </c>
      <c r="D400">
        <v>5</v>
      </c>
      <c r="E400">
        <v>144230</v>
      </c>
      <c r="F400">
        <v>24441434</v>
      </c>
      <c r="G400">
        <v>916</v>
      </c>
      <c r="H400">
        <v>325920</v>
      </c>
      <c r="I400">
        <v>80846</v>
      </c>
      <c r="J400">
        <v>22945000</v>
      </c>
      <c r="K400">
        <v>2190445</v>
      </c>
      <c r="L400">
        <v>507774018</v>
      </c>
      <c r="M400">
        <v>3579181</v>
      </c>
      <c r="N400">
        <v>110087301</v>
      </c>
      <c r="O400">
        <v>448267</v>
      </c>
      <c r="P400">
        <v>17963441</v>
      </c>
    </row>
    <row r="401" spans="1:16" x14ac:dyDescent="0.25">
      <c r="A401">
        <v>2021</v>
      </c>
      <c r="B401" t="s">
        <v>47</v>
      </c>
      <c r="C401">
        <v>4</v>
      </c>
      <c r="D401">
        <v>1</v>
      </c>
      <c r="E401">
        <v>162796</v>
      </c>
      <c r="F401">
        <v>24604230</v>
      </c>
      <c r="G401">
        <v>936</v>
      </c>
      <c r="H401">
        <v>326856</v>
      </c>
      <c r="I401">
        <v>100768</v>
      </c>
      <c r="J401">
        <v>23045768</v>
      </c>
      <c r="K401">
        <v>2339392</v>
      </c>
      <c r="L401">
        <v>510113410</v>
      </c>
      <c r="M401">
        <v>6721364</v>
      </c>
      <c r="N401">
        <v>116808665</v>
      </c>
      <c r="O401">
        <v>539128</v>
      </c>
      <c r="P401">
        <v>18502569</v>
      </c>
    </row>
    <row r="402" spans="1:16" x14ac:dyDescent="0.25">
      <c r="A402">
        <v>2021</v>
      </c>
      <c r="B402" t="s">
        <v>47</v>
      </c>
      <c r="C402">
        <v>4</v>
      </c>
      <c r="D402">
        <v>1</v>
      </c>
      <c r="E402">
        <v>178046</v>
      </c>
      <c r="F402">
        <v>24782276</v>
      </c>
      <c r="G402">
        <v>1426</v>
      </c>
      <c r="H402">
        <v>328282</v>
      </c>
      <c r="I402">
        <v>88358</v>
      </c>
      <c r="J402">
        <v>23134126</v>
      </c>
      <c r="K402">
        <v>2310882</v>
      </c>
      <c r="L402">
        <v>512424292</v>
      </c>
      <c r="M402">
        <v>7864432</v>
      </c>
      <c r="N402">
        <v>124673097</v>
      </c>
      <c r="O402">
        <v>658098</v>
      </c>
      <c r="P402">
        <v>19160667</v>
      </c>
    </row>
    <row r="403" spans="1:16" x14ac:dyDescent="0.25">
      <c r="A403">
        <v>2021</v>
      </c>
      <c r="B403" t="s">
        <v>47</v>
      </c>
      <c r="C403">
        <v>4</v>
      </c>
      <c r="D403">
        <v>1</v>
      </c>
      <c r="E403">
        <v>185988</v>
      </c>
      <c r="F403">
        <v>24968264</v>
      </c>
      <c r="G403">
        <v>1028</v>
      </c>
      <c r="H403">
        <v>329310</v>
      </c>
      <c r="I403">
        <v>120118</v>
      </c>
      <c r="J403">
        <v>23254244</v>
      </c>
      <c r="K403">
        <v>2424781</v>
      </c>
      <c r="L403">
        <v>514849073</v>
      </c>
      <c r="M403">
        <v>5307550</v>
      </c>
      <c r="N403">
        <v>129980647</v>
      </c>
      <c r="O403">
        <v>480178</v>
      </c>
      <c r="P403">
        <v>19640845</v>
      </c>
    </row>
    <row r="404" spans="1:16" x14ac:dyDescent="0.25">
      <c r="A404">
        <v>2021</v>
      </c>
      <c r="B404" t="s">
        <v>47</v>
      </c>
      <c r="C404">
        <v>4</v>
      </c>
      <c r="D404">
        <v>1</v>
      </c>
      <c r="E404">
        <v>207588</v>
      </c>
      <c r="F404">
        <v>25175852</v>
      </c>
      <c r="G404">
        <v>954</v>
      </c>
      <c r="H404">
        <v>330264</v>
      </c>
      <c r="I404">
        <v>105680</v>
      </c>
      <c r="J404">
        <v>23359924</v>
      </c>
      <c r="K404">
        <v>2217529</v>
      </c>
      <c r="L404">
        <v>517066602</v>
      </c>
      <c r="M404">
        <v>5878435</v>
      </c>
      <c r="N404">
        <v>135859082</v>
      </c>
      <c r="O404">
        <v>370050</v>
      </c>
      <c r="P404">
        <v>20010895</v>
      </c>
    </row>
    <row r="405" spans="1:16" x14ac:dyDescent="0.25">
      <c r="A405">
        <v>2021</v>
      </c>
      <c r="B405" t="s">
        <v>47</v>
      </c>
      <c r="C405">
        <v>4</v>
      </c>
      <c r="D405">
        <v>1</v>
      </c>
      <c r="E405">
        <v>193126</v>
      </c>
      <c r="F405">
        <v>25368978</v>
      </c>
      <c r="G405">
        <v>892</v>
      </c>
      <c r="H405">
        <v>331156</v>
      </c>
      <c r="I405">
        <v>100200</v>
      </c>
      <c r="J405">
        <v>23460124</v>
      </c>
      <c r="K405">
        <v>2396272</v>
      </c>
      <c r="L405">
        <v>519462874</v>
      </c>
      <c r="M405">
        <v>7185888</v>
      </c>
      <c r="N405">
        <v>143044970</v>
      </c>
      <c r="O405">
        <v>748210</v>
      </c>
      <c r="P405">
        <v>20759105</v>
      </c>
    </row>
    <row r="406" spans="1:16" x14ac:dyDescent="0.25">
      <c r="A406">
        <v>2021</v>
      </c>
      <c r="B406" t="s">
        <v>47</v>
      </c>
      <c r="C406">
        <v>4</v>
      </c>
      <c r="D406">
        <v>1</v>
      </c>
      <c r="E406">
        <v>230624</v>
      </c>
      <c r="F406">
        <v>25599602</v>
      </c>
      <c r="G406">
        <v>1260</v>
      </c>
      <c r="H406">
        <v>332416</v>
      </c>
      <c r="I406">
        <v>119428</v>
      </c>
      <c r="J406">
        <v>23579552</v>
      </c>
      <c r="K406">
        <v>2652275</v>
      </c>
      <c r="L406">
        <v>522115149</v>
      </c>
      <c r="M406">
        <v>7319993</v>
      </c>
      <c r="N406">
        <v>150364963</v>
      </c>
      <c r="O406">
        <v>624031</v>
      </c>
      <c r="P406">
        <v>21383136</v>
      </c>
    </row>
    <row r="407" spans="1:16" x14ac:dyDescent="0.25">
      <c r="A407">
        <v>2021</v>
      </c>
      <c r="B407" t="s">
        <v>47</v>
      </c>
      <c r="C407">
        <v>4</v>
      </c>
      <c r="D407">
        <v>1</v>
      </c>
      <c r="E407">
        <v>252552</v>
      </c>
      <c r="F407">
        <v>25852154</v>
      </c>
      <c r="G407">
        <v>1368</v>
      </c>
      <c r="H407">
        <v>333784</v>
      </c>
      <c r="I407">
        <v>118274</v>
      </c>
      <c r="J407">
        <v>23697826</v>
      </c>
      <c r="K407">
        <v>2730904</v>
      </c>
      <c r="L407">
        <v>524846053</v>
      </c>
      <c r="M407">
        <v>5629312</v>
      </c>
      <c r="N407">
        <v>155994275</v>
      </c>
      <c r="O407">
        <v>541834</v>
      </c>
      <c r="P407">
        <v>21924970</v>
      </c>
    </row>
    <row r="408" spans="1:16" x14ac:dyDescent="0.25">
      <c r="A408">
        <v>2021</v>
      </c>
      <c r="B408" t="s">
        <v>47</v>
      </c>
      <c r="C408">
        <v>4</v>
      </c>
      <c r="D408">
        <v>2</v>
      </c>
      <c r="E408">
        <v>263756</v>
      </c>
      <c r="F408">
        <v>26115910</v>
      </c>
      <c r="G408">
        <v>1604</v>
      </c>
      <c r="H408">
        <v>335388</v>
      </c>
      <c r="I408">
        <v>123658</v>
      </c>
      <c r="J408">
        <v>23821484</v>
      </c>
      <c r="K408">
        <v>2930180</v>
      </c>
      <c r="L408">
        <v>527776233</v>
      </c>
      <c r="M408">
        <v>7354901</v>
      </c>
      <c r="N408">
        <v>163349176</v>
      </c>
      <c r="O408">
        <v>837473</v>
      </c>
      <c r="P408">
        <v>22762443</v>
      </c>
    </row>
    <row r="409" spans="1:16" x14ac:dyDescent="0.25">
      <c r="A409">
        <v>2021</v>
      </c>
      <c r="B409" t="s">
        <v>47</v>
      </c>
      <c r="C409">
        <v>4</v>
      </c>
      <c r="D409">
        <v>2</v>
      </c>
      <c r="E409">
        <v>289994</v>
      </c>
      <c r="F409">
        <v>26405904</v>
      </c>
      <c r="G409">
        <v>1546</v>
      </c>
      <c r="H409">
        <v>336934</v>
      </c>
      <c r="I409">
        <v>154606</v>
      </c>
      <c r="J409">
        <v>23976090</v>
      </c>
      <c r="K409">
        <v>2800738</v>
      </c>
      <c r="L409">
        <v>530576971</v>
      </c>
      <c r="M409">
        <v>6595214</v>
      </c>
      <c r="N409">
        <v>169944390</v>
      </c>
      <c r="O409">
        <v>836200</v>
      </c>
      <c r="P409">
        <v>23598643</v>
      </c>
    </row>
    <row r="410" spans="1:16" x14ac:dyDescent="0.25">
      <c r="A410">
        <v>2021</v>
      </c>
      <c r="B410" t="s">
        <v>47</v>
      </c>
      <c r="C410">
        <v>4</v>
      </c>
      <c r="D410">
        <v>2</v>
      </c>
      <c r="E410">
        <v>305130</v>
      </c>
      <c r="F410">
        <v>26711034</v>
      </c>
      <c r="G410">
        <v>1676</v>
      </c>
      <c r="H410">
        <v>338610</v>
      </c>
      <c r="I410">
        <v>180656</v>
      </c>
      <c r="J410">
        <v>24156746</v>
      </c>
      <c r="K410">
        <v>3041615</v>
      </c>
      <c r="L410">
        <v>533618586</v>
      </c>
      <c r="M410">
        <v>6236477</v>
      </c>
      <c r="N410">
        <v>176180867</v>
      </c>
      <c r="O410">
        <v>769335</v>
      </c>
      <c r="P410">
        <v>24367978</v>
      </c>
    </row>
    <row r="411" spans="1:16" x14ac:dyDescent="0.25">
      <c r="A411">
        <v>2021</v>
      </c>
      <c r="B411" t="s">
        <v>47</v>
      </c>
      <c r="C411">
        <v>4</v>
      </c>
      <c r="D411">
        <v>2</v>
      </c>
      <c r="E411">
        <v>339830</v>
      </c>
      <c r="F411">
        <v>27050864</v>
      </c>
      <c r="G411">
        <v>1808</v>
      </c>
      <c r="H411">
        <v>340418</v>
      </c>
      <c r="I411">
        <v>150760</v>
      </c>
      <c r="J411">
        <v>24307506</v>
      </c>
      <c r="K411">
        <v>2932291</v>
      </c>
      <c r="L411">
        <v>536550877</v>
      </c>
      <c r="M411">
        <v>5402348</v>
      </c>
      <c r="N411">
        <v>181583215</v>
      </c>
      <c r="O411">
        <v>462506</v>
      </c>
      <c r="P411">
        <v>24830484</v>
      </c>
    </row>
    <row r="412" spans="1:16" x14ac:dyDescent="0.25">
      <c r="A412">
        <v>2021</v>
      </c>
      <c r="B412" t="s">
        <v>47</v>
      </c>
      <c r="C412">
        <v>4</v>
      </c>
      <c r="D412">
        <v>2</v>
      </c>
      <c r="E412">
        <v>321708</v>
      </c>
      <c r="F412">
        <v>27372572</v>
      </c>
      <c r="G412">
        <v>1760</v>
      </c>
      <c r="H412">
        <v>342178</v>
      </c>
      <c r="I412">
        <v>193492</v>
      </c>
      <c r="J412">
        <v>24500998</v>
      </c>
      <c r="K412">
        <v>2930925</v>
      </c>
      <c r="L412">
        <v>539481802</v>
      </c>
      <c r="M412">
        <v>6904422</v>
      </c>
      <c r="N412">
        <v>188487637</v>
      </c>
      <c r="O412">
        <v>1072177</v>
      </c>
      <c r="P412">
        <v>25902661</v>
      </c>
    </row>
    <row r="413" spans="1:16" x14ac:dyDescent="0.25">
      <c r="A413">
        <v>2021</v>
      </c>
      <c r="B413" t="s">
        <v>47</v>
      </c>
      <c r="C413">
        <v>4</v>
      </c>
      <c r="D413">
        <v>2</v>
      </c>
      <c r="E413">
        <v>370612</v>
      </c>
      <c r="F413">
        <v>27743184</v>
      </c>
      <c r="G413">
        <v>2052</v>
      </c>
      <c r="H413">
        <v>344230</v>
      </c>
      <c r="I413">
        <v>164542</v>
      </c>
      <c r="J413">
        <v>24665540</v>
      </c>
      <c r="K413">
        <v>3152905</v>
      </c>
      <c r="L413">
        <v>542634707</v>
      </c>
      <c r="M413">
        <v>4511761</v>
      </c>
      <c r="N413">
        <v>192999398</v>
      </c>
      <c r="O413">
        <v>751302</v>
      </c>
      <c r="P413">
        <v>26653963</v>
      </c>
    </row>
    <row r="414" spans="1:16" x14ac:dyDescent="0.25">
      <c r="A414">
        <v>2021</v>
      </c>
      <c r="B414" t="s">
        <v>47</v>
      </c>
      <c r="C414">
        <v>4</v>
      </c>
      <c r="D414">
        <v>2</v>
      </c>
      <c r="E414">
        <v>399168</v>
      </c>
      <c r="F414">
        <v>28142352</v>
      </c>
      <c r="G414">
        <v>2076</v>
      </c>
      <c r="H414">
        <v>346306</v>
      </c>
      <c r="I414">
        <v>186850</v>
      </c>
      <c r="J414">
        <v>24852390</v>
      </c>
      <c r="K414">
        <v>3041835</v>
      </c>
      <c r="L414">
        <v>545676542</v>
      </c>
      <c r="M414">
        <v>5754007</v>
      </c>
      <c r="N414">
        <v>198753405</v>
      </c>
      <c r="O414">
        <v>870809</v>
      </c>
      <c r="P414">
        <v>27524772</v>
      </c>
    </row>
    <row r="415" spans="1:16" x14ac:dyDescent="0.25">
      <c r="A415">
        <v>2021</v>
      </c>
      <c r="B415" t="s">
        <v>47</v>
      </c>
      <c r="C415">
        <v>4</v>
      </c>
      <c r="D415">
        <v>3</v>
      </c>
      <c r="E415">
        <v>433676</v>
      </c>
      <c r="F415">
        <v>28576028</v>
      </c>
      <c r="G415">
        <v>2368</v>
      </c>
      <c r="H415">
        <v>348674</v>
      </c>
      <c r="I415">
        <v>235798</v>
      </c>
      <c r="J415">
        <v>25088188</v>
      </c>
      <c r="K415">
        <v>3125623</v>
      </c>
      <c r="L415">
        <v>548802165</v>
      </c>
      <c r="M415">
        <v>4333839</v>
      </c>
      <c r="N415">
        <v>203087244</v>
      </c>
      <c r="O415">
        <v>1098179</v>
      </c>
      <c r="P415">
        <v>28622951</v>
      </c>
    </row>
    <row r="416" spans="1:16" x14ac:dyDescent="0.25">
      <c r="A416">
        <v>2021</v>
      </c>
      <c r="B416" t="s">
        <v>47</v>
      </c>
      <c r="C416">
        <v>4</v>
      </c>
      <c r="D416">
        <v>3</v>
      </c>
      <c r="E416">
        <v>468004</v>
      </c>
      <c r="F416">
        <v>29044032</v>
      </c>
      <c r="G416">
        <v>2676</v>
      </c>
      <c r="H416">
        <v>351350</v>
      </c>
      <c r="I416">
        <v>245772</v>
      </c>
      <c r="J416">
        <v>25333960</v>
      </c>
      <c r="K416">
        <v>3290339</v>
      </c>
      <c r="L416">
        <v>552092504</v>
      </c>
      <c r="M416">
        <v>4111362</v>
      </c>
      <c r="N416">
        <v>207198606</v>
      </c>
      <c r="O416">
        <v>1286206</v>
      </c>
      <c r="P416">
        <v>29909157</v>
      </c>
    </row>
    <row r="417" spans="1:16" x14ac:dyDescent="0.25">
      <c r="A417">
        <v>2021</v>
      </c>
      <c r="B417" t="s">
        <v>47</v>
      </c>
      <c r="C417">
        <v>4</v>
      </c>
      <c r="D417">
        <v>3</v>
      </c>
      <c r="E417">
        <v>521790</v>
      </c>
      <c r="F417">
        <v>29565822</v>
      </c>
      <c r="G417">
        <v>2996</v>
      </c>
      <c r="H417">
        <v>354346</v>
      </c>
      <c r="I417">
        <v>276418</v>
      </c>
      <c r="J417">
        <v>25610378</v>
      </c>
      <c r="K417">
        <v>3466244</v>
      </c>
      <c r="L417">
        <v>555558748</v>
      </c>
      <c r="M417">
        <v>4039305</v>
      </c>
      <c r="N417">
        <v>211237911</v>
      </c>
      <c r="O417">
        <v>1305726</v>
      </c>
      <c r="P417">
        <v>31214883</v>
      </c>
    </row>
    <row r="418" spans="1:16" x14ac:dyDescent="0.25">
      <c r="A418">
        <v>2021</v>
      </c>
      <c r="B418" t="s">
        <v>47</v>
      </c>
      <c r="C418">
        <v>4</v>
      </c>
      <c r="D418">
        <v>3</v>
      </c>
      <c r="E418">
        <v>550166</v>
      </c>
      <c r="F418">
        <v>30115988</v>
      </c>
      <c r="G418">
        <v>3240</v>
      </c>
      <c r="H418">
        <v>357586</v>
      </c>
      <c r="I418">
        <v>287678</v>
      </c>
      <c r="J418">
        <v>25898056</v>
      </c>
      <c r="K418">
        <v>3248539</v>
      </c>
      <c r="L418">
        <v>558807287</v>
      </c>
      <c r="M418">
        <v>1881012</v>
      </c>
      <c r="N418">
        <v>213118923</v>
      </c>
      <c r="O418">
        <v>577746</v>
      </c>
      <c r="P418">
        <v>31792629</v>
      </c>
    </row>
    <row r="419" spans="1:16" x14ac:dyDescent="0.25">
      <c r="A419">
        <v>2021</v>
      </c>
      <c r="B419" t="s">
        <v>47</v>
      </c>
      <c r="C419">
        <v>4</v>
      </c>
      <c r="D419">
        <v>3</v>
      </c>
      <c r="E419">
        <v>514034</v>
      </c>
      <c r="F419">
        <v>30630022</v>
      </c>
      <c r="G419">
        <v>3514</v>
      </c>
      <c r="H419">
        <v>361100</v>
      </c>
      <c r="I419">
        <v>308738</v>
      </c>
      <c r="J419">
        <v>26206794</v>
      </c>
      <c r="K419">
        <v>3190904</v>
      </c>
      <c r="L419">
        <v>561998191</v>
      </c>
      <c r="M419">
        <v>4570452</v>
      </c>
      <c r="N419">
        <v>217689375</v>
      </c>
      <c r="O419">
        <v>1960304</v>
      </c>
      <c r="P419">
        <v>33752933</v>
      </c>
    </row>
    <row r="420" spans="1:16" x14ac:dyDescent="0.25">
      <c r="A420">
        <v>2021</v>
      </c>
      <c r="B420" t="s">
        <v>47</v>
      </c>
      <c r="C420">
        <v>4</v>
      </c>
      <c r="D420">
        <v>3</v>
      </c>
      <c r="E420">
        <v>588756</v>
      </c>
      <c r="F420">
        <v>31218778</v>
      </c>
      <c r="G420">
        <v>4042</v>
      </c>
      <c r="H420">
        <v>365142</v>
      </c>
      <c r="I420">
        <v>333336</v>
      </c>
      <c r="J420">
        <v>26540130</v>
      </c>
      <c r="K420">
        <v>3562527</v>
      </c>
      <c r="L420">
        <v>565560718</v>
      </c>
      <c r="M420">
        <v>3967890</v>
      </c>
      <c r="N420">
        <v>221657265</v>
      </c>
      <c r="O420">
        <v>1988084</v>
      </c>
      <c r="P420">
        <v>35741017</v>
      </c>
    </row>
    <row r="421" spans="1:16" x14ac:dyDescent="0.25">
      <c r="A421">
        <v>2021</v>
      </c>
      <c r="B421" t="s">
        <v>47</v>
      </c>
      <c r="C421">
        <v>4</v>
      </c>
      <c r="D421">
        <v>3</v>
      </c>
      <c r="E421">
        <v>631504</v>
      </c>
      <c r="F421">
        <v>31850282</v>
      </c>
      <c r="G421">
        <v>4202</v>
      </c>
      <c r="H421">
        <v>369344</v>
      </c>
      <c r="I421">
        <v>358868</v>
      </c>
      <c r="J421">
        <v>26898998</v>
      </c>
      <c r="K421">
        <v>3668570</v>
      </c>
      <c r="L421">
        <v>569229288</v>
      </c>
      <c r="M421">
        <v>3002818</v>
      </c>
      <c r="N421">
        <v>224660083</v>
      </c>
      <c r="O421">
        <v>1417392</v>
      </c>
      <c r="P421">
        <v>37158409</v>
      </c>
    </row>
    <row r="422" spans="1:16" x14ac:dyDescent="0.25">
      <c r="A422">
        <v>2021</v>
      </c>
      <c r="B422" t="s">
        <v>47</v>
      </c>
      <c r="C422">
        <v>4</v>
      </c>
      <c r="D422">
        <v>4</v>
      </c>
      <c r="E422">
        <v>665062</v>
      </c>
      <c r="F422">
        <v>32515344</v>
      </c>
      <c r="G422">
        <v>4514</v>
      </c>
      <c r="H422">
        <v>373858</v>
      </c>
      <c r="I422">
        <v>384634</v>
      </c>
      <c r="J422">
        <v>27283632</v>
      </c>
      <c r="K422">
        <v>3753521</v>
      </c>
      <c r="L422">
        <v>572982809</v>
      </c>
      <c r="M422">
        <v>3845289</v>
      </c>
      <c r="N422">
        <v>228505372</v>
      </c>
      <c r="O422">
        <v>2425328</v>
      </c>
      <c r="P422">
        <v>39583737</v>
      </c>
    </row>
    <row r="423" spans="1:16" x14ac:dyDescent="0.25">
      <c r="A423">
        <v>2021</v>
      </c>
      <c r="B423" t="s">
        <v>47</v>
      </c>
      <c r="C423">
        <v>4</v>
      </c>
      <c r="D423">
        <v>4</v>
      </c>
      <c r="E423">
        <v>690592</v>
      </c>
      <c r="F423">
        <v>33205936</v>
      </c>
      <c r="G423">
        <v>5240</v>
      </c>
      <c r="H423">
        <v>379098</v>
      </c>
      <c r="I423">
        <v>441090</v>
      </c>
      <c r="J423">
        <v>27724722</v>
      </c>
      <c r="K423">
        <v>3925618</v>
      </c>
      <c r="L423">
        <v>576908427</v>
      </c>
      <c r="M423">
        <v>3720684</v>
      </c>
      <c r="N423">
        <v>232226056</v>
      </c>
      <c r="O423">
        <v>2059881</v>
      </c>
      <c r="P423">
        <v>41643618</v>
      </c>
    </row>
    <row r="424" spans="1:16" x14ac:dyDescent="0.25">
      <c r="A424">
        <v>2021</v>
      </c>
      <c r="B424" t="s">
        <v>47</v>
      </c>
      <c r="C424">
        <v>4</v>
      </c>
      <c r="D424">
        <v>4</v>
      </c>
      <c r="E424">
        <v>697992</v>
      </c>
      <c r="F424">
        <v>33903928</v>
      </c>
      <c r="G424">
        <v>5522</v>
      </c>
      <c r="H424">
        <v>384620</v>
      </c>
      <c r="I424">
        <v>431618</v>
      </c>
      <c r="J424">
        <v>28156340</v>
      </c>
      <c r="K424">
        <v>3815783</v>
      </c>
      <c r="L424">
        <v>580724210</v>
      </c>
      <c r="M424">
        <v>3284028</v>
      </c>
      <c r="N424">
        <v>235510084</v>
      </c>
      <c r="O424">
        <v>1775266</v>
      </c>
      <c r="P424">
        <v>43418884</v>
      </c>
    </row>
    <row r="425" spans="1:16" x14ac:dyDescent="0.25">
      <c r="A425">
        <v>2021</v>
      </c>
      <c r="B425" t="s">
        <v>47</v>
      </c>
      <c r="C425">
        <v>4</v>
      </c>
      <c r="D425">
        <v>4</v>
      </c>
      <c r="E425">
        <v>709316</v>
      </c>
      <c r="F425">
        <v>34613244</v>
      </c>
      <c r="G425">
        <v>5616</v>
      </c>
      <c r="H425">
        <v>390236</v>
      </c>
      <c r="I425">
        <v>437252</v>
      </c>
      <c r="J425">
        <v>28593592</v>
      </c>
      <c r="K425">
        <v>3446337</v>
      </c>
      <c r="L425">
        <v>584170547</v>
      </c>
      <c r="M425">
        <v>1370482</v>
      </c>
      <c r="N425">
        <v>236880566</v>
      </c>
      <c r="O425">
        <v>617487</v>
      </c>
      <c r="P425">
        <v>44036371</v>
      </c>
    </row>
    <row r="426" spans="1:16" x14ac:dyDescent="0.25">
      <c r="A426">
        <v>2021</v>
      </c>
      <c r="B426" t="s">
        <v>47</v>
      </c>
      <c r="C426">
        <v>4</v>
      </c>
      <c r="D426">
        <v>4</v>
      </c>
      <c r="E426">
        <v>638942</v>
      </c>
      <c r="F426">
        <v>35252186</v>
      </c>
      <c r="G426">
        <v>5524</v>
      </c>
      <c r="H426">
        <v>395760</v>
      </c>
      <c r="I426">
        <v>498018</v>
      </c>
      <c r="J426">
        <v>29091610</v>
      </c>
      <c r="K426">
        <v>3442204</v>
      </c>
      <c r="L426">
        <v>587612751</v>
      </c>
      <c r="M426">
        <v>4185876</v>
      </c>
      <c r="N426">
        <v>241066442</v>
      </c>
      <c r="O426">
        <v>2518085</v>
      </c>
      <c r="P426">
        <v>46554456</v>
      </c>
    </row>
    <row r="427" spans="1:16" x14ac:dyDescent="0.25">
      <c r="A427">
        <v>2021</v>
      </c>
      <c r="B427" t="s">
        <v>47</v>
      </c>
      <c r="C427">
        <v>4</v>
      </c>
      <c r="D427">
        <v>4</v>
      </c>
      <c r="E427">
        <v>725826</v>
      </c>
      <c r="F427">
        <v>35978012</v>
      </c>
      <c r="G427">
        <v>6572</v>
      </c>
      <c r="H427">
        <v>402332</v>
      </c>
      <c r="I427">
        <v>524698</v>
      </c>
      <c r="J427">
        <v>29616308</v>
      </c>
      <c r="K427">
        <v>3767411</v>
      </c>
      <c r="L427">
        <v>591380162</v>
      </c>
      <c r="M427">
        <v>3133328</v>
      </c>
      <c r="N427">
        <v>244199770</v>
      </c>
      <c r="O427">
        <v>1962691</v>
      </c>
      <c r="P427">
        <v>48517147</v>
      </c>
    </row>
    <row r="428" spans="1:16" x14ac:dyDescent="0.25">
      <c r="A428">
        <v>2021</v>
      </c>
      <c r="B428" t="s">
        <v>47</v>
      </c>
      <c r="C428">
        <v>4</v>
      </c>
      <c r="D428">
        <v>4</v>
      </c>
      <c r="E428">
        <v>758806</v>
      </c>
      <c r="F428">
        <v>36736818</v>
      </c>
      <c r="G428">
        <v>7292</v>
      </c>
      <c r="H428">
        <v>409624</v>
      </c>
      <c r="I428">
        <v>548342</v>
      </c>
      <c r="J428">
        <v>30164650</v>
      </c>
      <c r="K428">
        <v>3863607</v>
      </c>
      <c r="L428">
        <v>595243769</v>
      </c>
      <c r="M428">
        <v>2559692</v>
      </c>
      <c r="N428">
        <v>246759462</v>
      </c>
      <c r="O428">
        <v>1812093</v>
      </c>
      <c r="P428">
        <v>50329240</v>
      </c>
    </row>
    <row r="429" spans="1:16" x14ac:dyDescent="0.25">
      <c r="A429">
        <v>2021</v>
      </c>
      <c r="B429" t="s">
        <v>47</v>
      </c>
      <c r="C429">
        <v>4</v>
      </c>
      <c r="D429">
        <v>5</v>
      </c>
      <c r="E429">
        <v>773546</v>
      </c>
      <c r="F429">
        <v>37510364</v>
      </c>
      <c r="G429">
        <v>7004</v>
      </c>
      <c r="H429">
        <v>416628</v>
      </c>
      <c r="I429">
        <v>583454</v>
      </c>
      <c r="J429">
        <v>30748104</v>
      </c>
      <c r="K429">
        <v>4070077</v>
      </c>
      <c r="L429">
        <v>599313846</v>
      </c>
      <c r="M429">
        <v>2546354</v>
      </c>
      <c r="N429">
        <v>249305816</v>
      </c>
      <c r="O429">
        <v>1889797</v>
      </c>
      <c r="P429">
        <v>52219037</v>
      </c>
    </row>
    <row r="430" spans="1:16" x14ac:dyDescent="0.25">
      <c r="A430">
        <v>2021</v>
      </c>
      <c r="B430" t="s">
        <v>47</v>
      </c>
      <c r="C430">
        <v>4</v>
      </c>
      <c r="D430">
        <v>5</v>
      </c>
      <c r="E430">
        <v>804028</v>
      </c>
      <c r="F430">
        <v>38314392</v>
      </c>
      <c r="G430">
        <v>7050</v>
      </c>
      <c r="H430">
        <v>423678</v>
      </c>
      <c r="I430">
        <v>598396</v>
      </c>
      <c r="J430">
        <v>31346500</v>
      </c>
      <c r="K430">
        <v>4109487</v>
      </c>
      <c r="L430">
        <v>603423333</v>
      </c>
      <c r="M430">
        <v>3136639</v>
      </c>
      <c r="N430">
        <v>252442455</v>
      </c>
      <c r="O430">
        <v>2339986</v>
      </c>
      <c r="P430">
        <v>54559023</v>
      </c>
    </row>
    <row r="431" spans="1:16" x14ac:dyDescent="0.25">
      <c r="A431">
        <v>2021</v>
      </c>
      <c r="B431" t="s">
        <v>17</v>
      </c>
      <c r="C431">
        <v>5</v>
      </c>
      <c r="D431">
        <v>1</v>
      </c>
      <c r="E431">
        <v>785152</v>
      </c>
      <c r="F431">
        <v>39099544</v>
      </c>
      <c r="G431">
        <v>7370</v>
      </c>
      <c r="H431">
        <v>431048</v>
      </c>
      <c r="I431">
        <v>617376</v>
      </c>
      <c r="J431">
        <v>31963876</v>
      </c>
      <c r="K431">
        <v>3973355</v>
      </c>
      <c r="L431">
        <v>607396688</v>
      </c>
      <c r="M431">
        <v>2226100</v>
      </c>
      <c r="N431">
        <v>254668555</v>
      </c>
      <c r="O431">
        <v>1415142</v>
      </c>
      <c r="P431">
        <v>55974165</v>
      </c>
    </row>
    <row r="432" spans="1:16" x14ac:dyDescent="0.25">
      <c r="A432">
        <v>2021</v>
      </c>
      <c r="B432" t="s">
        <v>17</v>
      </c>
      <c r="C432">
        <v>5</v>
      </c>
      <c r="D432">
        <v>1</v>
      </c>
      <c r="E432">
        <v>740180</v>
      </c>
      <c r="F432">
        <v>39839724</v>
      </c>
      <c r="G432">
        <v>6846</v>
      </c>
      <c r="H432">
        <v>437894</v>
      </c>
      <c r="I432">
        <v>600008</v>
      </c>
      <c r="J432">
        <v>32563884</v>
      </c>
      <c r="K432">
        <v>3517475</v>
      </c>
      <c r="L432">
        <v>610914163</v>
      </c>
      <c r="M432">
        <v>405867</v>
      </c>
      <c r="N432">
        <v>255074422</v>
      </c>
      <c r="O432">
        <v>357697</v>
      </c>
      <c r="P432">
        <v>56331862</v>
      </c>
    </row>
    <row r="433" spans="1:16" x14ac:dyDescent="0.25">
      <c r="A433">
        <v>2021</v>
      </c>
      <c r="B433" t="s">
        <v>17</v>
      </c>
      <c r="C433">
        <v>5</v>
      </c>
      <c r="D433">
        <v>1</v>
      </c>
      <c r="E433">
        <v>711538</v>
      </c>
      <c r="F433">
        <v>40551262</v>
      </c>
      <c r="G433">
        <v>6878</v>
      </c>
      <c r="H433">
        <v>444772</v>
      </c>
      <c r="I433">
        <v>637820</v>
      </c>
      <c r="J433">
        <v>33201704</v>
      </c>
      <c r="K433">
        <v>3491681</v>
      </c>
      <c r="L433">
        <v>614405844</v>
      </c>
      <c r="M433">
        <v>1702825</v>
      </c>
      <c r="N433">
        <v>256777247</v>
      </c>
      <c r="O433">
        <v>1754998</v>
      </c>
      <c r="P433">
        <v>58086860</v>
      </c>
    </row>
    <row r="434" spans="1:16" x14ac:dyDescent="0.25">
      <c r="A434">
        <v>2021</v>
      </c>
      <c r="B434" t="s">
        <v>17</v>
      </c>
      <c r="C434">
        <v>5</v>
      </c>
      <c r="D434">
        <v>1</v>
      </c>
      <c r="E434">
        <v>765694</v>
      </c>
      <c r="F434">
        <v>41316956</v>
      </c>
      <c r="G434">
        <v>7572</v>
      </c>
      <c r="H434">
        <v>452344</v>
      </c>
      <c r="I434">
        <v>675396</v>
      </c>
      <c r="J434">
        <v>33877100</v>
      </c>
      <c r="K434">
        <v>3595333</v>
      </c>
      <c r="L434">
        <v>618001177</v>
      </c>
      <c r="M434">
        <v>1631182</v>
      </c>
      <c r="N434">
        <v>258408429</v>
      </c>
      <c r="O434">
        <v>1478007</v>
      </c>
      <c r="P434">
        <v>59564867</v>
      </c>
    </row>
    <row r="435" spans="1:16" x14ac:dyDescent="0.25">
      <c r="A435">
        <v>2021</v>
      </c>
      <c r="B435" t="s">
        <v>17</v>
      </c>
      <c r="C435">
        <v>5</v>
      </c>
      <c r="D435">
        <v>1</v>
      </c>
      <c r="E435">
        <v>825248</v>
      </c>
      <c r="F435">
        <v>42142204</v>
      </c>
      <c r="G435">
        <v>7958</v>
      </c>
      <c r="H435">
        <v>460302</v>
      </c>
      <c r="I435">
        <v>661436</v>
      </c>
      <c r="J435">
        <v>34538536</v>
      </c>
      <c r="K435">
        <v>4059014</v>
      </c>
      <c r="L435">
        <v>622060191</v>
      </c>
      <c r="M435">
        <v>1857502</v>
      </c>
      <c r="N435">
        <v>260265931</v>
      </c>
      <c r="O435">
        <v>2166695</v>
      </c>
      <c r="P435">
        <v>61731562</v>
      </c>
    </row>
    <row r="436" spans="1:16" x14ac:dyDescent="0.25">
      <c r="A436">
        <v>2021</v>
      </c>
      <c r="B436" t="s">
        <v>17</v>
      </c>
      <c r="C436">
        <v>5</v>
      </c>
      <c r="D436">
        <v>1</v>
      </c>
      <c r="E436">
        <v>828560</v>
      </c>
      <c r="F436">
        <v>42970764</v>
      </c>
      <c r="G436">
        <v>7846</v>
      </c>
      <c r="H436">
        <v>468148</v>
      </c>
      <c r="I436">
        <v>656698</v>
      </c>
      <c r="J436">
        <v>35195234</v>
      </c>
      <c r="K436">
        <v>4054365</v>
      </c>
      <c r="L436">
        <v>626114556</v>
      </c>
      <c r="M436">
        <v>2223041</v>
      </c>
      <c r="N436">
        <v>262488972</v>
      </c>
      <c r="O436">
        <v>2684440</v>
      </c>
      <c r="P436">
        <v>64416002</v>
      </c>
    </row>
    <row r="437" spans="1:16" x14ac:dyDescent="0.25">
      <c r="A437">
        <v>2021</v>
      </c>
      <c r="B437" t="s">
        <v>17</v>
      </c>
      <c r="C437">
        <v>5</v>
      </c>
      <c r="D437">
        <v>1</v>
      </c>
      <c r="E437">
        <v>813802</v>
      </c>
      <c r="F437">
        <v>43784566</v>
      </c>
      <c r="G437">
        <v>8466</v>
      </c>
      <c r="H437">
        <v>476614</v>
      </c>
      <c r="I437">
        <v>655350</v>
      </c>
      <c r="J437">
        <v>35850584</v>
      </c>
      <c r="K437">
        <v>4046305</v>
      </c>
      <c r="L437">
        <v>630160861</v>
      </c>
      <c r="M437">
        <v>2046520</v>
      </c>
      <c r="N437">
        <v>264535492</v>
      </c>
      <c r="O437">
        <v>2688936</v>
      </c>
      <c r="P437">
        <v>67104938</v>
      </c>
    </row>
    <row r="438" spans="1:16" x14ac:dyDescent="0.25">
      <c r="A438">
        <v>2021</v>
      </c>
      <c r="B438" t="s">
        <v>17</v>
      </c>
      <c r="C438">
        <v>5</v>
      </c>
      <c r="D438">
        <v>2</v>
      </c>
      <c r="E438">
        <v>807616</v>
      </c>
      <c r="F438">
        <v>44592182</v>
      </c>
      <c r="G438">
        <v>8184</v>
      </c>
      <c r="H438">
        <v>484798</v>
      </c>
      <c r="I438">
        <v>772790</v>
      </c>
      <c r="J438">
        <v>36623374</v>
      </c>
      <c r="K438">
        <v>4014568</v>
      </c>
      <c r="L438">
        <v>634175429</v>
      </c>
      <c r="M438">
        <v>1734254</v>
      </c>
      <c r="N438">
        <v>266269746</v>
      </c>
      <c r="O438">
        <v>2443707</v>
      </c>
      <c r="P438">
        <v>69548645</v>
      </c>
    </row>
    <row r="439" spans="1:16" x14ac:dyDescent="0.25">
      <c r="A439">
        <v>2021</v>
      </c>
      <c r="B439" t="s">
        <v>17</v>
      </c>
      <c r="C439">
        <v>5</v>
      </c>
      <c r="D439">
        <v>2</v>
      </c>
      <c r="E439">
        <v>732910</v>
      </c>
      <c r="F439">
        <v>45325092</v>
      </c>
      <c r="G439">
        <v>7498</v>
      </c>
      <c r="H439">
        <v>492296</v>
      </c>
      <c r="I439">
        <v>707554</v>
      </c>
      <c r="J439">
        <v>37330928</v>
      </c>
      <c r="K439">
        <v>3446842</v>
      </c>
      <c r="L439">
        <v>637622271</v>
      </c>
      <c r="M439">
        <v>848620</v>
      </c>
      <c r="N439">
        <v>267118366</v>
      </c>
      <c r="O439">
        <v>625011</v>
      </c>
      <c r="P439">
        <v>70173656</v>
      </c>
    </row>
    <row r="440" spans="1:16" x14ac:dyDescent="0.25">
      <c r="A440">
        <v>2021</v>
      </c>
      <c r="B440" t="s">
        <v>17</v>
      </c>
      <c r="C440">
        <v>5</v>
      </c>
      <c r="D440">
        <v>2</v>
      </c>
      <c r="E440">
        <v>658982</v>
      </c>
      <c r="F440">
        <v>45984074</v>
      </c>
      <c r="G440">
        <v>7758</v>
      </c>
      <c r="H440">
        <v>500054</v>
      </c>
      <c r="I440">
        <v>711860</v>
      </c>
      <c r="J440">
        <v>38042788</v>
      </c>
      <c r="K440">
        <v>3703147</v>
      </c>
      <c r="L440">
        <v>641325418</v>
      </c>
      <c r="M440">
        <v>2177063</v>
      </c>
      <c r="N440">
        <v>269295429</v>
      </c>
      <c r="O440">
        <v>2880963</v>
      </c>
      <c r="P440">
        <v>73054619</v>
      </c>
    </row>
    <row r="441" spans="1:16" x14ac:dyDescent="0.25">
      <c r="A441">
        <v>2021</v>
      </c>
      <c r="B441" t="s">
        <v>17</v>
      </c>
      <c r="C441">
        <v>5</v>
      </c>
      <c r="D441">
        <v>2</v>
      </c>
      <c r="E441">
        <v>697110</v>
      </c>
      <c r="F441">
        <v>46681184</v>
      </c>
      <c r="G441">
        <v>8396</v>
      </c>
      <c r="H441">
        <v>508450</v>
      </c>
      <c r="I441">
        <v>710796</v>
      </c>
      <c r="J441">
        <v>38753584</v>
      </c>
      <c r="K441">
        <v>4041967</v>
      </c>
      <c r="L441">
        <v>645367385</v>
      </c>
      <c r="M441">
        <v>2248566</v>
      </c>
      <c r="N441">
        <v>271543995</v>
      </c>
      <c r="O441">
        <v>2792673</v>
      </c>
      <c r="P441">
        <v>75847292</v>
      </c>
    </row>
    <row r="442" spans="1:16" x14ac:dyDescent="0.25">
      <c r="A442">
        <v>2021</v>
      </c>
      <c r="B442" t="s">
        <v>17</v>
      </c>
      <c r="C442">
        <v>5</v>
      </c>
      <c r="D442">
        <v>2</v>
      </c>
      <c r="E442">
        <v>725264</v>
      </c>
      <c r="F442">
        <v>47406448</v>
      </c>
      <c r="G442">
        <v>8256</v>
      </c>
      <c r="H442">
        <v>516706</v>
      </c>
      <c r="I442">
        <v>704010</v>
      </c>
      <c r="J442">
        <v>39457594</v>
      </c>
      <c r="K442">
        <v>4015673</v>
      </c>
      <c r="L442">
        <v>649383058</v>
      </c>
      <c r="M442">
        <v>2075285</v>
      </c>
      <c r="N442">
        <v>273619280</v>
      </c>
      <c r="O442">
        <v>1872476</v>
      </c>
      <c r="P442">
        <v>77719768</v>
      </c>
    </row>
    <row r="443" spans="1:16" x14ac:dyDescent="0.25">
      <c r="A443">
        <v>2021</v>
      </c>
      <c r="B443" t="s">
        <v>17</v>
      </c>
      <c r="C443">
        <v>5</v>
      </c>
      <c r="D443">
        <v>2</v>
      </c>
      <c r="E443">
        <v>686010</v>
      </c>
      <c r="F443">
        <v>48092458</v>
      </c>
      <c r="G443">
        <v>8000</v>
      </c>
      <c r="H443">
        <v>524706</v>
      </c>
      <c r="I443">
        <v>689352</v>
      </c>
      <c r="J443">
        <v>40146946</v>
      </c>
      <c r="K443">
        <v>3999781</v>
      </c>
      <c r="L443">
        <v>653382839</v>
      </c>
      <c r="M443">
        <v>2120299</v>
      </c>
      <c r="N443">
        <v>275739579</v>
      </c>
      <c r="O443">
        <v>2041007</v>
      </c>
      <c r="P443">
        <v>79760775</v>
      </c>
    </row>
    <row r="444" spans="1:16" x14ac:dyDescent="0.25">
      <c r="A444">
        <v>2021</v>
      </c>
      <c r="B444" t="s">
        <v>17</v>
      </c>
      <c r="C444">
        <v>5</v>
      </c>
      <c r="D444">
        <v>2</v>
      </c>
      <c r="E444">
        <v>652512</v>
      </c>
      <c r="F444">
        <v>48744970</v>
      </c>
      <c r="G444">
        <v>7778</v>
      </c>
      <c r="H444">
        <v>532484</v>
      </c>
      <c r="I444">
        <v>706400</v>
      </c>
      <c r="J444">
        <v>40853346</v>
      </c>
      <c r="K444">
        <v>3755437</v>
      </c>
      <c r="L444">
        <v>657138276</v>
      </c>
      <c r="M444">
        <v>1312538</v>
      </c>
      <c r="N444">
        <v>277052117</v>
      </c>
      <c r="O444">
        <v>1005452</v>
      </c>
      <c r="P444">
        <v>80766227</v>
      </c>
    </row>
    <row r="445" spans="1:16" x14ac:dyDescent="0.25">
      <c r="A445">
        <v>2021</v>
      </c>
      <c r="B445" t="s">
        <v>17</v>
      </c>
      <c r="C445">
        <v>5</v>
      </c>
      <c r="D445">
        <v>3</v>
      </c>
      <c r="E445">
        <v>621514</v>
      </c>
      <c r="F445">
        <v>49366484</v>
      </c>
      <c r="G445">
        <v>8154</v>
      </c>
      <c r="H445">
        <v>540638</v>
      </c>
      <c r="I445">
        <v>725094</v>
      </c>
      <c r="J445">
        <v>41578440</v>
      </c>
      <c r="K445">
        <v>3837010</v>
      </c>
      <c r="L445">
        <v>660975286</v>
      </c>
      <c r="M445">
        <v>2296202</v>
      </c>
      <c r="N445">
        <v>279348319</v>
      </c>
      <c r="O445">
        <v>1228968</v>
      </c>
      <c r="P445">
        <v>81995195</v>
      </c>
    </row>
    <row r="446" spans="1:16" x14ac:dyDescent="0.25">
      <c r="A446">
        <v>2021</v>
      </c>
      <c r="B446" t="s">
        <v>17</v>
      </c>
      <c r="C446">
        <v>5</v>
      </c>
      <c r="D446">
        <v>3</v>
      </c>
      <c r="E446">
        <v>563674</v>
      </c>
      <c r="F446">
        <v>49930158</v>
      </c>
      <c r="G446">
        <v>8196</v>
      </c>
      <c r="H446">
        <v>548834</v>
      </c>
      <c r="I446">
        <v>757052</v>
      </c>
      <c r="J446">
        <v>42335492</v>
      </c>
      <c r="K446">
        <v>3610532</v>
      </c>
      <c r="L446">
        <v>664585818</v>
      </c>
      <c r="M446">
        <v>1246485</v>
      </c>
      <c r="N446">
        <v>280594804</v>
      </c>
      <c r="O446">
        <v>159052</v>
      </c>
      <c r="P446">
        <v>82154247</v>
      </c>
    </row>
    <row r="447" spans="1:16" x14ac:dyDescent="0.25">
      <c r="A447">
        <v>2021</v>
      </c>
      <c r="B447" t="s">
        <v>17</v>
      </c>
      <c r="C447">
        <v>5</v>
      </c>
      <c r="D447">
        <v>3</v>
      </c>
      <c r="E447">
        <v>526042</v>
      </c>
      <c r="F447">
        <v>50456200</v>
      </c>
      <c r="G447">
        <v>8668</v>
      </c>
      <c r="H447">
        <v>557502</v>
      </c>
      <c r="I447">
        <v>844782</v>
      </c>
      <c r="J447">
        <v>43180274</v>
      </c>
      <c r="K447">
        <v>3788477</v>
      </c>
      <c r="L447">
        <v>668374295</v>
      </c>
      <c r="M447">
        <v>2559488</v>
      </c>
      <c r="N447">
        <v>283154292</v>
      </c>
      <c r="O447">
        <v>486448</v>
      </c>
      <c r="P447">
        <v>82640695</v>
      </c>
    </row>
    <row r="448" spans="1:16" x14ac:dyDescent="0.25">
      <c r="A448">
        <v>2021</v>
      </c>
      <c r="B448" t="s">
        <v>17</v>
      </c>
      <c r="C448">
        <v>5</v>
      </c>
      <c r="D448">
        <v>3</v>
      </c>
      <c r="E448">
        <v>534492</v>
      </c>
      <c r="F448">
        <v>50990692</v>
      </c>
      <c r="G448">
        <v>9058</v>
      </c>
      <c r="H448">
        <v>566560</v>
      </c>
      <c r="I448">
        <v>779516</v>
      </c>
      <c r="J448">
        <v>43959790</v>
      </c>
      <c r="K448">
        <v>4154311</v>
      </c>
      <c r="L448">
        <v>672528606</v>
      </c>
      <c r="M448">
        <v>2309794</v>
      </c>
      <c r="N448">
        <v>285464086</v>
      </c>
      <c r="O448">
        <v>394209</v>
      </c>
      <c r="P448">
        <v>83034904</v>
      </c>
    </row>
    <row r="449" spans="1:16" x14ac:dyDescent="0.25">
      <c r="A449">
        <v>2021</v>
      </c>
      <c r="B449" t="s">
        <v>17</v>
      </c>
      <c r="C449">
        <v>5</v>
      </c>
      <c r="D449">
        <v>3</v>
      </c>
      <c r="E449">
        <v>552374</v>
      </c>
      <c r="F449">
        <v>51543066</v>
      </c>
      <c r="G449">
        <v>7754</v>
      </c>
      <c r="H449">
        <v>574314</v>
      </c>
      <c r="I449">
        <v>738010</v>
      </c>
      <c r="J449">
        <v>44697800</v>
      </c>
      <c r="K449">
        <v>4322959</v>
      </c>
      <c r="L449">
        <v>676851565</v>
      </c>
      <c r="M449">
        <v>2078010</v>
      </c>
      <c r="N449">
        <v>287542096</v>
      </c>
      <c r="O449">
        <v>316219</v>
      </c>
      <c r="P449">
        <v>83351123</v>
      </c>
    </row>
    <row r="450" spans="1:16" x14ac:dyDescent="0.25">
      <c r="A450">
        <v>2021</v>
      </c>
      <c r="B450" t="s">
        <v>17</v>
      </c>
      <c r="C450">
        <v>5</v>
      </c>
      <c r="D450">
        <v>3</v>
      </c>
      <c r="E450">
        <v>518484</v>
      </c>
      <c r="F450">
        <v>52061550</v>
      </c>
      <c r="G450">
        <v>8418</v>
      </c>
      <c r="H450">
        <v>582732</v>
      </c>
      <c r="I450">
        <v>714346</v>
      </c>
      <c r="J450">
        <v>45412146</v>
      </c>
      <c r="K450">
        <v>4260832</v>
      </c>
      <c r="L450">
        <v>681112397</v>
      </c>
      <c r="M450">
        <v>9153850</v>
      </c>
      <c r="N450">
        <v>296695946</v>
      </c>
      <c r="O450">
        <v>579344</v>
      </c>
      <c r="P450">
        <v>83930467</v>
      </c>
    </row>
    <row r="451" spans="1:16" x14ac:dyDescent="0.25">
      <c r="A451">
        <v>2021</v>
      </c>
      <c r="B451" t="s">
        <v>17</v>
      </c>
      <c r="C451">
        <v>5</v>
      </c>
      <c r="D451">
        <v>3</v>
      </c>
      <c r="E451">
        <v>514598</v>
      </c>
      <c r="F451">
        <v>52576148</v>
      </c>
      <c r="G451">
        <v>8388</v>
      </c>
      <c r="H451">
        <v>591120</v>
      </c>
      <c r="I451">
        <v>715250</v>
      </c>
      <c r="J451">
        <v>46127396</v>
      </c>
      <c r="K451">
        <v>4311346</v>
      </c>
      <c r="L451">
        <v>685423743</v>
      </c>
      <c r="M451">
        <v>2598532</v>
      </c>
      <c r="N451">
        <v>299294478</v>
      </c>
      <c r="O451">
        <v>380988</v>
      </c>
      <c r="P451">
        <v>84311455</v>
      </c>
    </row>
    <row r="452" spans="1:16" x14ac:dyDescent="0.25">
      <c r="A452">
        <v>2021</v>
      </c>
      <c r="B452" t="s">
        <v>17</v>
      </c>
      <c r="C452">
        <v>5</v>
      </c>
      <c r="D452">
        <v>4</v>
      </c>
      <c r="E452">
        <v>481794</v>
      </c>
      <c r="F452">
        <v>53057942</v>
      </c>
      <c r="G452">
        <v>7478</v>
      </c>
      <c r="H452">
        <v>598598</v>
      </c>
      <c r="I452">
        <v>710276</v>
      </c>
      <c r="J452">
        <v>46837672</v>
      </c>
      <c r="K452">
        <v>4398503</v>
      </c>
      <c r="L452">
        <v>689822246</v>
      </c>
      <c r="M452">
        <v>2886307</v>
      </c>
      <c r="N452">
        <v>302180785</v>
      </c>
      <c r="O452">
        <v>371108</v>
      </c>
      <c r="P452">
        <v>84682563</v>
      </c>
    </row>
    <row r="453" spans="1:16" x14ac:dyDescent="0.25">
      <c r="A453">
        <v>2021</v>
      </c>
      <c r="B453" t="s">
        <v>17</v>
      </c>
      <c r="C453">
        <v>5</v>
      </c>
      <c r="D453">
        <v>4</v>
      </c>
      <c r="E453">
        <v>445668</v>
      </c>
      <c r="F453">
        <v>53503610</v>
      </c>
      <c r="G453">
        <v>8908</v>
      </c>
      <c r="H453">
        <v>607506</v>
      </c>
      <c r="I453">
        <v>604506</v>
      </c>
      <c r="J453">
        <v>47442178</v>
      </c>
      <c r="K453">
        <v>4099410</v>
      </c>
      <c r="L453">
        <v>693921656</v>
      </c>
      <c r="M453">
        <v>1969945</v>
      </c>
      <c r="N453">
        <v>304150730</v>
      </c>
      <c r="O453">
        <v>125435</v>
      </c>
      <c r="P453">
        <v>84807998</v>
      </c>
    </row>
    <row r="454" spans="1:16" x14ac:dyDescent="0.25">
      <c r="A454">
        <v>2021</v>
      </c>
      <c r="B454" t="s">
        <v>17</v>
      </c>
      <c r="C454">
        <v>5</v>
      </c>
      <c r="D454">
        <v>4</v>
      </c>
      <c r="E454">
        <v>391714</v>
      </c>
      <c r="F454">
        <v>53895324</v>
      </c>
      <c r="G454">
        <v>7018</v>
      </c>
      <c r="H454">
        <v>614524</v>
      </c>
      <c r="I454">
        <v>653474</v>
      </c>
      <c r="J454">
        <v>48095652</v>
      </c>
      <c r="K454">
        <v>4119267</v>
      </c>
      <c r="L454">
        <v>698040923</v>
      </c>
      <c r="M454">
        <v>4608838</v>
      </c>
      <c r="N454">
        <v>308759568</v>
      </c>
      <c r="O454">
        <v>359317</v>
      </c>
      <c r="P454">
        <v>85167315</v>
      </c>
    </row>
    <row r="455" spans="1:16" x14ac:dyDescent="0.25">
      <c r="A455">
        <v>2021</v>
      </c>
      <c r="B455" t="s">
        <v>17</v>
      </c>
      <c r="C455">
        <v>5</v>
      </c>
      <c r="D455">
        <v>4</v>
      </c>
      <c r="E455">
        <v>417984</v>
      </c>
      <c r="F455">
        <v>54313308</v>
      </c>
      <c r="G455">
        <v>8320</v>
      </c>
      <c r="H455">
        <v>622844</v>
      </c>
      <c r="I455">
        <v>590528</v>
      </c>
      <c r="J455">
        <v>48686180</v>
      </c>
      <c r="K455">
        <v>4445761</v>
      </c>
      <c r="L455">
        <v>702486684</v>
      </c>
      <c r="M455">
        <v>3825744</v>
      </c>
      <c r="N455">
        <v>312585312</v>
      </c>
      <c r="O455">
        <v>412912</v>
      </c>
      <c r="P455">
        <v>85580227</v>
      </c>
    </row>
    <row r="456" spans="1:16" x14ac:dyDescent="0.25">
      <c r="A456">
        <v>2021</v>
      </c>
      <c r="B456" t="s">
        <v>17</v>
      </c>
      <c r="C456">
        <v>5</v>
      </c>
      <c r="D456">
        <v>4</v>
      </c>
      <c r="E456">
        <v>423020</v>
      </c>
      <c r="F456">
        <v>54736328</v>
      </c>
      <c r="G456">
        <v>7686</v>
      </c>
      <c r="H456">
        <v>630530</v>
      </c>
      <c r="I456">
        <v>566108</v>
      </c>
      <c r="J456">
        <v>49252288</v>
      </c>
      <c r="K456">
        <v>4498943</v>
      </c>
      <c r="L456">
        <v>706985627</v>
      </c>
      <c r="M456">
        <v>3751219</v>
      </c>
      <c r="N456">
        <v>316336531</v>
      </c>
      <c r="O456">
        <v>314586</v>
      </c>
      <c r="P456">
        <v>85894813</v>
      </c>
    </row>
    <row r="457" spans="1:16" x14ac:dyDescent="0.25">
      <c r="A457">
        <v>2021</v>
      </c>
      <c r="B457" t="s">
        <v>17</v>
      </c>
      <c r="C457">
        <v>5</v>
      </c>
      <c r="D457">
        <v>4</v>
      </c>
      <c r="E457">
        <v>372150</v>
      </c>
      <c r="F457">
        <v>55108478</v>
      </c>
      <c r="G457">
        <v>7318</v>
      </c>
      <c r="H457">
        <v>637848</v>
      </c>
      <c r="I457">
        <v>542004</v>
      </c>
      <c r="J457">
        <v>49794292</v>
      </c>
      <c r="K457">
        <v>4300755</v>
      </c>
      <c r="L457">
        <v>711286382</v>
      </c>
      <c r="M457">
        <v>5647523</v>
      </c>
      <c r="N457">
        <v>321984054</v>
      </c>
      <c r="O457">
        <v>395068</v>
      </c>
      <c r="P457">
        <v>86289881</v>
      </c>
    </row>
    <row r="458" spans="1:16" x14ac:dyDescent="0.25">
      <c r="A458">
        <v>2021</v>
      </c>
      <c r="B458" t="s">
        <v>17</v>
      </c>
      <c r="C458">
        <v>5</v>
      </c>
      <c r="D458">
        <v>4</v>
      </c>
      <c r="E458">
        <v>348166</v>
      </c>
      <c r="F458">
        <v>55456644</v>
      </c>
      <c r="G458">
        <v>7222</v>
      </c>
      <c r="H458">
        <v>645070</v>
      </c>
      <c r="I458">
        <v>570664</v>
      </c>
      <c r="J458">
        <v>50364956</v>
      </c>
      <c r="K458">
        <v>4342179</v>
      </c>
      <c r="L458">
        <v>715628561</v>
      </c>
      <c r="M458">
        <v>5856736</v>
      </c>
      <c r="N458">
        <v>327840790</v>
      </c>
      <c r="O458">
        <v>500363</v>
      </c>
      <c r="P458">
        <v>86790244</v>
      </c>
    </row>
    <row r="459" spans="1:16" x14ac:dyDescent="0.25">
      <c r="A459">
        <v>2021</v>
      </c>
      <c r="B459" t="s">
        <v>17</v>
      </c>
      <c r="C459">
        <v>5</v>
      </c>
      <c r="D459">
        <v>5</v>
      </c>
      <c r="E459">
        <v>330564</v>
      </c>
      <c r="F459">
        <v>55787208</v>
      </c>
      <c r="G459">
        <v>6926</v>
      </c>
      <c r="H459">
        <v>651996</v>
      </c>
      <c r="I459">
        <v>528966</v>
      </c>
      <c r="J459">
        <v>50893922</v>
      </c>
      <c r="K459">
        <v>4288249</v>
      </c>
      <c r="L459">
        <v>719916810</v>
      </c>
      <c r="M459">
        <v>5676448</v>
      </c>
      <c r="N459">
        <v>333517238</v>
      </c>
      <c r="O459">
        <v>651890</v>
      </c>
      <c r="P459">
        <v>87442134</v>
      </c>
    </row>
    <row r="460" spans="1:16" x14ac:dyDescent="0.25">
      <c r="A460">
        <v>2021</v>
      </c>
      <c r="B460" t="s">
        <v>17</v>
      </c>
      <c r="C460">
        <v>5</v>
      </c>
      <c r="D460">
        <v>5</v>
      </c>
      <c r="E460">
        <v>306792</v>
      </c>
      <c r="F460">
        <v>56094000</v>
      </c>
      <c r="G460">
        <v>6260</v>
      </c>
      <c r="H460">
        <v>658256</v>
      </c>
      <c r="I460">
        <v>475328</v>
      </c>
      <c r="J460">
        <v>51369250</v>
      </c>
      <c r="K460">
        <v>3795611</v>
      </c>
      <c r="L460">
        <v>723712421</v>
      </c>
      <c r="M460">
        <v>1991788</v>
      </c>
      <c r="N460">
        <v>335509026</v>
      </c>
      <c r="O460">
        <v>183242</v>
      </c>
      <c r="P460">
        <v>87625376</v>
      </c>
    </row>
    <row r="461" spans="1:16" x14ac:dyDescent="0.25">
      <c r="A461">
        <v>2021</v>
      </c>
      <c r="B461" t="s">
        <v>17</v>
      </c>
      <c r="C461">
        <v>5</v>
      </c>
      <c r="D461">
        <v>5</v>
      </c>
      <c r="E461">
        <v>253766</v>
      </c>
      <c r="F461">
        <v>56347766</v>
      </c>
      <c r="G461">
        <v>5566</v>
      </c>
      <c r="H461">
        <v>663822</v>
      </c>
      <c r="I461">
        <v>510250</v>
      </c>
      <c r="J461">
        <v>51879500</v>
      </c>
      <c r="K461">
        <v>3874858</v>
      </c>
      <c r="L461">
        <v>727587279</v>
      </c>
      <c r="M461">
        <v>5170282</v>
      </c>
      <c r="N461">
        <v>340679308</v>
      </c>
      <c r="O461">
        <v>605257</v>
      </c>
      <c r="P461">
        <v>88230633</v>
      </c>
    </row>
    <row r="462" spans="1:16" x14ac:dyDescent="0.25">
      <c r="A462">
        <v>2021</v>
      </c>
      <c r="B462" t="s">
        <v>48</v>
      </c>
      <c r="C462">
        <v>6</v>
      </c>
      <c r="D462">
        <v>1</v>
      </c>
      <c r="E462">
        <v>266304</v>
      </c>
      <c r="F462">
        <v>56614070</v>
      </c>
      <c r="G462">
        <v>6410</v>
      </c>
      <c r="H462">
        <v>670232</v>
      </c>
      <c r="I462">
        <v>462794</v>
      </c>
      <c r="J462">
        <v>52342294</v>
      </c>
      <c r="K462">
        <v>5407769</v>
      </c>
      <c r="L462">
        <v>732995048</v>
      </c>
      <c r="M462">
        <v>4422660</v>
      </c>
      <c r="N462">
        <v>345101968</v>
      </c>
      <c r="O462">
        <v>577398</v>
      </c>
      <c r="P462">
        <v>88808031</v>
      </c>
    </row>
    <row r="463" spans="1:16" x14ac:dyDescent="0.25">
      <c r="A463">
        <v>2021</v>
      </c>
      <c r="B463" t="s">
        <v>48</v>
      </c>
      <c r="C463">
        <v>6</v>
      </c>
      <c r="D463">
        <v>1</v>
      </c>
      <c r="E463">
        <v>268088</v>
      </c>
      <c r="F463">
        <v>56882158</v>
      </c>
      <c r="G463">
        <v>5796</v>
      </c>
      <c r="H463">
        <v>676028</v>
      </c>
      <c r="I463">
        <v>423780</v>
      </c>
      <c r="J463">
        <v>52766074</v>
      </c>
      <c r="K463">
        <v>5964622</v>
      </c>
      <c r="L463">
        <v>738959670</v>
      </c>
      <c r="M463">
        <v>4505892</v>
      </c>
      <c r="N463">
        <v>349607860</v>
      </c>
      <c r="O463">
        <v>480507</v>
      </c>
      <c r="P463">
        <v>89288538</v>
      </c>
    </row>
    <row r="464" spans="1:16" x14ac:dyDescent="0.25">
      <c r="A464">
        <v>2021</v>
      </c>
      <c r="B464" t="s">
        <v>48</v>
      </c>
      <c r="C464">
        <v>6</v>
      </c>
      <c r="D464">
        <v>1</v>
      </c>
      <c r="E464">
        <v>264848</v>
      </c>
      <c r="F464">
        <v>57147006</v>
      </c>
      <c r="G464">
        <v>5434</v>
      </c>
      <c r="H464">
        <v>681462</v>
      </c>
      <c r="I464">
        <v>413444</v>
      </c>
      <c r="J464">
        <v>53179518</v>
      </c>
      <c r="K464">
        <v>5928849</v>
      </c>
      <c r="L464">
        <v>744888519</v>
      </c>
      <c r="M464">
        <v>5640657</v>
      </c>
      <c r="N464">
        <v>355248517</v>
      </c>
      <c r="O464">
        <v>485793</v>
      </c>
      <c r="P464">
        <v>89774331</v>
      </c>
    </row>
    <row r="465" spans="1:16" x14ac:dyDescent="0.25">
      <c r="A465">
        <v>2021</v>
      </c>
      <c r="B465" t="s">
        <v>48</v>
      </c>
      <c r="C465">
        <v>6</v>
      </c>
      <c r="D465">
        <v>1</v>
      </c>
      <c r="E465">
        <v>240908</v>
      </c>
      <c r="F465">
        <v>57387914</v>
      </c>
      <c r="G465">
        <v>6744</v>
      </c>
      <c r="H465">
        <v>688206</v>
      </c>
      <c r="I465">
        <v>395526</v>
      </c>
      <c r="J465">
        <v>53575044</v>
      </c>
      <c r="K465">
        <v>6021572</v>
      </c>
      <c r="L465">
        <v>750910091</v>
      </c>
      <c r="M465">
        <v>6931718</v>
      </c>
      <c r="N465">
        <v>362180235</v>
      </c>
      <c r="O465">
        <v>566598</v>
      </c>
      <c r="P465">
        <v>90340929</v>
      </c>
    </row>
    <row r="466" spans="1:16" x14ac:dyDescent="0.25">
      <c r="A466">
        <v>2021</v>
      </c>
      <c r="B466" t="s">
        <v>48</v>
      </c>
      <c r="C466">
        <v>6</v>
      </c>
      <c r="D466">
        <v>1</v>
      </c>
      <c r="E466">
        <v>228976</v>
      </c>
      <c r="F466">
        <v>57616890</v>
      </c>
      <c r="G466">
        <v>5364</v>
      </c>
      <c r="H466">
        <v>693570</v>
      </c>
      <c r="I466">
        <v>378748</v>
      </c>
      <c r="J466">
        <v>53953792</v>
      </c>
      <c r="K466">
        <v>5832629</v>
      </c>
      <c r="L466">
        <v>756742720</v>
      </c>
      <c r="M466">
        <v>6371484</v>
      </c>
      <c r="N466">
        <v>368551719</v>
      </c>
      <c r="O466">
        <v>549591</v>
      </c>
      <c r="P466">
        <v>90890520</v>
      </c>
    </row>
    <row r="467" spans="1:16" x14ac:dyDescent="0.25">
      <c r="A467">
        <v>2021</v>
      </c>
      <c r="B467" t="s">
        <v>48</v>
      </c>
      <c r="C467">
        <v>6</v>
      </c>
      <c r="D467">
        <v>1</v>
      </c>
      <c r="E467">
        <v>202418</v>
      </c>
      <c r="F467">
        <v>57819308</v>
      </c>
      <c r="G467">
        <v>4888</v>
      </c>
      <c r="H467">
        <v>698458</v>
      </c>
      <c r="I467">
        <v>348312</v>
      </c>
      <c r="J467">
        <v>54302104</v>
      </c>
      <c r="K467">
        <v>3680521</v>
      </c>
      <c r="L467">
        <v>760423241</v>
      </c>
      <c r="M467">
        <v>2752427</v>
      </c>
      <c r="N467">
        <v>371304146</v>
      </c>
      <c r="O467">
        <v>175300</v>
      </c>
      <c r="P467">
        <v>91065820</v>
      </c>
    </row>
    <row r="468" spans="1:16" x14ac:dyDescent="0.25">
      <c r="A468">
        <v>2021</v>
      </c>
      <c r="B468" t="s">
        <v>48</v>
      </c>
      <c r="C468">
        <v>6</v>
      </c>
      <c r="D468">
        <v>1</v>
      </c>
      <c r="E468">
        <v>171608</v>
      </c>
      <c r="F468">
        <v>57990916</v>
      </c>
      <c r="G468">
        <v>4214</v>
      </c>
      <c r="H468">
        <v>702672</v>
      </c>
      <c r="I468">
        <v>365732</v>
      </c>
      <c r="J468">
        <v>54667836</v>
      </c>
      <c r="K468">
        <v>3770797</v>
      </c>
      <c r="L468">
        <v>764194038</v>
      </c>
      <c r="M468">
        <v>6161352</v>
      </c>
      <c r="N468">
        <v>377465498</v>
      </c>
      <c r="O468">
        <v>660271</v>
      </c>
      <c r="P468">
        <v>91726091</v>
      </c>
    </row>
    <row r="469" spans="1:16" x14ac:dyDescent="0.25">
      <c r="A469">
        <v>2021</v>
      </c>
      <c r="B469" t="s">
        <v>48</v>
      </c>
      <c r="C469">
        <v>6</v>
      </c>
      <c r="D469">
        <v>2</v>
      </c>
      <c r="E469">
        <v>185574</v>
      </c>
      <c r="F469">
        <v>58176490</v>
      </c>
      <c r="G469">
        <v>4444</v>
      </c>
      <c r="H469">
        <v>707116</v>
      </c>
      <c r="I469">
        <v>324712</v>
      </c>
      <c r="J469">
        <v>54992548</v>
      </c>
      <c r="K469">
        <v>4091789</v>
      </c>
      <c r="L469">
        <v>768285827</v>
      </c>
      <c r="M469">
        <v>5082772</v>
      </c>
      <c r="N469">
        <v>382548270</v>
      </c>
      <c r="O469">
        <v>636496</v>
      </c>
      <c r="P469">
        <v>92362587</v>
      </c>
    </row>
    <row r="470" spans="1:16" x14ac:dyDescent="0.25">
      <c r="A470">
        <v>2021</v>
      </c>
      <c r="B470" t="s">
        <v>48</v>
      </c>
      <c r="C470">
        <v>6</v>
      </c>
      <c r="D470">
        <v>2</v>
      </c>
      <c r="E470">
        <v>187766</v>
      </c>
      <c r="F470">
        <v>58364256</v>
      </c>
      <c r="G470">
        <v>12278</v>
      </c>
      <c r="H470">
        <v>719394</v>
      </c>
      <c r="I470">
        <v>298044</v>
      </c>
      <c r="J470">
        <v>55290592</v>
      </c>
      <c r="K470">
        <v>4164126</v>
      </c>
      <c r="L470">
        <v>772449953</v>
      </c>
      <c r="M470">
        <v>6690794</v>
      </c>
      <c r="N470">
        <v>389239064</v>
      </c>
      <c r="O470">
        <v>642489</v>
      </c>
      <c r="P470">
        <v>93005076</v>
      </c>
    </row>
    <row r="471" spans="1:16" x14ac:dyDescent="0.25">
      <c r="A471">
        <v>2021</v>
      </c>
      <c r="B471" t="s">
        <v>48</v>
      </c>
      <c r="C471">
        <v>6</v>
      </c>
      <c r="D471">
        <v>2</v>
      </c>
      <c r="E471">
        <v>183698</v>
      </c>
      <c r="F471">
        <v>58547954</v>
      </c>
      <c r="G471">
        <v>6828</v>
      </c>
      <c r="H471">
        <v>726222</v>
      </c>
      <c r="I471">
        <v>270658</v>
      </c>
      <c r="J471">
        <v>55561250</v>
      </c>
      <c r="K471">
        <v>4242558</v>
      </c>
      <c r="L471">
        <v>776692511</v>
      </c>
      <c r="M471">
        <v>6056427</v>
      </c>
      <c r="N471">
        <v>395295491</v>
      </c>
      <c r="O471">
        <v>658154</v>
      </c>
      <c r="P471">
        <v>93663230</v>
      </c>
    </row>
    <row r="472" spans="1:16" x14ac:dyDescent="0.25">
      <c r="A472">
        <v>2021</v>
      </c>
      <c r="B472" t="s">
        <v>48</v>
      </c>
      <c r="C472">
        <v>6</v>
      </c>
      <c r="D472">
        <v>2</v>
      </c>
      <c r="E472">
        <v>169148</v>
      </c>
      <c r="F472">
        <v>58717102</v>
      </c>
      <c r="G472">
        <v>7992</v>
      </c>
      <c r="H472">
        <v>734214</v>
      </c>
      <c r="I472">
        <v>245370</v>
      </c>
      <c r="J472">
        <v>55806620</v>
      </c>
      <c r="K472">
        <v>4218543</v>
      </c>
      <c r="L472">
        <v>780911054</v>
      </c>
      <c r="M472">
        <v>6356327</v>
      </c>
      <c r="N472">
        <v>401651818</v>
      </c>
      <c r="O472">
        <v>669385</v>
      </c>
      <c r="P472">
        <v>94332615</v>
      </c>
    </row>
    <row r="473" spans="1:16" x14ac:dyDescent="0.25">
      <c r="A473">
        <v>2021</v>
      </c>
      <c r="B473" t="s">
        <v>48</v>
      </c>
      <c r="C473">
        <v>6</v>
      </c>
      <c r="D473">
        <v>2</v>
      </c>
      <c r="E473">
        <v>161050</v>
      </c>
      <c r="F473">
        <v>58878152</v>
      </c>
      <c r="G473">
        <v>6600</v>
      </c>
      <c r="H473">
        <v>740814</v>
      </c>
      <c r="I473">
        <v>265328</v>
      </c>
      <c r="J473">
        <v>56071948</v>
      </c>
      <c r="K473">
        <v>4068055</v>
      </c>
      <c r="L473">
        <v>784979109</v>
      </c>
      <c r="M473">
        <v>6406018</v>
      </c>
      <c r="N473">
        <v>408057836</v>
      </c>
      <c r="O473">
        <v>780122</v>
      </c>
      <c r="P473">
        <v>95112737</v>
      </c>
    </row>
    <row r="474" spans="1:16" x14ac:dyDescent="0.25">
      <c r="A474">
        <v>2021</v>
      </c>
      <c r="B474" t="s">
        <v>48</v>
      </c>
      <c r="C474">
        <v>6</v>
      </c>
      <c r="D474">
        <v>2</v>
      </c>
      <c r="E474">
        <v>142002</v>
      </c>
      <c r="F474">
        <v>59020154</v>
      </c>
      <c r="G474">
        <v>7844</v>
      </c>
      <c r="H474">
        <v>748658</v>
      </c>
      <c r="I474">
        <v>239148</v>
      </c>
      <c r="J474">
        <v>56311096</v>
      </c>
      <c r="K474">
        <v>3471615</v>
      </c>
      <c r="L474">
        <v>788450724</v>
      </c>
      <c r="M474">
        <v>2952420</v>
      </c>
      <c r="N474">
        <v>411010256</v>
      </c>
      <c r="O474">
        <v>354979</v>
      </c>
      <c r="P474">
        <v>95467716</v>
      </c>
    </row>
    <row r="475" spans="1:16" x14ac:dyDescent="0.25">
      <c r="A475">
        <v>2021</v>
      </c>
      <c r="B475" t="s">
        <v>48</v>
      </c>
      <c r="C475">
        <v>6</v>
      </c>
      <c r="D475">
        <v>2</v>
      </c>
      <c r="E475">
        <v>120016</v>
      </c>
      <c r="F475">
        <v>59140170</v>
      </c>
      <c r="G475">
        <v>5466</v>
      </c>
      <c r="H475">
        <v>754124</v>
      </c>
      <c r="I475">
        <v>234752</v>
      </c>
      <c r="J475">
        <v>56545848</v>
      </c>
      <c r="K475">
        <v>3598312</v>
      </c>
      <c r="L475">
        <v>792049036</v>
      </c>
      <c r="M475">
        <v>7593554</v>
      </c>
      <c r="N475">
        <v>418603810</v>
      </c>
      <c r="O475">
        <v>792214</v>
      </c>
      <c r="P475">
        <v>96259930</v>
      </c>
    </row>
    <row r="476" spans="1:16" x14ac:dyDescent="0.25">
      <c r="A476">
        <v>2021</v>
      </c>
      <c r="B476" t="s">
        <v>48</v>
      </c>
      <c r="C476">
        <v>6</v>
      </c>
      <c r="D476">
        <v>3</v>
      </c>
      <c r="E476">
        <v>124434</v>
      </c>
      <c r="F476">
        <v>59264604</v>
      </c>
      <c r="G476">
        <v>5080</v>
      </c>
      <c r="H476">
        <v>759204</v>
      </c>
      <c r="I476">
        <v>215552</v>
      </c>
      <c r="J476">
        <v>56761400</v>
      </c>
      <c r="K476">
        <v>3922458</v>
      </c>
      <c r="L476">
        <v>795971494</v>
      </c>
      <c r="M476">
        <v>5029767</v>
      </c>
      <c r="N476">
        <v>423633577</v>
      </c>
      <c r="O476">
        <v>822375</v>
      </c>
      <c r="P476">
        <v>97082305</v>
      </c>
    </row>
    <row r="477" spans="1:16" x14ac:dyDescent="0.25">
      <c r="A477">
        <v>2021</v>
      </c>
      <c r="B477" t="s">
        <v>48</v>
      </c>
      <c r="C477">
        <v>6</v>
      </c>
      <c r="D477">
        <v>3</v>
      </c>
      <c r="E477">
        <v>134578</v>
      </c>
      <c r="F477">
        <v>59399182</v>
      </c>
      <c r="G477">
        <v>4658</v>
      </c>
      <c r="H477">
        <v>763862</v>
      </c>
      <c r="I477">
        <v>207800</v>
      </c>
      <c r="J477">
        <v>56969200</v>
      </c>
      <c r="K477">
        <v>4042924</v>
      </c>
      <c r="L477">
        <v>800014418</v>
      </c>
      <c r="M477">
        <v>6332313</v>
      </c>
      <c r="N477">
        <v>429965890</v>
      </c>
      <c r="O477">
        <v>762156</v>
      </c>
      <c r="P477">
        <v>97844461</v>
      </c>
    </row>
    <row r="478" spans="1:16" x14ac:dyDescent="0.25">
      <c r="A478">
        <v>2021</v>
      </c>
      <c r="B478" t="s">
        <v>48</v>
      </c>
      <c r="C478">
        <v>6</v>
      </c>
      <c r="D478">
        <v>3</v>
      </c>
      <c r="E478">
        <v>124872</v>
      </c>
      <c r="F478">
        <v>59524054</v>
      </c>
      <c r="G478">
        <v>3182</v>
      </c>
      <c r="H478">
        <v>767044</v>
      </c>
      <c r="I478">
        <v>177000</v>
      </c>
      <c r="J478">
        <v>57146200</v>
      </c>
      <c r="K478">
        <v>4082534</v>
      </c>
      <c r="L478">
        <v>804096952</v>
      </c>
      <c r="M478">
        <v>6051072</v>
      </c>
      <c r="N478">
        <v>436016962</v>
      </c>
      <c r="O478">
        <v>831224</v>
      </c>
      <c r="P478">
        <v>98675685</v>
      </c>
    </row>
    <row r="479" spans="1:16" x14ac:dyDescent="0.25">
      <c r="A479">
        <v>2021</v>
      </c>
      <c r="B479" t="s">
        <v>48</v>
      </c>
      <c r="C479">
        <v>6</v>
      </c>
      <c r="D479">
        <v>3</v>
      </c>
      <c r="E479">
        <v>121530</v>
      </c>
      <c r="F479">
        <v>59645584</v>
      </c>
      <c r="G479">
        <v>3290</v>
      </c>
      <c r="H479">
        <v>770334</v>
      </c>
      <c r="I479">
        <v>195708</v>
      </c>
      <c r="J479">
        <v>57341908</v>
      </c>
      <c r="K479">
        <v>4194766</v>
      </c>
      <c r="L479">
        <v>808291718</v>
      </c>
      <c r="M479">
        <v>6054572</v>
      </c>
      <c r="N479">
        <v>442071534</v>
      </c>
      <c r="O479">
        <v>798818</v>
      </c>
      <c r="P479">
        <v>99474503</v>
      </c>
    </row>
    <row r="480" spans="1:16" x14ac:dyDescent="0.25">
      <c r="A480">
        <v>2021</v>
      </c>
      <c r="B480" t="s">
        <v>48</v>
      </c>
      <c r="C480">
        <v>6</v>
      </c>
      <c r="D480">
        <v>3</v>
      </c>
      <c r="E480">
        <v>117230</v>
      </c>
      <c r="F480">
        <v>59762814</v>
      </c>
      <c r="G480">
        <v>3148</v>
      </c>
      <c r="H480">
        <v>773482</v>
      </c>
      <c r="I480">
        <v>175096</v>
      </c>
      <c r="J480">
        <v>57517004</v>
      </c>
      <c r="K480">
        <v>3968178</v>
      </c>
      <c r="L480">
        <v>812259896</v>
      </c>
      <c r="M480">
        <v>7571130</v>
      </c>
      <c r="N480">
        <v>449642664</v>
      </c>
      <c r="O480">
        <v>1035236</v>
      </c>
      <c r="P480">
        <v>100509739</v>
      </c>
    </row>
    <row r="481" spans="1:16" x14ac:dyDescent="0.25">
      <c r="A481">
        <v>2021</v>
      </c>
      <c r="B481" t="s">
        <v>48</v>
      </c>
      <c r="C481">
        <v>6</v>
      </c>
      <c r="D481">
        <v>3</v>
      </c>
      <c r="E481">
        <v>105956</v>
      </c>
      <c r="F481">
        <v>59868770</v>
      </c>
      <c r="G481">
        <v>2848</v>
      </c>
      <c r="H481">
        <v>776330</v>
      </c>
      <c r="I481">
        <v>156378</v>
      </c>
      <c r="J481">
        <v>57673382</v>
      </c>
      <c r="K481">
        <v>3308601</v>
      </c>
      <c r="L481">
        <v>815568497</v>
      </c>
      <c r="M481">
        <v>6109338</v>
      </c>
      <c r="N481">
        <v>455752002</v>
      </c>
      <c r="O481">
        <v>576498</v>
      </c>
      <c r="P481">
        <v>101086237</v>
      </c>
    </row>
    <row r="482" spans="1:16" x14ac:dyDescent="0.25">
      <c r="A482">
        <v>2021</v>
      </c>
      <c r="B482" t="s">
        <v>48</v>
      </c>
      <c r="C482">
        <v>6</v>
      </c>
      <c r="D482">
        <v>3</v>
      </c>
      <c r="E482">
        <v>85366</v>
      </c>
      <c r="F482">
        <v>59954136</v>
      </c>
      <c r="G482">
        <v>2334</v>
      </c>
      <c r="H482">
        <v>778664</v>
      </c>
      <c r="I482">
        <v>164062</v>
      </c>
      <c r="J482">
        <v>57837444</v>
      </c>
      <c r="K482">
        <v>3421963</v>
      </c>
      <c r="L482">
        <v>818990460</v>
      </c>
      <c r="M482">
        <v>15878841</v>
      </c>
      <c r="N482">
        <v>471630843</v>
      </c>
      <c r="O482">
        <v>1576527</v>
      </c>
      <c r="P482">
        <v>102662764</v>
      </c>
    </row>
    <row r="483" spans="1:16" x14ac:dyDescent="0.25">
      <c r="A483">
        <v>2021</v>
      </c>
      <c r="B483" t="s">
        <v>48</v>
      </c>
      <c r="C483">
        <v>6</v>
      </c>
      <c r="D483">
        <v>4</v>
      </c>
      <c r="E483">
        <v>101634</v>
      </c>
      <c r="F483">
        <v>60055770</v>
      </c>
      <c r="G483">
        <v>2718</v>
      </c>
      <c r="H483">
        <v>781382</v>
      </c>
      <c r="I483">
        <v>137394</v>
      </c>
      <c r="J483">
        <v>57974838</v>
      </c>
      <c r="K483">
        <v>3967422</v>
      </c>
      <c r="L483">
        <v>822957882</v>
      </c>
      <c r="M483">
        <v>10426032</v>
      </c>
      <c r="N483">
        <v>482056875</v>
      </c>
      <c r="O483">
        <v>1320588</v>
      </c>
      <c r="P483">
        <v>103983352</v>
      </c>
    </row>
    <row r="484" spans="1:16" x14ac:dyDescent="0.25">
      <c r="A484">
        <v>2021</v>
      </c>
      <c r="B484" t="s">
        <v>48</v>
      </c>
      <c r="C484">
        <v>6</v>
      </c>
      <c r="D484">
        <v>4</v>
      </c>
      <c r="E484">
        <v>108618</v>
      </c>
      <c r="F484">
        <v>60164388</v>
      </c>
      <c r="G484">
        <v>2646</v>
      </c>
      <c r="H484">
        <v>784028</v>
      </c>
      <c r="I484">
        <v>138374</v>
      </c>
      <c r="J484">
        <v>58113212</v>
      </c>
      <c r="K484">
        <v>3993308</v>
      </c>
      <c r="L484">
        <v>826951190</v>
      </c>
      <c r="M484">
        <v>12659560</v>
      </c>
      <c r="N484">
        <v>494716435</v>
      </c>
      <c r="O484">
        <v>1307058</v>
      </c>
      <c r="P484">
        <v>105290410</v>
      </c>
    </row>
    <row r="485" spans="1:16" x14ac:dyDescent="0.25">
      <c r="A485">
        <v>2021</v>
      </c>
      <c r="B485" t="s">
        <v>48</v>
      </c>
      <c r="C485">
        <v>6</v>
      </c>
      <c r="D485">
        <v>4</v>
      </c>
      <c r="E485">
        <v>103318</v>
      </c>
      <c r="F485">
        <v>60267706</v>
      </c>
      <c r="G485">
        <v>2656</v>
      </c>
      <c r="H485">
        <v>786684</v>
      </c>
      <c r="I485">
        <v>128738</v>
      </c>
      <c r="J485">
        <v>58241950</v>
      </c>
      <c r="K485">
        <v>3795957</v>
      </c>
      <c r="L485">
        <v>830747147</v>
      </c>
      <c r="M485">
        <v>11025566</v>
      </c>
      <c r="N485">
        <v>505742001</v>
      </c>
      <c r="O485">
        <v>1617451</v>
      </c>
      <c r="P485">
        <v>106907861</v>
      </c>
    </row>
    <row r="486" spans="1:16" x14ac:dyDescent="0.25">
      <c r="A486">
        <v>2021</v>
      </c>
      <c r="B486" t="s">
        <v>48</v>
      </c>
      <c r="C486">
        <v>6</v>
      </c>
      <c r="D486">
        <v>4</v>
      </c>
      <c r="E486">
        <v>97536</v>
      </c>
      <c r="F486">
        <v>60365242</v>
      </c>
      <c r="G486">
        <v>2366</v>
      </c>
      <c r="H486">
        <v>789050</v>
      </c>
      <c r="I486">
        <v>129638</v>
      </c>
      <c r="J486">
        <v>58371588</v>
      </c>
      <c r="K486">
        <v>4296515</v>
      </c>
      <c r="L486">
        <v>835043662</v>
      </c>
      <c r="M486">
        <v>12193802</v>
      </c>
      <c r="N486">
        <v>517935803</v>
      </c>
      <c r="O486">
        <v>2000562</v>
      </c>
      <c r="P486">
        <v>108908423</v>
      </c>
    </row>
    <row r="487" spans="1:16" x14ac:dyDescent="0.25">
      <c r="A487">
        <v>2021</v>
      </c>
      <c r="B487" t="s">
        <v>48</v>
      </c>
      <c r="C487">
        <v>6</v>
      </c>
      <c r="D487">
        <v>4</v>
      </c>
      <c r="E487">
        <v>99688</v>
      </c>
      <c r="F487">
        <v>60464930</v>
      </c>
      <c r="G487">
        <v>2516</v>
      </c>
      <c r="H487">
        <v>791566</v>
      </c>
      <c r="I487">
        <v>115732</v>
      </c>
      <c r="J487">
        <v>58487320</v>
      </c>
      <c r="K487">
        <v>4520693</v>
      </c>
      <c r="L487">
        <v>839564355</v>
      </c>
      <c r="M487">
        <v>11098783</v>
      </c>
      <c r="N487">
        <v>529034586</v>
      </c>
      <c r="O487">
        <v>2326886</v>
      </c>
      <c r="P487">
        <v>111235309</v>
      </c>
    </row>
    <row r="488" spans="1:16" x14ac:dyDescent="0.25">
      <c r="A488">
        <v>2021</v>
      </c>
      <c r="B488" t="s">
        <v>48</v>
      </c>
      <c r="C488">
        <v>6</v>
      </c>
      <c r="D488">
        <v>4</v>
      </c>
      <c r="E488">
        <v>93046</v>
      </c>
      <c r="F488">
        <v>60557976</v>
      </c>
      <c r="G488">
        <v>1956</v>
      </c>
      <c r="H488">
        <v>793522</v>
      </c>
      <c r="I488">
        <v>117126</v>
      </c>
      <c r="J488">
        <v>58604446</v>
      </c>
      <c r="K488">
        <v>3987272</v>
      </c>
      <c r="L488">
        <v>843551627</v>
      </c>
      <c r="M488">
        <v>3097785</v>
      </c>
      <c r="N488">
        <v>532132371</v>
      </c>
      <c r="O488">
        <v>705863</v>
      </c>
      <c r="P488">
        <v>111941172</v>
      </c>
    </row>
    <row r="489" spans="1:16" x14ac:dyDescent="0.25">
      <c r="A489">
        <v>2021</v>
      </c>
      <c r="B489" t="s">
        <v>48</v>
      </c>
      <c r="C489">
        <v>6</v>
      </c>
      <c r="D489">
        <v>4</v>
      </c>
      <c r="E489">
        <v>74140</v>
      </c>
      <c r="F489">
        <v>60632116</v>
      </c>
      <c r="G489">
        <v>1814</v>
      </c>
      <c r="H489">
        <v>795336</v>
      </c>
      <c r="I489">
        <v>114032</v>
      </c>
      <c r="J489">
        <v>58718478</v>
      </c>
      <c r="K489">
        <v>3536589</v>
      </c>
      <c r="L489">
        <v>847088216</v>
      </c>
      <c r="M489">
        <v>8394918</v>
      </c>
      <c r="N489">
        <v>540527289</v>
      </c>
      <c r="O489">
        <v>2337508</v>
      </c>
      <c r="P489">
        <v>114278680</v>
      </c>
    </row>
    <row r="490" spans="1:16" x14ac:dyDescent="0.25">
      <c r="A490">
        <v>2021</v>
      </c>
      <c r="B490" t="s">
        <v>48</v>
      </c>
      <c r="C490">
        <v>6</v>
      </c>
      <c r="D490">
        <v>5</v>
      </c>
      <c r="E490">
        <v>92208</v>
      </c>
      <c r="F490">
        <v>60724324</v>
      </c>
      <c r="G490">
        <v>1638</v>
      </c>
      <c r="H490">
        <v>796974</v>
      </c>
      <c r="I490">
        <v>121578</v>
      </c>
      <c r="J490">
        <v>58840056</v>
      </c>
      <c r="K490">
        <v>3874686</v>
      </c>
      <c r="L490">
        <v>850962902</v>
      </c>
      <c r="M490">
        <v>5764052</v>
      </c>
      <c r="N490">
        <v>546291341</v>
      </c>
      <c r="O490">
        <v>1884006</v>
      </c>
      <c r="P490">
        <v>116162686</v>
      </c>
    </row>
    <row r="491" spans="1:16" x14ac:dyDescent="0.25">
      <c r="A491">
        <v>2021</v>
      </c>
      <c r="B491" t="s">
        <v>48</v>
      </c>
      <c r="C491">
        <v>6</v>
      </c>
      <c r="D491">
        <v>5</v>
      </c>
      <c r="E491">
        <v>97212</v>
      </c>
      <c r="F491">
        <v>60821536</v>
      </c>
      <c r="G491">
        <v>2004</v>
      </c>
      <c r="H491">
        <v>798978</v>
      </c>
      <c r="I491">
        <v>123626</v>
      </c>
      <c r="J491">
        <v>58963682</v>
      </c>
      <c r="K491">
        <v>4081276</v>
      </c>
      <c r="L491">
        <v>855044178</v>
      </c>
      <c r="M491">
        <v>4172138</v>
      </c>
      <c r="N491">
        <v>550463479</v>
      </c>
      <c r="O491">
        <v>1548168</v>
      </c>
      <c r="P491">
        <v>117710854</v>
      </c>
    </row>
    <row r="492" spans="1:16" x14ac:dyDescent="0.25">
      <c r="A492">
        <v>2021</v>
      </c>
      <c r="B492" t="s">
        <v>49</v>
      </c>
      <c r="C492">
        <v>7</v>
      </c>
      <c r="D492">
        <v>1</v>
      </c>
      <c r="E492">
        <v>93562</v>
      </c>
      <c r="F492">
        <v>60915098</v>
      </c>
      <c r="G492">
        <v>1714</v>
      </c>
      <c r="H492">
        <v>800692</v>
      </c>
      <c r="I492">
        <v>118108</v>
      </c>
      <c r="J492">
        <v>59081790</v>
      </c>
      <c r="K492">
        <v>4348225</v>
      </c>
      <c r="L492">
        <v>859392403</v>
      </c>
      <c r="M492">
        <v>6708200</v>
      </c>
      <c r="N492">
        <v>557171679</v>
      </c>
      <c r="O492">
        <v>2010877</v>
      </c>
      <c r="P492">
        <v>119721731</v>
      </c>
    </row>
    <row r="493" spans="1:16" x14ac:dyDescent="0.25">
      <c r="A493">
        <v>2021</v>
      </c>
      <c r="B493" t="s">
        <v>49</v>
      </c>
      <c r="C493">
        <v>7</v>
      </c>
      <c r="D493">
        <v>1</v>
      </c>
      <c r="E493">
        <v>88374</v>
      </c>
      <c r="F493">
        <v>61003472</v>
      </c>
      <c r="G493">
        <v>1474</v>
      </c>
      <c r="H493">
        <v>802166</v>
      </c>
      <c r="I493">
        <v>114994</v>
      </c>
      <c r="J493">
        <v>59196784</v>
      </c>
      <c r="K493">
        <v>4240059</v>
      </c>
      <c r="L493">
        <v>863632462</v>
      </c>
      <c r="M493">
        <v>6578518</v>
      </c>
      <c r="N493">
        <v>563750197</v>
      </c>
      <c r="O493">
        <v>2490232</v>
      </c>
      <c r="P493">
        <v>122211963</v>
      </c>
    </row>
    <row r="494" spans="1:16" x14ac:dyDescent="0.25">
      <c r="A494">
        <v>2021</v>
      </c>
      <c r="B494" t="s">
        <v>49</v>
      </c>
      <c r="C494">
        <v>7</v>
      </c>
      <c r="D494">
        <v>1</v>
      </c>
      <c r="E494">
        <v>86054</v>
      </c>
      <c r="F494">
        <v>61089526</v>
      </c>
      <c r="G494">
        <v>1900</v>
      </c>
      <c r="H494">
        <v>804066</v>
      </c>
      <c r="I494">
        <v>104540</v>
      </c>
      <c r="J494">
        <v>59301324</v>
      </c>
      <c r="K494">
        <v>3862184</v>
      </c>
      <c r="L494">
        <v>867494646</v>
      </c>
      <c r="M494">
        <v>8787316</v>
      </c>
      <c r="N494">
        <v>572537513</v>
      </c>
      <c r="O494">
        <v>4431770</v>
      </c>
      <c r="P494">
        <v>126643733</v>
      </c>
    </row>
    <row r="495" spans="1:16" x14ac:dyDescent="0.25">
      <c r="A495">
        <v>2021</v>
      </c>
      <c r="B495" t="s">
        <v>49</v>
      </c>
      <c r="C495">
        <v>7</v>
      </c>
      <c r="D495">
        <v>1</v>
      </c>
      <c r="E495">
        <v>80300</v>
      </c>
      <c r="F495">
        <v>61169826</v>
      </c>
      <c r="G495">
        <v>1450</v>
      </c>
      <c r="H495">
        <v>805516</v>
      </c>
      <c r="I495">
        <v>84684</v>
      </c>
      <c r="J495">
        <v>59386008</v>
      </c>
      <c r="K495">
        <v>3402495</v>
      </c>
      <c r="L495">
        <v>870897141</v>
      </c>
      <c r="M495">
        <v>2373042</v>
      </c>
      <c r="N495">
        <v>574910555</v>
      </c>
      <c r="O495">
        <v>968438</v>
      </c>
      <c r="P495">
        <v>127612171</v>
      </c>
    </row>
    <row r="496" spans="1:16" x14ac:dyDescent="0.25">
      <c r="A496">
        <v>2021</v>
      </c>
      <c r="B496" t="s">
        <v>49</v>
      </c>
      <c r="C496">
        <v>7</v>
      </c>
      <c r="D496">
        <v>1</v>
      </c>
      <c r="E496">
        <v>68052</v>
      </c>
      <c r="F496">
        <v>61237878</v>
      </c>
      <c r="G496">
        <v>1104</v>
      </c>
      <c r="H496">
        <v>806620</v>
      </c>
      <c r="I496">
        <v>103866</v>
      </c>
      <c r="J496">
        <v>59489874</v>
      </c>
      <c r="K496">
        <v>3375225</v>
      </c>
      <c r="L496">
        <v>874272366</v>
      </c>
      <c r="M496">
        <v>5697126</v>
      </c>
      <c r="N496">
        <v>580607681</v>
      </c>
      <c r="O496">
        <v>3624344</v>
      </c>
      <c r="P496">
        <v>131236515</v>
      </c>
    </row>
    <row r="497" spans="1:16" x14ac:dyDescent="0.25">
      <c r="A497">
        <v>2021</v>
      </c>
      <c r="B497" t="s">
        <v>49</v>
      </c>
      <c r="C497">
        <v>7</v>
      </c>
      <c r="D497">
        <v>1</v>
      </c>
      <c r="E497">
        <v>87928</v>
      </c>
      <c r="F497">
        <v>61325806</v>
      </c>
      <c r="G497">
        <v>1860</v>
      </c>
      <c r="H497">
        <v>808480</v>
      </c>
      <c r="I497">
        <v>94108</v>
      </c>
      <c r="J497">
        <v>59583982</v>
      </c>
      <c r="K497">
        <v>3821861</v>
      </c>
      <c r="L497">
        <v>878094227</v>
      </c>
      <c r="M497">
        <v>5068678</v>
      </c>
      <c r="N497">
        <v>585676359</v>
      </c>
      <c r="O497">
        <v>2469658</v>
      </c>
      <c r="P497">
        <v>133706173</v>
      </c>
    </row>
    <row r="498" spans="1:16" x14ac:dyDescent="0.25">
      <c r="A498">
        <v>2021</v>
      </c>
      <c r="B498" t="s">
        <v>49</v>
      </c>
      <c r="C498">
        <v>7</v>
      </c>
      <c r="D498">
        <v>1</v>
      </c>
      <c r="E498">
        <v>91402</v>
      </c>
      <c r="F498">
        <v>61417208</v>
      </c>
      <c r="G498">
        <v>1638</v>
      </c>
      <c r="H498">
        <v>810118</v>
      </c>
      <c r="I498">
        <v>89058</v>
      </c>
      <c r="J498">
        <v>59673040</v>
      </c>
      <c r="K498">
        <v>4013338</v>
      </c>
      <c r="L498">
        <v>882107565</v>
      </c>
      <c r="M498">
        <v>4366076</v>
      </c>
      <c r="N498">
        <v>590042435</v>
      </c>
      <c r="O498">
        <v>2681926</v>
      </c>
      <c r="P498">
        <v>136388099</v>
      </c>
    </row>
    <row r="499" spans="1:16" x14ac:dyDescent="0.25">
      <c r="A499">
        <v>2021</v>
      </c>
      <c r="B499" t="s">
        <v>49</v>
      </c>
      <c r="C499">
        <v>7</v>
      </c>
      <c r="D499">
        <v>2</v>
      </c>
      <c r="E499">
        <v>87008</v>
      </c>
      <c r="F499">
        <v>61504216</v>
      </c>
      <c r="G499">
        <v>1816</v>
      </c>
      <c r="H499">
        <v>811934</v>
      </c>
      <c r="I499">
        <v>88408</v>
      </c>
      <c r="J499">
        <v>59761448</v>
      </c>
      <c r="K499">
        <v>3823846</v>
      </c>
      <c r="L499">
        <v>885931411</v>
      </c>
      <c r="M499">
        <v>5576981</v>
      </c>
      <c r="N499">
        <v>595619416</v>
      </c>
      <c r="O499">
        <v>2707095</v>
      </c>
      <c r="P499">
        <v>139095194</v>
      </c>
    </row>
    <row r="500" spans="1:16" x14ac:dyDescent="0.25">
      <c r="A500">
        <v>2021</v>
      </c>
      <c r="B500" t="s">
        <v>49</v>
      </c>
      <c r="C500">
        <v>7</v>
      </c>
      <c r="D500">
        <v>2</v>
      </c>
      <c r="E500">
        <v>85320</v>
      </c>
      <c r="F500">
        <v>61589536</v>
      </c>
      <c r="G500">
        <v>2414</v>
      </c>
      <c r="H500">
        <v>814348</v>
      </c>
      <c r="I500">
        <v>90582</v>
      </c>
      <c r="J500">
        <v>59852030</v>
      </c>
      <c r="K500">
        <v>4057619</v>
      </c>
      <c r="L500">
        <v>889989030</v>
      </c>
      <c r="M500">
        <v>4127158</v>
      </c>
      <c r="N500">
        <v>599746574</v>
      </c>
      <c r="O500">
        <v>2281335</v>
      </c>
      <c r="P500">
        <v>141376529</v>
      </c>
    </row>
    <row r="501" spans="1:16" x14ac:dyDescent="0.25">
      <c r="A501">
        <v>2021</v>
      </c>
      <c r="B501" t="s">
        <v>49</v>
      </c>
      <c r="C501">
        <v>7</v>
      </c>
      <c r="D501">
        <v>2</v>
      </c>
      <c r="E501">
        <v>82988</v>
      </c>
      <c r="F501">
        <v>61672524</v>
      </c>
      <c r="G501">
        <v>1796</v>
      </c>
      <c r="H501">
        <v>816144</v>
      </c>
      <c r="I501">
        <v>83022</v>
      </c>
      <c r="J501">
        <v>59935052</v>
      </c>
      <c r="K501">
        <v>3947034</v>
      </c>
      <c r="L501">
        <v>893936064</v>
      </c>
      <c r="M501">
        <v>4856704</v>
      </c>
      <c r="N501">
        <v>604603278</v>
      </c>
      <c r="O501">
        <v>2814183</v>
      </c>
      <c r="P501">
        <v>144190712</v>
      </c>
    </row>
    <row r="502" spans="1:16" x14ac:dyDescent="0.25">
      <c r="A502">
        <v>2021</v>
      </c>
      <c r="B502" t="s">
        <v>49</v>
      </c>
      <c r="C502">
        <v>7</v>
      </c>
      <c r="D502">
        <v>2</v>
      </c>
      <c r="E502">
        <v>75308</v>
      </c>
      <c r="F502">
        <v>61747832</v>
      </c>
      <c r="G502">
        <v>1440</v>
      </c>
      <c r="H502">
        <v>817584</v>
      </c>
      <c r="I502">
        <v>79376</v>
      </c>
      <c r="J502">
        <v>60014428</v>
      </c>
      <c r="K502">
        <v>3314264</v>
      </c>
      <c r="L502">
        <v>897250328</v>
      </c>
      <c r="M502">
        <v>1694579</v>
      </c>
      <c r="N502">
        <v>606297857</v>
      </c>
      <c r="O502">
        <v>944712</v>
      </c>
      <c r="P502">
        <v>145135424</v>
      </c>
    </row>
    <row r="503" spans="1:16" x14ac:dyDescent="0.25">
      <c r="A503">
        <v>2021</v>
      </c>
      <c r="B503" t="s">
        <v>49</v>
      </c>
      <c r="C503">
        <v>7</v>
      </c>
      <c r="D503">
        <v>2</v>
      </c>
      <c r="E503">
        <v>61636</v>
      </c>
      <c r="F503">
        <v>61809468</v>
      </c>
      <c r="G503">
        <v>4048</v>
      </c>
      <c r="H503">
        <v>821632</v>
      </c>
      <c r="I503">
        <v>95088</v>
      </c>
      <c r="J503">
        <v>60109516</v>
      </c>
      <c r="K503">
        <v>3471009</v>
      </c>
      <c r="L503">
        <v>900721337</v>
      </c>
      <c r="M503">
        <v>5187498</v>
      </c>
      <c r="N503">
        <v>611485355</v>
      </c>
      <c r="O503">
        <v>3041588</v>
      </c>
      <c r="P503">
        <v>148177012</v>
      </c>
    </row>
    <row r="504" spans="1:16" x14ac:dyDescent="0.25">
      <c r="A504">
        <v>2021</v>
      </c>
      <c r="B504" t="s">
        <v>49</v>
      </c>
      <c r="C504">
        <v>7</v>
      </c>
      <c r="D504">
        <v>2</v>
      </c>
      <c r="E504">
        <v>80628</v>
      </c>
      <c r="F504">
        <v>61890096</v>
      </c>
      <c r="G504">
        <v>1250</v>
      </c>
      <c r="H504">
        <v>822882</v>
      </c>
      <c r="I504">
        <v>84872</v>
      </c>
      <c r="J504">
        <v>60194388</v>
      </c>
      <c r="K504">
        <v>3857138</v>
      </c>
      <c r="L504">
        <v>904578475</v>
      </c>
      <c r="M504">
        <v>9549170</v>
      </c>
      <c r="N504">
        <v>621034525</v>
      </c>
      <c r="O504">
        <v>2910173</v>
      </c>
      <c r="P504">
        <v>151087185</v>
      </c>
    </row>
    <row r="505" spans="1:16" x14ac:dyDescent="0.25">
      <c r="A505">
        <v>2021</v>
      </c>
      <c r="B505" t="s">
        <v>49</v>
      </c>
      <c r="C505">
        <v>7</v>
      </c>
      <c r="D505">
        <v>2</v>
      </c>
      <c r="E505">
        <v>83518</v>
      </c>
      <c r="F505">
        <v>61973614</v>
      </c>
      <c r="G505">
        <v>1156</v>
      </c>
      <c r="H505">
        <v>824038</v>
      </c>
      <c r="I505">
        <v>78586</v>
      </c>
      <c r="J505">
        <v>60272974</v>
      </c>
      <c r="K505">
        <v>4090585</v>
      </c>
      <c r="L505">
        <v>908669060</v>
      </c>
      <c r="M505">
        <v>4283333</v>
      </c>
      <c r="N505">
        <v>625317858</v>
      </c>
      <c r="O505">
        <v>3000321</v>
      </c>
      <c r="P505">
        <v>154087506</v>
      </c>
    </row>
    <row r="506" spans="1:16" x14ac:dyDescent="0.25">
      <c r="A506">
        <v>2021</v>
      </c>
      <c r="B506" t="s">
        <v>49</v>
      </c>
      <c r="C506">
        <v>7</v>
      </c>
      <c r="D506">
        <v>3</v>
      </c>
      <c r="E506">
        <v>78142</v>
      </c>
      <c r="F506">
        <v>62051756</v>
      </c>
      <c r="G506">
        <v>1088</v>
      </c>
      <c r="H506">
        <v>825126</v>
      </c>
      <c r="I506">
        <v>79654</v>
      </c>
      <c r="J506">
        <v>60352628</v>
      </c>
      <c r="K506">
        <v>4013927</v>
      </c>
      <c r="L506">
        <v>912682987</v>
      </c>
      <c r="M506">
        <v>5172905</v>
      </c>
      <c r="N506">
        <v>630490763</v>
      </c>
      <c r="O506">
        <v>2831982</v>
      </c>
      <c r="P506">
        <v>156919488</v>
      </c>
    </row>
    <row r="507" spans="1:16" x14ac:dyDescent="0.25">
      <c r="A507">
        <v>2021</v>
      </c>
      <c r="B507" t="s">
        <v>49</v>
      </c>
      <c r="C507">
        <v>7</v>
      </c>
      <c r="D507">
        <v>3</v>
      </c>
      <c r="E507">
        <v>76234</v>
      </c>
      <c r="F507">
        <v>62127990</v>
      </c>
      <c r="G507">
        <v>1120</v>
      </c>
      <c r="H507">
        <v>826246</v>
      </c>
      <c r="I507">
        <v>87756</v>
      </c>
      <c r="J507">
        <v>60440384</v>
      </c>
      <c r="K507">
        <v>4058036</v>
      </c>
      <c r="L507">
        <v>916741023</v>
      </c>
      <c r="M507">
        <v>5097464</v>
      </c>
      <c r="N507">
        <v>635588227</v>
      </c>
      <c r="O507">
        <v>3604734</v>
      </c>
      <c r="P507">
        <v>160524222</v>
      </c>
    </row>
    <row r="508" spans="1:16" x14ac:dyDescent="0.25">
      <c r="A508">
        <v>2021</v>
      </c>
      <c r="B508" t="s">
        <v>49</v>
      </c>
      <c r="C508">
        <v>7</v>
      </c>
      <c r="D508">
        <v>3</v>
      </c>
      <c r="E508">
        <v>82566</v>
      </c>
      <c r="F508">
        <v>62210556</v>
      </c>
      <c r="G508">
        <v>1034</v>
      </c>
      <c r="H508">
        <v>827280</v>
      </c>
      <c r="I508">
        <v>84102</v>
      </c>
      <c r="J508">
        <v>60524486</v>
      </c>
      <c r="K508">
        <v>4044420</v>
      </c>
      <c r="L508">
        <v>920785443</v>
      </c>
      <c r="M508">
        <v>6456962</v>
      </c>
      <c r="N508">
        <v>642045189</v>
      </c>
      <c r="O508">
        <v>4014062</v>
      </c>
      <c r="P508">
        <v>164538284</v>
      </c>
    </row>
    <row r="509" spans="1:16" x14ac:dyDescent="0.25">
      <c r="A509">
        <v>2021</v>
      </c>
      <c r="B509" t="s">
        <v>49</v>
      </c>
      <c r="C509">
        <v>7</v>
      </c>
      <c r="D509">
        <v>3</v>
      </c>
      <c r="E509">
        <v>76660</v>
      </c>
      <c r="F509">
        <v>62287216</v>
      </c>
      <c r="G509">
        <v>1002</v>
      </c>
      <c r="H509">
        <v>828282</v>
      </c>
      <c r="I509">
        <v>77090</v>
      </c>
      <c r="J509">
        <v>60601576</v>
      </c>
      <c r="K509">
        <v>3452508</v>
      </c>
      <c r="L509">
        <v>924237951</v>
      </c>
      <c r="M509">
        <v>2101348</v>
      </c>
      <c r="N509">
        <v>644146537</v>
      </c>
      <c r="O509">
        <v>998208</v>
      </c>
      <c r="P509">
        <v>165536492</v>
      </c>
    </row>
    <row r="510" spans="1:16" x14ac:dyDescent="0.25">
      <c r="A510">
        <v>2021</v>
      </c>
      <c r="B510" t="s">
        <v>49</v>
      </c>
      <c r="C510">
        <v>7</v>
      </c>
      <c r="D510">
        <v>3</v>
      </c>
      <c r="E510">
        <v>58840</v>
      </c>
      <c r="F510">
        <v>62346056</v>
      </c>
      <c r="G510">
        <v>744</v>
      </c>
      <c r="H510">
        <v>829026</v>
      </c>
      <c r="I510">
        <v>90712</v>
      </c>
      <c r="J510">
        <v>60692288</v>
      </c>
      <c r="K510">
        <v>3677387</v>
      </c>
      <c r="L510">
        <v>927915338</v>
      </c>
      <c r="M510">
        <v>6896365</v>
      </c>
      <c r="N510">
        <v>651042902</v>
      </c>
      <c r="O510">
        <v>3831947</v>
      </c>
      <c r="P510">
        <v>169368439</v>
      </c>
    </row>
    <row r="511" spans="1:16" x14ac:dyDescent="0.25">
      <c r="A511">
        <v>2021</v>
      </c>
      <c r="B511" t="s">
        <v>49</v>
      </c>
      <c r="C511">
        <v>7</v>
      </c>
      <c r="D511">
        <v>3</v>
      </c>
      <c r="E511">
        <v>84256</v>
      </c>
      <c r="F511">
        <v>62430312</v>
      </c>
      <c r="G511">
        <v>7996</v>
      </c>
      <c r="H511">
        <v>837022</v>
      </c>
      <c r="I511">
        <v>73752</v>
      </c>
      <c r="J511">
        <v>60766040</v>
      </c>
      <c r="K511">
        <v>3815560</v>
      </c>
      <c r="L511">
        <v>931730898</v>
      </c>
      <c r="M511">
        <v>4646499</v>
      </c>
      <c r="N511">
        <v>655689401</v>
      </c>
      <c r="O511">
        <v>2604527</v>
      </c>
      <c r="P511">
        <v>171972966</v>
      </c>
    </row>
    <row r="512" spans="1:16" x14ac:dyDescent="0.25">
      <c r="A512">
        <v>2021</v>
      </c>
      <c r="B512" t="s">
        <v>49</v>
      </c>
      <c r="C512">
        <v>7</v>
      </c>
      <c r="D512">
        <v>3</v>
      </c>
      <c r="E512">
        <v>83374</v>
      </c>
      <c r="F512">
        <v>62513686</v>
      </c>
      <c r="G512">
        <v>1020</v>
      </c>
      <c r="H512">
        <v>838042</v>
      </c>
      <c r="I512">
        <v>77782</v>
      </c>
      <c r="J512">
        <v>60843822</v>
      </c>
      <c r="K512">
        <v>3694941</v>
      </c>
      <c r="L512">
        <v>935425839</v>
      </c>
      <c r="M512">
        <v>3085928</v>
      </c>
      <c r="N512">
        <v>658775329</v>
      </c>
      <c r="O512">
        <v>1671343</v>
      </c>
      <c r="P512">
        <v>173644309</v>
      </c>
    </row>
    <row r="513" spans="1:16" x14ac:dyDescent="0.25">
      <c r="A513">
        <v>2021</v>
      </c>
      <c r="B513" t="s">
        <v>49</v>
      </c>
      <c r="C513">
        <v>7</v>
      </c>
      <c r="D513">
        <v>4</v>
      </c>
      <c r="E513">
        <v>69726</v>
      </c>
      <c r="F513">
        <v>62583412</v>
      </c>
      <c r="G513">
        <v>960</v>
      </c>
      <c r="H513">
        <v>839002</v>
      </c>
      <c r="I513">
        <v>76806</v>
      </c>
      <c r="J513">
        <v>60920628</v>
      </c>
      <c r="K513">
        <v>3964949</v>
      </c>
      <c r="L513">
        <v>939390788</v>
      </c>
      <c r="M513">
        <v>7371723</v>
      </c>
      <c r="N513">
        <v>666147052</v>
      </c>
      <c r="O513">
        <v>3759205</v>
      </c>
      <c r="P513">
        <v>177403514</v>
      </c>
    </row>
    <row r="514" spans="1:16" x14ac:dyDescent="0.25">
      <c r="A514">
        <v>2021</v>
      </c>
      <c r="B514" t="s">
        <v>49</v>
      </c>
      <c r="C514">
        <v>7</v>
      </c>
      <c r="D514">
        <v>4</v>
      </c>
      <c r="E514">
        <v>79002</v>
      </c>
      <c r="F514">
        <v>62662414</v>
      </c>
      <c r="G514">
        <v>1084</v>
      </c>
      <c r="H514">
        <v>840086</v>
      </c>
      <c r="I514">
        <v>70290</v>
      </c>
      <c r="J514">
        <v>60990918</v>
      </c>
      <c r="K514">
        <v>3614713</v>
      </c>
      <c r="L514">
        <v>943005501</v>
      </c>
      <c r="M514">
        <v>5749205</v>
      </c>
      <c r="N514">
        <v>671896257</v>
      </c>
      <c r="O514">
        <v>3180255</v>
      </c>
      <c r="P514">
        <v>180583769</v>
      </c>
    </row>
    <row r="515" spans="1:16" x14ac:dyDescent="0.25">
      <c r="A515">
        <v>2021</v>
      </c>
      <c r="B515" t="s">
        <v>49</v>
      </c>
      <c r="C515">
        <v>7</v>
      </c>
      <c r="D515">
        <v>4</v>
      </c>
      <c r="E515">
        <v>80572</v>
      </c>
      <c r="F515">
        <v>62742986</v>
      </c>
      <c r="G515">
        <v>1082</v>
      </c>
      <c r="H515">
        <v>841168</v>
      </c>
      <c r="I515">
        <v>80076</v>
      </c>
      <c r="J515">
        <v>61070994</v>
      </c>
      <c r="K515">
        <v>3800758</v>
      </c>
      <c r="L515">
        <v>946806259</v>
      </c>
      <c r="M515">
        <v>7135709</v>
      </c>
      <c r="N515">
        <v>679031966</v>
      </c>
      <c r="O515">
        <v>3401096</v>
      </c>
      <c r="P515">
        <v>183984865</v>
      </c>
    </row>
    <row r="516" spans="1:16" x14ac:dyDescent="0.25">
      <c r="A516">
        <v>2021</v>
      </c>
      <c r="B516" t="s">
        <v>49</v>
      </c>
      <c r="C516">
        <v>7</v>
      </c>
      <c r="D516">
        <v>4</v>
      </c>
      <c r="E516">
        <v>76358</v>
      </c>
      <c r="F516">
        <v>62819344</v>
      </c>
      <c r="G516">
        <v>822</v>
      </c>
      <c r="H516">
        <v>841990</v>
      </c>
      <c r="I516">
        <v>71890</v>
      </c>
      <c r="J516">
        <v>61142884</v>
      </c>
      <c r="K516">
        <v>3090208</v>
      </c>
      <c r="L516">
        <v>949896467</v>
      </c>
      <c r="M516">
        <v>2829993</v>
      </c>
      <c r="N516">
        <v>681861959</v>
      </c>
      <c r="O516">
        <v>1260112</v>
      </c>
      <c r="P516">
        <v>185244977</v>
      </c>
    </row>
    <row r="517" spans="1:16" x14ac:dyDescent="0.25">
      <c r="A517">
        <v>2021</v>
      </c>
      <c r="B517" t="s">
        <v>49</v>
      </c>
      <c r="C517">
        <v>7</v>
      </c>
      <c r="D517">
        <v>4</v>
      </c>
      <c r="E517">
        <v>61640</v>
      </c>
      <c r="F517">
        <v>62880984</v>
      </c>
      <c r="G517">
        <v>836</v>
      </c>
      <c r="H517">
        <v>842826</v>
      </c>
      <c r="I517">
        <v>85006</v>
      </c>
      <c r="J517">
        <v>61227890</v>
      </c>
      <c r="K517">
        <v>3479613</v>
      </c>
      <c r="L517">
        <v>953376080</v>
      </c>
      <c r="M517">
        <v>9426641</v>
      </c>
      <c r="N517">
        <v>691288600</v>
      </c>
      <c r="O517">
        <v>4005227</v>
      </c>
      <c r="P517">
        <v>189250204</v>
      </c>
    </row>
    <row r="518" spans="1:16" x14ac:dyDescent="0.25">
      <c r="A518">
        <v>2021</v>
      </c>
      <c r="B518" t="s">
        <v>49</v>
      </c>
      <c r="C518">
        <v>7</v>
      </c>
      <c r="D518">
        <v>4</v>
      </c>
      <c r="E518">
        <v>85942</v>
      </c>
      <c r="F518">
        <v>62966926</v>
      </c>
      <c r="G518">
        <v>1282</v>
      </c>
      <c r="H518">
        <v>844108</v>
      </c>
      <c r="I518">
        <v>83306</v>
      </c>
      <c r="J518">
        <v>61311196</v>
      </c>
      <c r="K518">
        <v>3734105</v>
      </c>
      <c r="L518">
        <v>957110185</v>
      </c>
      <c r="M518">
        <v>5615636</v>
      </c>
      <c r="N518">
        <v>696904236</v>
      </c>
      <c r="O518">
        <v>2871802</v>
      </c>
      <c r="P518">
        <v>192122006</v>
      </c>
    </row>
    <row r="519" spans="1:16" x14ac:dyDescent="0.25">
      <c r="A519">
        <v>2021</v>
      </c>
      <c r="B519" t="s">
        <v>49</v>
      </c>
      <c r="C519">
        <v>7</v>
      </c>
      <c r="D519">
        <v>4</v>
      </c>
      <c r="E519">
        <v>86330</v>
      </c>
      <c r="F519">
        <v>63053256</v>
      </c>
      <c r="G519">
        <v>1280</v>
      </c>
      <c r="H519">
        <v>845388</v>
      </c>
      <c r="I519">
        <v>77074</v>
      </c>
      <c r="J519">
        <v>61388270</v>
      </c>
      <c r="K519">
        <v>3820728</v>
      </c>
      <c r="L519">
        <v>960930913</v>
      </c>
      <c r="M519">
        <v>6442352</v>
      </c>
      <c r="N519">
        <v>703346588</v>
      </c>
      <c r="O519">
        <v>2656142</v>
      </c>
      <c r="P519">
        <v>194778148</v>
      </c>
    </row>
    <row r="520" spans="1:16" x14ac:dyDescent="0.25">
      <c r="A520">
        <v>2021</v>
      </c>
      <c r="B520" t="s">
        <v>49</v>
      </c>
      <c r="C520">
        <v>7</v>
      </c>
      <c r="D520">
        <v>5</v>
      </c>
      <c r="E520">
        <v>89342</v>
      </c>
      <c r="F520">
        <v>63142598</v>
      </c>
      <c r="G520">
        <v>1098</v>
      </c>
      <c r="H520">
        <v>846486</v>
      </c>
      <c r="I520">
        <v>84230</v>
      </c>
      <c r="J520">
        <v>61472500</v>
      </c>
      <c r="K520">
        <v>4069461</v>
      </c>
      <c r="L520">
        <v>965000374</v>
      </c>
      <c r="M520">
        <v>7190818</v>
      </c>
      <c r="N520">
        <v>710537406</v>
      </c>
      <c r="O520">
        <v>3463252</v>
      </c>
      <c r="P520">
        <v>198241400</v>
      </c>
    </row>
    <row r="521" spans="1:16" x14ac:dyDescent="0.25">
      <c r="A521">
        <v>2021</v>
      </c>
      <c r="B521" t="s">
        <v>49</v>
      </c>
      <c r="C521">
        <v>7</v>
      </c>
      <c r="D521">
        <v>5</v>
      </c>
      <c r="E521">
        <v>82998</v>
      </c>
      <c r="F521">
        <v>63225596</v>
      </c>
      <c r="G521">
        <v>1196</v>
      </c>
      <c r="H521">
        <v>847682</v>
      </c>
      <c r="I521">
        <v>74640</v>
      </c>
      <c r="J521">
        <v>61547140</v>
      </c>
      <c r="K521">
        <v>3807728</v>
      </c>
      <c r="L521">
        <v>968808102</v>
      </c>
      <c r="M521">
        <v>7358844</v>
      </c>
      <c r="N521">
        <v>717896250</v>
      </c>
      <c r="O521">
        <v>3609736</v>
      </c>
      <c r="P521">
        <v>201851136</v>
      </c>
    </row>
    <row r="522" spans="1:16" x14ac:dyDescent="0.25">
      <c r="A522">
        <v>2021</v>
      </c>
      <c r="B522" t="s">
        <v>49</v>
      </c>
      <c r="C522">
        <v>7</v>
      </c>
      <c r="D522">
        <v>5</v>
      </c>
      <c r="E522">
        <v>83886</v>
      </c>
      <c r="F522">
        <v>63309482</v>
      </c>
      <c r="G522">
        <v>1084</v>
      </c>
      <c r="H522">
        <v>848766</v>
      </c>
      <c r="I522">
        <v>78974</v>
      </c>
      <c r="J522">
        <v>61626114</v>
      </c>
      <c r="K522">
        <v>3842299</v>
      </c>
      <c r="L522">
        <v>972650401</v>
      </c>
      <c r="M522">
        <v>13971694</v>
      </c>
      <c r="N522">
        <v>731867944</v>
      </c>
      <c r="O522">
        <v>3588540</v>
      </c>
      <c r="P522">
        <v>205439676</v>
      </c>
    </row>
    <row r="523" spans="1:16" x14ac:dyDescent="0.25">
      <c r="A523">
        <v>2021</v>
      </c>
      <c r="B523" t="s">
        <v>50</v>
      </c>
      <c r="C523">
        <v>8</v>
      </c>
      <c r="D523">
        <v>1</v>
      </c>
      <c r="E523">
        <v>81258</v>
      </c>
      <c r="F523">
        <v>63390740</v>
      </c>
      <c r="G523">
        <v>848</v>
      </c>
      <c r="H523">
        <v>849614</v>
      </c>
      <c r="I523">
        <v>73256</v>
      </c>
      <c r="J523">
        <v>61699370</v>
      </c>
      <c r="K523">
        <v>3408960</v>
      </c>
      <c r="L523">
        <v>976059361</v>
      </c>
      <c r="M523">
        <v>2376852</v>
      </c>
      <c r="N523">
        <v>734244796</v>
      </c>
      <c r="O523">
        <v>1473234</v>
      </c>
      <c r="P523">
        <v>206912910</v>
      </c>
    </row>
    <row r="524" spans="1:16" x14ac:dyDescent="0.25">
      <c r="A524">
        <v>2021</v>
      </c>
      <c r="B524" t="s">
        <v>50</v>
      </c>
      <c r="C524">
        <v>8</v>
      </c>
      <c r="D524">
        <v>1</v>
      </c>
      <c r="E524">
        <v>60170</v>
      </c>
      <c r="F524">
        <v>63450910</v>
      </c>
      <c r="G524">
        <v>840</v>
      </c>
      <c r="H524">
        <v>850454</v>
      </c>
      <c r="I524">
        <v>78240</v>
      </c>
      <c r="J524">
        <v>61777610</v>
      </c>
      <c r="K524">
        <v>3432737</v>
      </c>
      <c r="L524">
        <v>979492098</v>
      </c>
      <c r="M524">
        <v>9264424</v>
      </c>
      <c r="N524">
        <v>743509220</v>
      </c>
      <c r="O524">
        <v>3375437</v>
      </c>
      <c r="P524">
        <v>210288347</v>
      </c>
    </row>
    <row r="525" spans="1:16" x14ac:dyDescent="0.25">
      <c r="A525">
        <v>2021</v>
      </c>
      <c r="B525" t="s">
        <v>50</v>
      </c>
      <c r="C525">
        <v>8</v>
      </c>
      <c r="D525">
        <v>1</v>
      </c>
      <c r="E525">
        <v>85060</v>
      </c>
      <c r="F525">
        <v>63535970</v>
      </c>
      <c r="G525">
        <v>1122</v>
      </c>
      <c r="H525">
        <v>851576</v>
      </c>
      <c r="I525">
        <v>73104</v>
      </c>
      <c r="J525">
        <v>61850714</v>
      </c>
      <c r="K525">
        <v>3863000</v>
      </c>
      <c r="L525">
        <v>983355098</v>
      </c>
      <c r="M525">
        <v>10927214</v>
      </c>
      <c r="N525">
        <v>754436434</v>
      </c>
      <c r="O525">
        <v>2557106</v>
      </c>
      <c r="P525">
        <v>212845453</v>
      </c>
    </row>
    <row r="526" spans="1:16" x14ac:dyDescent="0.25">
      <c r="A526">
        <v>2021</v>
      </c>
      <c r="B526" t="s">
        <v>50</v>
      </c>
      <c r="C526">
        <v>8</v>
      </c>
      <c r="D526">
        <v>1</v>
      </c>
      <c r="E526">
        <v>85594</v>
      </c>
      <c r="F526">
        <v>63621564</v>
      </c>
      <c r="G526">
        <v>1064</v>
      </c>
      <c r="H526">
        <v>852640</v>
      </c>
      <c r="I526">
        <v>83746</v>
      </c>
      <c r="J526">
        <v>61934460</v>
      </c>
      <c r="K526">
        <v>3903184</v>
      </c>
      <c r="L526">
        <v>987258282</v>
      </c>
      <c r="M526">
        <v>6071142</v>
      </c>
      <c r="N526">
        <v>760507576</v>
      </c>
      <c r="O526">
        <v>2039449</v>
      </c>
      <c r="P526">
        <v>214884902</v>
      </c>
    </row>
    <row r="527" spans="1:16" x14ac:dyDescent="0.25">
      <c r="A527">
        <v>2021</v>
      </c>
      <c r="B527" t="s">
        <v>50</v>
      </c>
      <c r="C527">
        <v>8</v>
      </c>
      <c r="D527">
        <v>1</v>
      </c>
      <c r="E527">
        <v>90010</v>
      </c>
      <c r="F527">
        <v>63711574</v>
      </c>
      <c r="G527">
        <v>930</v>
      </c>
      <c r="H527">
        <v>853570</v>
      </c>
      <c r="I527">
        <v>81812</v>
      </c>
      <c r="J527">
        <v>62016272</v>
      </c>
      <c r="K527">
        <v>3780900</v>
      </c>
      <c r="L527">
        <v>991039182</v>
      </c>
      <c r="M527">
        <v>9009424</v>
      </c>
      <c r="N527">
        <v>769517000</v>
      </c>
      <c r="O527">
        <v>2960503</v>
      </c>
      <c r="P527">
        <v>217845405</v>
      </c>
    </row>
    <row r="528" spans="1:16" x14ac:dyDescent="0.25">
      <c r="A528">
        <v>2021</v>
      </c>
      <c r="B528" t="s">
        <v>50</v>
      </c>
      <c r="C528">
        <v>8</v>
      </c>
      <c r="D528">
        <v>1</v>
      </c>
      <c r="E528">
        <v>77410</v>
      </c>
      <c r="F528">
        <v>63788984</v>
      </c>
      <c r="G528">
        <v>1232</v>
      </c>
      <c r="H528">
        <v>854802</v>
      </c>
      <c r="I528">
        <v>80052</v>
      </c>
      <c r="J528">
        <v>62096324</v>
      </c>
      <c r="K528">
        <v>3841005</v>
      </c>
      <c r="L528">
        <v>994880187</v>
      </c>
      <c r="M528">
        <v>8666299</v>
      </c>
      <c r="N528">
        <v>778183299</v>
      </c>
      <c r="O528">
        <v>2542620</v>
      </c>
      <c r="P528">
        <v>220388025</v>
      </c>
    </row>
    <row r="529" spans="1:16" x14ac:dyDescent="0.25">
      <c r="A529">
        <v>2021</v>
      </c>
      <c r="B529" t="s">
        <v>50</v>
      </c>
      <c r="C529">
        <v>8</v>
      </c>
      <c r="D529">
        <v>1</v>
      </c>
      <c r="E529">
        <v>78136</v>
      </c>
      <c r="F529">
        <v>63867120</v>
      </c>
      <c r="G529">
        <v>982</v>
      </c>
      <c r="H529">
        <v>855784</v>
      </c>
      <c r="I529">
        <v>87870</v>
      </c>
      <c r="J529">
        <v>62184194</v>
      </c>
      <c r="K529">
        <v>3775701</v>
      </c>
      <c r="L529">
        <v>998655888</v>
      </c>
      <c r="M529">
        <v>8673018</v>
      </c>
      <c r="N529">
        <v>786856317</v>
      </c>
      <c r="O529">
        <v>2928082</v>
      </c>
      <c r="P529">
        <v>223316107</v>
      </c>
    </row>
    <row r="530" spans="1:16" x14ac:dyDescent="0.25">
      <c r="A530">
        <v>2021</v>
      </c>
      <c r="B530" t="s">
        <v>50</v>
      </c>
      <c r="C530">
        <v>8</v>
      </c>
      <c r="D530">
        <v>2</v>
      </c>
      <c r="E530">
        <v>72072</v>
      </c>
      <c r="F530">
        <v>63939192</v>
      </c>
      <c r="G530">
        <v>894</v>
      </c>
      <c r="H530">
        <v>856678</v>
      </c>
      <c r="I530">
        <v>79664</v>
      </c>
      <c r="J530">
        <v>62263858</v>
      </c>
      <c r="K530">
        <v>3608835</v>
      </c>
      <c r="L530">
        <v>1002264723</v>
      </c>
      <c r="M530">
        <v>2578884</v>
      </c>
      <c r="N530">
        <v>789435201</v>
      </c>
      <c r="O530">
        <v>1129650</v>
      </c>
      <c r="P530">
        <v>224445757</v>
      </c>
    </row>
    <row r="531" spans="1:16" x14ac:dyDescent="0.25">
      <c r="A531">
        <v>2021</v>
      </c>
      <c r="B531" t="s">
        <v>50</v>
      </c>
      <c r="C531">
        <v>8</v>
      </c>
      <c r="D531">
        <v>2</v>
      </c>
      <c r="E531">
        <v>54856</v>
      </c>
      <c r="F531">
        <v>63994048</v>
      </c>
      <c r="G531">
        <v>752</v>
      </c>
      <c r="H531">
        <v>857430</v>
      </c>
      <c r="I531">
        <v>82922</v>
      </c>
      <c r="J531">
        <v>62346780</v>
      </c>
      <c r="K531">
        <v>3190265</v>
      </c>
      <c r="L531">
        <v>1005454988</v>
      </c>
      <c r="M531">
        <v>8980740</v>
      </c>
      <c r="N531">
        <v>798415941</v>
      </c>
      <c r="O531">
        <v>2689623</v>
      </c>
      <c r="P531">
        <v>227135380</v>
      </c>
    </row>
    <row r="532" spans="1:16" x14ac:dyDescent="0.25">
      <c r="A532">
        <v>2021</v>
      </c>
      <c r="B532" t="s">
        <v>50</v>
      </c>
      <c r="C532">
        <v>8</v>
      </c>
      <c r="D532">
        <v>2</v>
      </c>
      <c r="E532">
        <v>76760</v>
      </c>
      <c r="F532">
        <v>64070808</v>
      </c>
      <c r="G532">
        <v>992</v>
      </c>
      <c r="H532">
        <v>858422</v>
      </c>
      <c r="I532">
        <v>80194</v>
      </c>
      <c r="J532">
        <v>62426974</v>
      </c>
      <c r="K532">
        <v>3617770</v>
      </c>
      <c r="L532">
        <v>1009072758</v>
      </c>
      <c r="M532">
        <v>6875869</v>
      </c>
      <c r="N532">
        <v>805291810</v>
      </c>
      <c r="O532">
        <v>2283790</v>
      </c>
      <c r="P532">
        <v>229419170</v>
      </c>
    </row>
    <row r="533" spans="1:16" x14ac:dyDescent="0.25">
      <c r="A533">
        <v>2021</v>
      </c>
      <c r="B533" t="s">
        <v>50</v>
      </c>
      <c r="C533">
        <v>8</v>
      </c>
      <c r="D533">
        <v>2</v>
      </c>
      <c r="E533">
        <v>83172</v>
      </c>
      <c r="F533">
        <v>64153980</v>
      </c>
      <c r="G533">
        <v>982</v>
      </c>
      <c r="H533">
        <v>859404</v>
      </c>
      <c r="I533">
        <v>78254</v>
      </c>
      <c r="J533">
        <v>62505228</v>
      </c>
      <c r="K533">
        <v>4365442</v>
      </c>
      <c r="L533">
        <v>1013438200</v>
      </c>
      <c r="M533">
        <v>6768357</v>
      </c>
      <c r="N533">
        <v>812060167</v>
      </c>
      <c r="O533">
        <v>2411829</v>
      </c>
      <c r="P533">
        <v>231830999</v>
      </c>
    </row>
    <row r="534" spans="1:16" x14ac:dyDescent="0.25">
      <c r="A534">
        <v>2021</v>
      </c>
      <c r="B534" t="s">
        <v>50</v>
      </c>
      <c r="C534">
        <v>8</v>
      </c>
      <c r="D534">
        <v>2</v>
      </c>
      <c r="E534">
        <v>80162</v>
      </c>
      <c r="F534">
        <v>64234142</v>
      </c>
      <c r="G534">
        <v>1166</v>
      </c>
      <c r="H534">
        <v>860570</v>
      </c>
      <c r="I534">
        <v>84312</v>
      </c>
      <c r="J534">
        <v>62589540</v>
      </c>
      <c r="K534">
        <v>4115837</v>
      </c>
      <c r="L534">
        <v>1017554037</v>
      </c>
      <c r="M534">
        <v>9297809</v>
      </c>
      <c r="N534">
        <v>821357976</v>
      </c>
      <c r="O534">
        <v>2525291</v>
      </c>
      <c r="P534">
        <v>234356290</v>
      </c>
    </row>
    <row r="535" spans="1:16" x14ac:dyDescent="0.25">
      <c r="A535">
        <v>2021</v>
      </c>
      <c r="B535" t="s">
        <v>50</v>
      </c>
      <c r="C535">
        <v>8</v>
      </c>
      <c r="D535">
        <v>2</v>
      </c>
      <c r="E535">
        <v>77522</v>
      </c>
      <c r="F535">
        <v>64311664</v>
      </c>
      <c r="G535">
        <v>954</v>
      </c>
      <c r="H535">
        <v>861524</v>
      </c>
      <c r="I535">
        <v>71518</v>
      </c>
      <c r="J535">
        <v>62661058</v>
      </c>
      <c r="K535">
        <v>4256111</v>
      </c>
      <c r="L535">
        <v>1021810148</v>
      </c>
      <c r="M535">
        <v>10433518</v>
      </c>
      <c r="N535">
        <v>831791494</v>
      </c>
      <c r="O535">
        <v>2780376</v>
      </c>
      <c r="P535">
        <v>237136666</v>
      </c>
    </row>
    <row r="536" spans="1:16" x14ac:dyDescent="0.25">
      <c r="A536">
        <v>2021</v>
      </c>
      <c r="B536" t="s">
        <v>50</v>
      </c>
      <c r="C536">
        <v>8</v>
      </c>
      <c r="D536">
        <v>2</v>
      </c>
      <c r="E536">
        <v>72270</v>
      </c>
      <c r="F536">
        <v>64383934</v>
      </c>
      <c r="G536">
        <v>982</v>
      </c>
      <c r="H536">
        <v>862506</v>
      </c>
      <c r="I536">
        <v>75872</v>
      </c>
      <c r="J536">
        <v>62736930</v>
      </c>
      <c r="K536">
        <v>3904840</v>
      </c>
      <c r="L536">
        <v>1025714988</v>
      </c>
      <c r="M536">
        <v>11458501</v>
      </c>
      <c r="N536">
        <v>843249995</v>
      </c>
      <c r="O536">
        <v>3853860</v>
      </c>
      <c r="P536">
        <v>240990526</v>
      </c>
    </row>
    <row r="537" spans="1:16" x14ac:dyDescent="0.25">
      <c r="A537">
        <v>2021</v>
      </c>
      <c r="B537" t="s">
        <v>50</v>
      </c>
      <c r="C537">
        <v>8</v>
      </c>
      <c r="D537">
        <v>3</v>
      </c>
      <c r="E537">
        <v>66490</v>
      </c>
      <c r="F537">
        <v>64450424</v>
      </c>
      <c r="G537">
        <v>842</v>
      </c>
      <c r="H537">
        <v>863348</v>
      </c>
      <c r="I537">
        <v>71872</v>
      </c>
      <c r="J537">
        <v>62808802</v>
      </c>
      <c r="K537">
        <v>2729239</v>
      </c>
      <c r="L537">
        <v>1028444227</v>
      </c>
      <c r="M537">
        <v>2994698</v>
      </c>
      <c r="N537">
        <v>846244693</v>
      </c>
      <c r="O537">
        <v>1027023</v>
      </c>
      <c r="P537">
        <v>242017549</v>
      </c>
    </row>
    <row r="538" spans="1:16" x14ac:dyDescent="0.25">
      <c r="A538">
        <v>2021</v>
      </c>
      <c r="B538" t="s">
        <v>50</v>
      </c>
      <c r="C538">
        <v>8</v>
      </c>
      <c r="D538">
        <v>3</v>
      </c>
      <c r="E538">
        <v>49392</v>
      </c>
      <c r="F538">
        <v>64499816</v>
      </c>
      <c r="G538">
        <v>876</v>
      </c>
      <c r="H538">
        <v>864224</v>
      </c>
      <c r="I538">
        <v>73742</v>
      </c>
      <c r="J538">
        <v>62882544</v>
      </c>
      <c r="K538">
        <v>3542025</v>
      </c>
      <c r="L538">
        <v>1031986252</v>
      </c>
      <c r="M538">
        <v>14244118</v>
      </c>
      <c r="N538">
        <v>860488811</v>
      </c>
      <c r="O538">
        <v>3502704</v>
      </c>
      <c r="P538">
        <v>245520253</v>
      </c>
    </row>
    <row r="539" spans="1:16" x14ac:dyDescent="0.25">
      <c r="A539">
        <v>2021</v>
      </c>
      <c r="B539" t="s">
        <v>50</v>
      </c>
      <c r="C539">
        <v>8</v>
      </c>
      <c r="D539">
        <v>3</v>
      </c>
      <c r="E539">
        <v>70416</v>
      </c>
      <c r="F539">
        <v>64570232</v>
      </c>
      <c r="G539">
        <v>880</v>
      </c>
      <c r="H539">
        <v>865104</v>
      </c>
      <c r="I539">
        <v>74286</v>
      </c>
      <c r="J539">
        <v>62956830</v>
      </c>
      <c r="K539">
        <v>3555548</v>
      </c>
      <c r="L539">
        <v>1035541800</v>
      </c>
      <c r="M539">
        <v>9050379</v>
      </c>
      <c r="N539">
        <v>869539190</v>
      </c>
      <c r="O539">
        <v>2791962</v>
      </c>
      <c r="P539">
        <v>248312215</v>
      </c>
    </row>
    <row r="540" spans="1:16" x14ac:dyDescent="0.25">
      <c r="A540">
        <v>2021</v>
      </c>
      <c r="B540" t="s">
        <v>50</v>
      </c>
      <c r="C540">
        <v>8</v>
      </c>
      <c r="D540">
        <v>3</v>
      </c>
      <c r="E540">
        <v>73004</v>
      </c>
      <c r="F540">
        <v>64643236</v>
      </c>
      <c r="G540">
        <v>1054</v>
      </c>
      <c r="H540">
        <v>866158</v>
      </c>
      <c r="I540">
        <v>78538</v>
      </c>
      <c r="J540">
        <v>63035368</v>
      </c>
      <c r="K540">
        <v>3798743</v>
      </c>
      <c r="L540">
        <v>1039340543</v>
      </c>
      <c r="M540">
        <v>8764226</v>
      </c>
      <c r="N540">
        <v>878303416</v>
      </c>
      <c r="O540">
        <v>2908580</v>
      </c>
      <c r="P540">
        <v>251220795</v>
      </c>
    </row>
    <row r="541" spans="1:16" x14ac:dyDescent="0.25">
      <c r="A541">
        <v>2021</v>
      </c>
      <c r="B541" t="s">
        <v>50</v>
      </c>
      <c r="C541">
        <v>8</v>
      </c>
      <c r="D541">
        <v>3</v>
      </c>
      <c r="E541">
        <v>73200</v>
      </c>
      <c r="F541">
        <v>64716436</v>
      </c>
      <c r="G541">
        <v>1086</v>
      </c>
      <c r="H541">
        <v>867244</v>
      </c>
      <c r="I541">
        <v>72914</v>
      </c>
      <c r="J541">
        <v>63108282</v>
      </c>
      <c r="K541">
        <v>4365700</v>
      </c>
      <c r="L541">
        <v>1043706243</v>
      </c>
      <c r="M541">
        <v>8767540</v>
      </c>
      <c r="N541">
        <v>887070956</v>
      </c>
      <c r="O541">
        <v>2817730</v>
      </c>
      <c r="P541">
        <v>254038525</v>
      </c>
    </row>
    <row r="542" spans="1:16" x14ac:dyDescent="0.25">
      <c r="A542">
        <v>2021</v>
      </c>
      <c r="B542" t="s">
        <v>50</v>
      </c>
      <c r="C542">
        <v>8</v>
      </c>
      <c r="D542">
        <v>3</v>
      </c>
      <c r="E542">
        <v>68616</v>
      </c>
      <c r="F542">
        <v>64785052</v>
      </c>
      <c r="G542">
        <v>752</v>
      </c>
      <c r="H542">
        <v>867996</v>
      </c>
      <c r="I542">
        <v>72570</v>
      </c>
      <c r="J542">
        <v>63180852</v>
      </c>
      <c r="K542">
        <v>3783582</v>
      </c>
      <c r="L542">
        <v>1047489825</v>
      </c>
      <c r="M542">
        <v>5634862</v>
      </c>
      <c r="N542">
        <v>892705818</v>
      </c>
      <c r="O542">
        <v>2036862</v>
      </c>
      <c r="P542">
        <v>256075387</v>
      </c>
    </row>
    <row r="543" spans="1:16" x14ac:dyDescent="0.25">
      <c r="A543">
        <v>2021</v>
      </c>
      <c r="B543" t="s">
        <v>50</v>
      </c>
      <c r="C543">
        <v>8</v>
      </c>
      <c r="D543">
        <v>3</v>
      </c>
      <c r="E543">
        <v>62046</v>
      </c>
      <c r="F543">
        <v>64847098</v>
      </c>
      <c r="G543">
        <v>802</v>
      </c>
      <c r="H543">
        <v>868798</v>
      </c>
      <c r="I543">
        <v>77154</v>
      </c>
      <c r="J543">
        <v>63258006</v>
      </c>
      <c r="K543">
        <v>3450149</v>
      </c>
      <c r="L543">
        <v>1050939974</v>
      </c>
      <c r="M543">
        <v>6904225</v>
      </c>
      <c r="N543">
        <v>899610043</v>
      </c>
      <c r="O543">
        <v>3838993</v>
      </c>
      <c r="P543">
        <v>259914380</v>
      </c>
    </row>
    <row r="544" spans="1:16" x14ac:dyDescent="0.25">
      <c r="A544">
        <v>2021</v>
      </c>
      <c r="B544" t="s">
        <v>50</v>
      </c>
      <c r="C544">
        <v>8</v>
      </c>
      <c r="D544">
        <v>4</v>
      </c>
      <c r="E544">
        <v>50840</v>
      </c>
      <c r="F544">
        <v>64897938</v>
      </c>
      <c r="G544">
        <v>770</v>
      </c>
      <c r="H544">
        <v>869568</v>
      </c>
      <c r="I544">
        <v>88206</v>
      </c>
      <c r="J544">
        <v>63346212</v>
      </c>
      <c r="K544">
        <v>2806035</v>
      </c>
      <c r="L544">
        <v>1053746009</v>
      </c>
      <c r="M544">
        <v>1515768</v>
      </c>
      <c r="N544">
        <v>901125811</v>
      </c>
      <c r="O544">
        <v>604668</v>
      </c>
      <c r="P544">
        <v>260519048</v>
      </c>
    </row>
    <row r="545" spans="1:16" x14ac:dyDescent="0.25">
      <c r="A545">
        <v>2021</v>
      </c>
      <c r="B545" t="s">
        <v>50</v>
      </c>
      <c r="C545">
        <v>8</v>
      </c>
      <c r="D545">
        <v>4</v>
      </c>
      <c r="E545">
        <v>49588</v>
      </c>
      <c r="F545">
        <v>64947526</v>
      </c>
      <c r="G545">
        <v>714</v>
      </c>
      <c r="H545">
        <v>870282</v>
      </c>
      <c r="I545">
        <v>79106</v>
      </c>
      <c r="J545">
        <v>63425318</v>
      </c>
      <c r="K545">
        <v>3196873</v>
      </c>
      <c r="L545">
        <v>1056942882</v>
      </c>
      <c r="M545">
        <v>9275310</v>
      </c>
      <c r="N545">
        <v>910401121</v>
      </c>
      <c r="O545">
        <v>3620806</v>
      </c>
      <c r="P545">
        <v>264139854</v>
      </c>
    </row>
    <row r="546" spans="1:16" x14ac:dyDescent="0.25">
      <c r="A546">
        <v>2021</v>
      </c>
      <c r="B546" t="s">
        <v>50</v>
      </c>
      <c r="C546">
        <v>8</v>
      </c>
      <c r="D546">
        <v>4</v>
      </c>
      <c r="E546">
        <v>75478</v>
      </c>
      <c r="F546">
        <v>65023004</v>
      </c>
      <c r="G546">
        <v>1300</v>
      </c>
      <c r="H546">
        <v>871582</v>
      </c>
      <c r="I546">
        <v>68296</v>
      </c>
      <c r="J546">
        <v>63493614</v>
      </c>
      <c r="K546">
        <v>3591357</v>
      </c>
      <c r="L546">
        <v>1060534239</v>
      </c>
      <c r="M546">
        <v>9302930</v>
      </c>
      <c r="N546">
        <v>919704051</v>
      </c>
      <c r="O546">
        <v>3709859</v>
      </c>
      <c r="P546">
        <v>267849713</v>
      </c>
    </row>
    <row r="547" spans="1:16" x14ac:dyDescent="0.25">
      <c r="A547">
        <v>2021</v>
      </c>
      <c r="B547" t="s">
        <v>50</v>
      </c>
      <c r="C547">
        <v>8</v>
      </c>
      <c r="D547">
        <v>4</v>
      </c>
      <c r="E547">
        <v>92258</v>
      </c>
      <c r="F547">
        <v>65115262</v>
      </c>
      <c r="G547">
        <v>1210</v>
      </c>
      <c r="H547">
        <v>872792</v>
      </c>
      <c r="I547">
        <v>68496</v>
      </c>
      <c r="J547">
        <v>63562110</v>
      </c>
      <c r="K547">
        <v>3927607</v>
      </c>
      <c r="L547">
        <v>1064461846</v>
      </c>
      <c r="M547">
        <v>12156080</v>
      </c>
      <c r="N547">
        <v>931860131</v>
      </c>
      <c r="O547">
        <v>4527383</v>
      </c>
      <c r="P547">
        <v>272377096</v>
      </c>
    </row>
    <row r="548" spans="1:16" x14ac:dyDescent="0.25">
      <c r="A548">
        <v>2021</v>
      </c>
      <c r="B548" t="s">
        <v>50</v>
      </c>
      <c r="C548">
        <v>8</v>
      </c>
      <c r="D548">
        <v>4</v>
      </c>
      <c r="E548">
        <v>89100</v>
      </c>
      <c r="F548">
        <v>65204362</v>
      </c>
      <c r="G548">
        <v>986</v>
      </c>
      <c r="H548">
        <v>873778</v>
      </c>
      <c r="I548">
        <v>65850</v>
      </c>
      <c r="J548">
        <v>63627960</v>
      </c>
      <c r="K548">
        <v>3808968</v>
      </c>
      <c r="L548">
        <v>1068270814</v>
      </c>
      <c r="M548">
        <v>11915742</v>
      </c>
      <c r="N548">
        <v>943775873</v>
      </c>
      <c r="O548">
        <v>4808040</v>
      </c>
      <c r="P548">
        <v>277185136</v>
      </c>
    </row>
    <row r="549" spans="1:16" x14ac:dyDescent="0.25">
      <c r="A549">
        <v>2021</v>
      </c>
      <c r="B549" t="s">
        <v>50</v>
      </c>
      <c r="C549">
        <v>8</v>
      </c>
      <c r="D549">
        <v>4</v>
      </c>
      <c r="E549">
        <v>93612</v>
      </c>
      <c r="F549">
        <v>65297974</v>
      </c>
      <c r="G549">
        <v>1028</v>
      </c>
      <c r="H549">
        <v>874806</v>
      </c>
      <c r="I549">
        <v>62686</v>
      </c>
      <c r="J549">
        <v>63690646</v>
      </c>
      <c r="K549">
        <v>3963597</v>
      </c>
      <c r="L549">
        <v>1072234411</v>
      </c>
      <c r="M549">
        <v>16075852</v>
      </c>
      <c r="N549">
        <v>959851725</v>
      </c>
      <c r="O549">
        <v>5485332</v>
      </c>
      <c r="P549">
        <v>282670468</v>
      </c>
    </row>
    <row r="550" spans="1:16" x14ac:dyDescent="0.25">
      <c r="A550">
        <v>2021</v>
      </c>
      <c r="B550" t="s">
        <v>50</v>
      </c>
      <c r="C550">
        <v>8</v>
      </c>
      <c r="D550">
        <v>4</v>
      </c>
      <c r="E550">
        <v>90128</v>
      </c>
      <c r="F550">
        <v>65388102</v>
      </c>
      <c r="G550">
        <v>914</v>
      </c>
      <c r="H550">
        <v>875720</v>
      </c>
      <c r="I550">
        <v>71622</v>
      </c>
      <c r="J550">
        <v>63762268</v>
      </c>
      <c r="K550">
        <v>3723666</v>
      </c>
      <c r="L550">
        <v>1075958077</v>
      </c>
      <c r="M550">
        <v>5152003</v>
      </c>
      <c r="N550">
        <v>965003728</v>
      </c>
      <c r="O550">
        <v>2776790</v>
      </c>
      <c r="P550">
        <v>285447258</v>
      </c>
    </row>
    <row r="551" spans="1:16" x14ac:dyDescent="0.25">
      <c r="A551">
        <v>2021</v>
      </c>
      <c r="B551" t="s">
        <v>50</v>
      </c>
      <c r="C551">
        <v>8</v>
      </c>
      <c r="D551">
        <v>5</v>
      </c>
      <c r="E551">
        <v>86748</v>
      </c>
      <c r="F551">
        <v>65474850</v>
      </c>
      <c r="G551">
        <v>1054</v>
      </c>
      <c r="H551">
        <v>876774</v>
      </c>
      <c r="I551">
        <v>69686</v>
      </c>
      <c r="J551">
        <v>63831954</v>
      </c>
      <c r="K551">
        <v>3348969</v>
      </c>
      <c r="L551">
        <v>1079307046</v>
      </c>
      <c r="M551">
        <v>10107070</v>
      </c>
      <c r="N551">
        <v>975110798</v>
      </c>
      <c r="O551">
        <v>4748291</v>
      </c>
      <c r="P551">
        <v>290195549</v>
      </c>
    </row>
    <row r="552" spans="1:16" x14ac:dyDescent="0.25">
      <c r="A552">
        <v>2021</v>
      </c>
      <c r="B552" t="s">
        <v>50</v>
      </c>
      <c r="C552">
        <v>8</v>
      </c>
      <c r="D552">
        <v>5</v>
      </c>
      <c r="E552">
        <v>60496</v>
      </c>
      <c r="F552">
        <v>65535346</v>
      </c>
      <c r="G552">
        <v>410</v>
      </c>
      <c r="H552">
        <v>877184</v>
      </c>
      <c r="I552">
        <v>72480</v>
      </c>
      <c r="J552">
        <v>63904434</v>
      </c>
      <c r="K552">
        <v>2954785</v>
      </c>
      <c r="L552">
        <v>1082261831</v>
      </c>
      <c r="M552">
        <v>9028954</v>
      </c>
      <c r="N552">
        <v>984139752</v>
      </c>
      <c r="O552">
        <v>3265618</v>
      </c>
      <c r="P552">
        <v>293461167</v>
      </c>
    </row>
    <row r="553" spans="1:16" x14ac:dyDescent="0.25">
      <c r="A553">
        <v>2021</v>
      </c>
      <c r="B553" t="s">
        <v>50</v>
      </c>
      <c r="C553">
        <v>8</v>
      </c>
      <c r="D553">
        <v>5</v>
      </c>
      <c r="E553">
        <v>86146</v>
      </c>
      <c r="F553">
        <v>65621492</v>
      </c>
      <c r="G553">
        <v>924</v>
      </c>
      <c r="H553">
        <v>878108</v>
      </c>
      <c r="I553">
        <v>68224</v>
      </c>
      <c r="J553">
        <v>63972658</v>
      </c>
      <c r="K553">
        <v>3309792</v>
      </c>
      <c r="L553">
        <v>1085571623</v>
      </c>
      <c r="M553">
        <v>20621396</v>
      </c>
      <c r="N553">
        <v>1004761148</v>
      </c>
      <c r="O553">
        <v>6547844</v>
      </c>
      <c r="P553">
        <v>300009011</v>
      </c>
    </row>
    <row r="554" spans="1:16" x14ac:dyDescent="0.25">
      <c r="A554">
        <v>2021</v>
      </c>
      <c r="B554" t="s">
        <v>51</v>
      </c>
      <c r="C554">
        <v>9</v>
      </c>
      <c r="D554">
        <v>1</v>
      </c>
      <c r="E554">
        <v>91950</v>
      </c>
      <c r="F554">
        <v>65713442</v>
      </c>
      <c r="G554">
        <v>1014</v>
      </c>
      <c r="H554">
        <v>879122</v>
      </c>
      <c r="I554">
        <v>70182</v>
      </c>
      <c r="J554">
        <v>64042840</v>
      </c>
      <c r="K554">
        <v>3503773</v>
      </c>
      <c r="L554">
        <v>1089075396</v>
      </c>
      <c r="M554">
        <v>12936198</v>
      </c>
      <c r="N554">
        <v>1017697346</v>
      </c>
      <c r="O554">
        <v>4911454</v>
      </c>
      <c r="P554">
        <v>304920465</v>
      </c>
    </row>
    <row r="555" spans="1:16" x14ac:dyDescent="0.25">
      <c r="A555">
        <v>2021</v>
      </c>
      <c r="B555" t="s">
        <v>51</v>
      </c>
      <c r="C555">
        <v>9</v>
      </c>
      <c r="D555">
        <v>1</v>
      </c>
      <c r="E555">
        <v>91248</v>
      </c>
      <c r="F555">
        <v>65804690</v>
      </c>
      <c r="G555">
        <v>710</v>
      </c>
      <c r="H555">
        <v>879832</v>
      </c>
      <c r="I555">
        <v>69330</v>
      </c>
      <c r="J555">
        <v>64112170</v>
      </c>
      <c r="K555">
        <v>3536849</v>
      </c>
      <c r="L555">
        <v>1092612245</v>
      </c>
      <c r="M555">
        <v>11463292</v>
      </c>
      <c r="N555">
        <v>1029160638</v>
      </c>
      <c r="O555">
        <v>4381681</v>
      </c>
      <c r="P555">
        <v>309302146</v>
      </c>
    </row>
    <row r="556" spans="1:16" x14ac:dyDescent="0.25">
      <c r="A556">
        <v>2021</v>
      </c>
      <c r="B556" t="s">
        <v>51</v>
      </c>
      <c r="C556">
        <v>9</v>
      </c>
      <c r="D556">
        <v>1</v>
      </c>
      <c r="E556">
        <v>85334</v>
      </c>
      <c r="F556">
        <v>65890024</v>
      </c>
      <c r="G556">
        <v>684</v>
      </c>
      <c r="H556">
        <v>880516</v>
      </c>
      <c r="I556">
        <v>72844</v>
      </c>
      <c r="J556">
        <v>64185014</v>
      </c>
      <c r="K556">
        <v>3641603</v>
      </c>
      <c r="L556">
        <v>1096253848</v>
      </c>
      <c r="M556">
        <v>8669706</v>
      </c>
      <c r="N556">
        <v>1037830344</v>
      </c>
      <c r="O556">
        <v>3832525</v>
      </c>
      <c r="P556">
        <v>313134671</v>
      </c>
    </row>
    <row r="557" spans="1:16" x14ac:dyDescent="0.25">
      <c r="A557">
        <v>2021</v>
      </c>
      <c r="B557" t="s">
        <v>51</v>
      </c>
      <c r="C557">
        <v>9</v>
      </c>
      <c r="D557">
        <v>1</v>
      </c>
      <c r="E557">
        <v>85214</v>
      </c>
      <c r="F557">
        <v>65975238</v>
      </c>
      <c r="G557">
        <v>618</v>
      </c>
      <c r="H557">
        <v>881134</v>
      </c>
      <c r="I557">
        <v>76174</v>
      </c>
      <c r="J557">
        <v>64261188</v>
      </c>
      <c r="K557">
        <v>3723523</v>
      </c>
      <c r="L557">
        <v>1099977371</v>
      </c>
      <c r="M557">
        <v>9361434</v>
      </c>
      <c r="N557">
        <v>1047191778</v>
      </c>
      <c r="O557">
        <v>5555198</v>
      </c>
      <c r="P557">
        <v>318689869</v>
      </c>
    </row>
    <row r="558" spans="1:16" x14ac:dyDescent="0.25">
      <c r="A558">
        <v>2021</v>
      </c>
      <c r="B558" t="s">
        <v>51</v>
      </c>
      <c r="C558">
        <v>9</v>
      </c>
      <c r="D558">
        <v>1</v>
      </c>
      <c r="E558">
        <v>79074</v>
      </c>
      <c r="F558">
        <v>66054312</v>
      </c>
      <c r="G558">
        <v>436</v>
      </c>
      <c r="H558">
        <v>881570</v>
      </c>
      <c r="I558">
        <v>87844</v>
      </c>
      <c r="J558">
        <v>64349032</v>
      </c>
      <c r="K558">
        <v>3207693</v>
      </c>
      <c r="L558">
        <v>1103185064</v>
      </c>
      <c r="M558">
        <v>3669699</v>
      </c>
      <c r="N558">
        <v>1050861477</v>
      </c>
      <c r="O558">
        <v>2074538</v>
      </c>
      <c r="P558">
        <v>320764407</v>
      </c>
    </row>
    <row r="559" spans="1:16" x14ac:dyDescent="0.25">
      <c r="A559">
        <v>2021</v>
      </c>
      <c r="B559" t="s">
        <v>51</v>
      </c>
      <c r="C559">
        <v>9</v>
      </c>
      <c r="D559">
        <v>1</v>
      </c>
      <c r="E559">
        <v>60328</v>
      </c>
      <c r="F559">
        <v>66114640</v>
      </c>
      <c r="G559">
        <v>580</v>
      </c>
      <c r="H559">
        <v>882150</v>
      </c>
      <c r="I559">
        <v>85892</v>
      </c>
      <c r="J559">
        <v>64434924</v>
      </c>
      <c r="K559">
        <v>3288020</v>
      </c>
      <c r="L559">
        <v>1106473084</v>
      </c>
      <c r="M559">
        <v>16668017</v>
      </c>
      <c r="N559">
        <v>1067529494</v>
      </c>
      <c r="O559">
        <v>6373769</v>
      </c>
      <c r="P559">
        <v>327138176</v>
      </c>
    </row>
    <row r="560" spans="1:16" x14ac:dyDescent="0.25">
      <c r="A560">
        <v>2021</v>
      </c>
      <c r="B560" t="s">
        <v>51</v>
      </c>
      <c r="C560">
        <v>9</v>
      </c>
      <c r="D560">
        <v>1</v>
      </c>
      <c r="E560">
        <v>76270</v>
      </c>
      <c r="F560">
        <v>66190910</v>
      </c>
      <c r="G560">
        <v>736</v>
      </c>
      <c r="H560">
        <v>882886</v>
      </c>
      <c r="I560">
        <v>78202</v>
      </c>
      <c r="J560">
        <v>64513126</v>
      </c>
      <c r="K560">
        <v>3488486</v>
      </c>
      <c r="L560">
        <v>1109961570</v>
      </c>
      <c r="M560">
        <v>11683958</v>
      </c>
      <c r="N560">
        <v>1079213452</v>
      </c>
      <c r="O560">
        <v>5276223</v>
      </c>
      <c r="P560">
        <v>332414399</v>
      </c>
    </row>
    <row r="561" spans="1:16" x14ac:dyDescent="0.25">
      <c r="A561">
        <v>2021</v>
      </c>
      <c r="B561" t="s">
        <v>51</v>
      </c>
      <c r="C561">
        <v>9</v>
      </c>
      <c r="D561">
        <v>2</v>
      </c>
      <c r="E561">
        <v>86802</v>
      </c>
      <c r="F561">
        <v>66277712</v>
      </c>
      <c r="G561">
        <v>678</v>
      </c>
      <c r="H561">
        <v>883564</v>
      </c>
      <c r="I561">
        <v>81240</v>
      </c>
      <c r="J561">
        <v>64594366</v>
      </c>
      <c r="K561">
        <v>3747053</v>
      </c>
      <c r="L561">
        <v>1113708623</v>
      </c>
      <c r="M561">
        <v>12678360</v>
      </c>
      <c r="N561">
        <v>1091891812</v>
      </c>
      <c r="O561">
        <v>5430460</v>
      </c>
      <c r="P561">
        <v>337844859</v>
      </c>
    </row>
    <row r="562" spans="1:16" x14ac:dyDescent="0.25">
      <c r="A562">
        <v>2021</v>
      </c>
      <c r="B562" t="s">
        <v>51</v>
      </c>
      <c r="C562">
        <v>9</v>
      </c>
      <c r="D562">
        <v>2</v>
      </c>
      <c r="E562">
        <v>48302</v>
      </c>
      <c r="F562">
        <v>66326014</v>
      </c>
      <c r="G562">
        <v>516</v>
      </c>
      <c r="H562">
        <v>884080</v>
      </c>
      <c r="I562">
        <v>48794</v>
      </c>
      <c r="J562">
        <v>64643160</v>
      </c>
      <c r="K562">
        <v>3679974</v>
      </c>
      <c r="L562">
        <v>1117388597</v>
      </c>
      <c r="M562">
        <v>9892106</v>
      </c>
      <c r="N562">
        <v>1101783918</v>
      </c>
      <c r="O562">
        <v>4481604</v>
      </c>
      <c r="P562">
        <v>342326463</v>
      </c>
    </row>
    <row r="563" spans="1:16" x14ac:dyDescent="0.25">
      <c r="A563">
        <v>2021</v>
      </c>
      <c r="B563" t="s">
        <v>51</v>
      </c>
      <c r="C563">
        <v>9</v>
      </c>
      <c r="D563">
        <v>2</v>
      </c>
      <c r="E563">
        <v>75750</v>
      </c>
      <c r="F563">
        <v>66401764</v>
      </c>
      <c r="G563">
        <v>620</v>
      </c>
      <c r="H563">
        <v>884700</v>
      </c>
      <c r="I563">
        <v>73342</v>
      </c>
      <c r="J563">
        <v>64716502</v>
      </c>
      <c r="K563">
        <v>3447892</v>
      </c>
      <c r="L563">
        <v>1120836489</v>
      </c>
      <c r="M563">
        <v>9396614</v>
      </c>
      <c r="N563">
        <v>1111180532</v>
      </c>
      <c r="O563">
        <v>4213590</v>
      </c>
      <c r="P563">
        <v>346540053</v>
      </c>
    </row>
    <row r="564" spans="1:16" x14ac:dyDescent="0.25">
      <c r="A564">
        <v>2021</v>
      </c>
      <c r="B564" t="s">
        <v>51</v>
      </c>
      <c r="C564">
        <v>9</v>
      </c>
      <c r="D564">
        <v>2</v>
      </c>
      <c r="E564">
        <v>62576</v>
      </c>
      <c r="F564">
        <v>66464340</v>
      </c>
      <c r="G564">
        <v>676</v>
      </c>
      <c r="H564">
        <v>885376</v>
      </c>
      <c r="I564">
        <v>75772</v>
      </c>
      <c r="J564">
        <v>64792274</v>
      </c>
      <c r="K564">
        <v>3304831</v>
      </c>
      <c r="L564">
        <v>1124141320</v>
      </c>
      <c r="M564">
        <v>9121076</v>
      </c>
      <c r="N564">
        <v>1120301608</v>
      </c>
      <c r="O564">
        <v>6114304</v>
      </c>
      <c r="P564">
        <v>352654357</v>
      </c>
    </row>
    <row r="565" spans="1:16" x14ac:dyDescent="0.25">
      <c r="A565">
        <v>2021</v>
      </c>
      <c r="B565" t="s">
        <v>51</v>
      </c>
      <c r="C565">
        <v>9</v>
      </c>
      <c r="D565">
        <v>2</v>
      </c>
      <c r="E565">
        <v>62882</v>
      </c>
      <c r="F565">
        <v>66527222</v>
      </c>
      <c r="G565">
        <v>438</v>
      </c>
      <c r="H565">
        <v>885814</v>
      </c>
      <c r="I565">
        <v>81398</v>
      </c>
      <c r="J565">
        <v>64873672</v>
      </c>
      <c r="K565">
        <v>2782864</v>
      </c>
      <c r="L565">
        <v>1126924184</v>
      </c>
      <c r="M565">
        <v>7465485</v>
      </c>
      <c r="N565">
        <v>1127767093</v>
      </c>
      <c r="O565">
        <v>3794657</v>
      </c>
      <c r="P565">
        <v>356449014</v>
      </c>
    </row>
    <row r="566" spans="1:16" x14ac:dyDescent="0.25">
      <c r="A566">
        <v>2021</v>
      </c>
      <c r="B566" t="s">
        <v>51</v>
      </c>
      <c r="C566">
        <v>9</v>
      </c>
      <c r="D566">
        <v>2</v>
      </c>
      <c r="E566">
        <v>48828</v>
      </c>
      <c r="F566">
        <v>66576050</v>
      </c>
      <c r="G566">
        <v>680</v>
      </c>
      <c r="H566">
        <v>886494</v>
      </c>
      <c r="I566">
        <v>79630</v>
      </c>
      <c r="J566">
        <v>64953302</v>
      </c>
      <c r="K566">
        <v>2847110</v>
      </c>
      <c r="L566">
        <v>1129771294</v>
      </c>
      <c r="M566">
        <v>11352940</v>
      </c>
      <c r="N566">
        <v>1139120033</v>
      </c>
      <c r="O566">
        <v>5448177</v>
      </c>
      <c r="P566">
        <v>361897191</v>
      </c>
    </row>
    <row r="567" spans="1:16" x14ac:dyDescent="0.25">
      <c r="A567">
        <v>2021</v>
      </c>
      <c r="B567" t="s">
        <v>51</v>
      </c>
      <c r="C567">
        <v>9</v>
      </c>
      <c r="D567">
        <v>2</v>
      </c>
      <c r="E567">
        <v>55004</v>
      </c>
      <c r="F567">
        <v>66631054</v>
      </c>
      <c r="G567">
        <v>562</v>
      </c>
      <c r="H567">
        <v>887056</v>
      </c>
      <c r="I567">
        <v>75986</v>
      </c>
      <c r="J567">
        <v>65029288</v>
      </c>
      <c r="K567">
        <v>3247893</v>
      </c>
      <c r="L567">
        <v>1133019187</v>
      </c>
      <c r="M567">
        <v>8291975</v>
      </c>
      <c r="N567">
        <v>1147412008</v>
      </c>
      <c r="O567">
        <v>5055608</v>
      </c>
      <c r="P567">
        <v>366952799</v>
      </c>
    </row>
    <row r="568" spans="1:16" x14ac:dyDescent="0.25">
      <c r="A568">
        <v>2021</v>
      </c>
      <c r="B568" t="s">
        <v>51</v>
      </c>
      <c r="C568">
        <v>9</v>
      </c>
      <c r="D568">
        <v>3</v>
      </c>
      <c r="E568">
        <v>60710</v>
      </c>
      <c r="F568">
        <v>66691764</v>
      </c>
      <c r="G568">
        <v>864</v>
      </c>
      <c r="H568">
        <v>887920</v>
      </c>
      <c r="I568">
        <v>76706</v>
      </c>
      <c r="J568">
        <v>65105994</v>
      </c>
      <c r="K568">
        <v>3337229</v>
      </c>
      <c r="L568">
        <v>1136356416</v>
      </c>
      <c r="M568">
        <v>7978954</v>
      </c>
      <c r="N568">
        <v>1155390962</v>
      </c>
      <c r="O568">
        <v>5630402</v>
      </c>
      <c r="P568">
        <v>372583201</v>
      </c>
    </row>
    <row r="569" spans="1:16" x14ac:dyDescent="0.25">
      <c r="A569">
        <v>2021</v>
      </c>
      <c r="B569" t="s">
        <v>51</v>
      </c>
      <c r="C569">
        <v>9</v>
      </c>
      <c r="D569">
        <v>3</v>
      </c>
      <c r="E569">
        <v>69306</v>
      </c>
      <c r="F569">
        <v>66761070</v>
      </c>
      <c r="G569">
        <v>636</v>
      </c>
      <c r="H569">
        <v>888556</v>
      </c>
      <c r="I569">
        <v>75776</v>
      </c>
      <c r="J569">
        <v>65181770</v>
      </c>
      <c r="K569">
        <v>3293626</v>
      </c>
      <c r="L569">
        <v>1139650042</v>
      </c>
      <c r="M569">
        <v>7920308</v>
      </c>
      <c r="N569">
        <v>1163311270</v>
      </c>
      <c r="O569">
        <v>5496906</v>
      </c>
      <c r="P569">
        <v>378080107</v>
      </c>
    </row>
    <row r="570" spans="1:16" x14ac:dyDescent="0.25">
      <c r="A570">
        <v>2021</v>
      </c>
      <c r="B570" t="s">
        <v>51</v>
      </c>
      <c r="C570">
        <v>9</v>
      </c>
      <c r="D570">
        <v>3</v>
      </c>
      <c r="E570">
        <v>70708</v>
      </c>
      <c r="F570">
        <v>66831778</v>
      </c>
      <c r="G570">
        <v>570</v>
      </c>
      <c r="H570">
        <v>889126</v>
      </c>
      <c r="I570">
        <v>67666</v>
      </c>
      <c r="J570">
        <v>65249436</v>
      </c>
      <c r="K570">
        <v>3267782</v>
      </c>
      <c r="L570">
        <v>1142917824</v>
      </c>
      <c r="M570">
        <v>26969834</v>
      </c>
      <c r="N570">
        <v>1190281104</v>
      </c>
      <c r="O570">
        <v>18796422</v>
      </c>
      <c r="P570">
        <v>396876529</v>
      </c>
    </row>
    <row r="571" spans="1:16" x14ac:dyDescent="0.25">
      <c r="A571">
        <v>2021</v>
      </c>
      <c r="B571" t="s">
        <v>51</v>
      </c>
      <c r="C571">
        <v>9</v>
      </c>
      <c r="D571">
        <v>3</v>
      </c>
      <c r="E571">
        <v>62260</v>
      </c>
      <c r="F571">
        <v>66894038</v>
      </c>
      <c r="G571">
        <v>612</v>
      </c>
      <c r="H571">
        <v>889738</v>
      </c>
      <c r="I571">
        <v>79304</v>
      </c>
      <c r="J571">
        <v>65328740</v>
      </c>
      <c r="K571">
        <v>2806054</v>
      </c>
      <c r="L571">
        <v>1145723878</v>
      </c>
      <c r="M571">
        <v>9909123</v>
      </c>
      <c r="N571">
        <v>1200190227</v>
      </c>
      <c r="O571">
        <v>8216932</v>
      </c>
      <c r="P571">
        <v>405093461</v>
      </c>
    </row>
    <row r="572" spans="1:16" x14ac:dyDescent="0.25">
      <c r="A572">
        <v>2021</v>
      </c>
      <c r="B572" t="s">
        <v>51</v>
      </c>
      <c r="C572">
        <v>9</v>
      </c>
      <c r="D572">
        <v>3</v>
      </c>
      <c r="E572">
        <v>61656</v>
      </c>
      <c r="F572">
        <v>66955694</v>
      </c>
      <c r="G572">
        <v>592</v>
      </c>
      <c r="H572">
        <v>890330</v>
      </c>
      <c r="I572">
        <v>86434</v>
      </c>
      <c r="J572">
        <v>65415174</v>
      </c>
      <c r="K572">
        <v>2949386</v>
      </c>
      <c r="L572">
        <v>1148673264</v>
      </c>
      <c r="M572">
        <v>5240646</v>
      </c>
      <c r="N572">
        <v>1205430873</v>
      </c>
      <c r="O572">
        <v>3150980</v>
      </c>
      <c r="P572">
        <v>408244441</v>
      </c>
    </row>
    <row r="573" spans="1:16" x14ac:dyDescent="0.25">
      <c r="A573">
        <v>2021</v>
      </c>
      <c r="B573" t="s">
        <v>51</v>
      </c>
      <c r="C573">
        <v>9</v>
      </c>
      <c r="D573">
        <v>3</v>
      </c>
      <c r="E573">
        <v>49814</v>
      </c>
      <c r="F573">
        <v>67005508</v>
      </c>
      <c r="G573">
        <v>502</v>
      </c>
      <c r="H573">
        <v>890832</v>
      </c>
      <c r="I573">
        <v>68940</v>
      </c>
      <c r="J573">
        <v>65484114</v>
      </c>
      <c r="K573">
        <v>2826251</v>
      </c>
      <c r="L573">
        <v>1151499515</v>
      </c>
      <c r="M573">
        <v>11802774</v>
      </c>
      <c r="N573">
        <v>1217233647</v>
      </c>
      <c r="O573">
        <v>8088592</v>
      </c>
      <c r="P573">
        <v>416333033</v>
      </c>
    </row>
    <row r="574" spans="1:16" x14ac:dyDescent="0.25">
      <c r="A574">
        <v>2021</v>
      </c>
      <c r="B574" t="s">
        <v>51</v>
      </c>
      <c r="C574">
        <v>9</v>
      </c>
      <c r="D574">
        <v>3</v>
      </c>
      <c r="E574">
        <v>54676</v>
      </c>
      <c r="F574">
        <v>67060184</v>
      </c>
      <c r="G574">
        <v>770</v>
      </c>
      <c r="H574">
        <v>891602</v>
      </c>
      <c r="I574">
        <v>68320</v>
      </c>
      <c r="J574">
        <v>65552434</v>
      </c>
      <c r="K574">
        <v>3520005</v>
      </c>
      <c r="L574">
        <v>1155019520</v>
      </c>
      <c r="M574">
        <v>9644090</v>
      </c>
      <c r="N574">
        <v>1226877737</v>
      </c>
      <c r="O574">
        <v>6359582</v>
      </c>
      <c r="P574">
        <v>422692615</v>
      </c>
    </row>
    <row r="575" spans="1:16" x14ac:dyDescent="0.25">
      <c r="A575">
        <v>2021</v>
      </c>
      <c r="B575" t="s">
        <v>51</v>
      </c>
      <c r="C575">
        <v>9</v>
      </c>
      <c r="D575">
        <v>4</v>
      </c>
      <c r="E575">
        <v>64020</v>
      </c>
      <c r="F575">
        <v>67124204</v>
      </c>
      <c r="G575">
        <v>560</v>
      </c>
      <c r="H575">
        <v>892162</v>
      </c>
      <c r="I575">
        <v>63994</v>
      </c>
      <c r="J575">
        <v>65616428</v>
      </c>
      <c r="K575">
        <v>3332293</v>
      </c>
      <c r="L575">
        <v>1158351813</v>
      </c>
      <c r="M575">
        <v>8245513</v>
      </c>
      <c r="N575">
        <v>1235123250</v>
      </c>
      <c r="O575">
        <v>6702826</v>
      </c>
      <c r="P575">
        <v>429395441</v>
      </c>
    </row>
    <row r="576" spans="1:16" x14ac:dyDescent="0.25">
      <c r="A576">
        <v>2021</v>
      </c>
      <c r="B576" t="s">
        <v>51</v>
      </c>
      <c r="C576">
        <v>9</v>
      </c>
      <c r="D576">
        <v>4</v>
      </c>
      <c r="E576">
        <v>62822</v>
      </c>
      <c r="F576">
        <v>67187026</v>
      </c>
      <c r="G576">
        <v>636</v>
      </c>
      <c r="H576">
        <v>892798</v>
      </c>
      <c r="I576">
        <v>65020</v>
      </c>
      <c r="J576">
        <v>65681448</v>
      </c>
      <c r="K576">
        <v>3321215</v>
      </c>
      <c r="L576">
        <v>1161673028</v>
      </c>
      <c r="M576">
        <v>8778741</v>
      </c>
      <c r="N576">
        <v>1243901991</v>
      </c>
      <c r="O576">
        <v>6276990</v>
      </c>
      <c r="P576">
        <v>435672431</v>
      </c>
    </row>
    <row r="577" spans="1:16" x14ac:dyDescent="0.25">
      <c r="A577">
        <v>2021</v>
      </c>
      <c r="B577" t="s">
        <v>51</v>
      </c>
      <c r="C577">
        <v>9</v>
      </c>
      <c r="D577">
        <v>4</v>
      </c>
      <c r="E577">
        <v>59130</v>
      </c>
      <c r="F577">
        <v>67246156</v>
      </c>
      <c r="G577">
        <v>582</v>
      </c>
      <c r="H577">
        <v>893380</v>
      </c>
      <c r="I577">
        <v>56098</v>
      </c>
      <c r="J577">
        <v>65737546</v>
      </c>
      <c r="K577">
        <v>3447289</v>
      </c>
      <c r="L577">
        <v>1165120317</v>
      </c>
      <c r="M577">
        <v>8544962</v>
      </c>
      <c r="N577">
        <v>1252446953</v>
      </c>
      <c r="O577">
        <v>6277306</v>
      </c>
      <c r="P577">
        <v>441949737</v>
      </c>
    </row>
    <row r="578" spans="1:16" x14ac:dyDescent="0.25">
      <c r="A578">
        <v>2021</v>
      </c>
      <c r="B578" t="s">
        <v>51</v>
      </c>
      <c r="C578">
        <v>9</v>
      </c>
      <c r="D578">
        <v>4</v>
      </c>
      <c r="E578">
        <v>56338</v>
      </c>
      <c r="F578">
        <v>67302494</v>
      </c>
      <c r="G578">
        <v>518</v>
      </c>
      <c r="H578">
        <v>893898</v>
      </c>
      <c r="I578">
        <v>52042</v>
      </c>
      <c r="J578">
        <v>65789588</v>
      </c>
      <c r="K578">
        <v>3298574</v>
      </c>
      <c r="L578">
        <v>1168418891</v>
      </c>
      <c r="M578">
        <v>7312411</v>
      </c>
      <c r="N578">
        <v>1259759364</v>
      </c>
      <c r="O578">
        <v>6992096</v>
      </c>
      <c r="P578">
        <v>448941833</v>
      </c>
    </row>
    <row r="579" spans="1:16" x14ac:dyDescent="0.25">
      <c r="A579">
        <v>2021</v>
      </c>
      <c r="B579" t="s">
        <v>51</v>
      </c>
      <c r="C579">
        <v>9</v>
      </c>
      <c r="D579">
        <v>4</v>
      </c>
      <c r="E579">
        <v>53998</v>
      </c>
      <c r="F579">
        <v>67356492</v>
      </c>
      <c r="G579">
        <v>552</v>
      </c>
      <c r="H579">
        <v>894450</v>
      </c>
      <c r="I579">
        <v>59250</v>
      </c>
      <c r="J579">
        <v>65848838</v>
      </c>
      <c r="K579">
        <v>2753145</v>
      </c>
      <c r="L579">
        <v>1171172036</v>
      </c>
      <c r="M579">
        <v>4770374</v>
      </c>
      <c r="N579">
        <v>1264529738</v>
      </c>
      <c r="O579">
        <v>3384398</v>
      </c>
      <c r="P579">
        <v>452326231</v>
      </c>
    </row>
    <row r="580" spans="1:16" x14ac:dyDescent="0.25">
      <c r="A580">
        <v>2021</v>
      </c>
      <c r="B580" t="s">
        <v>51</v>
      </c>
      <c r="C580">
        <v>9</v>
      </c>
      <c r="D580">
        <v>4</v>
      </c>
      <c r="E580">
        <v>29814</v>
      </c>
      <c r="F580">
        <v>67386306</v>
      </c>
      <c r="G580">
        <v>362</v>
      </c>
      <c r="H580">
        <v>894812</v>
      </c>
      <c r="I580">
        <v>48502</v>
      </c>
      <c r="J580">
        <v>65897340</v>
      </c>
      <c r="K580">
        <v>2642048</v>
      </c>
      <c r="L580">
        <v>1173814084</v>
      </c>
      <c r="M580">
        <v>12796717</v>
      </c>
      <c r="N580">
        <v>1277326455</v>
      </c>
      <c r="O580">
        <v>8302359</v>
      </c>
      <c r="P580">
        <v>460628590</v>
      </c>
    </row>
    <row r="581" spans="1:16" x14ac:dyDescent="0.25">
      <c r="A581">
        <v>2021</v>
      </c>
      <c r="B581" t="s">
        <v>51</v>
      </c>
      <c r="C581">
        <v>9</v>
      </c>
      <c r="D581">
        <v>4</v>
      </c>
      <c r="E581">
        <v>43796</v>
      </c>
      <c r="F581">
        <v>67430102</v>
      </c>
      <c r="G581">
        <v>750</v>
      </c>
      <c r="H581">
        <v>895562</v>
      </c>
      <c r="I581">
        <v>59888</v>
      </c>
      <c r="J581">
        <v>65957228</v>
      </c>
      <c r="K581">
        <v>3145340</v>
      </c>
      <c r="L581">
        <v>1176959424</v>
      </c>
      <c r="M581">
        <v>6497788</v>
      </c>
      <c r="N581">
        <v>1283824243</v>
      </c>
      <c r="O581">
        <v>5411813</v>
      </c>
      <c r="P581">
        <v>466040403</v>
      </c>
    </row>
    <row r="582" spans="1:16" x14ac:dyDescent="0.25">
      <c r="A582">
        <v>2021</v>
      </c>
      <c r="B582" t="s">
        <v>51</v>
      </c>
      <c r="C582">
        <v>9</v>
      </c>
      <c r="D582">
        <v>5</v>
      </c>
      <c r="E582">
        <v>46332</v>
      </c>
      <c r="F582">
        <v>67476434</v>
      </c>
      <c r="G582">
        <v>626</v>
      </c>
      <c r="H582">
        <v>896188</v>
      </c>
      <c r="I582">
        <v>57452</v>
      </c>
      <c r="J582">
        <v>66014680</v>
      </c>
      <c r="K582">
        <v>3442035</v>
      </c>
      <c r="L582">
        <v>1180401459</v>
      </c>
      <c r="M582">
        <v>7220336</v>
      </c>
      <c r="N582">
        <v>1291044579</v>
      </c>
      <c r="O582">
        <v>6393690</v>
      </c>
      <c r="P582">
        <v>472434093</v>
      </c>
    </row>
    <row r="583" spans="1:16" x14ac:dyDescent="0.25">
      <c r="A583">
        <v>2021</v>
      </c>
      <c r="B583" t="s">
        <v>51</v>
      </c>
      <c r="C583">
        <v>9</v>
      </c>
      <c r="D583">
        <v>5</v>
      </c>
      <c r="E583">
        <v>54570</v>
      </c>
      <c r="F583">
        <v>67531004</v>
      </c>
      <c r="G583">
        <v>556</v>
      </c>
      <c r="H583">
        <v>896744</v>
      </c>
      <c r="I583">
        <v>56408</v>
      </c>
      <c r="J583">
        <v>66071088</v>
      </c>
      <c r="K583">
        <v>2833663</v>
      </c>
      <c r="L583">
        <v>1183235122</v>
      </c>
      <c r="M583">
        <v>7510608</v>
      </c>
      <c r="N583">
        <v>1298555187</v>
      </c>
      <c r="O583">
        <v>5964250</v>
      </c>
      <c r="P583">
        <v>478398343</v>
      </c>
    </row>
    <row r="584" spans="1:16" x14ac:dyDescent="0.25">
      <c r="A584">
        <v>2021</v>
      </c>
      <c r="B584" t="s">
        <v>52</v>
      </c>
      <c r="C584">
        <v>10</v>
      </c>
      <c r="D584">
        <v>1</v>
      </c>
      <c r="E584">
        <v>47836</v>
      </c>
      <c r="F584">
        <v>67578840</v>
      </c>
      <c r="G584">
        <v>466</v>
      </c>
      <c r="H584">
        <v>897210</v>
      </c>
      <c r="I584">
        <v>50920</v>
      </c>
      <c r="J584">
        <v>66122008</v>
      </c>
      <c r="K584">
        <v>3148139</v>
      </c>
      <c r="L584">
        <v>1186383261</v>
      </c>
      <c r="M584">
        <v>8205354</v>
      </c>
      <c r="N584">
        <v>1306760541</v>
      </c>
      <c r="O584">
        <v>6341455</v>
      </c>
      <c r="P584">
        <v>484739798</v>
      </c>
    </row>
    <row r="585" spans="1:16" x14ac:dyDescent="0.25">
      <c r="A585">
        <v>2021</v>
      </c>
      <c r="B585" t="s">
        <v>52</v>
      </c>
      <c r="C585">
        <v>10</v>
      </c>
      <c r="D585">
        <v>1</v>
      </c>
      <c r="E585">
        <v>46378</v>
      </c>
      <c r="F585">
        <v>67625218</v>
      </c>
      <c r="G585">
        <v>484</v>
      </c>
      <c r="H585">
        <v>897694</v>
      </c>
      <c r="I585">
        <v>51876</v>
      </c>
      <c r="J585">
        <v>66173884</v>
      </c>
      <c r="K585">
        <v>2888316</v>
      </c>
      <c r="L585">
        <v>1189271577</v>
      </c>
      <c r="M585">
        <v>7892009</v>
      </c>
      <c r="N585">
        <v>1314652550</v>
      </c>
      <c r="O585">
        <v>7495389</v>
      </c>
      <c r="P585">
        <v>492235187</v>
      </c>
    </row>
    <row r="586" spans="1:16" x14ac:dyDescent="0.25">
      <c r="A586">
        <v>2021</v>
      </c>
      <c r="B586" t="s">
        <v>52</v>
      </c>
      <c r="C586">
        <v>10</v>
      </c>
      <c r="D586">
        <v>1</v>
      </c>
      <c r="E586">
        <v>43288</v>
      </c>
      <c r="F586">
        <v>67668506</v>
      </c>
      <c r="G586">
        <v>364</v>
      </c>
      <c r="H586">
        <v>898058</v>
      </c>
      <c r="I586">
        <v>53448</v>
      </c>
      <c r="J586">
        <v>66227332</v>
      </c>
      <c r="K586">
        <v>2294823</v>
      </c>
      <c r="L586">
        <v>1191566400</v>
      </c>
      <c r="M586">
        <v>3074736</v>
      </c>
      <c r="N586">
        <v>1317727286</v>
      </c>
      <c r="O586">
        <v>2440290</v>
      </c>
      <c r="P586">
        <v>494675477</v>
      </c>
    </row>
    <row r="587" spans="1:16" x14ac:dyDescent="0.25">
      <c r="A587">
        <v>2021</v>
      </c>
      <c r="B587" t="s">
        <v>52</v>
      </c>
      <c r="C587">
        <v>10</v>
      </c>
      <c r="D587">
        <v>1</v>
      </c>
      <c r="E587">
        <v>34202</v>
      </c>
      <c r="F587">
        <v>67702708</v>
      </c>
      <c r="G587">
        <v>526</v>
      </c>
      <c r="H587">
        <v>898584</v>
      </c>
      <c r="I587">
        <v>59290</v>
      </c>
      <c r="J587">
        <v>66286622</v>
      </c>
      <c r="K587">
        <v>2269914</v>
      </c>
      <c r="L587">
        <v>1193836314</v>
      </c>
      <c r="M587">
        <v>7984520</v>
      </c>
      <c r="N587">
        <v>1325711806</v>
      </c>
      <c r="O587">
        <v>7081410</v>
      </c>
      <c r="P587">
        <v>501756887</v>
      </c>
    </row>
    <row r="588" spans="1:16" x14ac:dyDescent="0.25">
      <c r="A588">
        <v>2021</v>
      </c>
      <c r="B588" t="s">
        <v>52</v>
      </c>
      <c r="C588">
        <v>10</v>
      </c>
      <c r="D588">
        <v>1</v>
      </c>
      <c r="E588">
        <v>38088</v>
      </c>
      <c r="F588">
        <v>67740796</v>
      </c>
      <c r="G588">
        <v>552</v>
      </c>
      <c r="H588">
        <v>899136</v>
      </c>
      <c r="I588">
        <v>49522</v>
      </c>
      <c r="J588">
        <v>66336144</v>
      </c>
      <c r="K588">
        <v>3006726</v>
      </c>
      <c r="L588">
        <v>1196843040</v>
      </c>
      <c r="M588">
        <v>6878150</v>
      </c>
      <c r="N588">
        <v>1332589956</v>
      </c>
      <c r="O588">
        <v>5720620</v>
      </c>
      <c r="P588">
        <v>507477507</v>
      </c>
    </row>
    <row r="589" spans="1:16" x14ac:dyDescent="0.25">
      <c r="A589">
        <v>2021</v>
      </c>
      <c r="B589" t="s">
        <v>52</v>
      </c>
      <c r="C589">
        <v>10</v>
      </c>
      <c r="D589">
        <v>1</v>
      </c>
      <c r="E589">
        <v>45210</v>
      </c>
      <c r="F589">
        <v>67786006</v>
      </c>
      <c r="G589">
        <v>632</v>
      </c>
      <c r="H589">
        <v>899768</v>
      </c>
      <c r="I589">
        <v>49220</v>
      </c>
      <c r="J589">
        <v>66385364</v>
      </c>
      <c r="K589">
        <v>3180440</v>
      </c>
      <c r="L589">
        <v>1200023480</v>
      </c>
      <c r="M589">
        <v>4605602</v>
      </c>
      <c r="N589">
        <v>1337195558</v>
      </c>
      <c r="O589">
        <v>4600804</v>
      </c>
      <c r="P589">
        <v>512078311</v>
      </c>
    </row>
    <row r="590" spans="1:16" x14ac:dyDescent="0.25">
      <c r="A590">
        <v>2021</v>
      </c>
      <c r="B590" t="s">
        <v>52</v>
      </c>
      <c r="C590">
        <v>10</v>
      </c>
      <c r="D590">
        <v>1</v>
      </c>
      <c r="E590">
        <v>42948</v>
      </c>
      <c r="F590">
        <v>67828954</v>
      </c>
      <c r="G590">
        <v>554</v>
      </c>
      <c r="H590">
        <v>900322</v>
      </c>
      <c r="I590">
        <v>49918</v>
      </c>
      <c r="J590">
        <v>66435282</v>
      </c>
      <c r="K590">
        <v>2880449</v>
      </c>
      <c r="L590">
        <v>1202903929</v>
      </c>
      <c r="M590">
        <v>5960334</v>
      </c>
      <c r="N590">
        <v>1343155892</v>
      </c>
      <c r="O590">
        <v>4736529</v>
      </c>
      <c r="P590">
        <v>516814840</v>
      </c>
    </row>
    <row r="591" spans="1:16" x14ac:dyDescent="0.25">
      <c r="A591">
        <v>2021</v>
      </c>
      <c r="B591" t="s">
        <v>52</v>
      </c>
      <c r="C591">
        <v>10</v>
      </c>
      <c r="D591">
        <v>2</v>
      </c>
      <c r="E591">
        <v>39736</v>
      </c>
      <c r="F591">
        <v>67868690</v>
      </c>
      <c r="G591">
        <v>494</v>
      </c>
      <c r="H591">
        <v>900816</v>
      </c>
      <c r="I591">
        <v>46132</v>
      </c>
      <c r="J591">
        <v>66481414</v>
      </c>
      <c r="K591">
        <v>2728544</v>
      </c>
      <c r="L591">
        <v>1205632473</v>
      </c>
      <c r="M591">
        <v>8616950</v>
      </c>
      <c r="N591">
        <v>1351772842</v>
      </c>
      <c r="O591">
        <v>7778968</v>
      </c>
      <c r="P591">
        <v>524593808</v>
      </c>
    </row>
    <row r="592" spans="1:16" x14ac:dyDescent="0.25">
      <c r="A592">
        <v>2021</v>
      </c>
      <c r="B592" t="s">
        <v>52</v>
      </c>
      <c r="C592">
        <v>10</v>
      </c>
      <c r="D592">
        <v>2</v>
      </c>
      <c r="E592">
        <v>35862</v>
      </c>
      <c r="F592">
        <v>67904552</v>
      </c>
      <c r="G592">
        <v>426</v>
      </c>
      <c r="H592">
        <v>901242</v>
      </c>
      <c r="I592">
        <v>47190</v>
      </c>
      <c r="J592">
        <v>66528604</v>
      </c>
      <c r="K592">
        <v>2740441</v>
      </c>
      <c r="L592">
        <v>1208372914</v>
      </c>
      <c r="M592">
        <v>7356422</v>
      </c>
      <c r="N592">
        <v>1359129264</v>
      </c>
      <c r="O592">
        <v>6833091</v>
      </c>
      <c r="P592">
        <v>531426899</v>
      </c>
    </row>
    <row r="593" spans="1:16" x14ac:dyDescent="0.25">
      <c r="A593">
        <v>2021</v>
      </c>
      <c r="B593" t="s">
        <v>52</v>
      </c>
      <c r="C593">
        <v>10</v>
      </c>
      <c r="D593">
        <v>2</v>
      </c>
      <c r="E593">
        <v>38040</v>
      </c>
      <c r="F593">
        <v>67942592</v>
      </c>
      <c r="G593">
        <v>386</v>
      </c>
      <c r="H593">
        <v>901628</v>
      </c>
      <c r="I593">
        <v>43166</v>
      </c>
      <c r="J593">
        <v>66571770</v>
      </c>
      <c r="K593">
        <v>2389677</v>
      </c>
      <c r="L593">
        <v>1210762591</v>
      </c>
      <c r="M593">
        <v>4987268</v>
      </c>
      <c r="N593">
        <v>1364116532</v>
      </c>
      <c r="O593">
        <v>4961128</v>
      </c>
      <c r="P593">
        <v>536388027</v>
      </c>
    </row>
    <row r="594" spans="1:16" x14ac:dyDescent="0.25">
      <c r="A594">
        <v>2021</v>
      </c>
      <c r="B594" t="s">
        <v>52</v>
      </c>
      <c r="C594">
        <v>10</v>
      </c>
      <c r="D594">
        <v>2</v>
      </c>
      <c r="E594">
        <v>26368</v>
      </c>
      <c r="F594">
        <v>67968960</v>
      </c>
      <c r="G594">
        <v>354</v>
      </c>
      <c r="H594">
        <v>901982</v>
      </c>
      <c r="I594">
        <v>53146</v>
      </c>
      <c r="J594">
        <v>66624916</v>
      </c>
      <c r="K594">
        <v>2427573</v>
      </c>
      <c r="L594">
        <v>1213190164</v>
      </c>
      <c r="M594">
        <v>7141547</v>
      </c>
      <c r="N594">
        <v>1371258079</v>
      </c>
      <c r="O594">
        <v>6845539</v>
      </c>
      <c r="P594">
        <v>543233566</v>
      </c>
    </row>
    <row r="595" spans="1:16" x14ac:dyDescent="0.25">
      <c r="A595">
        <v>2021</v>
      </c>
      <c r="B595" t="s">
        <v>52</v>
      </c>
      <c r="C595">
        <v>10</v>
      </c>
      <c r="D595">
        <v>2</v>
      </c>
      <c r="E595">
        <v>32046</v>
      </c>
      <c r="F595">
        <v>68001006</v>
      </c>
      <c r="G595">
        <v>458</v>
      </c>
      <c r="H595">
        <v>902440</v>
      </c>
      <c r="I595">
        <v>45692</v>
      </c>
      <c r="J595">
        <v>66670608</v>
      </c>
      <c r="K595">
        <v>1854771</v>
      </c>
      <c r="L595">
        <v>1215044935</v>
      </c>
      <c r="M595">
        <v>5593628</v>
      </c>
      <c r="N595">
        <v>1376851707</v>
      </c>
      <c r="O595">
        <v>5208698</v>
      </c>
      <c r="P595">
        <v>548442264</v>
      </c>
    </row>
    <row r="596" spans="1:16" x14ac:dyDescent="0.25">
      <c r="A596">
        <v>2021</v>
      </c>
      <c r="B596" t="s">
        <v>52</v>
      </c>
      <c r="C596">
        <v>10</v>
      </c>
      <c r="D596">
        <v>2</v>
      </c>
      <c r="E596">
        <v>38386</v>
      </c>
      <c r="F596">
        <v>68039392</v>
      </c>
      <c r="G596">
        <v>498</v>
      </c>
      <c r="H596">
        <v>902938</v>
      </c>
      <c r="I596">
        <v>39622</v>
      </c>
      <c r="J596">
        <v>66710230</v>
      </c>
      <c r="K596">
        <v>3594484</v>
      </c>
      <c r="L596">
        <v>1218639419</v>
      </c>
      <c r="M596">
        <v>3567181</v>
      </c>
      <c r="N596">
        <v>1380418888</v>
      </c>
      <c r="O596">
        <v>4116139</v>
      </c>
      <c r="P596">
        <v>552558403</v>
      </c>
    </row>
    <row r="597" spans="1:16" x14ac:dyDescent="0.25">
      <c r="A597">
        <v>2021</v>
      </c>
      <c r="B597" t="s">
        <v>52</v>
      </c>
      <c r="C597">
        <v>10</v>
      </c>
      <c r="D597">
        <v>2</v>
      </c>
      <c r="E597">
        <v>33976</v>
      </c>
      <c r="F597">
        <v>68073368</v>
      </c>
      <c r="G597">
        <v>756</v>
      </c>
      <c r="H597">
        <v>903694</v>
      </c>
      <c r="I597">
        <v>38740</v>
      </c>
      <c r="J597">
        <v>66748970</v>
      </c>
      <c r="K597">
        <v>2469867</v>
      </c>
      <c r="L597">
        <v>1221109286</v>
      </c>
      <c r="M597">
        <v>2924482</v>
      </c>
      <c r="N597">
        <v>1383343370</v>
      </c>
      <c r="O597">
        <v>3510075</v>
      </c>
      <c r="P597">
        <v>556068478</v>
      </c>
    </row>
    <row r="598" spans="1:16" x14ac:dyDescent="0.25">
      <c r="A598">
        <v>2021</v>
      </c>
      <c r="B598" t="s">
        <v>52</v>
      </c>
      <c r="C598">
        <v>10</v>
      </c>
      <c r="D598">
        <v>3</v>
      </c>
      <c r="E598">
        <v>32006</v>
      </c>
      <c r="F598">
        <v>68105374</v>
      </c>
      <c r="G598">
        <v>326</v>
      </c>
      <c r="H598">
        <v>904020</v>
      </c>
      <c r="I598">
        <v>35736</v>
      </c>
      <c r="J598">
        <v>66784706</v>
      </c>
      <c r="K598">
        <v>2060564</v>
      </c>
      <c r="L598">
        <v>1223169850</v>
      </c>
      <c r="M598">
        <v>781769</v>
      </c>
      <c r="N598">
        <v>1384125139</v>
      </c>
      <c r="O598">
        <v>1094915</v>
      </c>
      <c r="P598">
        <v>557163393</v>
      </c>
    </row>
    <row r="599" spans="1:16" x14ac:dyDescent="0.25">
      <c r="A599">
        <v>2021</v>
      </c>
      <c r="B599" t="s">
        <v>52</v>
      </c>
      <c r="C599">
        <v>10</v>
      </c>
      <c r="D599">
        <v>3</v>
      </c>
      <c r="E599">
        <v>28156</v>
      </c>
      <c r="F599">
        <v>68133530</v>
      </c>
      <c r="G599">
        <v>292</v>
      </c>
      <c r="H599">
        <v>904312</v>
      </c>
      <c r="I599">
        <v>39572</v>
      </c>
      <c r="J599">
        <v>66824278</v>
      </c>
      <c r="K599">
        <v>2264906</v>
      </c>
      <c r="L599">
        <v>1225434756</v>
      </c>
      <c r="M599">
        <v>3439578</v>
      </c>
      <c r="N599">
        <v>1387564717</v>
      </c>
      <c r="O599">
        <v>4985412</v>
      </c>
      <c r="P599">
        <v>562148805</v>
      </c>
    </row>
    <row r="600" spans="1:16" x14ac:dyDescent="0.25">
      <c r="A600">
        <v>2021</v>
      </c>
      <c r="B600" t="s">
        <v>52</v>
      </c>
      <c r="C600">
        <v>10</v>
      </c>
      <c r="D600">
        <v>3</v>
      </c>
      <c r="E600">
        <v>28572</v>
      </c>
      <c r="F600">
        <v>68162102</v>
      </c>
      <c r="G600">
        <v>330</v>
      </c>
      <c r="H600">
        <v>904642</v>
      </c>
      <c r="I600">
        <v>39158</v>
      </c>
      <c r="J600">
        <v>66863436</v>
      </c>
      <c r="K600">
        <v>2181147</v>
      </c>
      <c r="L600">
        <v>1227615903</v>
      </c>
      <c r="M600">
        <v>1314565</v>
      </c>
      <c r="N600">
        <v>1388879282</v>
      </c>
      <c r="O600">
        <v>1401752</v>
      </c>
      <c r="P600">
        <v>563550557</v>
      </c>
    </row>
    <row r="601" spans="1:16" x14ac:dyDescent="0.25">
      <c r="A601">
        <v>2021</v>
      </c>
      <c r="B601" t="s">
        <v>52</v>
      </c>
      <c r="C601">
        <v>10</v>
      </c>
      <c r="D601">
        <v>3</v>
      </c>
      <c r="E601">
        <v>24678</v>
      </c>
      <c r="F601">
        <v>68186780</v>
      </c>
      <c r="G601">
        <v>328</v>
      </c>
      <c r="H601">
        <v>904970</v>
      </c>
      <c r="I601">
        <v>38920</v>
      </c>
      <c r="J601">
        <v>66902356</v>
      </c>
      <c r="K601">
        <v>2285216</v>
      </c>
      <c r="L601">
        <v>1229901119</v>
      </c>
      <c r="M601">
        <v>7451454</v>
      </c>
      <c r="N601">
        <v>1396330736</v>
      </c>
      <c r="O601">
        <v>10191575</v>
      </c>
      <c r="P601">
        <v>573742132</v>
      </c>
    </row>
    <row r="602" spans="1:16" x14ac:dyDescent="0.25">
      <c r="A602">
        <v>2021</v>
      </c>
      <c r="B602" t="s">
        <v>52</v>
      </c>
      <c r="C602">
        <v>10</v>
      </c>
      <c r="D602">
        <v>3</v>
      </c>
      <c r="E602">
        <v>29870</v>
      </c>
      <c r="F602">
        <v>68216650</v>
      </c>
      <c r="G602">
        <v>398</v>
      </c>
      <c r="H602">
        <v>905368</v>
      </c>
      <c r="I602">
        <v>38890</v>
      </c>
      <c r="J602">
        <v>66941246</v>
      </c>
      <c r="K602">
        <v>2582964</v>
      </c>
      <c r="L602">
        <v>1232484083</v>
      </c>
      <c r="M602">
        <v>4055382</v>
      </c>
      <c r="N602">
        <v>1400386118</v>
      </c>
      <c r="O602">
        <v>4970362</v>
      </c>
      <c r="P602">
        <v>578712494</v>
      </c>
    </row>
    <row r="603" spans="1:16" x14ac:dyDescent="0.25">
      <c r="A603">
        <v>2021</v>
      </c>
      <c r="B603" t="s">
        <v>52</v>
      </c>
      <c r="C603">
        <v>10</v>
      </c>
      <c r="D603">
        <v>3</v>
      </c>
      <c r="E603">
        <v>36764</v>
      </c>
      <c r="F603">
        <v>68253414</v>
      </c>
      <c r="G603">
        <v>320</v>
      </c>
      <c r="H603">
        <v>905688</v>
      </c>
      <c r="I603">
        <v>35136</v>
      </c>
      <c r="J603">
        <v>66976382</v>
      </c>
      <c r="K603">
        <v>2451039</v>
      </c>
      <c r="L603">
        <v>1234935122</v>
      </c>
      <c r="M603">
        <v>8714541</v>
      </c>
      <c r="N603">
        <v>1409100659</v>
      </c>
      <c r="O603">
        <v>5462576</v>
      </c>
      <c r="P603">
        <v>584175070</v>
      </c>
    </row>
    <row r="604" spans="1:16" x14ac:dyDescent="0.25">
      <c r="A604">
        <v>2021</v>
      </c>
      <c r="B604" t="s">
        <v>52</v>
      </c>
      <c r="C604">
        <v>10</v>
      </c>
      <c r="D604">
        <v>3</v>
      </c>
      <c r="E604">
        <v>31548</v>
      </c>
      <c r="F604">
        <v>68284962</v>
      </c>
      <c r="G604">
        <v>464</v>
      </c>
      <c r="H604">
        <v>906152</v>
      </c>
      <c r="I604">
        <v>37284</v>
      </c>
      <c r="J604">
        <v>67013666</v>
      </c>
      <c r="K604">
        <v>2805081</v>
      </c>
      <c r="L604">
        <v>1237740203</v>
      </c>
      <c r="M604">
        <v>7435560</v>
      </c>
      <c r="N604">
        <v>1416536219</v>
      </c>
      <c r="O604">
        <v>7297450</v>
      </c>
      <c r="P604">
        <v>591472520</v>
      </c>
    </row>
    <row r="605" spans="1:16" x14ac:dyDescent="0.25">
      <c r="A605">
        <v>2021</v>
      </c>
      <c r="B605" t="s">
        <v>52</v>
      </c>
      <c r="C605">
        <v>10</v>
      </c>
      <c r="D605">
        <v>4</v>
      </c>
      <c r="E605">
        <v>32654</v>
      </c>
      <c r="F605">
        <v>68317616</v>
      </c>
      <c r="G605">
        <v>1332</v>
      </c>
      <c r="H605">
        <v>907484</v>
      </c>
      <c r="I605">
        <v>35272</v>
      </c>
      <c r="J605">
        <v>67048938</v>
      </c>
      <c r="K605">
        <v>2718416</v>
      </c>
      <c r="L605">
        <v>1240458619</v>
      </c>
      <c r="M605">
        <v>6053088</v>
      </c>
      <c r="N605">
        <v>1422589307</v>
      </c>
      <c r="O605">
        <v>8194311</v>
      </c>
      <c r="P605">
        <v>599666831</v>
      </c>
    </row>
    <row r="606" spans="1:16" x14ac:dyDescent="0.25">
      <c r="A606">
        <v>2021</v>
      </c>
      <c r="B606" t="s">
        <v>52</v>
      </c>
      <c r="C606">
        <v>10</v>
      </c>
      <c r="D606">
        <v>4</v>
      </c>
      <c r="E606">
        <v>32158</v>
      </c>
      <c r="F606">
        <v>68349774</v>
      </c>
      <c r="G606">
        <v>1118</v>
      </c>
      <c r="H606">
        <v>908602</v>
      </c>
      <c r="I606">
        <v>33018</v>
      </c>
      <c r="J606">
        <v>67081956</v>
      </c>
      <c r="K606">
        <v>2652062</v>
      </c>
      <c r="L606">
        <v>1243110681</v>
      </c>
      <c r="M606">
        <v>6639902</v>
      </c>
      <c r="N606">
        <v>1429229209</v>
      </c>
      <c r="O606">
        <v>9389611</v>
      </c>
      <c r="P606">
        <v>609056442</v>
      </c>
    </row>
    <row r="607" spans="1:16" x14ac:dyDescent="0.25">
      <c r="A607">
        <v>2021</v>
      </c>
      <c r="B607" t="s">
        <v>52</v>
      </c>
      <c r="C607">
        <v>10</v>
      </c>
      <c r="D607">
        <v>4</v>
      </c>
      <c r="E607">
        <v>29308</v>
      </c>
      <c r="F607">
        <v>68379082</v>
      </c>
      <c r="G607">
        <v>884</v>
      </c>
      <c r="H607">
        <v>909486</v>
      </c>
      <c r="I607">
        <v>37216</v>
      </c>
      <c r="J607">
        <v>67119172</v>
      </c>
      <c r="K607">
        <v>2327902</v>
      </c>
      <c r="L607">
        <v>1245438583</v>
      </c>
      <c r="M607">
        <v>1508838</v>
      </c>
      <c r="N607">
        <v>1430738047</v>
      </c>
      <c r="O607">
        <v>1830436</v>
      </c>
      <c r="P607">
        <v>610886878</v>
      </c>
    </row>
    <row r="608" spans="1:16" x14ac:dyDescent="0.25">
      <c r="A608">
        <v>2021</v>
      </c>
      <c r="B608" t="s">
        <v>52</v>
      </c>
      <c r="C608">
        <v>10</v>
      </c>
      <c r="D608">
        <v>4</v>
      </c>
      <c r="E608">
        <v>23704</v>
      </c>
      <c r="F608">
        <v>68402786</v>
      </c>
      <c r="G608">
        <v>714</v>
      </c>
      <c r="H608">
        <v>910200</v>
      </c>
      <c r="I608">
        <v>32204</v>
      </c>
      <c r="J608">
        <v>67151376</v>
      </c>
      <c r="K608">
        <v>2212648</v>
      </c>
      <c r="L608">
        <v>1247651231</v>
      </c>
      <c r="M608">
        <v>5396694</v>
      </c>
      <c r="N608">
        <v>1436134741</v>
      </c>
      <c r="O608">
        <v>7979754</v>
      </c>
      <c r="P608">
        <v>618866632</v>
      </c>
    </row>
    <row r="609" spans="1:16" x14ac:dyDescent="0.25">
      <c r="A609">
        <v>2021</v>
      </c>
      <c r="B609" t="s">
        <v>52</v>
      </c>
      <c r="C609">
        <v>10</v>
      </c>
      <c r="D609">
        <v>4</v>
      </c>
      <c r="E609">
        <v>26998</v>
      </c>
      <c r="F609">
        <v>68429784</v>
      </c>
      <c r="G609">
        <v>1168</v>
      </c>
      <c r="H609">
        <v>911368</v>
      </c>
      <c r="I609">
        <v>28024</v>
      </c>
      <c r="J609">
        <v>67179400</v>
      </c>
      <c r="K609">
        <v>2575335</v>
      </c>
      <c r="L609">
        <v>1250226566</v>
      </c>
      <c r="M609">
        <v>4743300</v>
      </c>
      <c r="N609">
        <v>1440878041</v>
      </c>
      <c r="O609">
        <v>7105616</v>
      </c>
      <c r="P609">
        <v>625972248</v>
      </c>
    </row>
    <row r="610" spans="1:16" x14ac:dyDescent="0.25">
      <c r="A610">
        <v>2021</v>
      </c>
      <c r="B610" t="s">
        <v>52</v>
      </c>
      <c r="C610">
        <v>10</v>
      </c>
      <c r="D610">
        <v>4</v>
      </c>
      <c r="E610">
        <v>32702</v>
      </c>
      <c r="F610">
        <v>68462486</v>
      </c>
      <c r="G610">
        <v>1468</v>
      </c>
      <c r="H610">
        <v>912836</v>
      </c>
      <c r="I610">
        <v>34154</v>
      </c>
      <c r="J610">
        <v>67213554</v>
      </c>
      <c r="K610">
        <v>2702866</v>
      </c>
      <c r="L610">
        <v>1252929432</v>
      </c>
      <c r="M610">
        <v>3878852</v>
      </c>
      <c r="N610">
        <v>1444756893</v>
      </c>
      <c r="O610">
        <v>6469740</v>
      </c>
      <c r="P610">
        <v>632441988</v>
      </c>
    </row>
    <row r="611" spans="1:16" x14ac:dyDescent="0.25">
      <c r="A611">
        <v>2021</v>
      </c>
      <c r="B611" t="s">
        <v>52</v>
      </c>
      <c r="C611">
        <v>10</v>
      </c>
      <c r="D611">
        <v>4</v>
      </c>
      <c r="E611">
        <v>28614</v>
      </c>
      <c r="F611">
        <v>68491100</v>
      </c>
      <c r="G611">
        <v>1610</v>
      </c>
      <c r="H611">
        <v>914446</v>
      </c>
      <c r="I611">
        <v>26378</v>
      </c>
      <c r="J611">
        <v>67239932</v>
      </c>
      <c r="K611">
        <v>2791293</v>
      </c>
      <c r="L611">
        <v>1255720725</v>
      </c>
      <c r="M611">
        <v>5897177</v>
      </c>
      <c r="N611">
        <v>1450654070</v>
      </c>
      <c r="O611">
        <v>9504570</v>
      </c>
      <c r="P611">
        <v>641946558</v>
      </c>
    </row>
    <row r="612" spans="1:16" x14ac:dyDescent="0.25">
      <c r="A612">
        <v>2021</v>
      </c>
      <c r="B612" t="s">
        <v>52</v>
      </c>
      <c r="C612">
        <v>10</v>
      </c>
      <c r="D612">
        <v>5</v>
      </c>
      <c r="E612">
        <v>28430</v>
      </c>
      <c r="F612">
        <v>68519530</v>
      </c>
      <c r="G612">
        <v>1102</v>
      </c>
      <c r="H612">
        <v>915548</v>
      </c>
      <c r="I612">
        <v>27098</v>
      </c>
      <c r="J612">
        <v>67267030</v>
      </c>
      <c r="K612">
        <v>2973320</v>
      </c>
      <c r="L612">
        <v>1258694045</v>
      </c>
      <c r="M612">
        <v>4988700</v>
      </c>
      <c r="N612">
        <v>1455642770</v>
      </c>
      <c r="O612">
        <v>7236807</v>
      </c>
      <c r="P612">
        <v>649183365</v>
      </c>
    </row>
    <row r="613" spans="1:16" x14ac:dyDescent="0.25">
      <c r="A613">
        <v>2021</v>
      </c>
      <c r="B613" t="s">
        <v>52</v>
      </c>
      <c r="C613">
        <v>10</v>
      </c>
      <c r="D613">
        <v>5</v>
      </c>
      <c r="E613">
        <v>25880</v>
      </c>
      <c r="F613">
        <v>68545410</v>
      </c>
      <c r="G613">
        <v>890</v>
      </c>
      <c r="H613">
        <v>916438</v>
      </c>
      <c r="I613">
        <v>29344</v>
      </c>
      <c r="J613">
        <v>67296374</v>
      </c>
      <c r="K613">
        <v>2678107</v>
      </c>
      <c r="L613">
        <v>1261372152</v>
      </c>
      <c r="M613">
        <v>5361980</v>
      </c>
      <c r="N613">
        <v>1461004750</v>
      </c>
      <c r="O613">
        <v>8890486</v>
      </c>
      <c r="P613">
        <v>658073851</v>
      </c>
    </row>
    <row r="614" spans="1:16" x14ac:dyDescent="0.25">
      <c r="A614">
        <v>2021</v>
      </c>
      <c r="B614" t="s">
        <v>52</v>
      </c>
      <c r="C614">
        <v>10</v>
      </c>
      <c r="D614">
        <v>5</v>
      </c>
      <c r="E614">
        <v>25814</v>
      </c>
      <c r="F614">
        <v>68571224</v>
      </c>
      <c r="G614">
        <v>502</v>
      </c>
      <c r="H614">
        <v>916940</v>
      </c>
      <c r="I614">
        <v>26304</v>
      </c>
      <c r="J614">
        <v>67322678</v>
      </c>
      <c r="K614">
        <v>2201999</v>
      </c>
      <c r="L614">
        <v>1263574151</v>
      </c>
      <c r="M614">
        <v>1500820</v>
      </c>
      <c r="N614">
        <v>1462505570</v>
      </c>
      <c r="O614">
        <v>1866920</v>
      </c>
      <c r="P614">
        <v>659940771</v>
      </c>
    </row>
  </sheetData>
  <sortState xmlns:xlrd2="http://schemas.microsoft.com/office/spreadsheetml/2017/richdata2" ref="A2:P614">
    <sortCondition ref="A2:A614"/>
    <sortCondition ref="C2:C614"/>
    <sortCondition ref="D2:D614"/>
  </sortState>
  <mergeCells count="10">
    <mergeCell ref="V1:AA3"/>
    <mergeCell ref="S8:T8"/>
    <mergeCell ref="X8:Y8"/>
    <mergeCell ref="AA8:AB8"/>
    <mergeCell ref="R9:R10"/>
    <mergeCell ref="R11:R12"/>
    <mergeCell ref="R13:R14"/>
    <mergeCell ref="R15:R16"/>
    <mergeCell ref="R17:R18"/>
    <mergeCell ref="R19:R20"/>
  </mergeCells>
  <phoneticPr fontId="3" type="noConversion"/>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C39FA-6889-4E43-AA46-038023BAE544}">
  <dimension ref="A1:R614"/>
  <sheetViews>
    <sheetView workbookViewId="0">
      <selection activeCell="N1" sqref="N1"/>
    </sheetView>
  </sheetViews>
  <sheetFormatPr defaultRowHeight="15" x14ac:dyDescent="0.25"/>
  <cols>
    <col min="1" max="1" width="7.140625" customWidth="1"/>
    <col min="2" max="3" width="14.42578125" customWidth="1"/>
    <col min="4" max="4" width="18" customWidth="1"/>
    <col min="5" max="5" width="17.85546875" customWidth="1"/>
    <col min="6" max="6" width="17.140625" customWidth="1"/>
    <col min="7" max="7" width="17.7109375" customWidth="1"/>
    <col min="8" max="8" width="14.28515625" customWidth="1"/>
    <col min="9" max="10" width="19.140625" customWidth="1"/>
    <col min="13" max="13" width="18.85546875" bestFit="1" customWidth="1"/>
    <col min="14" max="14" width="22.42578125" bestFit="1" customWidth="1"/>
    <col min="15" max="16" width="23.7109375" bestFit="1" customWidth="1"/>
    <col min="17" max="17" width="22.28515625" bestFit="1" customWidth="1"/>
    <col min="18" max="18" width="21.7109375" bestFit="1" customWidth="1"/>
    <col min="19" max="19" width="16.28515625" customWidth="1"/>
    <col min="20" max="617" width="16.28515625" bestFit="1" customWidth="1"/>
    <col min="618" max="618" width="11.28515625" bestFit="1" customWidth="1"/>
  </cols>
  <sheetData>
    <row r="1" spans="1:18" x14ac:dyDescent="0.25">
      <c r="A1" t="s">
        <v>0</v>
      </c>
      <c r="B1" t="s">
        <v>1</v>
      </c>
      <c r="C1" t="s">
        <v>67</v>
      </c>
      <c r="D1" t="s">
        <v>2</v>
      </c>
      <c r="E1" t="s">
        <v>3</v>
      </c>
      <c r="F1" t="s">
        <v>5</v>
      </c>
      <c r="G1" t="s">
        <v>7</v>
      </c>
      <c r="H1" t="s">
        <v>9</v>
      </c>
      <c r="I1" t="s">
        <v>11</v>
      </c>
      <c r="J1" t="s">
        <v>13</v>
      </c>
      <c r="M1" s="19" t="s">
        <v>0</v>
      </c>
      <c r="N1" s="20">
        <v>2021</v>
      </c>
    </row>
    <row r="2" spans="1:18" x14ac:dyDescent="0.25">
      <c r="A2">
        <v>2020</v>
      </c>
      <c r="B2" t="s">
        <v>16</v>
      </c>
      <c r="C2">
        <v>1</v>
      </c>
      <c r="D2">
        <v>5</v>
      </c>
      <c r="E2">
        <v>2</v>
      </c>
      <c r="F2">
        <v>0</v>
      </c>
      <c r="G2">
        <v>0</v>
      </c>
      <c r="H2">
        <v>0</v>
      </c>
      <c r="I2">
        <v>0</v>
      </c>
      <c r="J2">
        <v>0</v>
      </c>
      <c r="M2" s="19" t="s">
        <v>1</v>
      </c>
      <c r="N2" t="s">
        <v>18</v>
      </c>
    </row>
    <row r="3" spans="1:18" x14ac:dyDescent="0.25">
      <c r="A3">
        <v>2020</v>
      </c>
      <c r="B3" t="s">
        <v>18</v>
      </c>
      <c r="C3">
        <v>2</v>
      </c>
      <c r="D3">
        <v>1</v>
      </c>
      <c r="E3">
        <v>2</v>
      </c>
      <c r="F3">
        <v>0</v>
      </c>
      <c r="G3">
        <v>0</v>
      </c>
      <c r="H3">
        <v>0</v>
      </c>
      <c r="I3">
        <v>0</v>
      </c>
      <c r="J3">
        <v>0</v>
      </c>
      <c r="M3" s="19" t="s">
        <v>2</v>
      </c>
      <c r="N3" s="20">
        <v>4</v>
      </c>
    </row>
    <row r="4" spans="1:18" x14ac:dyDescent="0.25">
      <c r="A4">
        <v>2020</v>
      </c>
      <c r="B4" t="s">
        <v>18</v>
      </c>
      <c r="C4">
        <v>2</v>
      </c>
      <c r="D4">
        <v>1</v>
      </c>
      <c r="E4">
        <v>2</v>
      </c>
      <c r="F4">
        <v>0</v>
      </c>
      <c r="G4">
        <v>0</v>
      </c>
      <c r="H4">
        <v>0</v>
      </c>
      <c r="I4">
        <v>0</v>
      </c>
      <c r="J4">
        <v>0</v>
      </c>
    </row>
    <row r="5" spans="1:18" x14ac:dyDescent="0.25">
      <c r="A5">
        <v>2020</v>
      </c>
      <c r="B5" t="s">
        <v>18</v>
      </c>
      <c r="C5">
        <v>2</v>
      </c>
      <c r="D5">
        <v>2</v>
      </c>
      <c r="E5">
        <v>0</v>
      </c>
      <c r="F5">
        <v>0</v>
      </c>
      <c r="G5">
        <v>6</v>
      </c>
      <c r="H5">
        <v>0</v>
      </c>
      <c r="I5">
        <v>0</v>
      </c>
      <c r="J5">
        <v>0</v>
      </c>
      <c r="M5" t="s">
        <v>19</v>
      </c>
      <c r="N5" t="s">
        <v>21</v>
      </c>
      <c r="O5" t="s">
        <v>23</v>
      </c>
      <c r="P5" t="s">
        <v>25</v>
      </c>
      <c r="Q5" t="s">
        <v>27</v>
      </c>
      <c r="R5" t="s">
        <v>29</v>
      </c>
    </row>
    <row r="6" spans="1:18" x14ac:dyDescent="0.25">
      <c r="A6">
        <v>2020</v>
      </c>
      <c r="B6" t="s">
        <v>31</v>
      </c>
      <c r="C6">
        <v>3</v>
      </c>
      <c r="D6">
        <v>1</v>
      </c>
      <c r="E6">
        <v>4</v>
      </c>
      <c r="F6">
        <v>0</v>
      </c>
      <c r="G6">
        <v>0</v>
      </c>
      <c r="H6">
        <v>0</v>
      </c>
      <c r="I6">
        <v>0</v>
      </c>
      <c r="J6">
        <v>0</v>
      </c>
      <c r="M6">
        <v>10811708</v>
      </c>
      <c r="N6">
        <v>213372</v>
      </c>
      <c r="O6">
        <v>3063810</v>
      </c>
      <c r="P6">
        <v>2962123</v>
      </c>
      <c r="Q6">
        <v>174628</v>
      </c>
      <c r="R6">
        <v>1544</v>
      </c>
    </row>
    <row r="7" spans="1:18" x14ac:dyDescent="0.25">
      <c r="A7">
        <v>2020</v>
      </c>
      <c r="B7" t="s">
        <v>31</v>
      </c>
      <c r="C7">
        <v>3</v>
      </c>
      <c r="D7">
        <v>1</v>
      </c>
      <c r="E7">
        <v>2</v>
      </c>
      <c r="F7">
        <v>0</v>
      </c>
      <c r="G7">
        <v>0</v>
      </c>
      <c r="H7">
        <v>0</v>
      </c>
      <c r="I7">
        <v>0</v>
      </c>
      <c r="J7">
        <v>0</v>
      </c>
    </row>
    <row r="8" spans="1:18" x14ac:dyDescent="0.25">
      <c r="A8">
        <v>2020</v>
      </c>
      <c r="B8" t="s">
        <v>31</v>
      </c>
      <c r="C8">
        <v>3</v>
      </c>
      <c r="D8">
        <v>1</v>
      </c>
      <c r="E8">
        <v>44</v>
      </c>
      <c r="F8">
        <v>0</v>
      </c>
      <c r="G8">
        <v>0</v>
      </c>
      <c r="H8">
        <v>0</v>
      </c>
      <c r="I8">
        <v>0</v>
      </c>
      <c r="J8">
        <v>0</v>
      </c>
    </row>
    <row r="9" spans="1:18" x14ac:dyDescent="0.25">
      <c r="A9">
        <v>2020</v>
      </c>
      <c r="B9" t="s">
        <v>31</v>
      </c>
      <c r="C9">
        <v>3</v>
      </c>
      <c r="D9">
        <v>1</v>
      </c>
      <c r="E9">
        <v>4</v>
      </c>
      <c r="F9">
        <v>0</v>
      </c>
      <c r="G9">
        <v>0</v>
      </c>
      <c r="H9">
        <v>0</v>
      </c>
      <c r="I9">
        <v>0</v>
      </c>
      <c r="J9">
        <v>0</v>
      </c>
    </row>
    <row r="10" spans="1:18" x14ac:dyDescent="0.25">
      <c r="A10">
        <v>2020</v>
      </c>
      <c r="B10" t="s">
        <v>31</v>
      </c>
      <c r="C10">
        <v>3</v>
      </c>
      <c r="D10">
        <v>1</v>
      </c>
      <c r="E10">
        <v>2</v>
      </c>
      <c r="F10">
        <v>0</v>
      </c>
      <c r="G10">
        <v>0</v>
      </c>
      <c r="H10">
        <v>0</v>
      </c>
      <c r="I10">
        <v>0</v>
      </c>
      <c r="J10">
        <v>0</v>
      </c>
    </row>
    <row r="11" spans="1:18" x14ac:dyDescent="0.25">
      <c r="A11">
        <v>2020</v>
      </c>
      <c r="B11" t="s">
        <v>31</v>
      </c>
      <c r="C11">
        <v>3</v>
      </c>
      <c r="D11">
        <v>1</v>
      </c>
      <c r="E11">
        <v>6</v>
      </c>
      <c r="F11">
        <v>0</v>
      </c>
      <c r="G11">
        <v>0</v>
      </c>
      <c r="H11">
        <v>0</v>
      </c>
      <c r="I11">
        <v>0</v>
      </c>
      <c r="J11">
        <v>0</v>
      </c>
    </row>
    <row r="12" spans="1:18" x14ac:dyDescent="0.25">
      <c r="A12">
        <v>2020</v>
      </c>
      <c r="B12" t="s">
        <v>31</v>
      </c>
      <c r="C12">
        <v>3</v>
      </c>
      <c r="D12">
        <v>2</v>
      </c>
      <c r="E12">
        <v>10</v>
      </c>
      <c r="F12">
        <v>0</v>
      </c>
      <c r="G12">
        <v>0</v>
      </c>
      <c r="H12">
        <v>0</v>
      </c>
      <c r="I12">
        <v>0</v>
      </c>
      <c r="J12">
        <v>0</v>
      </c>
    </row>
    <row r="13" spans="1:18" x14ac:dyDescent="0.25">
      <c r="A13">
        <v>2020</v>
      </c>
      <c r="B13" t="s">
        <v>31</v>
      </c>
      <c r="C13">
        <v>3</v>
      </c>
      <c r="D13">
        <v>2</v>
      </c>
      <c r="E13">
        <v>18</v>
      </c>
      <c r="F13">
        <v>0</v>
      </c>
      <c r="G13">
        <v>0</v>
      </c>
      <c r="H13">
        <v>0</v>
      </c>
      <c r="I13">
        <v>0</v>
      </c>
      <c r="J13">
        <v>0</v>
      </c>
      <c r="M13" s="19" t="s">
        <v>0</v>
      </c>
      <c r="N13" s="20">
        <v>2021</v>
      </c>
    </row>
    <row r="14" spans="1:18" x14ac:dyDescent="0.25">
      <c r="A14">
        <v>2020</v>
      </c>
      <c r="B14" t="s">
        <v>31</v>
      </c>
      <c r="C14">
        <v>3</v>
      </c>
      <c r="D14">
        <v>2</v>
      </c>
      <c r="E14">
        <v>30</v>
      </c>
      <c r="F14">
        <v>0</v>
      </c>
      <c r="G14">
        <v>0</v>
      </c>
      <c r="H14">
        <v>0</v>
      </c>
      <c r="I14">
        <v>0</v>
      </c>
      <c r="J14">
        <v>0</v>
      </c>
      <c r="M14" s="19" t="s">
        <v>1</v>
      </c>
      <c r="N14" t="s">
        <v>48</v>
      </c>
    </row>
    <row r="15" spans="1:18" x14ac:dyDescent="0.25">
      <c r="A15">
        <v>2020</v>
      </c>
      <c r="B15" t="s">
        <v>31</v>
      </c>
      <c r="C15">
        <v>3</v>
      </c>
      <c r="D15">
        <v>2</v>
      </c>
      <c r="E15">
        <v>16</v>
      </c>
      <c r="F15">
        <v>0</v>
      </c>
      <c r="G15">
        <v>0</v>
      </c>
      <c r="H15">
        <v>0</v>
      </c>
      <c r="I15">
        <v>0</v>
      </c>
      <c r="J15">
        <v>0</v>
      </c>
      <c r="M15" s="19" t="s">
        <v>2</v>
      </c>
      <c r="N15" s="20">
        <v>2</v>
      </c>
    </row>
    <row r="16" spans="1:18" x14ac:dyDescent="0.25">
      <c r="A16">
        <v>2020</v>
      </c>
      <c r="B16" t="s">
        <v>31</v>
      </c>
      <c r="C16">
        <v>3</v>
      </c>
      <c r="D16">
        <v>2</v>
      </c>
      <c r="E16">
        <v>20</v>
      </c>
      <c r="F16">
        <v>0</v>
      </c>
      <c r="G16">
        <v>0</v>
      </c>
      <c r="H16">
        <v>0</v>
      </c>
      <c r="I16">
        <v>0</v>
      </c>
      <c r="J16">
        <v>0</v>
      </c>
    </row>
    <row r="17" spans="1:18" x14ac:dyDescent="0.25">
      <c r="A17">
        <v>2020</v>
      </c>
      <c r="B17" t="s">
        <v>31</v>
      </c>
      <c r="C17">
        <v>3</v>
      </c>
      <c r="D17">
        <v>2</v>
      </c>
      <c r="E17">
        <v>20</v>
      </c>
      <c r="F17">
        <v>2</v>
      </c>
      <c r="G17">
        <v>0</v>
      </c>
      <c r="H17">
        <v>6500</v>
      </c>
      <c r="I17">
        <v>0</v>
      </c>
      <c r="J17">
        <v>0</v>
      </c>
      <c r="M17" t="s">
        <v>19</v>
      </c>
      <c r="N17" t="s">
        <v>21</v>
      </c>
      <c r="O17" t="s">
        <v>23</v>
      </c>
      <c r="P17" t="s">
        <v>25</v>
      </c>
      <c r="Q17" t="s">
        <v>27</v>
      </c>
      <c r="R17" t="s">
        <v>29</v>
      </c>
    </row>
    <row r="18" spans="1:18" x14ac:dyDescent="0.25">
      <c r="A18">
        <v>2020</v>
      </c>
      <c r="B18" t="s">
        <v>31</v>
      </c>
      <c r="C18">
        <v>3</v>
      </c>
      <c r="D18">
        <v>2</v>
      </c>
      <c r="E18">
        <v>22</v>
      </c>
      <c r="F18">
        <v>0</v>
      </c>
      <c r="G18">
        <v>0</v>
      </c>
      <c r="H18">
        <v>0</v>
      </c>
      <c r="I18">
        <v>0</v>
      </c>
      <c r="J18">
        <v>0</v>
      </c>
      <c r="M18">
        <v>27854998</v>
      </c>
      <c r="N18">
        <v>1149254</v>
      </c>
      <c r="O18">
        <v>41138312</v>
      </c>
      <c r="P18">
        <v>4533839</v>
      </c>
      <c r="Q18">
        <v>1878012</v>
      </c>
      <c r="R18">
        <v>51452</v>
      </c>
    </row>
    <row r="19" spans="1:18" x14ac:dyDescent="0.25">
      <c r="A19">
        <v>2020</v>
      </c>
      <c r="B19" t="s">
        <v>31</v>
      </c>
      <c r="C19">
        <v>3</v>
      </c>
      <c r="D19">
        <v>3</v>
      </c>
      <c r="E19">
        <v>20</v>
      </c>
      <c r="F19">
        <v>0</v>
      </c>
      <c r="G19">
        <v>0</v>
      </c>
      <c r="H19">
        <v>0</v>
      </c>
      <c r="I19">
        <v>0</v>
      </c>
      <c r="J19">
        <v>0</v>
      </c>
    </row>
    <row r="20" spans="1:18" x14ac:dyDescent="0.25">
      <c r="A20">
        <v>2020</v>
      </c>
      <c r="B20" t="s">
        <v>31</v>
      </c>
      <c r="C20">
        <v>3</v>
      </c>
      <c r="D20">
        <v>3</v>
      </c>
      <c r="E20">
        <v>28</v>
      </c>
      <c r="F20">
        <v>0</v>
      </c>
      <c r="G20">
        <v>0</v>
      </c>
      <c r="H20">
        <v>0</v>
      </c>
      <c r="I20">
        <v>0</v>
      </c>
      <c r="J20">
        <v>0</v>
      </c>
    </row>
    <row r="21" spans="1:18" x14ac:dyDescent="0.25">
      <c r="A21">
        <v>2020</v>
      </c>
      <c r="B21" t="s">
        <v>31</v>
      </c>
      <c r="C21">
        <v>3</v>
      </c>
      <c r="D21">
        <v>3</v>
      </c>
      <c r="E21">
        <v>40</v>
      </c>
      <c r="F21">
        <v>0</v>
      </c>
      <c r="G21">
        <v>0</v>
      </c>
      <c r="H21">
        <v>0</v>
      </c>
      <c r="I21">
        <v>0</v>
      </c>
      <c r="J21">
        <v>0</v>
      </c>
    </row>
    <row r="22" spans="1:18" x14ac:dyDescent="0.25">
      <c r="A22">
        <v>2020</v>
      </c>
      <c r="B22" t="s">
        <v>31</v>
      </c>
      <c r="C22">
        <v>3</v>
      </c>
      <c r="D22">
        <v>3</v>
      </c>
      <c r="E22">
        <v>50</v>
      </c>
      <c r="F22">
        <v>0</v>
      </c>
      <c r="G22">
        <v>0</v>
      </c>
      <c r="H22">
        <v>6625</v>
      </c>
      <c r="I22">
        <v>0</v>
      </c>
      <c r="J22">
        <v>0</v>
      </c>
      <c r="N22" s="3"/>
      <c r="O22" s="3" t="s">
        <v>62</v>
      </c>
      <c r="P22" s="3" t="s">
        <v>63</v>
      </c>
    </row>
    <row r="23" spans="1:18" x14ac:dyDescent="0.25">
      <c r="A23">
        <v>2020</v>
      </c>
      <c r="B23" t="s">
        <v>31</v>
      </c>
      <c r="C23">
        <v>3</v>
      </c>
      <c r="D23">
        <v>3</v>
      </c>
      <c r="E23">
        <v>54</v>
      </c>
      <c r="F23">
        <v>0</v>
      </c>
      <c r="G23">
        <v>0</v>
      </c>
      <c r="H23">
        <v>1050</v>
      </c>
      <c r="I23">
        <v>0</v>
      </c>
      <c r="J23">
        <v>0</v>
      </c>
      <c r="N23" s="3" t="s">
        <v>35</v>
      </c>
      <c r="O23" s="3">
        <f>GETPIVOTDATA("Sum of daily_tested",$M$5)</f>
        <v>10811708</v>
      </c>
      <c r="P23" s="3">
        <f>GETPIVOTDATA("Sum of daily_tested",$M$17)</f>
        <v>27854998</v>
      </c>
    </row>
    <row r="24" spans="1:18" x14ac:dyDescent="0.25">
      <c r="A24">
        <v>2020</v>
      </c>
      <c r="B24" t="s">
        <v>31</v>
      </c>
      <c r="C24">
        <v>3</v>
      </c>
      <c r="D24">
        <v>3</v>
      </c>
      <c r="E24">
        <v>116</v>
      </c>
      <c r="F24">
        <v>0</v>
      </c>
      <c r="G24">
        <v>2</v>
      </c>
      <c r="H24">
        <v>1229</v>
      </c>
      <c r="I24">
        <v>0</v>
      </c>
      <c r="J24">
        <v>0</v>
      </c>
      <c r="N24" s="3" t="s">
        <v>37</v>
      </c>
      <c r="O24" s="3">
        <f>GETPIVOTDATA("Sum of daily_confirmed",$M$5)</f>
        <v>213372</v>
      </c>
      <c r="P24" s="3">
        <f>GETPIVOTDATA("Sum of daily_confirmed",$M$17)</f>
        <v>1149254</v>
      </c>
    </row>
    <row r="25" spans="1:18" x14ac:dyDescent="0.25">
      <c r="A25">
        <v>2020</v>
      </c>
      <c r="B25" t="s">
        <v>31</v>
      </c>
      <c r="C25">
        <v>3</v>
      </c>
      <c r="D25">
        <v>3</v>
      </c>
      <c r="E25">
        <v>156</v>
      </c>
      <c r="F25">
        <v>0</v>
      </c>
      <c r="G25">
        <v>0</v>
      </c>
      <c r="H25">
        <v>1507</v>
      </c>
      <c r="I25">
        <v>0</v>
      </c>
      <c r="J25">
        <v>0</v>
      </c>
      <c r="N25" s="3" t="s">
        <v>60</v>
      </c>
      <c r="O25" s="3">
        <f>GETPIVOTDATA("Sum of daily_vaccinated1",$M$5)</f>
        <v>3063810</v>
      </c>
      <c r="P25" s="3">
        <f>GETPIVOTDATA("Sum of daily_vaccinated1",$M$17)</f>
        <v>41138312</v>
      </c>
    </row>
    <row r="26" spans="1:18" x14ac:dyDescent="0.25">
      <c r="A26">
        <v>2020</v>
      </c>
      <c r="B26" t="s">
        <v>31</v>
      </c>
      <c r="C26">
        <v>3</v>
      </c>
      <c r="D26">
        <v>4</v>
      </c>
      <c r="E26">
        <v>138</v>
      </c>
      <c r="F26">
        <v>0</v>
      </c>
      <c r="G26">
        <v>0</v>
      </c>
      <c r="H26">
        <v>1216</v>
      </c>
      <c r="I26">
        <v>0</v>
      </c>
      <c r="J26">
        <v>0</v>
      </c>
      <c r="N26" s="3" t="s">
        <v>61</v>
      </c>
      <c r="O26" s="3">
        <f>GETPIVOTDATA("Sum of daily_vaccinated2",$M$5)</f>
        <v>2962123</v>
      </c>
      <c r="P26" s="3">
        <f>GETPIVOTDATA("Sum of daily_vaccinated2",$M$17)</f>
        <v>4533839</v>
      </c>
    </row>
    <row r="27" spans="1:18" x14ac:dyDescent="0.25">
      <c r="A27">
        <v>2020</v>
      </c>
      <c r="B27" t="s">
        <v>31</v>
      </c>
      <c r="C27">
        <v>3</v>
      </c>
      <c r="D27">
        <v>4</v>
      </c>
      <c r="E27">
        <v>188</v>
      </c>
      <c r="F27">
        <v>0</v>
      </c>
      <c r="G27">
        <v>0</v>
      </c>
      <c r="H27">
        <v>2580</v>
      </c>
      <c r="I27">
        <v>0</v>
      </c>
      <c r="J27">
        <v>0</v>
      </c>
      <c r="N27" s="3" t="s">
        <v>41</v>
      </c>
      <c r="O27" s="3">
        <f>GETPIVOTDATA("Sum of daily_recovered",$M$5)</f>
        <v>174628</v>
      </c>
      <c r="P27" s="3">
        <f>GETPIVOTDATA("Sum of daily_recovered",$M$17)</f>
        <v>1878012</v>
      </c>
    </row>
    <row r="28" spans="1:18" x14ac:dyDescent="0.25">
      <c r="A28">
        <v>2020</v>
      </c>
      <c r="B28" t="s">
        <v>31</v>
      </c>
      <c r="C28">
        <v>3</v>
      </c>
      <c r="D28">
        <v>4</v>
      </c>
      <c r="E28">
        <v>148</v>
      </c>
      <c r="F28">
        <v>0</v>
      </c>
      <c r="G28">
        <v>4</v>
      </c>
      <c r="H28">
        <v>1987</v>
      </c>
      <c r="I28">
        <v>0</v>
      </c>
      <c r="J28">
        <v>0</v>
      </c>
      <c r="N28" s="3" t="s">
        <v>43</v>
      </c>
      <c r="O28" s="3">
        <f>GETPIVOTDATA("Sum of daily_deceased",$M$5)</f>
        <v>1544</v>
      </c>
      <c r="P28" s="3">
        <f>GETPIVOTDATA("Sum of daily_deceased",$M$17)</f>
        <v>51452</v>
      </c>
    </row>
    <row r="29" spans="1:18" x14ac:dyDescent="0.25">
      <c r="A29">
        <v>2020</v>
      </c>
      <c r="B29" t="s">
        <v>31</v>
      </c>
      <c r="C29">
        <v>3</v>
      </c>
      <c r="D29">
        <v>4</v>
      </c>
      <c r="E29">
        <v>172</v>
      </c>
      <c r="F29">
        <v>0</v>
      </c>
      <c r="G29">
        <v>0</v>
      </c>
      <c r="H29">
        <v>2450</v>
      </c>
      <c r="I29">
        <v>0</v>
      </c>
      <c r="J29">
        <v>0</v>
      </c>
    </row>
    <row r="30" spans="1:18" x14ac:dyDescent="0.25">
      <c r="A30">
        <v>2020</v>
      </c>
      <c r="B30" t="s">
        <v>31</v>
      </c>
      <c r="C30">
        <v>3</v>
      </c>
      <c r="D30">
        <v>4</v>
      </c>
      <c r="E30">
        <v>146</v>
      </c>
      <c r="F30">
        <v>2</v>
      </c>
      <c r="G30">
        <v>0</v>
      </c>
      <c r="H30">
        <v>2544</v>
      </c>
      <c r="I30">
        <v>0</v>
      </c>
      <c r="J30">
        <v>0</v>
      </c>
    </row>
    <row r="31" spans="1:18" x14ac:dyDescent="0.25">
      <c r="A31">
        <v>2020</v>
      </c>
      <c r="B31" t="s">
        <v>31</v>
      </c>
      <c r="C31">
        <v>3</v>
      </c>
      <c r="D31">
        <v>4</v>
      </c>
      <c r="E31">
        <v>306</v>
      </c>
      <c r="F31">
        <v>2</v>
      </c>
      <c r="G31">
        <v>4</v>
      </c>
      <c r="H31">
        <v>0</v>
      </c>
      <c r="I31">
        <v>0</v>
      </c>
      <c r="J31">
        <v>0</v>
      </c>
    </row>
    <row r="32" spans="1:18" x14ac:dyDescent="0.25">
      <c r="A32">
        <v>2020</v>
      </c>
      <c r="B32" t="s">
        <v>31</v>
      </c>
      <c r="C32">
        <v>3</v>
      </c>
      <c r="D32">
        <v>4</v>
      </c>
      <c r="E32">
        <v>272</v>
      </c>
      <c r="F32">
        <v>0</v>
      </c>
      <c r="G32">
        <v>0</v>
      </c>
      <c r="H32">
        <v>0</v>
      </c>
      <c r="I32">
        <v>0</v>
      </c>
      <c r="J32">
        <v>0</v>
      </c>
    </row>
    <row r="33" spans="1:10" x14ac:dyDescent="0.25">
      <c r="A33">
        <v>2020</v>
      </c>
      <c r="B33" t="s">
        <v>31</v>
      </c>
      <c r="C33">
        <v>3</v>
      </c>
      <c r="D33">
        <v>5</v>
      </c>
      <c r="E33">
        <v>240</v>
      </c>
      <c r="F33">
        <v>50</v>
      </c>
      <c r="G33">
        <v>182</v>
      </c>
      <c r="H33">
        <v>0</v>
      </c>
      <c r="I33">
        <v>0</v>
      </c>
      <c r="J33">
        <v>0</v>
      </c>
    </row>
    <row r="34" spans="1:10" x14ac:dyDescent="0.25">
      <c r="A34">
        <v>2020</v>
      </c>
      <c r="B34" t="s">
        <v>31</v>
      </c>
      <c r="C34">
        <v>3</v>
      </c>
      <c r="D34">
        <v>5</v>
      </c>
      <c r="E34">
        <v>374</v>
      </c>
      <c r="F34">
        <v>26</v>
      </c>
      <c r="G34">
        <v>84</v>
      </c>
      <c r="H34">
        <v>10754</v>
      </c>
      <c r="I34">
        <v>0</v>
      </c>
      <c r="J34">
        <v>0</v>
      </c>
    </row>
    <row r="35" spans="1:10" x14ac:dyDescent="0.25">
      <c r="A35">
        <v>2020</v>
      </c>
      <c r="B35" t="s">
        <v>31</v>
      </c>
      <c r="C35">
        <v>3</v>
      </c>
      <c r="D35">
        <v>5</v>
      </c>
      <c r="E35">
        <v>618</v>
      </c>
      <c r="F35">
        <v>12</v>
      </c>
      <c r="G35">
        <v>38</v>
      </c>
      <c r="H35">
        <v>4346</v>
      </c>
      <c r="I35">
        <v>0</v>
      </c>
      <c r="J35">
        <v>0</v>
      </c>
    </row>
    <row r="36" spans="1:10" x14ac:dyDescent="0.25">
      <c r="A36">
        <v>2020</v>
      </c>
      <c r="B36" t="s">
        <v>47</v>
      </c>
      <c r="C36">
        <v>4</v>
      </c>
      <c r="D36">
        <v>1</v>
      </c>
      <c r="E36">
        <v>848</v>
      </c>
      <c r="F36">
        <v>22</v>
      </c>
      <c r="G36">
        <v>18</v>
      </c>
      <c r="H36">
        <v>16408</v>
      </c>
      <c r="I36">
        <v>0</v>
      </c>
      <c r="J36">
        <v>0</v>
      </c>
    </row>
    <row r="37" spans="1:10" x14ac:dyDescent="0.25">
      <c r="A37">
        <v>2020</v>
      </c>
      <c r="B37" t="s">
        <v>47</v>
      </c>
      <c r="C37">
        <v>4</v>
      </c>
      <c r="D37">
        <v>1</v>
      </c>
      <c r="E37">
        <v>972</v>
      </c>
      <c r="F37">
        <v>22</v>
      </c>
      <c r="G37">
        <v>44</v>
      </c>
      <c r="H37">
        <v>14841</v>
      </c>
      <c r="I37">
        <v>0</v>
      </c>
      <c r="J37">
        <v>0</v>
      </c>
    </row>
    <row r="38" spans="1:10" x14ac:dyDescent="0.25">
      <c r="A38">
        <v>2020</v>
      </c>
      <c r="B38" t="s">
        <v>47</v>
      </c>
      <c r="C38">
        <v>4</v>
      </c>
      <c r="D38">
        <v>1</v>
      </c>
      <c r="E38">
        <v>1120</v>
      </c>
      <c r="F38">
        <v>28</v>
      </c>
      <c r="G38">
        <v>78</v>
      </c>
      <c r="H38">
        <v>25068</v>
      </c>
      <c r="I38">
        <v>0</v>
      </c>
      <c r="J38">
        <v>0</v>
      </c>
    </row>
    <row r="39" spans="1:10" x14ac:dyDescent="0.25">
      <c r="A39">
        <v>2020</v>
      </c>
      <c r="B39" t="s">
        <v>47</v>
      </c>
      <c r="C39">
        <v>4</v>
      </c>
      <c r="D39">
        <v>1</v>
      </c>
      <c r="E39">
        <v>1158</v>
      </c>
      <c r="F39">
        <v>26</v>
      </c>
      <c r="G39">
        <v>112</v>
      </c>
      <c r="H39">
        <v>11693</v>
      </c>
      <c r="I39">
        <v>0</v>
      </c>
      <c r="J39">
        <v>0</v>
      </c>
    </row>
    <row r="40" spans="1:10" x14ac:dyDescent="0.25">
      <c r="A40">
        <v>2020</v>
      </c>
      <c r="B40" t="s">
        <v>47</v>
      </c>
      <c r="C40">
        <v>4</v>
      </c>
      <c r="D40">
        <v>1</v>
      </c>
      <c r="E40">
        <v>1218</v>
      </c>
      <c r="F40">
        <v>44</v>
      </c>
      <c r="G40">
        <v>86</v>
      </c>
      <c r="H40">
        <v>37173</v>
      </c>
      <c r="I40">
        <v>0</v>
      </c>
      <c r="J40">
        <v>0</v>
      </c>
    </row>
    <row r="41" spans="1:10" x14ac:dyDescent="0.25">
      <c r="A41">
        <v>2020</v>
      </c>
      <c r="B41" t="s">
        <v>47</v>
      </c>
      <c r="C41">
        <v>4</v>
      </c>
      <c r="D41">
        <v>1</v>
      </c>
      <c r="E41">
        <v>968</v>
      </c>
      <c r="F41">
        <v>32</v>
      </c>
      <c r="G41">
        <v>130</v>
      </c>
      <c r="H41">
        <v>13961</v>
      </c>
      <c r="I41">
        <v>0</v>
      </c>
      <c r="J41">
        <v>0</v>
      </c>
    </row>
    <row r="42" spans="1:10" x14ac:dyDescent="0.25">
      <c r="A42">
        <v>2020</v>
      </c>
      <c r="B42" t="s">
        <v>47</v>
      </c>
      <c r="C42">
        <v>4</v>
      </c>
      <c r="D42">
        <v>1</v>
      </c>
      <c r="E42">
        <v>1146</v>
      </c>
      <c r="F42">
        <v>54</v>
      </c>
      <c r="G42">
        <v>150</v>
      </c>
      <c r="H42">
        <v>46824</v>
      </c>
      <c r="I42">
        <v>0</v>
      </c>
      <c r="J42">
        <v>0</v>
      </c>
    </row>
    <row r="43" spans="1:10" x14ac:dyDescent="0.25">
      <c r="A43">
        <v>2020</v>
      </c>
      <c r="B43" t="s">
        <v>47</v>
      </c>
      <c r="C43">
        <v>4</v>
      </c>
      <c r="D43">
        <v>2</v>
      </c>
      <c r="E43">
        <v>1130</v>
      </c>
      <c r="F43">
        <v>40</v>
      </c>
      <c r="G43">
        <v>192</v>
      </c>
      <c r="H43">
        <v>24444</v>
      </c>
      <c r="I43">
        <v>0</v>
      </c>
      <c r="J43">
        <v>0</v>
      </c>
    </row>
    <row r="44" spans="1:10" x14ac:dyDescent="0.25">
      <c r="A44">
        <v>2020</v>
      </c>
      <c r="B44" t="s">
        <v>47</v>
      </c>
      <c r="C44">
        <v>4</v>
      </c>
      <c r="D44">
        <v>2</v>
      </c>
      <c r="E44">
        <v>1626</v>
      </c>
      <c r="F44">
        <v>92</v>
      </c>
      <c r="G44">
        <v>140</v>
      </c>
      <c r="H44">
        <v>29575</v>
      </c>
      <c r="I44">
        <v>0</v>
      </c>
      <c r="J44">
        <v>0</v>
      </c>
    </row>
    <row r="45" spans="1:10" x14ac:dyDescent="0.25">
      <c r="A45">
        <v>2020</v>
      </c>
      <c r="B45" t="s">
        <v>47</v>
      </c>
      <c r="C45">
        <v>4</v>
      </c>
      <c r="D45">
        <v>2</v>
      </c>
      <c r="E45">
        <v>1742</v>
      </c>
      <c r="F45">
        <v>44</v>
      </c>
      <c r="G45">
        <v>302</v>
      </c>
      <c r="H45">
        <v>54335</v>
      </c>
      <c r="I45">
        <v>0</v>
      </c>
      <c r="J45">
        <v>0</v>
      </c>
    </row>
    <row r="46" spans="1:10" x14ac:dyDescent="0.25">
      <c r="A46">
        <v>2020</v>
      </c>
      <c r="B46" t="s">
        <v>47</v>
      </c>
      <c r="C46">
        <v>4</v>
      </c>
      <c r="D46">
        <v>2</v>
      </c>
      <c r="E46">
        <v>1708</v>
      </c>
      <c r="F46">
        <v>82</v>
      </c>
      <c r="G46">
        <v>372</v>
      </c>
      <c r="H46">
        <v>34273</v>
      </c>
      <c r="I46">
        <v>0</v>
      </c>
      <c r="J46">
        <v>0</v>
      </c>
    </row>
    <row r="47" spans="1:10" x14ac:dyDescent="0.25">
      <c r="A47">
        <v>2020</v>
      </c>
      <c r="B47" t="s">
        <v>47</v>
      </c>
      <c r="C47">
        <v>4</v>
      </c>
      <c r="D47">
        <v>2</v>
      </c>
      <c r="E47">
        <v>1516</v>
      </c>
      <c r="F47">
        <v>84</v>
      </c>
      <c r="G47">
        <v>228</v>
      </c>
      <c r="H47">
        <v>36443</v>
      </c>
      <c r="I47">
        <v>0</v>
      </c>
      <c r="J47">
        <v>0</v>
      </c>
    </row>
    <row r="48" spans="1:10" x14ac:dyDescent="0.25">
      <c r="A48">
        <v>2020</v>
      </c>
      <c r="B48" t="s">
        <v>47</v>
      </c>
      <c r="C48">
        <v>4</v>
      </c>
      <c r="D48">
        <v>2</v>
      </c>
      <c r="E48">
        <v>2486</v>
      </c>
      <c r="F48">
        <v>54</v>
      </c>
      <c r="G48">
        <v>224</v>
      </c>
      <c r="H48">
        <v>43745</v>
      </c>
      <c r="I48">
        <v>0</v>
      </c>
      <c r="J48">
        <v>0</v>
      </c>
    </row>
    <row r="49" spans="1:10" x14ac:dyDescent="0.25">
      <c r="A49">
        <v>2020</v>
      </c>
      <c r="B49" t="s">
        <v>47</v>
      </c>
      <c r="C49">
        <v>4</v>
      </c>
      <c r="D49">
        <v>2</v>
      </c>
      <c r="E49">
        <v>2062</v>
      </c>
      <c r="F49">
        <v>74</v>
      </c>
      <c r="G49">
        <v>334</v>
      </c>
      <c r="H49">
        <v>48958</v>
      </c>
      <c r="I49">
        <v>0</v>
      </c>
      <c r="J49">
        <v>0</v>
      </c>
    </row>
    <row r="50" spans="1:10" x14ac:dyDescent="0.25">
      <c r="A50">
        <v>2020</v>
      </c>
      <c r="B50" t="s">
        <v>47</v>
      </c>
      <c r="C50">
        <v>4</v>
      </c>
      <c r="D50">
        <v>3</v>
      </c>
      <c r="E50">
        <v>1772</v>
      </c>
      <c r="F50">
        <v>54</v>
      </c>
      <c r="G50">
        <v>288</v>
      </c>
      <c r="H50">
        <v>58092</v>
      </c>
      <c r="I50">
        <v>0</v>
      </c>
      <c r="J50">
        <v>0</v>
      </c>
    </row>
    <row r="51" spans="1:10" x14ac:dyDescent="0.25">
      <c r="A51">
        <v>2020</v>
      </c>
      <c r="B51" t="s">
        <v>47</v>
      </c>
      <c r="C51">
        <v>4</v>
      </c>
      <c r="D51">
        <v>3</v>
      </c>
      <c r="E51">
        <v>2122</v>
      </c>
      <c r="F51">
        <v>52</v>
      </c>
      <c r="G51">
        <v>516</v>
      </c>
      <c r="H51">
        <v>67134</v>
      </c>
      <c r="I51">
        <v>0</v>
      </c>
      <c r="J51">
        <v>0</v>
      </c>
    </row>
    <row r="52" spans="1:10" x14ac:dyDescent="0.25">
      <c r="A52">
        <v>2020</v>
      </c>
      <c r="B52" t="s">
        <v>47</v>
      </c>
      <c r="C52">
        <v>4</v>
      </c>
      <c r="D52">
        <v>3</v>
      </c>
      <c r="E52">
        <v>1844</v>
      </c>
      <c r="F52">
        <v>76</v>
      </c>
      <c r="G52">
        <v>546</v>
      </c>
      <c r="H52">
        <v>64978</v>
      </c>
      <c r="I52">
        <v>0</v>
      </c>
      <c r="J52">
        <v>0</v>
      </c>
    </row>
    <row r="53" spans="1:10" x14ac:dyDescent="0.25">
      <c r="A53">
        <v>2020</v>
      </c>
      <c r="B53" t="s">
        <v>47</v>
      </c>
      <c r="C53">
        <v>4</v>
      </c>
      <c r="D53">
        <v>3</v>
      </c>
      <c r="E53">
        <v>2742</v>
      </c>
      <c r="F53">
        <v>70</v>
      </c>
      <c r="G53">
        <v>852</v>
      </c>
      <c r="H53">
        <v>68697</v>
      </c>
      <c r="I53">
        <v>0</v>
      </c>
      <c r="J53">
        <v>0</v>
      </c>
    </row>
    <row r="54" spans="1:10" x14ac:dyDescent="0.25">
      <c r="A54">
        <v>2020</v>
      </c>
      <c r="B54" t="s">
        <v>47</v>
      </c>
      <c r="C54">
        <v>4</v>
      </c>
      <c r="D54">
        <v>3</v>
      </c>
      <c r="E54">
        <v>3160</v>
      </c>
      <c r="F54">
        <v>76</v>
      </c>
      <c r="G54">
        <v>776</v>
      </c>
      <c r="H54">
        <v>88950</v>
      </c>
      <c r="I54">
        <v>0</v>
      </c>
      <c r="J54">
        <v>0</v>
      </c>
    </row>
    <row r="55" spans="1:10" x14ac:dyDescent="0.25">
      <c r="A55">
        <v>2020</v>
      </c>
      <c r="B55" t="s">
        <v>47</v>
      </c>
      <c r="C55">
        <v>4</v>
      </c>
      <c r="D55">
        <v>3</v>
      </c>
      <c r="E55">
        <v>2478</v>
      </c>
      <c r="F55">
        <v>66</v>
      </c>
      <c r="G55">
        <v>838</v>
      </c>
      <c r="H55">
        <v>38964</v>
      </c>
      <c r="I55">
        <v>0</v>
      </c>
      <c r="J55">
        <v>0</v>
      </c>
    </row>
    <row r="56" spans="1:10" x14ac:dyDescent="0.25">
      <c r="A56">
        <v>2020</v>
      </c>
      <c r="B56" t="s">
        <v>47</v>
      </c>
      <c r="C56">
        <v>4</v>
      </c>
      <c r="D56">
        <v>3</v>
      </c>
      <c r="E56">
        <v>3074</v>
      </c>
      <c r="F56">
        <v>106</v>
      </c>
      <c r="G56">
        <v>1406</v>
      </c>
      <c r="H56">
        <v>102445</v>
      </c>
      <c r="I56">
        <v>0</v>
      </c>
      <c r="J56">
        <v>0</v>
      </c>
    </row>
    <row r="57" spans="1:10" x14ac:dyDescent="0.25">
      <c r="A57">
        <v>2020</v>
      </c>
      <c r="B57" t="s">
        <v>47</v>
      </c>
      <c r="C57">
        <v>4</v>
      </c>
      <c r="D57">
        <v>4</v>
      </c>
      <c r="E57">
        <v>2584</v>
      </c>
      <c r="F57">
        <v>72</v>
      </c>
      <c r="G57">
        <v>788</v>
      </c>
      <c r="H57">
        <v>84970</v>
      </c>
      <c r="I57">
        <v>0</v>
      </c>
      <c r="J57">
        <v>0</v>
      </c>
    </row>
    <row r="58" spans="1:10" x14ac:dyDescent="0.25">
      <c r="A58">
        <v>2020</v>
      </c>
      <c r="B58" t="s">
        <v>47</v>
      </c>
      <c r="C58">
        <v>4</v>
      </c>
      <c r="D58">
        <v>4</v>
      </c>
      <c r="E58">
        <v>3334</v>
      </c>
      <c r="F58">
        <v>80</v>
      </c>
      <c r="G58">
        <v>1284</v>
      </c>
      <c r="H58">
        <v>88882</v>
      </c>
      <c r="I58">
        <v>0</v>
      </c>
      <c r="J58">
        <v>0</v>
      </c>
    </row>
    <row r="59" spans="1:10" x14ac:dyDescent="0.25">
      <c r="A59">
        <v>2020</v>
      </c>
      <c r="B59" t="s">
        <v>47</v>
      </c>
      <c r="C59">
        <v>4</v>
      </c>
      <c r="D59">
        <v>4</v>
      </c>
      <c r="E59">
        <v>2816</v>
      </c>
      <c r="F59">
        <v>118</v>
      </c>
      <c r="G59">
        <v>968</v>
      </c>
      <c r="H59">
        <v>96577</v>
      </c>
      <c r="I59">
        <v>0</v>
      </c>
      <c r="J59">
        <v>0</v>
      </c>
    </row>
    <row r="60" spans="1:10" x14ac:dyDescent="0.25">
      <c r="A60">
        <v>2020</v>
      </c>
      <c r="B60" t="s">
        <v>47</v>
      </c>
      <c r="C60">
        <v>4</v>
      </c>
      <c r="D60">
        <v>4</v>
      </c>
      <c r="E60">
        <v>3670</v>
      </c>
      <c r="F60">
        <v>88</v>
      </c>
      <c r="G60">
        <v>884</v>
      </c>
      <c r="H60">
        <v>95691</v>
      </c>
      <c r="I60">
        <v>0</v>
      </c>
      <c r="J60">
        <v>0</v>
      </c>
    </row>
    <row r="61" spans="1:10" x14ac:dyDescent="0.25">
      <c r="A61">
        <v>2020</v>
      </c>
      <c r="B61" t="s">
        <v>47</v>
      </c>
      <c r="C61">
        <v>4</v>
      </c>
      <c r="D61">
        <v>4</v>
      </c>
      <c r="E61">
        <v>3214</v>
      </c>
      <c r="F61">
        <v>112</v>
      </c>
      <c r="G61">
        <v>1170</v>
      </c>
      <c r="H61">
        <v>88954</v>
      </c>
      <c r="I61">
        <v>0</v>
      </c>
      <c r="J61">
        <v>0</v>
      </c>
    </row>
    <row r="62" spans="1:10" x14ac:dyDescent="0.25">
      <c r="A62">
        <v>2020</v>
      </c>
      <c r="B62" t="s">
        <v>47</v>
      </c>
      <c r="C62">
        <v>4</v>
      </c>
      <c r="D62">
        <v>4</v>
      </c>
      <c r="E62">
        <v>3136</v>
      </c>
      <c r="F62">
        <v>116</v>
      </c>
      <c r="G62">
        <v>1160</v>
      </c>
      <c r="H62">
        <v>104817</v>
      </c>
      <c r="I62">
        <v>0</v>
      </c>
      <c r="J62">
        <v>0</v>
      </c>
    </row>
    <row r="63" spans="1:10" x14ac:dyDescent="0.25">
      <c r="A63">
        <v>2020</v>
      </c>
      <c r="B63" t="s">
        <v>47</v>
      </c>
      <c r="C63">
        <v>4</v>
      </c>
      <c r="D63">
        <v>4</v>
      </c>
      <c r="E63">
        <v>3804</v>
      </c>
      <c r="F63">
        <v>138</v>
      </c>
      <c r="G63">
        <v>1272</v>
      </c>
      <c r="H63">
        <v>111884</v>
      </c>
      <c r="I63">
        <v>0</v>
      </c>
      <c r="J63">
        <v>0</v>
      </c>
    </row>
    <row r="64" spans="1:10" x14ac:dyDescent="0.25">
      <c r="A64">
        <v>2020</v>
      </c>
      <c r="B64" t="s">
        <v>47</v>
      </c>
      <c r="C64">
        <v>4</v>
      </c>
      <c r="D64">
        <v>5</v>
      </c>
      <c r="E64">
        <v>3410</v>
      </c>
      <c r="F64">
        <v>142</v>
      </c>
      <c r="G64">
        <v>1380</v>
      </c>
      <c r="H64">
        <v>123620</v>
      </c>
      <c r="I64">
        <v>0</v>
      </c>
      <c r="J64">
        <v>0</v>
      </c>
    </row>
    <row r="65" spans="1:10" x14ac:dyDescent="0.25">
      <c r="A65">
        <v>2020</v>
      </c>
      <c r="B65" t="s">
        <v>47</v>
      </c>
      <c r="C65">
        <v>4</v>
      </c>
      <c r="D65">
        <v>5</v>
      </c>
      <c r="E65">
        <v>3604</v>
      </c>
      <c r="F65">
        <v>150</v>
      </c>
      <c r="G65">
        <v>1260</v>
      </c>
      <c r="H65">
        <v>140722</v>
      </c>
      <c r="I65">
        <v>0</v>
      </c>
      <c r="J65">
        <v>0</v>
      </c>
    </row>
    <row r="66" spans="1:10" x14ac:dyDescent="0.25">
      <c r="A66">
        <v>2020</v>
      </c>
      <c r="B66" t="s">
        <v>17</v>
      </c>
      <c r="C66">
        <v>5</v>
      </c>
      <c r="D66">
        <v>1</v>
      </c>
      <c r="E66">
        <v>4792</v>
      </c>
      <c r="F66">
        <v>154</v>
      </c>
      <c r="G66">
        <v>1924</v>
      </c>
      <c r="H66">
        <v>140237</v>
      </c>
      <c r="I66">
        <v>0</v>
      </c>
      <c r="J66">
        <v>0</v>
      </c>
    </row>
    <row r="67" spans="1:10" x14ac:dyDescent="0.25">
      <c r="A67">
        <v>2020</v>
      </c>
      <c r="B67" t="s">
        <v>17</v>
      </c>
      <c r="C67">
        <v>5</v>
      </c>
      <c r="D67">
        <v>1</v>
      </c>
      <c r="E67">
        <v>5128</v>
      </c>
      <c r="F67">
        <v>184</v>
      </c>
      <c r="G67">
        <v>1662</v>
      </c>
      <c r="H67">
        <v>144889</v>
      </c>
      <c r="I67">
        <v>0</v>
      </c>
      <c r="J67">
        <v>0</v>
      </c>
    </row>
    <row r="68" spans="1:10" x14ac:dyDescent="0.25">
      <c r="A68">
        <v>2020</v>
      </c>
      <c r="B68" t="s">
        <v>17</v>
      </c>
      <c r="C68">
        <v>5</v>
      </c>
      <c r="D68">
        <v>1</v>
      </c>
      <c r="E68">
        <v>5904</v>
      </c>
      <c r="F68">
        <v>280</v>
      </c>
      <c r="G68">
        <v>1822</v>
      </c>
      <c r="H68">
        <v>137827</v>
      </c>
      <c r="I68">
        <v>0</v>
      </c>
      <c r="J68">
        <v>0</v>
      </c>
    </row>
    <row r="69" spans="1:10" x14ac:dyDescent="0.25">
      <c r="A69">
        <v>2020</v>
      </c>
      <c r="B69" t="s">
        <v>17</v>
      </c>
      <c r="C69">
        <v>5</v>
      </c>
      <c r="D69">
        <v>1</v>
      </c>
      <c r="E69">
        <v>7312</v>
      </c>
      <c r="F69">
        <v>206</v>
      </c>
      <c r="G69">
        <v>2164</v>
      </c>
      <c r="H69">
        <v>161706</v>
      </c>
      <c r="I69">
        <v>0</v>
      </c>
      <c r="J69">
        <v>0</v>
      </c>
    </row>
    <row r="70" spans="1:10" x14ac:dyDescent="0.25">
      <c r="A70">
        <v>2020</v>
      </c>
      <c r="B70" t="s">
        <v>17</v>
      </c>
      <c r="C70">
        <v>5</v>
      </c>
      <c r="D70">
        <v>1</v>
      </c>
      <c r="E70">
        <v>5942</v>
      </c>
      <c r="F70">
        <v>256</v>
      </c>
      <c r="G70">
        <v>2590</v>
      </c>
      <c r="H70">
        <v>160826</v>
      </c>
      <c r="I70">
        <v>0</v>
      </c>
      <c r="J70">
        <v>0</v>
      </c>
    </row>
    <row r="71" spans="1:10" x14ac:dyDescent="0.25">
      <c r="A71">
        <v>2020</v>
      </c>
      <c r="B71" t="s">
        <v>17</v>
      </c>
      <c r="C71">
        <v>5</v>
      </c>
      <c r="D71">
        <v>1</v>
      </c>
      <c r="E71">
        <v>7204</v>
      </c>
      <c r="F71">
        <v>182</v>
      </c>
      <c r="G71">
        <v>2322</v>
      </c>
      <c r="H71">
        <v>150112</v>
      </c>
      <c r="I71">
        <v>0</v>
      </c>
      <c r="J71">
        <v>0</v>
      </c>
    </row>
    <row r="72" spans="1:10" x14ac:dyDescent="0.25">
      <c r="A72">
        <v>2020</v>
      </c>
      <c r="B72" t="s">
        <v>17</v>
      </c>
      <c r="C72">
        <v>5</v>
      </c>
      <c r="D72">
        <v>1</v>
      </c>
      <c r="E72">
        <v>6688</v>
      </c>
      <c r="F72">
        <v>208</v>
      </c>
      <c r="G72">
        <v>2950</v>
      </c>
      <c r="H72">
        <v>161621</v>
      </c>
      <c r="I72">
        <v>0</v>
      </c>
      <c r="J72">
        <v>0</v>
      </c>
    </row>
    <row r="73" spans="1:10" x14ac:dyDescent="0.25">
      <c r="A73">
        <v>2020</v>
      </c>
      <c r="B73" t="s">
        <v>17</v>
      </c>
      <c r="C73">
        <v>5</v>
      </c>
      <c r="D73">
        <v>2</v>
      </c>
      <c r="E73">
        <v>6678</v>
      </c>
      <c r="F73">
        <v>194</v>
      </c>
      <c r="G73">
        <v>2222</v>
      </c>
      <c r="H73">
        <v>169610</v>
      </c>
      <c r="I73">
        <v>0</v>
      </c>
      <c r="J73">
        <v>0</v>
      </c>
    </row>
    <row r="74" spans="1:10" x14ac:dyDescent="0.25">
      <c r="A74">
        <v>2020</v>
      </c>
      <c r="B74" t="s">
        <v>17</v>
      </c>
      <c r="C74">
        <v>5</v>
      </c>
      <c r="D74">
        <v>2</v>
      </c>
      <c r="E74">
        <v>6350</v>
      </c>
      <c r="F74">
        <v>232</v>
      </c>
      <c r="G74">
        <v>2828</v>
      </c>
      <c r="H74">
        <v>171076</v>
      </c>
      <c r="I74">
        <v>0</v>
      </c>
      <c r="J74">
        <v>0</v>
      </c>
    </row>
    <row r="75" spans="1:10" x14ac:dyDescent="0.25">
      <c r="A75">
        <v>2020</v>
      </c>
      <c r="B75" t="s">
        <v>17</v>
      </c>
      <c r="C75">
        <v>5</v>
      </c>
      <c r="D75">
        <v>2</v>
      </c>
      <c r="E75">
        <v>8622</v>
      </c>
      <c r="F75">
        <v>224</v>
      </c>
      <c r="G75">
        <v>3338</v>
      </c>
      <c r="H75">
        <v>161028</v>
      </c>
      <c r="I75">
        <v>0</v>
      </c>
      <c r="J75">
        <v>0</v>
      </c>
    </row>
    <row r="76" spans="1:10" x14ac:dyDescent="0.25">
      <c r="A76">
        <v>2020</v>
      </c>
      <c r="B76" t="s">
        <v>17</v>
      </c>
      <c r="C76">
        <v>5</v>
      </c>
      <c r="D76">
        <v>2</v>
      </c>
      <c r="E76">
        <v>7184</v>
      </c>
      <c r="F76">
        <v>162</v>
      </c>
      <c r="G76">
        <v>3158</v>
      </c>
      <c r="H76">
        <v>152513</v>
      </c>
      <c r="I76">
        <v>0</v>
      </c>
      <c r="J76">
        <v>0</v>
      </c>
    </row>
    <row r="77" spans="1:10" x14ac:dyDescent="0.25">
      <c r="A77">
        <v>2020</v>
      </c>
      <c r="B77" t="s">
        <v>17</v>
      </c>
      <c r="C77">
        <v>5</v>
      </c>
      <c r="D77">
        <v>2</v>
      </c>
      <c r="E77">
        <v>7124</v>
      </c>
      <c r="F77">
        <v>240</v>
      </c>
      <c r="G77">
        <v>3810</v>
      </c>
      <c r="H77">
        <v>184348</v>
      </c>
      <c r="I77">
        <v>0</v>
      </c>
      <c r="J77">
        <v>0</v>
      </c>
    </row>
    <row r="78" spans="1:10" x14ac:dyDescent="0.25">
      <c r="A78">
        <v>2020</v>
      </c>
      <c r="B78" t="s">
        <v>17</v>
      </c>
      <c r="C78">
        <v>5</v>
      </c>
      <c r="D78">
        <v>2</v>
      </c>
      <c r="E78">
        <v>7452</v>
      </c>
      <c r="F78">
        <v>274</v>
      </c>
      <c r="G78">
        <v>3926</v>
      </c>
      <c r="H78">
        <v>187617</v>
      </c>
      <c r="I78">
        <v>0</v>
      </c>
      <c r="J78">
        <v>0</v>
      </c>
    </row>
    <row r="79" spans="1:10" x14ac:dyDescent="0.25">
      <c r="A79">
        <v>2020</v>
      </c>
      <c r="B79" t="s">
        <v>17</v>
      </c>
      <c r="C79">
        <v>5</v>
      </c>
      <c r="D79">
        <v>2</v>
      </c>
      <c r="E79">
        <v>7982</v>
      </c>
      <c r="F79">
        <v>194</v>
      </c>
      <c r="G79">
        <v>3188</v>
      </c>
      <c r="H79">
        <v>195775</v>
      </c>
      <c r="I79">
        <v>0</v>
      </c>
      <c r="J79">
        <v>0</v>
      </c>
    </row>
    <row r="80" spans="1:10" x14ac:dyDescent="0.25">
      <c r="A80">
        <v>2020</v>
      </c>
      <c r="B80" t="s">
        <v>17</v>
      </c>
      <c r="C80">
        <v>5</v>
      </c>
      <c r="D80">
        <v>3</v>
      </c>
      <c r="E80">
        <v>7616</v>
      </c>
      <c r="F80">
        <v>208</v>
      </c>
      <c r="G80">
        <v>4468</v>
      </c>
      <c r="H80">
        <v>194504</v>
      </c>
      <c r="I80">
        <v>0</v>
      </c>
      <c r="J80">
        <v>0</v>
      </c>
    </row>
    <row r="81" spans="1:10" x14ac:dyDescent="0.25">
      <c r="A81">
        <v>2020</v>
      </c>
      <c r="B81" t="s">
        <v>17</v>
      </c>
      <c r="C81">
        <v>5</v>
      </c>
      <c r="D81">
        <v>3</v>
      </c>
      <c r="E81">
        <v>9588</v>
      </c>
      <c r="F81">
        <v>240</v>
      </c>
      <c r="G81">
        <v>8024</v>
      </c>
      <c r="H81">
        <v>198953</v>
      </c>
      <c r="I81">
        <v>0</v>
      </c>
      <c r="J81">
        <v>0</v>
      </c>
    </row>
    <row r="82" spans="1:10" x14ac:dyDescent="0.25">
      <c r="A82">
        <v>2020</v>
      </c>
      <c r="B82" t="s">
        <v>17</v>
      </c>
      <c r="C82">
        <v>5</v>
      </c>
      <c r="D82">
        <v>3</v>
      </c>
      <c r="E82">
        <v>10098</v>
      </c>
      <c r="F82">
        <v>304</v>
      </c>
      <c r="G82">
        <v>5076</v>
      </c>
      <c r="H82">
        <v>193873</v>
      </c>
      <c r="I82">
        <v>0</v>
      </c>
      <c r="J82">
        <v>0</v>
      </c>
    </row>
    <row r="83" spans="1:10" x14ac:dyDescent="0.25">
      <c r="A83">
        <v>2020</v>
      </c>
      <c r="B83" t="s">
        <v>17</v>
      </c>
      <c r="C83">
        <v>5</v>
      </c>
      <c r="D83">
        <v>3</v>
      </c>
      <c r="E83">
        <v>9256</v>
      </c>
      <c r="F83">
        <v>262</v>
      </c>
      <c r="G83">
        <v>4964</v>
      </c>
      <c r="H83">
        <v>209796</v>
      </c>
      <c r="I83">
        <v>0</v>
      </c>
      <c r="J83">
        <v>0</v>
      </c>
    </row>
    <row r="84" spans="1:10" x14ac:dyDescent="0.25">
      <c r="A84">
        <v>2020</v>
      </c>
      <c r="B84" t="s">
        <v>17</v>
      </c>
      <c r="C84">
        <v>5</v>
      </c>
      <c r="D84">
        <v>3</v>
      </c>
      <c r="E84">
        <v>12308</v>
      </c>
      <c r="F84">
        <v>292</v>
      </c>
      <c r="G84">
        <v>6064</v>
      </c>
      <c r="H84">
        <v>224601</v>
      </c>
      <c r="I84">
        <v>0</v>
      </c>
      <c r="J84">
        <v>0</v>
      </c>
    </row>
    <row r="85" spans="1:10" x14ac:dyDescent="0.25">
      <c r="A85">
        <v>2020</v>
      </c>
      <c r="B85" t="s">
        <v>17</v>
      </c>
      <c r="C85">
        <v>5</v>
      </c>
      <c r="D85">
        <v>3</v>
      </c>
      <c r="E85">
        <v>11440</v>
      </c>
      <c r="F85">
        <v>268</v>
      </c>
      <c r="G85">
        <v>6226</v>
      </c>
      <c r="H85">
        <v>221886</v>
      </c>
      <c r="I85">
        <v>0</v>
      </c>
      <c r="J85">
        <v>0</v>
      </c>
    </row>
    <row r="86" spans="1:10" x14ac:dyDescent="0.25">
      <c r="A86">
        <v>2020</v>
      </c>
      <c r="B86" t="s">
        <v>17</v>
      </c>
      <c r="C86">
        <v>5</v>
      </c>
      <c r="D86">
        <v>3</v>
      </c>
      <c r="E86">
        <v>12046</v>
      </c>
      <c r="F86">
        <v>296</v>
      </c>
      <c r="G86">
        <v>6262</v>
      </c>
      <c r="H86">
        <v>226192</v>
      </c>
      <c r="I86">
        <v>0</v>
      </c>
      <c r="J86">
        <v>0</v>
      </c>
    </row>
    <row r="87" spans="1:10" x14ac:dyDescent="0.25">
      <c r="A87">
        <v>2020</v>
      </c>
      <c r="B87" t="s">
        <v>17</v>
      </c>
      <c r="C87">
        <v>5</v>
      </c>
      <c r="D87">
        <v>4</v>
      </c>
      <c r="E87">
        <v>13072</v>
      </c>
      <c r="F87">
        <v>284</v>
      </c>
      <c r="G87">
        <v>6560</v>
      </c>
      <c r="H87">
        <v>240570</v>
      </c>
      <c r="I87">
        <v>0</v>
      </c>
      <c r="J87">
        <v>0</v>
      </c>
    </row>
    <row r="88" spans="1:10" x14ac:dyDescent="0.25">
      <c r="A88">
        <v>2020</v>
      </c>
      <c r="B88" t="s">
        <v>17</v>
      </c>
      <c r="C88">
        <v>5</v>
      </c>
      <c r="D88">
        <v>4</v>
      </c>
      <c r="E88">
        <v>13330</v>
      </c>
      <c r="F88">
        <v>284</v>
      </c>
      <c r="G88">
        <v>5152</v>
      </c>
      <c r="H88">
        <v>236187</v>
      </c>
      <c r="I88">
        <v>0</v>
      </c>
      <c r="J88">
        <v>0</v>
      </c>
    </row>
    <row r="89" spans="1:10" x14ac:dyDescent="0.25">
      <c r="A89">
        <v>2020</v>
      </c>
      <c r="B89" t="s">
        <v>17</v>
      </c>
      <c r="C89">
        <v>5</v>
      </c>
      <c r="D89">
        <v>4</v>
      </c>
      <c r="E89">
        <v>14222</v>
      </c>
      <c r="F89">
        <v>312</v>
      </c>
      <c r="G89">
        <v>6570</v>
      </c>
      <c r="H89">
        <v>220803</v>
      </c>
      <c r="I89">
        <v>0</v>
      </c>
      <c r="J89">
        <v>0</v>
      </c>
    </row>
    <row r="90" spans="1:10" x14ac:dyDescent="0.25">
      <c r="A90">
        <v>2020</v>
      </c>
      <c r="B90" t="s">
        <v>17</v>
      </c>
      <c r="C90">
        <v>5</v>
      </c>
      <c r="D90">
        <v>4</v>
      </c>
      <c r="E90">
        <v>12828</v>
      </c>
      <c r="F90">
        <v>298</v>
      </c>
      <c r="G90">
        <v>6024</v>
      </c>
      <c r="H90">
        <v>211522</v>
      </c>
      <c r="I90">
        <v>0</v>
      </c>
      <c r="J90">
        <v>0</v>
      </c>
    </row>
    <row r="91" spans="1:10" x14ac:dyDescent="0.25">
      <c r="A91">
        <v>2020</v>
      </c>
      <c r="B91" t="s">
        <v>17</v>
      </c>
      <c r="C91">
        <v>5</v>
      </c>
      <c r="D91">
        <v>4</v>
      </c>
      <c r="E91">
        <v>11814</v>
      </c>
      <c r="F91">
        <v>346</v>
      </c>
      <c r="G91">
        <v>7170</v>
      </c>
      <c r="H91">
        <v>222584</v>
      </c>
      <c r="I91">
        <v>0</v>
      </c>
      <c r="J91">
        <v>0</v>
      </c>
    </row>
    <row r="92" spans="1:10" x14ac:dyDescent="0.25">
      <c r="A92">
        <v>2020</v>
      </c>
      <c r="B92" t="s">
        <v>17</v>
      </c>
      <c r="C92">
        <v>5</v>
      </c>
      <c r="D92">
        <v>4</v>
      </c>
      <c r="E92">
        <v>14492</v>
      </c>
      <c r="F92">
        <v>376</v>
      </c>
      <c r="G92">
        <v>6868</v>
      </c>
      <c r="H92">
        <v>237058</v>
      </c>
      <c r="I92">
        <v>0</v>
      </c>
      <c r="J92">
        <v>0</v>
      </c>
    </row>
    <row r="93" spans="1:10" x14ac:dyDescent="0.25">
      <c r="A93">
        <v>2020</v>
      </c>
      <c r="B93" t="s">
        <v>17</v>
      </c>
      <c r="C93">
        <v>5</v>
      </c>
      <c r="D93">
        <v>4</v>
      </c>
      <c r="E93">
        <v>14508</v>
      </c>
      <c r="F93">
        <v>352</v>
      </c>
      <c r="G93">
        <v>6342</v>
      </c>
      <c r="H93">
        <v>257359</v>
      </c>
      <c r="I93">
        <v>0</v>
      </c>
      <c r="J93">
        <v>0</v>
      </c>
    </row>
    <row r="94" spans="1:10" x14ac:dyDescent="0.25">
      <c r="A94">
        <v>2020</v>
      </c>
      <c r="B94" t="s">
        <v>17</v>
      </c>
      <c r="C94">
        <v>5</v>
      </c>
      <c r="D94">
        <v>5</v>
      </c>
      <c r="E94">
        <v>16276</v>
      </c>
      <c r="F94">
        <v>536</v>
      </c>
      <c r="G94">
        <v>23470</v>
      </c>
      <c r="H94">
        <v>288933</v>
      </c>
      <c r="I94">
        <v>0</v>
      </c>
      <c r="J94">
        <v>0</v>
      </c>
    </row>
    <row r="95" spans="1:10" x14ac:dyDescent="0.25">
      <c r="A95">
        <v>2020</v>
      </c>
      <c r="B95" t="s">
        <v>17</v>
      </c>
      <c r="C95">
        <v>5</v>
      </c>
      <c r="D95">
        <v>5</v>
      </c>
      <c r="E95">
        <v>16728</v>
      </c>
      <c r="F95">
        <v>410</v>
      </c>
      <c r="G95">
        <v>8606</v>
      </c>
      <c r="H95">
        <v>273774</v>
      </c>
      <c r="I95">
        <v>0</v>
      </c>
      <c r="J95">
        <v>0</v>
      </c>
    </row>
    <row r="96" spans="1:10" x14ac:dyDescent="0.25">
      <c r="A96">
        <v>2020</v>
      </c>
      <c r="B96" t="s">
        <v>17</v>
      </c>
      <c r="C96">
        <v>5</v>
      </c>
      <c r="D96">
        <v>5</v>
      </c>
      <c r="E96">
        <v>17578</v>
      </c>
      <c r="F96">
        <v>444</v>
      </c>
      <c r="G96">
        <v>9856</v>
      </c>
      <c r="H96">
        <v>244946</v>
      </c>
      <c r="I96">
        <v>0</v>
      </c>
      <c r="J96">
        <v>0</v>
      </c>
    </row>
    <row r="97" spans="1:10" x14ac:dyDescent="0.25">
      <c r="A97">
        <v>2020</v>
      </c>
      <c r="B97" t="s">
        <v>48</v>
      </c>
      <c r="C97">
        <v>6</v>
      </c>
      <c r="D97">
        <v>1</v>
      </c>
      <c r="E97">
        <v>15448</v>
      </c>
      <c r="F97">
        <v>402</v>
      </c>
      <c r="G97">
        <v>7764</v>
      </c>
      <c r="H97">
        <v>251761</v>
      </c>
      <c r="I97">
        <v>0</v>
      </c>
      <c r="J97">
        <v>0</v>
      </c>
    </row>
    <row r="98" spans="1:10" x14ac:dyDescent="0.25">
      <c r="A98">
        <v>2020</v>
      </c>
      <c r="B98" t="s">
        <v>48</v>
      </c>
      <c r="C98">
        <v>6</v>
      </c>
      <c r="D98">
        <v>1</v>
      </c>
      <c r="E98">
        <v>17624</v>
      </c>
      <c r="F98">
        <v>444</v>
      </c>
      <c r="G98">
        <v>9062</v>
      </c>
      <c r="H98">
        <v>289612</v>
      </c>
      <c r="I98">
        <v>0</v>
      </c>
      <c r="J98">
        <v>0</v>
      </c>
    </row>
    <row r="99" spans="1:10" x14ac:dyDescent="0.25">
      <c r="A99">
        <v>2020</v>
      </c>
      <c r="B99" t="s">
        <v>48</v>
      </c>
      <c r="C99">
        <v>6</v>
      </c>
      <c r="D99">
        <v>1</v>
      </c>
      <c r="E99">
        <v>19376</v>
      </c>
      <c r="F99">
        <v>518</v>
      </c>
      <c r="G99">
        <v>7578</v>
      </c>
      <c r="H99">
        <v>298140</v>
      </c>
      <c r="I99">
        <v>0</v>
      </c>
      <c r="J99">
        <v>0</v>
      </c>
    </row>
    <row r="100" spans="1:10" x14ac:dyDescent="0.25">
      <c r="A100">
        <v>2020</v>
      </c>
      <c r="B100" t="s">
        <v>48</v>
      </c>
      <c r="C100">
        <v>6</v>
      </c>
      <c r="D100">
        <v>1</v>
      </c>
      <c r="E100">
        <v>19694</v>
      </c>
      <c r="F100">
        <v>548</v>
      </c>
      <c r="G100">
        <v>8780</v>
      </c>
      <c r="H100">
        <v>294048</v>
      </c>
      <c r="I100">
        <v>0</v>
      </c>
      <c r="J100">
        <v>0</v>
      </c>
    </row>
    <row r="101" spans="1:10" x14ac:dyDescent="0.25">
      <c r="A101">
        <v>2020</v>
      </c>
      <c r="B101" t="s">
        <v>48</v>
      </c>
      <c r="C101">
        <v>6</v>
      </c>
      <c r="D101">
        <v>1</v>
      </c>
      <c r="E101">
        <v>18944</v>
      </c>
      <c r="F101">
        <v>572</v>
      </c>
      <c r="G101">
        <v>9542</v>
      </c>
      <c r="H101">
        <v>290371</v>
      </c>
      <c r="I101">
        <v>0</v>
      </c>
      <c r="J101">
        <v>0</v>
      </c>
    </row>
    <row r="102" spans="1:10" x14ac:dyDescent="0.25">
      <c r="A102">
        <v>2020</v>
      </c>
      <c r="B102" t="s">
        <v>48</v>
      </c>
      <c r="C102">
        <v>6</v>
      </c>
      <c r="D102">
        <v>1</v>
      </c>
      <c r="E102">
        <v>20816</v>
      </c>
      <c r="F102">
        <v>594</v>
      </c>
      <c r="G102">
        <v>10866</v>
      </c>
      <c r="H102">
        <v>303109</v>
      </c>
      <c r="I102">
        <v>0</v>
      </c>
      <c r="J102">
        <v>0</v>
      </c>
    </row>
    <row r="103" spans="1:10" x14ac:dyDescent="0.25">
      <c r="A103">
        <v>2020</v>
      </c>
      <c r="B103" t="s">
        <v>48</v>
      </c>
      <c r="C103">
        <v>6</v>
      </c>
      <c r="D103">
        <v>1</v>
      </c>
      <c r="E103">
        <v>21764</v>
      </c>
      <c r="F103">
        <v>522</v>
      </c>
      <c r="G103">
        <v>10382</v>
      </c>
      <c r="H103">
        <v>269265</v>
      </c>
      <c r="I103">
        <v>0</v>
      </c>
      <c r="J103">
        <v>0</v>
      </c>
    </row>
    <row r="104" spans="1:10" x14ac:dyDescent="0.25">
      <c r="A104">
        <v>2020</v>
      </c>
      <c r="B104" t="s">
        <v>48</v>
      </c>
      <c r="C104">
        <v>6</v>
      </c>
      <c r="D104">
        <v>2</v>
      </c>
      <c r="E104">
        <v>17072</v>
      </c>
      <c r="F104">
        <v>542</v>
      </c>
      <c r="G104">
        <v>10342</v>
      </c>
      <c r="H104">
        <v>294113</v>
      </c>
      <c r="I104">
        <v>0</v>
      </c>
      <c r="J104">
        <v>0</v>
      </c>
    </row>
    <row r="105" spans="1:10" x14ac:dyDescent="0.25">
      <c r="A105">
        <v>2020</v>
      </c>
      <c r="B105" t="s">
        <v>48</v>
      </c>
      <c r="C105">
        <v>6</v>
      </c>
      <c r="D105">
        <v>2</v>
      </c>
      <c r="E105">
        <v>19962</v>
      </c>
      <c r="F105">
        <v>544</v>
      </c>
      <c r="G105">
        <v>11268</v>
      </c>
      <c r="H105">
        <v>305461</v>
      </c>
      <c r="I105">
        <v>0</v>
      </c>
      <c r="J105">
        <v>0</v>
      </c>
    </row>
    <row r="106" spans="1:10" x14ac:dyDescent="0.25">
      <c r="A106">
        <v>2020</v>
      </c>
      <c r="B106" t="s">
        <v>48</v>
      </c>
      <c r="C106">
        <v>6</v>
      </c>
      <c r="D106">
        <v>2</v>
      </c>
      <c r="E106">
        <v>22312</v>
      </c>
      <c r="F106">
        <v>716</v>
      </c>
      <c r="G106">
        <v>12550</v>
      </c>
      <c r="H106">
        <v>305473</v>
      </c>
      <c r="I106">
        <v>0</v>
      </c>
      <c r="J106">
        <v>0</v>
      </c>
    </row>
    <row r="107" spans="1:10" x14ac:dyDescent="0.25">
      <c r="A107">
        <v>2020</v>
      </c>
      <c r="B107" t="s">
        <v>48</v>
      </c>
      <c r="C107">
        <v>6</v>
      </c>
      <c r="D107">
        <v>2</v>
      </c>
      <c r="E107">
        <v>22270</v>
      </c>
      <c r="F107">
        <v>788</v>
      </c>
      <c r="G107">
        <v>12088</v>
      </c>
      <c r="H107">
        <v>319844</v>
      </c>
      <c r="I107">
        <v>0</v>
      </c>
      <c r="J107">
        <v>0</v>
      </c>
    </row>
    <row r="108" spans="1:10" x14ac:dyDescent="0.25">
      <c r="A108">
        <v>2020</v>
      </c>
      <c r="B108" t="s">
        <v>48</v>
      </c>
      <c r="C108">
        <v>6</v>
      </c>
      <c r="D108">
        <v>2</v>
      </c>
      <c r="E108">
        <v>22612</v>
      </c>
      <c r="F108">
        <v>776</v>
      </c>
      <c r="G108">
        <v>14526</v>
      </c>
      <c r="H108">
        <v>304876</v>
      </c>
      <c r="I108">
        <v>0</v>
      </c>
      <c r="J108">
        <v>0</v>
      </c>
    </row>
    <row r="109" spans="1:10" x14ac:dyDescent="0.25">
      <c r="A109">
        <v>2020</v>
      </c>
      <c r="B109" t="s">
        <v>48</v>
      </c>
      <c r="C109">
        <v>6</v>
      </c>
      <c r="D109">
        <v>2</v>
      </c>
      <c r="E109">
        <v>24078</v>
      </c>
      <c r="F109">
        <v>618</v>
      </c>
      <c r="G109">
        <v>16182</v>
      </c>
      <c r="H109">
        <v>315247</v>
      </c>
      <c r="I109">
        <v>0</v>
      </c>
      <c r="J109">
        <v>0</v>
      </c>
    </row>
    <row r="110" spans="1:10" x14ac:dyDescent="0.25">
      <c r="A110">
        <v>2020</v>
      </c>
      <c r="B110" t="s">
        <v>48</v>
      </c>
      <c r="C110">
        <v>6</v>
      </c>
      <c r="D110">
        <v>2</v>
      </c>
      <c r="E110">
        <v>22808</v>
      </c>
      <c r="F110">
        <v>648</v>
      </c>
      <c r="G110">
        <v>14716</v>
      </c>
      <c r="H110">
        <v>284207</v>
      </c>
      <c r="I110">
        <v>0</v>
      </c>
      <c r="J110">
        <v>0</v>
      </c>
    </row>
    <row r="111" spans="1:10" x14ac:dyDescent="0.25">
      <c r="A111">
        <v>2020</v>
      </c>
      <c r="B111" t="s">
        <v>48</v>
      </c>
      <c r="C111">
        <v>6</v>
      </c>
      <c r="D111">
        <v>3</v>
      </c>
      <c r="E111">
        <v>20064</v>
      </c>
      <c r="F111">
        <v>792</v>
      </c>
      <c r="G111">
        <v>21280</v>
      </c>
      <c r="H111">
        <v>305455</v>
      </c>
      <c r="I111">
        <v>0</v>
      </c>
      <c r="J111">
        <v>0</v>
      </c>
    </row>
    <row r="112" spans="1:10" x14ac:dyDescent="0.25">
      <c r="A112">
        <v>2020</v>
      </c>
      <c r="B112" t="s">
        <v>48</v>
      </c>
      <c r="C112">
        <v>6</v>
      </c>
      <c r="D112">
        <v>3</v>
      </c>
      <c r="E112">
        <v>22170</v>
      </c>
      <c r="F112">
        <v>4008</v>
      </c>
      <c r="G112">
        <v>14452</v>
      </c>
      <c r="H112">
        <v>350974</v>
      </c>
      <c r="I112">
        <v>0</v>
      </c>
      <c r="J112">
        <v>0</v>
      </c>
    </row>
    <row r="113" spans="1:10" x14ac:dyDescent="0.25">
      <c r="A113">
        <v>2020</v>
      </c>
      <c r="B113" t="s">
        <v>48</v>
      </c>
      <c r="C113">
        <v>6</v>
      </c>
      <c r="D113">
        <v>3</v>
      </c>
      <c r="E113">
        <v>26216</v>
      </c>
      <c r="F113">
        <v>682</v>
      </c>
      <c r="G113">
        <v>13780</v>
      </c>
      <c r="H113">
        <v>337447</v>
      </c>
      <c r="I113">
        <v>0</v>
      </c>
      <c r="J113">
        <v>0</v>
      </c>
    </row>
    <row r="114" spans="1:10" x14ac:dyDescent="0.25">
      <c r="A114">
        <v>2020</v>
      </c>
      <c r="B114" t="s">
        <v>48</v>
      </c>
      <c r="C114">
        <v>6</v>
      </c>
      <c r="D114">
        <v>3</v>
      </c>
      <c r="E114">
        <v>27658</v>
      </c>
      <c r="F114">
        <v>686</v>
      </c>
      <c r="G114">
        <v>21482</v>
      </c>
      <c r="H114">
        <v>390435</v>
      </c>
      <c r="I114">
        <v>0</v>
      </c>
      <c r="J114">
        <v>0</v>
      </c>
    </row>
    <row r="115" spans="1:10" x14ac:dyDescent="0.25">
      <c r="A115">
        <v>2020</v>
      </c>
      <c r="B115" t="s">
        <v>48</v>
      </c>
      <c r="C115">
        <v>6</v>
      </c>
      <c r="D115">
        <v>3</v>
      </c>
      <c r="E115">
        <v>29480</v>
      </c>
      <c r="F115">
        <v>728</v>
      </c>
      <c r="G115">
        <v>18058</v>
      </c>
      <c r="H115">
        <v>399777</v>
      </c>
      <c r="I115">
        <v>0</v>
      </c>
      <c r="J115">
        <v>0</v>
      </c>
    </row>
    <row r="116" spans="1:10" x14ac:dyDescent="0.25">
      <c r="A116">
        <v>2020</v>
      </c>
      <c r="B116" t="s">
        <v>48</v>
      </c>
      <c r="C116">
        <v>6</v>
      </c>
      <c r="D116">
        <v>3</v>
      </c>
      <c r="E116">
        <v>31836</v>
      </c>
      <c r="F116">
        <v>616</v>
      </c>
      <c r="G116">
        <v>27948</v>
      </c>
      <c r="H116">
        <v>408571</v>
      </c>
      <c r="I116">
        <v>0</v>
      </c>
      <c r="J116">
        <v>0</v>
      </c>
    </row>
    <row r="117" spans="1:10" x14ac:dyDescent="0.25">
      <c r="A117">
        <v>2020</v>
      </c>
      <c r="B117" t="s">
        <v>48</v>
      </c>
      <c r="C117">
        <v>6</v>
      </c>
      <c r="D117">
        <v>3</v>
      </c>
      <c r="E117">
        <v>30302</v>
      </c>
      <c r="F117">
        <v>852</v>
      </c>
      <c r="G117">
        <v>18150</v>
      </c>
      <c r="H117">
        <v>372622</v>
      </c>
      <c r="I117">
        <v>0</v>
      </c>
      <c r="J117">
        <v>0</v>
      </c>
    </row>
    <row r="118" spans="1:10" x14ac:dyDescent="0.25">
      <c r="A118">
        <v>2020</v>
      </c>
      <c r="B118" t="s">
        <v>48</v>
      </c>
      <c r="C118">
        <v>6</v>
      </c>
      <c r="D118">
        <v>4</v>
      </c>
      <c r="E118">
        <v>27120</v>
      </c>
      <c r="F118">
        <v>624</v>
      </c>
      <c r="G118">
        <v>21758</v>
      </c>
      <c r="H118">
        <v>373027</v>
      </c>
      <c r="I118">
        <v>0</v>
      </c>
      <c r="J118">
        <v>0</v>
      </c>
    </row>
    <row r="119" spans="1:10" x14ac:dyDescent="0.25">
      <c r="A119">
        <v>2020</v>
      </c>
      <c r="B119" t="s">
        <v>48</v>
      </c>
      <c r="C119">
        <v>6</v>
      </c>
      <c r="D119">
        <v>4</v>
      </c>
      <c r="E119">
        <v>31312</v>
      </c>
      <c r="F119">
        <v>936</v>
      </c>
      <c r="G119">
        <v>20924</v>
      </c>
      <c r="H119">
        <v>431350</v>
      </c>
      <c r="I119">
        <v>0</v>
      </c>
      <c r="J119">
        <v>0</v>
      </c>
    </row>
    <row r="120" spans="1:10" x14ac:dyDescent="0.25">
      <c r="A120">
        <v>2020</v>
      </c>
      <c r="B120" t="s">
        <v>48</v>
      </c>
      <c r="C120">
        <v>6</v>
      </c>
      <c r="D120">
        <v>4</v>
      </c>
      <c r="E120">
        <v>33736</v>
      </c>
      <c r="F120">
        <v>848</v>
      </c>
      <c r="G120">
        <v>26178</v>
      </c>
      <c r="H120">
        <v>449549</v>
      </c>
      <c r="I120">
        <v>0</v>
      </c>
      <c r="J120">
        <v>0</v>
      </c>
    </row>
    <row r="121" spans="1:10" x14ac:dyDescent="0.25">
      <c r="A121">
        <v>2020</v>
      </c>
      <c r="B121" t="s">
        <v>48</v>
      </c>
      <c r="C121">
        <v>6</v>
      </c>
      <c r="D121">
        <v>4</v>
      </c>
      <c r="E121">
        <v>36410</v>
      </c>
      <c r="F121">
        <v>802</v>
      </c>
      <c r="G121">
        <v>27966</v>
      </c>
      <c r="H121">
        <v>454114</v>
      </c>
      <c r="I121">
        <v>0</v>
      </c>
      <c r="J121">
        <v>0</v>
      </c>
    </row>
    <row r="122" spans="1:10" x14ac:dyDescent="0.25">
      <c r="A122">
        <v>2020</v>
      </c>
      <c r="B122" t="s">
        <v>48</v>
      </c>
      <c r="C122">
        <v>6</v>
      </c>
      <c r="D122">
        <v>4</v>
      </c>
      <c r="E122">
        <v>36510</v>
      </c>
      <c r="F122">
        <v>762</v>
      </c>
      <c r="G122">
        <v>20492</v>
      </c>
      <c r="H122">
        <v>461469</v>
      </c>
      <c r="I122">
        <v>0</v>
      </c>
      <c r="J122">
        <v>0</v>
      </c>
    </row>
    <row r="123" spans="1:10" x14ac:dyDescent="0.25">
      <c r="A123">
        <v>2020</v>
      </c>
      <c r="B123" t="s">
        <v>48</v>
      </c>
      <c r="C123">
        <v>6</v>
      </c>
      <c r="D123">
        <v>4</v>
      </c>
      <c r="E123">
        <v>40284</v>
      </c>
      <c r="F123">
        <v>828</v>
      </c>
      <c r="G123">
        <v>28458</v>
      </c>
      <c r="H123">
        <v>485808</v>
      </c>
      <c r="I123">
        <v>0</v>
      </c>
      <c r="J123">
        <v>0</v>
      </c>
    </row>
    <row r="124" spans="1:10" x14ac:dyDescent="0.25">
      <c r="A124">
        <v>2020</v>
      </c>
      <c r="B124" t="s">
        <v>48</v>
      </c>
      <c r="C124">
        <v>6</v>
      </c>
      <c r="D124">
        <v>4</v>
      </c>
      <c r="E124">
        <v>39220</v>
      </c>
      <c r="F124">
        <v>768</v>
      </c>
      <c r="G124">
        <v>23262</v>
      </c>
      <c r="H124">
        <v>413102</v>
      </c>
      <c r="I124">
        <v>0</v>
      </c>
      <c r="J124">
        <v>0</v>
      </c>
    </row>
    <row r="125" spans="1:10" x14ac:dyDescent="0.25">
      <c r="A125">
        <v>2020</v>
      </c>
      <c r="B125" t="s">
        <v>48</v>
      </c>
      <c r="C125">
        <v>6</v>
      </c>
      <c r="D125">
        <v>5</v>
      </c>
      <c r="E125">
        <v>36678</v>
      </c>
      <c r="F125">
        <v>834</v>
      </c>
      <c r="G125">
        <v>26994</v>
      </c>
      <c r="H125">
        <v>437042</v>
      </c>
      <c r="I125">
        <v>0</v>
      </c>
      <c r="J125">
        <v>0</v>
      </c>
    </row>
    <row r="126" spans="1:10" x14ac:dyDescent="0.25">
      <c r="A126">
        <v>2020</v>
      </c>
      <c r="B126" t="s">
        <v>48</v>
      </c>
      <c r="C126">
        <v>6</v>
      </c>
      <c r="D126">
        <v>5</v>
      </c>
      <c r="E126">
        <v>36510</v>
      </c>
      <c r="F126">
        <v>1012</v>
      </c>
      <c r="G126">
        <v>25130</v>
      </c>
      <c r="H126">
        <v>457736</v>
      </c>
      <c r="I126">
        <v>0</v>
      </c>
      <c r="J126">
        <v>0</v>
      </c>
    </row>
    <row r="127" spans="1:10" x14ac:dyDescent="0.25">
      <c r="A127">
        <v>2020</v>
      </c>
      <c r="B127" t="s">
        <v>49</v>
      </c>
      <c r="C127">
        <v>7</v>
      </c>
      <c r="D127">
        <v>1</v>
      </c>
      <c r="E127">
        <v>38860</v>
      </c>
      <c r="F127">
        <v>876</v>
      </c>
      <c r="G127">
        <v>24128</v>
      </c>
      <c r="H127">
        <v>487906</v>
      </c>
      <c r="I127">
        <v>0</v>
      </c>
      <c r="J127">
        <v>0</v>
      </c>
    </row>
    <row r="128" spans="1:10" x14ac:dyDescent="0.25">
      <c r="A128">
        <v>2020</v>
      </c>
      <c r="B128" t="s">
        <v>49</v>
      </c>
      <c r="C128">
        <v>7</v>
      </c>
      <c r="D128">
        <v>1</v>
      </c>
      <c r="E128">
        <v>43894</v>
      </c>
      <c r="F128">
        <v>756</v>
      </c>
      <c r="G128">
        <v>39998</v>
      </c>
      <c r="H128">
        <v>494984</v>
      </c>
      <c r="I128">
        <v>0</v>
      </c>
      <c r="J128">
        <v>0</v>
      </c>
    </row>
    <row r="129" spans="1:10" x14ac:dyDescent="0.25">
      <c r="A129">
        <v>2020</v>
      </c>
      <c r="B129" t="s">
        <v>49</v>
      </c>
      <c r="C129">
        <v>7</v>
      </c>
      <c r="D129">
        <v>1</v>
      </c>
      <c r="E129">
        <v>45436</v>
      </c>
      <c r="F129">
        <v>888</v>
      </c>
      <c r="G129">
        <v>28834</v>
      </c>
      <c r="H129">
        <v>547244</v>
      </c>
      <c r="I129">
        <v>0</v>
      </c>
      <c r="J129">
        <v>0</v>
      </c>
    </row>
    <row r="130" spans="1:10" x14ac:dyDescent="0.25">
      <c r="A130">
        <v>2020</v>
      </c>
      <c r="B130" t="s">
        <v>49</v>
      </c>
      <c r="C130">
        <v>7</v>
      </c>
      <c r="D130">
        <v>1</v>
      </c>
      <c r="E130">
        <v>48036</v>
      </c>
      <c r="F130">
        <v>1222</v>
      </c>
      <c r="G130">
        <v>29492</v>
      </c>
      <c r="H130">
        <v>535948</v>
      </c>
      <c r="I130">
        <v>0</v>
      </c>
      <c r="J130">
        <v>0</v>
      </c>
    </row>
    <row r="131" spans="1:10" x14ac:dyDescent="0.25">
      <c r="A131">
        <v>2020</v>
      </c>
      <c r="B131" t="s">
        <v>49</v>
      </c>
      <c r="C131">
        <v>7</v>
      </c>
      <c r="D131">
        <v>1</v>
      </c>
      <c r="E131">
        <v>47884</v>
      </c>
      <c r="F131">
        <v>842</v>
      </c>
      <c r="G131">
        <v>31658</v>
      </c>
      <c r="H131">
        <v>478500</v>
      </c>
      <c r="I131">
        <v>0</v>
      </c>
      <c r="J131">
        <v>0</v>
      </c>
    </row>
    <row r="132" spans="1:10" x14ac:dyDescent="0.25">
      <c r="A132">
        <v>2020</v>
      </c>
      <c r="B132" t="s">
        <v>49</v>
      </c>
      <c r="C132">
        <v>7</v>
      </c>
      <c r="D132">
        <v>1</v>
      </c>
      <c r="E132">
        <v>45000</v>
      </c>
      <c r="F132">
        <v>946</v>
      </c>
      <c r="G132">
        <v>30630</v>
      </c>
      <c r="H132">
        <v>485587</v>
      </c>
      <c r="I132">
        <v>0</v>
      </c>
      <c r="J132">
        <v>0</v>
      </c>
    </row>
    <row r="133" spans="1:10" x14ac:dyDescent="0.25">
      <c r="A133">
        <v>2020</v>
      </c>
      <c r="B133" t="s">
        <v>49</v>
      </c>
      <c r="C133">
        <v>7</v>
      </c>
      <c r="D133">
        <v>1</v>
      </c>
      <c r="E133">
        <v>46296</v>
      </c>
      <c r="F133">
        <v>958</v>
      </c>
      <c r="G133">
        <v>33676</v>
      </c>
      <c r="H133">
        <v>543933</v>
      </c>
      <c r="I133">
        <v>0</v>
      </c>
      <c r="J133">
        <v>0</v>
      </c>
    </row>
    <row r="134" spans="1:10" x14ac:dyDescent="0.25">
      <c r="A134">
        <v>2020</v>
      </c>
      <c r="B134" t="s">
        <v>49</v>
      </c>
      <c r="C134">
        <v>7</v>
      </c>
      <c r="D134">
        <v>2</v>
      </c>
      <c r="E134">
        <v>51122</v>
      </c>
      <c r="F134">
        <v>984</v>
      </c>
      <c r="G134">
        <v>39016</v>
      </c>
      <c r="H134">
        <v>580832</v>
      </c>
      <c r="I134">
        <v>0</v>
      </c>
      <c r="J134">
        <v>0</v>
      </c>
    </row>
    <row r="135" spans="1:10" x14ac:dyDescent="0.25">
      <c r="A135">
        <v>2020</v>
      </c>
      <c r="B135" t="s">
        <v>49</v>
      </c>
      <c r="C135">
        <v>7</v>
      </c>
      <c r="D135">
        <v>2</v>
      </c>
      <c r="E135">
        <v>51580</v>
      </c>
      <c r="F135">
        <v>958</v>
      </c>
      <c r="G135">
        <v>38816</v>
      </c>
      <c r="H135">
        <v>608224</v>
      </c>
      <c r="I135">
        <v>0</v>
      </c>
      <c r="J135">
        <v>0</v>
      </c>
    </row>
    <row r="136" spans="1:10" x14ac:dyDescent="0.25">
      <c r="A136">
        <v>2020</v>
      </c>
      <c r="B136" t="s">
        <v>49</v>
      </c>
      <c r="C136">
        <v>7</v>
      </c>
      <c r="D136">
        <v>2</v>
      </c>
      <c r="E136">
        <v>55498</v>
      </c>
      <c r="F136">
        <v>1040</v>
      </c>
      <c r="G136">
        <v>40578</v>
      </c>
      <c r="H136">
        <v>607896</v>
      </c>
      <c r="I136">
        <v>0</v>
      </c>
      <c r="J136">
        <v>0</v>
      </c>
    </row>
    <row r="137" spans="1:10" x14ac:dyDescent="0.25">
      <c r="A137">
        <v>2020</v>
      </c>
      <c r="B137" t="s">
        <v>49</v>
      </c>
      <c r="C137">
        <v>7</v>
      </c>
      <c r="D137">
        <v>2</v>
      </c>
      <c r="E137">
        <v>55508</v>
      </c>
      <c r="F137">
        <v>1082</v>
      </c>
      <c r="G137">
        <v>39962</v>
      </c>
      <c r="H137">
        <v>617606</v>
      </c>
      <c r="I137">
        <v>0</v>
      </c>
      <c r="J137">
        <v>0</v>
      </c>
    </row>
    <row r="138" spans="1:10" x14ac:dyDescent="0.25">
      <c r="A138">
        <v>2020</v>
      </c>
      <c r="B138" t="s">
        <v>49</v>
      </c>
      <c r="C138">
        <v>7</v>
      </c>
      <c r="D138">
        <v>2</v>
      </c>
      <c r="E138">
        <v>58212</v>
      </c>
      <c r="F138">
        <v>994</v>
      </c>
      <c r="G138">
        <v>36396</v>
      </c>
      <c r="H138">
        <v>541254</v>
      </c>
      <c r="I138">
        <v>0</v>
      </c>
      <c r="J138">
        <v>0</v>
      </c>
    </row>
    <row r="139" spans="1:10" x14ac:dyDescent="0.25">
      <c r="A139">
        <v>2020</v>
      </c>
      <c r="B139" t="s">
        <v>49</v>
      </c>
      <c r="C139">
        <v>7</v>
      </c>
      <c r="D139">
        <v>2</v>
      </c>
      <c r="E139">
        <v>56356</v>
      </c>
      <c r="F139">
        <v>1082</v>
      </c>
      <c r="G139">
        <v>35366</v>
      </c>
      <c r="H139">
        <v>531686</v>
      </c>
      <c r="I139">
        <v>0</v>
      </c>
      <c r="J139">
        <v>0</v>
      </c>
    </row>
    <row r="140" spans="1:10" x14ac:dyDescent="0.25">
      <c r="A140">
        <v>2020</v>
      </c>
      <c r="B140" t="s">
        <v>49</v>
      </c>
      <c r="C140">
        <v>7</v>
      </c>
      <c r="D140">
        <v>2</v>
      </c>
      <c r="E140">
        <v>59834</v>
      </c>
      <c r="F140">
        <v>1164</v>
      </c>
      <c r="G140">
        <v>41952</v>
      </c>
      <c r="H140">
        <v>666316</v>
      </c>
      <c r="I140">
        <v>0</v>
      </c>
      <c r="J140">
        <v>0</v>
      </c>
    </row>
    <row r="141" spans="1:10" x14ac:dyDescent="0.25">
      <c r="A141">
        <v>2020</v>
      </c>
      <c r="B141" t="s">
        <v>49</v>
      </c>
      <c r="C141">
        <v>7</v>
      </c>
      <c r="D141">
        <v>3</v>
      </c>
      <c r="E141">
        <v>65214</v>
      </c>
      <c r="F141">
        <v>1228</v>
      </c>
      <c r="G141">
        <v>41292</v>
      </c>
      <c r="H141">
        <v>704455</v>
      </c>
      <c r="I141">
        <v>0</v>
      </c>
      <c r="J141">
        <v>0</v>
      </c>
    </row>
    <row r="142" spans="1:10" x14ac:dyDescent="0.25">
      <c r="A142">
        <v>2020</v>
      </c>
      <c r="B142" t="s">
        <v>49</v>
      </c>
      <c r="C142">
        <v>7</v>
      </c>
      <c r="D142">
        <v>3</v>
      </c>
      <c r="E142">
        <v>70936</v>
      </c>
      <c r="F142">
        <v>1360</v>
      </c>
      <c r="G142">
        <v>45734</v>
      </c>
      <c r="H142">
        <v>714401</v>
      </c>
      <c r="I142">
        <v>0</v>
      </c>
      <c r="J142">
        <v>0</v>
      </c>
    </row>
    <row r="143" spans="1:10" x14ac:dyDescent="0.25">
      <c r="A143">
        <v>2020</v>
      </c>
      <c r="B143" t="s">
        <v>49</v>
      </c>
      <c r="C143">
        <v>7</v>
      </c>
      <c r="D143">
        <v>3</v>
      </c>
      <c r="E143">
        <v>69648</v>
      </c>
      <c r="F143">
        <v>1352</v>
      </c>
      <c r="G143">
        <v>34972</v>
      </c>
      <c r="H143">
        <v>759439</v>
      </c>
      <c r="I143">
        <v>0</v>
      </c>
      <c r="J143">
        <v>0</v>
      </c>
    </row>
    <row r="144" spans="1:10" x14ac:dyDescent="0.25">
      <c r="A144">
        <v>2020</v>
      </c>
      <c r="B144" t="s">
        <v>49</v>
      </c>
      <c r="C144">
        <v>7</v>
      </c>
      <c r="D144">
        <v>3</v>
      </c>
      <c r="E144">
        <v>74822</v>
      </c>
      <c r="F144">
        <v>1086</v>
      </c>
      <c r="G144">
        <v>47164</v>
      </c>
      <c r="H144">
        <v>778553</v>
      </c>
      <c r="I144">
        <v>0</v>
      </c>
      <c r="J144">
        <v>0</v>
      </c>
    </row>
    <row r="145" spans="1:10" x14ac:dyDescent="0.25">
      <c r="A145">
        <v>2020</v>
      </c>
      <c r="B145" t="s">
        <v>49</v>
      </c>
      <c r="C145">
        <v>7</v>
      </c>
      <c r="D145">
        <v>3</v>
      </c>
      <c r="E145">
        <v>80470</v>
      </c>
      <c r="F145">
        <v>1350</v>
      </c>
      <c r="G145">
        <v>45460</v>
      </c>
      <c r="H145">
        <v>654566</v>
      </c>
      <c r="I145">
        <v>0</v>
      </c>
      <c r="J145">
        <v>0</v>
      </c>
    </row>
    <row r="146" spans="1:10" x14ac:dyDescent="0.25">
      <c r="A146">
        <v>2020</v>
      </c>
      <c r="B146" t="s">
        <v>49</v>
      </c>
      <c r="C146">
        <v>7</v>
      </c>
      <c r="D146">
        <v>3</v>
      </c>
      <c r="E146">
        <v>73612</v>
      </c>
      <c r="F146">
        <v>1192</v>
      </c>
      <c r="G146">
        <v>48606</v>
      </c>
      <c r="H146">
        <v>708451</v>
      </c>
      <c r="I146">
        <v>0</v>
      </c>
      <c r="J146">
        <v>0</v>
      </c>
    </row>
    <row r="147" spans="1:10" x14ac:dyDescent="0.25">
      <c r="A147">
        <v>2020</v>
      </c>
      <c r="B147" t="s">
        <v>49</v>
      </c>
      <c r="C147">
        <v>7</v>
      </c>
      <c r="D147">
        <v>3</v>
      </c>
      <c r="E147">
        <v>78340</v>
      </c>
      <c r="F147">
        <v>1342</v>
      </c>
      <c r="G147">
        <v>55178</v>
      </c>
      <c r="H147">
        <v>768496</v>
      </c>
      <c r="I147">
        <v>0</v>
      </c>
      <c r="J147">
        <v>0</v>
      </c>
    </row>
    <row r="148" spans="1:10" x14ac:dyDescent="0.25">
      <c r="A148">
        <v>2020</v>
      </c>
      <c r="B148" t="s">
        <v>49</v>
      </c>
      <c r="C148">
        <v>7</v>
      </c>
      <c r="D148">
        <v>4</v>
      </c>
      <c r="E148">
        <v>91202</v>
      </c>
      <c r="F148">
        <v>2260</v>
      </c>
      <c r="G148">
        <v>63750</v>
      </c>
      <c r="H148">
        <v>806412</v>
      </c>
      <c r="I148">
        <v>0</v>
      </c>
      <c r="J148">
        <v>0</v>
      </c>
    </row>
    <row r="149" spans="1:10" x14ac:dyDescent="0.25">
      <c r="A149">
        <v>2020</v>
      </c>
      <c r="B149" t="s">
        <v>49</v>
      </c>
      <c r="C149">
        <v>7</v>
      </c>
      <c r="D149">
        <v>4</v>
      </c>
      <c r="E149">
        <v>96886</v>
      </c>
      <c r="F149">
        <v>1510</v>
      </c>
      <c r="G149">
        <v>66652</v>
      </c>
      <c r="H149">
        <v>846826</v>
      </c>
      <c r="I149">
        <v>0</v>
      </c>
      <c r="J149">
        <v>0</v>
      </c>
    </row>
    <row r="150" spans="1:10" x14ac:dyDescent="0.25">
      <c r="A150">
        <v>2020</v>
      </c>
      <c r="B150" t="s">
        <v>49</v>
      </c>
      <c r="C150">
        <v>7</v>
      </c>
      <c r="D150">
        <v>4</v>
      </c>
      <c r="E150">
        <v>97776</v>
      </c>
      <c r="F150">
        <v>1526</v>
      </c>
      <c r="G150">
        <v>65028</v>
      </c>
      <c r="H150">
        <v>863677</v>
      </c>
      <c r="I150">
        <v>0</v>
      </c>
      <c r="J150">
        <v>0</v>
      </c>
    </row>
    <row r="151" spans="1:10" x14ac:dyDescent="0.25">
      <c r="A151">
        <v>2020</v>
      </c>
      <c r="B151" t="s">
        <v>49</v>
      </c>
      <c r="C151">
        <v>7</v>
      </c>
      <c r="D151">
        <v>4</v>
      </c>
      <c r="E151">
        <v>100144</v>
      </c>
      <c r="F151">
        <v>1406</v>
      </c>
      <c r="G151">
        <v>74250</v>
      </c>
      <c r="H151">
        <v>955520</v>
      </c>
      <c r="I151">
        <v>0</v>
      </c>
      <c r="J151">
        <v>0</v>
      </c>
    </row>
    <row r="152" spans="1:10" x14ac:dyDescent="0.25">
      <c r="A152">
        <v>2020</v>
      </c>
      <c r="B152" t="s">
        <v>49</v>
      </c>
      <c r="C152">
        <v>7</v>
      </c>
      <c r="D152">
        <v>4</v>
      </c>
      <c r="E152">
        <v>97864</v>
      </c>
      <c r="F152">
        <v>1408</v>
      </c>
      <c r="G152">
        <v>63024</v>
      </c>
      <c r="H152">
        <v>1001447</v>
      </c>
      <c r="I152">
        <v>0</v>
      </c>
      <c r="J152">
        <v>0</v>
      </c>
    </row>
    <row r="153" spans="1:10" x14ac:dyDescent="0.25">
      <c r="A153">
        <v>2020</v>
      </c>
      <c r="B153" t="s">
        <v>49</v>
      </c>
      <c r="C153">
        <v>7</v>
      </c>
      <c r="D153">
        <v>4</v>
      </c>
      <c r="E153">
        <v>92968</v>
      </c>
      <c r="F153">
        <v>1284</v>
      </c>
      <c r="G153">
        <v>68708</v>
      </c>
      <c r="H153">
        <v>1023452</v>
      </c>
      <c r="I153">
        <v>0</v>
      </c>
      <c r="J153">
        <v>0</v>
      </c>
    </row>
    <row r="154" spans="1:10" x14ac:dyDescent="0.25">
      <c r="A154">
        <v>2020</v>
      </c>
      <c r="B154" t="s">
        <v>49</v>
      </c>
      <c r="C154">
        <v>7</v>
      </c>
      <c r="D154">
        <v>4</v>
      </c>
      <c r="E154">
        <v>99262</v>
      </c>
      <c r="F154">
        <v>1548</v>
      </c>
      <c r="G154">
        <v>71366</v>
      </c>
      <c r="H154">
        <v>944078</v>
      </c>
      <c r="I154">
        <v>0</v>
      </c>
      <c r="J154">
        <v>0</v>
      </c>
    </row>
    <row r="155" spans="1:10" x14ac:dyDescent="0.25">
      <c r="A155">
        <v>2020</v>
      </c>
      <c r="B155" t="s">
        <v>49</v>
      </c>
      <c r="C155">
        <v>7</v>
      </c>
      <c r="D155">
        <v>5</v>
      </c>
      <c r="E155">
        <v>104958</v>
      </c>
      <c r="F155">
        <v>1550</v>
      </c>
      <c r="G155">
        <v>65772</v>
      </c>
      <c r="H155">
        <v>1027633</v>
      </c>
      <c r="I155">
        <v>0</v>
      </c>
      <c r="J155">
        <v>0</v>
      </c>
    </row>
    <row r="156" spans="1:10" x14ac:dyDescent="0.25">
      <c r="A156">
        <v>2020</v>
      </c>
      <c r="B156" t="s">
        <v>49</v>
      </c>
      <c r="C156">
        <v>7</v>
      </c>
      <c r="D156">
        <v>5</v>
      </c>
      <c r="E156">
        <v>109936</v>
      </c>
      <c r="F156">
        <v>1568</v>
      </c>
      <c r="G156">
        <v>74850</v>
      </c>
      <c r="H156">
        <v>1258972</v>
      </c>
      <c r="I156">
        <v>0</v>
      </c>
      <c r="J156">
        <v>0</v>
      </c>
    </row>
    <row r="157" spans="1:10" x14ac:dyDescent="0.25">
      <c r="A157">
        <v>2020</v>
      </c>
      <c r="B157" t="s">
        <v>49</v>
      </c>
      <c r="C157">
        <v>7</v>
      </c>
      <c r="D157">
        <v>5</v>
      </c>
      <c r="E157">
        <v>114972</v>
      </c>
      <c r="F157">
        <v>1530</v>
      </c>
      <c r="G157">
        <v>73108</v>
      </c>
      <c r="H157">
        <v>1156170</v>
      </c>
      <c r="I157">
        <v>0</v>
      </c>
      <c r="J157">
        <v>0</v>
      </c>
    </row>
    <row r="158" spans="1:10" x14ac:dyDescent="0.25">
      <c r="A158">
        <v>2020</v>
      </c>
      <c r="B158" t="s">
        <v>50</v>
      </c>
      <c r="C158">
        <v>8</v>
      </c>
      <c r="D158">
        <v>1</v>
      </c>
      <c r="E158">
        <v>110234</v>
      </c>
      <c r="F158">
        <v>1708</v>
      </c>
      <c r="G158">
        <v>102736</v>
      </c>
      <c r="H158">
        <v>1075152</v>
      </c>
      <c r="I158">
        <v>0</v>
      </c>
      <c r="J158">
        <v>0</v>
      </c>
    </row>
    <row r="159" spans="1:10" x14ac:dyDescent="0.25">
      <c r="A159">
        <v>2020</v>
      </c>
      <c r="B159" t="s">
        <v>50</v>
      </c>
      <c r="C159">
        <v>8</v>
      </c>
      <c r="D159">
        <v>1</v>
      </c>
      <c r="E159">
        <v>105344</v>
      </c>
      <c r="F159">
        <v>1520</v>
      </c>
      <c r="G159">
        <v>80710</v>
      </c>
      <c r="H159">
        <v>971046</v>
      </c>
      <c r="I159">
        <v>0</v>
      </c>
      <c r="J159">
        <v>0</v>
      </c>
    </row>
    <row r="160" spans="1:10" x14ac:dyDescent="0.25">
      <c r="A160">
        <v>2020</v>
      </c>
      <c r="B160" t="s">
        <v>50</v>
      </c>
      <c r="C160">
        <v>8</v>
      </c>
      <c r="D160">
        <v>1</v>
      </c>
      <c r="E160">
        <v>100982</v>
      </c>
      <c r="F160">
        <v>1612</v>
      </c>
      <c r="G160">
        <v>86140</v>
      </c>
      <c r="H160">
        <v>1188564</v>
      </c>
      <c r="I160">
        <v>0</v>
      </c>
      <c r="J160">
        <v>0</v>
      </c>
    </row>
    <row r="161" spans="1:10" x14ac:dyDescent="0.25">
      <c r="A161">
        <v>2020</v>
      </c>
      <c r="B161" t="s">
        <v>50</v>
      </c>
      <c r="C161">
        <v>8</v>
      </c>
      <c r="D161">
        <v>1</v>
      </c>
      <c r="E161">
        <v>102564</v>
      </c>
      <c r="F161">
        <v>1698</v>
      </c>
      <c r="G161">
        <v>102440</v>
      </c>
      <c r="H161">
        <v>1184823</v>
      </c>
      <c r="I161">
        <v>0</v>
      </c>
      <c r="J161">
        <v>0</v>
      </c>
    </row>
    <row r="162" spans="1:10" x14ac:dyDescent="0.25">
      <c r="A162">
        <v>2020</v>
      </c>
      <c r="B162" t="s">
        <v>50</v>
      </c>
      <c r="C162">
        <v>8</v>
      </c>
      <c r="D162">
        <v>1</v>
      </c>
      <c r="E162">
        <v>113252</v>
      </c>
      <c r="F162">
        <v>1838</v>
      </c>
      <c r="G162">
        <v>91166</v>
      </c>
      <c r="H162">
        <v>1234791</v>
      </c>
      <c r="I162">
        <v>0</v>
      </c>
      <c r="J162">
        <v>0</v>
      </c>
    </row>
    <row r="163" spans="1:10" x14ac:dyDescent="0.25">
      <c r="A163">
        <v>2020</v>
      </c>
      <c r="B163" t="s">
        <v>50</v>
      </c>
      <c r="C163">
        <v>8</v>
      </c>
      <c r="D163">
        <v>1</v>
      </c>
      <c r="E163">
        <v>124340</v>
      </c>
      <c r="F163">
        <v>1798</v>
      </c>
      <c r="G163">
        <v>100282</v>
      </c>
      <c r="H163">
        <v>1356545</v>
      </c>
      <c r="I163">
        <v>0</v>
      </c>
      <c r="J163">
        <v>0</v>
      </c>
    </row>
    <row r="164" spans="1:10" x14ac:dyDescent="0.25">
      <c r="A164">
        <v>2020</v>
      </c>
      <c r="B164" t="s">
        <v>50</v>
      </c>
      <c r="C164">
        <v>8</v>
      </c>
      <c r="D164">
        <v>1</v>
      </c>
      <c r="E164">
        <v>122910</v>
      </c>
      <c r="F164">
        <v>1872</v>
      </c>
      <c r="G164">
        <v>100774</v>
      </c>
      <c r="H164">
        <v>1344387</v>
      </c>
      <c r="I164">
        <v>0</v>
      </c>
      <c r="J164">
        <v>0</v>
      </c>
    </row>
    <row r="165" spans="1:10" x14ac:dyDescent="0.25">
      <c r="A165">
        <v>2020</v>
      </c>
      <c r="B165" t="s">
        <v>50</v>
      </c>
      <c r="C165">
        <v>8</v>
      </c>
      <c r="D165">
        <v>2</v>
      </c>
      <c r="E165">
        <v>130312</v>
      </c>
      <c r="F165">
        <v>1750</v>
      </c>
      <c r="G165">
        <v>104270</v>
      </c>
      <c r="H165">
        <v>1475801</v>
      </c>
      <c r="I165">
        <v>0</v>
      </c>
      <c r="J165">
        <v>0</v>
      </c>
    </row>
    <row r="166" spans="1:10" x14ac:dyDescent="0.25">
      <c r="A166">
        <v>2020</v>
      </c>
      <c r="B166" t="s">
        <v>50</v>
      </c>
      <c r="C166">
        <v>8</v>
      </c>
      <c r="D166">
        <v>2</v>
      </c>
      <c r="E166">
        <v>124234</v>
      </c>
      <c r="F166">
        <v>2026</v>
      </c>
      <c r="G166">
        <v>108948</v>
      </c>
      <c r="H166">
        <v>1201940</v>
      </c>
      <c r="I166">
        <v>0</v>
      </c>
      <c r="J166">
        <v>0</v>
      </c>
    </row>
    <row r="167" spans="1:10" x14ac:dyDescent="0.25">
      <c r="A167">
        <v>2020</v>
      </c>
      <c r="B167" t="s">
        <v>50</v>
      </c>
      <c r="C167">
        <v>8</v>
      </c>
      <c r="D167">
        <v>2</v>
      </c>
      <c r="E167">
        <v>106032</v>
      </c>
      <c r="F167">
        <v>1774</v>
      </c>
      <c r="G167">
        <v>94724</v>
      </c>
      <c r="H167">
        <v>1323804</v>
      </c>
      <c r="I167">
        <v>0</v>
      </c>
      <c r="J167">
        <v>0</v>
      </c>
    </row>
    <row r="168" spans="1:10" x14ac:dyDescent="0.25">
      <c r="A168">
        <v>2020</v>
      </c>
      <c r="B168" t="s">
        <v>50</v>
      </c>
      <c r="C168">
        <v>8</v>
      </c>
      <c r="D168">
        <v>2</v>
      </c>
      <c r="E168">
        <v>122504</v>
      </c>
      <c r="F168">
        <v>1670</v>
      </c>
      <c r="G168">
        <v>112922</v>
      </c>
      <c r="H168">
        <v>1498659</v>
      </c>
      <c r="I168">
        <v>0</v>
      </c>
      <c r="J168">
        <v>0</v>
      </c>
    </row>
    <row r="169" spans="1:10" x14ac:dyDescent="0.25">
      <c r="A169">
        <v>2020</v>
      </c>
      <c r="B169" t="s">
        <v>50</v>
      </c>
      <c r="C169">
        <v>8</v>
      </c>
      <c r="D169">
        <v>2</v>
      </c>
      <c r="E169">
        <v>134132</v>
      </c>
      <c r="F169">
        <v>1900</v>
      </c>
      <c r="G169">
        <v>115518</v>
      </c>
      <c r="H169">
        <v>1732736</v>
      </c>
      <c r="I169">
        <v>0</v>
      </c>
      <c r="J169">
        <v>0</v>
      </c>
    </row>
    <row r="170" spans="1:10" x14ac:dyDescent="0.25">
      <c r="A170">
        <v>2020</v>
      </c>
      <c r="B170" t="s">
        <v>50</v>
      </c>
      <c r="C170">
        <v>8</v>
      </c>
      <c r="D170">
        <v>2</v>
      </c>
      <c r="E170">
        <v>128282</v>
      </c>
      <c r="F170">
        <v>2012</v>
      </c>
      <c r="G170">
        <v>109552</v>
      </c>
      <c r="H170">
        <v>1664247</v>
      </c>
      <c r="I170">
        <v>0</v>
      </c>
      <c r="J170">
        <v>0</v>
      </c>
    </row>
    <row r="171" spans="1:10" x14ac:dyDescent="0.25">
      <c r="A171">
        <v>2020</v>
      </c>
      <c r="B171" t="s">
        <v>50</v>
      </c>
      <c r="C171">
        <v>8</v>
      </c>
      <c r="D171">
        <v>2</v>
      </c>
      <c r="E171">
        <v>131220</v>
      </c>
      <c r="F171">
        <v>1978</v>
      </c>
      <c r="G171">
        <v>113840</v>
      </c>
      <c r="H171">
        <v>1743109</v>
      </c>
      <c r="I171">
        <v>0</v>
      </c>
      <c r="J171">
        <v>0</v>
      </c>
    </row>
    <row r="172" spans="1:10" x14ac:dyDescent="0.25">
      <c r="A172">
        <v>2020</v>
      </c>
      <c r="B172" t="s">
        <v>50</v>
      </c>
      <c r="C172">
        <v>8</v>
      </c>
      <c r="D172">
        <v>3</v>
      </c>
      <c r="E172">
        <v>127972</v>
      </c>
      <c r="F172">
        <v>1904</v>
      </c>
      <c r="G172">
        <v>106232</v>
      </c>
      <c r="H172">
        <v>1554154</v>
      </c>
      <c r="I172">
        <v>0</v>
      </c>
      <c r="J172">
        <v>0</v>
      </c>
    </row>
    <row r="173" spans="1:10" x14ac:dyDescent="0.25">
      <c r="A173">
        <v>2020</v>
      </c>
      <c r="B173" t="s">
        <v>50</v>
      </c>
      <c r="C173">
        <v>8</v>
      </c>
      <c r="D173">
        <v>3</v>
      </c>
      <c r="E173">
        <v>116192</v>
      </c>
      <c r="F173">
        <v>1904</v>
      </c>
      <c r="G173">
        <v>114808</v>
      </c>
      <c r="H173">
        <v>1411290</v>
      </c>
      <c r="I173">
        <v>0</v>
      </c>
      <c r="J173">
        <v>0</v>
      </c>
    </row>
    <row r="174" spans="1:10" x14ac:dyDescent="0.25">
      <c r="A174">
        <v>2020</v>
      </c>
      <c r="B174" t="s">
        <v>50</v>
      </c>
      <c r="C174">
        <v>8</v>
      </c>
      <c r="D174">
        <v>3</v>
      </c>
      <c r="E174">
        <v>108596</v>
      </c>
      <c r="F174">
        <v>1760</v>
      </c>
      <c r="G174">
        <v>116344</v>
      </c>
      <c r="H174">
        <v>1621330</v>
      </c>
      <c r="I174">
        <v>0</v>
      </c>
      <c r="J174">
        <v>0</v>
      </c>
    </row>
    <row r="175" spans="1:10" x14ac:dyDescent="0.25">
      <c r="A175">
        <v>2020</v>
      </c>
      <c r="B175" t="s">
        <v>50</v>
      </c>
      <c r="C175">
        <v>8</v>
      </c>
      <c r="D175">
        <v>3</v>
      </c>
      <c r="E175">
        <v>130048</v>
      </c>
      <c r="F175">
        <v>2198</v>
      </c>
      <c r="G175">
        <v>120910</v>
      </c>
      <c r="H175">
        <v>1670001</v>
      </c>
      <c r="I175">
        <v>0</v>
      </c>
      <c r="J175">
        <v>0</v>
      </c>
    </row>
    <row r="176" spans="1:10" x14ac:dyDescent="0.25">
      <c r="A176">
        <v>2020</v>
      </c>
      <c r="B176" t="s">
        <v>50</v>
      </c>
      <c r="C176">
        <v>8</v>
      </c>
      <c r="D176">
        <v>3</v>
      </c>
      <c r="E176">
        <v>138392</v>
      </c>
      <c r="F176">
        <v>1958</v>
      </c>
      <c r="G176">
        <v>118730</v>
      </c>
      <c r="H176">
        <v>1821066</v>
      </c>
      <c r="I176">
        <v>0</v>
      </c>
      <c r="J176">
        <v>0</v>
      </c>
    </row>
    <row r="177" spans="1:10" x14ac:dyDescent="0.25">
      <c r="A177">
        <v>2020</v>
      </c>
      <c r="B177" t="s">
        <v>50</v>
      </c>
      <c r="C177">
        <v>8</v>
      </c>
      <c r="D177">
        <v>3</v>
      </c>
      <c r="E177">
        <v>137036</v>
      </c>
      <c r="F177">
        <v>1962</v>
      </c>
      <c r="G177">
        <v>123746</v>
      </c>
      <c r="H177">
        <v>1711390</v>
      </c>
      <c r="I177">
        <v>0</v>
      </c>
      <c r="J177">
        <v>0</v>
      </c>
    </row>
    <row r="178" spans="1:10" x14ac:dyDescent="0.25">
      <c r="A178">
        <v>2020</v>
      </c>
      <c r="B178" t="s">
        <v>50</v>
      </c>
      <c r="C178">
        <v>8</v>
      </c>
      <c r="D178">
        <v>3</v>
      </c>
      <c r="E178">
        <v>138058</v>
      </c>
      <c r="F178">
        <v>1906</v>
      </c>
      <c r="G178">
        <v>125716</v>
      </c>
      <c r="H178">
        <v>1978145</v>
      </c>
      <c r="I178">
        <v>0</v>
      </c>
      <c r="J178">
        <v>0</v>
      </c>
    </row>
    <row r="179" spans="1:10" x14ac:dyDescent="0.25">
      <c r="A179">
        <v>2020</v>
      </c>
      <c r="B179" t="s">
        <v>50</v>
      </c>
      <c r="C179">
        <v>8</v>
      </c>
      <c r="D179">
        <v>4</v>
      </c>
      <c r="E179">
        <v>140134</v>
      </c>
      <c r="F179">
        <v>1836</v>
      </c>
      <c r="G179">
        <v>118202</v>
      </c>
      <c r="H179">
        <v>1757100</v>
      </c>
      <c r="I179">
        <v>0</v>
      </c>
      <c r="J179">
        <v>0</v>
      </c>
    </row>
    <row r="180" spans="1:10" x14ac:dyDescent="0.25">
      <c r="A180">
        <v>2020</v>
      </c>
      <c r="B180" t="s">
        <v>50</v>
      </c>
      <c r="C180">
        <v>8</v>
      </c>
      <c r="D180">
        <v>4</v>
      </c>
      <c r="E180">
        <v>123498</v>
      </c>
      <c r="F180">
        <v>1692</v>
      </c>
      <c r="G180">
        <v>113792</v>
      </c>
      <c r="H180">
        <v>1471784</v>
      </c>
      <c r="I180">
        <v>0</v>
      </c>
      <c r="J180">
        <v>0</v>
      </c>
    </row>
    <row r="181" spans="1:10" x14ac:dyDescent="0.25">
      <c r="A181">
        <v>2020</v>
      </c>
      <c r="B181" t="s">
        <v>50</v>
      </c>
      <c r="C181">
        <v>8</v>
      </c>
      <c r="D181">
        <v>4</v>
      </c>
      <c r="E181">
        <v>119392</v>
      </c>
      <c r="F181">
        <v>1708</v>
      </c>
      <c r="G181">
        <v>132610</v>
      </c>
      <c r="H181">
        <v>1709980</v>
      </c>
      <c r="I181">
        <v>0</v>
      </c>
      <c r="J181">
        <v>0</v>
      </c>
    </row>
    <row r="182" spans="1:10" x14ac:dyDescent="0.25">
      <c r="A182">
        <v>2020</v>
      </c>
      <c r="B182" t="s">
        <v>50</v>
      </c>
      <c r="C182">
        <v>8</v>
      </c>
      <c r="D182">
        <v>4</v>
      </c>
      <c r="E182">
        <v>133746</v>
      </c>
      <c r="F182">
        <v>2132</v>
      </c>
      <c r="G182">
        <v>128302</v>
      </c>
      <c r="H182">
        <v>1738611</v>
      </c>
      <c r="I182">
        <v>0</v>
      </c>
      <c r="J182">
        <v>0</v>
      </c>
    </row>
    <row r="183" spans="1:10" x14ac:dyDescent="0.25">
      <c r="A183">
        <v>2020</v>
      </c>
      <c r="B183" t="s">
        <v>50</v>
      </c>
      <c r="C183">
        <v>8</v>
      </c>
      <c r="D183">
        <v>4</v>
      </c>
      <c r="E183">
        <v>151990</v>
      </c>
      <c r="F183">
        <v>2034</v>
      </c>
      <c r="G183">
        <v>112382</v>
      </c>
      <c r="H183">
        <v>2010490</v>
      </c>
      <c r="I183">
        <v>0</v>
      </c>
      <c r="J183">
        <v>0</v>
      </c>
    </row>
    <row r="184" spans="1:10" x14ac:dyDescent="0.25">
      <c r="A184">
        <v>2020</v>
      </c>
      <c r="B184" t="s">
        <v>50</v>
      </c>
      <c r="C184">
        <v>8</v>
      </c>
      <c r="D184">
        <v>4</v>
      </c>
      <c r="E184">
        <v>153654</v>
      </c>
      <c r="F184">
        <v>2132</v>
      </c>
      <c r="G184">
        <v>119240</v>
      </c>
      <c r="H184">
        <v>1960294</v>
      </c>
      <c r="I184">
        <v>0</v>
      </c>
      <c r="J184">
        <v>0</v>
      </c>
    </row>
    <row r="185" spans="1:10" x14ac:dyDescent="0.25">
      <c r="A185">
        <v>2020</v>
      </c>
      <c r="B185" t="s">
        <v>50</v>
      </c>
      <c r="C185">
        <v>8</v>
      </c>
      <c r="D185">
        <v>4</v>
      </c>
      <c r="E185">
        <v>153314</v>
      </c>
      <c r="F185">
        <v>2038</v>
      </c>
      <c r="G185">
        <v>128950</v>
      </c>
      <c r="H185">
        <v>1968078</v>
      </c>
      <c r="I185">
        <v>0</v>
      </c>
      <c r="J185">
        <v>0</v>
      </c>
    </row>
    <row r="186" spans="1:10" x14ac:dyDescent="0.25">
      <c r="A186">
        <v>2020</v>
      </c>
      <c r="B186" t="s">
        <v>50</v>
      </c>
      <c r="C186">
        <v>8</v>
      </c>
      <c r="D186">
        <v>5</v>
      </c>
      <c r="E186">
        <v>156958</v>
      </c>
      <c r="F186">
        <v>1886</v>
      </c>
      <c r="G186">
        <v>129964</v>
      </c>
      <c r="H186">
        <v>2118903</v>
      </c>
      <c r="I186">
        <v>0</v>
      </c>
      <c r="J186">
        <v>0</v>
      </c>
    </row>
    <row r="187" spans="1:10" x14ac:dyDescent="0.25">
      <c r="A187">
        <v>2020</v>
      </c>
      <c r="B187" t="s">
        <v>50</v>
      </c>
      <c r="C187">
        <v>8</v>
      </c>
      <c r="D187">
        <v>5</v>
      </c>
      <c r="E187">
        <v>158922</v>
      </c>
      <c r="F187">
        <v>1920</v>
      </c>
      <c r="G187">
        <v>120844</v>
      </c>
      <c r="H187">
        <v>1872952</v>
      </c>
      <c r="I187">
        <v>0</v>
      </c>
      <c r="J187">
        <v>0</v>
      </c>
    </row>
    <row r="188" spans="1:10" x14ac:dyDescent="0.25">
      <c r="A188">
        <v>2020</v>
      </c>
      <c r="B188" t="s">
        <v>50</v>
      </c>
      <c r="C188">
        <v>8</v>
      </c>
      <c r="D188">
        <v>5</v>
      </c>
      <c r="E188">
        <v>137532</v>
      </c>
      <c r="F188">
        <v>1632</v>
      </c>
      <c r="G188">
        <v>128870</v>
      </c>
      <c r="H188">
        <v>2033164</v>
      </c>
      <c r="I188">
        <v>0</v>
      </c>
      <c r="J188">
        <v>0</v>
      </c>
    </row>
    <row r="189" spans="1:10" x14ac:dyDescent="0.25">
      <c r="A189">
        <v>2020</v>
      </c>
      <c r="B189" t="s">
        <v>51</v>
      </c>
      <c r="C189">
        <v>9</v>
      </c>
      <c r="D189">
        <v>1</v>
      </c>
      <c r="E189">
        <v>156336</v>
      </c>
      <c r="F189">
        <v>2054</v>
      </c>
      <c r="G189">
        <v>124294</v>
      </c>
      <c r="H189">
        <v>2053776</v>
      </c>
      <c r="I189">
        <v>0</v>
      </c>
      <c r="J189">
        <v>0</v>
      </c>
    </row>
    <row r="190" spans="1:10" x14ac:dyDescent="0.25">
      <c r="A190">
        <v>2020</v>
      </c>
      <c r="B190" t="s">
        <v>51</v>
      </c>
      <c r="C190">
        <v>9</v>
      </c>
      <c r="D190">
        <v>1</v>
      </c>
      <c r="E190">
        <v>165730</v>
      </c>
      <c r="F190">
        <v>2052</v>
      </c>
      <c r="G190">
        <v>135752</v>
      </c>
      <c r="H190">
        <v>2234482</v>
      </c>
      <c r="I190">
        <v>0</v>
      </c>
      <c r="J190">
        <v>0</v>
      </c>
    </row>
    <row r="191" spans="1:10" x14ac:dyDescent="0.25">
      <c r="A191">
        <v>2020</v>
      </c>
      <c r="B191" t="s">
        <v>51</v>
      </c>
      <c r="C191">
        <v>9</v>
      </c>
      <c r="D191">
        <v>1</v>
      </c>
      <c r="E191">
        <v>168318</v>
      </c>
      <c r="F191">
        <v>2166</v>
      </c>
      <c r="G191">
        <v>135020</v>
      </c>
      <c r="H191">
        <v>2295337</v>
      </c>
      <c r="I191">
        <v>0</v>
      </c>
      <c r="J191">
        <v>0</v>
      </c>
    </row>
    <row r="192" spans="1:10" x14ac:dyDescent="0.25">
      <c r="A192">
        <v>2020</v>
      </c>
      <c r="B192" t="s">
        <v>51</v>
      </c>
      <c r="C192">
        <v>9</v>
      </c>
      <c r="D192">
        <v>1</v>
      </c>
      <c r="E192">
        <v>174214</v>
      </c>
      <c r="F192">
        <v>2132</v>
      </c>
      <c r="G192">
        <v>139208</v>
      </c>
      <c r="H192">
        <v>2204052</v>
      </c>
      <c r="I192">
        <v>0</v>
      </c>
      <c r="J192">
        <v>0</v>
      </c>
    </row>
    <row r="193" spans="1:10" x14ac:dyDescent="0.25">
      <c r="A193">
        <v>2020</v>
      </c>
      <c r="B193" t="s">
        <v>51</v>
      </c>
      <c r="C193">
        <v>9</v>
      </c>
      <c r="D193">
        <v>1</v>
      </c>
      <c r="E193">
        <v>181212</v>
      </c>
      <c r="F193">
        <v>2088</v>
      </c>
      <c r="G193">
        <v>146330</v>
      </c>
      <c r="H193">
        <v>2271104</v>
      </c>
      <c r="I193">
        <v>0</v>
      </c>
      <c r="J193">
        <v>0</v>
      </c>
    </row>
    <row r="194" spans="1:10" x14ac:dyDescent="0.25">
      <c r="A194">
        <v>2020</v>
      </c>
      <c r="B194" t="s">
        <v>51</v>
      </c>
      <c r="C194">
        <v>9</v>
      </c>
      <c r="D194">
        <v>1</v>
      </c>
      <c r="E194">
        <v>183450</v>
      </c>
      <c r="F194">
        <v>2010</v>
      </c>
      <c r="G194">
        <v>139260</v>
      </c>
      <c r="H194">
        <v>1877011</v>
      </c>
      <c r="I194">
        <v>0</v>
      </c>
      <c r="J194">
        <v>0</v>
      </c>
    </row>
    <row r="195" spans="1:10" x14ac:dyDescent="0.25">
      <c r="A195">
        <v>2020</v>
      </c>
      <c r="B195" t="s">
        <v>51</v>
      </c>
      <c r="C195">
        <v>9</v>
      </c>
      <c r="D195">
        <v>1</v>
      </c>
      <c r="E195">
        <v>150030</v>
      </c>
      <c r="F195">
        <v>2258</v>
      </c>
      <c r="G195">
        <v>148232</v>
      </c>
      <c r="H195">
        <v>2056518</v>
      </c>
      <c r="I195">
        <v>0</v>
      </c>
      <c r="J195">
        <v>0</v>
      </c>
    </row>
    <row r="196" spans="1:10" x14ac:dyDescent="0.25">
      <c r="A196">
        <v>2020</v>
      </c>
      <c r="B196" t="s">
        <v>51</v>
      </c>
      <c r="C196">
        <v>9</v>
      </c>
      <c r="D196">
        <v>2</v>
      </c>
      <c r="E196">
        <v>179710</v>
      </c>
      <c r="F196">
        <v>2214</v>
      </c>
      <c r="G196">
        <v>149216</v>
      </c>
      <c r="H196">
        <v>2360944</v>
      </c>
      <c r="I196">
        <v>0</v>
      </c>
      <c r="J196">
        <v>0</v>
      </c>
    </row>
    <row r="197" spans="1:10" x14ac:dyDescent="0.25">
      <c r="A197">
        <v>2020</v>
      </c>
      <c r="B197" t="s">
        <v>51</v>
      </c>
      <c r="C197">
        <v>9</v>
      </c>
      <c r="D197">
        <v>2</v>
      </c>
      <c r="E197">
        <v>191072</v>
      </c>
      <c r="F197">
        <v>2336</v>
      </c>
      <c r="G197">
        <v>146124</v>
      </c>
      <c r="H197">
        <v>2299719</v>
      </c>
      <c r="I197">
        <v>0</v>
      </c>
      <c r="J197">
        <v>0</v>
      </c>
    </row>
    <row r="198" spans="1:10" x14ac:dyDescent="0.25">
      <c r="A198">
        <v>2020</v>
      </c>
      <c r="B198" t="s">
        <v>51</v>
      </c>
      <c r="C198">
        <v>9</v>
      </c>
      <c r="D198">
        <v>2</v>
      </c>
      <c r="E198">
        <v>193524</v>
      </c>
      <c r="F198">
        <v>2426</v>
      </c>
      <c r="G198">
        <v>141808</v>
      </c>
      <c r="H198">
        <v>2305022</v>
      </c>
      <c r="I198">
        <v>0</v>
      </c>
      <c r="J198">
        <v>0</v>
      </c>
    </row>
    <row r="199" spans="1:10" x14ac:dyDescent="0.25">
      <c r="A199">
        <v>2020</v>
      </c>
      <c r="B199" t="s">
        <v>51</v>
      </c>
      <c r="C199">
        <v>9</v>
      </c>
      <c r="D199">
        <v>2</v>
      </c>
      <c r="E199">
        <v>195310</v>
      </c>
      <c r="F199">
        <v>2404</v>
      </c>
      <c r="G199">
        <v>162912</v>
      </c>
      <c r="H199">
        <v>2246284</v>
      </c>
      <c r="I199">
        <v>0</v>
      </c>
      <c r="J199">
        <v>0</v>
      </c>
    </row>
    <row r="200" spans="1:10" x14ac:dyDescent="0.25">
      <c r="A200">
        <v>2020</v>
      </c>
      <c r="B200" t="s">
        <v>51</v>
      </c>
      <c r="C200">
        <v>9</v>
      </c>
      <c r="D200">
        <v>2</v>
      </c>
      <c r="E200">
        <v>188828</v>
      </c>
      <c r="F200">
        <v>2222</v>
      </c>
      <c r="G200">
        <v>155724</v>
      </c>
      <c r="H200">
        <v>2239245</v>
      </c>
      <c r="I200">
        <v>0</v>
      </c>
      <c r="J200">
        <v>0</v>
      </c>
    </row>
    <row r="201" spans="1:10" x14ac:dyDescent="0.25">
      <c r="A201">
        <v>2020</v>
      </c>
      <c r="B201" t="s">
        <v>51</v>
      </c>
      <c r="C201">
        <v>9</v>
      </c>
      <c r="D201">
        <v>2</v>
      </c>
      <c r="E201">
        <v>186440</v>
      </c>
      <c r="F201">
        <v>2280</v>
      </c>
      <c r="G201">
        <v>155496</v>
      </c>
      <c r="H201">
        <v>2095080</v>
      </c>
      <c r="I201">
        <v>0</v>
      </c>
      <c r="J201">
        <v>0</v>
      </c>
    </row>
    <row r="202" spans="1:10" x14ac:dyDescent="0.25">
      <c r="A202">
        <v>2020</v>
      </c>
      <c r="B202" t="s">
        <v>51</v>
      </c>
      <c r="C202">
        <v>9</v>
      </c>
      <c r="D202">
        <v>2</v>
      </c>
      <c r="E202">
        <v>163818</v>
      </c>
      <c r="F202">
        <v>2108</v>
      </c>
      <c r="G202">
        <v>158416</v>
      </c>
      <c r="H202">
        <v>2040693</v>
      </c>
      <c r="I202">
        <v>0</v>
      </c>
      <c r="J202">
        <v>0</v>
      </c>
    </row>
    <row r="203" spans="1:10" x14ac:dyDescent="0.25">
      <c r="A203">
        <v>2020</v>
      </c>
      <c r="B203" t="s">
        <v>51</v>
      </c>
      <c r="C203">
        <v>9</v>
      </c>
      <c r="D203">
        <v>3</v>
      </c>
      <c r="E203">
        <v>182194</v>
      </c>
      <c r="F203">
        <v>2562</v>
      </c>
      <c r="G203">
        <v>165708</v>
      </c>
      <c r="H203">
        <v>2293208</v>
      </c>
      <c r="I203">
        <v>0</v>
      </c>
      <c r="J203">
        <v>0</v>
      </c>
    </row>
    <row r="204" spans="1:10" x14ac:dyDescent="0.25">
      <c r="A204">
        <v>2020</v>
      </c>
      <c r="B204" t="s">
        <v>51</v>
      </c>
      <c r="C204">
        <v>9</v>
      </c>
      <c r="D204">
        <v>3</v>
      </c>
      <c r="E204">
        <v>195720</v>
      </c>
      <c r="F204">
        <v>2280</v>
      </c>
      <c r="G204">
        <v>165848</v>
      </c>
      <c r="H204">
        <v>2369168</v>
      </c>
      <c r="I204">
        <v>0</v>
      </c>
      <c r="J204">
        <v>0</v>
      </c>
    </row>
    <row r="205" spans="1:10" x14ac:dyDescent="0.25">
      <c r="A205">
        <v>2020</v>
      </c>
      <c r="B205" t="s">
        <v>51</v>
      </c>
      <c r="C205">
        <v>9</v>
      </c>
      <c r="D205">
        <v>3</v>
      </c>
      <c r="E205">
        <v>193574</v>
      </c>
      <c r="F205">
        <v>2350</v>
      </c>
      <c r="G205">
        <v>175576</v>
      </c>
      <c r="H205">
        <v>2207808</v>
      </c>
      <c r="I205">
        <v>0</v>
      </c>
      <c r="J205">
        <v>0</v>
      </c>
    </row>
    <row r="206" spans="1:10" x14ac:dyDescent="0.25">
      <c r="A206">
        <v>2020</v>
      </c>
      <c r="B206" t="s">
        <v>51</v>
      </c>
      <c r="C206">
        <v>9</v>
      </c>
      <c r="D206">
        <v>3</v>
      </c>
      <c r="E206">
        <v>185946</v>
      </c>
      <c r="F206">
        <v>2442</v>
      </c>
      <c r="G206">
        <v>191030</v>
      </c>
      <c r="H206">
        <v>2038126</v>
      </c>
      <c r="I206">
        <v>0</v>
      </c>
      <c r="J206">
        <v>0</v>
      </c>
    </row>
    <row r="207" spans="1:10" x14ac:dyDescent="0.25">
      <c r="A207">
        <v>2020</v>
      </c>
      <c r="B207" t="s">
        <v>51</v>
      </c>
      <c r="C207">
        <v>9</v>
      </c>
      <c r="D207">
        <v>3</v>
      </c>
      <c r="E207">
        <v>185148</v>
      </c>
      <c r="F207">
        <v>2298</v>
      </c>
      <c r="G207">
        <v>188778</v>
      </c>
      <c r="H207">
        <v>2382864</v>
      </c>
      <c r="I207">
        <v>0</v>
      </c>
      <c r="J207">
        <v>0</v>
      </c>
    </row>
    <row r="208" spans="1:10" x14ac:dyDescent="0.25">
      <c r="A208">
        <v>2020</v>
      </c>
      <c r="B208" t="s">
        <v>51</v>
      </c>
      <c r="C208">
        <v>9</v>
      </c>
      <c r="D208">
        <v>3</v>
      </c>
      <c r="E208">
        <v>174790</v>
      </c>
      <c r="F208">
        <v>2270</v>
      </c>
      <c r="G208">
        <v>185852</v>
      </c>
      <c r="H208">
        <v>1962658</v>
      </c>
      <c r="I208">
        <v>0</v>
      </c>
      <c r="J208">
        <v>0</v>
      </c>
    </row>
    <row r="209" spans="1:10" x14ac:dyDescent="0.25">
      <c r="A209">
        <v>2020</v>
      </c>
      <c r="B209" t="s">
        <v>51</v>
      </c>
      <c r="C209">
        <v>9</v>
      </c>
      <c r="D209">
        <v>3</v>
      </c>
      <c r="E209">
        <v>148986</v>
      </c>
      <c r="F209">
        <v>2112</v>
      </c>
      <c r="G209">
        <v>204150</v>
      </c>
      <c r="H209">
        <v>1923803</v>
      </c>
      <c r="I209">
        <v>0</v>
      </c>
      <c r="J209">
        <v>0</v>
      </c>
    </row>
    <row r="210" spans="1:10" x14ac:dyDescent="0.25">
      <c r="A210">
        <v>2020</v>
      </c>
      <c r="B210" t="s">
        <v>51</v>
      </c>
      <c r="C210">
        <v>9</v>
      </c>
      <c r="D210">
        <v>4</v>
      </c>
      <c r="E210">
        <v>166724</v>
      </c>
      <c r="F210">
        <v>2170</v>
      </c>
      <c r="G210">
        <v>179314</v>
      </c>
      <c r="H210">
        <v>2188114</v>
      </c>
      <c r="I210">
        <v>0</v>
      </c>
      <c r="J210">
        <v>0</v>
      </c>
    </row>
    <row r="211" spans="1:10" x14ac:dyDescent="0.25">
      <c r="A211">
        <v>2020</v>
      </c>
      <c r="B211" t="s">
        <v>51</v>
      </c>
      <c r="C211">
        <v>9</v>
      </c>
      <c r="D211">
        <v>4</v>
      </c>
      <c r="E211">
        <v>173406</v>
      </c>
      <c r="F211">
        <v>2246</v>
      </c>
      <c r="G211">
        <v>174918</v>
      </c>
      <c r="H211">
        <v>2393047</v>
      </c>
      <c r="I211">
        <v>0</v>
      </c>
      <c r="J211">
        <v>0</v>
      </c>
    </row>
    <row r="212" spans="1:10" x14ac:dyDescent="0.25">
      <c r="A212">
        <v>2020</v>
      </c>
      <c r="B212" t="s">
        <v>51</v>
      </c>
      <c r="C212">
        <v>9</v>
      </c>
      <c r="D212">
        <v>4</v>
      </c>
      <c r="E212">
        <v>171842</v>
      </c>
      <c r="F212">
        <v>2288</v>
      </c>
      <c r="G212">
        <v>162284</v>
      </c>
      <c r="H212">
        <v>2708146</v>
      </c>
      <c r="I212">
        <v>0</v>
      </c>
      <c r="J212">
        <v>0</v>
      </c>
    </row>
    <row r="213" spans="1:10" x14ac:dyDescent="0.25">
      <c r="A213">
        <v>2020</v>
      </c>
      <c r="B213" t="s">
        <v>51</v>
      </c>
      <c r="C213">
        <v>9</v>
      </c>
      <c r="D213">
        <v>4</v>
      </c>
      <c r="E213">
        <v>171434</v>
      </c>
      <c r="F213">
        <v>2186</v>
      </c>
      <c r="G213">
        <v>186662</v>
      </c>
      <c r="H213">
        <v>2568006</v>
      </c>
      <c r="I213">
        <v>0</v>
      </c>
      <c r="J213">
        <v>0</v>
      </c>
    </row>
    <row r="214" spans="1:10" x14ac:dyDescent="0.25">
      <c r="A214">
        <v>2020</v>
      </c>
      <c r="B214" t="s">
        <v>51</v>
      </c>
      <c r="C214">
        <v>9</v>
      </c>
      <c r="D214">
        <v>4</v>
      </c>
      <c r="E214">
        <v>177518</v>
      </c>
      <c r="F214">
        <v>2248</v>
      </c>
      <c r="G214">
        <v>184730</v>
      </c>
      <c r="H214">
        <v>2221576</v>
      </c>
      <c r="I214">
        <v>0</v>
      </c>
      <c r="J214">
        <v>0</v>
      </c>
    </row>
    <row r="215" spans="1:10" x14ac:dyDescent="0.25">
      <c r="A215">
        <v>2020</v>
      </c>
      <c r="B215" t="s">
        <v>51</v>
      </c>
      <c r="C215">
        <v>9</v>
      </c>
      <c r="D215">
        <v>4</v>
      </c>
      <c r="E215">
        <v>165540</v>
      </c>
      <c r="F215">
        <v>2080</v>
      </c>
      <c r="G215">
        <v>149382</v>
      </c>
      <c r="H215">
        <v>1956156</v>
      </c>
      <c r="I215">
        <v>0</v>
      </c>
      <c r="J215">
        <v>0</v>
      </c>
    </row>
    <row r="216" spans="1:10" x14ac:dyDescent="0.25">
      <c r="A216">
        <v>2020</v>
      </c>
      <c r="B216" t="s">
        <v>51</v>
      </c>
      <c r="C216">
        <v>9</v>
      </c>
      <c r="D216">
        <v>4</v>
      </c>
      <c r="E216">
        <v>139338</v>
      </c>
      <c r="F216">
        <v>1550</v>
      </c>
      <c r="G216">
        <v>170396</v>
      </c>
      <c r="H216">
        <v>2312203</v>
      </c>
      <c r="I216">
        <v>0</v>
      </c>
      <c r="J216">
        <v>0</v>
      </c>
    </row>
    <row r="217" spans="1:10" x14ac:dyDescent="0.25">
      <c r="A217">
        <v>2020</v>
      </c>
      <c r="B217" t="s">
        <v>51</v>
      </c>
      <c r="C217">
        <v>9</v>
      </c>
      <c r="D217">
        <v>5</v>
      </c>
      <c r="E217">
        <v>161000</v>
      </c>
      <c r="F217">
        <v>2356</v>
      </c>
      <c r="G217">
        <v>172300</v>
      </c>
      <c r="H217">
        <v>2385933</v>
      </c>
      <c r="I217">
        <v>0</v>
      </c>
      <c r="J217">
        <v>0</v>
      </c>
    </row>
    <row r="218" spans="1:10" x14ac:dyDescent="0.25">
      <c r="A218">
        <v>2020</v>
      </c>
      <c r="B218" t="s">
        <v>51</v>
      </c>
      <c r="C218">
        <v>9</v>
      </c>
      <c r="D218">
        <v>5</v>
      </c>
      <c r="E218">
        <v>173496</v>
      </c>
      <c r="F218">
        <v>2358</v>
      </c>
      <c r="G218">
        <v>170548</v>
      </c>
      <c r="H218">
        <v>2758124</v>
      </c>
      <c r="I218">
        <v>0</v>
      </c>
      <c r="J218">
        <v>0</v>
      </c>
    </row>
    <row r="219" spans="1:10" x14ac:dyDescent="0.25">
      <c r="A219">
        <v>2020</v>
      </c>
      <c r="B219" t="s">
        <v>52</v>
      </c>
      <c r="C219">
        <v>10</v>
      </c>
      <c r="D219">
        <v>1</v>
      </c>
      <c r="E219">
        <v>163570</v>
      </c>
      <c r="F219">
        <v>2198</v>
      </c>
      <c r="G219">
        <v>157462</v>
      </c>
      <c r="H219">
        <v>2305856</v>
      </c>
      <c r="I219">
        <v>0</v>
      </c>
      <c r="J219">
        <v>0</v>
      </c>
    </row>
    <row r="220" spans="1:10" x14ac:dyDescent="0.25">
      <c r="A220">
        <v>2020</v>
      </c>
      <c r="B220" t="s">
        <v>52</v>
      </c>
      <c r="C220">
        <v>10</v>
      </c>
      <c r="D220">
        <v>1</v>
      </c>
      <c r="E220">
        <v>159770</v>
      </c>
      <c r="F220">
        <v>2136</v>
      </c>
      <c r="G220">
        <v>152680</v>
      </c>
      <c r="H220">
        <v>2311147</v>
      </c>
      <c r="I220">
        <v>0</v>
      </c>
      <c r="J220">
        <v>0</v>
      </c>
    </row>
    <row r="221" spans="1:10" x14ac:dyDescent="0.25">
      <c r="A221">
        <v>2020</v>
      </c>
      <c r="B221" t="s">
        <v>52</v>
      </c>
      <c r="C221">
        <v>10</v>
      </c>
      <c r="D221">
        <v>1</v>
      </c>
      <c r="E221">
        <v>150958</v>
      </c>
      <c r="F221">
        <v>1874</v>
      </c>
      <c r="G221">
        <v>163310</v>
      </c>
      <c r="H221">
        <v>2223859</v>
      </c>
      <c r="I221">
        <v>0</v>
      </c>
      <c r="J221">
        <v>0</v>
      </c>
    </row>
    <row r="222" spans="1:10" x14ac:dyDescent="0.25">
      <c r="A222">
        <v>2020</v>
      </c>
      <c r="B222" t="s">
        <v>52</v>
      </c>
      <c r="C222">
        <v>10</v>
      </c>
      <c r="D222">
        <v>1</v>
      </c>
      <c r="E222">
        <v>149540</v>
      </c>
      <c r="F222">
        <v>1806</v>
      </c>
      <c r="G222">
        <v>153430</v>
      </c>
      <c r="H222">
        <v>2147263</v>
      </c>
      <c r="I222">
        <v>0</v>
      </c>
      <c r="J222">
        <v>0</v>
      </c>
    </row>
    <row r="223" spans="1:10" x14ac:dyDescent="0.25">
      <c r="A223">
        <v>2020</v>
      </c>
      <c r="B223" t="s">
        <v>52</v>
      </c>
      <c r="C223">
        <v>10</v>
      </c>
      <c r="D223">
        <v>1</v>
      </c>
      <c r="E223">
        <v>120260</v>
      </c>
      <c r="F223">
        <v>1772</v>
      </c>
      <c r="G223">
        <v>151714</v>
      </c>
      <c r="H223">
        <v>2044472</v>
      </c>
      <c r="I223">
        <v>0</v>
      </c>
      <c r="J223">
        <v>0</v>
      </c>
    </row>
    <row r="224" spans="1:10" x14ac:dyDescent="0.25">
      <c r="A224">
        <v>2020</v>
      </c>
      <c r="B224" t="s">
        <v>52</v>
      </c>
      <c r="C224">
        <v>10</v>
      </c>
      <c r="D224">
        <v>1</v>
      </c>
      <c r="E224">
        <v>143738</v>
      </c>
      <c r="F224">
        <v>1980</v>
      </c>
      <c r="G224">
        <v>163890</v>
      </c>
      <c r="H224">
        <v>2346738</v>
      </c>
      <c r="I224">
        <v>0</v>
      </c>
      <c r="J224">
        <v>0</v>
      </c>
    </row>
    <row r="225" spans="1:10" x14ac:dyDescent="0.25">
      <c r="A225">
        <v>2020</v>
      </c>
      <c r="B225" t="s">
        <v>52</v>
      </c>
      <c r="C225">
        <v>10</v>
      </c>
      <c r="D225">
        <v>1</v>
      </c>
      <c r="E225">
        <v>157618</v>
      </c>
      <c r="F225">
        <v>1926</v>
      </c>
      <c r="G225">
        <v>166420</v>
      </c>
      <c r="H225">
        <v>2384716</v>
      </c>
      <c r="I225">
        <v>0</v>
      </c>
      <c r="J225">
        <v>0</v>
      </c>
    </row>
    <row r="226" spans="1:10" x14ac:dyDescent="0.25">
      <c r="A226">
        <v>2020</v>
      </c>
      <c r="B226" t="s">
        <v>52</v>
      </c>
      <c r="C226">
        <v>10</v>
      </c>
      <c r="D226">
        <v>2</v>
      </c>
      <c r="E226">
        <v>141596</v>
      </c>
      <c r="F226">
        <v>1934</v>
      </c>
      <c r="G226">
        <v>157490</v>
      </c>
      <c r="H226">
        <v>2365563</v>
      </c>
      <c r="I226">
        <v>0</v>
      </c>
      <c r="J226">
        <v>0</v>
      </c>
    </row>
    <row r="227" spans="1:10" x14ac:dyDescent="0.25">
      <c r="A227">
        <v>2020</v>
      </c>
      <c r="B227" t="s">
        <v>52</v>
      </c>
      <c r="C227">
        <v>10</v>
      </c>
      <c r="D227">
        <v>2</v>
      </c>
      <c r="E227">
        <v>146610</v>
      </c>
      <c r="F227">
        <v>1858</v>
      </c>
      <c r="G227">
        <v>165256</v>
      </c>
      <c r="H227">
        <v>2379025</v>
      </c>
      <c r="I227">
        <v>0</v>
      </c>
      <c r="J227">
        <v>0</v>
      </c>
    </row>
    <row r="228" spans="1:10" x14ac:dyDescent="0.25">
      <c r="A228">
        <v>2020</v>
      </c>
      <c r="B228" t="s">
        <v>52</v>
      </c>
      <c r="C228">
        <v>10</v>
      </c>
      <c r="D228">
        <v>2</v>
      </c>
      <c r="E228">
        <v>148836</v>
      </c>
      <c r="F228">
        <v>1842</v>
      </c>
      <c r="G228">
        <v>178048</v>
      </c>
      <c r="H228">
        <v>2297584</v>
      </c>
      <c r="I228">
        <v>0</v>
      </c>
      <c r="J228">
        <v>0</v>
      </c>
    </row>
    <row r="229" spans="1:10" x14ac:dyDescent="0.25">
      <c r="A229">
        <v>2020</v>
      </c>
      <c r="B229" t="s">
        <v>52</v>
      </c>
      <c r="C229">
        <v>10</v>
      </c>
      <c r="D229">
        <v>2</v>
      </c>
      <c r="E229">
        <v>135578</v>
      </c>
      <c r="F229">
        <v>1626</v>
      </c>
      <c r="G229">
        <v>143130</v>
      </c>
      <c r="H229">
        <v>2102667</v>
      </c>
      <c r="I229">
        <v>0</v>
      </c>
      <c r="J229">
        <v>0</v>
      </c>
    </row>
    <row r="230" spans="1:10" x14ac:dyDescent="0.25">
      <c r="A230">
        <v>2020</v>
      </c>
      <c r="B230" t="s">
        <v>52</v>
      </c>
      <c r="C230">
        <v>10</v>
      </c>
      <c r="D230">
        <v>2</v>
      </c>
      <c r="E230">
        <v>108524</v>
      </c>
      <c r="F230">
        <v>1420</v>
      </c>
      <c r="G230">
        <v>156730</v>
      </c>
      <c r="H230">
        <v>2104207</v>
      </c>
      <c r="I230">
        <v>0</v>
      </c>
      <c r="J230">
        <v>0</v>
      </c>
    </row>
    <row r="231" spans="1:10" x14ac:dyDescent="0.25">
      <c r="A231">
        <v>2020</v>
      </c>
      <c r="B231" t="s">
        <v>52</v>
      </c>
      <c r="C231">
        <v>10</v>
      </c>
      <c r="D231">
        <v>2</v>
      </c>
      <c r="E231">
        <v>127434</v>
      </c>
      <c r="F231">
        <v>1454</v>
      </c>
      <c r="G231">
        <v>148158</v>
      </c>
      <c r="H231">
        <v>2343245</v>
      </c>
      <c r="I231">
        <v>0</v>
      </c>
      <c r="J231">
        <v>0</v>
      </c>
    </row>
    <row r="232" spans="1:10" x14ac:dyDescent="0.25">
      <c r="A232">
        <v>2020</v>
      </c>
      <c r="B232" t="s">
        <v>52</v>
      </c>
      <c r="C232">
        <v>10</v>
      </c>
      <c r="D232">
        <v>2</v>
      </c>
      <c r="E232">
        <v>135622</v>
      </c>
      <c r="F232">
        <v>1380</v>
      </c>
      <c r="G232">
        <v>163164</v>
      </c>
      <c r="H232">
        <v>2396607</v>
      </c>
      <c r="I232">
        <v>0</v>
      </c>
      <c r="J232">
        <v>0</v>
      </c>
    </row>
    <row r="233" spans="1:10" x14ac:dyDescent="0.25">
      <c r="A233">
        <v>2020</v>
      </c>
      <c r="B233" t="s">
        <v>52</v>
      </c>
      <c r="C233">
        <v>10</v>
      </c>
      <c r="D233">
        <v>3</v>
      </c>
      <c r="E233">
        <v>126882</v>
      </c>
      <c r="F233">
        <v>1764</v>
      </c>
      <c r="G233">
        <v>141584</v>
      </c>
      <c r="H233">
        <v>2168358</v>
      </c>
      <c r="I233">
        <v>0</v>
      </c>
      <c r="J233">
        <v>0</v>
      </c>
    </row>
    <row r="234" spans="1:10" x14ac:dyDescent="0.25">
      <c r="A234">
        <v>2020</v>
      </c>
      <c r="B234" t="s">
        <v>52</v>
      </c>
      <c r="C234">
        <v>10</v>
      </c>
      <c r="D234">
        <v>3</v>
      </c>
      <c r="E234">
        <v>124608</v>
      </c>
      <c r="F234">
        <v>1680</v>
      </c>
      <c r="G234">
        <v>141136</v>
      </c>
      <c r="H234">
        <v>2172078</v>
      </c>
      <c r="I234">
        <v>0</v>
      </c>
      <c r="J234">
        <v>0</v>
      </c>
    </row>
    <row r="235" spans="1:10" x14ac:dyDescent="0.25">
      <c r="A235">
        <v>2020</v>
      </c>
      <c r="B235" t="s">
        <v>52</v>
      </c>
      <c r="C235">
        <v>10</v>
      </c>
      <c r="D235">
        <v>3</v>
      </c>
      <c r="E235">
        <v>123786</v>
      </c>
      <c r="F235">
        <v>2064</v>
      </c>
      <c r="G235">
        <v>145166</v>
      </c>
      <c r="H235">
        <v>2117397</v>
      </c>
      <c r="I235">
        <v>0</v>
      </c>
      <c r="J235">
        <v>0</v>
      </c>
    </row>
    <row r="236" spans="1:10" x14ac:dyDescent="0.25">
      <c r="A236">
        <v>2020</v>
      </c>
      <c r="B236" t="s">
        <v>52</v>
      </c>
      <c r="C236">
        <v>10</v>
      </c>
      <c r="D236">
        <v>3</v>
      </c>
      <c r="E236">
        <v>113038</v>
      </c>
      <c r="F236">
        <v>1164</v>
      </c>
      <c r="G236">
        <v>132836</v>
      </c>
      <c r="H236">
        <v>1954413</v>
      </c>
      <c r="I236">
        <v>0</v>
      </c>
      <c r="J236">
        <v>0</v>
      </c>
    </row>
    <row r="237" spans="1:10" x14ac:dyDescent="0.25">
      <c r="A237">
        <v>2020</v>
      </c>
      <c r="B237" t="s">
        <v>52</v>
      </c>
      <c r="C237">
        <v>10</v>
      </c>
      <c r="D237">
        <v>3</v>
      </c>
      <c r="E237">
        <v>91012</v>
      </c>
      <c r="F237">
        <v>1178</v>
      </c>
      <c r="G237">
        <v>139600</v>
      </c>
      <c r="H237">
        <v>1993644</v>
      </c>
      <c r="I237">
        <v>0</v>
      </c>
      <c r="J237">
        <v>0</v>
      </c>
    </row>
    <row r="238" spans="1:10" x14ac:dyDescent="0.25">
      <c r="A238">
        <v>2020</v>
      </c>
      <c r="B238" t="s">
        <v>52</v>
      </c>
      <c r="C238">
        <v>10</v>
      </c>
      <c r="D238">
        <v>3</v>
      </c>
      <c r="E238">
        <v>108696</v>
      </c>
      <c r="F238">
        <v>1428</v>
      </c>
      <c r="G238">
        <v>123656</v>
      </c>
      <c r="H238">
        <v>2212563</v>
      </c>
      <c r="I238">
        <v>0</v>
      </c>
      <c r="J238">
        <v>0</v>
      </c>
    </row>
    <row r="239" spans="1:10" x14ac:dyDescent="0.25">
      <c r="A239">
        <v>2020</v>
      </c>
      <c r="B239" t="s">
        <v>52</v>
      </c>
      <c r="C239">
        <v>10</v>
      </c>
      <c r="D239">
        <v>3</v>
      </c>
      <c r="E239">
        <v>112528</v>
      </c>
      <c r="F239">
        <v>1402</v>
      </c>
      <c r="G239">
        <v>159122</v>
      </c>
      <c r="H239">
        <v>2702058</v>
      </c>
      <c r="I239">
        <v>0</v>
      </c>
      <c r="J239">
        <v>0</v>
      </c>
    </row>
    <row r="240" spans="1:10" x14ac:dyDescent="0.25">
      <c r="A240">
        <v>2020</v>
      </c>
      <c r="B240" t="s">
        <v>52</v>
      </c>
      <c r="C240">
        <v>10</v>
      </c>
      <c r="D240">
        <v>4</v>
      </c>
      <c r="E240">
        <v>108742</v>
      </c>
      <c r="F240">
        <v>1372</v>
      </c>
      <c r="G240">
        <v>149138</v>
      </c>
      <c r="H240">
        <v>2626437</v>
      </c>
      <c r="I240">
        <v>0</v>
      </c>
      <c r="J240">
        <v>0</v>
      </c>
    </row>
    <row r="241" spans="1:10" x14ac:dyDescent="0.25">
      <c r="A241">
        <v>2020</v>
      </c>
      <c r="B241" t="s">
        <v>52</v>
      </c>
      <c r="C241">
        <v>10</v>
      </c>
      <c r="D241">
        <v>4</v>
      </c>
      <c r="E241">
        <v>107862</v>
      </c>
      <c r="F241">
        <v>1310</v>
      </c>
      <c r="G241">
        <v>133988</v>
      </c>
      <c r="H241">
        <v>2465554</v>
      </c>
      <c r="I241">
        <v>0</v>
      </c>
      <c r="J241">
        <v>0</v>
      </c>
    </row>
    <row r="242" spans="1:10" x14ac:dyDescent="0.25">
      <c r="A242">
        <v>2020</v>
      </c>
      <c r="B242" t="s">
        <v>52</v>
      </c>
      <c r="C242">
        <v>10</v>
      </c>
      <c r="D242">
        <v>4</v>
      </c>
      <c r="E242">
        <v>100732</v>
      </c>
      <c r="F242">
        <v>1156</v>
      </c>
      <c r="G242">
        <v>124540</v>
      </c>
      <c r="H242">
        <v>2292866</v>
      </c>
      <c r="I242">
        <v>0</v>
      </c>
      <c r="J242">
        <v>0</v>
      </c>
    </row>
    <row r="243" spans="1:10" x14ac:dyDescent="0.25">
      <c r="A243">
        <v>2020</v>
      </c>
      <c r="B243" t="s">
        <v>52</v>
      </c>
      <c r="C243">
        <v>10</v>
      </c>
      <c r="D243">
        <v>4</v>
      </c>
      <c r="E243">
        <v>91844</v>
      </c>
      <c r="F243">
        <v>966</v>
      </c>
      <c r="G243">
        <v>118608</v>
      </c>
      <c r="H243">
        <v>1944306</v>
      </c>
      <c r="I243">
        <v>0</v>
      </c>
      <c r="J243">
        <v>0</v>
      </c>
    </row>
    <row r="244" spans="1:10" x14ac:dyDescent="0.25">
      <c r="A244">
        <v>2020</v>
      </c>
      <c r="B244" t="s">
        <v>52</v>
      </c>
      <c r="C244">
        <v>10</v>
      </c>
      <c r="D244">
        <v>4</v>
      </c>
      <c r="E244">
        <v>72208</v>
      </c>
      <c r="F244">
        <v>982</v>
      </c>
      <c r="G244">
        <v>127746</v>
      </c>
      <c r="H244">
        <v>1788912</v>
      </c>
      <c r="I244">
        <v>0</v>
      </c>
      <c r="J244">
        <v>0</v>
      </c>
    </row>
    <row r="245" spans="1:10" x14ac:dyDescent="0.25">
      <c r="A245">
        <v>2020</v>
      </c>
      <c r="B245" t="s">
        <v>52</v>
      </c>
      <c r="C245">
        <v>10</v>
      </c>
      <c r="D245">
        <v>4</v>
      </c>
      <c r="E245">
        <v>86072</v>
      </c>
      <c r="F245">
        <v>1022</v>
      </c>
      <c r="G245">
        <v>116858</v>
      </c>
      <c r="H245">
        <v>2068378</v>
      </c>
      <c r="I245">
        <v>0</v>
      </c>
      <c r="J245">
        <v>0</v>
      </c>
    </row>
    <row r="246" spans="1:10" x14ac:dyDescent="0.25">
      <c r="A246">
        <v>2020</v>
      </c>
      <c r="B246" t="s">
        <v>52</v>
      </c>
      <c r="C246">
        <v>10</v>
      </c>
      <c r="D246">
        <v>4</v>
      </c>
      <c r="E246">
        <v>100376</v>
      </c>
      <c r="F246">
        <v>1030</v>
      </c>
      <c r="G246">
        <v>113188</v>
      </c>
      <c r="H246">
        <v>2217895</v>
      </c>
      <c r="I246">
        <v>0</v>
      </c>
      <c r="J246">
        <v>0</v>
      </c>
    </row>
    <row r="247" spans="1:10" x14ac:dyDescent="0.25">
      <c r="A247">
        <v>2020</v>
      </c>
      <c r="B247" t="s">
        <v>52</v>
      </c>
      <c r="C247">
        <v>10</v>
      </c>
      <c r="D247">
        <v>5</v>
      </c>
      <c r="E247">
        <v>97530</v>
      </c>
      <c r="F247">
        <v>1124</v>
      </c>
      <c r="G247">
        <v>115734</v>
      </c>
      <c r="H247">
        <v>2308243</v>
      </c>
      <c r="I247">
        <v>0</v>
      </c>
      <c r="J247">
        <v>0</v>
      </c>
    </row>
    <row r="248" spans="1:10" x14ac:dyDescent="0.25">
      <c r="A248">
        <v>2020</v>
      </c>
      <c r="B248" t="s">
        <v>52</v>
      </c>
      <c r="C248">
        <v>10</v>
      </c>
      <c r="D248">
        <v>5</v>
      </c>
      <c r="E248">
        <v>96234</v>
      </c>
      <c r="F248">
        <v>1100</v>
      </c>
      <c r="G248">
        <v>118010</v>
      </c>
      <c r="H248">
        <v>2192863</v>
      </c>
      <c r="I248">
        <v>0</v>
      </c>
      <c r="J248">
        <v>0</v>
      </c>
    </row>
    <row r="249" spans="1:10" x14ac:dyDescent="0.25">
      <c r="A249">
        <v>2020</v>
      </c>
      <c r="B249" t="s">
        <v>52</v>
      </c>
      <c r="C249">
        <v>10</v>
      </c>
      <c r="D249">
        <v>5</v>
      </c>
      <c r="E249">
        <v>94456</v>
      </c>
      <c r="F249">
        <v>938</v>
      </c>
      <c r="G249">
        <v>117364</v>
      </c>
      <c r="H249">
        <v>2263727</v>
      </c>
      <c r="I249">
        <v>0</v>
      </c>
      <c r="J249">
        <v>0</v>
      </c>
    </row>
    <row r="250" spans="1:10" x14ac:dyDescent="0.25">
      <c r="A250">
        <v>2020</v>
      </c>
      <c r="B250" t="s">
        <v>53</v>
      </c>
      <c r="C250">
        <v>11</v>
      </c>
      <c r="D250">
        <v>1</v>
      </c>
      <c r="E250">
        <v>91856</v>
      </c>
      <c r="F250">
        <v>982</v>
      </c>
      <c r="G250">
        <v>106624</v>
      </c>
      <c r="H250">
        <v>1955682</v>
      </c>
      <c r="I250">
        <v>0</v>
      </c>
      <c r="J250">
        <v>0</v>
      </c>
    </row>
    <row r="251" spans="1:10" x14ac:dyDescent="0.25">
      <c r="A251">
        <v>2020</v>
      </c>
      <c r="B251" t="s">
        <v>53</v>
      </c>
      <c r="C251">
        <v>11</v>
      </c>
      <c r="D251">
        <v>1</v>
      </c>
      <c r="E251">
        <v>75184</v>
      </c>
      <c r="F251">
        <v>996</v>
      </c>
      <c r="G251">
        <v>117048</v>
      </c>
      <c r="H251">
        <v>1978837</v>
      </c>
      <c r="I251">
        <v>0</v>
      </c>
      <c r="J251">
        <v>0</v>
      </c>
    </row>
    <row r="252" spans="1:10" x14ac:dyDescent="0.25">
      <c r="A252">
        <v>2020</v>
      </c>
      <c r="B252" t="s">
        <v>53</v>
      </c>
      <c r="C252">
        <v>11</v>
      </c>
      <c r="D252">
        <v>1</v>
      </c>
      <c r="E252">
        <v>92054</v>
      </c>
      <c r="F252">
        <v>1020</v>
      </c>
      <c r="G252">
        <v>106656</v>
      </c>
      <c r="H252">
        <v>2358956</v>
      </c>
      <c r="I252">
        <v>0</v>
      </c>
      <c r="J252">
        <v>0</v>
      </c>
    </row>
    <row r="253" spans="1:10" x14ac:dyDescent="0.25">
      <c r="A253">
        <v>2020</v>
      </c>
      <c r="B253" t="s">
        <v>53</v>
      </c>
      <c r="C253">
        <v>11</v>
      </c>
      <c r="D253">
        <v>1</v>
      </c>
      <c r="E253">
        <v>100930</v>
      </c>
      <c r="F253">
        <v>1414</v>
      </c>
      <c r="G253">
        <v>111746</v>
      </c>
      <c r="H253">
        <v>2371643</v>
      </c>
      <c r="I253">
        <v>0</v>
      </c>
      <c r="J253">
        <v>0</v>
      </c>
    </row>
    <row r="254" spans="1:10" x14ac:dyDescent="0.25">
      <c r="A254">
        <v>2020</v>
      </c>
      <c r="B254" t="s">
        <v>53</v>
      </c>
      <c r="C254">
        <v>11</v>
      </c>
      <c r="D254">
        <v>1</v>
      </c>
      <c r="E254">
        <v>95256</v>
      </c>
      <c r="F254">
        <v>1344</v>
      </c>
      <c r="G254">
        <v>108266</v>
      </c>
      <c r="H254">
        <v>2386685</v>
      </c>
      <c r="I254">
        <v>0</v>
      </c>
      <c r="J254">
        <v>0</v>
      </c>
    </row>
    <row r="255" spans="1:10" x14ac:dyDescent="0.25">
      <c r="A255">
        <v>2020</v>
      </c>
      <c r="B255" t="s">
        <v>53</v>
      </c>
      <c r="C255">
        <v>11</v>
      </c>
      <c r="D255">
        <v>1</v>
      </c>
      <c r="E255">
        <v>100718</v>
      </c>
      <c r="F255">
        <v>1154</v>
      </c>
      <c r="G255">
        <v>107984</v>
      </c>
      <c r="H255">
        <v>2311644</v>
      </c>
      <c r="I255">
        <v>0</v>
      </c>
      <c r="J255">
        <v>0</v>
      </c>
    </row>
    <row r="256" spans="1:10" x14ac:dyDescent="0.25">
      <c r="A256">
        <v>2020</v>
      </c>
      <c r="B256" t="s">
        <v>53</v>
      </c>
      <c r="C256">
        <v>11</v>
      </c>
      <c r="D256">
        <v>1</v>
      </c>
      <c r="E256">
        <v>91622</v>
      </c>
      <c r="F256">
        <v>1114</v>
      </c>
      <c r="G256">
        <v>97072</v>
      </c>
      <c r="H256">
        <v>2356053</v>
      </c>
      <c r="I256">
        <v>0</v>
      </c>
      <c r="J256">
        <v>0</v>
      </c>
    </row>
    <row r="257" spans="1:10" x14ac:dyDescent="0.25">
      <c r="A257">
        <v>2020</v>
      </c>
      <c r="B257" t="s">
        <v>53</v>
      </c>
      <c r="C257">
        <v>11</v>
      </c>
      <c r="D257">
        <v>2</v>
      </c>
      <c r="E257">
        <v>93414</v>
      </c>
      <c r="F257">
        <v>980</v>
      </c>
      <c r="G257">
        <v>96930</v>
      </c>
      <c r="H257">
        <v>1948083</v>
      </c>
      <c r="I257">
        <v>0</v>
      </c>
      <c r="J257">
        <v>0</v>
      </c>
    </row>
    <row r="258" spans="1:10" x14ac:dyDescent="0.25">
      <c r="A258">
        <v>2020</v>
      </c>
      <c r="B258" t="s">
        <v>53</v>
      </c>
      <c r="C258">
        <v>11</v>
      </c>
      <c r="D258">
        <v>2</v>
      </c>
      <c r="E258">
        <v>74238</v>
      </c>
      <c r="F258">
        <v>900</v>
      </c>
      <c r="G258">
        <v>82898</v>
      </c>
      <c r="H258">
        <v>1990582</v>
      </c>
      <c r="I258">
        <v>0</v>
      </c>
      <c r="J258">
        <v>0</v>
      </c>
    </row>
    <row r="259" spans="1:10" x14ac:dyDescent="0.25">
      <c r="A259">
        <v>2020</v>
      </c>
      <c r="B259" t="s">
        <v>53</v>
      </c>
      <c r="C259">
        <v>11</v>
      </c>
      <c r="D259">
        <v>2</v>
      </c>
      <c r="E259">
        <v>89448</v>
      </c>
      <c r="F259">
        <v>1022</v>
      </c>
      <c r="G259">
        <v>109278</v>
      </c>
      <c r="H259">
        <v>2278510</v>
      </c>
      <c r="I259">
        <v>0</v>
      </c>
      <c r="J259">
        <v>0</v>
      </c>
    </row>
    <row r="260" spans="1:10" x14ac:dyDescent="0.25">
      <c r="A260">
        <v>2020</v>
      </c>
      <c r="B260" t="s">
        <v>53</v>
      </c>
      <c r="C260">
        <v>11</v>
      </c>
      <c r="D260">
        <v>2</v>
      </c>
      <c r="E260">
        <v>96570</v>
      </c>
      <c r="F260">
        <v>1100</v>
      </c>
      <c r="G260">
        <v>105408</v>
      </c>
      <c r="H260">
        <v>2357705</v>
      </c>
      <c r="I260">
        <v>0</v>
      </c>
      <c r="J260">
        <v>0</v>
      </c>
    </row>
    <row r="261" spans="1:10" x14ac:dyDescent="0.25">
      <c r="A261">
        <v>2020</v>
      </c>
      <c r="B261" t="s">
        <v>53</v>
      </c>
      <c r="C261">
        <v>11</v>
      </c>
      <c r="D261">
        <v>2</v>
      </c>
      <c r="E261">
        <v>89168</v>
      </c>
      <c r="F261">
        <v>1088</v>
      </c>
      <c r="G261">
        <v>98708</v>
      </c>
      <c r="H261">
        <v>2298857</v>
      </c>
      <c r="I261">
        <v>0</v>
      </c>
      <c r="J261">
        <v>0</v>
      </c>
    </row>
    <row r="262" spans="1:10" x14ac:dyDescent="0.25">
      <c r="A262">
        <v>2020</v>
      </c>
      <c r="B262" t="s">
        <v>53</v>
      </c>
      <c r="C262">
        <v>11</v>
      </c>
      <c r="D262">
        <v>2</v>
      </c>
      <c r="E262">
        <v>89240</v>
      </c>
      <c r="F262">
        <v>1034</v>
      </c>
      <c r="G262">
        <v>95240</v>
      </c>
      <c r="H262">
        <v>2083832</v>
      </c>
      <c r="I262">
        <v>0</v>
      </c>
      <c r="J262">
        <v>0</v>
      </c>
    </row>
    <row r="263" spans="1:10" x14ac:dyDescent="0.25">
      <c r="A263">
        <v>2020</v>
      </c>
      <c r="B263" t="s">
        <v>53</v>
      </c>
      <c r="C263">
        <v>11</v>
      </c>
      <c r="D263">
        <v>2</v>
      </c>
      <c r="E263">
        <v>83384</v>
      </c>
      <c r="F263">
        <v>900</v>
      </c>
      <c r="G263">
        <v>84634</v>
      </c>
      <c r="H263">
        <v>1792071</v>
      </c>
      <c r="I263">
        <v>0</v>
      </c>
      <c r="J263">
        <v>0</v>
      </c>
    </row>
    <row r="264" spans="1:10" x14ac:dyDescent="0.25">
      <c r="A264">
        <v>2020</v>
      </c>
      <c r="B264" t="s">
        <v>53</v>
      </c>
      <c r="C264">
        <v>11</v>
      </c>
      <c r="D264">
        <v>3</v>
      </c>
      <c r="E264">
        <v>61362</v>
      </c>
      <c r="F264">
        <v>868</v>
      </c>
      <c r="G264">
        <v>88222</v>
      </c>
      <c r="H264">
        <v>1578485</v>
      </c>
      <c r="I264">
        <v>0</v>
      </c>
      <c r="J264">
        <v>0</v>
      </c>
    </row>
    <row r="265" spans="1:10" x14ac:dyDescent="0.25">
      <c r="A265">
        <v>2020</v>
      </c>
      <c r="B265" t="s">
        <v>53</v>
      </c>
      <c r="C265">
        <v>11</v>
      </c>
      <c r="D265">
        <v>3</v>
      </c>
      <c r="E265">
        <v>57218</v>
      </c>
      <c r="F265">
        <v>902</v>
      </c>
      <c r="G265">
        <v>80784</v>
      </c>
      <c r="H265">
        <v>1524699</v>
      </c>
      <c r="I265">
        <v>0</v>
      </c>
      <c r="J265">
        <v>0</v>
      </c>
    </row>
    <row r="266" spans="1:10" x14ac:dyDescent="0.25">
      <c r="A266">
        <v>2020</v>
      </c>
      <c r="B266" t="s">
        <v>53</v>
      </c>
      <c r="C266">
        <v>11</v>
      </c>
      <c r="D266">
        <v>3</v>
      </c>
      <c r="E266">
        <v>77096</v>
      </c>
      <c r="F266">
        <v>944</v>
      </c>
      <c r="G266">
        <v>89506</v>
      </c>
      <c r="H266">
        <v>1953727</v>
      </c>
      <c r="I266">
        <v>0</v>
      </c>
      <c r="J266">
        <v>0</v>
      </c>
    </row>
    <row r="267" spans="1:10" x14ac:dyDescent="0.25">
      <c r="A267">
        <v>2020</v>
      </c>
      <c r="B267" t="s">
        <v>53</v>
      </c>
      <c r="C267">
        <v>11</v>
      </c>
      <c r="D267">
        <v>3</v>
      </c>
      <c r="E267">
        <v>90732</v>
      </c>
      <c r="F267">
        <v>1172</v>
      </c>
      <c r="G267">
        <v>97350</v>
      </c>
      <c r="H267">
        <v>2076670</v>
      </c>
      <c r="I267">
        <v>0</v>
      </c>
      <c r="J267">
        <v>0</v>
      </c>
    </row>
    <row r="268" spans="1:10" x14ac:dyDescent="0.25">
      <c r="A268">
        <v>2020</v>
      </c>
      <c r="B268" t="s">
        <v>53</v>
      </c>
      <c r="C268">
        <v>11</v>
      </c>
      <c r="D268">
        <v>3</v>
      </c>
      <c r="E268">
        <v>92370</v>
      </c>
      <c r="F268">
        <v>1164</v>
      </c>
      <c r="G268">
        <v>90492</v>
      </c>
      <c r="H268">
        <v>2241737</v>
      </c>
      <c r="I268">
        <v>0</v>
      </c>
      <c r="J268">
        <v>0</v>
      </c>
    </row>
    <row r="269" spans="1:10" x14ac:dyDescent="0.25">
      <c r="A269">
        <v>2020</v>
      </c>
      <c r="B269" t="s">
        <v>53</v>
      </c>
      <c r="C269">
        <v>11</v>
      </c>
      <c r="D269">
        <v>3</v>
      </c>
      <c r="E269">
        <v>92566</v>
      </c>
      <c r="F269">
        <v>1128</v>
      </c>
      <c r="G269">
        <v>97936</v>
      </c>
      <c r="H269">
        <v>2220243</v>
      </c>
      <c r="I269">
        <v>0</v>
      </c>
      <c r="J269">
        <v>0</v>
      </c>
    </row>
    <row r="270" spans="1:10" x14ac:dyDescent="0.25">
      <c r="A270">
        <v>2020</v>
      </c>
      <c r="B270" t="s">
        <v>53</v>
      </c>
      <c r="C270">
        <v>11</v>
      </c>
      <c r="D270">
        <v>3</v>
      </c>
      <c r="E270">
        <v>90602</v>
      </c>
      <c r="F270">
        <v>998</v>
      </c>
      <c r="G270">
        <v>88110</v>
      </c>
      <c r="H270">
        <v>2243541</v>
      </c>
      <c r="I270">
        <v>0</v>
      </c>
      <c r="J270">
        <v>0</v>
      </c>
    </row>
    <row r="271" spans="1:10" x14ac:dyDescent="0.25">
      <c r="A271">
        <v>2020</v>
      </c>
      <c r="B271" t="s">
        <v>53</v>
      </c>
      <c r="C271">
        <v>11</v>
      </c>
      <c r="D271">
        <v>4</v>
      </c>
      <c r="E271">
        <v>88808</v>
      </c>
      <c r="F271">
        <v>1020</v>
      </c>
      <c r="G271">
        <v>82810</v>
      </c>
      <c r="H271">
        <v>1995016</v>
      </c>
      <c r="I271">
        <v>0</v>
      </c>
      <c r="J271">
        <v>0</v>
      </c>
    </row>
    <row r="272" spans="1:10" x14ac:dyDescent="0.25">
      <c r="A272">
        <v>2020</v>
      </c>
      <c r="B272" t="s">
        <v>53</v>
      </c>
      <c r="C272">
        <v>11</v>
      </c>
      <c r="D272">
        <v>4</v>
      </c>
      <c r="E272">
        <v>74882</v>
      </c>
      <c r="F272">
        <v>962</v>
      </c>
      <c r="G272">
        <v>84390</v>
      </c>
      <c r="H272">
        <v>2071110</v>
      </c>
      <c r="I272">
        <v>0</v>
      </c>
      <c r="J272">
        <v>0</v>
      </c>
    </row>
    <row r="273" spans="1:10" x14ac:dyDescent="0.25">
      <c r="A273">
        <v>2020</v>
      </c>
      <c r="B273" t="s">
        <v>53</v>
      </c>
      <c r="C273">
        <v>11</v>
      </c>
      <c r="D273">
        <v>4</v>
      </c>
      <c r="E273">
        <v>88490</v>
      </c>
      <c r="F273">
        <v>978</v>
      </c>
      <c r="G273">
        <v>75530</v>
      </c>
      <c r="H273">
        <v>2389032</v>
      </c>
      <c r="I273">
        <v>0</v>
      </c>
      <c r="J273">
        <v>0</v>
      </c>
    </row>
    <row r="274" spans="1:10" x14ac:dyDescent="0.25">
      <c r="A274">
        <v>2020</v>
      </c>
      <c r="B274" t="s">
        <v>53</v>
      </c>
      <c r="C274">
        <v>11</v>
      </c>
      <c r="D274">
        <v>4</v>
      </c>
      <c r="E274">
        <v>89398</v>
      </c>
      <c r="F274">
        <v>1036</v>
      </c>
      <c r="G274">
        <v>73164</v>
      </c>
      <c r="H274">
        <v>2363033</v>
      </c>
      <c r="I274">
        <v>0</v>
      </c>
      <c r="J274">
        <v>0</v>
      </c>
    </row>
    <row r="275" spans="1:10" x14ac:dyDescent="0.25">
      <c r="A275">
        <v>2020</v>
      </c>
      <c r="B275" t="s">
        <v>53</v>
      </c>
      <c r="C275">
        <v>11</v>
      </c>
      <c r="D275">
        <v>4</v>
      </c>
      <c r="E275">
        <v>86348</v>
      </c>
      <c r="F275">
        <v>982</v>
      </c>
      <c r="G275">
        <v>79446</v>
      </c>
      <c r="H275">
        <v>2385565</v>
      </c>
      <c r="I275">
        <v>0</v>
      </c>
      <c r="J275">
        <v>0</v>
      </c>
    </row>
    <row r="276" spans="1:10" x14ac:dyDescent="0.25">
      <c r="A276">
        <v>2020</v>
      </c>
      <c r="B276" t="s">
        <v>53</v>
      </c>
      <c r="C276">
        <v>11</v>
      </c>
      <c r="D276">
        <v>4</v>
      </c>
      <c r="E276">
        <v>82706</v>
      </c>
      <c r="F276">
        <v>972</v>
      </c>
      <c r="G276">
        <v>82354</v>
      </c>
      <c r="H276">
        <v>2385560</v>
      </c>
      <c r="I276">
        <v>0</v>
      </c>
      <c r="J276">
        <v>0</v>
      </c>
    </row>
    <row r="277" spans="1:10" x14ac:dyDescent="0.25">
      <c r="A277">
        <v>2020</v>
      </c>
      <c r="B277" t="s">
        <v>53</v>
      </c>
      <c r="C277">
        <v>11</v>
      </c>
      <c r="D277">
        <v>4</v>
      </c>
      <c r="E277">
        <v>83630</v>
      </c>
      <c r="F277">
        <v>990</v>
      </c>
      <c r="G277">
        <v>84550</v>
      </c>
      <c r="H277">
        <v>2524727</v>
      </c>
      <c r="I277">
        <v>0</v>
      </c>
      <c r="J277">
        <v>0</v>
      </c>
    </row>
    <row r="278" spans="1:10" x14ac:dyDescent="0.25">
      <c r="A278">
        <v>2020</v>
      </c>
      <c r="B278" t="s">
        <v>53</v>
      </c>
      <c r="C278">
        <v>11</v>
      </c>
      <c r="D278">
        <v>5</v>
      </c>
      <c r="E278">
        <v>78072</v>
      </c>
      <c r="F278">
        <v>888</v>
      </c>
      <c r="G278">
        <v>90304</v>
      </c>
      <c r="H278">
        <v>2222616</v>
      </c>
      <c r="I278">
        <v>0</v>
      </c>
      <c r="J278">
        <v>0</v>
      </c>
    </row>
    <row r="279" spans="1:10" x14ac:dyDescent="0.25">
      <c r="A279">
        <v>2020</v>
      </c>
      <c r="B279" t="s">
        <v>53</v>
      </c>
      <c r="C279">
        <v>11</v>
      </c>
      <c r="D279">
        <v>5</v>
      </c>
      <c r="E279">
        <v>62358</v>
      </c>
      <c r="F279">
        <v>964</v>
      </c>
      <c r="G279">
        <v>84564</v>
      </c>
      <c r="H279">
        <v>1969426</v>
      </c>
      <c r="I279">
        <v>0</v>
      </c>
      <c r="J279">
        <v>0</v>
      </c>
    </row>
    <row r="280" spans="1:10" x14ac:dyDescent="0.25">
      <c r="A280">
        <v>2020</v>
      </c>
      <c r="B280" t="s">
        <v>54</v>
      </c>
      <c r="C280">
        <v>12</v>
      </c>
      <c r="D280">
        <v>1</v>
      </c>
      <c r="E280">
        <v>72948</v>
      </c>
      <c r="F280">
        <v>1002</v>
      </c>
      <c r="G280">
        <v>86416</v>
      </c>
      <c r="H280">
        <v>2210040</v>
      </c>
      <c r="I280">
        <v>0</v>
      </c>
      <c r="J280">
        <v>0</v>
      </c>
    </row>
    <row r="281" spans="1:10" x14ac:dyDescent="0.25">
      <c r="A281">
        <v>2020</v>
      </c>
      <c r="B281" t="s">
        <v>54</v>
      </c>
      <c r="C281">
        <v>12</v>
      </c>
      <c r="D281">
        <v>1</v>
      </c>
      <c r="E281">
        <v>71012</v>
      </c>
      <c r="F281">
        <v>1052</v>
      </c>
      <c r="G281">
        <v>81816</v>
      </c>
      <c r="H281">
        <v>2305723</v>
      </c>
      <c r="I281">
        <v>0</v>
      </c>
      <c r="J281">
        <v>0</v>
      </c>
    </row>
    <row r="282" spans="1:10" x14ac:dyDescent="0.25">
      <c r="A282">
        <v>2020</v>
      </c>
      <c r="B282" t="s">
        <v>54</v>
      </c>
      <c r="C282">
        <v>12</v>
      </c>
      <c r="D282">
        <v>1</v>
      </c>
      <c r="E282">
        <v>73148</v>
      </c>
      <c r="F282">
        <v>1082</v>
      </c>
      <c r="G282">
        <v>85982</v>
      </c>
      <c r="H282">
        <v>2426602</v>
      </c>
      <c r="I282">
        <v>0</v>
      </c>
      <c r="J282">
        <v>0</v>
      </c>
    </row>
    <row r="283" spans="1:10" x14ac:dyDescent="0.25">
      <c r="A283">
        <v>2020</v>
      </c>
      <c r="B283" t="s">
        <v>54</v>
      </c>
      <c r="C283">
        <v>12</v>
      </c>
      <c r="D283">
        <v>1</v>
      </c>
      <c r="E283">
        <v>73422</v>
      </c>
      <c r="F283">
        <v>1022</v>
      </c>
      <c r="G283">
        <v>84718</v>
      </c>
      <c r="H283">
        <v>2405677</v>
      </c>
      <c r="I283">
        <v>0</v>
      </c>
      <c r="J283">
        <v>0</v>
      </c>
    </row>
    <row r="284" spans="1:10" x14ac:dyDescent="0.25">
      <c r="A284">
        <v>2020</v>
      </c>
      <c r="B284" t="s">
        <v>54</v>
      </c>
      <c r="C284">
        <v>12</v>
      </c>
      <c r="D284">
        <v>1</v>
      </c>
      <c r="E284">
        <v>72020</v>
      </c>
      <c r="F284">
        <v>964</v>
      </c>
      <c r="G284">
        <v>83770</v>
      </c>
      <c r="H284">
        <v>2344038</v>
      </c>
      <c r="I284">
        <v>0</v>
      </c>
      <c r="J284">
        <v>0</v>
      </c>
    </row>
    <row r="285" spans="1:10" x14ac:dyDescent="0.25">
      <c r="A285">
        <v>2020</v>
      </c>
      <c r="B285" t="s">
        <v>54</v>
      </c>
      <c r="C285">
        <v>12</v>
      </c>
      <c r="D285">
        <v>1</v>
      </c>
      <c r="E285">
        <v>66356</v>
      </c>
      <c r="F285">
        <v>780</v>
      </c>
      <c r="G285">
        <v>78156</v>
      </c>
      <c r="H285">
        <v>1985312</v>
      </c>
      <c r="I285">
        <v>0</v>
      </c>
      <c r="J285">
        <v>0</v>
      </c>
    </row>
    <row r="286" spans="1:10" x14ac:dyDescent="0.25">
      <c r="A286">
        <v>2020</v>
      </c>
      <c r="B286" t="s">
        <v>54</v>
      </c>
      <c r="C286">
        <v>12</v>
      </c>
      <c r="D286">
        <v>1</v>
      </c>
      <c r="E286">
        <v>52454</v>
      </c>
      <c r="F286">
        <v>772</v>
      </c>
      <c r="G286">
        <v>78586</v>
      </c>
      <c r="H286">
        <v>1984600</v>
      </c>
      <c r="I286">
        <v>0</v>
      </c>
      <c r="J286">
        <v>0</v>
      </c>
    </row>
    <row r="287" spans="1:10" x14ac:dyDescent="0.25">
      <c r="A287">
        <v>2020</v>
      </c>
      <c r="B287" t="s">
        <v>54</v>
      </c>
      <c r="C287">
        <v>12</v>
      </c>
      <c r="D287">
        <v>2</v>
      </c>
      <c r="E287">
        <v>64166</v>
      </c>
      <c r="F287">
        <v>804</v>
      </c>
      <c r="G287">
        <v>73166</v>
      </c>
      <c r="H287">
        <v>2192394</v>
      </c>
      <c r="I287">
        <v>0</v>
      </c>
      <c r="J287">
        <v>0</v>
      </c>
    </row>
    <row r="288" spans="1:10" x14ac:dyDescent="0.25">
      <c r="A288">
        <v>2020</v>
      </c>
      <c r="B288" t="s">
        <v>54</v>
      </c>
      <c r="C288">
        <v>12</v>
      </c>
      <c r="D288">
        <v>2</v>
      </c>
      <c r="E288">
        <v>63274</v>
      </c>
      <c r="F288">
        <v>826</v>
      </c>
      <c r="G288">
        <v>75386</v>
      </c>
      <c r="H288">
        <v>2063530</v>
      </c>
      <c r="I288">
        <v>0</v>
      </c>
      <c r="J288">
        <v>0</v>
      </c>
    </row>
    <row r="289" spans="1:10" x14ac:dyDescent="0.25">
      <c r="A289">
        <v>2020</v>
      </c>
      <c r="B289" t="s">
        <v>54</v>
      </c>
      <c r="C289">
        <v>12</v>
      </c>
      <c r="D289">
        <v>2</v>
      </c>
      <c r="E289">
        <v>58822</v>
      </c>
      <c r="F289">
        <v>822</v>
      </c>
      <c r="G289">
        <v>75414</v>
      </c>
      <c r="H289">
        <v>2003523</v>
      </c>
      <c r="I289">
        <v>0</v>
      </c>
      <c r="J289">
        <v>0</v>
      </c>
    </row>
    <row r="290" spans="1:10" x14ac:dyDescent="0.25">
      <c r="A290">
        <v>2020</v>
      </c>
      <c r="B290" t="s">
        <v>54</v>
      </c>
      <c r="C290">
        <v>12</v>
      </c>
      <c r="D290">
        <v>2</v>
      </c>
      <c r="E290">
        <v>59922</v>
      </c>
      <c r="F290">
        <v>884</v>
      </c>
      <c r="G290">
        <v>66984</v>
      </c>
      <c r="H290">
        <v>2231536</v>
      </c>
      <c r="I290">
        <v>0</v>
      </c>
      <c r="J290">
        <v>0</v>
      </c>
    </row>
    <row r="291" spans="1:10" x14ac:dyDescent="0.25">
      <c r="A291">
        <v>2020</v>
      </c>
      <c r="B291" t="s">
        <v>54</v>
      </c>
      <c r="C291">
        <v>12</v>
      </c>
      <c r="D291">
        <v>2</v>
      </c>
      <c r="E291">
        <v>60708</v>
      </c>
      <c r="F291">
        <v>782</v>
      </c>
      <c r="G291">
        <v>66174</v>
      </c>
      <c r="H291">
        <v>2113802</v>
      </c>
      <c r="I291">
        <v>0</v>
      </c>
      <c r="J291">
        <v>0</v>
      </c>
    </row>
    <row r="292" spans="1:10" x14ac:dyDescent="0.25">
      <c r="A292">
        <v>2020</v>
      </c>
      <c r="B292" t="s">
        <v>54</v>
      </c>
      <c r="C292">
        <v>12</v>
      </c>
      <c r="D292">
        <v>2</v>
      </c>
      <c r="E292">
        <v>54672</v>
      </c>
      <c r="F292">
        <v>676</v>
      </c>
      <c r="G292">
        <v>61280</v>
      </c>
      <c r="H292">
        <v>1964825</v>
      </c>
      <c r="I292">
        <v>0</v>
      </c>
      <c r="J292">
        <v>0</v>
      </c>
    </row>
    <row r="293" spans="1:10" x14ac:dyDescent="0.25">
      <c r="A293">
        <v>2020</v>
      </c>
      <c r="B293" t="s">
        <v>54</v>
      </c>
      <c r="C293">
        <v>12</v>
      </c>
      <c r="D293">
        <v>2</v>
      </c>
      <c r="E293">
        <v>43882</v>
      </c>
      <c r="F293">
        <v>708</v>
      </c>
      <c r="G293">
        <v>68842</v>
      </c>
      <c r="H293">
        <v>1926068</v>
      </c>
      <c r="I293">
        <v>0</v>
      </c>
      <c r="J293">
        <v>0</v>
      </c>
    </row>
    <row r="294" spans="1:10" x14ac:dyDescent="0.25">
      <c r="A294">
        <v>2020</v>
      </c>
      <c r="B294" t="s">
        <v>54</v>
      </c>
      <c r="C294">
        <v>12</v>
      </c>
      <c r="D294">
        <v>3</v>
      </c>
      <c r="E294">
        <v>52502</v>
      </c>
      <c r="F294">
        <v>768</v>
      </c>
      <c r="G294">
        <v>67706</v>
      </c>
      <c r="H294">
        <v>2203796</v>
      </c>
      <c r="I294">
        <v>0</v>
      </c>
      <c r="J294">
        <v>0</v>
      </c>
    </row>
    <row r="295" spans="1:10" x14ac:dyDescent="0.25">
      <c r="A295">
        <v>2020</v>
      </c>
      <c r="B295" t="s">
        <v>54</v>
      </c>
      <c r="C295">
        <v>12</v>
      </c>
      <c r="D295">
        <v>3</v>
      </c>
      <c r="E295">
        <v>36344</v>
      </c>
      <c r="F295">
        <v>712</v>
      </c>
      <c r="G295">
        <v>66720</v>
      </c>
      <c r="H295">
        <v>2327126</v>
      </c>
      <c r="I295">
        <v>0</v>
      </c>
      <c r="J295">
        <v>0</v>
      </c>
    </row>
    <row r="296" spans="1:10" x14ac:dyDescent="0.25">
      <c r="A296">
        <v>2020</v>
      </c>
      <c r="B296" t="s">
        <v>54</v>
      </c>
      <c r="C296">
        <v>12</v>
      </c>
      <c r="D296">
        <v>3</v>
      </c>
      <c r="E296">
        <v>53508</v>
      </c>
      <c r="F296">
        <v>684</v>
      </c>
      <c r="G296">
        <v>61782</v>
      </c>
      <c r="H296">
        <v>2295418</v>
      </c>
      <c r="I296">
        <v>0</v>
      </c>
      <c r="J296">
        <v>0</v>
      </c>
    </row>
    <row r="297" spans="1:10" x14ac:dyDescent="0.25">
      <c r="A297">
        <v>2020</v>
      </c>
      <c r="B297" t="s">
        <v>54</v>
      </c>
      <c r="C297">
        <v>12</v>
      </c>
      <c r="D297">
        <v>3</v>
      </c>
      <c r="E297">
        <v>53982</v>
      </c>
      <c r="F297">
        <v>684</v>
      </c>
      <c r="G297">
        <v>59758</v>
      </c>
      <c r="H297">
        <v>2333628</v>
      </c>
      <c r="I297">
        <v>0</v>
      </c>
      <c r="J297">
        <v>0</v>
      </c>
    </row>
    <row r="298" spans="1:10" x14ac:dyDescent="0.25">
      <c r="A298">
        <v>2020</v>
      </c>
      <c r="B298" t="s">
        <v>54</v>
      </c>
      <c r="C298">
        <v>12</v>
      </c>
      <c r="D298">
        <v>3</v>
      </c>
      <c r="E298">
        <v>53668</v>
      </c>
      <c r="F298">
        <v>684</v>
      </c>
      <c r="G298">
        <v>59516</v>
      </c>
      <c r="H298">
        <v>2265576</v>
      </c>
      <c r="I298">
        <v>0</v>
      </c>
      <c r="J298">
        <v>0</v>
      </c>
    </row>
    <row r="299" spans="1:10" x14ac:dyDescent="0.25">
      <c r="A299">
        <v>2020</v>
      </c>
      <c r="B299" t="s">
        <v>54</v>
      </c>
      <c r="C299">
        <v>12</v>
      </c>
      <c r="D299">
        <v>3</v>
      </c>
      <c r="E299">
        <v>49244</v>
      </c>
      <c r="F299">
        <v>664</v>
      </c>
      <c r="G299">
        <v>51468</v>
      </c>
      <c r="H299">
        <v>1989510</v>
      </c>
      <c r="I299">
        <v>0</v>
      </c>
      <c r="J299">
        <v>0</v>
      </c>
    </row>
    <row r="300" spans="1:10" x14ac:dyDescent="0.25">
      <c r="A300">
        <v>2020</v>
      </c>
      <c r="B300" t="s">
        <v>54</v>
      </c>
      <c r="C300">
        <v>12</v>
      </c>
      <c r="D300">
        <v>3</v>
      </c>
      <c r="E300">
        <v>38294</v>
      </c>
      <c r="F300">
        <v>604</v>
      </c>
      <c r="G300">
        <v>60500</v>
      </c>
      <c r="H300">
        <v>1967526</v>
      </c>
      <c r="I300">
        <v>0</v>
      </c>
      <c r="J300">
        <v>0</v>
      </c>
    </row>
    <row r="301" spans="1:10" x14ac:dyDescent="0.25">
      <c r="A301">
        <v>2020</v>
      </c>
      <c r="B301" t="s">
        <v>54</v>
      </c>
      <c r="C301">
        <v>12</v>
      </c>
      <c r="D301">
        <v>4</v>
      </c>
      <c r="E301">
        <v>47760</v>
      </c>
      <c r="F301">
        <v>658</v>
      </c>
      <c r="G301">
        <v>54064</v>
      </c>
      <c r="H301">
        <v>2204451</v>
      </c>
      <c r="I301">
        <v>0</v>
      </c>
      <c r="J301">
        <v>0</v>
      </c>
    </row>
    <row r="302" spans="1:10" x14ac:dyDescent="0.25">
      <c r="A302">
        <v>2020</v>
      </c>
      <c r="B302" t="s">
        <v>54</v>
      </c>
      <c r="C302">
        <v>12</v>
      </c>
      <c r="D302">
        <v>4</v>
      </c>
      <c r="E302">
        <v>49432</v>
      </c>
      <c r="F302">
        <v>630</v>
      </c>
      <c r="G302">
        <v>59892</v>
      </c>
      <c r="H302">
        <v>2112212</v>
      </c>
      <c r="I302">
        <v>0</v>
      </c>
      <c r="J302">
        <v>0</v>
      </c>
    </row>
    <row r="303" spans="1:10" x14ac:dyDescent="0.25">
      <c r="A303">
        <v>2020</v>
      </c>
      <c r="B303" t="s">
        <v>54</v>
      </c>
      <c r="C303">
        <v>12</v>
      </c>
      <c r="D303">
        <v>4</v>
      </c>
      <c r="E303">
        <v>46888</v>
      </c>
      <c r="F303">
        <v>674</v>
      </c>
      <c r="G303">
        <v>49110</v>
      </c>
      <c r="H303">
        <v>2205067</v>
      </c>
      <c r="I303">
        <v>0</v>
      </c>
      <c r="J303">
        <v>0</v>
      </c>
    </row>
    <row r="304" spans="1:10" x14ac:dyDescent="0.25">
      <c r="A304">
        <v>2020</v>
      </c>
      <c r="B304" t="s">
        <v>54</v>
      </c>
      <c r="C304">
        <v>12</v>
      </c>
      <c r="D304">
        <v>4</v>
      </c>
      <c r="E304">
        <v>44698</v>
      </c>
      <c r="F304">
        <v>502</v>
      </c>
      <c r="G304">
        <v>44368</v>
      </c>
      <c r="H304">
        <v>1925525</v>
      </c>
      <c r="I304">
        <v>0</v>
      </c>
      <c r="J304">
        <v>0</v>
      </c>
    </row>
    <row r="305" spans="1:10" x14ac:dyDescent="0.25">
      <c r="A305">
        <v>2020</v>
      </c>
      <c r="B305" t="s">
        <v>54</v>
      </c>
      <c r="C305">
        <v>12</v>
      </c>
      <c r="D305">
        <v>4</v>
      </c>
      <c r="E305">
        <v>37150</v>
      </c>
      <c r="F305">
        <v>560</v>
      </c>
      <c r="G305">
        <v>42932</v>
      </c>
      <c r="H305">
        <v>1871205</v>
      </c>
      <c r="I305">
        <v>0</v>
      </c>
      <c r="J305">
        <v>0</v>
      </c>
    </row>
    <row r="306" spans="1:10" x14ac:dyDescent="0.25">
      <c r="A306">
        <v>2020</v>
      </c>
      <c r="B306" t="s">
        <v>54</v>
      </c>
      <c r="C306">
        <v>12</v>
      </c>
      <c r="D306">
        <v>4</v>
      </c>
      <c r="E306">
        <v>40666</v>
      </c>
      <c r="F306">
        <v>562</v>
      </c>
      <c r="G306">
        <v>42194</v>
      </c>
      <c r="H306">
        <v>1699394</v>
      </c>
      <c r="I306">
        <v>0</v>
      </c>
      <c r="J306">
        <v>0</v>
      </c>
    </row>
    <row r="307" spans="1:10" x14ac:dyDescent="0.25">
      <c r="A307">
        <v>2020</v>
      </c>
      <c r="B307" t="s">
        <v>54</v>
      </c>
      <c r="C307">
        <v>12</v>
      </c>
      <c r="D307">
        <v>4</v>
      </c>
      <c r="E307">
        <v>32144</v>
      </c>
      <c r="F307">
        <v>500</v>
      </c>
      <c r="G307">
        <v>49644</v>
      </c>
      <c r="H307">
        <v>1834881</v>
      </c>
      <c r="I307">
        <v>0</v>
      </c>
      <c r="J307">
        <v>0</v>
      </c>
    </row>
    <row r="308" spans="1:10" x14ac:dyDescent="0.25">
      <c r="A308">
        <v>2020</v>
      </c>
      <c r="B308" t="s">
        <v>54</v>
      </c>
      <c r="C308">
        <v>12</v>
      </c>
      <c r="D308">
        <v>5</v>
      </c>
      <c r="E308">
        <v>41084</v>
      </c>
      <c r="F308">
        <v>570</v>
      </c>
      <c r="G308">
        <v>53178</v>
      </c>
      <c r="H308">
        <v>2177602</v>
      </c>
      <c r="I308">
        <v>0</v>
      </c>
      <c r="J308">
        <v>0</v>
      </c>
    </row>
    <row r="309" spans="1:10" x14ac:dyDescent="0.25">
      <c r="A309">
        <v>2020</v>
      </c>
      <c r="B309" t="s">
        <v>54</v>
      </c>
      <c r="C309">
        <v>12</v>
      </c>
      <c r="D309">
        <v>5</v>
      </c>
      <c r="E309">
        <v>43890</v>
      </c>
      <c r="F309">
        <v>598</v>
      </c>
      <c r="G309">
        <v>52814</v>
      </c>
      <c r="H309">
        <v>2252604</v>
      </c>
      <c r="I309">
        <v>0</v>
      </c>
      <c r="J309">
        <v>0</v>
      </c>
    </row>
    <row r="310" spans="1:10" x14ac:dyDescent="0.25">
      <c r="A310">
        <v>2020</v>
      </c>
      <c r="B310" t="s">
        <v>54</v>
      </c>
      <c r="C310">
        <v>12</v>
      </c>
      <c r="D310">
        <v>5</v>
      </c>
      <c r="E310">
        <v>38052</v>
      </c>
      <c r="F310">
        <v>488</v>
      </c>
      <c r="G310">
        <v>43938</v>
      </c>
      <c r="H310">
        <v>2188745</v>
      </c>
      <c r="I310">
        <v>0</v>
      </c>
      <c r="J310">
        <v>0</v>
      </c>
    </row>
    <row r="311" spans="1:10" x14ac:dyDescent="0.25">
      <c r="A311">
        <v>2021</v>
      </c>
      <c r="B311" t="s">
        <v>16</v>
      </c>
      <c r="C311">
        <v>1</v>
      </c>
      <c r="D311">
        <v>1</v>
      </c>
      <c r="E311">
        <v>40318</v>
      </c>
      <c r="F311">
        <v>474</v>
      </c>
      <c r="G311">
        <v>47676</v>
      </c>
      <c r="H311">
        <v>1907519</v>
      </c>
      <c r="I311">
        <v>0</v>
      </c>
      <c r="J311">
        <v>0</v>
      </c>
    </row>
    <row r="312" spans="1:10" x14ac:dyDescent="0.25">
      <c r="A312">
        <v>2021</v>
      </c>
      <c r="B312" t="s">
        <v>16</v>
      </c>
      <c r="C312">
        <v>1</v>
      </c>
      <c r="D312">
        <v>1</v>
      </c>
      <c r="E312">
        <v>36288</v>
      </c>
      <c r="F312">
        <v>432</v>
      </c>
      <c r="G312">
        <v>41806</v>
      </c>
      <c r="H312">
        <v>1926582</v>
      </c>
      <c r="I312">
        <v>0</v>
      </c>
      <c r="J312">
        <v>0</v>
      </c>
    </row>
    <row r="313" spans="1:10" x14ac:dyDescent="0.25">
      <c r="A313">
        <v>2021</v>
      </c>
      <c r="B313" t="s">
        <v>16</v>
      </c>
      <c r="C313">
        <v>1</v>
      </c>
      <c r="D313">
        <v>1</v>
      </c>
      <c r="E313">
        <v>33356</v>
      </c>
      <c r="F313">
        <v>430</v>
      </c>
      <c r="G313">
        <v>39316</v>
      </c>
      <c r="H313">
        <v>1689717</v>
      </c>
      <c r="I313">
        <v>0</v>
      </c>
      <c r="J313">
        <v>0</v>
      </c>
    </row>
    <row r="314" spans="1:10" x14ac:dyDescent="0.25">
      <c r="A314">
        <v>2021</v>
      </c>
      <c r="B314" t="s">
        <v>16</v>
      </c>
      <c r="C314">
        <v>1</v>
      </c>
      <c r="D314">
        <v>1</v>
      </c>
      <c r="E314">
        <v>32556</v>
      </c>
      <c r="F314">
        <v>400</v>
      </c>
      <c r="G314">
        <v>58418</v>
      </c>
      <c r="H314">
        <v>1724356</v>
      </c>
      <c r="I314">
        <v>0</v>
      </c>
      <c r="J314">
        <v>0</v>
      </c>
    </row>
    <row r="315" spans="1:10" x14ac:dyDescent="0.25">
      <c r="A315">
        <v>2021</v>
      </c>
      <c r="B315" t="s">
        <v>16</v>
      </c>
      <c r="C315">
        <v>1</v>
      </c>
      <c r="D315">
        <v>1</v>
      </c>
      <c r="E315">
        <v>35818</v>
      </c>
      <c r="F315">
        <v>530</v>
      </c>
      <c r="G315">
        <v>42322</v>
      </c>
      <c r="H315">
        <v>1956413</v>
      </c>
      <c r="I315">
        <v>0</v>
      </c>
      <c r="J315">
        <v>0</v>
      </c>
    </row>
    <row r="316" spans="1:10" x14ac:dyDescent="0.25">
      <c r="A316">
        <v>2021</v>
      </c>
      <c r="B316" t="s">
        <v>16</v>
      </c>
      <c r="C316">
        <v>1</v>
      </c>
      <c r="D316">
        <v>1</v>
      </c>
      <c r="E316">
        <v>40944</v>
      </c>
      <c r="F316">
        <v>444</v>
      </c>
      <c r="G316">
        <v>39378</v>
      </c>
      <c r="H316">
        <v>2013524</v>
      </c>
      <c r="I316">
        <v>0</v>
      </c>
      <c r="J316">
        <v>0</v>
      </c>
    </row>
    <row r="317" spans="1:10" x14ac:dyDescent="0.25">
      <c r="A317">
        <v>2021</v>
      </c>
      <c r="B317" t="s">
        <v>16</v>
      </c>
      <c r="C317">
        <v>1</v>
      </c>
      <c r="D317">
        <v>1</v>
      </c>
      <c r="E317">
        <v>36246</v>
      </c>
      <c r="F317">
        <v>466</v>
      </c>
      <c r="G317">
        <v>41006</v>
      </c>
      <c r="H317">
        <v>2005809</v>
      </c>
      <c r="I317">
        <v>0</v>
      </c>
      <c r="J317">
        <v>0</v>
      </c>
    </row>
    <row r="318" spans="1:10" x14ac:dyDescent="0.25">
      <c r="A318">
        <v>2021</v>
      </c>
      <c r="B318" t="s">
        <v>16</v>
      </c>
      <c r="C318">
        <v>1</v>
      </c>
      <c r="D318">
        <v>2</v>
      </c>
      <c r="E318">
        <v>36906</v>
      </c>
      <c r="F318">
        <v>458</v>
      </c>
      <c r="G318">
        <v>38484</v>
      </c>
      <c r="H318">
        <v>1987553</v>
      </c>
      <c r="I318">
        <v>0</v>
      </c>
      <c r="J318">
        <v>0</v>
      </c>
    </row>
    <row r="319" spans="1:10" x14ac:dyDescent="0.25">
      <c r="A319">
        <v>2021</v>
      </c>
      <c r="B319" t="s">
        <v>16</v>
      </c>
      <c r="C319">
        <v>1</v>
      </c>
      <c r="D319">
        <v>2</v>
      </c>
      <c r="E319">
        <v>37640</v>
      </c>
      <c r="F319">
        <v>426</v>
      </c>
      <c r="G319">
        <v>38920</v>
      </c>
      <c r="H319">
        <v>1895958</v>
      </c>
      <c r="I319">
        <v>0</v>
      </c>
      <c r="J319">
        <v>0</v>
      </c>
    </row>
    <row r="320" spans="1:10" x14ac:dyDescent="0.25">
      <c r="A320">
        <v>2021</v>
      </c>
      <c r="B320" t="s">
        <v>16</v>
      </c>
      <c r="C320">
        <v>1</v>
      </c>
      <c r="D320">
        <v>2</v>
      </c>
      <c r="E320">
        <v>32172</v>
      </c>
      <c r="F320">
        <v>300</v>
      </c>
      <c r="G320">
        <v>33474</v>
      </c>
      <c r="H320">
        <v>1614172</v>
      </c>
      <c r="I320">
        <v>0</v>
      </c>
      <c r="J320">
        <v>0</v>
      </c>
    </row>
    <row r="321" spans="1:10" x14ac:dyDescent="0.25">
      <c r="A321">
        <v>2021</v>
      </c>
      <c r="B321" t="s">
        <v>16</v>
      </c>
      <c r="C321">
        <v>1</v>
      </c>
      <c r="D321">
        <v>2</v>
      </c>
      <c r="E321">
        <v>24962</v>
      </c>
      <c r="F321">
        <v>332</v>
      </c>
      <c r="G321">
        <v>37156</v>
      </c>
      <c r="H321">
        <v>1710122</v>
      </c>
      <c r="I321">
        <v>0</v>
      </c>
      <c r="J321">
        <v>0</v>
      </c>
    </row>
    <row r="322" spans="1:10" x14ac:dyDescent="0.25">
      <c r="A322">
        <v>2021</v>
      </c>
      <c r="B322" t="s">
        <v>16</v>
      </c>
      <c r="C322">
        <v>1</v>
      </c>
      <c r="D322">
        <v>2</v>
      </c>
      <c r="E322">
        <v>31806</v>
      </c>
      <c r="F322">
        <v>400</v>
      </c>
      <c r="G322">
        <v>35524</v>
      </c>
      <c r="H322">
        <v>1823647</v>
      </c>
      <c r="I322">
        <v>0</v>
      </c>
      <c r="J322">
        <v>0</v>
      </c>
    </row>
    <row r="323" spans="1:10" x14ac:dyDescent="0.25">
      <c r="A323">
        <v>2021</v>
      </c>
      <c r="B323" t="s">
        <v>16</v>
      </c>
      <c r="C323">
        <v>1</v>
      </c>
      <c r="D323">
        <v>2</v>
      </c>
      <c r="E323">
        <v>34030</v>
      </c>
      <c r="F323">
        <v>402</v>
      </c>
      <c r="G323">
        <v>35594</v>
      </c>
      <c r="H323">
        <v>1749542</v>
      </c>
      <c r="I323">
        <v>0</v>
      </c>
      <c r="J323">
        <v>0</v>
      </c>
    </row>
    <row r="324" spans="1:10" x14ac:dyDescent="0.25">
      <c r="A324">
        <v>2021</v>
      </c>
      <c r="B324" t="s">
        <v>16</v>
      </c>
      <c r="C324">
        <v>1</v>
      </c>
      <c r="D324">
        <v>2</v>
      </c>
      <c r="E324">
        <v>31354</v>
      </c>
      <c r="F324">
        <v>378</v>
      </c>
      <c r="G324">
        <v>31886</v>
      </c>
      <c r="H324">
        <v>1678004</v>
      </c>
      <c r="I324">
        <v>0</v>
      </c>
      <c r="J324">
        <v>0</v>
      </c>
    </row>
    <row r="325" spans="1:10" x14ac:dyDescent="0.25">
      <c r="A325">
        <v>2021</v>
      </c>
      <c r="B325" t="s">
        <v>16</v>
      </c>
      <c r="C325">
        <v>1</v>
      </c>
      <c r="D325">
        <v>3</v>
      </c>
      <c r="E325">
        <v>30310</v>
      </c>
      <c r="F325">
        <v>352</v>
      </c>
      <c r="G325">
        <v>33618</v>
      </c>
      <c r="H325">
        <v>1657483</v>
      </c>
      <c r="I325">
        <v>0</v>
      </c>
      <c r="J325">
        <v>0</v>
      </c>
    </row>
    <row r="326" spans="1:10" x14ac:dyDescent="0.25">
      <c r="A326">
        <v>2021</v>
      </c>
      <c r="B326" t="s">
        <v>16</v>
      </c>
      <c r="C326">
        <v>1</v>
      </c>
      <c r="D326">
        <v>3</v>
      </c>
      <c r="E326">
        <v>27924</v>
      </c>
      <c r="F326">
        <v>290</v>
      </c>
      <c r="G326">
        <v>29026</v>
      </c>
      <c r="H326">
        <v>1412580</v>
      </c>
      <c r="I326">
        <v>33120</v>
      </c>
      <c r="J326">
        <v>0</v>
      </c>
    </row>
    <row r="327" spans="1:10" x14ac:dyDescent="0.25">
      <c r="A327">
        <v>2021</v>
      </c>
      <c r="B327" t="s">
        <v>16</v>
      </c>
      <c r="C327">
        <v>1</v>
      </c>
      <c r="D327">
        <v>3</v>
      </c>
      <c r="E327">
        <v>30558</v>
      </c>
      <c r="F327">
        <v>304</v>
      </c>
      <c r="G327">
        <v>40142</v>
      </c>
      <c r="H327">
        <v>1685264</v>
      </c>
      <c r="I327">
        <v>339211</v>
      </c>
      <c r="J327">
        <v>0</v>
      </c>
    </row>
    <row r="328" spans="1:10" x14ac:dyDescent="0.25">
      <c r="A328">
        <v>2021</v>
      </c>
      <c r="B328" t="s">
        <v>16</v>
      </c>
      <c r="C328">
        <v>1</v>
      </c>
      <c r="D328">
        <v>3</v>
      </c>
      <c r="E328">
        <v>27574</v>
      </c>
      <c r="F328">
        <v>324</v>
      </c>
      <c r="G328">
        <v>34458</v>
      </c>
      <c r="H328">
        <v>1649667</v>
      </c>
      <c r="I328">
        <v>352736</v>
      </c>
      <c r="J328">
        <v>0</v>
      </c>
    </row>
    <row r="329" spans="1:10" x14ac:dyDescent="0.25">
      <c r="A329">
        <v>2021</v>
      </c>
      <c r="B329" t="s">
        <v>16</v>
      </c>
      <c r="C329">
        <v>1</v>
      </c>
      <c r="D329">
        <v>3</v>
      </c>
      <c r="E329">
        <v>30100</v>
      </c>
      <c r="F329">
        <v>362</v>
      </c>
      <c r="G329">
        <v>34404</v>
      </c>
      <c r="H329">
        <v>1675238</v>
      </c>
      <c r="I329">
        <v>382362</v>
      </c>
      <c r="J329">
        <v>0</v>
      </c>
    </row>
    <row r="330" spans="1:10" x14ac:dyDescent="0.25">
      <c r="A330">
        <v>2021</v>
      </c>
      <c r="B330" t="s">
        <v>16</v>
      </c>
      <c r="C330">
        <v>1</v>
      </c>
      <c r="D330">
        <v>3</v>
      </c>
      <c r="E330">
        <v>28990</v>
      </c>
      <c r="F330">
        <v>322</v>
      </c>
      <c r="G330">
        <v>35468</v>
      </c>
      <c r="H330">
        <v>1720958</v>
      </c>
      <c r="I330">
        <v>468743</v>
      </c>
      <c r="J330">
        <v>0</v>
      </c>
    </row>
    <row r="331" spans="1:10" x14ac:dyDescent="0.25">
      <c r="A331">
        <v>2021</v>
      </c>
      <c r="B331" t="s">
        <v>16</v>
      </c>
      <c r="C331">
        <v>1</v>
      </c>
      <c r="D331">
        <v>3</v>
      </c>
      <c r="E331">
        <v>19974</v>
      </c>
      <c r="F331">
        <v>274</v>
      </c>
      <c r="G331">
        <v>34254</v>
      </c>
      <c r="H331">
        <v>1417281</v>
      </c>
      <c r="I331">
        <v>478599</v>
      </c>
      <c r="J331">
        <v>0</v>
      </c>
    </row>
    <row r="332" spans="1:10" x14ac:dyDescent="0.25">
      <c r="A332">
        <v>2021</v>
      </c>
      <c r="B332" t="s">
        <v>16</v>
      </c>
      <c r="C332">
        <v>1</v>
      </c>
      <c r="D332">
        <v>4</v>
      </c>
      <c r="E332">
        <v>25466</v>
      </c>
      <c r="F332">
        <v>276</v>
      </c>
      <c r="G332">
        <v>26500</v>
      </c>
      <c r="H332">
        <v>1356265</v>
      </c>
      <c r="I332">
        <v>11292</v>
      </c>
      <c r="J332">
        <v>0</v>
      </c>
    </row>
    <row r="333" spans="1:10" x14ac:dyDescent="0.25">
      <c r="A333">
        <v>2021</v>
      </c>
      <c r="B333" t="s">
        <v>16</v>
      </c>
      <c r="C333">
        <v>1</v>
      </c>
      <c r="D333">
        <v>4</v>
      </c>
      <c r="E333">
        <v>26464</v>
      </c>
      <c r="F333">
        <v>262</v>
      </c>
      <c r="G333">
        <v>26296</v>
      </c>
      <c r="H333">
        <v>1362263</v>
      </c>
      <c r="I333">
        <v>66466</v>
      </c>
      <c r="J333">
        <v>0</v>
      </c>
    </row>
    <row r="334" spans="1:10" x14ac:dyDescent="0.25">
      <c r="A334">
        <v>2021</v>
      </c>
      <c r="B334" t="s">
        <v>16</v>
      </c>
      <c r="C334">
        <v>1</v>
      </c>
      <c r="D334">
        <v>4</v>
      </c>
      <c r="E334">
        <v>29792</v>
      </c>
      <c r="F334">
        <v>312</v>
      </c>
      <c r="G334">
        <v>32066</v>
      </c>
      <c r="H334">
        <v>1653874</v>
      </c>
      <c r="I334">
        <v>380000</v>
      </c>
      <c r="J334">
        <v>0</v>
      </c>
    </row>
    <row r="335" spans="1:10" x14ac:dyDescent="0.25">
      <c r="A335">
        <v>2021</v>
      </c>
      <c r="B335" t="s">
        <v>16</v>
      </c>
      <c r="C335">
        <v>1</v>
      </c>
      <c r="D335">
        <v>4</v>
      </c>
      <c r="E335">
        <v>23112</v>
      </c>
      <c r="F335">
        <v>246</v>
      </c>
      <c r="G335">
        <v>28522</v>
      </c>
      <c r="H335">
        <v>1388000</v>
      </c>
      <c r="I335">
        <v>650348</v>
      </c>
      <c r="J335">
        <v>0</v>
      </c>
    </row>
    <row r="336" spans="1:10" x14ac:dyDescent="0.25">
      <c r="A336">
        <v>2021</v>
      </c>
      <c r="B336" t="s">
        <v>16</v>
      </c>
      <c r="C336">
        <v>1</v>
      </c>
      <c r="D336">
        <v>4</v>
      </c>
      <c r="E336">
        <v>28646</v>
      </c>
      <c r="F336">
        <v>306</v>
      </c>
      <c r="G336">
        <v>34332</v>
      </c>
      <c r="H336">
        <v>1774967</v>
      </c>
      <c r="I336">
        <v>689487</v>
      </c>
      <c r="J336">
        <v>0</v>
      </c>
    </row>
    <row r="337" spans="1:10" x14ac:dyDescent="0.25">
      <c r="A337">
        <v>2021</v>
      </c>
      <c r="B337" t="s">
        <v>16</v>
      </c>
      <c r="C337">
        <v>1</v>
      </c>
      <c r="D337">
        <v>4</v>
      </c>
      <c r="E337">
        <v>18196</v>
      </c>
      <c r="F337">
        <v>232</v>
      </c>
      <c r="G337">
        <v>32184</v>
      </c>
      <c r="H337">
        <v>1470452</v>
      </c>
      <c r="I337">
        <v>813269</v>
      </c>
      <c r="J337">
        <v>0</v>
      </c>
    </row>
    <row r="338" spans="1:10" x14ac:dyDescent="0.25">
      <c r="A338">
        <v>2021</v>
      </c>
      <c r="B338" t="s">
        <v>16</v>
      </c>
      <c r="C338">
        <v>1</v>
      </c>
      <c r="D338">
        <v>4</v>
      </c>
      <c r="E338">
        <v>37824</v>
      </c>
      <c r="F338">
        <v>324</v>
      </c>
      <c r="G338">
        <v>40630</v>
      </c>
      <c r="H338">
        <v>1539803</v>
      </c>
      <c r="I338">
        <v>1142072</v>
      </c>
      <c r="J338">
        <v>0</v>
      </c>
    </row>
    <row r="339" spans="1:10" x14ac:dyDescent="0.25">
      <c r="A339">
        <v>2021</v>
      </c>
      <c r="B339" t="s">
        <v>16</v>
      </c>
      <c r="C339">
        <v>1</v>
      </c>
      <c r="D339">
        <v>5</v>
      </c>
      <c r="E339">
        <v>23054</v>
      </c>
      <c r="F339">
        <v>232</v>
      </c>
      <c r="G339">
        <v>23764</v>
      </c>
      <c r="H339">
        <v>1260921</v>
      </c>
      <c r="I339">
        <v>29018</v>
      </c>
      <c r="J339">
        <v>0</v>
      </c>
    </row>
    <row r="340" spans="1:10" x14ac:dyDescent="0.25">
      <c r="A340">
        <v>2021</v>
      </c>
      <c r="B340" t="s">
        <v>16</v>
      </c>
      <c r="C340">
        <v>1</v>
      </c>
      <c r="D340">
        <v>5</v>
      </c>
      <c r="E340">
        <v>26146</v>
      </c>
      <c r="F340">
        <v>256</v>
      </c>
      <c r="G340">
        <v>28154</v>
      </c>
      <c r="H340">
        <v>1619574</v>
      </c>
      <c r="I340">
        <v>486572</v>
      </c>
      <c r="J340">
        <v>0</v>
      </c>
    </row>
    <row r="341" spans="1:10" x14ac:dyDescent="0.25">
      <c r="A341">
        <v>2021</v>
      </c>
      <c r="B341" t="s">
        <v>16</v>
      </c>
      <c r="C341">
        <v>1</v>
      </c>
      <c r="D341">
        <v>5</v>
      </c>
      <c r="E341">
        <v>26108</v>
      </c>
      <c r="F341">
        <v>274</v>
      </c>
      <c r="G341">
        <v>29772</v>
      </c>
      <c r="H341">
        <v>1559411</v>
      </c>
      <c r="I341">
        <v>1142271</v>
      </c>
      <c r="J341">
        <v>0</v>
      </c>
    </row>
    <row r="342" spans="1:10" x14ac:dyDescent="0.25">
      <c r="A342">
        <v>2021</v>
      </c>
      <c r="B342" t="s">
        <v>18</v>
      </c>
      <c r="C342">
        <v>2</v>
      </c>
      <c r="D342">
        <v>1</v>
      </c>
      <c r="E342">
        <v>23572</v>
      </c>
      <c r="F342">
        <v>172</v>
      </c>
      <c r="G342">
        <v>23512</v>
      </c>
      <c r="H342">
        <v>1303674</v>
      </c>
      <c r="I342">
        <v>74080</v>
      </c>
      <c r="J342">
        <v>0</v>
      </c>
    </row>
    <row r="343" spans="1:10" x14ac:dyDescent="0.25">
      <c r="A343">
        <v>2021</v>
      </c>
      <c r="B343" t="s">
        <v>18</v>
      </c>
      <c r="C343">
        <v>2</v>
      </c>
      <c r="D343">
        <v>1</v>
      </c>
      <c r="E343">
        <v>22002</v>
      </c>
      <c r="F343">
        <v>226</v>
      </c>
      <c r="G343">
        <v>28500</v>
      </c>
      <c r="H343">
        <v>1459601</v>
      </c>
      <c r="I343">
        <v>375937</v>
      </c>
      <c r="J343">
        <v>0</v>
      </c>
    </row>
    <row r="344" spans="1:10" x14ac:dyDescent="0.25">
      <c r="A344">
        <v>2021</v>
      </c>
      <c r="B344" t="s">
        <v>18</v>
      </c>
      <c r="C344">
        <v>2</v>
      </c>
      <c r="D344">
        <v>1</v>
      </c>
      <c r="E344">
        <v>17158</v>
      </c>
      <c r="F344">
        <v>188</v>
      </c>
      <c r="G344">
        <v>26886</v>
      </c>
      <c r="H344">
        <v>1309224</v>
      </c>
      <c r="I344">
        <v>380727</v>
      </c>
      <c r="J344">
        <v>0</v>
      </c>
    </row>
    <row r="345" spans="1:10" x14ac:dyDescent="0.25">
      <c r="A345">
        <v>2021</v>
      </c>
      <c r="B345" t="s">
        <v>18</v>
      </c>
      <c r="C345">
        <v>2</v>
      </c>
      <c r="D345">
        <v>1</v>
      </c>
      <c r="E345">
        <v>25850</v>
      </c>
      <c r="F345">
        <v>214</v>
      </c>
      <c r="G345">
        <v>35626</v>
      </c>
      <c r="H345">
        <v>1547348</v>
      </c>
      <c r="I345">
        <v>619662</v>
      </c>
      <c r="J345">
        <v>0</v>
      </c>
    </row>
    <row r="346" spans="1:10" x14ac:dyDescent="0.25">
      <c r="A346">
        <v>2021</v>
      </c>
      <c r="B346" t="s">
        <v>18</v>
      </c>
      <c r="C346">
        <v>2</v>
      </c>
      <c r="D346">
        <v>1</v>
      </c>
      <c r="E346">
        <v>24138</v>
      </c>
      <c r="F346">
        <v>150</v>
      </c>
      <c r="G346">
        <v>23522</v>
      </c>
      <c r="H346">
        <v>1550943</v>
      </c>
      <c r="I346">
        <v>715396</v>
      </c>
      <c r="J346">
        <v>0</v>
      </c>
    </row>
    <row r="347" spans="1:10" x14ac:dyDescent="0.25">
      <c r="A347">
        <v>2021</v>
      </c>
      <c r="B347" t="s">
        <v>18</v>
      </c>
      <c r="C347">
        <v>2</v>
      </c>
      <c r="D347">
        <v>1</v>
      </c>
      <c r="E347">
        <v>23422</v>
      </c>
      <c r="F347">
        <v>190</v>
      </c>
      <c r="G347">
        <v>29024</v>
      </c>
      <c r="H347">
        <v>1589459</v>
      </c>
      <c r="I347">
        <v>912707</v>
      </c>
      <c r="J347">
        <v>0</v>
      </c>
    </row>
    <row r="348" spans="1:10" x14ac:dyDescent="0.25">
      <c r="A348">
        <v>2021</v>
      </c>
      <c r="B348" t="s">
        <v>18</v>
      </c>
      <c r="C348">
        <v>2</v>
      </c>
      <c r="D348">
        <v>1</v>
      </c>
      <c r="E348">
        <v>24802</v>
      </c>
      <c r="F348">
        <v>240</v>
      </c>
      <c r="G348">
        <v>31576</v>
      </c>
      <c r="H348">
        <v>1581515</v>
      </c>
      <c r="I348">
        <v>1018592</v>
      </c>
      <c r="J348">
        <v>0</v>
      </c>
    </row>
    <row r="349" spans="1:10" x14ac:dyDescent="0.25">
      <c r="A349">
        <v>2021</v>
      </c>
      <c r="B349" t="s">
        <v>18</v>
      </c>
      <c r="C349">
        <v>2</v>
      </c>
      <c r="D349">
        <v>2</v>
      </c>
      <c r="E349">
        <v>23412</v>
      </c>
      <c r="F349">
        <v>182</v>
      </c>
      <c r="G349">
        <v>19000</v>
      </c>
      <c r="H349">
        <v>1200171</v>
      </c>
      <c r="I349">
        <v>40047</v>
      </c>
      <c r="J349">
        <v>1651</v>
      </c>
    </row>
    <row r="350" spans="1:10" x14ac:dyDescent="0.25">
      <c r="A350">
        <v>2021</v>
      </c>
      <c r="B350" t="s">
        <v>18</v>
      </c>
      <c r="C350">
        <v>2</v>
      </c>
      <c r="D350">
        <v>2</v>
      </c>
      <c r="E350">
        <v>24396</v>
      </c>
      <c r="F350">
        <v>178</v>
      </c>
      <c r="G350">
        <v>22214</v>
      </c>
      <c r="H350">
        <v>1524509</v>
      </c>
      <c r="I350">
        <v>529618</v>
      </c>
      <c r="J350">
        <v>47041</v>
      </c>
    </row>
    <row r="351" spans="1:10" x14ac:dyDescent="0.25">
      <c r="A351">
        <v>2021</v>
      </c>
      <c r="B351" t="s">
        <v>18</v>
      </c>
      <c r="C351">
        <v>2</v>
      </c>
      <c r="D351">
        <v>2</v>
      </c>
      <c r="E351">
        <v>21462</v>
      </c>
      <c r="F351">
        <v>188</v>
      </c>
      <c r="G351">
        <v>25856</v>
      </c>
      <c r="H351">
        <v>1524906</v>
      </c>
      <c r="I351">
        <v>701378</v>
      </c>
      <c r="J351">
        <v>0</v>
      </c>
    </row>
    <row r="352" spans="1:10" x14ac:dyDescent="0.25">
      <c r="A352">
        <v>2021</v>
      </c>
      <c r="B352" t="s">
        <v>18</v>
      </c>
      <c r="C352">
        <v>2</v>
      </c>
      <c r="D352">
        <v>2</v>
      </c>
      <c r="E352">
        <v>25078</v>
      </c>
      <c r="F352">
        <v>220</v>
      </c>
      <c r="G352">
        <v>23592</v>
      </c>
      <c r="H352">
        <v>1540009</v>
      </c>
      <c r="I352">
        <v>803978</v>
      </c>
      <c r="J352">
        <v>0</v>
      </c>
    </row>
    <row r="353" spans="1:10" x14ac:dyDescent="0.25">
      <c r="A353">
        <v>2021</v>
      </c>
      <c r="B353" t="s">
        <v>18</v>
      </c>
      <c r="C353">
        <v>2</v>
      </c>
      <c r="D353">
        <v>2</v>
      </c>
      <c r="E353">
        <v>17430</v>
      </c>
      <c r="F353">
        <v>156</v>
      </c>
      <c r="G353">
        <v>27200</v>
      </c>
      <c r="H353">
        <v>1324874</v>
      </c>
      <c r="I353">
        <v>891839</v>
      </c>
      <c r="J353">
        <v>0</v>
      </c>
    </row>
    <row r="354" spans="1:10" x14ac:dyDescent="0.25">
      <c r="A354">
        <v>2021</v>
      </c>
      <c r="B354" t="s">
        <v>18</v>
      </c>
      <c r="C354">
        <v>2</v>
      </c>
      <c r="D354">
        <v>2</v>
      </c>
      <c r="E354">
        <v>24274</v>
      </c>
      <c r="F354">
        <v>208</v>
      </c>
      <c r="G354">
        <v>22716</v>
      </c>
      <c r="H354">
        <v>1580227</v>
      </c>
      <c r="I354">
        <v>910764</v>
      </c>
      <c r="J354">
        <v>0</v>
      </c>
    </row>
    <row r="355" spans="1:10" x14ac:dyDescent="0.25">
      <c r="A355">
        <v>2021</v>
      </c>
      <c r="B355" t="s">
        <v>18</v>
      </c>
      <c r="C355">
        <v>2</v>
      </c>
      <c r="D355">
        <v>2</v>
      </c>
      <c r="E355">
        <v>18706</v>
      </c>
      <c r="F355">
        <v>170</v>
      </c>
      <c r="G355">
        <v>31444</v>
      </c>
      <c r="H355">
        <v>1601403</v>
      </c>
      <c r="I355">
        <v>965159</v>
      </c>
      <c r="J355">
        <v>0</v>
      </c>
    </row>
    <row r="356" spans="1:10" x14ac:dyDescent="0.25">
      <c r="A356">
        <v>2021</v>
      </c>
      <c r="B356" t="s">
        <v>18</v>
      </c>
      <c r="C356">
        <v>2</v>
      </c>
      <c r="D356">
        <v>3</v>
      </c>
      <c r="E356">
        <v>28556</v>
      </c>
      <c r="F356">
        <v>166</v>
      </c>
      <c r="G356">
        <v>19430</v>
      </c>
      <c r="H356">
        <v>1337352</v>
      </c>
      <c r="I356">
        <v>45705</v>
      </c>
      <c r="J356">
        <v>14232</v>
      </c>
    </row>
    <row r="357" spans="1:10" x14ac:dyDescent="0.25">
      <c r="A357">
        <v>2021</v>
      </c>
      <c r="B357" t="s">
        <v>18</v>
      </c>
      <c r="C357">
        <v>2</v>
      </c>
      <c r="D357">
        <v>3</v>
      </c>
      <c r="E357">
        <v>23184</v>
      </c>
      <c r="F357">
        <v>198</v>
      </c>
      <c r="G357">
        <v>23672</v>
      </c>
      <c r="H357">
        <v>1351626</v>
      </c>
      <c r="I357">
        <v>301425</v>
      </c>
      <c r="J357">
        <v>226338</v>
      </c>
    </row>
    <row r="358" spans="1:10" x14ac:dyDescent="0.25">
      <c r="A358">
        <v>2021</v>
      </c>
      <c r="B358" t="s">
        <v>18</v>
      </c>
      <c r="C358">
        <v>2</v>
      </c>
      <c r="D358">
        <v>3</v>
      </c>
      <c r="E358">
        <v>27838</v>
      </c>
      <c r="F358">
        <v>178</v>
      </c>
      <c r="G358">
        <v>22826</v>
      </c>
      <c r="H358">
        <v>1440552</v>
      </c>
      <c r="I358">
        <v>471215</v>
      </c>
      <c r="J358">
        <v>222336</v>
      </c>
    </row>
    <row r="359" spans="1:10" x14ac:dyDescent="0.25">
      <c r="A359">
        <v>2021</v>
      </c>
      <c r="B359" t="s">
        <v>18</v>
      </c>
      <c r="C359">
        <v>2</v>
      </c>
      <c r="D359">
        <v>3</v>
      </c>
      <c r="E359">
        <v>27832</v>
      </c>
      <c r="F359">
        <v>200</v>
      </c>
      <c r="G359">
        <v>20430</v>
      </c>
      <c r="H359">
        <v>1571442</v>
      </c>
      <c r="I359">
        <v>543927</v>
      </c>
      <c r="J359">
        <v>467719</v>
      </c>
    </row>
    <row r="360" spans="1:10" x14ac:dyDescent="0.25">
      <c r="A360">
        <v>2021</v>
      </c>
      <c r="B360" t="s">
        <v>18</v>
      </c>
      <c r="C360">
        <v>2</v>
      </c>
      <c r="D360">
        <v>3</v>
      </c>
      <c r="E360">
        <v>18172</v>
      </c>
      <c r="F360">
        <v>164</v>
      </c>
      <c r="G360">
        <v>23586</v>
      </c>
      <c r="H360">
        <v>1191659</v>
      </c>
      <c r="I360">
        <v>583024</v>
      </c>
      <c r="J360">
        <v>268156</v>
      </c>
    </row>
    <row r="361" spans="1:10" x14ac:dyDescent="0.25">
      <c r="A361">
        <v>2021</v>
      </c>
      <c r="B361" t="s">
        <v>18</v>
      </c>
      <c r="C361">
        <v>2</v>
      </c>
      <c r="D361">
        <v>3</v>
      </c>
      <c r="E361">
        <v>25724</v>
      </c>
      <c r="F361">
        <v>200</v>
      </c>
      <c r="G361">
        <v>24056</v>
      </c>
      <c r="H361">
        <v>1463010</v>
      </c>
      <c r="I361">
        <v>627562</v>
      </c>
      <c r="J361">
        <v>178509</v>
      </c>
    </row>
    <row r="362" spans="1:10" x14ac:dyDescent="0.25">
      <c r="A362">
        <v>2021</v>
      </c>
      <c r="B362" t="s">
        <v>18</v>
      </c>
      <c r="C362">
        <v>2</v>
      </c>
      <c r="D362">
        <v>3</v>
      </c>
      <c r="E362">
        <v>26476</v>
      </c>
      <c r="F362">
        <v>200</v>
      </c>
      <c r="G362">
        <v>21826</v>
      </c>
      <c r="H362">
        <v>1521908</v>
      </c>
      <c r="I362">
        <v>1009902</v>
      </c>
      <c r="J362">
        <v>477944</v>
      </c>
    </row>
    <row r="363" spans="1:10" x14ac:dyDescent="0.25">
      <c r="A363">
        <v>2021</v>
      </c>
      <c r="B363" t="s">
        <v>18</v>
      </c>
      <c r="C363">
        <v>2</v>
      </c>
      <c r="D363">
        <v>4</v>
      </c>
      <c r="E363">
        <v>31228</v>
      </c>
      <c r="F363">
        <v>216</v>
      </c>
      <c r="G363">
        <v>22582</v>
      </c>
      <c r="H363">
        <v>1416707</v>
      </c>
      <c r="I363">
        <v>0</v>
      </c>
      <c r="J363">
        <v>0</v>
      </c>
    </row>
    <row r="364" spans="1:10" x14ac:dyDescent="0.25">
      <c r="A364">
        <v>2021</v>
      </c>
      <c r="B364" t="s">
        <v>18</v>
      </c>
      <c r="C364">
        <v>2</v>
      </c>
      <c r="D364">
        <v>4</v>
      </c>
      <c r="E364">
        <v>33610</v>
      </c>
      <c r="F364">
        <v>222</v>
      </c>
      <c r="G364">
        <v>23418</v>
      </c>
      <c r="H364">
        <v>1648009</v>
      </c>
      <c r="I364">
        <v>56406</v>
      </c>
      <c r="J364">
        <v>2313</v>
      </c>
    </row>
    <row r="365" spans="1:10" x14ac:dyDescent="0.25">
      <c r="A365">
        <v>2021</v>
      </c>
      <c r="B365" t="s">
        <v>18</v>
      </c>
      <c r="C365">
        <v>2</v>
      </c>
      <c r="D365">
        <v>4</v>
      </c>
      <c r="E365">
        <v>27364</v>
      </c>
      <c r="F365">
        <v>206</v>
      </c>
      <c r="G365">
        <v>27938</v>
      </c>
      <c r="H365">
        <v>1528044</v>
      </c>
      <c r="I365">
        <v>499731</v>
      </c>
      <c r="J365">
        <v>278245</v>
      </c>
    </row>
    <row r="366" spans="1:10" x14ac:dyDescent="0.25">
      <c r="A366">
        <v>2021</v>
      </c>
      <c r="B366" t="s">
        <v>18</v>
      </c>
      <c r="C366">
        <v>2</v>
      </c>
      <c r="D366">
        <v>4</v>
      </c>
      <c r="E366">
        <v>33860</v>
      </c>
      <c r="F366">
        <v>282</v>
      </c>
      <c r="G366">
        <v>24200</v>
      </c>
      <c r="H366">
        <v>1558656</v>
      </c>
      <c r="I366">
        <v>522957</v>
      </c>
      <c r="J366">
        <v>434012</v>
      </c>
    </row>
    <row r="367" spans="1:10" x14ac:dyDescent="0.25">
      <c r="A367">
        <v>2021</v>
      </c>
      <c r="B367" t="s">
        <v>18</v>
      </c>
      <c r="C367">
        <v>2</v>
      </c>
      <c r="D367">
        <v>4</v>
      </c>
      <c r="E367">
        <v>20988</v>
      </c>
      <c r="F367">
        <v>152</v>
      </c>
      <c r="G367">
        <v>26466</v>
      </c>
      <c r="H367">
        <v>1293135</v>
      </c>
      <c r="I367">
        <v>629376</v>
      </c>
      <c r="J367">
        <v>577415</v>
      </c>
    </row>
    <row r="368" spans="1:10" x14ac:dyDescent="0.25">
      <c r="A368">
        <v>2021</v>
      </c>
      <c r="B368" t="s">
        <v>18</v>
      </c>
      <c r="C368">
        <v>2</v>
      </c>
      <c r="D368">
        <v>4</v>
      </c>
      <c r="E368">
        <v>33124</v>
      </c>
      <c r="F368">
        <v>228</v>
      </c>
      <c r="G368">
        <v>25580</v>
      </c>
      <c r="H368">
        <v>1726521</v>
      </c>
      <c r="I368">
        <v>639870</v>
      </c>
      <c r="J368">
        <v>838672</v>
      </c>
    </row>
    <row r="369" spans="1:10" x14ac:dyDescent="0.25">
      <c r="A369">
        <v>2021</v>
      </c>
      <c r="B369" t="s">
        <v>18</v>
      </c>
      <c r="C369">
        <v>2</v>
      </c>
      <c r="D369">
        <v>4</v>
      </c>
      <c r="E369">
        <v>33198</v>
      </c>
      <c r="F369">
        <v>238</v>
      </c>
      <c r="G369">
        <v>24444</v>
      </c>
      <c r="H369">
        <v>1640636</v>
      </c>
      <c r="I369">
        <v>715470</v>
      </c>
      <c r="J369">
        <v>831466</v>
      </c>
    </row>
    <row r="370" spans="1:10" x14ac:dyDescent="0.25">
      <c r="A370">
        <v>2021</v>
      </c>
      <c r="B370" t="s">
        <v>31</v>
      </c>
      <c r="C370">
        <v>3</v>
      </c>
      <c r="D370">
        <v>1</v>
      </c>
      <c r="E370">
        <v>37300</v>
      </c>
      <c r="F370">
        <v>194</v>
      </c>
      <c r="G370">
        <v>28606</v>
      </c>
      <c r="H370">
        <v>1359734</v>
      </c>
      <c r="I370">
        <v>114059</v>
      </c>
      <c r="J370">
        <v>13843</v>
      </c>
    </row>
    <row r="371" spans="1:10" x14ac:dyDescent="0.25">
      <c r="A371">
        <v>2021</v>
      </c>
      <c r="B371" t="s">
        <v>31</v>
      </c>
      <c r="C371">
        <v>3</v>
      </c>
      <c r="D371">
        <v>1</v>
      </c>
      <c r="E371">
        <v>24540</v>
      </c>
      <c r="F371">
        <v>184</v>
      </c>
      <c r="G371">
        <v>24944</v>
      </c>
      <c r="H371">
        <v>1401908</v>
      </c>
      <c r="I371">
        <v>752079</v>
      </c>
      <c r="J371">
        <v>280466</v>
      </c>
    </row>
    <row r="372" spans="1:10" x14ac:dyDescent="0.25">
      <c r="A372">
        <v>2021</v>
      </c>
      <c r="B372" t="s">
        <v>31</v>
      </c>
      <c r="C372">
        <v>3</v>
      </c>
      <c r="D372">
        <v>1</v>
      </c>
      <c r="E372">
        <v>29996</v>
      </c>
      <c r="F372">
        <v>196</v>
      </c>
      <c r="G372">
        <v>26226</v>
      </c>
      <c r="H372">
        <v>1592023</v>
      </c>
      <c r="I372">
        <v>1206934</v>
      </c>
      <c r="J372">
        <v>230886</v>
      </c>
    </row>
    <row r="373" spans="1:10" x14ac:dyDescent="0.25">
      <c r="A373">
        <v>2021</v>
      </c>
      <c r="B373" t="s">
        <v>31</v>
      </c>
      <c r="C373">
        <v>3</v>
      </c>
      <c r="D373">
        <v>1</v>
      </c>
      <c r="E373">
        <v>34850</v>
      </c>
      <c r="F373">
        <v>174</v>
      </c>
      <c r="G373">
        <v>28142</v>
      </c>
      <c r="H373">
        <v>1619923</v>
      </c>
      <c r="I373">
        <v>1577514</v>
      </c>
      <c r="J373">
        <v>324189</v>
      </c>
    </row>
    <row r="374" spans="1:10" x14ac:dyDescent="0.25">
      <c r="A374">
        <v>2021</v>
      </c>
      <c r="B374" t="s">
        <v>31</v>
      </c>
      <c r="C374">
        <v>3</v>
      </c>
      <c r="D374">
        <v>1</v>
      </c>
      <c r="E374">
        <v>33648</v>
      </c>
      <c r="F374">
        <v>226</v>
      </c>
      <c r="G374">
        <v>27576</v>
      </c>
      <c r="H374">
        <v>1616008</v>
      </c>
      <c r="I374">
        <v>2033154</v>
      </c>
      <c r="J374">
        <v>662195</v>
      </c>
    </row>
    <row r="375" spans="1:10" x14ac:dyDescent="0.25">
      <c r="A375">
        <v>2021</v>
      </c>
      <c r="B375" t="s">
        <v>31</v>
      </c>
      <c r="C375">
        <v>3</v>
      </c>
      <c r="D375">
        <v>1</v>
      </c>
      <c r="E375">
        <v>37448</v>
      </c>
      <c r="F375">
        <v>200</v>
      </c>
      <c r="G375">
        <v>28758</v>
      </c>
      <c r="H375">
        <v>1582651</v>
      </c>
      <c r="I375">
        <v>2278628</v>
      </c>
      <c r="J375">
        <v>504640</v>
      </c>
    </row>
    <row r="376" spans="1:10" x14ac:dyDescent="0.25">
      <c r="A376">
        <v>2021</v>
      </c>
      <c r="B376" t="s">
        <v>31</v>
      </c>
      <c r="C376">
        <v>3</v>
      </c>
      <c r="D376">
        <v>1</v>
      </c>
      <c r="E376">
        <v>36648</v>
      </c>
      <c r="F376">
        <v>218</v>
      </c>
      <c r="G376">
        <v>28372</v>
      </c>
      <c r="H376">
        <v>1621511</v>
      </c>
      <c r="I376">
        <v>2320443</v>
      </c>
      <c r="J376">
        <v>583299</v>
      </c>
    </row>
    <row r="377" spans="1:10" x14ac:dyDescent="0.25">
      <c r="A377">
        <v>2021</v>
      </c>
      <c r="B377" t="s">
        <v>31</v>
      </c>
      <c r="C377">
        <v>3</v>
      </c>
      <c r="D377">
        <v>2</v>
      </c>
      <c r="E377">
        <v>53026</v>
      </c>
      <c r="F377">
        <v>240</v>
      </c>
      <c r="G377">
        <v>35180</v>
      </c>
      <c r="H377">
        <v>1558359</v>
      </c>
      <c r="I377">
        <v>288959</v>
      </c>
      <c r="J377">
        <v>49193</v>
      </c>
    </row>
    <row r="378" spans="1:10" x14ac:dyDescent="0.25">
      <c r="A378">
        <v>2021</v>
      </c>
      <c r="B378" t="s">
        <v>31</v>
      </c>
      <c r="C378">
        <v>3</v>
      </c>
      <c r="D378">
        <v>2</v>
      </c>
      <c r="E378">
        <v>46596</v>
      </c>
      <c r="F378">
        <v>238</v>
      </c>
      <c r="G378">
        <v>30184</v>
      </c>
      <c r="H378">
        <v>1607486</v>
      </c>
      <c r="I378">
        <v>781786</v>
      </c>
      <c r="J378">
        <v>147275</v>
      </c>
    </row>
    <row r="379" spans="1:10" x14ac:dyDescent="0.25">
      <c r="A379">
        <v>2021</v>
      </c>
      <c r="B379" t="s">
        <v>31</v>
      </c>
      <c r="C379">
        <v>3</v>
      </c>
      <c r="D379">
        <v>2</v>
      </c>
      <c r="E379">
        <v>45702</v>
      </c>
      <c r="F379">
        <v>250</v>
      </c>
      <c r="G379">
        <v>36308</v>
      </c>
      <c r="H379">
        <v>1635068</v>
      </c>
      <c r="I379">
        <v>2032818</v>
      </c>
      <c r="J379">
        <v>567515</v>
      </c>
    </row>
    <row r="380" spans="1:10" x14ac:dyDescent="0.25">
      <c r="A380">
        <v>2021</v>
      </c>
      <c r="B380" t="s">
        <v>31</v>
      </c>
      <c r="C380">
        <v>3</v>
      </c>
      <c r="D380">
        <v>2</v>
      </c>
      <c r="E380">
        <v>35746</v>
      </c>
      <c r="F380">
        <v>266</v>
      </c>
      <c r="G380">
        <v>41286</v>
      </c>
      <c r="H380">
        <v>1553973</v>
      </c>
      <c r="I380">
        <v>2081599</v>
      </c>
      <c r="J380">
        <v>593007</v>
      </c>
    </row>
    <row r="381" spans="1:10" x14ac:dyDescent="0.25">
      <c r="A381">
        <v>2021</v>
      </c>
      <c r="B381" t="s">
        <v>31</v>
      </c>
      <c r="C381">
        <v>3</v>
      </c>
      <c r="D381">
        <v>2</v>
      </c>
      <c r="E381">
        <v>50308</v>
      </c>
      <c r="F381">
        <v>318</v>
      </c>
      <c r="G381">
        <v>33016</v>
      </c>
      <c r="H381">
        <v>1705165</v>
      </c>
      <c r="I381">
        <v>2445451</v>
      </c>
      <c r="J381">
        <v>560315</v>
      </c>
    </row>
    <row r="382" spans="1:10" x14ac:dyDescent="0.25">
      <c r="A382">
        <v>2021</v>
      </c>
      <c r="B382" t="s">
        <v>31</v>
      </c>
      <c r="C382">
        <v>3</v>
      </c>
      <c r="D382">
        <v>2</v>
      </c>
      <c r="E382">
        <v>49690</v>
      </c>
      <c r="F382">
        <v>280</v>
      </c>
      <c r="G382">
        <v>39944</v>
      </c>
      <c r="H382">
        <v>1622987</v>
      </c>
      <c r="I382">
        <v>3264797</v>
      </c>
      <c r="J382">
        <v>817514</v>
      </c>
    </row>
    <row r="383" spans="1:10" x14ac:dyDescent="0.25">
      <c r="A383">
        <v>2021</v>
      </c>
      <c r="B383" t="s">
        <v>31</v>
      </c>
      <c r="C383">
        <v>3</v>
      </c>
      <c r="D383">
        <v>2</v>
      </c>
      <c r="E383">
        <v>30706</v>
      </c>
      <c r="F383">
        <v>152</v>
      </c>
      <c r="G383">
        <v>33212</v>
      </c>
      <c r="H383">
        <v>1387315</v>
      </c>
      <c r="I383">
        <v>3383968</v>
      </c>
      <c r="J383">
        <v>604759</v>
      </c>
    </row>
    <row r="384" spans="1:10" x14ac:dyDescent="0.25">
      <c r="A384">
        <v>2021</v>
      </c>
      <c r="B384" t="s">
        <v>31</v>
      </c>
      <c r="C384">
        <v>3</v>
      </c>
      <c r="D384">
        <v>3</v>
      </c>
      <c r="E384">
        <v>94018</v>
      </c>
      <c r="F384">
        <v>426</v>
      </c>
      <c r="G384">
        <v>42410</v>
      </c>
      <c r="H384">
        <v>1910708</v>
      </c>
      <c r="I384">
        <v>898230</v>
      </c>
      <c r="J384">
        <v>26084</v>
      </c>
    </row>
    <row r="385" spans="1:10" x14ac:dyDescent="0.25">
      <c r="A385">
        <v>2021</v>
      </c>
      <c r="B385" t="s">
        <v>31</v>
      </c>
      <c r="C385">
        <v>3</v>
      </c>
      <c r="D385">
        <v>3</v>
      </c>
      <c r="E385">
        <v>71676</v>
      </c>
      <c r="F385">
        <v>342</v>
      </c>
      <c r="G385">
        <v>35586</v>
      </c>
      <c r="H385">
        <v>2048261</v>
      </c>
      <c r="I385">
        <v>3460683</v>
      </c>
      <c r="J385">
        <v>653812</v>
      </c>
    </row>
    <row r="386" spans="1:10" x14ac:dyDescent="0.25">
      <c r="A386">
        <v>2021</v>
      </c>
      <c r="B386" t="s">
        <v>31</v>
      </c>
      <c r="C386">
        <v>3</v>
      </c>
      <c r="D386">
        <v>3</v>
      </c>
      <c r="E386">
        <v>57738</v>
      </c>
      <c r="F386">
        <v>374</v>
      </c>
      <c r="G386">
        <v>35492</v>
      </c>
      <c r="H386">
        <v>1851916</v>
      </c>
      <c r="I386">
        <v>3541676</v>
      </c>
      <c r="J386">
        <v>646419</v>
      </c>
    </row>
    <row r="387" spans="1:10" x14ac:dyDescent="0.25">
      <c r="A387">
        <v>2021</v>
      </c>
      <c r="B387" t="s">
        <v>31</v>
      </c>
      <c r="C387">
        <v>3</v>
      </c>
      <c r="D387">
        <v>3</v>
      </c>
      <c r="E387">
        <v>79374</v>
      </c>
      <c r="F387">
        <v>312</v>
      </c>
      <c r="G387">
        <v>40712</v>
      </c>
      <c r="H387">
        <v>2070672</v>
      </c>
      <c r="I387">
        <v>3635846</v>
      </c>
      <c r="J387">
        <v>711737</v>
      </c>
    </row>
    <row r="388" spans="1:10" x14ac:dyDescent="0.25">
      <c r="A388">
        <v>2021</v>
      </c>
      <c r="B388" t="s">
        <v>31</v>
      </c>
      <c r="C388">
        <v>3</v>
      </c>
      <c r="D388">
        <v>3</v>
      </c>
      <c r="E388">
        <v>87630</v>
      </c>
      <c r="F388">
        <v>392</v>
      </c>
      <c r="G388">
        <v>45942</v>
      </c>
      <c r="H388">
        <v>2197427</v>
      </c>
      <c r="I388">
        <v>4555781</v>
      </c>
      <c r="J388">
        <v>479119</v>
      </c>
    </row>
    <row r="389" spans="1:10" x14ac:dyDescent="0.25">
      <c r="A389">
        <v>2021</v>
      </c>
      <c r="B389" t="s">
        <v>31</v>
      </c>
      <c r="C389">
        <v>3</v>
      </c>
      <c r="D389">
        <v>3</v>
      </c>
      <c r="E389">
        <v>81812</v>
      </c>
      <c r="F389">
        <v>376</v>
      </c>
      <c r="G389">
        <v>47246</v>
      </c>
      <c r="H389">
        <v>2081466</v>
      </c>
      <c r="I389">
        <v>4818222</v>
      </c>
      <c r="J389">
        <v>579308</v>
      </c>
    </row>
    <row r="390" spans="1:10" x14ac:dyDescent="0.25">
      <c r="A390">
        <v>2021</v>
      </c>
      <c r="B390" t="s">
        <v>31</v>
      </c>
      <c r="C390">
        <v>3</v>
      </c>
      <c r="D390">
        <v>3</v>
      </c>
      <c r="E390">
        <v>48874</v>
      </c>
      <c r="F390">
        <v>260</v>
      </c>
      <c r="G390">
        <v>40372</v>
      </c>
      <c r="H390">
        <v>1617456</v>
      </c>
      <c r="I390">
        <v>5233677</v>
      </c>
      <c r="J390">
        <v>803617</v>
      </c>
    </row>
    <row r="391" spans="1:10" x14ac:dyDescent="0.25">
      <c r="A391">
        <v>2021</v>
      </c>
      <c r="B391" t="s">
        <v>31</v>
      </c>
      <c r="C391">
        <v>3</v>
      </c>
      <c r="D391">
        <v>4</v>
      </c>
      <c r="E391">
        <v>136412</v>
      </c>
      <c r="F391">
        <v>590</v>
      </c>
      <c r="G391">
        <v>64538</v>
      </c>
      <c r="H391">
        <v>2058511</v>
      </c>
      <c r="I391">
        <v>430849</v>
      </c>
      <c r="J391">
        <v>46877</v>
      </c>
    </row>
    <row r="392" spans="1:10" x14ac:dyDescent="0.25">
      <c r="A392">
        <v>2021</v>
      </c>
      <c r="B392" t="s">
        <v>31</v>
      </c>
      <c r="C392">
        <v>3</v>
      </c>
      <c r="D392">
        <v>4</v>
      </c>
      <c r="E392">
        <v>125264</v>
      </c>
      <c r="F392">
        <v>622</v>
      </c>
      <c r="G392">
        <v>57456</v>
      </c>
      <c r="H392">
        <v>2345551</v>
      </c>
      <c r="I392">
        <v>4021322</v>
      </c>
      <c r="J392">
        <v>242073</v>
      </c>
    </row>
    <row r="393" spans="1:10" x14ac:dyDescent="0.25">
      <c r="A393">
        <v>2021</v>
      </c>
      <c r="B393" t="s">
        <v>31</v>
      </c>
      <c r="C393">
        <v>3</v>
      </c>
      <c r="D393">
        <v>4</v>
      </c>
      <c r="E393">
        <v>94478</v>
      </c>
      <c r="F393">
        <v>554</v>
      </c>
      <c r="G393">
        <v>47826</v>
      </c>
      <c r="H393">
        <v>2096072</v>
      </c>
      <c r="I393">
        <v>4185929</v>
      </c>
      <c r="J393">
        <v>436441</v>
      </c>
    </row>
    <row r="394" spans="1:10" x14ac:dyDescent="0.25">
      <c r="A394">
        <v>2021</v>
      </c>
      <c r="B394" t="s">
        <v>31</v>
      </c>
      <c r="C394">
        <v>3</v>
      </c>
      <c r="D394">
        <v>4</v>
      </c>
      <c r="E394">
        <v>106838</v>
      </c>
      <c r="F394">
        <v>498</v>
      </c>
      <c r="G394">
        <v>53150</v>
      </c>
      <c r="H394">
        <v>2198207</v>
      </c>
      <c r="I394">
        <v>4216503</v>
      </c>
      <c r="J394">
        <v>331102</v>
      </c>
    </row>
    <row r="395" spans="1:10" x14ac:dyDescent="0.25">
      <c r="A395">
        <v>2021</v>
      </c>
      <c r="B395" t="s">
        <v>31</v>
      </c>
      <c r="C395">
        <v>3</v>
      </c>
      <c r="D395">
        <v>4</v>
      </c>
      <c r="E395">
        <v>118170</v>
      </c>
      <c r="F395">
        <v>514</v>
      </c>
      <c r="G395">
        <v>65832</v>
      </c>
      <c r="H395">
        <v>2253543</v>
      </c>
      <c r="I395">
        <v>4298344</v>
      </c>
      <c r="J395">
        <v>364830</v>
      </c>
    </row>
    <row r="396" spans="1:10" x14ac:dyDescent="0.25">
      <c r="A396">
        <v>2021</v>
      </c>
      <c r="B396" t="s">
        <v>31</v>
      </c>
      <c r="C396">
        <v>3</v>
      </c>
      <c r="D396">
        <v>4</v>
      </c>
      <c r="E396">
        <v>124552</v>
      </c>
      <c r="F396">
        <v>584</v>
      </c>
      <c r="G396">
        <v>60682</v>
      </c>
      <c r="H396">
        <v>2345280</v>
      </c>
      <c r="I396">
        <v>4838554</v>
      </c>
      <c r="J396">
        <v>318192</v>
      </c>
    </row>
    <row r="397" spans="1:10" x14ac:dyDescent="0.25">
      <c r="A397">
        <v>2021</v>
      </c>
      <c r="B397" t="s">
        <v>31</v>
      </c>
      <c r="C397">
        <v>3</v>
      </c>
      <c r="D397">
        <v>4</v>
      </c>
      <c r="E397">
        <v>81272</v>
      </c>
      <c r="F397">
        <v>394</v>
      </c>
      <c r="G397">
        <v>59558</v>
      </c>
      <c r="H397">
        <v>1870628</v>
      </c>
      <c r="I397">
        <v>6102372</v>
      </c>
      <c r="J397">
        <v>696892</v>
      </c>
    </row>
    <row r="398" spans="1:10" x14ac:dyDescent="0.25">
      <c r="A398">
        <v>2021</v>
      </c>
      <c r="B398" t="s">
        <v>31</v>
      </c>
      <c r="C398">
        <v>3</v>
      </c>
      <c r="D398">
        <v>5</v>
      </c>
      <c r="E398">
        <v>112304</v>
      </c>
      <c r="F398">
        <v>532</v>
      </c>
      <c r="G398">
        <v>73978</v>
      </c>
      <c r="H398">
        <v>1706256</v>
      </c>
      <c r="I398">
        <v>1102122</v>
      </c>
      <c r="J398">
        <v>61468</v>
      </c>
    </row>
    <row r="399" spans="1:10" x14ac:dyDescent="0.25">
      <c r="A399">
        <v>2021</v>
      </c>
      <c r="B399" t="s">
        <v>31</v>
      </c>
      <c r="C399">
        <v>3</v>
      </c>
      <c r="D399">
        <v>5</v>
      </c>
      <c r="E399">
        <v>106474</v>
      </c>
      <c r="F399">
        <v>710</v>
      </c>
      <c r="G399">
        <v>82484</v>
      </c>
      <c r="H399">
        <v>1888921</v>
      </c>
      <c r="I399">
        <v>3553801</v>
      </c>
      <c r="J399">
        <v>312058</v>
      </c>
    </row>
    <row r="400" spans="1:10" x14ac:dyDescent="0.25">
      <c r="A400">
        <v>2021</v>
      </c>
      <c r="B400" t="s">
        <v>31</v>
      </c>
      <c r="C400">
        <v>3</v>
      </c>
      <c r="D400">
        <v>5</v>
      </c>
      <c r="E400">
        <v>144230</v>
      </c>
      <c r="F400">
        <v>916</v>
      </c>
      <c r="G400">
        <v>80846</v>
      </c>
      <c r="H400">
        <v>2190445</v>
      </c>
      <c r="I400">
        <v>3579181</v>
      </c>
      <c r="J400">
        <v>448267</v>
      </c>
    </row>
    <row r="401" spans="1:10" x14ac:dyDescent="0.25">
      <c r="A401">
        <v>2021</v>
      </c>
      <c r="B401" t="s">
        <v>47</v>
      </c>
      <c r="C401">
        <v>4</v>
      </c>
      <c r="D401">
        <v>1</v>
      </c>
      <c r="E401">
        <v>185988</v>
      </c>
      <c r="F401">
        <v>1028</v>
      </c>
      <c r="G401">
        <v>120118</v>
      </c>
      <c r="H401">
        <v>2424781</v>
      </c>
      <c r="I401">
        <v>5307550</v>
      </c>
      <c r="J401">
        <v>480178</v>
      </c>
    </row>
    <row r="402" spans="1:10" x14ac:dyDescent="0.25">
      <c r="A402">
        <v>2021</v>
      </c>
      <c r="B402" t="s">
        <v>47</v>
      </c>
      <c r="C402">
        <v>4</v>
      </c>
      <c r="D402">
        <v>1</v>
      </c>
      <c r="E402">
        <v>252552</v>
      </c>
      <c r="F402">
        <v>1368</v>
      </c>
      <c r="G402">
        <v>118274</v>
      </c>
      <c r="H402">
        <v>2730904</v>
      </c>
      <c r="I402">
        <v>5629312</v>
      </c>
      <c r="J402">
        <v>541834</v>
      </c>
    </row>
    <row r="403" spans="1:10" x14ac:dyDescent="0.25">
      <c r="A403">
        <v>2021</v>
      </c>
      <c r="B403" t="s">
        <v>47</v>
      </c>
      <c r="C403">
        <v>4</v>
      </c>
      <c r="D403">
        <v>1</v>
      </c>
      <c r="E403">
        <v>207588</v>
      </c>
      <c r="F403">
        <v>954</v>
      </c>
      <c r="G403">
        <v>105680</v>
      </c>
      <c r="H403">
        <v>2217529</v>
      </c>
      <c r="I403">
        <v>5878435</v>
      </c>
      <c r="J403">
        <v>370050</v>
      </c>
    </row>
    <row r="404" spans="1:10" x14ac:dyDescent="0.25">
      <c r="A404">
        <v>2021</v>
      </c>
      <c r="B404" t="s">
        <v>47</v>
      </c>
      <c r="C404">
        <v>4</v>
      </c>
      <c r="D404">
        <v>1</v>
      </c>
      <c r="E404">
        <v>162796</v>
      </c>
      <c r="F404">
        <v>936</v>
      </c>
      <c r="G404">
        <v>100768</v>
      </c>
      <c r="H404">
        <v>2339392</v>
      </c>
      <c r="I404">
        <v>6721364</v>
      </c>
      <c r="J404">
        <v>539128</v>
      </c>
    </row>
    <row r="405" spans="1:10" x14ac:dyDescent="0.25">
      <c r="A405">
        <v>2021</v>
      </c>
      <c r="B405" t="s">
        <v>47</v>
      </c>
      <c r="C405">
        <v>4</v>
      </c>
      <c r="D405">
        <v>1</v>
      </c>
      <c r="E405">
        <v>193126</v>
      </c>
      <c r="F405">
        <v>892</v>
      </c>
      <c r="G405">
        <v>100200</v>
      </c>
      <c r="H405">
        <v>2396272</v>
      </c>
      <c r="I405">
        <v>7185888</v>
      </c>
      <c r="J405">
        <v>748210</v>
      </c>
    </row>
    <row r="406" spans="1:10" x14ac:dyDescent="0.25">
      <c r="A406">
        <v>2021</v>
      </c>
      <c r="B406" t="s">
        <v>47</v>
      </c>
      <c r="C406">
        <v>4</v>
      </c>
      <c r="D406">
        <v>1</v>
      </c>
      <c r="E406">
        <v>230624</v>
      </c>
      <c r="F406">
        <v>1260</v>
      </c>
      <c r="G406">
        <v>119428</v>
      </c>
      <c r="H406">
        <v>2652275</v>
      </c>
      <c r="I406">
        <v>7319993</v>
      </c>
      <c r="J406">
        <v>624031</v>
      </c>
    </row>
    <row r="407" spans="1:10" x14ac:dyDescent="0.25">
      <c r="A407">
        <v>2021</v>
      </c>
      <c r="B407" t="s">
        <v>47</v>
      </c>
      <c r="C407">
        <v>4</v>
      </c>
      <c r="D407">
        <v>1</v>
      </c>
      <c r="E407">
        <v>178046</v>
      </c>
      <c r="F407">
        <v>1426</v>
      </c>
      <c r="G407">
        <v>88358</v>
      </c>
      <c r="H407">
        <v>2310882</v>
      </c>
      <c r="I407">
        <v>7864432</v>
      </c>
      <c r="J407">
        <v>658098</v>
      </c>
    </row>
    <row r="408" spans="1:10" x14ac:dyDescent="0.25">
      <c r="A408">
        <v>2021</v>
      </c>
      <c r="B408" t="s">
        <v>47</v>
      </c>
      <c r="C408">
        <v>4</v>
      </c>
      <c r="D408">
        <v>2</v>
      </c>
      <c r="E408">
        <v>370612</v>
      </c>
      <c r="F408">
        <v>2052</v>
      </c>
      <c r="G408">
        <v>164542</v>
      </c>
      <c r="H408">
        <v>3152905</v>
      </c>
      <c r="I408">
        <v>4511761</v>
      </c>
      <c r="J408">
        <v>751302</v>
      </c>
    </row>
    <row r="409" spans="1:10" x14ac:dyDescent="0.25">
      <c r="A409">
        <v>2021</v>
      </c>
      <c r="B409" t="s">
        <v>47</v>
      </c>
      <c r="C409">
        <v>4</v>
      </c>
      <c r="D409">
        <v>2</v>
      </c>
      <c r="E409">
        <v>339830</v>
      </c>
      <c r="F409">
        <v>1808</v>
      </c>
      <c r="G409">
        <v>150760</v>
      </c>
      <c r="H409">
        <v>2932291</v>
      </c>
      <c r="I409">
        <v>5402348</v>
      </c>
      <c r="J409">
        <v>462506</v>
      </c>
    </row>
    <row r="410" spans="1:10" x14ac:dyDescent="0.25">
      <c r="A410">
        <v>2021</v>
      </c>
      <c r="B410" t="s">
        <v>47</v>
      </c>
      <c r="C410">
        <v>4</v>
      </c>
      <c r="D410">
        <v>2</v>
      </c>
      <c r="E410">
        <v>399168</v>
      </c>
      <c r="F410">
        <v>2076</v>
      </c>
      <c r="G410">
        <v>186850</v>
      </c>
      <c r="H410">
        <v>3041835</v>
      </c>
      <c r="I410">
        <v>5754007</v>
      </c>
      <c r="J410">
        <v>870809</v>
      </c>
    </row>
    <row r="411" spans="1:10" x14ac:dyDescent="0.25">
      <c r="A411">
        <v>2021</v>
      </c>
      <c r="B411" t="s">
        <v>47</v>
      </c>
      <c r="C411">
        <v>4</v>
      </c>
      <c r="D411">
        <v>2</v>
      </c>
      <c r="E411">
        <v>305130</v>
      </c>
      <c r="F411">
        <v>1676</v>
      </c>
      <c r="G411">
        <v>180656</v>
      </c>
      <c r="H411">
        <v>3041615</v>
      </c>
      <c r="I411">
        <v>6236477</v>
      </c>
      <c r="J411">
        <v>769335</v>
      </c>
    </row>
    <row r="412" spans="1:10" x14ac:dyDescent="0.25">
      <c r="A412">
        <v>2021</v>
      </c>
      <c r="B412" t="s">
        <v>47</v>
      </c>
      <c r="C412">
        <v>4</v>
      </c>
      <c r="D412">
        <v>2</v>
      </c>
      <c r="E412">
        <v>289994</v>
      </c>
      <c r="F412">
        <v>1546</v>
      </c>
      <c r="G412">
        <v>154606</v>
      </c>
      <c r="H412">
        <v>2800738</v>
      </c>
      <c r="I412">
        <v>6595214</v>
      </c>
      <c r="J412">
        <v>836200</v>
      </c>
    </row>
    <row r="413" spans="1:10" x14ac:dyDescent="0.25">
      <c r="A413">
        <v>2021</v>
      </c>
      <c r="B413" t="s">
        <v>47</v>
      </c>
      <c r="C413">
        <v>4</v>
      </c>
      <c r="D413">
        <v>2</v>
      </c>
      <c r="E413">
        <v>321708</v>
      </c>
      <c r="F413">
        <v>1760</v>
      </c>
      <c r="G413">
        <v>193492</v>
      </c>
      <c r="H413">
        <v>2930925</v>
      </c>
      <c r="I413">
        <v>6904422</v>
      </c>
      <c r="J413">
        <v>1072177</v>
      </c>
    </row>
    <row r="414" spans="1:10" x14ac:dyDescent="0.25">
      <c r="A414">
        <v>2021</v>
      </c>
      <c r="B414" t="s">
        <v>47</v>
      </c>
      <c r="C414">
        <v>4</v>
      </c>
      <c r="D414">
        <v>2</v>
      </c>
      <c r="E414">
        <v>263756</v>
      </c>
      <c r="F414">
        <v>1604</v>
      </c>
      <c r="G414">
        <v>123658</v>
      </c>
      <c r="H414">
        <v>2930180</v>
      </c>
      <c r="I414">
        <v>7354901</v>
      </c>
      <c r="J414">
        <v>837473</v>
      </c>
    </row>
    <row r="415" spans="1:10" x14ac:dyDescent="0.25">
      <c r="A415">
        <v>2021</v>
      </c>
      <c r="B415" t="s">
        <v>47</v>
      </c>
      <c r="C415">
        <v>4</v>
      </c>
      <c r="D415">
        <v>3</v>
      </c>
      <c r="E415">
        <v>550166</v>
      </c>
      <c r="F415">
        <v>3240</v>
      </c>
      <c r="G415">
        <v>287678</v>
      </c>
      <c r="H415">
        <v>3248539</v>
      </c>
      <c r="I415">
        <v>1881012</v>
      </c>
      <c r="J415">
        <v>577746</v>
      </c>
    </row>
    <row r="416" spans="1:10" x14ac:dyDescent="0.25">
      <c r="A416">
        <v>2021</v>
      </c>
      <c r="B416" t="s">
        <v>47</v>
      </c>
      <c r="C416">
        <v>4</v>
      </c>
      <c r="D416">
        <v>3</v>
      </c>
      <c r="E416">
        <v>631504</v>
      </c>
      <c r="F416">
        <v>4202</v>
      </c>
      <c r="G416">
        <v>358868</v>
      </c>
      <c r="H416">
        <v>3668570</v>
      </c>
      <c r="I416">
        <v>3002818</v>
      </c>
      <c r="J416">
        <v>1417392</v>
      </c>
    </row>
    <row r="417" spans="1:10" x14ac:dyDescent="0.25">
      <c r="A417">
        <v>2021</v>
      </c>
      <c r="B417" t="s">
        <v>47</v>
      </c>
      <c r="C417">
        <v>4</v>
      </c>
      <c r="D417">
        <v>3</v>
      </c>
      <c r="E417">
        <v>588756</v>
      </c>
      <c r="F417">
        <v>4042</v>
      </c>
      <c r="G417">
        <v>333336</v>
      </c>
      <c r="H417">
        <v>3562527</v>
      </c>
      <c r="I417">
        <v>3967890</v>
      </c>
      <c r="J417">
        <v>1988084</v>
      </c>
    </row>
    <row r="418" spans="1:10" x14ac:dyDescent="0.25">
      <c r="A418">
        <v>2021</v>
      </c>
      <c r="B418" t="s">
        <v>47</v>
      </c>
      <c r="C418">
        <v>4</v>
      </c>
      <c r="D418">
        <v>3</v>
      </c>
      <c r="E418">
        <v>521790</v>
      </c>
      <c r="F418">
        <v>2996</v>
      </c>
      <c r="G418">
        <v>276418</v>
      </c>
      <c r="H418">
        <v>3466244</v>
      </c>
      <c r="I418">
        <v>4039305</v>
      </c>
      <c r="J418">
        <v>1305726</v>
      </c>
    </row>
    <row r="419" spans="1:10" x14ac:dyDescent="0.25">
      <c r="A419">
        <v>2021</v>
      </c>
      <c r="B419" t="s">
        <v>47</v>
      </c>
      <c r="C419">
        <v>4</v>
      </c>
      <c r="D419">
        <v>3</v>
      </c>
      <c r="E419">
        <v>468004</v>
      </c>
      <c r="F419">
        <v>2676</v>
      </c>
      <c r="G419">
        <v>245772</v>
      </c>
      <c r="H419">
        <v>3290339</v>
      </c>
      <c r="I419">
        <v>4111362</v>
      </c>
      <c r="J419">
        <v>1286206</v>
      </c>
    </row>
    <row r="420" spans="1:10" x14ac:dyDescent="0.25">
      <c r="A420">
        <v>2021</v>
      </c>
      <c r="B420" t="s">
        <v>47</v>
      </c>
      <c r="C420">
        <v>4</v>
      </c>
      <c r="D420">
        <v>3</v>
      </c>
      <c r="E420">
        <v>433676</v>
      </c>
      <c r="F420">
        <v>2368</v>
      </c>
      <c r="G420">
        <v>235798</v>
      </c>
      <c r="H420">
        <v>3125623</v>
      </c>
      <c r="I420">
        <v>4333839</v>
      </c>
      <c r="J420">
        <v>1098179</v>
      </c>
    </row>
    <row r="421" spans="1:10" x14ac:dyDescent="0.25">
      <c r="A421">
        <v>2021</v>
      </c>
      <c r="B421" t="s">
        <v>47</v>
      </c>
      <c r="C421">
        <v>4</v>
      </c>
      <c r="D421">
        <v>3</v>
      </c>
      <c r="E421">
        <v>514034</v>
      </c>
      <c r="F421">
        <v>3514</v>
      </c>
      <c r="G421">
        <v>308738</v>
      </c>
      <c r="H421">
        <v>3190904</v>
      </c>
      <c r="I421">
        <v>4570452</v>
      </c>
      <c r="J421">
        <v>1960304</v>
      </c>
    </row>
    <row r="422" spans="1:10" x14ac:dyDescent="0.25">
      <c r="A422">
        <v>2021</v>
      </c>
      <c r="B422" t="s">
        <v>47</v>
      </c>
      <c r="C422">
        <v>4</v>
      </c>
      <c r="D422">
        <v>4</v>
      </c>
      <c r="E422">
        <v>709316</v>
      </c>
      <c r="F422">
        <v>5616</v>
      </c>
      <c r="G422">
        <v>437252</v>
      </c>
      <c r="H422">
        <v>3446337</v>
      </c>
      <c r="I422">
        <v>1370482</v>
      </c>
      <c r="J422">
        <v>617487</v>
      </c>
    </row>
    <row r="423" spans="1:10" x14ac:dyDescent="0.25">
      <c r="A423">
        <v>2021</v>
      </c>
      <c r="B423" t="s">
        <v>47</v>
      </c>
      <c r="C423">
        <v>4</v>
      </c>
      <c r="D423">
        <v>4</v>
      </c>
      <c r="E423">
        <v>758806</v>
      </c>
      <c r="F423">
        <v>7292</v>
      </c>
      <c r="G423">
        <v>548342</v>
      </c>
      <c r="H423">
        <v>3863607</v>
      </c>
      <c r="I423">
        <v>2559692</v>
      </c>
      <c r="J423">
        <v>1812093</v>
      </c>
    </row>
    <row r="424" spans="1:10" x14ac:dyDescent="0.25">
      <c r="A424">
        <v>2021</v>
      </c>
      <c r="B424" t="s">
        <v>47</v>
      </c>
      <c r="C424">
        <v>4</v>
      </c>
      <c r="D424">
        <v>4</v>
      </c>
      <c r="E424">
        <v>725826</v>
      </c>
      <c r="F424">
        <v>6572</v>
      </c>
      <c r="G424">
        <v>524698</v>
      </c>
      <c r="H424">
        <v>3767411</v>
      </c>
      <c r="I424">
        <v>3133328</v>
      </c>
      <c r="J424">
        <v>1962691</v>
      </c>
    </row>
    <row r="425" spans="1:10" x14ac:dyDescent="0.25">
      <c r="A425">
        <v>2021</v>
      </c>
      <c r="B425" t="s">
        <v>47</v>
      </c>
      <c r="C425">
        <v>4</v>
      </c>
      <c r="D425">
        <v>4</v>
      </c>
      <c r="E425">
        <v>697992</v>
      </c>
      <c r="F425">
        <v>5522</v>
      </c>
      <c r="G425">
        <v>431618</v>
      </c>
      <c r="H425">
        <v>3815783</v>
      </c>
      <c r="I425">
        <v>3284028</v>
      </c>
      <c r="J425">
        <v>1775266</v>
      </c>
    </row>
    <row r="426" spans="1:10" x14ac:dyDescent="0.25">
      <c r="A426">
        <v>2021</v>
      </c>
      <c r="B426" t="s">
        <v>47</v>
      </c>
      <c r="C426">
        <v>4</v>
      </c>
      <c r="D426">
        <v>4</v>
      </c>
      <c r="E426">
        <v>690592</v>
      </c>
      <c r="F426">
        <v>5240</v>
      </c>
      <c r="G426">
        <v>441090</v>
      </c>
      <c r="H426">
        <v>3925618</v>
      </c>
      <c r="I426">
        <v>3720684</v>
      </c>
      <c r="J426">
        <v>2059881</v>
      </c>
    </row>
    <row r="427" spans="1:10" x14ac:dyDescent="0.25">
      <c r="A427">
        <v>2021</v>
      </c>
      <c r="B427" t="s">
        <v>47</v>
      </c>
      <c r="C427">
        <v>4</v>
      </c>
      <c r="D427">
        <v>4</v>
      </c>
      <c r="E427">
        <v>665062</v>
      </c>
      <c r="F427">
        <v>4514</v>
      </c>
      <c r="G427">
        <v>384634</v>
      </c>
      <c r="H427">
        <v>3753521</v>
      </c>
      <c r="I427">
        <v>3845289</v>
      </c>
      <c r="J427">
        <v>2425328</v>
      </c>
    </row>
    <row r="428" spans="1:10" x14ac:dyDescent="0.25">
      <c r="A428">
        <v>2021</v>
      </c>
      <c r="B428" t="s">
        <v>47</v>
      </c>
      <c r="C428">
        <v>4</v>
      </c>
      <c r="D428">
        <v>4</v>
      </c>
      <c r="E428">
        <v>638942</v>
      </c>
      <c r="F428">
        <v>5524</v>
      </c>
      <c r="G428">
        <v>498018</v>
      </c>
      <c r="H428">
        <v>3442204</v>
      </c>
      <c r="I428">
        <v>4185876</v>
      </c>
      <c r="J428">
        <v>2518085</v>
      </c>
    </row>
    <row r="429" spans="1:10" x14ac:dyDescent="0.25">
      <c r="A429">
        <v>2021</v>
      </c>
      <c r="B429" t="s">
        <v>47</v>
      </c>
      <c r="C429">
        <v>4</v>
      </c>
      <c r="D429">
        <v>5</v>
      </c>
      <c r="E429">
        <v>773546</v>
      </c>
      <c r="F429">
        <v>7004</v>
      </c>
      <c r="G429">
        <v>583454</v>
      </c>
      <c r="H429">
        <v>4070077</v>
      </c>
      <c r="I429">
        <v>2546354</v>
      </c>
      <c r="J429">
        <v>1889797</v>
      </c>
    </row>
    <row r="430" spans="1:10" x14ac:dyDescent="0.25">
      <c r="A430">
        <v>2021</v>
      </c>
      <c r="B430" t="s">
        <v>47</v>
      </c>
      <c r="C430">
        <v>4</v>
      </c>
      <c r="D430">
        <v>5</v>
      </c>
      <c r="E430">
        <v>804028</v>
      </c>
      <c r="F430">
        <v>7050</v>
      </c>
      <c r="G430">
        <v>598396</v>
      </c>
      <c r="H430">
        <v>4109487</v>
      </c>
      <c r="I430">
        <v>3136639</v>
      </c>
      <c r="J430">
        <v>2339986</v>
      </c>
    </row>
    <row r="431" spans="1:10" x14ac:dyDescent="0.25">
      <c r="A431">
        <v>2021</v>
      </c>
      <c r="B431" t="s">
        <v>17</v>
      </c>
      <c r="C431">
        <v>5</v>
      </c>
      <c r="D431">
        <v>1</v>
      </c>
      <c r="E431">
        <v>740180</v>
      </c>
      <c r="F431">
        <v>6846</v>
      </c>
      <c r="G431">
        <v>600008</v>
      </c>
      <c r="H431">
        <v>3517475</v>
      </c>
      <c r="I431">
        <v>405867</v>
      </c>
      <c r="J431">
        <v>357697</v>
      </c>
    </row>
    <row r="432" spans="1:10" x14ac:dyDescent="0.25">
      <c r="A432">
        <v>2021</v>
      </c>
      <c r="B432" t="s">
        <v>17</v>
      </c>
      <c r="C432">
        <v>5</v>
      </c>
      <c r="D432">
        <v>1</v>
      </c>
      <c r="E432">
        <v>765694</v>
      </c>
      <c r="F432">
        <v>7572</v>
      </c>
      <c r="G432">
        <v>675396</v>
      </c>
      <c r="H432">
        <v>3595333</v>
      </c>
      <c r="I432">
        <v>1631182</v>
      </c>
      <c r="J432">
        <v>1478007</v>
      </c>
    </row>
    <row r="433" spans="1:10" x14ac:dyDescent="0.25">
      <c r="A433">
        <v>2021</v>
      </c>
      <c r="B433" t="s">
        <v>17</v>
      </c>
      <c r="C433">
        <v>5</v>
      </c>
      <c r="D433">
        <v>1</v>
      </c>
      <c r="E433">
        <v>711538</v>
      </c>
      <c r="F433">
        <v>6878</v>
      </c>
      <c r="G433">
        <v>637820</v>
      </c>
      <c r="H433">
        <v>3491681</v>
      </c>
      <c r="I433">
        <v>1702825</v>
      </c>
      <c r="J433">
        <v>1754998</v>
      </c>
    </row>
    <row r="434" spans="1:10" x14ac:dyDescent="0.25">
      <c r="A434">
        <v>2021</v>
      </c>
      <c r="B434" t="s">
        <v>17</v>
      </c>
      <c r="C434">
        <v>5</v>
      </c>
      <c r="D434">
        <v>1</v>
      </c>
      <c r="E434">
        <v>825248</v>
      </c>
      <c r="F434">
        <v>7958</v>
      </c>
      <c r="G434">
        <v>661436</v>
      </c>
      <c r="H434">
        <v>4059014</v>
      </c>
      <c r="I434">
        <v>1857502</v>
      </c>
      <c r="J434">
        <v>2166695</v>
      </c>
    </row>
    <row r="435" spans="1:10" x14ac:dyDescent="0.25">
      <c r="A435">
        <v>2021</v>
      </c>
      <c r="B435" t="s">
        <v>17</v>
      </c>
      <c r="C435">
        <v>5</v>
      </c>
      <c r="D435">
        <v>1</v>
      </c>
      <c r="E435">
        <v>813802</v>
      </c>
      <c r="F435">
        <v>8466</v>
      </c>
      <c r="G435">
        <v>655350</v>
      </c>
      <c r="H435">
        <v>4046305</v>
      </c>
      <c r="I435">
        <v>2046520</v>
      </c>
      <c r="J435">
        <v>2688936</v>
      </c>
    </row>
    <row r="436" spans="1:10" x14ac:dyDescent="0.25">
      <c r="A436">
        <v>2021</v>
      </c>
      <c r="B436" t="s">
        <v>17</v>
      </c>
      <c r="C436">
        <v>5</v>
      </c>
      <c r="D436">
        <v>1</v>
      </c>
      <c r="E436">
        <v>828560</v>
      </c>
      <c r="F436">
        <v>7846</v>
      </c>
      <c r="G436">
        <v>656698</v>
      </c>
      <c r="H436">
        <v>4054365</v>
      </c>
      <c r="I436">
        <v>2223041</v>
      </c>
      <c r="J436">
        <v>2684440</v>
      </c>
    </row>
    <row r="437" spans="1:10" x14ac:dyDescent="0.25">
      <c r="A437">
        <v>2021</v>
      </c>
      <c r="B437" t="s">
        <v>17</v>
      </c>
      <c r="C437">
        <v>5</v>
      </c>
      <c r="D437">
        <v>1</v>
      </c>
      <c r="E437">
        <v>785152</v>
      </c>
      <c r="F437">
        <v>7370</v>
      </c>
      <c r="G437">
        <v>617376</v>
      </c>
      <c r="H437">
        <v>3973355</v>
      </c>
      <c r="I437">
        <v>2226100</v>
      </c>
      <c r="J437">
        <v>1415142</v>
      </c>
    </row>
    <row r="438" spans="1:10" x14ac:dyDescent="0.25">
      <c r="A438">
        <v>2021</v>
      </c>
      <c r="B438" t="s">
        <v>17</v>
      </c>
      <c r="C438">
        <v>5</v>
      </c>
      <c r="D438">
        <v>2</v>
      </c>
      <c r="E438">
        <v>732910</v>
      </c>
      <c r="F438">
        <v>7498</v>
      </c>
      <c r="G438">
        <v>707554</v>
      </c>
      <c r="H438">
        <v>3446842</v>
      </c>
      <c r="I438">
        <v>848620</v>
      </c>
      <c r="J438">
        <v>625011</v>
      </c>
    </row>
    <row r="439" spans="1:10" x14ac:dyDescent="0.25">
      <c r="A439">
        <v>2021</v>
      </c>
      <c r="B439" t="s">
        <v>17</v>
      </c>
      <c r="C439">
        <v>5</v>
      </c>
      <c r="D439">
        <v>2</v>
      </c>
      <c r="E439">
        <v>652512</v>
      </c>
      <c r="F439">
        <v>7778</v>
      </c>
      <c r="G439">
        <v>706400</v>
      </c>
      <c r="H439">
        <v>3755437</v>
      </c>
      <c r="I439">
        <v>1312538</v>
      </c>
      <c r="J439">
        <v>1005452</v>
      </c>
    </row>
    <row r="440" spans="1:10" x14ac:dyDescent="0.25">
      <c r="A440">
        <v>2021</v>
      </c>
      <c r="B440" t="s">
        <v>17</v>
      </c>
      <c r="C440">
        <v>5</v>
      </c>
      <c r="D440">
        <v>2</v>
      </c>
      <c r="E440">
        <v>807616</v>
      </c>
      <c r="F440">
        <v>8184</v>
      </c>
      <c r="G440">
        <v>772790</v>
      </c>
      <c r="H440">
        <v>4014568</v>
      </c>
      <c r="I440">
        <v>1734254</v>
      </c>
      <c r="J440">
        <v>2443707</v>
      </c>
    </row>
    <row r="441" spans="1:10" x14ac:dyDescent="0.25">
      <c r="A441">
        <v>2021</v>
      </c>
      <c r="B441" t="s">
        <v>17</v>
      </c>
      <c r="C441">
        <v>5</v>
      </c>
      <c r="D441">
        <v>2</v>
      </c>
      <c r="E441">
        <v>725264</v>
      </c>
      <c r="F441">
        <v>8256</v>
      </c>
      <c r="G441">
        <v>704010</v>
      </c>
      <c r="H441">
        <v>4015673</v>
      </c>
      <c r="I441">
        <v>2075285</v>
      </c>
      <c r="J441">
        <v>1872476</v>
      </c>
    </row>
    <row r="442" spans="1:10" x14ac:dyDescent="0.25">
      <c r="A442">
        <v>2021</v>
      </c>
      <c r="B442" t="s">
        <v>17</v>
      </c>
      <c r="C442">
        <v>5</v>
      </c>
      <c r="D442">
        <v>2</v>
      </c>
      <c r="E442">
        <v>686010</v>
      </c>
      <c r="F442">
        <v>8000</v>
      </c>
      <c r="G442">
        <v>689352</v>
      </c>
      <c r="H442">
        <v>3999781</v>
      </c>
      <c r="I442">
        <v>2120299</v>
      </c>
      <c r="J442">
        <v>2041007</v>
      </c>
    </row>
    <row r="443" spans="1:10" x14ac:dyDescent="0.25">
      <c r="A443">
        <v>2021</v>
      </c>
      <c r="B443" t="s">
        <v>17</v>
      </c>
      <c r="C443">
        <v>5</v>
      </c>
      <c r="D443">
        <v>2</v>
      </c>
      <c r="E443">
        <v>658982</v>
      </c>
      <c r="F443">
        <v>7758</v>
      </c>
      <c r="G443">
        <v>711860</v>
      </c>
      <c r="H443">
        <v>3703147</v>
      </c>
      <c r="I443">
        <v>2177063</v>
      </c>
      <c r="J443">
        <v>2880963</v>
      </c>
    </row>
    <row r="444" spans="1:10" x14ac:dyDescent="0.25">
      <c r="A444">
        <v>2021</v>
      </c>
      <c r="B444" t="s">
        <v>17</v>
      </c>
      <c r="C444">
        <v>5</v>
      </c>
      <c r="D444">
        <v>2</v>
      </c>
      <c r="E444">
        <v>697110</v>
      </c>
      <c r="F444">
        <v>8396</v>
      </c>
      <c r="G444">
        <v>710796</v>
      </c>
      <c r="H444">
        <v>4041967</v>
      </c>
      <c r="I444">
        <v>2248566</v>
      </c>
      <c r="J444">
        <v>2792673</v>
      </c>
    </row>
    <row r="445" spans="1:10" x14ac:dyDescent="0.25">
      <c r="A445">
        <v>2021</v>
      </c>
      <c r="B445" t="s">
        <v>17</v>
      </c>
      <c r="C445">
        <v>5</v>
      </c>
      <c r="D445">
        <v>3</v>
      </c>
      <c r="E445">
        <v>563674</v>
      </c>
      <c r="F445">
        <v>8196</v>
      </c>
      <c r="G445">
        <v>757052</v>
      </c>
      <c r="H445">
        <v>3610532</v>
      </c>
      <c r="I445">
        <v>1246485</v>
      </c>
      <c r="J445">
        <v>159052</v>
      </c>
    </row>
    <row r="446" spans="1:10" x14ac:dyDescent="0.25">
      <c r="A446">
        <v>2021</v>
      </c>
      <c r="B446" t="s">
        <v>17</v>
      </c>
      <c r="C446">
        <v>5</v>
      </c>
      <c r="D446">
        <v>3</v>
      </c>
      <c r="E446">
        <v>552374</v>
      </c>
      <c r="F446">
        <v>7754</v>
      </c>
      <c r="G446">
        <v>738010</v>
      </c>
      <c r="H446">
        <v>4322959</v>
      </c>
      <c r="I446">
        <v>2078010</v>
      </c>
      <c r="J446">
        <v>316219</v>
      </c>
    </row>
    <row r="447" spans="1:10" x14ac:dyDescent="0.25">
      <c r="A447">
        <v>2021</v>
      </c>
      <c r="B447" t="s">
        <v>17</v>
      </c>
      <c r="C447">
        <v>5</v>
      </c>
      <c r="D447">
        <v>3</v>
      </c>
      <c r="E447">
        <v>621514</v>
      </c>
      <c r="F447">
        <v>8154</v>
      </c>
      <c r="G447">
        <v>725094</v>
      </c>
      <c r="H447">
        <v>3837010</v>
      </c>
      <c r="I447">
        <v>2296202</v>
      </c>
      <c r="J447">
        <v>1228968</v>
      </c>
    </row>
    <row r="448" spans="1:10" x14ac:dyDescent="0.25">
      <c r="A448">
        <v>2021</v>
      </c>
      <c r="B448" t="s">
        <v>17</v>
      </c>
      <c r="C448">
        <v>5</v>
      </c>
      <c r="D448">
        <v>3</v>
      </c>
      <c r="E448">
        <v>534492</v>
      </c>
      <c r="F448">
        <v>9058</v>
      </c>
      <c r="G448">
        <v>779516</v>
      </c>
      <c r="H448">
        <v>4154311</v>
      </c>
      <c r="I448">
        <v>2309794</v>
      </c>
      <c r="J448">
        <v>394209</v>
      </c>
    </row>
    <row r="449" spans="1:10" x14ac:dyDescent="0.25">
      <c r="A449">
        <v>2021</v>
      </c>
      <c r="B449" t="s">
        <v>17</v>
      </c>
      <c r="C449">
        <v>5</v>
      </c>
      <c r="D449">
        <v>3</v>
      </c>
      <c r="E449">
        <v>526042</v>
      </c>
      <c r="F449">
        <v>8668</v>
      </c>
      <c r="G449">
        <v>844782</v>
      </c>
      <c r="H449">
        <v>3788477</v>
      </c>
      <c r="I449">
        <v>2559488</v>
      </c>
      <c r="J449">
        <v>486448</v>
      </c>
    </row>
    <row r="450" spans="1:10" x14ac:dyDescent="0.25">
      <c r="A450">
        <v>2021</v>
      </c>
      <c r="B450" t="s">
        <v>17</v>
      </c>
      <c r="C450">
        <v>5</v>
      </c>
      <c r="D450">
        <v>3</v>
      </c>
      <c r="E450">
        <v>514598</v>
      </c>
      <c r="F450">
        <v>8388</v>
      </c>
      <c r="G450">
        <v>715250</v>
      </c>
      <c r="H450">
        <v>4311346</v>
      </c>
      <c r="I450">
        <v>2598532</v>
      </c>
      <c r="J450">
        <v>380988</v>
      </c>
    </row>
    <row r="451" spans="1:10" x14ac:dyDescent="0.25">
      <c r="A451">
        <v>2021</v>
      </c>
      <c r="B451" t="s">
        <v>17</v>
      </c>
      <c r="C451">
        <v>5</v>
      </c>
      <c r="D451">
        <v>3</v>
      </c>
      <c r="E451">
        <v>518484</v>
      </c>
      <c r="F451">
        <v>8418</v>
      </c>
      <c r="G451">
        <v>714346</v>
      </c>
      <c r="H451">
        <v>4260832</v>
      </c>
      <c r="I451">
        <v>9153850</v>
      </c>
      <c r="J451">
        <v>579344</v>
      </c>
    </row>
    <row r="452" spans="1:10" x14ac:dyDescent="0.25">
      <c r="A452">
        <v>2021</v>
      </c>
      <c r="B452" t="s">
        <v>17</v>
      </c>
      <c r="C452">
        <v>5</v>
      </c>
      <c r="D452">
        <v>4</v>
      </c>
      <c r="E452">
        <v>445668</v>
      </c>
      <c r="F452">
        <v>8908</v>
      </c>
      <c r="G452">
        <v>604506</v>
      </c>
      <c r="H452">
        <v>4099410</v>
      </c>
      <c r="I452">
        <v>1969945</v>
      </c>
      <c r="J452">
        <v>125435</v>
      </c>
    </row>
    <row r="453" spans="1:10" x14ac:dyDescent="0.25">
      <c r="A453">
        <v>2021</v>
      </c>
      <c r="B453" t="s">
        <v>17</v>
      </c>
      <c r="C453">
        <v>5</v>
      </c>
      <c r="D453">
        <v>4</v>
      </c>
      <c r="E453">
        <v>481794</v>
      </c>
      <c r="F453">
        <v>7478</v>
      </c>
      <c r="G453">
        <v>710276</v>
      </c>
      <c r="H453">
        <v>4398503</v>
      </c>
      <c r="I453">
        <v>2886307</v>
      </c>
      <c r="J453">
        <v>371108</v>
      </c>
    </row>
    <row r="454" spans="1:10" x14ac:dyDescent="0.25">
      <c r="A454">
        <v>2021</v>
      </c>
      <c r="B454" t="s">
        <v>17</v>
      </c>
      <c r="C454">
        <v>5</v>
      </c>
      <c r="D454">
        <v>4</v>
      </c>
      <c r="E454">
        <v>423020</v>
      </c>
      <c r="F454">
        <v>7686</v>
      </c>
      <c r="G454">
        <v>566108</v>
      </c>
      <c r="H454">
        <v>4498943</v>
      </c>
      <c r="I454">
        <v>3751219</v>
      </c>
      <c r="J454">
        <v>314586</v>
      </c>
    </row>
    <row r="455" spans="1:10" x14ac:dyDescent="0.25">
      <c r="A455">
        <v>2021</v>
      </c>
      <c r="B455" t="s">
        <v>17</v>
      </c>
      <c r="C455">
        <v>5</v>
      </c>
      <c r="D455">
        <v>4</v>
      </c>
      <c r="E455">
        <v>417984</v>
      </c>
      <c r="F455">
        <v>8320</v>
      </c>
      <c r="G455">
        <v>590528</v>
      </c>
      <c r="H455">
        <v>4445761</v>
      </c>
      <c r="I455">
        <v>3825744</v>
      </c>
      <c r="J455">
        <v>412912</v>
      </c>
    </row>
    <row r="456" spans="1:10" x14ac:dyDescent="0.25">
      <c r="A456">
        <v>2021</v>
      </c>
      <c r="B456" t="s">
        <v>17</v>
      </c>
      <c r="C456">
        <v>5</v>
      </c>
      <c r="D456">
        <v>4</v>
      </c>
      <c r="E456">
        <v>391714</v>
      </c>
      <c r="F456">
        <v>7018</v>
      </c>
      <c r="G456">
        <v>653474</v>
      </c>
      <c r="H456">
        <v>4119267</v>
      </c>
      <c r="I456">
        <v>4608838</v>
      </c>
      <c r="J456">
        <v>359317</v>
      </c>
    </row>
    <row r="457" spans="1:10" x14ac:dyDescent="0.25">
      <c r="A457">
        <v>2021</v>
      </c>
      <c r="B457" t="s">
        <v>17</v>
      </c>
      <c r="C457">
        <v>5</v>
      </c>
      <c r="D457">
        <v>4</v>
      </c>
      <c r="E457">
        <v>372150</v>
      </c>
      <c r="F457">
        <v>7318</v>
      </c>
      <c r="G457">
        <v>542004</v>
      </c>
      <c r="H457">
        <v>4300755</v>
      </c>
      <c r="I457">
        <v>5647523</v>
      </c>
      <c r="J457">
        <v>395068</v>
      </c>
    </row>
    <row r="458" spans="1:10" x14ac:dyDescent="0.25">
      <c r="A458">
        <v>2021</v>
      </c>
      <c r="B458" t="s">
        <v>17</v>
      </c>
      <c r="C458">
        <v>5</v>
      </c>
      <c r="D458">
        <v>4</v>
      </c>
      <c r="E458">
        <v>348166</v>
      </c>
      <c r="F458">
        <v>7222</v>
      </c>
      <c r="G458">
        <v>570664</v>
      </c>
      <c r="H458">
        <v>4342179</v>
      </c>
      <c r="I458">
        <v>5856736</v>
      </c>
      <c r="J458">
        <v>500363</v>
      </c>
    </row>
    <row r="459" spans="1:10" x14ac:dyDescent="0.25">
      <c r="A459">
        <v>2021</v>
      </c>
      <c r="B459" t="s">
        <v>17</v>
      </c>
      <c r="C459">
        <v>5</v>
      </c>
      <c r="D459">
        <v>5</v>
      </c>
      <c r="E459">
        <v>306792</v>
      </c>
      <c r="F459">
        <v>6260</v>
      </c>
      <c r="G459">
        <v>475328</v>
      </c>
      <c r="H459">
        <v>3795611</v>
      </c>
      <c r="I459">
        <v>1991788</v>
      </c>
      <c r="J459">
        <v>183242</v>
      </c>
    </row>
    <row r="460" spans="1:10" x14ac:dyDescent="0.25">
      <c r="A460">
        <v>2021</v>
      </c>
      <c r="B460" t="s">
        <v>17</v>
      </c>
      <c r="C460">
        <v>5</v>
      </c>
      <c r="D460">
        <v>5</v>
      </c>
      <c r="E460">
        <v>253766</v>
      </c>
      <c r="F460">
        <v>5566</v>
      </c>
      <c r="G460">
        <v>510250</v>
      </c>
      <c r="H460">
        <v>3874858</v>
      </c>
      <c r="I460">
        <v>5170282</v>
      </c>
      <c r="J460">
        <v>605257</v>
      </c>
    </row>
    <row r="461" spans="1:10" x14ac:dyDescent="0.25">
      <c r="A461">
        <v>2021</v>
      </c>
      <c r="B461" t="s">
        <v>17</v>
      </c>
      <c r="C461">
        <v>5</v>
      </c>
      <c r="D461">
        <v>5</v>
      </c>
      <c r="E461">
        <v>330564</v>
      </c>
      <c r="F461">
        <v>6926</v>
      </c>
      <c r="G461">
        <v>528966</v>
      </c>
      <c r="H461">
        <v>4288249</v>
      </c>
      <c r="I461">
        <v>5676448</v>
      </c>
      <c r="J461">
        <v>651890</v>
      </c>
    </row>
    <row r="462" spans="1:10" x14ac:dyDescent="0.25">
      <c r="A462">
        <v>2021</v>
      </c>
      <c r="B462" t="s">
        <v>48</v>
      </c>
      <c r="C462">
        <v>6</v>
      </c>
      <c r="D462">
        <v>1</v>
      </c>
      <c r="E462">
        <v>202418</v>
      </c>
      <c r="F462">
        <v>4888</v>
      </c>
      <c r="G462">
        <v>348312</v>
      </c>
      <c r="H462">
        <v>3680521</v>
      </c>
      <c r="I462">
        <v>2752427</v>
      </c>
      <c r="J462">
        <v>175300</v>
      </c>
    </row>
    <row r="463" spans="1:10" x14ac:dyDescent="0.25">
      <c r="A463">
        <v>2021</v>
      </c>
      <c r="B463" t="s">
        <v>48</v>
      </c>
      <c r="C463">
        <v>6</v>
      </c>
      <c r="D463">
        <v>1</v>
      </c>
      <c r="E463">
        <v>266304</v>
      </c>
      <c r="F463">
        <v>6410</v>
      </c>
      <c r="G463">
        <v>462794</v>
      </c>
      <c r="H463">
        <v>5407769</v>
      </c>
      <c r="I463">
        <v>4422660</v>
      </c>
      <c r="J463">
        <v>577398</v>
      </c>
    </row>
    <row r="464" spans="1:10" x14ac:dyDescent="0.25">
      <c r="A464">
        <v>2021</v>
      </c>
      <c r="B464" t="s">
        <v>48</v>
      </c>
      <c r="C464">
        <v>6</v>
      </c>
      <c r="D464">
        <v>1</v>
      </c>
      <c r="E464">
        <v>268088</v>
      </c>
      <c r="F464">
        <v>5796</v>
      </c>
      <c r="G464">
        <v>423780</v>
      </c>
      <c r="H464">
        <v>5964622</v>
      </c>
      <c r="I464">
        <v>4505892</v>
      </c>
      <c r="J464">
        <v>480507</v>
      </c>
    </row>
    <row r="465" spans="1:10" x14ac:dyDescent="0.25">
      <c r="A465">
        <v>2021</v>
      </c>
      <c r="B465" t="s">
        <v>48</v>
      </c>
      <c r="C465">
        <v>6</v>
      </c>
      <c r="D465">
        <v>1</v>
      </c>
      <c r="E465">
        <v>264848</v>
      </c>
      <c r="F465">
        <v>5434</v>
      </c>
      <c r="G465">
        <v>413444</v>
      </c>
      <c r="H465">
        <v>5928849</v>
      </c>
      <c r="I465">
        <v>5640657</v>
      </c>
      <c r="J465">
        <v>485793</v>
      </c>
    </row>
    <row r="466" spans="1:10" x14ac:dyDescent="0.25">
      <c r="A466">
        <v>2021</v>
      </c>
      <c r="B466" t="s">
        <v>48</v>
      </c>
      <c r="C466">
        <v>6</v>
      </c>
      <c r="D466">
        <v>1</v>
      </c>
      <c r="E466">
        <v>171608</v>
      </c>
      <c r="F466">
        <v>4214</v>
      </c>
      <c r="G466">
        <v>365732</v>
      </c>
      <c r="H466">
        <v>3770797</v>
      </c>
      <c r="I466">
        <v>6161352</v>
      </c>
      <c r="J466">
        <v>660271</v>
      </c>
    </row>
    <row r="467" spans="1:10" x14ac:dyDescent="0.25">
      <c r="A467">
        <v>2021</v>
      </c>
      <c r="B467" t="s">
        <v>48</v>
      </c>
      <c r="C467">
        <v>6</v>
      </c>
      <c r="D467">
        <v>1</v>
      </c>
      <c r="E467">
        <v>228976</v>
      </c>
      <c r="F467">
        <v>5364</v>
      </c>
      <c r="G467">
        <v>378748</v>
      </c>
      <c r="H467">
        <v>5832629</v>
      </c>
      <c r="I467">
        <v>6371484</v>
      </c>
      <c r="J467">
        <v>549591</v>
      </c>
    </row>
    <row r="468" spans="1:10" x14ac:dyDescent="0.25">
      <c r="A468">
        <v>2021</v>
      </c>
      <c r="B468" t="s">
        <v>48</v>
      </c>
      <c r="C468">
        <v>6</v>
      </c>
      <c r="D468">
        <v>1</v>
      </c>
      <c r="E468">
        <v>240908</v>
      </c>
      <c r="F468">
        <v>6744</v>
      </c>
      <c r="G468">
        <v>395526</v>
      </c>
      <c r="H468">
        <v>6021572</v>
      </c>
      <c r="I468">
        <v>6931718</v>
      </c>
      <c r="J468">
        <v>566598</v>
      </c>
    </row>
    <row r="469" spans="1:10" x14ac:dyDescent="0.25">
      <c r="A469">
        <v>2021</v>
      </c>
      <c r="B469" t="s">
        <v>48</v>
      </c>
      <c r="C469">
        <v>6</v>
      </c>
      <c r="D469">
        <v>2</v>
      </c>
      <c r="E469">
        <v>142002</v>
      </c>
      <c r="F469">
        <v>7844</v>
      </c>
      <c r="G469">
        <v>239148</v>
      </c>
      <c r="H469">
        <v>3471615</v>
      </c>
      <c r="I469">
        <v>2952420</v>
      </c>
      <c r="J469">
        <v>354979</v>
      </c>
    </row>
    <row r="470" spans="1:10" x14ac:dyDescent="0.25">
      <c r="A470">
        <v>2021</v>
      </c>
      <c r="B470" t="s">
        <v>48</v>
      </c>
      <c r="C470">
        <v>6</v>
      </c>
      <c r="D470">
        <v>2</v>
      </c>
      <c r="E470">
        <v>185574</v>
      </c>
      <c r="F470">
        <v>4444</v>
      </c>
      <c r="G470">
        <v>324712</v>
      </c>
      <c r="H470">
        <v>4091789</v>
      </c>
      <c r="I470">
        <v>5082772</v>
      </c>
      <c r="J470">
        <v>636496</v>
      </c>
    </row>
    <row r="471" spans="1:10" x14ac:dyDescent="0.25">
      <c r="A471">
        <v>2021</v>
      </c>
      <c r="B471" t="s">
        <v>48</v>
      </c>
      <c r="C471">
        <v>6</v>
      </c>
      <c r="D471">
        <v>2</v>
      </c>
      <c r="E471">
        <v>183698</v>
      </c>
      <c r="F471">
        <v>6828</v>
      </c>
      <c r="G471">
        <v>270658</v>
      </c>
      <c r="H471">
        <v>4242558</v>
      </c>
      <c r="I471">
        <v>6056427</v>
      </c>
      <c r="J471">
        <v>658154</v>
      </c>
    </row>
    <row r="472" spans="1:10" x14ac:dyDescent="0.25">
      <c r="A472">
        <v>2021</v>
      </c>
      <c r="B472" t="s">
        <v>48</v>
      </c>
      <c r="C472">
        <v>6</v>
      </c>
      <c r="D472">
        <v>2</v>
      </c>
      <c r="E472">
        <v>169148</v>
      </c>
      <c r="F472">
        <v>7992</v>
      </c>
      <c r="G472">
        <v>245370</v>
      </c>
      <c r="H472">
        <v>4218543</v>
      </c>
      <c r="I472">
        <v>6356327</v>
      </c>
      <c r="J472">
        <v>669385</v>
      </c>
    </row>
    <row r="473" spans="1:10" x14ac:dyDescent="0.25">
      <c r="A473">
        <v>2021</v>
      </c>
      <c r="B473" t="s">
        <v>48</v>
      </c>
      <c r="C473">
        <v>6</v>
      </c>
      <c r="D473">
        <v>2</v>
      </c>
      <c r="E473">
        <v>161050</v>
      </c>
      <c r="F473">
        <v>6600</v>
      </c>
      <c r="G473">
        <v>265328</v>
      </c>
      <c r="H473">
        <v>4068055</v>
      </c>
      <c r="I473">
        <v>6406018</v>
      </c>
      <c r="J473">
        <v>780122</v>
      </c>
    </row>
    <row r="474" spans="1:10" x14ac:dyDescent="0.25">
      <c r="A474">
        <v>2021</v>
      </c>
      <c r="B474" t="s">
        <v>48</v>
      </c>
      <c r="C474">
        <v>6</v>
      </c>
      <c r="D474">
        <v>2</v>
      </c>
      <c r="E474">
        <v>187766</v>
      </c>
      <c r="F474">
        <v>12278</v>
      </c>
      <c r="G474">
        <v>298044</v>
      </c>
      <c r="H474">
        <v>4164126</v>
      </c>
      <c r="I474">
        <v>6690794</v>
      </c>
      <c r="J474">
        <v>642489</v>
      </c>
    </row>
    <row r="475" spans="1:10" x14ac:dyDescent="0.25">
      <c r="A475">
        <v>2021</v>
      </c>
      <c r="B475" t="s">
        <v>48</v>
      </c>
      <c r="C475">
        <v>6</v>
      </c>
      <c r="D475">
        <v>2</v>
      </c>
      <c r="E475">
        <v>120016</v>
      </c>
      <c r="F475">
        <v>5466</v>
      </c>
      <c r="G475">
        <v>234752</v>
      </c>
      <c r="H475">
        <v>3598312</v>
      </c>
      <c r="I475">
        <v>7593554</v>
      </c>
      <c r="J475">
        <v>792214</v>
      </c>
    </row>
    <row r="476" spans="1:10" x14ac:dyDescent="0.25">
      <c r="A476">
        <v>2021</v>
      </c>
      <c r="B476" t="s">
        <v>48</v>
      </c>
      <c r="C476">
        <v>6</v>
      </c>
      <c r="D476">
        <v>3</v>
      </c>
      <c r="E476">
        <v>124434</v>
      </c>
      <c r="F476">
        <v>5080</v>
      </c>
      <c r="G476">
        <v>215552</v>
      </c>
      <c r="H476">
        <v>3922458</v>
      </c>
      <c r="I476">
        <v>5029767</v>
      </c>
      <c r="J476">
        <v>822375</v>
      </c>
    </row>
    <row r="477" spans="1:10" x14ac:dyDescent="0.25">
      <c r="A477">
        <v>2021</v>
      </c>
      <c r="B477" t="s">
        <v>48</v>
      </c>
      <c r="C477">
        <v>6</v>
      </c>
      <c r="D477">
        <v>3</v>
      </c>
      <c r="E477">
        <v>124872</v>
      </c>
      <c r="F477">
        <v>3182</v>
      </c>
      <c r="G477">
        <v>177000</v>
      </c>
      <c r="H477">
        <v>4082534</v>
      </c>
      <c r="I477">
        <v>6051072</v>
      </c>
      <c r="J477">
        <v>831224</v>
      </c>
    </row>
    <row r="478" spans="1:10" x14ac:dyDescent="0.25">
      <c r="A478">
        <v>2021</v>
      </c>
      <c r="B478" t="s">
        <v>48</v>
      </c>
      <c r="C478">
        <v>6</v>
      </c>
      <c r="D478">
        <v>3</v>
      </c>
      <c r="E478">
        <v>121530</v>
      </c>
      <c r="F478">
        <v>3290</v>
      </c>
      <c r="G478">
        <v>195708</v>
      </c>
      <c r="H478">
        <v>4194766</v>
      </c>
      <c r="I478">
        <v>6054572</v>
      </c>
      <c r="J478">
        <v>798818</v>
      </c>
    </row>
    <row r="479" spans="1:10" x14ac:dyDescent="0.25">
      <c r="A479">
        <v>2021</v>
      </c>
      <c r="B479" t="s">
        <v>48</v>
      </c>
      <c r="C479">
        <v>6</v>
      </c>
      <c r="D479">
        <v>3</v>
      </c>
      <c r="E479">
        <v>105956</v>
      </c>
      <c r="F479">
        <v>2848</v>
      </c>
      <c r="G479">
        <v>156378</v>
      </c>
      <c r="H479">
        <v>3308601</v>
      </c>
      <c r="I479">
        <v>6109338</v>
      </c>
      <c r="J479">
        <v>576498</v>
      </c>
    </row>
    <row r="480" spans="1:10" x14ac:dyDescent="0.25">
      <c r="A480">
        <v>2021</v>
      </c>
      <c r="B480" t="s">
        <v>48</v>
      </c>
      <c r="C480">
        <v>6</v>
      </c>
      <c r="D480">
        <v>3</v>
      </c>
      <c r="E480">
        <v>134578</v>
      </c>
      <c r="F480">
        <v>4658</v>
      </c>
      <c r="G480">
        <v>207800</v>
      </c>
      <c r="H480">
        <v>4042924</v>
      </c>
      <c r="I480">
        <v>6332313</v>
      </c>
      <c r="J480">
        <v>762156</v>
      </c>
    </row>
    <row r="481" spans="1:10" x14ac:dyDescent="0.25">
      <c r="A481">
        <v>2021</v>
      </c>
      <c r="B481" t="s">
        <v>48</v>
      </c>
      <c r="C481">
        <v>6</v>
      </c>
      <c r="D481">
        <v>3</v>
      </c>
      <c r="E481">
        <v>117230</v>
      </c>
      <c r="F481">
        <v>3148</v>
      </c>
      <c r="G481">
        <v>175096</v>
      </c>
      <c r="H481">
        <v>3968178</v>
      </c>
      <c r="I481">
        <v>7571130</v>
      </c>
      <c r="J481">
        <v>1035236</v>
      </c>
    </row>
    <row r="482" spans="1:10" x14ac:dyDescent="0.25">
      <c r="A482">
        <v>2021</v>
      </c>
      <c r="B482" t="s">
        <v>48</v>
      </c>
      <c r="C482">
        <v>6</v>
      </c>
      <c r="D482">
        <v>3</v>
      </c>
      <c r="E482">
        <v>85366</v>
      </c>
      <c r="F482">
        <v>2334</v>
      </c>
      <c r="G482">
        <v>164062</v>
      </c>
      <c r="H482">
        <v>3421963</v>
      </c>
      <c r="I482">
        <v>15878841</v>
      </c>
      <c r="J482">
        <v>1576527</v>
      </c>
    </row>
    <row r="483" spans="1:10" x14ac:dyDescent="0.25">
      <c r="A483" s="7">
        <v>2021</v>
      </c>
      <c r="B483" s="7" t="s">
        <v>48</v>
      </c>
      <c r="C483">
        <v>6</v>
      </c>
      <c r="D483" s="7">
        <v>4</v>
      </c>
      <c r="E483" s="7">
        <v>93046</v>
      </c>
      <c r="F483" s="7">
        <v>1956</v>
      </c>
      <c r="G483" s="7">
        <v>117126</v>
      </c>
      <c r="H483" s="7">
        <v>3987272</v>
      </c>
      <c r="I483" s="7">
        <v>3097785</v>
      </c>
      <c r="J483" s="7">
        <v>705863</v>
      </c>
    </row>
    <row r="484" spans="1:10" x14ac:dyDescent="0.25">
      <c r="A484" s="7">
        <v>2021</v>
      </c>
      <c r="B484" s="7" t="s">
        <v>48</v>
      </c>
      <c r="C484">
        <v>6</v>
      </c>
      <c r="D484" s="7">
        <v>4</v>
      </c>
      <c r="E484" s="7">
        <v>74140</v>
      </c>
      <c r="F484" s="7">
        <v>1814</v>
      </c>
      <c r="G484" s="7">
        <v>114032</v>
      </c>
      <c r="H484" s="7">
        <v>3536589</v>
      </c>
      <c r="I484" s="7">
        <v>8394918</v>
      </c>
      <c r="J484" s="7">
        <v>2337508</v>
      </c>
    </row>
    <row r="485" spans="1:10" x14ac:dyDescent="0.25">
      <c r="A485" s="7">
        <v>2021</v>
      </c>
      <c r="B485" s="7" t="s">
        <v>48</v>
      </c>
      <c r="C485">
        <v>6</v>
      </c>
      <c r="D485" s="7">
        <v>4</v>
      </c>
      <c r="E485" s="7">
        <v>101634</v>
      </c>
      <c r="F485" s="7">
        <v>2718</v>
      </c>
      <c r="G485" s="7">
        <v>137394</v>
      </c>
      <c r="H485" s="7">
        <v>3967422</v>
      </c>
      <c r="I485" s="7">
        <v>10426032</v>
      </c>
      <c r="J485" s="7">
        <v>1320588</v>
      </c>
    </row>
    <row r="486" spans="1:10" x14ac:dyDescent="0.25">
      <c r="A486" s="7">
        <v>2021</v>
      </c>
      <c r="B486" s="7" t="s">
        <v>48</v>
      </c>
      <c r="C486">
        <v>6</v>
      </c>
      <c r="D486" s="7">
        <v>4</v>
      </c>
      <c r="E486" s="7">
        <v>103318</v>
      </c>
      <c r="F486" s="7">
        <v>2656</v>
      </c>
      <c r="G486" s="7">
        <v>128738</v>
      </c>
      <c r="H486" s="7">
        <v>3795957</v>
      </c>
      <c r="I486" s="7">
        <v>11025566</v>
      </c>
      <c r="J486" s="7">
        <v>1617451</v>
      </c>
    </row>
    <row r="487" spans="1:10" x14ac:dyDescent="0.25">
      <c r="A487" s="7">
        <v>2021</v>
      </c>
      <c r="B487" s="7" t="s">
        <v>48</v>
      </c>
      <c r="C487">
        <v>6</v>
      </c>
      <c r="D487" s="7">
        <v>4</v>
      </c>
      <c r="E487" s="7">
        <v>99688</v>
      </c>
      <c r="F487" s="7">
        <v>2516</v>
      </c>
      <c r="G487" s="7">
        <v>115732</v>
      </c>
      <c r="H487" s="7">
        <v>4520693</v>
      </c>
      <c r="I487" s="7">
        <v>11098783</v>
      </c>
      <c r="J487" s="7">
        <v>2326886</v>
      </c>
    </row>
    <row r="488" spans="1:10" x14ac:dyDescent="0.25">
      <c r="A488" s="7">
        <v>2021</v>
      </c>
      <c r="B488" s="7" t="s">
        <v>48</v>
      </c>
      <c r="C488">
        <v>6</v>
      </c>
      <c r="D488" s="7">
        <v>4</v>
      </c>
      <c r="E488" s="7">
        <v>97536</v>
      </c>
      <c r="F488" s="7">
        <v>2366</v>
      </c>
      <c r="G488" s="7">
        <v>129638</v>
      </c>
      <c r="H488" s="7">
        <v>4296515</v>
      </c>
      <c r="I488" s="7">
        <v>12193802</v>
      </c>
      <c r="J488" s="7">
        <v>2000562</v>
      </c>
    </row>
    <row r="489" spans="1:10" x14ac:dyDescent="0.25">
      <c r="A489" s="7">
        <v>2021</v>
      </c>
      <c r="B489" s="7" t="s">
        <v>48</v>
      </c>
      <c r="C489">
        <v>6</v>
      </c>
      <c r="D489" s="7">
        <v>4</v>
      </c>
      <c r="E489" s="7">
        <v>108618</v>
      </c>
      <c r="F489" s="7">
        <v>2646</v>
      </c>
      <c r="G489" s="7">
        <v>138374</v>
      </c>
      <c r="H489" s="7">
        <v>3993308</v>
      </c>
      <c r="I489" s="7">
        <v>12659560</v>
      </c>
      <c r="J489" s="7">
        <v>1307058</v>
      </c>
    </row>
    <row r="490" spans="1:10" x14ac:dyDescent="0.25">
      <c r="A490" s="7">
        <v>2021</v>
      </c>
      <c r="B490" s="7" t="s">
        <v>48</v>
      </c>
      <c r="C490">
        <v>6</v>
      </c>
      <c r="D490" s="7">
        <v>5</v>
      </c>
      <c r="E490" s="7">
        <v>97212</v>
      </c>
      <c r="F490" s="7">
        <v>2004</v>
      </c>
      <c r="G490" s="7">
        <v>123626</v>
      </c>
      <c r="H490" s="7">
        <v>4081276</v>
      </c>
      <c r="I490" s="7">
        <v>4172138</v>
      </c>
      <c r="J490" s="7">
        <v>1548168</v>
      </c>
    </row>
    <row r="491" spans="1:10" x14ac:dyDescent="0.25">
      <c r="A491" s="7">
        <v>2021</v>
      </c>
      <c r="B491" s="7" t="s">
        <v>48</v>
      </c>
      <c r="C491">
        <v>6</v>
      </c>
      <c r="D491" s="7">
        <v>5</v>
      </c>
      <c r="E491" s="7">
        <v>92208</v>
      </c>
      <c r="F491" s="7">
        <v>1638</v>
      </c>
      <c r="G491" s="7">
        <v>121578</v>
      </c>
      <c r="H491" s="7">
        <v>3874686</v>
      </c>
      <c r="I491" s="7">
        <v>5764052</v>
      </c>
      <c r="J491" s="7">
        <v>1884006</v>
      </c>
    </row>
    <row r="492" spans="1:10" x14ac:dyDescent="0.25">
      <c r="A492">
        <v>2021</v>
      </c>
      <c r="B492" t="s">
        <v>49</v>
      </c>
      <c r="C492">
        <v>7</v>
      </c>
      <c r="D492">
        <v>1</v>
      </c>
      <c r="E492">
        <v>80300</v>
      </c>
      <c r="F492">
        <v>1450</v>
      </c>
      <c r="G492">
        <v>84684</v>
      </c>
      <c r="H492">
        <v>3402495</v>
      </c>
      <c r="I492">
        <v>2373042</v>
      </c>
      <c r="J492">
        <v>968438</v>
      </c>
    </row>
    <row r="493" spans="1:10" x14ac:dyDescent="0.25">
      <c r="A493">
        <v>2021</v>
      </c>
      <c r="B493" t="s">
        <v>49</v>
      </c>
      <c r="C493">
        <v>7</v>
      </c>
      <c r="D493">
        <v>1</v>
      </c>
      <c r="E493">
        <v>91402</v>
      </c>
      <c r="F493">
        <v>1638</v>
      </c>
      <c r="G493">
        <v>89058</v>
      </c>
      <c r="H493">
        <v>4013338</v>
      </c>
      <c r="I493">
        <v>4366076</v>
      </c>
      <c r="J493">
        <v>2681926</v>
      </c>
    </row>
    <row r="494" spans="1:10" x14ac:dyDescent="0.25">
      <c r="A494">
        <v>2021</v>
      </c>
      <c r="B494" t="s">
        <v>49</v>
      </c>
      <c r="C494">
        <v>7</v>
      </c>
      <c r="D494">
        <v>1</v>
      </c>
      <c r="E494">
        <v>87928</v>
      </c>
      <c r="F494">
        <v>1860</v>
      </c>
      <c r="G494">
        <v>94108</v>
      </c>
      <c r="H494">
        <v>3821861</v>
      </c>
      <c r="I494">
        <v>5068678</v>
      </c>
      <c r="J494">
        <v>2469658</v>
      </c>
    </row>
    <row r="495" spans="1:10" x14ac:dyDescent="0.25">
      <c r="A495">
        <v>2021</v>
      </c>
      <c r="B495" t="s">
        <v>49</v>
      </c>
      <c r="C495">
        <v>7</v>
      </c>
      <c r="D495">
        <v>1</v>
      </c>
      <c r="E495">
        <v>68052</v>
      </c>
      <c r="F495">
        <v>1104</v>
      </c>
      <c r="G495">
        <v>103866</v>
      </c>
      <c r="H495">
        <v>3375225</v>
      </c>
      <c r="I495">
        <v>5697126</v>
      </c>
      <c r="J495">
        <v>3624344</v>
      </c>
    </row>
    <row r="496" spans="1:10" x14ac:dyDescent="0.25">
      <c r="A496">
        <v>2021</v>
      </c>
      <c r="B496" t="s">
        <v>49</v>
      </c>
      <c r="C496">
        <v>7</v>
      </c>
      <c r="D496">
        <v>1</v>
      </c>
      <c r="E496">
        <v>88374</v>
      </c>
      <c r="F496">
        <v>1474</v>
      </c>
      <c r="G496">
        <v>114994</v>
      </c>
      <c r="H496">
        <v>4240059</v>
      </c>
      <c r="I496">
        <v>6578518</v>
      </c>
      <c r="J496">
        <v>2490232</v>
      </c>
    </row>
    <row r="497" spans="1:10" x14ac:dyDescent="0.25">
      <c r="A497">
        <v>2021</v>
      </c>
      <c r="B497" t="s">
        <v>49</v>
      </c>
      <c r="C497">
        <v>7</v>
      </c>
      <c r="D497">
        <v>1</v>
      </c>
      <c r="E497">
        <v>93562</v>
      </c>
      <c r="F497">
        <v>1714</v>
      </c>
      <c r="G497">
        <v>118108</v>
      </c>
      <c r="H497">
        <v>4348225</v>
      </c>
      <c r="I497">
        <v>6708200</v>
      </c>
      <c r="J497">
        <v>2010877</v>
      </c>
    </row>
    <row r="498" spans="1:10" x14ac:dyDescent="0.25">
      <c r="A498">
        <v>2021</v>
      </c>
      <c r="B498" t="s">
        <v>49</v>
      </c>
      <c r="C498">
        <v>7</v>
      </c>
      <c r="D498">
        <v>1</v>
      </c>
      <c r="E498">
        <v>86054</v>
      </c>
      <c r="F498">
        <v>1900</v>
      </c>
      <c r="G498">
        <v>104540</v>
      </c>
      <c r="H498">
        <v>3862184</v>
      </c>
      <c r="I498">
        <v>8787316</v>
      </c>
      <c r="J498">
        <v>4431770</v>
      </c>
    </row>
    <row r="499" spans="1:10" x14ac:dyDescent="0.25">
      <c r="A499">
        <v>2021</v>
      </c>
      <c r="B499" t="s">
        <v>49</v>
      </c>
      <c r="C499">
        <v>7</v>
      </c>
      <c r="D499">
        <v>2</v>
      </c>
      <c r="E499">
        <v>75308</v>
      </c>
      <c r="F499">
        <v>1440</v>
      </c>
      <c r="G499">
        <v>79376</v>
      </c>
      <c r="H499">
        <v>3314264</v>
      </c>
      <c r="I499">
        <v>1694579</v>
      </c>
      <c r="J499">
        <v>944712</v>
      </c>
    </row>
    <row r="500" spans="1:10" x14ac:dyDescent="0.25">
      <c r="A500">
        <v>2021</v>
      </c>
      <c r="B500" t="s">
        <v>49</v>
      </c>
      <c r="C500">
        <v>7</v>
      </c>
      <c r="D500">
        <v>2</v>
      </c>
      <c r="E500">
        <v>85320</v>
      </c>
      <c r="F500">
        <v>2414</v>
      </c>
      <c r="G500">
        <v>90582</v>
      </c>
      <c r="H500">
        <v>4057619</v>
      </c>
      <c r="I500">
        <v>4127158</v>
      </c>
      <c r="J500">
        <v>2281335</v>
      </c>
    </row>
    <row r="501" spans="1:10" x14ac:dyDescent="0.25">
      <c r="A501">
        <v>2021</v>
      </c>
      <c r="B501" t="s">
        <v>49</v>
      </c>
      <c r="C501">
        <v>7</v>
      </c>
      <c r="D501">
        <v>2</v>
      </c>
      <c r="E501">
        <v>83518</v>
      </c>
      <c r="F501">
        <v>1156</v>
      </c>
      <c r="G501">
        <v>78586</v>
      </c>
      <c r="H501">
        <v>4090585</v>
      </c>
      <c r="I501">
        <v>4283333</v>
      </c>
      <c r="J501">
        <v>3000321</v>
      </c>
    </row>
    <row r="502" spans="1:10" x14ac:dyDescent="0.25">
      <c r="A502">
        <v>2021</v>
      </c>
      <c r="B502" t="s">
        <v>49</v>
      </c>
      <c r="C502">
        <v>7</v>
      </c>
      <c r="D502">
        <v>2</v>
      </c>
      <c r="E502">
        <v>82988</v>
      </c>
      <c r="F502">
        <v>1796</v>
      </c>
      <c r="G502">
        <v>83022</v>
      </c>
      <c r="H502">
        <v>3947034</v>
      </c>
      <c r="I502">
        <v>4856704</v>
      </c>
      <c r="J502">
        <v>2814183</v>
      </c>
    </row>
    <row r="503" spans="1:10" x14ac:dyDescent="0.25">
      <c r="A503">
        <v>2021</v>
      </c>
      <c r="B503" t="s">
        <v>49</v>
      </c>
      <c r="C503">
        <v>7</v>
      </c>
      <c r="D503">
        <v>2</v>
      </c>
      <c r="E503">
        <v>61636</v>
      </c>
      <c r="F503">
        <v>4048</v>
      </c>
      <c r="G503">
        <v>95088</v>
      </c>
      <c r="H503">
        <v>3471009</v>
      </c>
      <c r="I503">
        <v>5187498</v>
      </c>
      <c r="J503">
        <v>3041588</v>
      </c>
    </row>
    <row r="504" spans="1:10" x14ac:dyDescent="0.25">
      <c r="A504">
        <v>2021</v>
      </c>
      <c r="B504" t="s">
        <v>49</v>
      </c>
      <c r="C504">
        <v>7</v>
      </c>
      <c r="D504">
        <v>2</v>
      </c>
      <c r="E504">
        <v>87008</v>
      </c>
      <c r="F504">
        <v>1816</v>
      </c>
      <c r="G504">
        <v>88408</v>
      </c>
      <c r="H504">
        <v>3823846</v>
      </c>
      <c r="I504">
        <v>5576981</v>
      </c>
      <c r="J504">
        <v>2707095</v>
      </c>
    </row>
    <row r="505" spans="1:10" x14ac:dyDescent="0.25">
      <c r="A505">
        <v>2021</v>
      </c>
      <c r="B505" t="s">
        <v>49</v>
      </c>
      <c r="C505">
        <v>7</v>
      </c>
      <c r="D505">
        <v>2</v>
      </c>
      <c r="E505">
        <v>80628</v>
      </c>
      <c r="F505">
        <v>1250</v>
      </c>
      <c r="G505">
        <v>84872</v>
      </c>
      <c r="H505">
        <v>3857138</v>
      </c>
      <c r="I505">
        <v>9549170</v>
      </c>
      <c r="J505">
        <v>2910173</v>
      </c>
    </row>
    <row r="506" spans="1:10" x14ac:dyDescent="0.25">
      <c r="A506">
        <v>2021</v>
      </c>
      <c r="B506" t="s">
        <v>49</v>
      </c>
      <c r="C506">
        <v>7</v>
      </c>
      <c r="D506">
        <v>3</v>
      </c>
      <c r="E506">
        <v>76660</v>
      </c>
      <c r="F506">
        <v>1002</v>
      </c>
      <c r="G506">
        <v>77090</v>
      </c>
      <c r="H506">
        <v>3452508</v>
      </c>
      <c r="I506">
        <v>2101348</v>
      </c>
      <c r="J506">
        <v>998208</v>
      </c>
    </row>
    <row r="507" spans="1:10" x14ac:dyDescent="0.25">
      <c r="A507">
        <v>2021</v>
      </c>
      <c r="B507" t="s">
        <v>49</v>
      </c>
      <c r="C507">
        <v>7</v>
      </c>
      <c r="D507">
        <v>3</v>
      </c>
      <c r="E507">
        <v>83374</v>
      </c>
      <c r="F507">
        <v>1020</v>
      </c>
      <c r="G507">
        <v>77782</v>
      </c>
      <c r="H507">
        <v>3694941</v>
      </c>
      <c r="I507">
        <v>3085928</v>
      </c>
      <c r="J507">
        <v>1671343</v>
      </c>
    </row>
    <row r="508" spans="1:10" x14ac:dyDescent="0.25">
      <c r="A508">
        <v>2021</v>
      </c>
      <c r="B508" t="s">
        <v>49</v>
      </c>
      <c r="C508">
        <v>7</v>
      </c>
      <c r="D508">
        <v>3</v>
      </c>
      <c r="E508">
        <v>84256</v>
      </c>
      <c r="F508">
        <v>7996</v>
      </c>
      <c r="G508">
        <v>73752</v>
      </c>
      <c r="H508">
        <v>3815560</v>
      </c>
      <c r="I508">
        <v>4646499</v>
      </c>
      <c r="J508">
        <v>2604527</v>
      </c>
    </row>
    <row r="509" spans="1:10" x14ac:dyDescent="0.25">
      <c r="A509">
        <v>2021</v>
      </c>
      <c r="B509" t="s">
        <v>49</v>
      </c>
      <c r="C509">
        <v>7</v>
      </c>
      <c r="D509">
        <v>3</v>
      </c>
      <c r="E509">
        <v>76234</v>
      </c>
      <c r="F509">
        <v>1120</v>
      </c>
      <c r="G509">
        <v>87756</v>
      </c>
      <c r="H509">
        <v>4058036</v>
      </c>
      <c r="I509">
        <v>5097464</v>
      </c>
      <c r="J509">
        <v>3604734</v>
      </c>
    </row>
    <row r="510" spans="1:10" x14ac:dyDescent="0.25">
      <c r="A510">
        <v>2021</v>
      </c>
      <c r="B510" t="s">
        <v>49</v>
      </c>
      <c r="C510">
        <v>7</v>
      </c>
      <c r="D510">
        <v>3</v>
      </c>
      <c r="E510">
        <v>78142</v>
      </c>
      <c r="F510">
        <v>1088</v>
      </c>
      <c r="G510">
        <v>79654</v>
      </c>
      <c r="H510">
        <v>4013927</v>
      </c>
      <c r="I510">
        <v>5172905</v>
      </c>
      <c r="J510">
        <v>2831982</v>
      </c>
    </row>
    <row r="511" spans="1:10" x14ac:dyDescent="0.25">
      <c r="A511">
        <v>2021</v>
      </c>
      <c r="B511" t="s">
        <v>49</v>
      </c>
      <c r="C511">
        <v>7</v>
      </c>
      <c r="D511">
        <v>3</v>
      </c>
      <c r="E511">
        <v>82566</v>
      </c>
      <c r="F511">
        <v>1034</v>
      </c>
      <c r="G511">
        <v>84102</v>
      </c>
      <c r="H511">
        <v>4044420</v>
      </c>
      <c r="I511">
        <v>6456962</v>
      </c>
      <c r="J511">
        <v>4014062</v>
      </c>
    </row>
    <row r="512" spans="1:10" x14ac:dyDescent="0.25">
      <c r="A512">
        <v>2021</v>
      </c>
      <c r="B512" t="s">
        <v>49</v>
      </c>
      <c r="C512">
        <v>7</v>
      </c>
      <c r="D512">
        <v>3</v>
      </c>
      <c r="E512">
        <v>58840</v>
      </c>
      <c r="F512">
        <v>744</v>
      </c>
      <c r="G512">
        <v>90712</v>
      </c>
      <c r="H512">
        <v>3677387</v>
      </c>
      <c r="I512">
        <v>6896365</v>
      </c>
      <c r="J512">
        <v>3831947</v>
      </c>
    </row>
    <row r="513" spans="1:10" x14ac:dyDescent="0.25">
      <c r="A513">
        <v>2021</v>
      </c>
      <c r="B513" t="s">
        <v>49</v>
      </c>
      <c r="C513">
        <v>7</v>
      </c>
      <c r="D513">
        <v>4</v>
      </c>
      <c r="E513">
        <v>76358</v>
      </c>
      <c r="F513">
        <v>822</v>
      </c>
      <c r="G513">
        <v>71890</v>
      </c>
      <c r="H513">
        <v>3090208</v>
      </c>
      <c r="I513">
        <v>2829993</v>
      </c>
      <c r="J513">
        <v>1260112</v>
      </c>
    </row>
    <row r="514" spans="1:10" x14ac:dyDescent="0.25">
      <c r="A514">
        <v>2021</v>
      </c>
      <c r="B514" t="s">
        <v>49</v>
      </c>
      <c r="C514">
        <v>7</v>
      </c>
      <c r="D514">
        <v>4</v>
      </c>
      <c r="E514">
        <v>85942</v>
      </c>
      <c r="F514">
        <v>1282</v>
      </c>
      <c r="G514">
        <v>83306</v>
      </c>
      <c r="H514">
        <v>3734105</v>
      </c>
      <c r="I514">
        <v>5615636</v>
      </c>
      <c r="J514">
        <v>2871802</v>
      </c>
    </row>
    <row r="515" spans="1:10" x14ac:dyDescent="0.25">
      <c r="A515">
        <v>2021</v>
      </c>
      <c r="B515" t="s">
        <v>49</v>
      </c>
      <c r="C515">
        <v>7</v>
      </c>
      <c r="D515">
        <v>4</v>
      </c>
      <c r="E515">
        <v>79002</v>
      </c>
      <c r="F515">
        <v>1084</v>
      </c>
      <c r="G515">
        <v>70290</v>
      </c>
      <c r="H515">
        <v>3614713</v>
      </c>
      <c r="I515">
        <v>5749205</v>
      </c>
      <c r="J515">
        <v>3180255</v>
      </c>
    </row>
    <row r="516" spans="1:10" x14ac:dyDescent="0.25">
      <c r="A516">
        <v>2021</v>
      </c>
      <c r="B516" t="s">
        <v>49</v>
      </c>
      <c r="C516">
        <v>7</v>
      </c>
      <c r="D516">
        <v>4</v>
      </c>
      <c r="E516">
        <v>86330</v>
      </c>
      <c r="F516">
        <v>1280</v>
      </c>
      <c r="G516">
        <v>77074</v>
      </c>
      <c r="H516">
        <v>3820728</v>
      </c>
      <c r="I516">
        <v>6442352</v>
      </c>
      <c r="J516">
        <v>2656142</v>
      </c>
    </row>
    <row r="517" spans="1:10" x14ac:dyDescent="0.25">
      <c r="A517">
        <v>2021</v>
      </c>
      <c r="B517" t="s">
        <v>49</v>
      </c>
      <c r="C517">
        <v>7</v>
      </c>
      <c r="D517">
        <v>4</v>
      </c>
      <c r="E517">
        <v>80572</v>
      </c>
      <c r="F517">
        <v>1082</v>
      </c>
      <c r="G517">
        <v>80076</v>
      </c>
      <c r="H517">
        <v>3800758</v>
      </c>
      <c r="I517">
        <v>7135709</v>
      </c>
      <c r="J517">
        <v>3401096</v>
      </c>
    </row>
    <row r="518" spans="1:10" x14ac:dyDescent="0.25">
      <c r="A518">
        <v>2021</v>
      </c>
      <c r="B518" t="s">
        <v>49</v>
      </c>
      <c r="C518">
        <v>7</v>
      </c>
      <c r="D518">
        <v>4</v>
      </c>
      <c r="E518">
        <v>69726</v>
      </c>
      <c r="F518">
        <v>960</v>
      </c>
      <c r="G518">
        <v>76806</v>
      </c>
      <c r="H518">
        <v>3964949</v>
      </c>
      <c r="I518">
        <v>7371723</v>
      </c>
      <c r="J518">
        <v>3759205</v>
      </c>
    </row>
    <row r="519" spans="1:10" x14ac:dyDescent="0.25">
      <c r="A519">
        <v>2021</v>
      </c>
      <c r="B519" t="s">
        <v>49</v>
      </c>
      <c r="C519">
        <v>7</v>
      </c>
      <c r="D519">
        <v>4</v>
      </c>
      <c r="E519">
        <v>61640</v>
      </c>
      <c r="F519">
        <v>836</v>
      </c>
      <c r="G519">
        <v>85006</v>
      </c>
      <c r="H519">
        <v>3479613</v>
      </c>
      <c r="I519">
        <v>9426641</v>
      </c>
      <c r="J519">
        <v>4005227</v>
      </c>
    </row>
    <row r="520" spans="1:10" x14ac:dyDescent="0.25">
      <c r="A520">
        <v>2021</v>
      </c>
      <c r="B520" t="s">
        <v>49</v>
      </c>
      <c r="C520">
        <v>7</v>
      </c>
      <c r="D520">
        <v>5</v>
      </c>
      <c r="E520">
        <v>89342</v>
      </c>
      <c r="F520">
        <v>1098</v>
      </c>
      <c r="G520">
        <v>84230</v>
      </c>
      <c r="H520">
        <v>4069461</v>
      </c>
      <c r="I520">
        <v>7190818</v>
      </c>
      <c r="J520">
        <v>3463252</v>
      </c>
    </row>
    <row r="521" spans="1:10" x14ac:dyDescent="0.25">
      <c r="A521">
        <v>2021</v>
      </c>
      <c r="B521" t="s">
        <v>49</v>
      </c>
      <c r="C521">
        <v>7</v>
      </c>
      <c r="D521">
        <v>5</v>
      </c>
      <c r="E521">
        <v>82998</v>
      </c>
      <c r="F521">
        <v>1196</v>
      </c>
      <c r="G521">
        <v>74640</v>
      </c>
      <c r="H521">
        <v>3807728</v>
      </c>
      <c r="I521">
        <v>7358844</v>
      </c>
      <c r="J521">
        <v>3609736</v>
      </c>
    </row>
    <row r="522" spans="1:10" x14ac:dyDescent="0.25">
      <c r="A522">
        <v>2021</v>
      </c>
      <c r="B522" t="s">
        <v>49</v>
      </c>
      <c r="C522">
        <v>7</v>
      </c>
      <c r="D522">
        <v>5</v>
      </c>
      <c r="E522">
        <v>83886</v>
      </c>
      <c r="F522">
        <v>1084</v>
      </c>
      <c r="G522">
        <v>78974</v>
      </c>
      <c r="H522">
        <v>3842299</v>
      </c>
      <c r="I522">
        <v>13971694</v>
      </c>
      <c r="J522">
        <v>3588540</v>
      </c>
    </row>
    <row r="523" spans="1:10" x14ac:dyDescent="0.25">
      <c r="A523">
        <v>2021</v>
      </c>
      <c r="B523" t="s">
        <v>50</v>
      </c>
      <c r="C523">
        <v>8</v>
      </c>
      <c r="D523">
        <v>1</v>
      </c>
      <c r="E523">
        <v>81258</v>
      </c>
      <c r="F523">
        <v>848</v>
      </c>
      <c r="G523">
        <v>73256</v>
      </c>
      <c r="H523">
        <v>3408960</v>
      </c>
      <c r="I523">
        <v>2376852</v>
      </c>
      <c r="J523">
        <v>1473234</v>
      </c>
    </row>
    <row r="524" spans="1:10" x14ac:dyDescent="0.25">
      <c r="A524">
        <v>2021</v>
      </c>
      <c r="B524" t="s">
        <v>50</v>
      </c>
      <c r="C524">
        <v>8</v>
      </c>
      <c r="D524">
        <v>1</v>
      </c>
      <c r="E524">
        <v>85594</v>
      </c>
      <c r="F524">
        <v>1064</v>
      </c>
      <c r="G524">
        <v>83746</v>
      </c>
      <c r="H524">
        <v>3903184</v>
      </c>
      <c r="I524">
        <v>6071142</v>
      </c>
      <c r="J524">
        <v>2039449</v>
      </c>
    </row>
    <row r="525" spans="1:10" x14ac:dyDescent="0.25">
      <c r="A525">
        <v>2021</v>
      </c>
      <c r="B525" t="s">
        <v>50</v>
      </c>
      <c r="C525">
        <v>8</v>
      </c>
      <c r="D525">
        <v>1</v>
      </c>
      <c r="E525">
        <v>77410</v>
      </c>
      <c r="F525">
        <v>1232</v>
      </c>
      <c r="G525">
        <v>80052</v>
      </c>
      <c r="H525">
        <v>3841005</v>
      </c>
      <c r="I525">
        <v>8666299</v>
      </c>
      <c r="J525">
        <v>2542620</v>
      </c>
    </row>
    <row r="526" spans="1:10" x14ac:dyDescent="0.25">
      <c r="A526">
        <v>2021</v>
      </c>
      <c r="B526" t="s">
        <v>50</v>
      </c>
      <c r="C526">
        <v>8</v>
      </c>
      <c r="D526">
        <v>1</v>
      </c>
      <c r="E526">
        <v>78136</v>
      </c>
      <c r="F526">
        <v>982</v>
      </c>
      <c r="G526">
        <v>87870</v>
      </c>
      <c r="H526">
        <v>3775701</v>
      </c>
      <c r="I526">
        <v>8673018</v>
      </c>
      <c r="J526">
        <v>2928082</v>
      </c>
    </row>
    <row r="527" spans="1:10" x14ac:dyDescent="0.25">
      <c r="A527">
        <v>2021</v>
      </c>
      <c r="B527" t="s">
        <v>50</v>
      </c>
      <c r="C527">
        <v>8</v>
      </c>
      <c r="D527">
        <v>1</v>
      </c>
      <c r="E527">
        <v>90010</v>
      </c>
      <c r="F527">
        <v>930</v>
      </c>
      <c r="G527">
        <v>81812</v>
      </c>
      <c r="H527">
        <v>3780900</v>
      </c>
      <c r="I527">
        <v>9009424</v>
      </c>
      <c r="J527">
        <v>2960503</v>
      </c>
    </row>
    <row r="528" spans="1:10" x14ac:dyDescent="0.25">
      <c r="A528">
        <v>2021</v>
      </c>
      <c r="B528" t="s">
        <v>50</v>
      </c>
      <c r="C528">
        <v>8</v>
      </c>
      <c r="D528">
        <v>1</v>
      </c>
      <c r="E528">
        <v>60170</v>
      </c>
      <c r="F528">
        <v>840</v>
      </c>
      <c r="G528">
        <v>78240</v>
      </c>
      <c r="H528">
        <v>3432737</v>
      </c>
      <c r="I528">
        <v>9264424</v>
      </c>
      <c r="J528">
        <v>3375437</v>
      </c>
    </row>
    <row r="529" spans="1:10" x14ac:dyDescent="0.25">
      <c r="A529">
        <v>2021</v>
      </c>
      <c r="B529" t="s">
        <v>50</v>
      </c>
      <c r="C529">
        <v>8</v>
      </c>
      <c r="D529">
        <v>1</v>
      </c>
      <c r="E529">
        <v>85060</v>
      </c>
      <c r="F529">
        <v>1122</v>
      </c>
      <c r="G529">
        <v>73104</v>
      </c>
      <c r="H529">
        <v>3863000</v>
      </c>
      <c r="I529">
        <v>10927214</v>
      </c>
      <c r="J529">
        <v>2557106</v>
      </c>
    </row>
    <row r="530" spans="1:10" x14ac:dyDescent="0.25">
      <c r="A530">
        <v>2021</v>
      </c>
      <c r="B530" t="s">
        <v>50</v>
      </c>
      <c r="C530">
        <v>8</v>
      </c>
      <c r="D530">
        <v>2</v>
      </c>
      <c r="E530">
        <v>72072</v>
      </c>
      <c r="F530">
        <v>894</v>
      </c>
      <c r="G530">
        <v>79664</v>
      </c>
      <c r="H530">
        <v>3608835</v>
      </c>
      <c r="I530">
        <v>2578884</v>
      </c>
      <c r="J530">
        <v>1129650</v>
      </c>
    </row>
    <row r="531" spans="1:10" x14ac:dyDescent="0.25">
      <c r="A531">
        <v>2021</v>
      </c>
      <c r="B531" t="s">
        <v>50</v>
      </c>
      <c r="C531">
        <v>8</v>
      </c>
      <c r="D531">
        <v>2</v>
      </c>
      <c r="E531">
        <v>83172</v>
      </c>
      <c r="F531">
        <v>982</v>
      </c>
      <c r="G531">
        <v>78254</v>
      </c>
      <c r="H531">
        <v>4365442</v>
      </c>
      <c r="I531">
        <v>6768357</v>
      </c>
      <c r="J531">
        <v>2411829</v>
      </c>
    </row>
    <row r="532" spans="1:10" x14ac:dyDescent="0.25">
      <c r="A532">
        <v>2021</v>
      </c>
      <c r="B532" t="s">
        <v>50</v>
      </c>
      <c r="C532">
        <v>8</v>
      </c>
      <c r="D532">
        <v>2</v>
      </c>
      <c r="E532">
        <v>76760</v>
      </c>
      <c r="F532">
        <v>992</v>
      </c>
      <c r="G532">
        <v>80194</v>
      </c>
      <c r="H532">
        <v>3617770</v>
      </c>
      <c r="I532">
        <v>6875869</v>
      </c>
      <c r="J532">
        <v>2283790</v>
      </c>
    </row>
    <row r="533" spans="1:10" x14ac:dyDescent="0.25">
      <c r="A533">
        <v>2021</v>
      </c>
      <c r="B533" t="s">
        <v>50</v>
      </c>
      <c r="C533">
        <v>8</v>
      </c>
      <c r="D533">
        <v>2</v>
      </c>
      <c r="E533">
        <v>54856</v>
      </c>
      <c r="F533">
        <v>752</v>
      </c>
      <c r="G533">
        <v>82922</v>
      </c>
      <c r="H533">
        <v>3190265</v>
      </c>
      <c r="I533">
        <v>8980740</v>
      </c>
      <c r="J533">
        <v>2689623</v>
      </c>
    </row>
    <row r="534" spans="1:10" x14ac:dyDescent="0.25">
      <c r="A534">
        <v>2021</v>
      </c>
      <c r="B534" t="s">
        <v>50</v>
      </c>
      <c r="C534">
        <v>8</v>
      </c>
      <c r="D534">
        <v>2</v>
      </c>
      <c r="E534">
        <v>80162</v>
      </c>
      <c r="F534">
        <v>1166</v>
      </c>
      <c r="G534">
        <v>84312</v>
      </c>
      <c r="H534">
        <v>4115837</v>
      </c>
      <c r="I534">
        <v>9297809</v>
      </c>
      <c r="J534">
        <v>2525291</v>
      </c>
    </row>
    <row r="535" spans="1:10" x14ac:dyDescent="0.25">
      <c r="A535">
        <v>2021</v>
      </c>
      <c r="B535" t="s">
        <v>50</v>
      </c>
      <c r="C535">
        <v>8</v>
      </c>
      <c r="D535">
        <v>2</v>
      </c>
      <c r="E535">
        <v>77522</v>
      </c>
      <c r="F535">
        <v>954</v>
      </c>
      <c r="G535">
        <v>71518</v>
      </c>
      <c r="H535">
        <v>4256111</v>
      </c>
      <c r="I535">
        <v>10433518</v>
      </c>
      <c r="J535">
        <v>2780376</v>
      </c>
    </row>
    <row r="536" spans="1:10" x14ac:dyDescent="0.25">
      <c r="A536">
        <v>2021</v>
      </c>
      <c r="B536" t="s">
        <v>50</v>
      </c>
      <c r="C536">
        <v>8</v>
      </c>
      <c r="D536">
        <v>2</v>
      </c>
      <c r="E536">
        <v>72270</v>
      </c>
      <c r="F536">
        <v>982</v>
      </c>
      <c r="G536">
        <v>75872</v>
      </c>
      <c r="H536">
        <v>3904840</v>
      </c>
      <c r="I536">
        <v>11458501</v>
      </c>
      <c r="J536">
        <v>3853860</v>
      </c>
    </row>
    <row r="537" spans="1:10" x14ac:dyDescent="0.25">
      <c r="A537">
        <v>2021</v>
      </c>
      <c r="B537" t="s">
        <v>50</v>
      </c>
      <c r="C537">
        <v>8</v>
      </c>
      <c r="D537">
        <v>3</v>
      </c>
      <c r="E537">
        <v>66490</v>
      </c>
      <c r="F537">
        <v>842</v>
      </c>
      <c r="G537">
        <v>71872</v>
      </c>
      <c r="H537">
        <v>2729239</v>
      </c>
      <c r="I537">
        <v>2994698</v>
      </c>
      <c r="J537">
        <v>1027023</v>
      </c>
    </row>
    <row r="538" spans="1:10" x14ac:dyDescent="0.25">
      <c r="A538">
        <v>2021</v>
      </c>
      <c r="B538" t="s">
        <v>50</v>
      </c>
      <c r="C538">
        <v>8</v>
      </c>
      <c r="D538">
        <v>3</v>
      </c>
      <c r="E538">
        <v>68616</v>
      </c>
      <c r="F538">
        <v>752</v>
      </c>
      <c r="G538">
        <v>72570</v>
      </c>
      <c r="H538">
        <v>3783582</v>
      </c>
      <c r="I538">
        <v>5634862</v>
      </c>
      <c r="J538">
        <v>2036862</v>
      </c>
    </row>
    <row r="539" spans="1:10" x14ac:dyDescent="0.25">
      <c r="A539">
        <v>2021</v>
      </c>
      <c r="B539" t="s">
        <v>50</v>
      </c>
      <c r="C539">
        <v>8</v>
      </c>
      <c r="D539">
        <v>3</v>
      </c>
      <c r="E539">
        <v>62046</v>
      </c>
      <c r="F539">
        <v>802</v>
      </c>
      <c r="G539">
        <v>77154</v>
      </c>
      <c r="H539">
        <v>3450149</v>
      </c>
      <c r="I539">
        <v>6904225</v>
      </c>
      <c r="J539">
        <v>3838993</v>
      </c>
    </row>
    <row r="540" spans="1:10" x14ac:dyDescent="0.25">
      <c r="A540">
        <v>2021</v>
      </c>
      <c r="B540" t="s">
        <v>50</v>
      </c>
      <c r="C540">
        <v>8</v>
      </c>
      <c r="D540">
        <v>3</v>
      </c>
      <c r="E540">
        <v>73004</v>
      </c>
      <c r="F540">
        <v>1054</v>
      </c>
      <c r="G540">
        <v>78538</v>
      </c>
      <c r="H540">
        <v>3798743</v>
      </c>
      <c r="I540">
        <v>8764226</v>
      </c>
      <c r="J540">
        <v>2908580</v>
      </c>
    </row>
    <row r="541" spans="1:10" x14ac:dyDescent="0.25">
      <c r="A541">
        <v>2021</v>
      </c>
      <c r="B541" t="s">
        <v>50</v>
      </c>
      <c r="C541">
        <v>8</v>
      </c>
      <c r="D541">
        <v>3</v>
      </c>
      <c r="E541">
        <v>73200</v>
      </c>
      <c r="F541">
        <v>1086</v>
      </c>
      <c r="G541">
        <v>72914</v>
      </c>
      <c r="H541">
        <v>4365700</v>
      </c>
      <c r="I541">
        <v>8767540</v>
      </c>
      <c r="J541">
        <v>2817730</v>
      </c>
    </row>
    <row r="542" spans="1:10" x14ac:dyDescent="0.25">
      <c r="A542">
        <v>2021</v>
      </c>
      <c r="B542" t="s">
        <v>50</v>
      </c>
      <c r="C542">
        <v>8</v>
      </c>
      <c r="D542">
        <v>3</v>
      </c>
      <c r="E542">
        <v>70416</v>
      </c>
      <c r="F542">
        <v>880</v>
      </c>
      <c r="G542">
        <v>74286</v>
      </c>
      <c r="H542">
        <v>3555548</v>
      </c>
      <c r="I542">
        <v>9050379</v>
      </c>
      <c r="J542">
        <v>2791962</v>
      </c>
    </row>
    <row r="543" spans="1:10" x14ac:dyDescent="0.25">
      <c r="A543">
        <v>2021</v>
      </c>
      <c r="B543" t="s">
        <v>50</v>
      </c>
      <c r="C543">
        <v>8</v>
      </c>
      <c r="D543">
        <v>3</v>
      </c>
      <c r="E543">
        <v>49392</v>
      </c>
      <c r="F543">
        <v>876</v>
      </c>
      <c r="G543">
        <v>73742</v>
      </c>
      <c r="H543">
        <v>3542025</v>
      </c>
      <c r="I543">
        <v>14244118</v>
      </c>
      <c r="J543">
        <v>3502704</v>
      </c>
    </row>
    <row r="544" spans="1:10" x14ac:dyDescent="0.25">
      <c r="A544">
        <v>2021</v>
      </c>
      <c r="B544" t="s">
        <v>50</v>
      </c>
      <c r="C544">
        <v>8</v>
      </c>
      <c r="D544">
        <v>4</v>
      </c>
      <c r="E544">
        <v>50840</v>
      </c>
      <c r="F544">
        <v>770</v>
      </c>
      <c r="G544">
        <v>88206</v>
      </c>
      <c r="H544">
        <v>2806035</v>
      </c>
      <c r="I544">
        <v>1515768</v>
      </c>
      <c r="J544">
        <v>604668</v>
      </c>
    </row>
    <row r="545" spans="1:10" x14ac:dyDescent="0.25">
      <c r="A545">
        <v>2021</v>
      </c>
      <c r="B545" t="s">
        <v>50</v>
      </c>
      <c r="C545">
        <v>8</v>
      </c>
      <c r="D545">
        <v>4</v>
      </c>
      <c r="E545">
        <v>90128</v>
      </c>
      <c r="F545">
        <v>914</v>
      </c>
      <c r="G545">
        <v>71622</v>
      </c>
      <c r="H545">
        <v>3723666</v>
      </c>
      <c r="I545">
        <v>5152003</v>
      </c>
      <c r="J545">
        <v>2776790</v>
      </c>
    </row>
    <row r="546" spans="1:10" x14ac:dyDescent="0.25">
      <c r="A546">
        <v>2021</v>
      </c>
      <c r="B546" t="s">
        <v>50</v>
      </c>
      <c r="C546">
        <v>8</v>
      </c>
      <c r="D546">
        <v>4</v>
      </c>
      <c r="E546">
        <v>49588</v>
      </c>
      <c r="F546">
        <v>714</v>
      </c>
      <c r="G546">
        <v>79106</v>
      </c>
      <c r="H546">
        <v>3196873</v>
      </c>
      <c r="I546">
        <v>9275310</v>
      </c>
      <c r="J546">
        <v>3620806</v>
      </c>
    </row>
    <row r="547" spans="1:10" x14ac:dyDescent="0.25">
      <c r="A547">
        <v>2021</v>
      </c>
      <c r="B547" t="s">
        <v>50</v>
      </c>
      <c r="C547">
        <v>8</v>
      </c>
      <c r="D547">
        <v>4</v>
      </c>
      <c r="E547">
        <v>75478</v>
      </c>
      <c r="F547">
        <v>1300</v>
      </c>
      <c r="G547">
        <v>68296</v>
      </c>
      <c r="H547">
        <v>3591357</v>
      </c>
      <c r="I547">
        <v>9302930</v>
      </c>
      <c r="J547">
        <v>3709859</v>
      </c>
    </row>
    <row r="548" spans="1:10" x14ac:dyDescent="0.25">
      <c r="A548">
        <v>2021</v>
      </c>
      <c r="B548" t="s">
        <v>50</v>
      </c>
      <c r="C548">
        <v>8</v>
      </c>
      <c r="D548">
        <v>4</v>
      </c>
      <c r="E548">
        <v>89100</v>
      </c>
      <c r="F548">
        <v>986</v>
      </c>
      <c r="G548">
        <v>65850</v>
      </c>
      <c r="H548">
        <v>3808968</v>
      </c>
      <c r="I548">
        <v>11915742</v>
      </c>
      <c r="J548">
        <v>4808040</v>
      </c>
    </row>
    <row r="549" spans="1:10" x14ac:dyDescent="0.25">
      <c r="A549">
        <v>2021</v>
      </c>
      <c r="B549" t="s">
        <v>50</v>
      </c>
      <c r="C549">
        <v>8</v>
      </c>
      <c r="D549">
        <v>4</v>
      </c>
      <c r="E549">
        <v>92258</v>
      </c>
      <c r="F549">
        <v>1210</v>
      </c>
      <c r="G549">
        <v>68496</v>
      </c>
      <c r="H549">
        <v>3927607</v>
      </c>
      <c r="I549">
        <v>12156080</v>
      </c>
      <c r="J549">
        <v>4527383</v>
      </c>
    </row>
    <row r="550" spans="1:10" x14ac:dyDescent="0.25">
      <c r="A550">
        <v>2021</v>
      </c>
      <c r="B550" t="s">
        <v>50</v>
      </c>
      <c r="C550">
        <v>8</v>
      </c>
      <c r="D550">
        <v>4</v>
      </c>
      <c r="E550">
        <v>93612</v>
      </c>
      <c r="F550">
        <v>1028</v>
      </c>
      <c r="G550">
        <v>62686</v>
      </c>
      <c r="H550">
        <v>3963597</v>
      </c>
      <c r="I550">
        <v>16075852</v>
      </c>
      <c r="J550">
        <v>5485332</v>
      </c>
    </row>
    <row r="551" spans="1:10" x14ac:dyDescent="0.25">
      <c r="A551">
        <v>2021</v>
      </c>
      <c r="B551" t="s">
        <v>50</v>
      </c>
      <c r="C551">
        <v>8</v>
      </c>
      <c r="D551">
        <v>5</v>
      </c>
      <c r="E551">
        <v>60496</v>
      </c>
      <c r="F551">
        <v>410</v>
      </c>
      <c r="G551">
        <v>72480</v>
      </c>
      <c r="H551">
        <v>2954785</v>
      </c>
      <c r="I551">
        <v>9028954</v>
      </c>
      <c r="J551">
        <v>3265618</v>
      </c>
    </row>
    <row r="552" spans="1:10" x14ac:dyDescent="0.25">
      <c r="A552">
        <v>2021</v>
      </c>
      <c r="B552" t="s">
        <v>50</v>
      </c>
      <c r="C552">
        <v>8</v>
      </c>
      <c r="D552">
        <v>5</v>
      </c>
      <c r="E552">
        <v>86748</v>
      </c>
      <c r="F552">
        <v>1054</v>
      </c>
      <c r="G552">
        <v>69686</v>
      </c>
      <c r="H552">
        <v>3348969</v>
      </c>
      <c r="I552">
        <v>10107070</v>
      </c>
      <c r="J552">
        <v>4748291</v>
      </c>
    </row>
    <row r="553" spans="1:10" x14ac:dyDescent="0.25">
      <c r="A553">
        <v>2021</v>
      </c>
      <c r="B553" t="s">
        <v>50</v>
      </c>
      <c r="C553">
        <v>8</v>
      </c>
      <c r="D553">
        <v>5</v>
      </c>
      <c r="E553">
        <v>86146</v>
      </c>
      <c r="F553">
        <v>924</v>
      </c>
      <c r="G553">
        <v>68224</v>
      </c>
      <c r="H553">
        <v>3309792</v>
      </c>
      <c r="I553">
        <v>20621396</v>
      </c>
      <c r="J553">
        <v>6547844</v>
      </c>
    </row>
    <row r="554" spans="1:10" x14ac:dyDescent="0.25">
      <c r="A554">
        <v>2021</v>
      </c>
      <c r="B554" t="s">
        <v>51</v>
      </c>
      <c r="C554">
        <v>9</v>
      </c>
      <c r="D554">
        <v>1</v>
      </c>
      <c r="E554">
        <v>79074</v>
      </c>
      <c r="F554">
        <v>436</v>
      </c>
      <c r="G554">
        <v>87844</v>
      </c>
      <c r="H554">
        <v>3207693</v>
      </c>
      <c r="I554">
        <v>3669699</v>
      </c>
      <c r="J554">
        <v>2074538</v>
      </c>
    </row>
    <row r="555" spans="1:10" x14ac:dyDescent="0.25">
      <c r="A555">
        <v>2021</v>
      </c>
      <c r="B555" t="s">
        <v>51</v>
      </c>
      <c r="C555">
        <v>9</v>
      </c>
      <c r="D555">
        <v>1</v>
      </c>
      <c r="E555">
        <v>85334</v>
      </c>
      <c r="F555">
        <v>684</v>
      </c>
      <c r="G555">
        <v>72844</v>
      </c>
      <c r="H555">
        <v>3641603</v>
      </c>
      <c r="I555">
        <v>8669706</v>
      </c>
      <c r="J555">
        <v>3832525</v>
      </c>
    </row>
    <row r="556" spans="1:10" x14ac:dyDescent="0.25">
      <c r="A556">
        <v>2021</v>
      </c>
      <c r="B556" t="s">
        <v>51</v>
      </c>
      <c r="C556">
        <v>9</v>
      </c>
      <c r="D556">
        <v>1</v>
      </c>
      <c r="E556">
        <v>85214</v>
      </c>
      <c r="F556">
        <v>618</v>
      </c>
      <c r="G556">
        <v>76174</v>
      </c>
      <c r="H556">
        <v>3723523</v>
      </c>
      <c r="I556">
        <v>9361434</v>
      </c>
      <c r="J556">
        <v>5555198</v>
      </c>
    </row>
    <row r="557" spans="1:10" x14ac:dyDescent="0.25">
      <c r="A557">
        <v>2021</v>
      </c>
      <c r="B557" t="s">
        <v>51</v>
      </c>
      <c r="C557">
        <v>9</v>
      </c>
      <c r="D557">
        <v>1</v>
      </c>
      <c r="E557">
        <v>91248</v>
      </c>
      <c r="F557">
        <v>710</v>
      </c>
      <c r="G557">
        <v>69330</v>
      </c>
      <c r="H557">
        <v>3536849</v>
      </c>
      <c r="I557">
        <v>11463292</v>
      </c>
      <c r="J557">
        <v>4381681</v>
      </c>
    </row>
    <row r="558" spans="1:10" x14ac:dyDescent="0.25">
      <c r="A558">
        <v>2021</v>
      </c>
      <c r="B558" t="s">
        <v>51</v>
      </c>
      <c r="C558">
        <v>9</v>
      </c>
      <c r="D558">
        <v>1</v>
      </c>
      <c r="E558">
        <v>76270</v>
      </c>
      <c r="F558">
        <v>736</v>
      </c>
      <c r="G558">
        <v>78202</v>
      </c>
      <c r="H558">
        <v>3488486</v>
      </c>
      <c r="I558">
        <v>11683958</v>
      </c>
      <c r="J558">
        <v>5276223</v>
      </c>
    </row>
    <row r="559" spans="1:10" x14ac:dyDescent="0.25">
      <c r="A559">
        <v>2021</v>
      </c>
      <c r="B559" t="s">
        <v>51</v>
      </c>
      <c r="C559">
        <v>9</v>
      </c>
      <c r="D559">
        <v>1</v>
      </c>
      <c r="E559">
        <v>91950</v>
      </c>
      <c r="F559">
        <v>1014</v>
      </c>
      <c r="G559">
        <v>70182</v>
      </c>
      <c r="H559">
        <v>3503773</v>
      </c>
      <c r="I559">
        <v>12936198</v>
      </c>
      <c r="J559">
        <v>4911454</v>
      </c>
    </row>
    <row r="560" spans="1:10" x14ac:dyDescent="0.25">
      <c r="A560">
        <v>2021</v>
      </c>
      <c r="B560" t="s">
        <v>51</v>
      </c>
      <c r="C560">
        <v>9</v>
      </c>
      <c r="D560">
        <v>1</v>
      </c>
      <c r="E560">
        <v>60328</v>
      </c>
      <c r="F560">
        <v>580</v>
      </c>
      <c r="G560">
        <v>85892</v>
      </c>
      <c r="H560">
        <v>3288020</v>
      </c>
      <c r="I560">
        <v>16668017</v>
      </c>
      <c r="J560">
        <v>6373769</v>
      </c>
    </row>
    <row r="561" spans="1:10" x14ac:dyDescent="0.25">
      <c r="A561">
        <v>2021</v>
      </c>
      <c r="B561" t="s">
        <v>51</v>
      </c>
      <c r="C561">
        <v>9</v>
      </c>
      <c r="D561">
        <v>2</v>
      </c>
      <c r="E561">
        <v>62882</v>
      </c>
      <c r="F561">
        <v>438</v>
      </c>
      <c r="G561">
        <v>81398</v>
      </c>
      <c r="H561">
        <v>2782864</v>
      </c>
      <c r="I561">
        <v>7465485</v>
      </c>
      <c r="J561">
        <v>3794657</v>
      </c>
    </row>
    <row r="562" spans="1:10" x14ac:dyDescent="0.25">
      <c r="A562">
        <v>2021</v>
      </c>
      <c r="B562" t="s">
        <v>51</v>
      </c>
      <c r="C562">
        <v>9</v>
      </c>
      <c r="D562">
        <v>2</v>
      </c>
      <c r="E562">
        <v>55004</v>
      </c>
      <c r="F562">
        <v>562</v>
      </c>
      <c r="G562">
        <v>75986</v>
      </c>
      <c r="H562">
        <v>3247893</v>
      </c>
      <c r="I562">
        <v>8291975</v>
      </c>
      <c r="J562">
        <v>5055608</v>
      </c>
    </row>
    <row r="563" spans="1:10" x14ac:dyDescent="0.25">
      <c r="A563">
        <v>2021</v>
      </c>
      <c r="B563" t="s">
        <v>51</v>
      </c>
      <c r="C563">
        <v>9</v>
      </c>
      <c r="D563">
        <v>2</v>
      </c>
      <c r="E563">
        <v>62576</v>
      </c>
      <c r="F563">
        <v>676</v>
      </c>
      <c r="G563">
        <v>75772</v>
      </c>
      <c r="H563">
        <v>3304831</v>
      </c>
      <c r="I563">
        <v>9121076</v>
      </c>
      <c r="J563">
        <v>6114304</v>
      </c>
    </row>
    <row r="564" spans="1:10" x14ac:dyDescent="0.25">
      <c r="A564">
        <v>2021</v>
      </c>
      <c r="B564" t="s">
        <v>51</v>
      </c>
      <c r="C564">
        <v>9</v>
      </c>
      <c r="D564">
        <v>2</v>
      </c>
      <c r="E564">
        <v>75750</v>
      </c>
      <c r="F564">
        <v>620</v>
      </c>
      <c r="G564">
        <v>73342</v>
      </c>
      <c r="H564">
        <v>3447892</v>
      </c>
      <c r="I564">
        <v>9396614</v>
      </c>
      <c r="J564">
        <v>4213590</v>
      </c>
    </row>
    <row r="565" spans="1:10" x14ac:dyDescent="0.25">
      <c r="A565">
        <v>2021</v>
      </c>
      <c r="B565" t="s">
        <v>51</v>
      </c>
      <c r="C565">
        <v>9</v>
      </c>
      <c r="D565">
        <v>2</v>
      </c>
      <c r="E565">
        <v>48302</v>
      </c>
      <c r="F565">
        <v>516</v>
      </c>
      <c r="G565">
        <v>48794</v>
      </c>
      <c r="H565">
        <v>3679974</v>
      </c>
      <c r="I565">
        <v>9892106</v>
      </c>
      <c r="J565">
        <v>4481604</v>
      </c>
    </row>
    <row r="566" spans="1:10" x14ac:dyDescent="0.25">
      <c r="A566">
        <v>2021</v>
      </c>
      <c r="B566" t="s">
        <v>51</v>
      </c>
      <c r="C566">
        <v>9</v>
      </c>
      <c r="D566">
        <v>2</v>
      </c>
      <c r="E566">
        <v>48828</v>
      </c>
      <c r="F566">
        <v>680</v>
      </c>
      <c r="G566">
        <v>79630</v>
      </c>
      <c r="H566">
        <v>2847110</v>
      </c>
      <c r="I566">
        <v>11352940</v>
      </c>
      <c r="J566">
        <v>5448177</v>
      </c>
    </row>
    <row r="567" spans="1:10" x14ac:dyDescent="0.25">
      <c r="A567">
        <v>2021</v>
      </c>
      <c r="B567" t="s">
        <v>51</v>
      </c>
      <c r="C567">
        <v>9</v>
      </c>
      <c r="D567">
        <v>2</v>
      </c>
      <c r="E567">
        <v>86802</v>
      </c>
      <c r="F567">
        <v>678</v>
      </c>
      <c r="G567">
        <v>81240</v>
      </c>
      <c r="H567">
        <v>3747053</v>
      </c>
      <c r="I567">
        <v>12678360</v>
      </c>
      <c r="J567">
        <v>5430460</v>
      </c>
    </row>
    <row r="568" spans="1:10" x14ac:dyDescent="0.25">
      <c r="A568">
        <v>2021</v>
      </c>
      <c r="B568" t="s">
        <v>51</v>
      </c>
      <c r="C568">
        <v>9</v>
      </c>
      <c r="D568">
        <v>3</v>
      </c>
      <c r="E568">
        <v>61656</v>
      </c>
      <c r="F568">
        <v>592</v>
      </c>
      <c r="G568">
        <v>86434</v>
      </c>
      <c r="H568">
        <v>2949386</v>
      </c>
      <c r="I568">
        <v>5240646</v>
      </c>
      <c r="J568">
        <v>3150980</v>
      </c>
    </row>
    <row r="569" spans="1:10" x14ac:dyDescent="0.25">
      <c r="A569">
        <v>2021</v>
      </c>
      <c r="B569" t="s">
        <v>51</v>
      </c>
      <c r="C569">
        <v>9</v>
      </c>
      <c r="D569">
        <v>3</v>
      </c>
      <c r="E569">
        <v>69306</v>
      </c>
      <c r="F569">
        <v>636</v>
      </c>
      <c r="G569">
        <v>75776</v>
      </c>
      <c r="H569">
        <v>3293626</v>
      </c>
      <c r="I569">
        <v>7920308</v>
      </c>
      <c r="J569">
        <v>5496906</v>
      </c>
    </row>
    <row r="570" spans="1:10" x14ac:dyDescent="0.25">
      <c r="A570">
        <v>2021</v>
      </c>
      <c r="B570" t="s">
        <v>51</v>
      </c>
      <c r="C570">
        <v>9</v>
      </c>
      <c r="D570">
        <v>3</v>
      </c>
      <c r="E570">
        <v>60710</v>
      </c>
      <c r="F570">
        <v>864</v>
      </c>
      <c r="G570">
        <v>76706</v>
      </c>
      <c r="H570">
        <v>3337229</v>
      </c>
      <c r="I570">
        <v>7978954</v>
      </c>
      <c r="J570">
        <v>5630402</v>
      </c>
    </row>
    <row r="571" spans="1:10" x14ac:dyDescent="0.25">
      <c r="A571">
        <v>2021</v>
      </c>
      <c r="B571" t="s">
        <v>51</v>
      </c>
      <c r="C571">
        <v>9</v>
      </c>
      <c r="D571">
        <v>3</v>
      </c>
      <c r="E571">
        <v>54676</v>
      </c>
      <c r="F571">
        <v>770</v>
      </c>
      <c r="G571">
        <v>68320</v>
      </c>
      <c r="H571">
        <v>3520005</v>
      </c>
      <c r="I571">
        <v>9644090</v>
      </c>
      <c r="J571">
        <v>6359582</v>
      </c>
    </row>
    <row r="572" spans="1:10" x14ac:dyDescent="0.25">
      <c r="A572">
        <v>2021</v>
      </c>
      <c r="B572" t="s">
        <v>51</v>
      </c>
      <c r="C572">
        <v>9</v>
      </c>
      <c r="D572">
        <v>3</v>
      </c>
      <c r="E572">
        <v>62260</v>
      </c>
      <c r="F572">
        <v>612</v>
      </c>
      <c r="G572">
        <v>79304</v>
      </c>
      <c r="H572">
        <v>2806054</v>
      </c>
      <c r="I572">
        <v>9909123</v>
      </c>
      <c r="J572">
        <v>8216932</v>
      </c>
    </row>
    <row r="573" spans="1:10" x14ac:dyDescent="0.25">
      <c r="A573">
        <v>2021</v>
      </c>
      <c r="B573" t="s">
        <v>51</v>
      </c>
      <c r="C573">
        <v>9</v>
      </c>
      <c r="D573">
        <v>3</v>
      </c>
      <c r="E573">
        <v>49814</v>
      </c>
      <c r="F573">
        <v>502</v>
      </c>
      <c r="G573">
        <v>68940</v>
      </c>
      <c r="H573">
        <v>2826251</v>
      </c>
      <c r="I573">
        <v>11802774</v>
      </c>
      <c r="J573">
        <v>8088592</v>
      </c>
    </row>
    <row r="574" spans="1:10" x14ac:dyDescent="0.25">
      <c r="A574">
        <v>2021</v>
      </c>
      <c r="B574" t="s">
        <v>51</v>
      </c>
      <c r="C574">
        <v>9</v>
      </c>
      <c r="D574">
        <v>3</v>
      </c>
      <c r="E574">
        <v>70708</v>
      </c>
      <c r="F574">
        <v>570</v>
      </c>
      <c r="G574">
        <v>67666</v>
      </c>
      <c r="H574">
        <v>3267782</v>
      </c>
      <c r="I574">
        <v>26969834</v>
      </c>
      <c r="J574">
        <v>18796422</v>
      </c>
    </row>
    <row r="575" spans="1:10" x14ac:dyDescent="0.25">
      <c r="A575">
        <v>2021</v>
      </c>
      <c r="B575" t="s">
        <v>51</v>
      </c>
      <c r="C575">
        <v>9</v>
      </c>
      <c r="D575">
        <v>4</v>
      </c>
      <c r="E575">
        <v>53998</v>
      </c>
      <c r="F575">
        <v>552</v>
      </c>
      <c r="G575">
        <v>59250</v>
      </c>
      <c r="H575">
        <v>2753145</v>
      </c>
      <c r="I575">
        <v>4770374</v>
      </c>
      <c r="J575">
        <v>3384398</v>
      </c>
    </row>
    <row r="576" spans="1:10" x14ac:dyDescent="0.25">
      <c r="A576">
        <v>2021</v>
      </c>
      <c r="B576" t="s">
        <v>51</v>
      </c>
      <c r="C576">
        <v>9</v>
      </c>
      <c r="D576">
        <v>4</v>
      </c>
      <c r="E576">
        <v>43796</v>
      </c>
      <c r="F576">
        <v>750</v>
      </c>
      <c r="G576">
        <v>59888</v>
      </c>
      <c r="H576">
        <v>3145340</v>
      </c>
      <c r="I576">
        <v>6497788</v>
      </c>
      <c r="J576">
        <v>5411813</v>
      </c>
    </row>
    <row r="577" spans="1:10" x14ac:dyDescent="0.25">
      <c r="A577">
        <v>2021</v>
      </c>
      <c r="B577" t="s">
        <v>51</v>
      </c>
      <c r="C577">
        <v>9</v>
      </c>
      <c r="D577">
        <v>4</v>
      </c>
      <c r="E577">
        <v>56338</v>
      </c>
      <c r="F577">
        <v>518</v>
      </c>
      <c r="G577">
        <v>52042</v>
      </c>
      <c r="H577">
        <v>3298574</v>
      </c>
      <c r="I577">
        <v>7312411</v>
      </c>
      <c r="J577">
        <v>6992096</v>
      </c>
    </row>
    <row r="578" spans="1:10" x14ac:dyDescent="0.25">
      <c r="A578">
        <v>2021</v>
      </c>
      <c r="B578" t="s">
        <v>51</v>
      </c>
      <c r="C578">
        <v>9</v>
      </c>
      <c r="D578">
        <v>4</v>
      </c>
      <c r="E578">
        <v>64020</v>
      </c>
      <c r="F578">
        <v>560</v>
      </c>
      <c r="G578">
        <v>63994</v>
      </c>
      <c r="H578">
        <v>3332293</v>
      </c>
      <c r="I578">
        <v>8245513</v>
      </c>
      <c r="J578">
        <v>6702826</v>
      </c>
    </row>
    <row r="579" spans="1:10" x14ac:dyDescent="0.25">
      <c r="A579">
        <v>2021</v>
      </c>
      <c r="B579" t="s">
        <v>51</v>
      </c>
      <c r="C579">
        <v>9</v>
      </c>
      <c r="D579">
        <v>4</v>
      </c>
      <c r="E579">
        <v>59130</v>
      </c>
      <c r="F579">
        <v>582</v>
      </c>
      <c r="G579">
        <v>56098</v>
      </c>
      <c r="H579">
        <v>3447289</v>
      </c>
      <c r="I579">
        <v>8544962</v>
      </c>
      <c r="J579">
        <v>6277306</v>
      </c>
    </row>
    <row r="580" spans="1:10" x14ac:dyDescent="0.25">
      <c r="A580">
        <v>2021</v>
      </c>
      <c r="B580" t="s">
        <v>51</v>
      </c>
      <c r="C580">
        <v>9</v>
      </c>
      <c r="D580">
        <v>4</v>
      </c>
      <c r="E580">
        <v>62822</v>
      </c>
      <c r="F580">
        <v>636</v>
      </c>
      <c r="G580">
        <v>65020</v>
      </c>
      <c r="H580">
        <v>3321215</v>
      </c>
      <c r="I580">
        <v>8778741</v>
      </c>
      <c r="J580">
        <v>6276990</v>
      </c>
    </row>
    <row r="581" spans="1:10" x14ac:dyDescent="0.25">
      <c r="A581">
        <v>2021</v>
      </c>
      <c r="B581" t="s">
        <v>51</v>
      </c>
      <c r="C581">
        <v>9</v>
      </c>
      <c r="D581">
        <v>4</v>
      </c>
      <c r="E581">
        <v>29814</v>
      </c>
      <c r="F581">
        <v>362</v>
      </c>
      <c r="G581">
        <v>48502</v>
      </c>
      <c r="H581">
        <v>2642048</v>
      </c>
      <c r="I581">
        <v>12796717</v>
      </c>
      <c r="J581">
        <v>8302359</v>
      </c>
    </row>
    <row r="582" spans="1:10" x14ac:dyDescent="0.25">
      <c r="A582">
        <v>2021</v>
      </c>
      <c r="B582" t="s">
        <v>51</v>
      </c>
      <c r="C582">
        <v>9</v>
      </c>
      <c r="D582">
        <v>5</v>
      </c>
      <c r="E582">
        <v>46332</v>
      </c>
      <c r="F582">
        <v>626</v>
      </c>
      <c r="G582">
        <v>57452</v>
      </c>
      <c r="H582">
        <v>3442035</v>
      </c>
      <c r="I582">
        <v>7220336</v>
      </c>
      <c r="J582">
        <v>6393690</v>
      </c>
    </row>
    <row r="583" spans="1:10" x14ac:dyDescent="0.25">
      <c r="A583">
        <v>2021</v>
      </c>
      <c r="B583" t="s">
        <v>51</v>
      </c>
      <c r="C583">
        <v>9</v>
      </c>
      <c r="D583">
        <v>5</v>
      </c>
      <c r="E583">
        <v>54570</v>
      </c>
      <c r="F583">
        <v>556</v>
      </c>
      <c r="G583">
        <v>56408</v>
      </c>
      <c r="H583">
        <v>2833663</v>
      </c>
      <c r="I583">
        <v>7510608</v>
      </c>
      <c r="J583">
        <v>5964250</v>
      </c>
    </row>
    <row r="584" spans="1:10" x14ac:dyDescent="0.25">
      <c r="A584">
        <v>2021</v>
      </c>
      <c r="B584" t="s">
        <v>52</v>
      </c>
      <c r="C584">
        <v>10</v>
      </c>
      <c r="D584">
        <v>1</v>
      </c>
      <c r="E584">
        <v>43288</v>
      </c>
      <c r="F584">
        <v>364</v>
      </c>
      <c r="G584">
        <v>53448</v>
      </c>
      <c r="H584">
        <v>2294823</v>
      </c>
      <c r="I584">
        <v>3074736</v>
      </c>
      <c r="J584">
        <v>2440290</v>
      </c>
    </row>
    <row r="585" spans="1:10" x14ac:dyDescent="0.25">
      <c r="A585">
        <v>2021</v>
      </c>
      <c r="B585" t="s">
        <v>52</v>
      </c>
      <c r="C585">
        <v>10</v>
      </c>
      <c r="D585">
        <v>1</v>
      </c>
      <c r="E585">
        <v>45210</v>
      </c>
      <c r="F585">
        <v>632</v>
      </c>
      <c r="G585">
        <v>49220</v>
      </c>
      <c r="H585">
        <v>3180440</v>
      </c>
      <c r="I585">
        <v>4605602</v>
      </c>
      <c r="J585">
        <v>4600804</v>
      </c>
    </row>
    <row r="586" spans="1:10" x14ac:dyDescent="0.25">
      <c r="A586">
        <v>2021</v>
      </c>
      <c r="B586" t="s">
        <v>52</v>
      </c>
      <c r="C586">
        <v>10</v>
      </c>
      <c r="D586">
        <v>1</v>
      </c>
      <c r="E586">
        <v>42948</v>
      </c>
      <c r="F586">
        <v>554</v>
      </c>
      <c r="G586">
        <v>49918</v>
      </c>
      <c r="H586">
        <v>2880449</v>
      </c>
      <c r="I586">
        <v>5960334</v>
      </c>
      <c r="J586">
        <v>4736529</v>
      </c>
    </row>
    <row r="587" spans="1:10" x14ac:dyDescent="0.25">
      <c r="A587">
        <v>2021</v>
      </c>
      <c r="B587" t="s">
        <v>52</v>
      </c>
      <c r="C587">
        <v>10</v>
      </c>
      <c r="D587">
        <v>1</v>
      </c>
      <c r="E587">
        <v>38088</v>
      </c>
      <c r="F587">
        <v>552</v>
      </c>
      <c r="G587">
        <v>49522</v>
      </c>
      <c r="H587">
        <v>3006726</v>
      </c>
      <c r="I587">
        <v>6878150</v>
      </c>
      <c r="J587">
        <v>5720620</v>
      </c>
    </row>
    <row r="588" spans="1:10" x14ac:dyDescent="0.25">
      <c r="A588">
        <v>2021</v>
      </c>
      <c r="B588" t="s">
        <v>52</v>
      </c>
      <c r="C588">
        <v>10</v>
      </c>
      <c r="D588">
        <v>1</v>
      </c>
      <c r="E588">
        <v>46378</v>
      </c>
      <c r="F588">
        <v>484</v>
      </c>
      <c r="G588">
        <v>51876</v>
      </c>
      <c r="H588">
        <v>2888316</v>
      </c>
      <c r="I588">
        <v>7892009</v>
      </c>
      <c r="J588">
        <v>7495389</v>
      </c>
    </row>
    <row r="589" spans="1:10" x14ac:dyDescent="0.25">
      <c r="A589">
        <v>2021</v>
      </c>
      <c r="B589" t="s">
        <v>52</v>
      </c>
      <c r="C589">
        <v>10</v>
      </c>
      <c r="D589">
        <v>1</v>
      </c>
      <c r="E589">
        <v>34202</v>
      </c>
      <c r="F589">
        <v>526</v>
      </c>
      <c r="G589">
        <v>59290</v>
      </c>
      <c r="H589">
        <v>2269914</v>
      </c>
      <c r="I589">
        <v>7984520</v>
      </c>
      <c r="J589">
        <v>7081410</v>
      </c>
    </row>
    <row r="590" spans="1:10" x14ac:dyDescent="0.25">
      <c r="A590">
        <v>2021</v>
      </c>
      <c r="B590" t="s">
        <v>52</v>
      </c>
      <c r="C590">
        <v>10</v>
      </c>
      <c r="D590">
        <v>1</v>
      </c>
      <c r="E590">
        <v>47836</v>
      </c>
      <c r="F590">
        <v>466</v>
      </c>
      <c r="G590">
        <v>50920</v>
      </c>
      <c r="H590">
        <v>3148139</v>
      </c>
      <c r="I590">
        <v>8205354</v>
      </c>
      <c r="J590">
        <v>6341455</v>
      </c>
    </row>
    <row r="591" spans="1:10" x14ac:dyDescent="0.25">
      <c r="A591">
        <v>2021</v>
      </c>
      <c r="B591" t="s">
        <v>52</v>
      </c>
      <c r="C591">
        <v>10</v>
      </c>
      <c r="D591">
        <v>2</v>
      </c>
      <c r="E591">
        <v>33976</v>
      </c>
      <c r="F591">
        <v>756</v>
      </c>
      <c r="G591">
        <v>38740</v>
      </c>
      <c r="H591">
        <v>2469867</v>
      </c>
      <c r="I591">
        <v>2924482</v>
      </c>
      <c r="J591">
        <v>3510075</v>
      </c>
    </row>
    <row r="592" spans="1:10" x14ac:dyDescent="0.25">
      <c r="A592">
        <v>2021</v>
      </c>
      <c r="B592" t="s">
        <v>52</v>
      </c>
      <c r="C592">
        <v>10</v>
      </c>
      <c r="D592">
        <v>2</v>
      </c>
      <c r="E592">
        <v>38386</v>
      </c>
      <c r="F592">
        <v>498</v>
      </c>
      <c r="G592">
        <v>39622</v>
      </c>
      <c r="H592">
        <v>3594484</v>
      </c>
      <c r="I592">
        <v>3567181</v>
      </c>
      <c r="J592">
        <v>4116139</v>
      </c>
    </row>
    <row r="593" spans="1:10" x14ac:dyDescent="0.25">
      <c r="A593">
        <v>2021</v>
      </c>
      <c r="B593" t="s">
        <v>52</v>
      </c>
      <c r="C593">
        <v>10</v>
      </c>
      <c r="D593">
        <v>2</v>
      </c>
      <c r="E593">
        <v>38040</v>
      </c>
      <c r="F593">
        <v>386</v>
      </c>
      <c r="G593">
        <v>43166</v>
      </c>
      <c r="H593">
        <v>2389677</v>
      </c>
      <c r="I593">
        <v>4987268</v>
      </c>
      <c r="J593">
        <v>4961128</v>
      </c>
    </row>
    <row r="594" spans="1:10" x14ac:dyDescent="0.25">
      <c r="A594">
        <v>2021</v>
      </c>
      <c r="B594" t="s">
        <v>52</v>
      </c>
      <c r="C594">
        <v>10</v>
      </c>
      <c r="D594">
        <v>2</v>
      </c>
      <c r="E594">
        <v>32046</v>
      </c>
      <c r="F594">
        <v>458</v>
      </c>
      <c r="G594">
        <v>45692</v>
      </c>
      <c r="H594">
        <v>1854771</v>
      </c>
      <c r="I594">
        <v>5593628</v>
      </c>
      <c r="J594">
        <v>5208698</v>
      </c>
    </row>
    <row r="595" spans="1:10" x14ac:dyDescent="0.25">
      <c r="A595">
        <v>2021</v>
      </c>
      <c r="B595" t="s">
        <v>52</v>
      </c>
      <c r="C595">
        <v>10</v>
      </c>
      <c r="D595">
        <v>2</v>
      </c>
      <c r="E595">
        <v>26368</v>
      </c>
      <c r="F595">
        <v>354</v>
      </c>
      <c r="G595">
        <v>53146</v>
      </c>
      <c r="H595">
        <v>2427573</v>
      </c>
      <c r="I595">
        <v>7141547</v>
      </c>
      <c r="J595">
        <v>6845539</v>
      </c>
    </row>
    <row r="596" spans="1:10" x14ac:dyDescent="0.25">
      <c r="A596">
        <v>2021</v>
      </c>
      <c r="B596" t="s">
        <v>52</v>
      </c>
      <c r="C596">
        <v>10</v>
      </c>
      <c r="D596">
        <v>2</v>
      </c>
      <c r="E596">
        <v>35862</v>
      </c>
      <c r="F596">
        <v>426</v>
      </c>
      <c r="G596">
        <v>47190</v>
      </c>
      <c r="H596">
        <v>2740441</v>
      </c>
      <c r="I596">
        <v>7356422</v>
      </c>
      <c r="J596">
        <v>6833091</v>
      </c>
    </row>
    <row r="597" spans="1:10" x14ac:dyDescent="0.25">
      <c r="A597">
        <v>2021</v>
      </c>
      <c r="B597" t="s">
        <v>52</v>
      </c>
      <c r="C597">
        <v>10</v>
      </c>
      <c r="D597">
        <v>2</v>
      </c>
      <c r="E597">
        <v>39736</v>
      </c>
      <c r="F597">
        <v>494</v>
      </c>
      <c r="G597">
        <v>46132</v>
      </c>
      <c r="H597">
        <v>2728544</v>
      </c>
      <c r="I597">
        <v>8616950</v>
      </c>
      <c r="J597">
        <v>7778968</v>
      </c>
    </row>
    <row r="598" spans="1:10" x14ac:dyDescent="0.25">
      <c r="A598">
        <v>2021</v>
      </c>
      <c r="B598" t="s">
        <v>52</v>
      </c>
      <c r="C598">
        <v>10</v>
      </c>
      <c r="D598">
        <v>3</v>
      </c>
      <c r="E598">
        <v>32006</v>
      </c>
      <c r="F598">
        <v>326</v>
      </c>
      <c r="G598">
        <v>35736</v>
      </c>
      <c r="H598">
        <v>2060564</v>
      </c>
      <c r="I598">
        <v>781769</v>
      </c>
      <c r="J598">
        <v>1094915</v>
      </c>
    </row>
    <row r="599" spans="1:10" x14ac:dyDescent="0.25">
      <c r="A599">
        <v>2021</v>
      </c>
      <c r="B599" t="s">
        <v>52</v>
      </c>
      <c r="C599">
        <v>10</v>
      </c>
      <c r="D599">
        <v>3</v>
      </c>
      <c r="E599">
        <v>28572</v>
      </c>
      <c r="F599">
        <v>330</v>
      </c>
      <c r="G599">
        <v>39158</v>
      </c>
      <c r="H599">
        <v>2181147</v>
      </c>
      <c r="I599">
        <v>1314565</v>
      </c>
      <c r="J599">
        <v>1401752</v>
      </c>
    </row>
    <row r="600" spans="1:10" x14ac:dyDescent="0.25">
      <c r="A600">
        <v>2021</v>
      </c>
      <c r="B600" t="s">
        <v>52</v>
      </c>
      <c r="C600">
        <v>10</v>
      </c>
      <c r="D600">
        <v>3</v>
      </c>
      <c r="E600">
        <v>28156</v>
      </c>
      <c r="F600">
        <v>292</v>
      </c>
      <c r="G600">
        <v>39572</v>
      </c>
      <c r="H600">
        <v>2264906</v>
      </c>
      <c r="I600">
        <v>3439578</v>
      </c>
      <c r="J600">
        <v>4985412</v>
      </c>
    </row>
    <row r="601" spans="1:10" x14ac:dyDescent="0.25">
      <c r="A601">
        <v>2021</v>
      </c>
      <c r="B601" t="s">
        <v>52</v>
      </c>
      <c r="C601">
        <v>10</v>
      </c>
      <c r="D601">
        <v>3</v>
      </c>
      <c r="E601">
        <v>29870</v>
      </c>
      <c r="F601">
        <v>398</v>
      </c>
      <c r="G601">
        <v>38890</v>
      </c>
      <c r="H601">
        <v>2582964</v>
      </c>
      <c r="I601">
        <v>4055382</v>
      </c>
      <c r="J601">
        <v>4970362</v>
      </c>
    </row>
    <row r="602" spans="1:10" x14ac:dyDescent="0.25">
      <c r="A602">
        <v>2021</v>
      </c>
      <c r="B602" t="s">
        <v>52</v>
      </c>
      <c r="C602">
        <v>10</v>
      </c>
      <c r="D602">
        <v>3</v>
      </c>
      <c r="E602">
        <v>31548</v>
      </c>
      <c r="F602">
        <v>464</v>
      </c>
      <c r="G602">
        <v>37284</v>
      </c>
      <c r="H602">
        <v>2805081</v>
      </c>
      <c r="I602">
        <v>7435560</v>
      </c>
      <c r="J602">
        <v>7297450</v>
      </c>
    </row>
    <row r="603" spans="1:10" x14ac:dyDescent="0.25">
      <c r="A603">
        <v>2021</v>
      </c>
      <c r="B603" t="s">
        <v>52</v>
      </c>
      <c r="C603">
        <v>10</v>
      </c>
      <c r="D603">
        <v>3</v>
      </c>
      <c r="E603">
        <v>24678</v>
      </c>
      <c r="F603">
        <v>328</v>
      </c>
      <c r="G603">
        <v>38920</v>
      </c>
      <c r="H603">
        <v>2285216</v>
      </c>
      <c r="I603">
        <v>7451454</v>
      </c>
      <c r="J603">
        <v>10191575</v>
      </c>
    </row>
    <row r="604" spans="1:10" x14ac:dyDescent="0.25">
      <c r="A604">
        <v>2021</v>
      </c>
      <c r="B604" t="s">
        <v>52</v>
      </c>
      <c r="C604">
        <v>10</v>
      </c>
      <c r="D604">
        <v>3</v>
      </c>
      <c r="E604">
        <v>36764</v>
      </c>
      <c r="F604">
        <v>320</v>
      </c>
      <c r="G604">
        <v>35136</v>
      </c>
      <c r="H604">
        <v>2451039</v>
      </c>
      <c r="I604">
        <v>8714541</v>
      </c>
      <c r="J604">
        <v>5462576</v>
      </c>
    </row>
    <row r="605" spans="1:10" x14ac:dyDescent="0.25">
      <c r="A605">
        <v>2021</v>
      </c>
      <c r="B605" t="s">
        <v>52</v>
      </c>
      <c r="C605">
        <v>10</v>
      </c>
      <c r="D605">
        <v>4</v>
      </c>
      <c r="E605">
        <v>29308</v>
      </c>
      <c r="F605">
        <v>884</v>
      </c>
      <c r="G605">
        <v>37216</v>
      </c>
      <c r="H605">
        <v>2327902</v>
      </c>
      <c r="I605">
        <v>1508838</v>
      </c>
      <c r="J605">
        <v>1830436</v>
      </c>
    </row>
    <row r="606" spans="1:10" x14ac:dyDescent="0.25">
      <c r="A606">
        <v>2021</v>
      </c>
      <c r="B606" t="s">
        <v>52</v>
      </c>
      <c r="C606">
        <v>10</v>
      </c>
      <c r="D606">
        <v>4</v>
      </c>
      <c r="E606">
        <v>32702</v>
      </c>
      <c r="F606">
        <v>1468</v>
      </c>
      <c r="G606">
        <v>34154</v>
      </c>
      <c r="H606">
        <v>2702866</v>
      </c>
      <c r="I606">
        <v>3878852</v>
      </c>
      <c r="J606">
        <v>6469740</v>
      </c>
    </row>
    <row r="607" spans="1:10" x14ac:dyDescent="0.25">
      <c r="A607">
        <v>2021</v>
      </c>
      <c r="B607" t="s">
        <v>52</v>
      </c>
      <c r="C607">
        <v>10</v>
      </c>
      <c r="D607">
        <v>4</v>
      </c>
      <c r="E607">
        <v>26998</v>
      </c>
      <c r="F607">
        <v>1168</v>
      </c>
      <c r="G607">
        <v>28024</v>
      </c>
      <c r="H607">
        <v>2575335</v>
      </c>
      <c r="I607">
        <v>4743300</v>
      </c>
      <c r="J607">
        <v>7105616</v>
      </c>
    </row>
    <row r="608" spans="1:10" x14ac:dyDescent="0.25">
      <c r="A608">
        <v>2021</v>
      </c>
      <c r="B608" t="s">
        <v>52</v>
      </c>
      <c r="C608">
        <v>10</v>
      </c>
      <c r="D608">
        <v>4</v>
      </c>
      <c r="E608">
        <v>23704</v>
      </c>
      <c r="F608">
        <v>714</v>
      </c>
      <c r="G608">
        <v>32204</v>
      </c>
      <c r="H608">
        <v>2212648</v>
      </c>
      <c r="I608">
        <v>5396694</v>
      </c>
      <c r="J608">
        <v>7979754</v>
      </c>
    </row>
    <row r="609" spans="1:10" x14ac:dyDescent="0.25">
      <c r="A609">
        <v>2021</v>
      </c>
      <c r="B609" t="s">
        <v>52</v>
      </c>
      <c r="C609">
        <v>10</v>
      </c>
      <c r="D609">
        <v>4</v>
      </c>
      <c r="E609">
        <v>28614</v>
      </c>
      <c r="F609">
        <v>1610</v>
      </c>
      <c r="G609">
        <v>26378</v>
      </c>
      <c r="H609">
        <v>2791293</v>
      </c>
      <c r="I609">
        <v>5897177</v>
      </c>
      <c r="J609">
        <v>9504570</v>
      </c>
    </row>
    <row r="610" spans="1:10" x14ac:dyDescent="0.25">
      <c r="A610">
        <v>2021</v>
      </c>
      <c r="B610" t="s">
        <v>52</v>
      </c>
      <c r="C610">
        <v>10</v>
      </c>
      <c r="D610">
        <v>4</v>
      </c>
      <c r="E610">
        <v>32654</v>
      </c>
      <c r="F610">
        <v>1332</v>
      </c>
      <c r="G610">
        <v>35272</v>
      </c>
      <c r="H610">
        <v>2718416</v>
      </c>
      <c r="I610">
        <v>6053088</v>
      </c>
      <c r="J610">
        <v>8194311</v>
      </c>
    </row>
    <row r="611" spans="1:10" x14ac:dyDescent="0.25">
      <c r="A611">
        <v>2021</v>
      </c>
      <c r="B611" t="s">
        <v>52</v>
      </c>
      <c r="C611">
        <v>10</v>
      </c>
      <c r="D611">
        <v>4</v>
      </c>
      <c r="E611">
        <v>32158</v>
      </c>
      <c r="F611">
        <v>1118</v>
      </c>
      <c r="G611">
        <v>33018</v>
      </c>
      <c r="H611">
        <v>2652062</v>
      </c>
      <c r="I611">
        <v>6639902</v>
      </c>
      <c r="J611">
        <v>9389611</v>
      </c>
    </row>
    <row r="612" spans="1:10" x14ac:dyDescent="0.25">
      <c r="A612">
        <v>2021</v>
      </c>
      <c r="B612" t="s">
        <v>52</v>
      </c>
      <c r="C612">
        <v>10</v>
      </c>
      <c r="D612">
        <v>5</v>
      </c>
      <c r="E612">
        <v>25814</v>
      </c>
      <c r="F612">
        <v>502</v>
      </c>
      <c r="G612">
        <v>26304</v>
      </c>
      <c r="H612">
        <v>2201999</v>
      </c>
      <c r="I612">
        <v>1500820</v>
      </c>
      <c r="J612">
        <v>1866920</v>
      </c>
    </row>
    <row r="613" spans="1:10" x14ac:dyDescent="0.25">
      <c r="A613">
        <v>2021</v>
      </c>
      <c r="B613" t="s">
        <v>52</v>
      </c>
      <c r="C613">
        <v>10</v>
      </c>
      <c r="D613">
        <v>5</v>
      </c>
      <c r="E613">
        <v>28430</v>
      </c>
      <c r="F613">
        <v>1102</v>
      </c>
      <c r="G613">
        <v>27098</v>
      </c>
      <c r="H613">
        <v>2973320</v>
      </c>
      <c r="I613">
        <v>4988700</v>
      </c>
      <c r="J613">
        <v>7236807</v>
      </c>
    </row>
    <row r="614" spans="1:10" x14ac:dyDescent="0.25">
      <c r="A614">
        <v>2021</v>
      </c>
      <c r="B614" t="s">
        <v>52</v>
      </c>
      <c r="C614">
        <v>10</v>
      </c>
      <c r="D614">
        <v>5</v>
      </c>
      <c r="E614">
        <v>25880</v>
      </c>
      <c r="F614">
        <v>890</v>
      </c>
      <c r="G614">
        <v>29344</v>
      </c>
      <c r="H614">
        <v>2678107</v>
      </c>
      <c r="I614">
        <v>5361980</v>
      </c>
      <c r="J614">
        <v>8890486</v>
      </c>
    </row>
  </sheetData>
  <autoFilter ref="A1:J614" xr:uid="{6AAC39FA-6889-4E43-AA46-038023BAE544}">
    <sortState xmlns:xlrd2="http://schemas.microsoft.com/office/spreadsheetml/2017/richdata2" ref="A2:J614">
      <sortCondition ref="A2:A614"/>
      <sortCondition ref="C2:C614"/>
      <sortCondition ref="D2:D614"/>
    </sortState>
  </autoFilter>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AD6EB-0E4D-4619-9C7A-9819086A788E}">
  <dimension ref="A1:AZ708"/>
  <sheetViews>
    <sheetView zoomScale="85" zoomScaleNormal="85" workbookViewId="0">
      <pane ySplit="1" topLeftCell="A2" activePane="bottomLeft" state="frozen"/>
      <selection pane="bottomLeft" activeCell="T186" sqref="T186"/>
    </sheetView>
  </sheetViews>
  <sheetFormatPr defaultRowHeight="15" x14ac:dyDescent="0.25"/>
  <cols>
    <col min="1" max="2" width="12.7109375" customWidth="1"/>
    <col min="3" max="4" width="26" customWidth="1"/>
    <col min="5" max="5" width="15.42578125" customWidth="1"/>
    <col min="6" max="6" width="11" customWidth="1"/>
    <col min="7" max="7" width="12.42578125" customWidth="1"/>
    <col min="8" max="9" width="9.5703125" customWidth="1"/>
    <col min="10" max="10" width="12.28515625" customWidth="1"/>
    <col min="11" max="11" width="11.7109375" customWidth="1"/>
    <col min="15" max="15" width="29.5703125" bestFit="1" customWidth="1"/>
    <col min="16" max="16" width="17.5703125" customWidth="1"/>
    <col min="17" max="17" width="13.42578125" customWidth="1"/>
    <col min="18" max="18" width="16.85546875" customWidth="1"/>
    <col min="19" max="20" width="14" customWidth="1"/>
    <col min="21" max="21" width="16.7109375" customWidth="1"/>
    <col min="22" max="22" width="16.140625" customWidth="1"/>
    <col min="24" max="24" width="29.5703125" customWidth="1"/>
    <col min="25" max="25" width="11" customWidth="1"/>
  </cols>
  <sheetData>
    <row r="1" spans="1:52" x14ac:dyDescent="0.25">
      <c r="A1" t="s">
        <v>819</v>
      </c>
      <c r="B1" t="s">
        <v>829</v>
      </c>
      <c r="C1" t="s">
        <v>827</v>
      </c>
      <c r="D1" t="s">
        <v>828</v>
      </c>
      <c r="E1" t="s">
        <v>816</v>
      </c>
      <c r="F1" t="s">
        <v>68</v>
      </c>
      <c r="G1" t="s">
        <v>69</v>
      </c>
      <c r="H1" t="s">
        <v>70</v>
      </c>
      <c r="I1" t="s">
        <v>71</v>
      </c>
      <c r="J1" t="s">
        <v>72</v>
      </c>
      <c r="K1" t="s">
        <v>73</v>
      </c>
      <c r="L1" t="s">
        <v>74</v>
      </c>
    </row>
    <row r="2" spans="1:52" x14ac:dyDescent="0.25">
      <c r="A2" t="s">
        <v>808</v>
      </c>
      <c r="B2" t="s">
        <v>808</v>
      </c>
      <c r="C2" t="s">
        <v>184</v>
      </c>
      <c r="D2" t="s">
        <v>184</v>
      </c>
      <c r="E2">
        <v>36842</v>
      </c>
      <c r="G2">
        <v>25394</v>
      </c>
      <c r="H2">
        <v>20313</v>
      </c>
      <c r="I2">
        <v>0</v>
      </c>
      <c r="J2">
        <v>0</v>
      </c>
      <c r="K2">
        <v>0</v>
      </c>
      <c r="L2">
        <v>18052</v>
      </c>
    </row>
    <row r="3" spans="1:52" x14ac:dyDescent="0.25">
      <c r="A3" t="s">
        <v>808</v>
      </c>
      <c r="B3" t="s">
        <v>808</v>
      </c>
      <c r="C3" t="s">
        <v>268</v>
      </c>
      <c r="D3" t="s">
        <v>268</v>
      </c>
      <c r="E3">
        <v>105597</v>
      </c>
      <c r="G3">
        <v>78945</v>
      </c>
      <c r="H3">
        <v>59522</v>
      </c>
      <c r="I3">
        <v>0</v>
      </c>
      <c r="J3">
        <v>0</v>
      </c>
      <c r="K3">
        <v>0</v>
      </c>
      <c r="L3">
        <v>51742</v>
      </c>
      <c r="O3" s="19" t="s">
        <v>829</v>
      </c>
      <c r="P3" t="s">
        <v>834</v>
      </c>
    </row>
    <row r="4" spans="1:52" x14ac:dyDescent="0.25">
      <c r="A4" t="s">
        <v>808</v>
      </c>
      <c r="B4" t="s">
        <v>808</v>
      </c>
      <c r="C4" t="s">
        <v>385</v>
      </c>
      <c r="D4" t="s">
        <v>385</v>
      </c>
      <c r="E4">
        <v>238142</v>
      </c>
      <c r="G4">
        <v>189662</v>
      </c>
      <c r="H4">
        <v>120322</v>
      </c>
      <c r="I4">
        <v>0</v>
      </c>
      <c r="J4">
        <v>0</v>
      </c>
      <c r="K4">
        <v>0</v>
      </c>
      <c r="L4">
        <v>116689</v>
      </c>
    </row>
    <row r="5" spans="1:52" x14ac:dyDescent="0.25">
      <c r="A5" t="s">
        <v>782</v>
      </c>
      <c r="B5" t="s">
        <v>782</v>
      </c>
      <c r="C5" t="s">
        <v>717</v>
      </c>
      <c r="D5" t="s">
        <v>717</v>
      </c>
      <c r="E5">
        <v>4083315</v>
      </c>
      <c r="F5" s="23">
        <v>44161</v>
      </c>
      <c r="G5">
        <v>2690082</v>
      </c>
      <c r="H5">
        <v>1611476</v>
      </c>
      <c r="I5">
        <v>157843</v>
      </c>
      <c r="J5">
        <v>1093</v>
      </c>
      <c r="K5">
        <v>156699</v>
      </c>
      <c r="L5">
        <v>866006</v>
      </c>
      <c r="O5" s="19" t="s">
        <v>814</v>
      </c>
      <c r="P5" t="s">
        <v>820</v>
      </c>
      <c r="Q5" t="s">
        <v>826</v>
      </c>
      <c r="R5" t="s">
        <v>823</v>
      </c>
      <c r="S5" t="s">
        <v>821</v>
      </c>
      <c r="T5" t="s">
        <v>822</v>
      </c>
      <c r="U5" t="s">
        <v>825</v>
      </c>
      <c r="V5" t="s">
        <v>824</v>
      </c>
      <c r="X5" s="31" t="s">
        <v>812</v>
      </c>
      <c r="Y5" s="31" t="s">
        <v>817</v>
      </c>
      <c r="Z5" s="31" t="s">
        <v>35</v>
      </c>
      <c r="AA5" s="31" t="s">
        <v>37</v>
      </c>
      <c r="AB5" s="31" t="s">
        <v>830</v>
      </c>
      <c r="AC5" s="31" t="s">
        <v>831</v>
      </c>
      <c r="AD5" s="31" t="s">
        <v>41</v>
      </c>
      <c r="AE5" s="31" t="s">
        <v>43</v>
      </c>
      <c r="AG5" s="31" t="str">
        <f>X5</f>
        <v>State</v>
      </c>
      <c r="AH5" s="31" t="str">
        <f>Y5</f>
        <v>Population</v>
      </c>
      <c r="AJ5" s="31" t="str">
        <f>X5</f>
        <v>State</v>
      </c>
      <c r="AK5" s="31" t="str">
        <f>Z5</f>
        <v>Tested</v>
      </c>
      <c r="AM5" s="31" t="str">
        <f>X5</f>
        <v>State</v>
      </c>
      <c r="AN5" s="31" t="str">
        <f>AA5</f>
        <v>Confirmed</v>
      </c>
      <c r="AP5" s="31" t="str">
        <f>X5</f>
        <v>State</v>
      </c>
      <c r="AQ5" s="31" t="str">
        <f>AB5</f>
        <v>Dose 1</v>
      </c>
      <c r="AS5" s="31" t="str">
        <f>X5</f>
        <v>State</v>
      </c>
      <c r="AT5" s="31" t="str">
        <f>AC5</f>
        <v>Dose 2</v>
      </c>
      <c r="AV5" s="31" t="str">
        <f>X5</f>
        <v>State</v>
      </c>
      <c r="AW5" s="31" t="str">
        <f>AD5</f>
        <v>Recovered</v>
      </c>
      <c r="AY5" s="31" t="str">
        <f>X5</f>
        <v>State</v>
      </c>
      <c r="AZ5" s="31" t="str">
        <f>AE5</f>
        <v>Deaths</v>
      </c>
    </row>
    <row r="6" spans="1:52" x14ac:dyDescent="0.25">
      <c r="A6" t="s">
        <v>782</v>
      </c>
      <c r="B6" t="s">
        <v>782</v>
      </c>
      <c r="C6" t="s">
        <v>715</v>
      </c>
      <c r="D6" t="s">
        <v>715</v>
      </c>
      <c r="E6">
        <v>4170468</v>
      </c>
      <c r="F6" s="23">
        <v>44161</v>
      </c>
      <c r="G6">
        <v>2832987</v>
      </c>
      <c r="H6">
        <v>1807873</v>
      </c>
      <c r="I6">
        <v>246935</v>
      </c>
      <c r="J6">
        <v>1947</v>
      </c>
      <c r="K6">
        <v>244144</v>
      </c>
      <c r="L6">
        <v>903789</v>
      </c>
      <c r="O6" s="20" t="s">
        <v>808</v>
      </c>
      <c r="P6">
        <v>380581</v>
      </c>
      <c r="Q6">
        <v>186483</v>
      </c>
      <c r="R6">
        <v>0</v>
      </c>
      <c r="S6">
        <v>294001</v>
      </c>
      <c r="T6">
        <v>200157</v>
      </c>
      <c r="U6">
        <v>0</v>
      </c>
      <c r="V6">
        <v>0</v>
      </c>
      <c r="X6" t="str">
        <f t="shared" ref="X6:X42" si="0">O6</f>
        <v>Andaman and Nicobar Islands</v>
      </c>
      <c r="Y6">
        <f t="shared" ref="Y6:Y42" si="1">P6</f>
        <v>380581</v>
      </c>
      <c r="Z6">
        <f t="shared" ref="Z6:Z42" si="2">Q6</f>
        <v>186483</v>
      </c>
      <c r="AA6">
        <f t="shared" ref="AA6:AA42" si="3">R6</f>
        <v>0</v>
      </c>
      <c r="AB6">
        <f t="shared" ref="AB6:AB42" si="4">S6</f>
        <v>294001</v>
      </c>
      <c r="AC6">
        <f t="shared" ref="AC6:AC42" si="5">T6</f>
        <v>200157</v>
      </c>
      <c r="AD6">
        <f t="shared" ref="AD6:AD42" si="6">U6</f>
        <v>0</v>
      </c>
      <c r="AE6">
        <f t="shared" ref="AE6:AE42" si="7">V6</f>
        <v>0</v>
      </c>
      <c r="AG6" t="str">
        <f t="shared" ref="AG6:AG41" si="8">X6</f>
        <v>Andaman and Nicobar Islands</v>
      </c>
      <c r="AH6">
        <f t="shared" ref="AH6:AH41" si="9">Y6</f>
        <v>380581</v>
      </c>
      <c r="AJ6" t="str">
        <f t="shared" ref="AJ6:AJ41" si="10">X6</f>
        <v>Andaman and Nicobar Islands</v>
      </c>
      <c r="AK6">
        <f t="shared" ref="AK6:AK41" si="11">Z6</f>
        <v>186483</v>
      </c>
      <c r="AM6" t="str">
        <f t="shared" ref="AM6:AM41" si="12">X6</f>
        <v>Andaman and Nicobar Islands</v>
      </c>
      <c r="AN6">
        <f t="shared" ref="AN6:AN41" si="13">AA6</f>
        <v>0</v>
      </c>
      <c r="AP6" t="str">
        <f t="shared" ref="AP6:AP41" si="14">X6</f>
        <v>Andaman and Nicobar Islands</v>
      </c>
      <c r="AQ6">
        <f t="shared" ref="AQ6:AQ41" si="15">AB6</f>
        <v>294001</v>
      </c>
      <c r="AS6" t="str">
        <f t="shared" ref="AS6:AS41" si="16">X6</f>
        <v>Andaman and Nicobar Islands</v>
      </c>
      <c r="AT6">
        <f t="shared" ref="AT6:AT41" si="17">AC6</f>
        <v>200157</v>
      </c>
      <c r="AV6" t="str">
        <f t="shared" ref="AV6:AV41" si="18">X6</f>
        <v>Andaman and Nicobar Islands</v>
      </c>
      <c r="AW6">
        <f t="shared" ref="AW6:AW41" si="19">AD6</f>
        <v>0</v>
      </c>
      <c r="AY6" t="str">
        <f t="shared" ref="AY6:AY41" si="20">X6</f>
        <v>Andaman and Nicobar Islands</v>
      </c>
      <c r="AZ6">
        <f t="shared" ref="AZ6:AZ41" si="21">AE6</f>
        <v>0</v>
      </c>
    </row>
    <row r="7" spans="1:52" x14ac:dyDescent="0.25">
      <c r="A7" t="s">
        <v>782</v>
      </c>
      <c r="B7" t="s">
        <v>782</v>
      </c>
      <c r="C7" t="s">
        <v>734</v>
      </c>
      <c r="D7" t="s">
        <v>734</v>
      </c>
      <c r="E7">
        <v>5151549</v>
      </c>
      <c r="F7" s="23">
        <v>44161</v>
      </c>
      <c r="G7">
        <v>3532220</v>
      </c>
      <c r="H7">
        <v>1990578</v>
      </c>
      <c r="I7">
        <v>293836</v>
      </c>
      <c r="J7">
        <v>1290</v>
      </c>
      <c r="K7">
        <v>291610</v>
      </c>
      <c r="L7">
        <v>1091664</v>
      </c>
      <c r="O7" s="20" t="s">
        <v>782</v>
      </c>
      <c r="P7">
        <v>49378776</v>
      </c>
      <c r="Q7">
        <v>10819821</v>
      </c>
      <c r="R7">
        <v>2063555</v>
      </c>
      <c r="S7">
        <v>32976723</v>
      </c>
      <c r="T7">
        <v>20374772</v>
      </c>
      <c r="U7">
        <v>2044827</v>
      </c>
      <c r="V7">
        <v>14373</v>
      </c>
      <c r="X7" t="str">
        <f t="shared" si="0"/>
        <v>Andhra Pradesh</v>
      </c>
      <c r="Y7">
        <f t="shared" si="1"/>
        <v>49378776</v>
      </c>
      <c r="Z7">
        <f t="shared" si="2"/>
        <v>10819821</v>
      </c>
      <c r="AA7">
        <f t="shared" si="3"/>
        <v>2063555</v>
      </c>
      <c r="AB7">
        <f t="shared" si="4"/>
        <v>32976723</v>
      </c>
      <c r="AC7">
        <f t="shared" si="5"/>
        <v>20374772</v>
      </c>
      <c r="AD7">
        <f t="shared" si="6"/>
        <v>2044827</v>
      </c>
      <c r="AE7">
        <f t="shared" si="7"/>
        <v>14373</v>
      </c>
      <c r="AG7" t="str">
        <f t="shared" si="8"/>
        <v>Andhra Pradesh</v>
      </c>
      <c r="AH7">
        <f t="shared" si="9"/>
        <v>49378776</v>
      </c>
      <c r="AJ7" t="str">
        <f t="shared" si="10"/>
        <v>Andhra Pradesh</v>
      </c>
      <c r="AK7">
        <f t="shared" si="11"/>
        <v>10819821</v>
      </c>
      <c r="AM7" t="str">
        <f t="shared" si="12"/>
        <v>Andhra Pradesh</v>
      </c>
      <c r="AN7">
        <f t="shared" si="13"/>
        <v>2063555</v>
      </c>
      <c r="AP7" t="str">
        <f t="shared" si="14"/>
        <v>Andhra Pradesh</v>
      </c>
      <c r="AQ7">
        <f t="shared" si="15"/>
        <v>32976723</v>
      </c>
      <c r="AS7" t="str">
        <f t="shared" si="16"/>
        <v>Andhra Pradesh</v>
      </c>
      <c r="AT7">
        <f t="shared" si="17"/>
        <v>20374772</v>
      </c>
      <c r="AV7" t="str">
        <f t="shared" si="18"/>
        <v>Andhra Pradesh</v>
      </c>
      <c r="AW7">
        <f t="shared" si="19"/>
        <v>2044827</v>
      </c>
      <c r="AY7" t="str">
        <f t="shared" si="20"/>
        <v>Andhra Pradesh</v>
      </c>
      <c r="AZ7">
        <f t="shared" si="21"/>
        <v>14373</v>
      </c>
    </row>
    <row r="8" spans="1:52" x14ac:dyDescent="0.25">
      <c r="A8" t="s">
        <v>782</v>
      </c>
      <c r="B8" t="s">
        <v>782</v>
      </c>
      <c r="C8" t="s">
        <v>726</v>
      </c>
      <c r="D8" t="s">
        <v>726</v>
      </c>
      <c r="E8">
        <v>4889230</v>
      </c>
      <c r="F8" s="23">
        <v>44161</v>
      </c>
      <c r="G8">
        <v>3440118</v>
      </c>
      <c r="H8">
        <v>1891773</v>
      </c>
      <c r="I8">
        <v>178068</v>
      </c>
      <c r="J8">
        <v>1237</v>
      </c>
      <c r="K8">
        <v>176629</v>
      </c>
      <c r="L8">
        <v>922857</v>
      </c>
      <c r="O8" s="20" t="s">
        <v>783</v>
      </c>
      <c r="P8">
        <v>1948892</v>
      </c>
      <c r="Q8">
        <v>426118</v>
      </c>
      <c r="R8">
        <v>55155</v>
      </c>
      <c r="S8">
        <v>771875</v>
      </c>
      <c r="T8">
        <v>534486</v>
      </c>
      <c r="U8">
        <v>54774</v>
      </c>
      <c r="V8">
        <v>280</v>
      </c>
      <c r="X8" t="str">
        <f t="shared" si="0"/>
        <v>Arunachal Pradesh</v>
      </c>
      <c r="Y8">
        <f t="shared" si="1"/>
        <v>1948892</v>
      </c>
      <c r="Z8">
        <f t="shared" si="2"/>
        <v>426118</v>
      </c>
      <c r="AA8">
        <f t="shared" si="3"/>
        <v>55155</v>
      </c>
      <c r="AB8">
        <f t="shared" si="4"/>
        <v>771875</v>
      </c>
      <c r="AC8">
        <f t="shared" si="5"/>
        <v>534486</v>
      </c>
      <c r="AD8">
        <f t="shared" si="6"/>
        <v>54774</v>
      </c>
      <c r="AE8">
        <f t="shared" si="7"/>
        <v>280</v>
      </c>
      <c r="AG8" t="str">
        <f t="shared" si="8"/>
        <v>Arunachal Pradesh</v>
      </c>
      <c r="AH8">
        <f t="shared" si="9"/>
        <v>1948892</v>
      </c>
      <c r="AJ8" t="str">
        <f t="shared" si="10"/>
        <v>Arunachal Pradesh</v>
      </c>
      <c r="AK8">
        <f t="shared" si="11"/>
        <v>426118</v>
      </c>
      <c r="AM8" t="str">
        <f t="shared" si="12"/>
        <v>Arunachal Pradesh</v>
      </c>
      <c r="AN8">
        <f t="shared" si="13"/>
        <v>55155</v>
      </c>
      <c r="AP8" t="str">
        <f t="shared" si="14"/>
        <v>Arunachal Pradesh</v>
      </c>
      <c r="AQ8">
        <f t="shared" si="15"/>
        <v>771875</v>
      </c>
      <c r="AS8" t="str">
        <f t="shared" si="16"/>
        <v>Arunachal Pradesh</v>
      </c>
      <c r="AT8">
        <f t="shared" si="17"/>
        <v>534486</v>
      </c>
      <c r="AV8" t="str">
        <f t="shared" si="18"/>
        <v>Arunachal Pradesh</v>
      </c>
      <c r="AW8">
        <f t="shared" si="19"/>
        <v>54774</v>
      </c>
      <c r="AY8" t="str">
        <f t="shared" si="20"/>
        <v>Arunachal Pradesh</v>
      </c>
      <c r="AZ8">
        <f t="shared" si="21"/>
        <v>280</v>
      </c>
    </row>
    <row r="9" spans="1:52" x14ac:dyDescent="0.25">
      <c r="A9" t="s">
        <v>782</v>
      </c>
      <c r="B9" t="s">
        <v>782</v>
      </c>
      <c r="C9" t="s">
        <v>716</v>
      </c>
      <c r="D9" t="s">
        <v>716</v>
      </c>
      <c r="E9">
        <v>4529009</v>
      </c>
      <c r="F9" s="23">
        <v>44161</v>
      </c>
      <c r="G9">
        <v>2971604</v>
      </c>
      <c r="H9">
        <v>1914927</v>
      </c>
      <c r="I9">
        <v>119348</v>
      </c>
      <c r="J9">
        <v>1430</v>
      </c>
      <c r="K9">
        <v>117130</v>
      </c>
      <c r="L9">
        <v>841906</v>
      </c>
      <c r="O9" s="20" t="s">
        <v>784</v>
      </c>
      <c r="P9">
        <v>33735719</v>
      </c>
      <c r="Q9">
        <v>15798149</v>
      </c>
      <c r="R9">
        <v>0</v>
      </c>
      <c r="S9">
        <v>19862945</v>
      </c>
      <c r="T9">
        <v>7957353</v>
      </c>
      <c r="U9">
        <v>0</v>
      </c>
      <c r="V9">
        <v>0</v>
      </c>
      <c r="X9" t="str">
        <f t="shared" si="0"/>
        <v>Assam</v>
      </c>
      <c r="Y9">
        <f t="shared" si="1"/>
        <v>33735719</v>
      </c>
      <c r="Z9">
        <f t="shared" si="2"/>
        <v>15798149</v>
      </c>
      <c r="AA9">
        <f t="shared" si="3"/>
        <v>0</v>
      </c>
      <c r="AB9">
        <f t="shared" si="4"/>
        <v>19862945</v>
      </c>
      <c r="AC9">
        <f t="shared" si="5"/>
        <v>7957353</v>
      </c>
      <c r="AD9">
        <f t="shared" si="6"/>
        <v>0</v>
      </c>
      <c r="AE9">
        <f t="shared" si="7"/>
        <v>0</v>
      </c>
      <c r="AG9" t="str">
        <f t="shared" si="8"/>
        <v>Assam</v>
      </c>
      <c r="AH9">
        <f t="shared" si="9"/>
        <v>33735719</v>
      </c>
      <c r="AJ9" t="str">
        <f t="shared" si="10"/>
        <v>Assam</v>
      </c>
      <c r="AK9">
        <f t="shared" si="11"/>
        <v>15798149</v>
      </c>
      <c r="AM9" t="str">
        <f t="shared" si="12"/>
        <v>Assam</v>
      </c>
      <c r="AN9">
        <f t="shared" si="13"/>
        <v>0</v>
      </c>
      <c r="AP9" t="str">
        <f t="shared" si="14"/>
        <v>Assam</v>
      </c>
      <c r="AQ9">
        <f t="shared" si="15"/>
        <v>19862945</v>
      </c>
      <c r="AS9" t="str">
        <f t="shared" si="16"/>
        <v>Assam</v>
      </c>
      <c r="AT9">
        <f t="shared" si="17"/>
        <v>7957353</v>
      </c>
      <c r="AV9" t="str">
        <f t="shared" si="18"/>
        <v>Assam</v>
      </c>
      <c r="AW9">
        <f t="shared" si="19"/>
        <v>0</v>
      </c>
      <c r="AY9" t="str">
        <f t="shared" si="20"/>
        <v>Assam</v>
      </c>
      <c r="AZ9">
        <f t="shared" si="21"/>
        <v>0</v>
      </c>
    </row>
    <row r="10" spans="1:52" x14ac:dyDescent="0.25">
      <c r="A10" t="s">
        <v>782</v>
      </c>
      <c r="B10" t="s">
        <v>782</v>
      </c>
      <c r="C10" t="s">
        <v>729</v>
      </c>
      <c r="D10" t="s">
        <v>729</v>
      </c>
      <c r="E10">
        <v>4046601</v>
      </c>
      <c r="F10" s="23">
        <v>44161</v>
      </c>
      <c r="G10">
        <v>2672759</v>
      </c>
      <c r="H10">
        <v>1290419</v>
      </c>
      <c r="I10">
        <v>124142</v>
      </c>
      <c r="J10">
        <v>853</v>
      </c>
      <c r="K10">
        <v>123264</v>
      </c>
      <c r="L10">
        <v>929432</v>
      </c>
      <c r="O10" s="20" t="s">
        <v>785</v>
      </c>
      <c r="P10">
        <v>101306708</v>
      </c>
      <c r="Q10">
        <v>17048923</v>
      </c>
      <c r="R10">
        <v>706087</v>
      </c>
      <c r="S10">
        <v>48738989</v>
      </c>
      <c r="T10">
        <v>17935555</v>
      </c>
      <c r="U10">
        <v>696454</v>
      </c>
      <c r="V10">
        <v>9586</v>
      </c>
      <c r="X10" t="str">
        <f t="shared" si="0"/>
        <v>Bihar</v>
      </c>
      <c r="Y10">
        <f t="shared" si="1"/>
        <v>101306708</v>
      </c>
      <c r="Z10">
        <f t="shared" si="2"/>
        <v>17048923</v>
      </c>
      <c r="AA10">
        <f t="shared" si="3"/>
        <v>706087</v>
      </c>
      <c r="AB10">
        <f t="shared" si="4"/>
        <v>48738989</v>
      </c>
      <c r="AC10">
        <f t="shared" si="5"/>
        <v>17935555</v>
      </c>
      <c r="AD10">
        <f t="shared" si="6"/>
        <v>696454</v>
      </c>
      <c r="AE10">
        <f t="shared" si="7"/>
        <v>9586</v>
      </c>
      <c r="AG10" t="str">
        <f t="shared" si="8"/>
        <v>Bihar</v>
      </c>
      <c r="AH10">
        <f t="shared" si="9"/>
        <v>101306708</v>
      </c>
      <c r="AJ10" t="str">
        <f t="shared" si="10"/>
        <v>Bihar</v>
      </c>
      <c r="AK10">
        <f t="shared" si="11"/>
        <v>17048923</v>
      </c>
      <c r="AM10" t="str">
        <f t="shared" si="12"/>
        <v>Bihar</v>
      </c>
      <c r="AN10">
        <f t="shared" si="13"/>
        <v>706087</v>
      </c>
      <c r="AP10" t="str">
        <f t="shared" si="14"/>
        <v>Bihar</v>
      </c>
      <c r="AQ10">
        <f t="shared" si="15"/>
        <v>48738989</v>
      </c>
      <c r="AS10" t="str">
        <f t="shared" si="16"/>
        <v>Bihar</v>
      </c>
      <c r="AT10">
        <f t="shared" si="17"/>
        <v>17935555</v>
      </c>
      <c r="AV10" t="str">
        <f t="shared" si="18"/>
        <v>Bihar</v>
      </c>
      <c r="AW10">
        <f t="shared" si="19"/>
        <v>696454</v>
      </c>
      <c r="AY10" t="str">
        <f t="shared" si="20"/>
        <v>Bihar</v>
      </c>
      <c r="AZ10">
        <f t="shared" si="21"/>
        <v>9586</v>
      </c>
    </row>
    <row r="11" spans="1:52" x14ac:dyDescent="0.25">
      <c r="A11" t="s">
        <v>782</v>
      </c>
      <c r="B11" t="s">
        <v>782</v>
      </c>
      <c r="C11" t="s">
        <v>698</v>
      </c>
      <c r="D11" t="s">
        <v>698</v>
      </c>
      <c r="E11">
        <v>3392764</v>
      </c>
      <c r="F11" s="23">
        <v>44161</v>
      </c>
      <c r="G11">
        <v>2321031</v>
      </c>
      <c r="H11">
        <v>1521177</v>
      </c>
      <c r="I11">
        <v>138482</v>
      </c>
      <c r="J11">
        <v>1124</v>
      </c>
      <c r="K11">
        <v>136989</v>
      </c>
      <c r="L11">
        <v>766581</v>
      </c>
      <c r="O11" s="20" t="s">
        <v>719</v>
      </c>
      <c r="P11">
        <v>1055450</v>
      </c>
      <c r="Q11">
        <v>825526</v>
      </c>
      <c r="R11">
        <v>65351</v>
      </c>
      <c r="S11">
        <v>926035</v>
      </c>
      <c r="T11">
        <v>546981</v>
      </c>
      <c r="U11">
        <v>64495</v>
      </c>
      <c r="V11">
        <v>820</v>
      </c>
      <c r="X11" t="str">
        <f t="shared" si="0"/>
        <v>Chandigarh</v>
      </c>
      <c r="Y11">
        <f t="shared" si="1"/>
        <v>1055450</v>
      </c>
      <c r="Z11">
        <f t="shared" si="2"/>
        <v>825526</v>
      </c>
      <c r="AA11">
        <f t="shared" si="3"/>
        <v>65351</v>
      </c>
      <c r="AB11">
        <f t="shared" si="4"/>
        <v>926035</v>
      </c>
      <c r="AC11">
        <f t="shared" si="5"/>
        <v>546981</v>
      </c>
      <c r="AD11">
        <f t="shared" si="6"/>
        <v>64495</v>
      </c>
      <c r="AE11">
        <f t="shared" si="7"/>
        <v>820</v>
      </c>
      <c r="AG11" t="str">
        <f t="shared" si="8"/>
        <v>Chandigarh</v>
      </c>
      <c r="AH11">
        <f t="shared" si="9"/>
        <v>1055450</v>
      </c>
      <c r="AJ11" t="str">
        <f t="shared" si="10"/>
        <v>Chandigarh</v>
      </c>
      <c r="AK11">
        <f t="shared" si="11"/>
        <v>825526</v>
      </c>
      <c r="AM11" t="str">
        <f t="shared" si="12"/>
        <v>Chandigarh</v>
      </c>
      <c r="AN11">
        <f t="shared" si="13"/>
        <v>65351</v>
      </c>
      <c r="AP11" t="str">
        <f t="shared" si="14"/>
        <v>Chandigarh</v>
      </c>
      <c r="AQ11">
        <f t="shared" si="15"/>
        <v>926035</v>
      </c>
      <c r="AS11" t="str">
        <f t="shared" si="16"/>
        <v>Chandigarh</v>
      </c>
      <c r="AT11">
        <f t="shared" si="17"/>
        <v>546981</v>
      </c>
      <c r="AV11" t="str">
        <f t="shared" si="18"/>
        <v>Chandigarh</v>
      </c>
      <c r="AW11">
        <f t="shared" si="19"/>
        <v>64495</v>
      </c>
      <c r="AY11" t="str">
        <f t="shared" si="20"/>
        <v>Chandigarh</v>
      </c>
      <c r="AZ11">
        <f t="shared" si="21"/>
        <v>820</v>
      </c>
    </row>
    <row r="12" spans="1:52" x14ac:dyDescent="0.25">
      <c r="A12" t="s">
        <v>782</v>
      </c>
      <c r="B12" t="s">
        <v>782</v>
      </c>
      <c r="C12" t="s">
        <v>694</v>
      </c>
      <c r="D12" t="s">
        <v>694</v>
      </c>
      <c r="E12">
        <v>2966082</v>
      </c>
      <c r="F12" s="23">
        <v>44161</v>
      </c>
      <c r="G12">
        <v>2143402</v>
      </c>
      <c r="H12">
        <v>1403240</v>
      </c>
      <c r="I12">
        <v>146388</v>
      </c>
      <c r="J12">
        <v>1053</v>
      </c>
      <c r="K12">
        <v>144919</v>
      </c>
      <c r="L12">
        <v>756158</v>
      </c>
      <c r="O12" s="20" t="s">
        <v>818</v>
      </c>
      <c r="P12">
        <v>23990834</v>
      </c>
      <c r="Q12">
        <v>710913</v>
      </c>
      <c r="R12">
        <v>824700</v>
      </c>
      <c r="S12">
        <v>11843911</v>
      </c>
      <c r="T12">
        <v>5523958</v>
      </c>
      <c r="U12">
        <v>813676</v>
      </c>
      <c r="V12">
        <v>10758</v>
      </c>
      <c r="X12" t="str">
        <f t="shared" si="0"/>
        <v>Chattisgarh</v>
      </c>
      <c r="Y12">
        <f t="shared" si="1"/>
        <v>23990834</v>
      </c>
      <c r="Z12">
        <f t="shared" si="2"/>
        <v>710913</v>
      </c>
      <c r="AA12">
        <f t="shared" si="3"/>
        <v>824700</v>
      </c>
      <c r="AB12">
        <f t="shared" si="4"/>
        <v>11843911</v>
      </c>
      <c r="AC12">
        <f t="shared" si="5"/>
        <v>5523958</v>
      </c>
      <c r="AD12">
        <f t="shared" si="6"/>
        <v>813676</v>
      </c>
      <c r="AE12">
        <f t="shared" si="7"/>
        <v>10758</v>
      </c>
      <c r="AG12" t="str">
        <f t="shared" si="8"/>
        <v>Chattisgarh</v>
      </c>
      <c r="AH12">
        <f t="shared" si="9"/>
        <v>23990834</v>
      </c>
      <c r="AJ12" t="str">
        <f t="shared" si="10"/>
        <v>Chattisgarh</v>
      </c>
      <c r="AK12">
        <f t="shared" si="11"/>
        <v>710913</v>
      </c>
      <c r="AM12" t="str">
        <f t="shared" si="12"/>
        <v>Chattisgarh</v>
      </c>
      <c r="AN12">
        <f t="shared" si="13"/>
        <v>824700</v>
      </c>
      <c r="AP12" t="str">
        <f t="shared" si="14"/>
        <v>Chattisgarh</v>
      </c>
      <c r="AQ12">
        <f t="shared" si="15"/>
        <v>11843911</v>
      </c>
      <c r="AS12" t="str">
        <f t="shared" si="16"/>
        <v>Chattisgarh</v>
      </c>
      <c r="AT12">
        <f t="shared" si="17"/>
        <v>5523958</v>
      </c>
      <c r="AV12" t="str">
        <f t="shared" si="18"/>
        <v>Chattisgarh</v>
      </c>
      <c r="AW12">
        <f t="shared" si="19"/>
        <v>813676</v>
      </c>
      <c r="AY12" t="str">
        <f t="shared" si="20"/>
        <v>Chattisgarh</v>
      </c>
      <c r="AZ12">
        <f t="shared" si="21"/>
        <v>10758</v>
      </c>
    </row>
    <row r="13" spans="1:52" x14ac:dyDescent="0.25">
      <c r="A13" t="s">
        <v>782</v>
      </c>
      <c r="B13" t="s">
        <v>782</v>
      </c>
      <c r="C13" t="s">
        <v>690</v>
      </c>
      <c r="D13" t="s">
        <v>690</v>
      </c>
      <c r="E13">
        <v>2699471</v>
      </c>
      <c r="F13" s="23">
        <v>44161</v>
      </c>
      <c r="G13">
        <v>1630248</v>
      </c>
      <c r="H13">
        <v>974734</v>
      </c>
      <c r="I13">
        <v>123109</v>
      </c>
      <c r="J13">
        <v>786</v>
      </c>
      <c r="K13">
        <v>122136</v>
      </c>
      <c r="L13">
        <v>732453</v>
      </c>
      <c r="O13" s="20" t="s">
        <v>809</v>
      </c>
      <c r="P13">
        <v>586956</v>
      </c>
      <c r="Q13">
        <v>77750</v>
      </c>
      <c r="R13">
        <v>10681</v>
      </c>
      <c r="S13">
        <v>660753</v>
      </c>
      <c r="T13">
        <v>370253</v>
      </c>
      <c r="U13">
        <v>10644</v>
      </c>
      <c r="V13">
        <v>4</v>
      </c>
      <c r="X13" t="str">
        <f t="shared" si="0"/>
        <v>Daman and Diu</v>
      </c>
      <c r="Y13">
        <f t="shared" si="1"/>
        <v>586956</v>
      </c>
      <c r="Z13">
        <f t="shared" si="2"/>
        <v>77750</v>
      </c>
      <c r="AA13">
        <f t="shared" si="3"/>
        <v>10681</v>
      </c>
      <c r="AB13">
        <f t="shared" si="4"/>
        <v>660753</v>
      </c>
      <c r="AC13">
        <f t="shared" si="5"/>
        <v>370253</v>
      </c>
      <c r="AD13">
        <f t="shared" si="6"/>
        <v>10644</v>
      </c>
      <c r="AE13">
        <f t="shared" si="7"/>
        <v>4</v>
      </c>
      <c r="AG13" t="str">
        <f t="shared" si="8"/>
        <v>Daman and Diu</v>
      </c>
      <c r="AH13">
        <f t="shared" si="9"/>
        <v>586956</v>
      </c>
      <c r="AJ13" t="str">
        <f t="shared" si="10"/>
        <v>Daman and Diu</v>
      </c>
      <c r="AK13">
        <f t="shared" si="11"/>
        <v>77750</v>
      </c>
      <c r="AM13" t="str">
        <f t="shared" si="12"/>
        <v>Daman and Diu</v>
      </c>
      <c r="AN13">
        <f t="shared" si="13"/>
        <v>10681</v>
      </c>
      <c r="AP13" t="str">
        <f t="shared" si="14"/>
        <v>Daman and Diu</v>
      </c>
      <c r="AQ13">
        <f t="shared" si="15"/>
        <v>660753</v>
      </c>
      <c r="AS13" t="str">
        <f t="shared" si="16"/>
        <v>Daman and Diu</v>
      </c>
      <c r="AT13">
        <f t="shared" si="17"/>
        <v>370253</v>
      </c>
      <c r="AV13" t="str">
        <f t="shared" si="18"/>
        <v>Daman and Diu</v>
      </c>
      <c r="AW13">
        <f t="shared" si="19"/>
        <v>10644</v>
      </c>
      <c r="AY13" t="str">
        <f t="shared" si="20"/>
        <v>Daman and Diu</v>
      </c>
      <c r="AZ13">
        <f t="shared" si="21"/>
        <v>4</v>
      </c>
    </row>
    <row r="14" spans="1:52" x14ac:dyDescent="0.25">
      <c r="A14" t="s">
        <v>782</v>
      </c>
      <c r="B14" t="s">
        <v>782</v>
      </c>
      <c r="C14" t="s">
        <v>708</v>
      </c>
      <c r="D14" t="s">
        <v>708</v>
      </c>
      <c r="E14">
        <v>4288113</v>
      </c>
      <c r="F14" s="23">
        <v>44161</v>
      </c>
      <c r="G14">
        <v>2999432</v>
      </c>
      <c r="H14">
        <v>1864960</v>
      </c>
      <c r="I14">
        <v>157737</v>
      </c>
      <c r="J14">
        <v>1127</v>
      </c>
      <c r="K14">
        <v>156492</v>
      </c>
      <c r="L14">
        <v>823851</v>
      </c>
      <c r="O14" s="20" t="s">
        <v>781</v>
      </c>
      <c r="P14">
        <v>19814000</v>
      </c>
      <c r="Q14">
        <v>30147688</v>
      </c>
      <c r="R14">
        <v>1439870</v>
      </c>
      <c r="S14">
        <v>13055636</v>
      </c>
      <c r="T14">
        <v>7425404</v>
      </c>
      <c r="U14">
        <v>1414431</v>
      </c>
      <c r="V14">
        <v>25091</v>
      </c>
      <c r="X14" t="str">
        <f t="shared" si="0"/>
        <v>Delhi</v>
      </c>
      <c r="Y14">
        <f t="shared" si="1"/>
        <v>19814000</v>
      </c>
      <c r="Z14">
        <f t="shared" si="2"/>
        <v>30147688</v>
      </c>
      <c r="AA14">
        <f t="shared" si="3"/>
        <v>1439870</v>
      </c>
      <c r="AB14">
        <f t="shared" si="4"/>
        <v>13055636</v>
      </c>
      <c r="AC14">
        <f t="shared" si="5"/>
        <v>7425404</v>
      </c>
      <c r="AD14">
        <f t="shared" si="6"/>
        <v>1414431</v>
      </c>
      <c r="AE14">
        <f t="shared" si="7"/>
        <v>25091</v>
      </c>
      <c r="AG14" t="str">
        <f t="shared" si="8"/>
        <v>Delhi</v>
      </c>
      <c r="AH14">
        <f t="shared" si="9"/>
        <v>19814000</v>
      </c>
      <c r="AJ14" t="str">
        <f t="shared" si="10"/>
        <v>Delhi</v>
      </c>
      <c r="AK14">
        <f t="shared" si="11"/>
        <v>30147688</v>
      </c>
      <c r="AM14" t="str">
        <f t="shared" si="12"/>
        <v>Delhi</v>
      </c>
      <c r="AN14">
        <f t="shared" si="13"/>
        <v>1439870</v>
      </c>
      <c r="AP14" t="str">
        <f t="shared" si="14"/>
        <v>Delhi</v>
      </c>
      <c r="AQ14">
        <f t="shared" si="15"/>
        <v>13055636</v>
      </c>
      <c r="AS14" t="str">
        <f t="shared" si="16"/>
        <v>Delhi</v>
      </c>
      <c r="AT14">
        <f t="shared" si="17"/>
        <v>7425404</v>
      </c>
      <c r="AV14" t="str">
        <f t="shared" si="18"/>
        <v>Delhi</v>
      </c>
      <c r="AW14">
        <f t="shared" si="19"/>
        <v>1414431</v>
      </c>
      <c r="AY14" t="str">
        <f t="shared" si="20"/>
        <v>Delhi</v>
      </c>
      <c r="AZ14">
        <f t="shared" si="21"/>
        <v>25091</v>
      </c>
    </row>
    <row r="15" spans="1:52" x14ac:dyDescent="0.25">
      <c r="A15" t="s">
        <v>782</v>
      </c>
      <c r="B15" t="s">
        <v>782</v>
      </c>
      <c r="C15" t="s">
        <v>661</v>
      </c>
      <c r="D15" t="s">
        <v>661</v>
      </c>
      <c r="E15">
        <v>2342868</v>
      </c>
      <c r="F15" s="23">
        <v>44161</v>
      </c>
      <c r="G15">
        <v>1393491</v>
      </c>
      <c r="H15">
        <v>996097</v>
      </c>
      <c r="I15">
        <v>82967</v>
      </c>
      <c r="J15">
        <v>672</v>
      </c>
      <c r="K15">
        <v>82231</v>
      </c>
      <c r="L15">
        <v>572916</v>
      </c>
      <c r="O15" s="20" t="s">
        <v>786</v>
      </c>
      <c r="P15">
        <v>1457723</v>
      </c>
      <c r="Q15">
        <v>714283</v>
      </c>
      <c r="R15">
        <v>0</v>
      </c>
      <c r="S15">
        <v>1262558</v>
      </c>
      <c r="T15">
        <v>911082</v>
      </c>
      <c r="U15">
        <v>0</v>
      </c>
      <c r="V15">
        <v>0</v>
      </c>
      <c r="X15" t="str">
        <f t="shared" si="0"/>
        <v>Goa</v>
      </c>
      <c r="Y15">
        <f t="shared" si="1"/>
        <v>1457723</v>
      </c>
      <c r="Z15">
        <f t="shared" si="2"/>
        <v>714283</v>
      </c>
      <c r="AA15">
        <f t="shared" si="3"/>
        <v>0</v>
      </c>
      <c r="AB15">
        <f t="shared" si="4"/>
        <v>1262558</v>
      </c>
      <c r="AC15">
        <f t="shared" si="5"/>
        <v>911082</v>
      </c>
      <c r="AD15">
        <f t="shared" si="6"/>
        <v>0</v>
      </c>
      <c r="AE15">
        <f t="shared" si="7"/>
        <v>0</v>
      </c>
      <c r="AG15" t="str">
        <f t="shared" si="8"/>
        <v>Goa</v>
      </c>
      <c r="AH15">
        <f t="shared" si="9"/>
        <v>1457723</v>
      </c>
      <c r="AJ15" t="str">
        <f t="shared" si="10"/>
        <v>Goa</v>
      </c>
      <c r="AK15">
        <f t="shared" si="11"/>
        <v>714283</v>
      </c>
      <c r="AM15" t="str">
        <f t="shared" si="12"/>
        <v>Goa</v>
      </c>
      <c r="AN15">
        <f t="shared" si="13"/>
        <v>0</v>
      </c>
      <c r="AP15" t="str">
        <f t="shared" si="14"/>
        <v>Goa</v>
      </c>
      <c r="AQ15">
        <f t="shared" si="15"/>
        <v>1262558</v>
      </c>
      <c r="AS15" t="str">
        <f t="shared" si="16"/>
        <v>Goa</v>
      </c>
      <c r="AT15">
        <f t="shared" si="17"/>
        <v>911082</v>
      </c>
      <c r="AV15" t="str">
        <f t="shared" si="18"/>
        <v>Goa</v>
      </c>
      <c r="AW15">
        <f t="shared" si="19"/>
        <v>0</v>
      </c>
      <c r="AY15" t="str">
        <f t="shared" si="20"/>
        <v>Goa</v>
      </c>
      <c r="AZ15">
        <f t="shared" si="21"/>
        <v>0</v>
      </c>
    </row>
    <row r="16" spans="1:52" x14ac:dyDescent="0.25">
      <c r="A16" t="s">
        <v>782</v>
      </c>
      <c r="B16" t="s">
        <v>782</v>
      </c>
      <c r="C16" t="s">
        <v>720</v>
      </c>
      <c r="D16" t="s">
        <v>720</v>
      </c>
      <c r="E16">
        <v>3934782</v>
      </c>
      <c r="F16" s="23">
        <v>44161</v>
      </c>
      <c r="G16">
        <v>2525317</v>
      </c>
      <c r="H16">
        <v>1778807</v>
      </c>
      <c r="I16">
        <v>179077</v>
      </c>
      <c r="J16">
        <v>1117</v>
      </c>
      <c r="K16">
        <v>177680</v>
      </c>
      <c r="L16">
        <v>882636</v>
      </c>
      <c r="O16" s="20" t="s">
        <v>787</v>
      </c>
      <c r="P16">
        <v>64845397</v>
      </c>
      <c r="Q16">
        <v>11313267</v>
      </c>
      <c r="R16">
        <v>826415</v>
      </c>
      <c r="S16">
        <v>44735126</v>
      </c>
      <c r="T16">
        <v>25971369</v>
      </c>
      <c r="U16">
        <v>816124</v>
      </c>
      <c r="V16">
        <v>10086</v>
      </c>
      <c r="X16" t="str">
        <f t="shared" si="0"/>
        <v>Gujarat</v>
      </c>
      <c r="Y16">
        <f t="shared" si="1"/>
        <v>64845397</v>
      </c>
      <c r="Z16">
        <f t="shared" si="2"/>
        <v>11313267</v>
      </c>
      <c r="AA16">
        <f t="shared" si="3"/>
        <v>826415</v>
      </c>
      <c r="AB16">
        <f t="shared" si="4"/>
        <v>44735126</v>
      </c>
      <c r="AC16">
        <f t="shared" si="5"/>
        <v>25971369</v>
      </c>
      <c r="AD16">
        <f t="shared" si="6"/>
        <v>816124</v>
      </c>
      <c r="AE16">
        <f t="shared" si="7"/>
        <v>10086</v>
      </c>
      <c r="AG16" t="str">
        <f t="shared" si="8"/>
        <v>Gujarat</v>
      </c>
      <c r="AH16">
        <f t="shared" si="9"/>
        <v>64845397</v>
      </c>
      <c r="AJ16" t="str">
        <f t="shared" si="10"/>
        <v>Gujarat</v>
      </c>
      <c r="AK16">
        <f t="shared" si="11"/>
        <v>11313267</v>
      </c>
      <c r="AM16" t="str">
        <f t="shared" si="12"/>
        <v>Gujarat</v>
      </c>
      <c r="AN16">
        <f t="shared" si="13"/>
        <v>826415</v>
      </c>
      <c r="AP16" t="str">
        <f t="shared" si="14"/>
        <v>Gujarat</v>
      </c>
      <c r="AQ16">
        <f t="shared" si="15"/>
        <v>44735126</v>
      </c>
      <c r="AS16" t="str">
        <f t="shared" si="16"/>
        <v>Gujarat</v>
      </c>
      <c r="AT16">
        <f t="shared" si="17"/>
        <v>25971369</v>
      </c>
      <c r="AV16" t="str">
        <f t="shared" si="18"/>
        <v>Gujarat</v>
      </c>
      <c r="AW16">
        <f t="shared" si="19"/>
        <v>816124</v>
      </c>
      <c r="AY16" t="str">
        <f t="shared" si="20"/>
        <v>Gujarat</v>
      </c>
      <c r="AZ16">
        <f t="shared" si="21"/>
        <v>10086</v>
      </c>
    </row>
    <row r="17" spans="1:52" x14ac:dyDescent="0.25">
      <c r="A17" t="s">
        <v>782</v>
      </c>
      <c r="B17" t="s">
        <v>782</v>
      </c>
      <c r="C17" t="s">
        <v>691</v>
      </c>
      <c r="D17" t="s">
        <v>691</v>
      </c>
      <c r="E17">
        <v>2884524</v>
      </c>
      <c r="F17" s="23">
        <v>44161</v>
      </c>
      <c r="G17">
        <v>1824032</v>
      </c>
      <c r="H17">
        <v>1328711</v>
      </c>
      <c r="I17">
        <v>115623</v>
      </c>
      <c r="J17">
        <v>644</v>
      </c>
      <c r="K17">
        <v>114904</v>
      </c>
      <c r="L17">
        <v>729572</v>
      </c>
      <c r="O17" s="20" t="s">
        <v>788</v>
      </c>
      <c r="P17">
        <v>25855357</v>
      </c>
      <c r="Q17">
        <v>4333765</v>
      </c>
      <c r="R17">
        <v>771252</v>
      </c>
      <c r="S17">
        <v>17772039</v>
      </c>
      <c r="T17">
        <v>8114801</v>
      </c>
      <c r="U17">
        <v>761068</v>
      </c>
      <c r="V17">
        <v>10049</v>
      </c>
      <c r="X17" t="str">
        <f t="shared" si="0"/>
        <v>Haryana</v>
      </c>
      <c r="Y17">
        <f t="shared" si="1"/>
        <v>25855357</v>
      </c>
      <c r="Z17">
        <f t="shared" si="2"/>
        <v>4333765</v>
      </c>
      <c r="AA17">
        <f t="shared" si="3"/>
        <v>771252</v>
      </c>
      <c r="AB17">
        <f t="shared" si="4"/>
        <v>17772039</v>
      </c>
      <c r="AC17">
        <f t="shared" si="5"/>
        <v>8114801</v>
      </c>
      <c r="AD17">
        <f t="shared" si="6"/>
        <v>761068</v>
      </c>
      <c r="AE17">
        <f t="shared" si="7"/>
        <v>10049</v>
      </c>
      <c r="AG17" t="str">
        <f t="shared" si="8"/>
        <v>Haryana</v>
      </c>
      <c r="AH17">
        <f t="shared" si="9"/>
        <v>25855357</v>
      </c>
      <c r="AJ17" t="str">
        <f t="shared" si="10"/>
        <v>Haryana</v>
      </c>
      <c r="AK17">
        <f t="shared" si="11"/>
        <v>4333765</v>
      </c>
      <c r="AM17" t="str">
        <f t="shared" si="12"/>
        <v>Haryana</v>
      </c>
      <c r="AN17">
        <f t="shared" si="13"/>
        <v>771252</v>
      </c>
      <c r="AP17" t="str">
        <f t="shared" si="14"/>
        <v>Haryana</v>
      </c>
      <c r="AQ17">
        <f t="shared" si="15"/>
        <v>17772039</v>
      </c>
      <c r="AS17" t="str">
        <f t="shared" si="16"/>
        <v>Haryana</v>
      </c>
      <c r="AT17">
        <f t="shared" si="17"/>
        <v>8114801</v>
      </c>
      <c r="AV17" t="str">
        <f t="shared" si="18"/>
        <v>Haryana</v>
      </c>
      <c r="AW17">
        <f t="shared" si="19"/>
        <v>761068</v>
      </c>
      <c r="AY17" t="str">
        <f t="shared" si="20"/>
        <v>Haryana</v>
      </c>
      <c r="AZ17">
        <f t="shared" si="21"/>
        <v>10049</v>
      </c>
    </row>
    <row r="18" spans="1:52" x14ac:dyDescent="0.25">
      <c r="A18" t="s">
        <v>783</v>
      </c>
      <c r="B18" t="s">
        <v>783</v>
      </c>
      <c r="C18" t="s">
        <v>110</v>
      </c>
      <c r="D18" t="s">
        <v>110</v>
      </c>
      <c r="E18">
        <v>21089</v>
      </c>
      <c r="F18" s="23">
        <v>44224</v>
      </c>
      <c r="G18">
        <v>11695</v>
      </c>
      <c r="H18">
        <v>7957</v>
      </c>
      <c r="I18">
        <v>1068</v>
      </c>
      <c r="J18">
        <v>3</v>
      </c>
      <c r="K18">
        <v>1065</v>
      </c>
      <c r="L18">
        <v>3379</v>
      </c>
      <c r="O18" s="20" t="s">
        <v>789</v>
      </c>
      <c r="P18">
        <v>6402216</v>
      </c>
      <c r="Q18">
        <v>538282</v>
      </c>
      <c r="R18">
        <v>206727</v>
      </c>
      <c r="S18">
        <v>5336363</v>
      </c>
      <c r="T18">
        <v>3174635</v>
      </c>
      <c r="U18">
        <v>201669</v>
      </c>
      <c r="V18">
        <v>3451</v>
      </c>
      <c r="X18" t="str">
        <f t="shared" si="0"/>
        <v>Himachal Pradesh</v>
      </c>
      <c r="Y18">
        <f t="shared" si="1"/>
        <v>6402216</v>
      </c>
      <c r="Z18">
        <f t="shared" si="2"/>
        <v>538282</v>
      </c>
      <c r="AA18">
        <f t="shared" si="3"/>
        <v>206727</v>
      </c>
      <c r="AB18">
        <f t="shared" si="4"/>
        <v>5336363</v>
      </c>
      <c r="AC18">
        <f t="shared" si="5"/>
        <v>3174635</v>
      </c>
      <c r="AD18">
        <f t="shared" si="6"/>
        <v>201669</v>
      </c>
      <c r="AE18">
        <f t="shared" si="7"/>
        <v>3451</v>
      </c>
      <c r="AG18" t="str">
        <f t="shared" si="8"/>
        <v>Himachal Pradesh</v>
      </c>
      <c r="AH18">
        <f t="shared" si="9"/>
        <v>6402216</v>
      </c>
      <c r="AJ18" t="str">
        <f t="shared" si="10"/>
        <v>Himachal Pradesh</v>
      </c>
      <c r="AK18">
        <f t="shared" si="11"/>
        <v>538282</v>
      </c>
      <c r="AM18" t="str">
        <f t="shared" si="12"/>
        <v>Himachal Pradesh</v>
      </c>
      <c r="AN18">
        <f t="shared" si="13"/>
        <v>206727</v>
      </c>
      <c r="AP18" t="str">
        <f t="shared" si="14"/>
        <v>Himachal Pradesh</v>
      </c>
      <c r="AQ18">
        <f t="shared" si="15"/>
        <v>5336363</v>
      </c>
      <c r="AS18" t="str">
        <f t="shared" si="16"/>
        <v>Himachal Pradesh</v>
      </c>
      <c r="AT18">
        <f t="shared" si="17"/>
        <v>3174635</v>
      </c>
      <c r="AV18" t="str">
        <f t="shared" si="18"/>
        <v>Himachal Pradesh</v>
      </c>
      <c r="AW18">
        <f t="shared" si="19"/>
        <v>201669</v>
      </c>
      <c r="AY18" t="str">
        <f t="shared" si="20"/>
        <v>Himachal Pradesh</v>
      </c>
      <c r="AZ18">
        <f t="shared" si="21"/>
        <v>3451</v>
      </c>
    </row>
    <row r="19" spans="1:52" x14ac:dyDescent="0.25">
      <c r="A19" t="s">
        <v>783</v>
      </c>
      <c r="B19" t="s">
        <v>783</v>
      </c>
      <c r="C19" t="s">
        <v>382</v>
      </c>
      <c r="D19" t="s">
        <v>382</v>
      </c>
      <c r="E19">
        <v>235122</v>
      </c>
      <c r="F19" s="23">
        <v>44189</v>
      </c>
      <c r="G19">
        <v>0</v>
      </c>
      <c r="H19">
        <v>0</v>
      </c>
      <c r="I19">
        <v>0</v>
      </c>
      <c r="J19">
        <v>0</v>
      </c>
      <c r="K19">
        <v>0</v>
      </c>
      <c r="L19">
        <v>115210</v>
      </c>
      <c r="O19" s="20" t="s">
        <v>790</v>
      </c>
      <c r="P19">
        <v>12258093</v>
      </c>
      <c r="Q19">
        <v>6032800</v>
      </c>
      <c r="R19">
        <v>332249</v>
      </c>
      <c r="S19">
        <v>9511010</v>
      </c>
      <c r="T19">
        <v>5146748</v>
      </c>
      <c r="U19">
        <v>326915</v>
      </c>
      <c r="V19">
        <v>4432</v>
      </c>
      <c r="X19" t="str">
        <f t="shared" si="0"/>
        <v>Jammu and Kashmir</v>
      </c>
      <c r="Y19">
        <f t="shared" si="1"/>
        <v>12258093</v>
      </c>
      <c r="Z19">
        <f t="shared" si="2"/>
        <v>6032800</v>
      </c>
      <c r="AA19">
        <f t="shared" si="3"/>
        <v>332249</v>
      </c>
      <c r="AB19">
        <f t="shared" si="4"/>
        <v>9511010</v>
      </c>
      <c r="AC19">
        <f t="shared" si="5"/>
        <v>5146748</v>
      </c>
      <c r="AD19">
        <f t="shared" si="6"/>
        <v>326915</v>
      </c>
      <c r="AE19">
        <f t="shared" si="7"/>
        <v>4432</v>
      </c>
      <c r="AG19" t="str">
        <f t="shared" si="8"/>
        <v>Jammu and Kashmir</v>
      </c>
      <c r="AH19">
        <f t="shared" si="9"/>
        <v>12258093</v>
      </c>
      <c r="AJ19" t="str">
        <f t="shared" si="10"/>
        <v>Jammu and Kashmir</v>
      </c>
      <c r="AK19">
        <f t="shared" si="11"/>
        <v>6032800</v>
      </c>
      <c r="AM19" t="str">
        <f t="shared" si="12"/>
        <v>Jammu and Kashmir</v>
      </c>
      <c r="AN19">
        <f t="shared" si="13"/>
        <v>332249</v>
      </c>
      <c r="AP19" t="str">
        <f t="shared" si="14"/>
        <v>Jammu and Kashmir</v>
      </c>
      <c r="AQ19">
        <f t="shared" si="15"/>
        <v>9511010</v>
      </c>
      <c r="AS19" t="str">
        <f t="shared" si="16"/>
        <v>Jammu and Kashmir</v>
      </c>
      <c r="AT19">
        <f t="shared" si="17"/>
        <v>5146748</v>
      </c>
      <c r="AV19" t="str">
        <f t="shared" si="18"/>
        <v>Jammu and Kashmir</v>
      </c>
      <c r="AW19">
        <f t="shared" si="19"/>
        <v>326915</v>
      </c>
      <c r="AY19" t="str">
        <f t="shared" si="20"/>
        <v>Jammu and Kashmir</v>
      </c>
      <c r="AZ19">
        <f t="shared" si="21"/>
        <v>4432</v>
      </c>
    </row>
    <row r="20" spans="1:52" x14ac:dyDescent="0.25">
      <c r="A20" t="s">
        <v>783</v>
      </c>
      <c r="B20" t="s">
        <v>783</v>
      </c>
      <c r="C20" t="s">
        <v>203</v>
      </c>
      <c r="D20" t="s">
        <v>203</v>
      </c>
      <c r="E20">
        <v>147951</v>
      </c>
      <c r="F20" s="23">
        <v>44224</v>
      </c>
      <c r="G20">
        <v>88857</v>
      </c>
      <c r="H20">
        <v>55361</v>
      </c>
      <c r="I20">
        <v>3807</v>
      </c>
      <c r="J20">
        <v>22</v>
      </c>
      <c r="K20">
        <v>3780</v>
      </c>
      <c r="L20">
        <v>25764</v>
      </c>
      <c r="O20" s="20" t="s">
        <v>791</v>
      </c>
      <c r="P20">
        <v>32966238</v>
      </c>
      <c r="Q20">
        <v>9933657</v>
      </c>
      <c r="R20">
        <v>348764</v>
      </c>
      <c r="S20">
        <v>14983565</v>
      </c>
      <c r="T20">
        <v>5582373</v>
      </c>
      <c r="U20">
        <v>343518</v>
      </c>
      <c r="V20">
        <v>5138</v>
      </c>
      <c r="X20" t="str">
        <f t="shared" si="0"/>
        <v>Jharkhand</v>
      </c>
      <c r="Y20">
        <f t="shared" si="1"/>
        <v>32966238</v>
      </c>
      <c r="Z20">
        <f t="shared" si="2"/>
        <v>9933657</v>
      </c>
      <c r="AA20">
        <f t="shared" si="3"/>
        <v>348764</v>
      </c>
      <c r="AB20">
        <f t="shared" si="4"/>
        <v>14983565</v>
      </c>
      <c r="AC20">
        <f t="shared" si="5"/>
        <v>5582373</v>
      </c>
      <c r="AD20">
        <f t="shared" si="6"/>
        <v>343518</v>
      </c>
      <c r="AE20">
        <f t="shared" si="7"/>
        <v>5138</v>
      </c>
      <c r="AG20" t="str">
        <f t="shared" si="8"/>
        <v>Jharkhand</v>
      </c>
      <c r="AH20">
        <f t="shared" si="9"/>
        <v>32966238</v>
      </c>
      <c r="AJ20" t="str">
        <f t="shared" si="10"/>
        <v>Jharkhand</v>
      </c>
      <c r="AK20">
        <f t="shared" si="11"/>
        <v>9933657</v>
      </c>
      <c r="AM20" t="str">
        <f t="shared" si="12"/>
        <v>Jharkhand</v>
      </c>
      <c r="AN20">
        <f t="shared" si="13"/>
        <v>348764</v>
      </c>
      <c r="AP20" t="str">
        <f t="shared" si="14"/>
        <v>Jharkhand</v>
      </c>
      <c r="AQ20">
        <f t="shared" si="15"/>
        <v>14983565</v>
      </c>
      <c r="AS20" t="str">
        <f t="shared" si="16"/>
        <v>Jharkhand</v>
      </c>
      <c r="AT20">
        <f t="shared" si="17"/>
        <v>5582373</v>
      </c>
      <c r="AV20" t="str">
        <f t="shared" si="18"/>
        <v>Jharkhand</v>
      </c>
      <c r="AW20">
        <f t="shared" si="19"/>
        <v>343518</v>
      </c>
      <c r="AY20" t="str">
        <f t="shared" si="20"/>
        <v>Jharkhand</v>
      </c>
      <c r="AZ20">
        <f t="shared" si="21"/>
        <v>5138</v>
      </c>
    </row>
    <row r="21" spans="1:52" x14ac:dyDescent="0.25">
      <c r="A21" t="s">
        <v>783</v>
      </c>
      <c r="B21" t="s">
        <v>783</v>
      </c>
      <c r="C21" t="s">
        <v>143</v>
      </c>
      <c r="D21" t="s">
        <v>143</v>
      </c>
      <c r="E21">
        <v>78413</v>
      </c>
      <c r="F21" s="23">
        <v>44224</v>
      </c>
      <c r="G21">
        <v>22931</v>
      </c>
      <c r="H21">
        <v>15646</v>
      </c>
      <c r="I21">
        <v>1094</v>
      </c>
      <c r="J21">
        <v>0</v>
      </c>
      <c r="K21">
        <v>1094</v>
      </c>
      <c r="L21">
        <v>8036</v>
      </c>
      <c r="O21" s="20" t="s">
        <v>792</v>
      </c>
      <c r="P21">
        <v>61047156</v>
      </c>
      <c r="Q21">
        <v>11285476</v>
      </c>
      <c r="R21">
        <v>2988297</v>
      </c>
      <c r="S21">
        <v>42496209</v>
      </c>
      <c r="T21">
        <v>22857316</v>
      </c>
      <c r="U21">
        <v>2941545</v>
      </c>
      <c r="V21">
        <v>38079</v>
      </c>
      <c r="X21" t="str">
        <f t="shared" si="0"/>
        <v>Karnataka</v>
      </c>
      <c r="Y21">
        <f t="shared" si="1"/>
        <v>61047156</v>
      </c>
      <c r="Z21">
        <f t="shared" si="2"/>
        <v>11285476</v>
      </c>
      <c r="AA21">
        <f t="shared" si="3"/>
        <v>2988297</v>
      </c>
      <c r="AB21">
        <f t="shared" si="4"/>
        <v>42496209</v>
      </c>
      <c r="AC21">
        <f t="shared" si="5"/>
        <v>22857316</v>
      </c>
      <c r="AD21">
        <f t="shared" si="6"/>
        <v>2941545</v>
      </c>
      <c r="AE21">
        <f t="shared" si="7"/>
        <v>38079</v>
      </c>
      <c r="AG21" t="str">
        <f t="shared" si="8"/>
        <v>Karnataka</v>
      </c>
      <c r="AH21">
        <f t="shared" si="9"/>
        <v>61047156</v>
      </c>
      <c r="AJ21" t="str">
        <f t="shared" si="10"/>
        <v>Karnataka</v>
      </c>
      <c r="AK21">
        <f t="shared" si="11"/>
        <v>11285476</v>
      </c>
      <c r="AM21" t="str">
        <f t="shared" si="12"/>
        <v>Karnataka</v>
      </c>
      <c r="AN21">
        <f t="shared" si="13"/>
        <v>2988297</v>
      </c>
      <c r="AP21" t="str">
        <f t="shared" si="14"/>
        <v>Karnataka</v>
      </c>
      <c r="AQ21">
        <f t="shared" si="15"/>
        <v>42496209</v>
      </c>
      <c r="AS21" t="str">
        <f t="shared" si="16"/>
        <v>Karnataka</v>
      </c>
      <c r="AT21">
        <f t="shared" si="17"/>
        <v>22857316</v>
      </c>
      <c r="AV21" t="str">
        <f t="shared" si="18"/>
        <v>Karnataka</v>
      </c>
      <c r="AW21">
        <f t="shared" si="19"/>
        <v>2941545</v>
      </c>
      <c r="AY21" t="str">
        <f t="shared" si="20"/>
        <v>Karnataka</v>
      </c>
      <c r="AZ21">
        <f t="shared" si="21"/>
        <v>38079</v>
      </c>
    </row>
    <row r="22" spans="1:52" x14ac:dyDescent="0.25">
      <c r="A22" t="s">
        <v>783</v>
      </c>
      <c r="B22" t="s">
        <v>783</v>
      </c>
      <c r="C22" t="s">
        <v>196</v>
      </c>
      <c r="D22" t="s">
        <v>196</v>
      </c>
      <c r="E22">
        <v>99019</v>
      </c>
      <c r="F22" s="23">
        <v>44224</v>
      </c>
      <c r="G22">
        <v>54001</v>
      </c>
      <c r="H22">
        <v>39434</v>
      </c>
      <c r="I22">
        <v>3206</v>
      </c>
      <c r="J22">
        <v>17</v>
      </c>
      <c r="K22">
        <v>3183</v>
      </c>
      <c r="L22">
        <v>23470</v>
      </c>
      <c r="O22" s="20" t="s">
        <v>793</v>
      </c>
      <c r="P22">
        <v>33387677</v>
      </c>
      <c r="Q22">
        <v>11902938</v>
      </c>
      <c r="R22">
        <v>4968657</v>
      </c>
      <c r="S22">
        <v>25306499</v>
      </c>
      <c r="T22">
        <v>13658337</v>
      </c>
      <c r="U22">
        <v>4857181</v>
      </c>
      <c r="V22">
        <v>31681</v>
      </c>
      <c r="X22" t="str">
        <f t="shared" si="0"/>
        <v>Kerala</v>
      </c>
      <c r="Y22">
        <f t="shared" si="1"/>
        <v>33387677</v>
      </c>
      <c r="Z22">
        <f t="shared" si="2"/>
        <v>11902938</v>
      </c>
      <c r="AA22">
        <f t="shared" si="3"/>
        <v>4968657</v>
      </c>
      <c r="AB22">
        <f t="shared" si="4"/>
        <v>25306499</v>
      </c>
      <c r="AC22">
        <f t="shared" si="5"/>
        <v>13658337</v>
      </c>
      <c r="AD22">
        <f t="shared" si="6"/>
        <v>4857181</v>
      </c>
      <c r="AE22">
        <f t="shared" si="7"/>
        <v>31681</v>
      </c>
      <c r="AG22" t="str">
        <f t="shared" si="8"/>
        <v>Kerala</v>
      </c>
      <c r="AH22">
        <f t="shared" si="9"/>
        <v>33387677</v>
      </c>
      <c r="AJ22" t="str">
        <f t="shared" si="10"/>
        <v>Kerala</v>
      </c>
      <c r="AK22">
        <f t="shared" si="11"/>
        <v>11902938</v>
      </c>
      <c r="AM22" t="str">
        <f t="shared" si="12"/>
        <v>Kerala</v>
      </c>
      <c r="AN22">
        <f t="shared" si="13"/>
        <v>4968657</v>
      </c>
      <c r="AP22" t="str">
        <f t="shared" si="14"/>
        <v>Kerala</v>
      </c>
      <c r="AQ22">
        <f t="shared" si="15"/>
        <v>25306499</v>
      </c>
      <c r="AS22" t="str">
        <f t="shared" si="16"/>
        <v>Kerala</v>
      </c>
      <c r="AT22">
        <f t="shared" si="17"/>
        <v>13658337</v>
      </c>
      <c r="AV22" t="str">
        <f t="shared" si="18"/>
        <v>Kerala</v>
      </c>
      <c r="AW22">
        <f t="shared" si="19"/>
        <v>4857181</v>
      </c>
      <c r="AY22" t="str">
        <f t="shared" si="20"/>
        <v>Kerala</v>
      </c>
      <c r="AZ22">
        <f t="shared" si="21"/>
        <v>31681</v>
      </c>
    </row>
    <row r="23" spans="1:52" x14ac:dyDescent="0.25">
      <c r="A23" t="s">
        <v>783</v>
      </c>
      <c r="B23" t="s">
        <v>783</v>
      </c>
      <c r="C23" t="s">
        <v>87</v>
      </c>
      <c r="D23" t="s">
        <v>87</v>
      </c>
      <c r="E23">
        <v>22256</v>
      </c>
      <c r="F23" s="23">
        <v>44224</v>
      </c>
      <c r="G23">
        <v>6946</v>
      </c>
      <c r="H23">
        <v>3874</v>
      </c>
      <c r="I23">
        <v>512</v>
      </c>
      <c r="J23">
        <v>0</v>
      </c>
      <c r="K23">
        <v>512</v>
      </c>
      <c r="L23">
        <v>1641</v>
      </c>
      <c r="O23" s="20" t="s">
        <v>810</v>
      </c>
      <c r="P23">
        <v>290000</v>
      </c>
      <c r="Q23">
        <v>120548</v>
      </c>
      <c r="R23">
        <v>20962</v>
      </c>
      <c r="S23">
        <v>208798</v>
      </c>
      <c r="T23">
        <v>152280</v>
      </c>
      <c r="U23">
        <v>20687</v>
      </c>
      <c r="V23">
        <v>208</v>
      </c>
      <c r="X23" t="str">
        <f t="shared" si="0"/>
        <v>Ladakh</v>
      </c>
      <c r="Y23">
        <f t="shared" si="1"/>
        <v>290000</v>
      </c>
      <c r="Z23">
        <f t="shared" si="2"/>
        <v>120548</v>
      </c>
      <c r="AA23">
        <f t="shared" si="3"/>
        <v>20962</v>
      </c>
      <c r="AB23">
        <f t="shared" si="4"/>
        <v>208798</v>
      </c>
      <c r="AC23">
        <f t="shared" si="5"/>
        <v>152280</v>
      </c>
      <c r="AD23">
        <f t="shared" si="6"/>
        <v>20687</v>
      </c>
      <c r="AE23">
        <f t="shared" si="7"/>
        <v>208</v>
      </c>
      <c r="AG23" t="str">
        <f t="shared" si="8"/>
        <v>Ladakh</v>
      </c>
      <c r="AH23">
        <f t="shared" si="9"/>
        <v>290000</v>
      </c>
      <c r="AJ23" t="str">
        <f t="shared" si="10"/>
        <v>Ladakh</v>
      </c>
      <c r="AK23">
        <f t="shared" si="11"/>
        <v>120548</v>
      </c>
      <c r="AM23" t="str">
        <f t="shared" si="12"/>
        <v>Ladakh</v>
      </c>
      <c r="AN23">
        <f t="shared" si="13"/>
        <v>20962</v>
      </c>
      <c r="AP23" t="str">
        <f t="shared" si="14"/>
        <v>Ladakh</v>
      </c>
      <c r="AQ23">
        <f t="shared" si="15"/>
        <v>208798</v>
      </c>
      <c r="AS23" t="str">
        <f t="shared" si="16"/>
        <v>Ladakh</v>
      </c>
      <c r="AT23">
        <f t="shared" si="17"/>
        <v>152280</v>
      </c>
      <c r="AV23" t="str">
        <f t="shared" si="18"/>
        <v>Ladakh</v>
      </c>
      <c r="AW23">
        <f t="shared" si="19"/>
        <v>20687</v>
      </c>
      <c r="AY23" t="str">
        <f t="shared" si="20"/>
        <v>Ladakh</v>
      </c>
      <c r="AZ23">
        <f t="shared" si="21"/>
        <v>208</v>
      </c>
    </row>
    <row r="24" spans="1:52" ht="15.75" customHeight="1" x14ac:dyDescent="0.25">
      <c r="A24" t="s">
        <v>783</v>
      </c>
      <c r="B24" t="s">
        <v>783</v>
      </c>
      <c r="C24" t="s">
        <v>113</v>
      </c>
      <c r="D24" t="s">
        <v>113</v>
      </c>
      <c r="E24">
        <v>6567</v>
      </c>
      <c r="F24" s="23">
        <v>44224</v>
      </c>
      <c r="G24">
        <v>6275</v>
      </c>
      <c r="H24">
        <v>3272</v>
      </c>
      <c r="I24">
        <v>270</v>
      </c>
      <c r="J24">
        <v>0</v>
      </c>
      <c r="K24">
        <v>270</v>
      </c>
      <c r="L24">
        <v>3353</v>
      </c>
      <c r="O24" s="20" t="s">
        <v>512</v>
      </c>
      <c r="P24">
        <v>64473</v>
      </c>
      <c r="Q24">
        <v>268723</v>
      </c>
      <c r="R24">
        <v>10365</v>
      </c>
      <c r="S24">
        <v>55129</v>
      </c>
      <c r="T24">
        <v>45951</v>
      </c>
      <c r="U24">
        <v>10270</v>
      </c>
      <c r="V24">
        <v>51</v>
      </c>
      <c r="X24" t="str">
        <f t="shared" si="0"/>
        <v>Lakshadweep</v>
      </c>
      <c r="Y24">
        <f t="shared" si="1"/>
        <v>64473</v>
      </c>
      <c r="Z24">
        <f t="shared" si="2"/>
        <v>268723</v>
      </c>
      <c r="AA24">
        <f t="shared" si="3"/>
        <v>10365</v>
      </c>
      <c r="AB24">
        <f t="shared" si="4"/>
        <v>55129</v>
      </c>
      <c r="AC24">
        <f t="shared" si="5"/>
        <v>45951</v>
      </c>
      <c r="AD24">
        <f t="shared" si="6"/>
        <v>10270</v>
      </c>
      <c r="AE24">
        <f t="shared" si="7"/>
        <v>51</v>
      </c>
      <c r="AG24" t="str">
        <f t="shared" si="8"/>
        <v>Lakshadweep</v>
      </c>
      <c r="AH24">
        <f t="shared" si="9"/>
        <v>64473</v>
      </c>
      <c r="AJ24" t="str">
        <f t="shared" si="10"/>
        <v>Lakshadweep</v>
      </c>
      <c r="AK24">
        <f t="shared" si="11"/>
        <v>268723</v>
      </c>
      <c r="AM24" t="str">
        <f t="shared" si="12"/>
        <v>Lakshadweep</v>
      </c>
      <c r="AN24">
        <f t="shared" si="13"/>
        <v>10365</v>
      </c>
      <c r="AP24" t="str">
        <f t="shared" si="14"/>
        <v>Lakshadweep</v>
      </c>
      <c r="AQ24">
        <f t="shared" si="15"/>
        <v>55129</v>
      </c>
      <c r="AS24" t="str">
        <f t="shared" si="16"/>
        <v>Lakshadweep</v>
      </c>
      <c r="AT24">
        <f t="shared" si="17"/>
        <v>45951</v>
      </c>
      <c r="AV24" t="str">
        <f t="shared" si="18"/>
        <v>Lakshadweep</v>
      </c>
      <c r="AW24">
        <f t="shared" si="19"/>
        <v>10270</v>
      </c>
      <c r="AY24" t="str">
        <f t="shared" si="20"/>
        <v>Lakshadweep</v>
      </c>
      <c r="AZ24">
        <f t="shared" si="21"/>
        <v>51</v>
      </c>
    </row>
    <row r="25" spans="1:52" x14ac:dyDescent="0.25">
      <c r="A25" t="s">
        <v>783</v>
      </c>
      <c r="B25" t="s">
        <v>783</v>
      </c>
      <c r="C25" t="s">
        <v>122</v>
      </c>
      <c r="D25" t="s">
        <v>122</v>
      </c>
      <c r="E25">
        <v>89717</v>
      </c>
      <c r="F25" s="23">
        <v>44224</v>
      </c>
      <c r="G25">
        <v>9121</v>
      </c>
      <c r="H25">
        <v>5601</v>
      </c>
      <c r="I25">
        <v>511</v>
      </c>
      <c r="J25">
        <v>1</v>
      </c>
      <c r="K25">
        <v>510</v>
      </c>
      <c r="L25">
        <v>4456</v>
      </c>
      <c r="O25" s="20" t="s">
        <v>794</v>
      </c>
      <c r="P25">
        <v>72643901</v>
      </c>
      <c r="Q25">
        <v>5727295</v>
      </c>
      <c r="R25">
        <v>788134</v>
      </c>
      <c r="S25">
        <v>49486983</v>
      </c>
      <c r="T25">
        <v>20708290</v>
      </c>
      <c r="U25">
        <v>777348</v>
      </c>
      <c r="V25">
        <v>8963</v>
      </c>
      <c r="X25" t="str">
        <f t="shared" si="0"/>
        <v>Madhya Pradesh</v>
      </c>
      <c r="Y25">
        <f t="shared" si="1"/>
        <v>72643901</v>
      </c>
      <c r="Z25">
        <f t="shared" si="2"/>
        <v>5727295</v>
      </c>
      <c r="AA25">
        <f t="shared" si="3"/>
        <v>788134</v>
      </c>
      <c r="AB25">
        <f t="shared" si="4"/>
        <v>49486983</v>
      </c>
      <c r="AC25">
        <f t="shared" si="5"/>
        <v>20708290</v>
      </c>
      <c r="AD25">
        <f t="shared" si="6"/>
        <v>777348</v>
      </c>
      <c r="AE25">
        <f t="shared" si="7"/>
        <v>8963</v>
      </c>
      <c r="AG25" t="str">
        <f t="shared" si="8"/>
        <v>Madhya Pradesh</v>
      </c>
      <c r="AH25">
        <f t="shared" si="9"/>
        <v>72643901</v>
      </c>
      <c r="AJ25" t="str">
        <f t="shared" si="10"/>
        <v>Madhya Pradesh</v>
      </c>
      <c r="AK25">
        <f t="shared" si="11"/>
        <v>5727295</v>
      </c>
      <c r="AM25" t="str">
        <f t="shared" si="12"/>
        <v>Madhya Pradesh</v>
      </c>
      <c r="AN25">
        <f t="shared" si="13"/>
        <v>788134</v>
      </c>
      <c r="AP25" t="str">
        <f t="shared" si="14"/>
        <v>Madhya Pradesh</v>
      </c>
      <c r="AQ25">
        <f t="shared" si="15"/>
        <v>49486983</v>
      </c>
      <c r="AS25" t="str">
        <f t="shared" si="16"/>
        <v>Madhya Pradesh</v>
      </c>
      <c r="AT25">
        <f t="shared" si="17"/>
        <v>20708290</v>
      </c>
      <c r="AV25" t="str">
        <f t="shared" si="18"/>
        <v>Madhya Pradesh</v>
      </c>
      <c r="AW25">
        <f t="shared" si="19"/>
        <v>777348</v>
      </c>
      <c r="AY25" t="str">
        <f t="shared" si="20"/>
        <v>Madhya Pradesh</v>
      </c>
      <c r="AZ25">
        <f t="shared" si="21"/>
        <v>8963</v>
      </c>
    </row>
    <row r="26" spans="1:52" x14ac:dyDescent="0.25">
      <c r="A26" t="s">
        <v>783</v>
      </c>
      <c r="B26" t="s">
        <v>783</v>
      </c>
      <c r="C26" t="s">
        <v>139</v>
      </c>
      <c r="D26" t="s">
        <v>139</v>
      </c>
      <c r="E26">
        <v>13769</v>
      </c>
      <c r="F26" s="23">
        <v>44224</v>
      </c>
      <c r="G26">
        <v>13328</v>
      </c>
      <c r="H26">
        <v>10176</v>
      </c>
      <c r="I26">
        <v>874</v>
      </c>
      <c r="J26">
        <v>3</v>
      </c>
      <c r="K26">
        <v>871</v>
      </c>
      <c r="L26">
        <v>7184</v>
      </c>
      <c r="O26" s="20" t="s">
        <v>795</v>
      </c>
      <c r="P26">
        <v>115333031</v>
      </c>
      <c r="Q26">
        <v>20309367</v>
      </c>
      <c r="R26">
        <v>6610934</v>
      </c>
      <c r="S26">
        <v>67196330</v>
      </c>
      <c r="T26">
        <v>30974759</v>
      </c>
      <c r="U26">
        <v>6450554</v>
      </c>
      <c r="V26">
        <v>140105</v>
      </c>
      <c r="X26" t="str">
        <f t="shared" si="0"/>
        <v>Maharashtra</v>
      </c>
      <c r="Y26">
        <f t="shared" si="1"/>
        <v>115333031</v>
      </c>
      <c r="Z26">
        <f t="shared" si="2"/>
        <v>20309367</v>
      </c>
      <c r="AA26">
        <f t="shared" si="3"/>
        <v>6610934</v>
      </c>
      <c r="AB26">
        <f t="shared" si="4"/>
        <v>67196330</v>
      </c>
      <c r="AC26">
        <f t="shared" si="5"/>
        <v>30974759</v>
      </c>
      <c r="AD26">
        <f t="shared" si="6"/>
        <v>6450554</v>
      </c>
      <c r="AE26">
        <f t="shared" si="7"/>
        <v>140105</v>
      </c>
      <c r="AG26" t="str">
        <f t="shared" si="8"/>
        <v>Maharashtra</v>
      </c>
      <c r="AH26">
        <f t="shared" si="9"/>
        <v>115333031</v>
      </c>
      <c r="AJ26" t="str">
        <f t="shared" si="10"/>
        <v>Maharashtra</v>
      </c>
      <c r="AK26">
        <f t="shared" si="11"/>
        <v>20309367</v>
      </c>
      <c r="AM26" t="str">
        <f t="shared" si="12"/>
        <v>Maharashtra</v>
      </c>
      <c r="AN26">
        <f t="shared" si="13"/>
        <v>6610934</v>
      </c>
      <c r="AP26" t="str">
        <f t="shared" si="14"/>
        <v>Maharashtra</v>
      </c>
      <c r="AQ26">
        <f t="shared" si="15"/>
        <v>67196330</v>
      </c>
      <c r="AS26" t="str">
        <f t="shared" si="16"/>
        <v>Maharashtra</v>
      </c>
      <c r="AT26">
        <f t="shared" si="17"/>
        <v>30974759</v>
      </c>
      <c r="AV26" t="str">
        <f t="shared" si="18"/>
        <v>Maharashtra</v>
      </c>
      <c r="AW26">
        <f t="shared" si="19"/>
        <v>6450554</v>
      </c>
      <c r="AY26" t="str">
        <f t="shared" si="20"/>
        <v>Maharashtra</v>
      </c>
      <c r="AZ26">
        <f t="shared" si="21"/>
        <v>140105</v>
      </c>
    </row>
    <row r="27" spans="1:52" x14ac:dyDescent="0.25">
      <c r="A27" t="s">
        <v>783</v>
      </c>
      <c r="B27" t="s">
        <v>783</v>
      </c>
      <c r="C27" t="s">
        <v>177</v>
      </c>
      <c r="D27" t="s">
        <v>177</v>
      </c>
      <c r="E27">
        <v>145538</v>
      </c>
      <c r="F27" s="23">
        <v>44224</v>
      </c>
      <c r="G27">
        <v>31120</v>
      </c>
      <c r="H27">
        <v>22003</v>
      </c>
      <c r="I27">
        <v>2885</v>
      </c>
      <c r="J27">
        <v>26</v>
      </c>
      <c r="K27">
        <v>2851</v>
      </c>
      <c r="L27">
        <v>16387</v>
      </c>
      <c r="O27" s="20" t="s">
        <v>796</v>
      </c>
      <c r="P27">
        <v>2993721</v>
      </c>
      <c r="Q27">
        <v>1347534</v>
      </c>
      <c r="R27">
        <v>0</v>
      </c>
      <c r="S27">
        <v>1167402</v>
      </c>
      <c r="T27">
        <v>678413</v>
      </c>
      <c r="U27">
        <v>0</v>
      </c>
      <c r="V27">
        <v>0</v>
      </c>
      <c r="X27" t="str">
        <f t="shared" si="0"/>
        <v>Manipur</v>
      </c>
      <c r="Y27">
        <f t="shared" si="1"/>
        <v>2993721</v>
      </c>
      <c r="Z27">
        <f t="shared" si="2"/>
        <v>1347534</v>
      </c>
      <c r="AA27">
        <f t="shared" si="3"/>
        <v>0</v>
      </c>
      <c r="AB27">
        <f t="shared" si="4"/>
        <v>1167402</v>
      </c>
      <c r="AC27">
        <f t="shared" si="5"/>
        <v>678413</v>
      </c>
      <c r="AD27">
        <f t="shared" si="6"/>
        <v>0</v>
      </c>
      <c r="AE27">
        <f t="shared" si="7"/>
        <v>0</v>
      </c>
      <c r="AG27" t="str">
        <f t="shared" si="8"/>
        <v>Manipur</v>
      </c>
      <c r="AH27">
        <f t="shared" si="9"/>
        <v>2993721</v>
      </c>
      <c r="AJ27" t="str">
        <f t="shared" si="10"/>
        <v>Manipur</v>
      </c>
      <c r="AK27">
        <f t="shared" si="11"/>
        <v>1347534</v>
      </c>
      <c r="AM27" t="str">
        <f t="shared" si="12"/>
        <v>Manipur</v>
      </c>
      <c r="AN27">
        <f t="shared" si="13"/>
        <v>0</v>
      </c>
      <c r="AP27" t="str">
        <f t="shared" si="14"/>
        <v>Manipur</v>
      </c>
      <c r="AQ27">
        <f t="shared" si="15"/>
        <v>1167402</v>
      </c>
      <c r="AS27" t="str">
        <f t="shared" si="16"/>
        <v>Manipur</v>
      </c>
      <c r="AT27">
        <f t="shared" si="17"/>
        <v>678413</v>
      </c>
      <c r="AV27" t="str">
        <f t="shared" si="18"/>
        <v>Manipur</v>
      </c>
      <c r="AW27">
        <f t="shared" si="19"/>
        <v>0</v>
      </c>
      <c r="AY27" t="str">
        <f t="shared" si="20"/>
        <v>Manipur</v>
      </c>
      <c r="AZ27">
        <f t="shared" si="21"/>
        <v>0</v>
      </c>
    </row>
    <row r="28" spans="1:52" x14ac:dyDescent="0.25">
      <c r="A28" t="s">
        <v>783</v>
      </c>
      <c r="B28" t="s">
        <v>783</v>
      </c>
      <c r="C28" t="s">
        <v>152</v>
      </c>
      <c r="D28" t="s">
        <v>152</v>
      </c>
      <c r="E28">
        <v>60000</v>
      </c>
      <c r="F28" s="23">
        <v>44224</v>
      </c>
      <c r="G28">
        <v>19259</v>
      </c>
      <c r="H28">
        <v>7826</v>
      </c>
      <c r="I28">
        <v>752</v>
      </c>
      <c r="J28">
        <v>2</v>
      </c>
      <c r="K28">
        <v>749</v>
      </c>
      <c r="L28">
        <v>10718</v>
      </c>
      <c r="O28" s="20" t="s">
        <v>797</v>
      </c>
      <c r="P28">
        <v>3364915</v>
      </c>
      <c r="Q28">
        <v>1690615</v>
      </c>
      <c r="R28">
        <v>83627</v>
      </c>
      <c r="S28">
        <v>1103273</v>
      </c>
      <c r="T28">
        <v>641816</v>
      </c>
      <c r="U28">
        <v>81746</v>
      </c>
      <c r="V28">
        <v>1450</v>
      </c>
      <c r="X28" t="str">
        <f t="shared" si="0"/>
        <v>Meghalaya</v>
      </c>
      <c r="Y28">
        <f t="shared" si="1"/>
        <v>3364915</v>
      </c>
      <c r="Z28">
        <f t="shared" si="2"/>
        <v>1690615</v>
      </c>
      <c r="AA28">
        <f t="shared" si="3"/>
        <v>83627</v>
      </c>
      <c r="AB28">
        <f t="shared" si="4"/>
        <v>1103273</v>
      </c>
      <c r="AC28">
        <f t="shared" si="5"/>
        <v>641816</v>
      </c>
      <c r="AD28">
        <f t="shared" si="6"/>
        <v>81746</v>
      </c>
      <c r="AE28">
        <f t="shared" si="7"/>
        <v>1450</v>
      </c>
      <c r="AG28" t="str">
        <f t="shared" si="8"/>
        <v>Meghalaya</v>
      </c>
      <c r="AH28">
        <f t="shared" si="9"/>
        <v>3364915</v>
      </c>
      <c r="AJ28" t="str">
        <f t="shared" si="10"/>
        <v>Meghalaya</v>
      </c>
      <c r="AK28">
        <f t="shared" si="11"/>
        <v>1690615</v>
      </c>
      <c r="AM28" t="str">
        <f t="shared" si="12"/>
        <v>Meghalaya</v>
      </c>
      <c r="AN28">
        <f t="shared" si="13"/>
        <v>83627</v>
      </c>
      <c r="AP28" t="str">
        <f t="shared" si="14"/>
        <v>Meghalaya</v>
      </c>
      <c r="AQ28">
        <f t="shared" si="15"/>
        <v>1103273</v>
      </c>
      <c r="AS28" t="str">
        <f t="shared" si="16"/>
        <v>Meghalaya</v>
      </c>
      <c r="AT28">
        <f t="shared" si="17"/>
        <v>641816</v>
      </c>
      <c r="AV28" t="str">
        <f t="shared" si="18"/>
        <v>Meghalaya</v>
      </c>
      <c r="AW28">
        <f t="shared" si="19"/>
        <v>81746</v>
      </c>
      <c r="AY28" t="str">
        <f t="shared" si="20"/>
        <v>Meghalaya</v>
      </c>
      <c r="AZ28">
        <f t="shared" si="21"/>
        <v>1450</v>
      </c>
    </row>
    <row r="29" spans="1:52" x14ac:dyDescent="0.25">
      <c r="A29" t="s">
        <v>783</v>
      </c>
      <c r="B29" t="s">
        <v>783</v>
      </c>
      <c r="C29" t="s">
        <v>165</v>
      </c>
      <c r="D29" t="s">
        <v>165</v>
      </c>
      <c r="E29">
        <v>53986</v>
      </c>
      <c r="F29" s="23">
        <v>44224</v>
      </c>
      <c r="G29">
        <v>32639</v>
      </c>
      <c r="H29">
        <v>22089</v>
      </c>
      <c r="I29">
        <v>2426</v>
      </c>
      <c r="J29">
        <v>11</v>
      </c>
      <c r="K29">
        <v>2397</v>
      </c>
      <c r="L29">
        <v>13382</v>
      </c>
      <c r="O29" s="20" t="s">
        <v>798</v>
      </c>
      <c r="P29">
        <v>1091014</v>
      </c>
      <c r="Q29">
        <v>594159</v>
      </c>
      <c r="R29">
        <v>119135</v>
      </c>
      <c r="S29">
        <v>711595</v>
      </c>
      <c r="T29">
        <v>512017</v>
      </c>
      <c r="U29">
        <v>112647</v>
      </c>
      <c r="V29">
        <v>427</v>
      </c>
      <c r="X29" t="str">
        <f t="shared" si="0"/>
        <v>Mizoram</v>
      </c>
      <c r="Y29">
        <f t="shared" si="1"/>
        <v>1091014</v>
      </c>
      <c r="Z29">
        <f t="shared" si="2"/>
        <v>594159</v>
      </c>
      <c r="AA29">
        <f t="shared" si="3"/>
        <v>119135</v>
      </c>
      <c r="AB29">
        <f t="shared" si="4"/>
        <v>711595</v>
      </c>
      <c r="AC29">
        <f t="shared" si="5"/>
        <v>512017</v>
      </c>
      <c r="AD29">
        <f t="shared" si="6"/>
        <v>112647</v>
      </c>
      <c r="AE29">
        <f t="shared" si="7"/>
        <v>427</v>
      </c>
      <c r="AG29" t="str">
        <f t="shared" si="8"/>
        <v>Mizoram</v>
      </c>
      <c r="AH29">
        <f t="shared" si="9"/>
        <v>1091014</v>
      </c>
      <c r="AJ29" t="str">
        <f t="shared" si="10"/>
        <v>Mizoram</v>
      </c>
      <c r="AK29">
        <f t="shared" si="11"/>
        <v>594159</v>
      </c>
      <c r="AM29" t="str">
        <f t="shared" si="12"/>
        <v>Mizoram</v>
      </c>
      <c r="AN29">
        <f t="shared" si="13"/>
        <v>119135</v>
      </c>
      <c r="AP29" t="str">
        <f t="shared" si="14"/>
        <v>Mizoram</v>
      </c>
      <c r="AQ29">
        <f t="shared" si="15"/>
        <v>711595</v>
      </c>
      <c r="AS29" t="str">
        <f t="shared" si="16"/>
        <v>Mizoram</v>
      </c>
      <c r="AT29">
        <f t="shared" si="17"/>
        <v>512017</v>
      </c>
      <c r="AV29" t="str">
        <f t="shared" si="18"/>
        <v>Mizoram</v>
      </c>
      <c r="AW29">
        <f t="shared" si="19"/>
        <v>112647</v>
      </c>
      <c r="AY29" t="str">
        <f t="shared" si="20"/>
        <v>Mizoram</v>
      </c>
      <c r="AZ29">
        <f t="shared" si="21"/>
        <v>427</v>
      </c>
    </row>
    <row r="30" spans="1:52" x14ac:dyDescent="0.25">
      <c r="A30" t="s">
        <v>783</v>
      </c>
      <c r="B30" t="s">
        <v>783</v>
      </c>
      <c r="C30" t="s">
        <v>142</v>
      </c>
      <c r="D30" t="s">
        <v>142</v>
      </c>
      <c r="E30">
        <v>80597</v>
      </c>
      <c r="F30" s="23">
        <v>44224</v>
      </c>
      <c r="G30">
        <v>16565</v>
      </c>
      <c r="H30">
        <v>9990</v>
      </c>
      <c r="I30">
        <v>738</v>
      </c>
      <c r="J30">
        <v>8</v>
      </c>
      <c r="K30">
        <v>730</v>
      </c>
      <c r="L30">
        <v>7439</v>
      </c>
      <c r="O30" s="20" t="s">
        <v>799</v>
      </c>
      <c r="P30">
        <v>2275875</v>
      </c>
      <c r="Q30">
        <v>132277</v>
      </c>
      <c r="R30">
        <v>31842</v>
      </c>
      <c r="S30">
        <v>709551</v>
      </c>
      <c r="T30">
        <v>490651</v>
      </c>
      <c r="U30">
        <v>29904</v>
      </c>
      <c r="V30">
        <v>685</v>
      </c>
      <c r="X30" t="str">
        <f t="shared" si="0"/>
        <v>Nagaland</v>
      </c>
      <c r="Y30">
        <f t="shared" si="1"/>
        <v>2275875</v>
      </c>
      <c r="Z30">
        <f t="shared" si="2"/>
        <v>132277</v>
      </c>
      <c r="AA30">
        <f t="shared" si="3"/>
        <v>31842</v>
      </c>
      <c r="AB30">
        <f t="shared" si="4"/>
        <v>709551</v>
      </c>
      <c r="AC30">
        <f t="shared" si="5"/>
        <v>490651</v>
      </c>
      <c r="AD30">
        <f t="shared" si="6"/>
        <v>29904</v>
      </c>
      <c r="AE30">
        <f t="shared" si="7"/>
        <v>685</v>
      </c>
      <c r="AG30" t="str">
        <f t="shared" si="8"/>
        <v>Nagaland</v>
      </c>
      <c r="AH30">
        <f t="shared" si="9"/>
        <v>2275875</v>
      </c>
      <c r="AJ30" t="str">
        <f t="shared" si="10"/>
        <v>Nagaland</v>
      </c>
      <c r="AK30">
        <f t="shared" si="11"/>
        <v>132277</v>
      </c>
      <c r="AM30" t="str">
        <f t="shared" si="12"/>
        <v>Nagaland</v>
      </c>
      <c r="AN30">
        <f t="shared" si="13"/>
        <v>31842</v>
      </c>
      <c r="AP30" t="str">
        <f t="shared" si="14"/>
        <v>Nagaland</v>
      </c>
      <c r="AQ30">
        <f t="shared" si="15"/>
        <v>709551</v>
      </c>
      <c r="AS30" t="str">
        <f t="shared" si="16"/>
        <v>Nagaland</v>
      </c>
      <c r="AT30">
        <f t="shared" si="17"/>
        <v>490651</v>
      </c>
      <c r="AV30" t="str">
        <f t="shared" si="18"/>
        <v>Nagaland</v>
      </c>
      <c r="AW30">
        <f t="shared" si="19"/>
        <v>29904</v>
      </c>
      <c r="AY30" t="str">
        <f t="shared" si="20"/>
        <v>Nagaland</v>
      </c>
      <c r="AZ30">
        <f t="shared" si="21"/>
        <v>685</v>
      </c>
    </row>
    <row r="31" spans="1:52" x14ac:dyDescent="0.25">
      <c r="A31" t="s">
        <v>783</v>
      </c>
      <c r="B31" t="s">
        <v>783</v>
      </c>
      <c r="C31" t="s">
        <v>153</v>
      </c>
      <c r="D31" t="s">
        <v>153</v>
      </c>
      <c r="E31">
        <v>82839</v>
      </c>
      <c r="F31" s="23">
        <v>44224</v>
      </c>
      <c r="G31">
        <v>26916</v>
      </c>
      <c r="H31">
        <v>18827</v>
      </c>
      <c r="I31">
        <v>3036</v>
      </c>
      <c r="J31">
        <v>15</v>
      </c>
      <c r="K31">
        <v>3015</v>
      </c>
      <c r="L31">
        <v>12082</v>
      </c>
      <c r="O31" s="20" t="s">
        <v>813</v>
      </c>
      <c r="P31">
        <v>40121083</v>
      </c>
      <c r="Q31">
        <v>6368071</v>
      </c>
      <c r="R31">
        <v>965674</v>
      </c>
      <c r="S31">
        <v>24647541</v>
      </c>
      <c r="T31">
        <v>11176259</v>
      </c>
      <c r="U31">
        <v>954099</v>
      </c>
      <c r="V31">
        <v>8214</v>
      </c>
      <c r="X31" t="str">
        <f t="shared" si="0"/>
        <v>Odisha</v>
      </c>
      <c r="Y31">
        <f t="shared" si="1"/>
        <v>40121083</v>
      </c>
      <c r="Z31">
        <f t="shared" si="2"/>
        <v>6368071</v>
      </c>
      <c r="AA31">
        <f t="shared" si="3"/>
        <v>965674</v>
      </c>
      <c r="AB31">
        <f t="shared" si="4"/>
        <v>24647541</v>
      </c>
      <c r="AC31">
        <f t="shared" si="5"/>
        <v>11176259</v>
      </c>
      <c r="AD31">
        <f t="shared" si="6"/>
        <v>954099</v>
      </c>
      <c r="AE31">
        <f t="shared" si="7"/>
        <v>8214</v>
      </c>
      <c r="AG31" t="str">
        <f t="shared" si="8"/>
        <v>Odisha</v>
      </c>
      <c r="AH31">
        <f t="shared" si="9"/>
        <v>40121083</v>
      </c>
      <c r="AJ31" t="str">
        <f t="shared" si="10"/>
        <v>Odisha</v>
      </c>
      <c r="AK31">
        <f t="shared" si="11"/>
        <v>6368071</v>
      </c>
      <c r="AM31" t="str">
        <f t="shared" si="12"/>
        <v>Odisha</v>
      </c>
      <c r="AN31">
        <f t="shared" si="13"/>
        <v>965674</v>
      </c>
      <c r="AP31" t="str">
        <f t="shared" si="14"/>
        <v>Odisha</v>
      </c>
      <c r="AQ31">
        <f t="shared" si="15"/>
        <v>24647541</v>
      </c>
      <c r="AS31" t="str">
        <f t="shared" si="16"/>
        <v>Odisha</v>
      </c>
      <c r="AT31">
        <f t="shared" si="17"/>
        <v>11176259</v>
      </c>
      <c r="AV31" t="str">
        <f t="shared" si="18"/>
        <v>Odisha</v>
      </c>
      <c r="AW31">
        <f t="shared" si="19"/>
        <v>954099</v>
      </c>
      <c r="AY31" t="str">
        <f t="shared" si="20"/>
        <v>Odisha</v>
      </c>
      <c r="AZ31">
        <f t="shared" si="21"/>
        <v>8214</v>
      </c>
    </row>
    <row r="32" spans="1:52" x14ac:dyDescent="0.25">
      <c r="A32" t="s">
        <v>783</v>
      </c>
      <c r="B32" t="s">
        <v>783</v>
      </c>
      <c r="C32" t="s">
        <v>188</v>
      </c>
      <c r="D32" t="s">
        <v>188</v>
      </c>
      <c r="E32">
        <v>95950</v>
      </c>
      <c r="F32" s="23">
        <v>44224</v>
      </c>
      <c r="G32">
        <v>63539</v>
      </c>
      <c r="H32">
        <v>47104</v>
      </c>
      <c r="I32">
        <v>2124</v>
      </c>
      <c r="J32">
        <v>17</v>
      </c>
      <c r="K32">
        <v>2102</v>
      </c>
      <c r="L32">
        <v>21049</v>
      </c>
      <c r="O32" s="20" t="s">
        <v>614</v>
      </c>
      <c r="P32">
        <v>1192327</v>
      </c>
      <c r="Q32">
        <v>601815</v>
      </c>
      <c r="R32">
        <v>121240</v>
      </c>
      <c r="S32">
        <v>703878</v>
      </c>
      <c r="T32">
        <v>388898</v>
      </c>
      <c r="U32">
        <v>119065</v>
      </c>
      <c r="V32">
        <v>1750</v>
      </c>
      <c r="X32" t="str">
        <f t="shared" si="0"/>
        <v>Puducherry</v>
      </c>
      <c r="Y32">
        <f t="shared" si="1"/>
        <v>1192327</v>
      </c>
      <c r="Z32">
        <f t="shared" si="2"/>
        <v>601815</v>
      </c>
      <c r="AA32">
        <f t="shared" si="3"/>
        <v>121240</v>
      </c>
      <c r="AB32">
        <f t="shared" si="4"/>
        <v>703878</v>
      </c>
      <c r="AC32">
        <f t="shared" si="5"/>
        <v>388898</v>
      </c>
      <c r="AD32">
        <f t="shared" si="6"/>
        <v>119065</v>
      </c>
      <c r="AE32">
        <f t="shared" si="7"/>
        <v>1750</v>
      </c>
      <c r="AG32" t="str">
        <f t="shared" si="8"/>
        <v>Puducherry</v>
      </c>
      <c r="AH32">
        <f t="shared" si="9"/>
        <v>1192327</v>
      </c>
      <c r="AJ32" t="str">
        <f t="shared" si="10"/>
        <v>Puducherry</v>
      </c>
      <c r="AK32">
        <f t="shared" si="11"/>
        <v>601815</v>
      </c>
      <c r="AM32" t="str">
        <f t="shared" si="12"/>
        <v>Puducherry</v>
      </c>
      <c r="AN32">
        <f t="shared" si="13"/>
        <v>121240</v>
      </c>
      <c r="AP32" t="str">
        <f t="shared" si="14"/>
        <v>Puducherry</v>
      </c>
      <c r="AQ32">
        <f t="shared" si="15"/>
        <v>703878</v>
      </c>
      <c r="AS32" t="str">
        <f t="shared" si="16"/>
        <v>Puducherry</v>
      </c>
      <c r="AT32">
        <f t="shared" si="17"/>
        <v>388898</v>
      </c>
      <c r="AV32" t="str">
        <f t="shared" si="18"/>
        <v>Puducherry</v>
      </c>
      <c r="AW32">
        <f t="shared" si="19"/>
        <v>119065</v>
      </c>
      <c r="AY32" t="str">
        <f t="shared" si="20"/>
        <v>Puducherry</v>
      </c>
      <c r="AZ32">
        <f t="shared" si="21"/>
        <v>1750</v>
      </c>
    </row>
    <row r="33" spans="1:52" x14ac:dyDescent="0.25">
      <c r="A33" t="s">
        <v>783</v>
      </c>
      <c r="B33" t="s">
        <v>783</v>
      </c>
      <c r="C33" t="s">
        <v>115</v>
      </c>
      <c r="D33" t="s">
        <v>115</v>
      </c>
      <c r="E33">
        <v>6790</v>
      </c>
      <c r="F33" s="23">
        <v>44224</v>
      </c>
      <c r="G33">
        <v>8004</v>
      </c>
      <c r="H33">
        <v>4998</v>
      </c>
      <c r="I33">
        <v>453</v>
      </c>
      <c r="J33">
        <v>0</v>
      </c>
      <c r="K33">
        <v>453</v>
      </c>
      <c r="L33">
        <v>3553</v>
      </c>
      <c r="O33" s="20" t="s">
        <v>800</v>
      </c>
      <c r="P33">
        <v>30510873</v>
      </c>
      <c r="Q33">
        <v>3239672</v>
      </c>
      <c r="R33">
        <v>602401</v>
      </c>
      <c r="S33">
        <v>15942523</v>
      </c>
      <c r="T33">
        <v>6238789</v>
      </c>
      <c r="U33">
        <v>585591</v>
      </c>
      <c r="V33">
        <v>16559</v>
      </c>
      <c r="X33" t="str">
        <f t="shared" si="0"/>
        <v>Punjab</v>
      </c>
      <c r="Y33">
        <f t="shared" si="1"/>
        <v>30510873</v>
      </c>
      <c r="Z33">
        <f t="shared" si="2"/>
        <v>3239672</v>
      </c>
      <c r="AA33">
        <f t="shared" si="3"/>
        <v>602401</v>
      </c>
      <c r="AB33">
        <f t="shared" si="4"/>
        <v>15942523</v>
      </c>
      <c r="AC33">
        <f t="shared" si="5"/>
        <v>6238789</v>
      </c>
      <c r="AD33">
        <f t="shared" si="6"/>
        <v>585591</v>
      </c>
      <c r="AE33">
        <f t="shared" si="7"/>
        <v>16559</v>
      </c>
      <c r="AG33" t="str">
        <f t="shared" si="8"/>
        <v>Punjab</v>
      </c>
      <c r="AH33">
        <f t="shared" si="9"/>
        <v>30510873</v>
      </c>
      <c r="AJ33" t="str">
        <f t="shared" si="10"/>
        <v>Punjab</v>
      </c>
      <c r="AK33">
        <f t="shared" si="11"/>
        <v>3239672</v>
      </c>
      <c r="AM33" t="str">
        <f t="shared" si="12"/>
        <v>Punjab</v>
      </c>
      <c r="AN33">
        <f t="shared" si="13"/>
        <v>602401</v>
      </c>
      <c r="AP33" t="str">
        <f t="shared" si="14"/>
        <v>Punjab</v>
      </c>
      <c r="AQ33">
        <f t="shared" si="15"/>
        <v>15942523</v>
      </c>
      <c r="AS33" t="str">
        <f t="shared" si="16"/>
        <v>Punjab</v>
      </c>
      <c r="AT33">
        <f t="shared" si="17"/>
        <v>6238789</v>
      </c>
      <c r="AV33" t="str">
        <f t="shared" si="18"/>
        <v>Punjab</v>
      </c>
      <c r="AW33">
        <f t="shared" si="19"/>
        <v>585591</v>
      </c>
      <c r="AY33" t="str">
        <f t="shared" si="20"/>
        <v>Punjab</v>
      </c>
      <c r="AZ33">
        <f t="shared" si="21"/>
        <v>16559</v>
      </c>
    </row>
    <row r="34" spans="1:52" x14ac:dyDescent="0.25">
      <c r="A34" t="s">
        <v>783</v>
      </c>
      <c r="B34" t="s">
        <v>783</v>
      </c>
      <c r="C34" t="s">
        <v>243</v>
      </c>
      <c r="D34" t="s">
        <v>243</v>
      </c>
      <c r="E34">
        <v>176385</v>
      </c>
      <c r="F34" s="23">
        <v>44224</v>
      </c>
      <c r="G34">
        <v>141168</v>
      </c>
      <c r="H34">
        <v>100258</v>
      </c>
      <c r="I34">
        <v>18316</v>
      </c>
      <c r="J34">
        <v>98</v>
      </c>
      <c r="K34">
        <v>18212</v>
      </c>
      <c r="L34">
        <v>51118</v>
      </c>
      <c r="O34" s="20" t="s">
        <v>801</v>
      </c>
      <c r="P34">
        <v>69579056</v>
      </c>
      <c r="Q34">
        <v>6349659</v>
      </c>
      <c r="R34">
        <v>990684</v>
      </c>
      <c r="S34">
        <v>42975649</v>
      </c>
      <c r="T34">
        <v>20132113</v>
      </c>
      <c r="U34">
        <v>981526</v>
      </c>
      <c r="V34">
        <v>9024</v>
      </c>
      <c r="X34" t="str">
        <f t="shared" si="0"/>
        <v>Rajasthan</v>
      </c>
      <c r="Y34">
        <f t="shared" si="1"/>
        <v>69579056</v>
      </c>
      <c r="Z34">
        <f t="shared" si="2"/>
        <v>6349659</v>
      </c>
      <c r="AA34">
        <f t="shared" si="3"/>
        <v>990684</v>
      </c>
      <c r="AB34">
        <f t="shared" si="4"/>
        <v>42975649</v>
      </c>
      <c r="AC34">
        <f t="shared" si="5"/>
        <v>20132113</v>
      </c>
      <c r="AD34">
        <f t="shared" si="6"/>
        <v>981526</v>
      </c>
      <c r="AE34">
        <f t="shared" si="7"/>
        <v>9024</v>
      </c>
      <c r="AG34" t="str">
        <f t="shared" si="8"/>
        <v>Rajasthan</v>
      </c>
      <c r="AH34">
        <f t="shared" si="9"/>
        <v>69579056</v>
      </c>
      <c r="AJ34" t="str">
        <f t="shared" si="10"/>
        <v>Rajasthan</v>
      </c>
      <c r="AK34">
        <f t="shared" si="11"/>
        <v>6349659</v>
      </c>
      <c r="AM34" t="str">
        <f t="shared" si="12"/>
        <v>Rajasthan</v>
      </c>
      <c r="AN34">
        <f t="shared" si="13"/>
        <v>990684</v>
      </c>
      <c r="AP34" t="str">
        <f t="shared" si="14"/>
        <v>Rajasthan</v>
      </c>
      <c r="AQ34">
        <f t="shared" si="15"/>
        <v>42975649</v>
      </c>
      <c r="AS34" t="str">
        <f t="shared" si="16"/>
        <v>Rajasthan</v>
      </c>
      <c r="AT34">
        <f t="shared" si="17"/>
        <v>20132113</v>
      </c>
      <c r="AV34" t="str">
        <f t="shared" si="18"/>
        <v>Rajasthan</v>
      </c>
      <c r="AW34">
        <f t="shared" si="19"/>
        <v>981526</v>
      </c>
      <c r="AY34" t="str">
        <f t="shared" si="20"/>
        <v>Rajasthan</v>
      </c>
      <c r="AZ34">
        <f t="shared" si="21"/>
        <v>9024</v>
      </c>
    </row>
    <row r="35" spans="1:52" x14ac:dyDescent="0.25">
      <c r="A35" t="s">
        <v>783</v>
      </c>
      <c r="B35" t="s">
        <v>783</v>
      </c>
      <c r="C35" t="s">
        <v>103</v>
      </c>
      <c r="D35" t="s">
        <v>103</v>
      </c>
      <c r="E35">
        <v>13310</v>
      </c>
      <c r="F35" s="23">
        <v>44224</v>
      </c>
      <c r="G35">
        <v>6910</v>
      </c>
      <c r="H35">
        <v>5663</v>
      </c>
      <c r="I35">
        <v>262</v>
      </c>
      <c r="J35">
        <v>0</v>
      </c>
      <c r="K35">
        <v>261</v>
      </c>
      <c r="L35">
        <v>2300</v>
      </c>
      <c r="O35" s="20" t="s">
        <v>802</v>
      </c>
      <c r="P35">
        <v>607688</v>
      </c>
      <c r="Q35">
        <v>297765</v>
      </c>
      <c r="R35">
        <v>0</v>
      </c>
      <c r="S35">
        <v>521763</v>
      </c>
      <c r="T35">
        <v>451509</v>
      </c>
      <c r="U35">
        <v>0</v>
      </c>
      <c r="V35">
        <v>0</v>
      </c>
      <c r="X35" t="str">
        <f t="shared" si="0"/>
        <v>Sikkim</v>
      </c>
      <c r="Y35">
        <f t="shared" si="1"/>
        <v>607688</v>
      </c>
      <c r="Z35">
        <f t="shared" si="2"/>
        <v>297765</v>
      </c>
      <c r="AA35">
        <f t="shared" si="3"/>
        <v>0</v>
      </c>
      <c r="AB35">
        <f t="shared" si="4"/>
        <v>521763</v>
      </c>
      <c r="AC35">
        <f t="shared" si="5"/>
        <v>451509</v>
      </c>
      <c r="AD35">
        <f t="shared" si="6"/>
        <v>0</v>
      </c>
      <c r="AE35">
        <f t="shared" si="7"/>
        <v>0</v>
      </c>
      <c r="AG35" t="str">
        <f t="shared" si="8"/>
        <v>Sikkim</v>
      </c>
      <c r="AH35">
        <f t="shared" si="9"/>
        <v>607688</v>
      </c>
      <c r="AJ35" t="str">
        <f t="shared" si="10"/>
        <v>Sikkim</v>
      </c>
      <c r="AK35">
        <f t="shared" si="11"/>
        <v>297765</v>
      </c>
      <c r="AM35" t="str">
        <f t="shared" si="12"/>
        <v>Sikkim</v>
      </c>
      <c r="AN35">
        <f t="shared" si="13"/>
        <v>0</v>
      </c>
      <c r="AP35" t="str">
        <f t="shared" si="14"/>
        <v>Sikkim</v>
      </c>
      <c r="AQ35">
        <f t="shared" si="15"/>
        <v>521763</v>
      </c>
      <c r="AS35" t="str">
        <f t="shared" si="16"/>
        <v>Sikkim</v>
      </c>
      <c r="AT35">
        <f t="shared" si="17"/>
        <v>451509</v>
      </c>
      <c r="AV35" t="str">
        <f t="shared" si="18"/>
        <v>Sikkim</v>
      </c>
      <c r="AW35">
        <f t="shared" si="19"/>
        <v>0</v>
      </c>
      <c r="AY35" t="str">
        <f t="shared" si="20"/>
        <v>Sikkim</v>
      </c>
      <c r="AZ35">
        <f t="shared" si="21"/>
        <v>0</v>
      </c>
    </row>
    <row r="36" spans="1:52" x14ac:dyDescent="0.25">
      <c r="A36" t="s">
        <v>783</v>
      </c>
      <c r="B36" t="s">
        <v>783</v>
      </c>
      <c r="C36" t="s">
        <v>123</v>
      </c>
      <c r="D36" t="s">
        <v>123</v>
      </c>
      <c r="E36">
        <v>31920</v>
      </c>
      <c r="F36" s="23">
        <v>44224</v>
      </c>
      <c r="G36">
        <v>14408</v>
      </c>
      <c r="H36">
        <v>9068</v>
      </c>
      <c r="I36">
        <v>411</v>
      </c>
      <c r="J36">
        <v>3</v>
      </c>
      <c r="K36">
        <v>408</v>
      </c>
      <c r="L36">
        <v>4475</v>
      </c>
      <c r="O36" s="20" t="s">
        <v>803</v>
      </c>
      <c r="P36">
        <v>76448848</v>
      </c>
      <c r="Q36">
        <v>6205485</v>
      </c>
      <c r="R36">
        <v>2700082</v>
      </c>
      <c r="S36">
        <v>41277027</v>
      </c>
      <c r="T36">
        <v>17618141</v>
      </c>
      <c r="U36">
        <v>2652480</v>
      </c>
      <c r="V36">
        <v>36114</v>
      </c>
      <c r="X36" t="str">
        <f t="shared" si="0"/>
        <v>Tamil Nadu</v>
      </c>
      <c r="Y36">
        <f t="shared" si="1"/>
        <v>76448848</v>
      </c>
      <c r="Z36">
        <f t="shared" si="2"/>
        <v>6205485</v>
      </c>
      <c r="AA36">
        <f t="shared" si="3"/>
        <v>2700082</v>
      </c>
      <c r="AB36">
        <f t="shared" si="4"/>
        <v>41277027</v>
      </c>
      <c r="AC36">
        <f t="shared" si="5"/>
        <v>17618141</v>
      </c>
      <c r="AD36">
        <f t="shared" si="6"/>
        <v>2652480</v>
      </c>
      <c r="AE36">
        <f t="shared" si="7"/>
        <v>36114</v>
      </c>
      <c r="AG36" t="str">
        <f t="shared" si="8"/>
        <v>Tamil Nadu</v>
      </c>
      <c r="AH36">
        <f t="shared" si="9"/>
        <v>76448848</v>
      </c>
      <c r="AJ36" t="str">
        <f t="shared" si="10"/>
        <v>Tamil Nadu</v>
      </c>
      <c r="AK36">
        <f t="shared" si="11"/>
        <v>6205485</v>
      </c>
      <c r="AM36" t="str">
        <f t="shared" si="12"/>
        <v>Tamil Nadu</v>
      </c>
      <c r="AN36">
        <f t="shared" si="13"/>
        <v>2700082</v>
      </c>
      <c r="AP36" t="str">
        <f t="shared" si="14"/>
        <v>Tamil Nadu</v>
      </c>
      <c r="AQ36">
        <f t="shared" si="15"/>
        <v>41277027</v>
      </c>
      <c r="AS36" t="str">
        <f t="shared" si="16"/>
        <v>Tamil Nadu</v>
      </c>
      <c r="AT36">
        <f t="shared" si="17"/>
        <v>17618141</v>
      </c>
      <c r="AV36" t="str">
        <f t="shared" si="18"/>
        <v>Tamil Nadu</v>
      </c>
      <c r="AW36">
        <f t="shared" si="19"/>
        <v>2652480</v>
      </c>
      <c r="AY36" t="str">
        <f t="shared" si="20"/>
        <v>Tamil Nadu</v>
      </c>
      <c r="AZ36">
        <f t="shared" si="21"/>
        <v>36114</v>
      </c>
    </row>
    <row r="37" spans="1:52" x14ac:dyDescent="0.25">
      <c r="A37" t="s">
        <v>783</v>
      </c>
      <c r="B37" t="s">
        <v>783</v>
      </c>
      <c r="C37" t="s">
        <v>173</v>
      </c>
      <c r="D37" t="s">
        <v>173</v>
      </c>
      <c r="E37">
        <v>49950</v>
      </c>
      <c r="F37" s="23">
        <v>44224</v>
      </c>
      <c r="G37">
        <v>29553</v>
      </c>
      <c r="H37">
        <v>23287</v>
      </c>
      <c r="I37">
        <v>2577</v>
      </c>
      <c r="J37">
        <v>20</v>
      </c>
      <c r="K37">
        <v>2533</v>
      </c>
      <c r="L37">
        <v>15512</v>
      </c>
      <c r="O37" s="20" t="s">
        <v>811</v>
      </c>
      <c r="P37">
        <v>35095069</v>
      </c>
      <c r="Q37">
        <v>17196566</v>
      </c>
      <c r="R37">
        <v>0</v>
      </c>
      <c r="S37">
        <v>22014941</v>
      </c>
      <c r="T37">
        <v>9621241</v>
      </c>
      <c r="U37">
        <v>0</v>
      </c>
      <c r="V37">
        <v>0</v>
      </c>
      <c r="X37" t="str">
        <f t="shared" si="0"/>
        <v>Telangana</v>
      </c>
      <c r="Y37">
        <f t="shared" si="1"/>
        <v>35095069</v>
      </c>
      <c r="Z37">
        <f t="shared" si="2"/>
        <v>17196566</v>
      </c>
      <c r="AA37">
        <f t="shared" si="3"/>
        <v>0</v>
      </c>
      <c r="AB37">
        <f t="shared" si="4"/>
        <v>22014941</v>
      </c>
      <c r="AC37">
        <f t="shared" si="5"/>
        <v>9621241</v>
      </c>
      <c r="AD37">
        <f t="shared" si="6"/>
        <v>0</v>
      </c>
      <c r="AE37">
        <f t="shared" si="7"/>
        <v>0</v>
      </c>
      <c r="AG37" t="str">
        <f t="shared" si="8"/>
        <v>Telangana</v>
      </c>
      <c r="AH37">
        <f t="shared" si="9"/>
        <v>35095069</v>
      </c>
      <c r="AJ37" t="str">
        <f t="shared" si="10"/>
        <v>Telangana</v>
      </c>
      <c r="AK37">
        <f t="shared" si="11"/>
        <v>17196566</v>
      </c>
      <c r="AM37" t="str">
        <f t="shared" si="12"/>
        <v>Telangana</v>
      </c>
      <c r="AN37">
        <f t="shared" si="13"/>
        <v>0</v>
      </c>
      <c r="AP37" t="str">
        <f t="shared" si="14"/>
        <v>Telangana</v>
      </c>
      <c r="AQ37">
        <f t="shared" si="15"/>
        <v>22014941</v>
      </c>
      <c r="AS37" t="str">
        <f t="shared" si="16"/>
        <v>Telangana</v>
      </c>
      <c r="AT37">
        <f t="shared" si="17"/>
        <v>9621241</v>
      </c>
      <c r="AV37" t="str">
        <f t="shared" si="18"/>
        <v>Telangana</v>
      </c>
      <c r="AW37">
        <f t="shared" si="19"/>
        <v>0</v>
      </c>
      <c r="AY37" t="str">
        <f t="shared" si="20"/>
        <v>Telangana</v>
      </c>
      <c r="AZ37">
        <f t="shared" si="21"/>
        <v>0</v>
      </c>
    </row>
    <row r="38" spans="1:52" x14ac:dyDescent="0.25">
      <c r="A38" t="s">
        <v>783</v>
      </c>
      <c r="B38" t="s">
        <v>783</v>
      </c>
      <c r="C38" t="s">
        <v>175</v>
      </c>
      <c r="D38" t="s">
        <v>175</v>
      </c>
      <c r="E38">
        <v>111997</v>
      </c>
      <c r="F38" s="23">
        <v>44224</v>
      </c>
      <c r="G38">
        <v>31565</v>
      </c>
      <c r="H38">
        <v>21200</v>
      </c>
      <c r="I38">
        <v>1109</v>
      </c>
      <c r="J38">
        <v>5</v>
      </c>
      <c r="K38">
        <v>1102</v>
      </c>
      <c r="L38">
        <v>15211</v>
      </c>
      <c r="O38" s="20" t="s">
        <v>804</v>
      </c>
      <c r="P38">
        <v>3671032</v>
      </c>
      <c r="Q38">
        <v>650194</v>
      </c>
      <c r="R38">
        <v>84468</v>
      </c>
      <c r="S38">
        <v>2508476</v>
      </c>
      <c r="T38">
        <v>1620981</v>
      </c>
      <c r="U38">
        <v>83466</v>
      </c>
      <c r="V38">
        <v>813</v>
      </c>
      <c r="X38" t="str">
        <f t="shared" si="0"/>
        <v>Tripura</v>
      </c>
      <c r="Y38">
        <f t="shared" si="1"/>
        <v>3671032</v>
      </c>
      <c r="Z38">
        <f t="shared" si="2"/>
        <v>650194</v>
      </c>
      <c r="AA38">
        <f t="shared" si="3"/>
        <v>84468</v>
      </c>
      <c r="AB38">
        <f t="shared" si="4"/>
        <v>2508476</v>
      </c>
      <c r="AC38">
        <f t="shared" si="5"/>
        <v>1620981</v>
      </c>
      <c r="AD38">
        <f t="shared" si="6"/>
        <v>83466</v>
      </c>
      <c r="AE38">
        <f t="shared" si="7"/>
        <v>813</v>
      </c>
      <c r="AG38" t="str">
        <f t="shared" si="8"/>
        <v>Tripura</v>
      </c>
      <c r="AH38">
        <f t="shared" si="9"/>
        <v>3671032</v>
      </c>
      <c r="AJ38" t="str">
        <f t="shared" si="10"/>
        <v>Tripura</v>
      </c>
      <c r="AK38">
        <f t="shared" si="11"/>
        <v>650194</v>
      </c>
      <c r="AM38" t="str">
        <f t="shared" si="12"/>
        <v>Tripura</v>
      </c>
      <c r="AN38">
        <f t="shared" si="13"/>
        <v>84468</v>
      </c>
      <c r="AP38" t="str">
        <f t="shared" si="14"/>
        <v>Tripura</v>
      </c>
      <c r="AQ38">
        <f t="shared" si="15"/>
        <v>2508476</v>
      </c>
      <c r="AS38" t="str">
        <f t="shared" si="16"/>
        <v>Tripura</v>
      </c>
      <c r="AT38">
        <f t="shared" si="17"/>
        <v>1620981</v>
      </c>
      <c r="AV38" t="str">
        <f t="shared" si="18"/>
        <v>Tripura</v>
      </c>
      <c r="AW38">
        <f t="shared" si="19"/>
        <v>83466</v>
      </c>
      <c r="AY38" t="str">
        <f t="shared" si="20"/>
        <v>Tripura</v>
      </c>
      <c r="AZ38">
        <f t="shared" si="21"/>
        <v>813</v>
      </c>
    </row>
    <row r="39" spans="1:52" x14ac:dyDescent="0.25">
      <c r="A39" t="s">
        <v>783</v>
      </c>
      <c r="B39" t="s">
        <v>783</v>
      </c>
      <c r="C39" t="s">
        <v>98</v>
      </c>
      <c r="D39" t="s">
        <v>98</v>
      </c>
      <c r="E39">
        <v>7948</v>
      </c>
      <c r="F39" s="23">
        <v>44224</v>
      </c>
      <c r="G39">
        <v>4156</v>
      </c>
      <c r="H39">
        <v>2603</v>
      </c>
      <c r="I39">
        <v>337</v>
      </c>
      <c r="J39">
        <v>2</v>
      </c>
      <c r="K39">
        <v>335</v>
      </c>
      <c r="L39">
        <v>2078</v>
      </c>
      <c r="O39" s="20" t="s">
        <v>806</v>
      </c>
      <c r="P39">
        <v>205867440</v>
      </c>
      <c r="Q39">
        <v>24579645</v>
      </c>
      <c r="R39">
        <v>1710158</v>
      </c>
      <c r="S39">
        <v>98175781</v>
      </c>
      <c r="T39">
        <v>32678549</v>
      </c>
      <c r="U39">
        <v>1687151</v>
      </c>
      <c r="V39">
        <v>22900</v>
      </c>
      <c r="X39" t="str">
        <f t="shared" si="0"/>
        <v>Uttar Pradesh</v>
      </c>
      <c r="Y39">
        <f t="shared" si="1"/>
        <v>205867440</v>
      </c>
      <c r="Z39">
        <f t="shared" si="2"/>
        <v>24579645</v>
      </c>
      <c r="AA39">
        <f t="shared" si="3"/>
        <v>1710158</v>
      </c>
      <c r="AB39">
        <f t="shared" si="4"/>
        <v>98175781</v>
      </c>
      <c r="AC39">
        <f t="shared" si="5"/>
        <v>32678549</v>
      </c>
      <c r="AD39">
        <f t="shared" si="6"/>
        <v>1687151</v>
      </c>
      <c r="AE39">
        <f t="shared" si="7"/>
        <v>22900</v>
      </c>
      <c r="AG39" t="str">
        <f t="shared" si="8"/>
        <v>Uttar Pradesh</v>
      </c>
      <c r="AH39">
        <f t="shared" si="9"/>
        <v>205867440</v>
      </c>
      <c r="AJ39" t="str">
        <f t="shared" si="10"/>
        <v>Uttar Pradesh</v>
      </c>
      <c r="AK39">
        <f t="shared" si="11"/>
        <v>24579645</v>
      </c>
      <c r="AM39" t="str">
        <f t="shared" si="12"/>
        <v>Uttar Pradesh</v>
      </c>
      <c r="AN39">
        <f t="shared" si="13"/>
        <v>1710158</v>
      </c>
      <c r="AP39" t="str">
        <f t="shared" si="14"/>
        <v>Uttar Pradesh</v>
      </c>
      <c r="AQ39">
        <f t="shared" si="15"/>
        <v>98175781</v>
      </c>
      <c r="AS39" t="str">
        <f t="shared" si="16"/>
        <v>Uttar Pradesh</v>
      </c>
      <c r="AT39">
        <f t="shared" si="17"/>
        <v>32678549</v>
      </c>
      <c r="AV39" t="str">
        <f t="shared" si="18"/>
        <v>Uttar Pradesh</v>
      </c>
      <c r="AW39">
        <f t="shared" si="19"/>
        <v>1687151</v>
      </c>
      <c r="AY39" t="str">
        <f t="shared" si="20"/>
        <v>Uttar Pradesh</v>
      </c>
      <c r="AZ39">
        <f t="shared" si="21"/>
        <v>22900</v>
      </c>
    </row>
    <row r="40" spans="1:52" x14ac:dyDescent="0.25">
      <c r="A40" t="s">
        <v>783</v>
      </c>
      <c r="B40" t="s">
        <v>783</v>
      </c>
      <c r="C40" t="s">
        <v>137</v>
      </c>
      <c r="D40" t="s">
        <v>137</v>
      </c>
      <c r="E40">
        <v>35289</v>
      </c>
      <c r="F40" s="23">
        <v>44224</v>
      </c>
      <c r="G40">
        <v>18594</v>
      </c>
      <c r="H40">
        <v>13671</v>
      </c>
      <c r="I40">
        <v>1016</v>
      </c>
      <c r="J40">
        <v>1</v>
      </c>
      <c r="K40">
        <v>1015</v>
      </c>
      <c r="L40">
        <v>7072</v>
      </c>
      <c r="O40" s="20" t="s">
        <v>805</v>
      </c>
      <c r="P40">
        <v>10116752</v>
      </c>
      <c r="Q40">
        <v>2299304</v>
      </c>
      <c r="R40">
        <v>343896</v>
      </c>
      <c r="S40">
        <v>7477999</v>
      </c>
      <c r="T40">
        <v>3898139</v>
      </c>
      <c r="U40">
        <v>330195</v>
      </c>
      <c r="V40">
        <v>6400</v>
      </c>
      <c r="X40" t="str">
        <f t="shared" si="0"/>
        <v>Uttarakhand</v>
      </c>
      <c r="Y40">
        <f t="shared" si="1"/>
        <v>10116752</v>
      </c>
      <c r="Z40">
        <f t="shared" si="2"/>
        <v>2299304</v>
      </c>
      <c r="AA40">
        <f t="shared" si="3"/>
        <v>343896</v>
      </c>
      <c r="AB40">
        <f t="shared" si="4"/>
        <v>7477999</v>
      </c>
      <c r="AC40">
        <f t="shared" si="5"/>
        <v>3898139</v>
      </c>
      <c r="AD40">
        <f t="shared" si="6"/>
        <v>330195</v>
      </c>
      <c r="AE40">
        <f t="shared" si="7"/>
        <v>6400</v>
      </c>
      <c r="AG40" t="str">
        <f t="shared" si="8"/>
        <v>Uttarakhand</v>
      </c>
      <c r="AH40">
        <f t="shared" si="9"/>
        <v>10116752</v>
      </c>
      <c r="AJ40" t="str">
        <f t="shared" si="10"/>
        <v>Uttarakhand</v>
      </c>
      <c r="AK40">
        <f t="shared" si="11"/>
        <v>2299304</v>
      </c>
      <c r="AM40" t="str">
        <f t="shared" si="12"/>
        <v>Uttarakhand</v>
      </c>
      <c r="AN40">
        <f t="shared" si="13"/>
        <v>343896</v>
      </c>
      <c r="AP40" t="str">
        <f t="shared" si="14"/>
        <v>Uttarakhand</v>
      </c>
      <c r="AQ40">
        <f t="shared" si="15"/>
        <v>7477999</v>
      </c>
      <c r="AS40" t="str">
        <f t="shared" si="16"/>
        <v>Uttarakhand</v>
      </c>
      <c r="AT40">
        <f t="shared" si="17"/>
        <v>3898139</v>
      </c>
      <c r="AV40" t="str">
        <f t="shared" si="18"/>
        <v>Uttarakhand</v>
      </c>
      <c r="AW40">
        <f t="shared" si="19"/>
        <v>330195</v>
      </c>
      <c r="AY40" t="str">
        <f t="shared" si="20"/>
        <v>Uttarakhand</v>
      </c>
      <c r="AZ40">
        <f t="shared" si="21"/>
        <v>6400</v>
      </c>
    </row>
    <row r="41" spans="1:52" x14ac:dyDescent="0.25">
      <c r="A41" t="s">
        <v>783</v>
      </c>
      <c r="B41" t="s">
        <v>783</v>
      </c>
      <c r="C41" t="s">
        <v>135</v>
      </c>
      <c r="D41" t="s">
        <v>135</v>
      </c>
      <c r="E41">
        <v>83205</v>
      </c>
      <c r="F41" s="23">
        <v>44224</v>
      </c>
      <c r="G41">
        <v>24842</v>
      </c>
      <c r="H41">
        <v>16390</v>
      </c>
      <c r="I41">
        <v>1958</v>
      </c>
      <c r="J41">
        <v>6</v>
      </c>
      <c r="K41">
        <v>1952</v>
      </c>
      <c r="L41">
        <v>7196</v>
      </c>
      <c r="O41" s="20" t="s">
        <v>807</v>
      </c>
      <c r="P41">
        <v>92903903</v>
      </c>
      <c r="Q41">
        <v>46319324</v>
      </c>
      <c r="R41">
        <v>1592842</v>
      </c>
      <c r="S41">
        <v>56183405</v>
      </c>
      <c r="T41">
        <v>21558154</v>
      </c>
      <c r="U41">
        <v>1565408</v>
      </c>
      <c r="V41">
        <v>19138</v>
      </c>
      <c r="X41" t="str">
        <f t="shared" si="0"/>
        <v>West Bengal</v>
      </c>
      <c r="Y41">
        <f t="shared" si="1"/>
        <v>92903903</v>
      </c>
      <c r="Z41">
        <f t="shared" si="2"/>
        <v>46319324</v>
      </c>
      <c r="AA41">
        <f t="shared" si="3"/>
        <v>1592842</v>
      </c>
      <c r="AB41">
        <f t="shared" si="4"/>
        <v>56183405</v>
      </c>
      <c r="AC41">
        <f t="shared" si="5"/>
        <v>21558154</v>
      </c>
      <c r="AD41">
        <f t="shared" si="6"/>
        <v>1565408</v>
      </c>
      <c r="AE41">
        <f t="shared" si="7"/>
        <v>19138</v>
      </c>
      <c r="AG41" t="str">
        <f t="shared" si="8"/>
        <v>West Bengal</v>
      </c>
      <c r="AH41">
        <f t="shared" si="9"/>
        <v>92903903</v>
      </c>
      <c r="AJ41" t="str">
        <f t="shared" si="10"/>
        <v>West Bengal</v>
      </c>
      <c r="AK41">
        <f t="shared" si="11"/>
        <v>46319324</v>
      </c>
      <c r="AM41" t="str">
        <f t="shared" si="12"/>
        <v>West Bengal</v>
      </c>
      <c r="AN41">
        <f t="shared" si="13"/>
        <v>1592842</v>
      </c>
      <c r="AP41" t="str">
        <f t="shared" si="14"/>
        <v>West Bengal</v>
      </c>
      <c r="AQ41">
        <f t="shared" si="15"/>
        <v>56183405</v>
      </c>
      <c r="AS41" t="str">
        <f t="shared" si="16"/>
        <v>West Bengal</v>
      </c>
      <c r="AT41">
        <f t="shared" si="17"/>
        <v>21558154</v>
      </c>
      <c r="AV41" t="str">
        <f t="shared" si="18"/>
        <v>West Bengal</v>
      </c>
      <c r="AW41">
        <f t="shared" si="19"/>
        <v>1565408</v>
      </c>
      <c r="AY41" t="str">
        <f t="shared" si="20"/>
        <v>West Bengal</v>
      </c>
      <c r="AZ41">
        <f t="shared" si="21"/>
        <v>19138</v>
      </c>
    </row>
    <row r="42" spans="1:52" x14ac:dyDescent="0.25">
      <c r="A42" t="s">
        <v>783</v>
      </c>
      <c r="B42" t="s">
        <v>783</v>
      </c>
      <c r="C42" t="s">
        <v>216</v>
      </c>
      <c r="D42" t="s">
        <v>216</v>
      </c>
      <c r="E42">
        <v>87013</v>
      </c>
      <c r="F42" s="23">
        <v>44224</v>
      </c>
      <c r="G42">
        <v>55710</v>
      </c>
      <c r="H42">
        <v>40321</v>
      </c>
      <c r="I42">
        <v>3545</v>
      </c>
      <c r="J42">
        <v>14</v>
      </c>
      <c r="K42">
        <v>3518</v>
      </c>
      <c r="L42">
        <v>29927</v>
      </c>
      <c r="O42" s="20" t="s">
        <v>815</v>
      </c>
      <c r="P42">
        <v>1234588774</v>
      </c>
      <c r="Q42">
        <v>276393857</v>
      </c>
      <c r="R42">
        <v>32384204</v>
      </c>
      <c r="S42">
        <v>723602281</v>
      </c>
      <c r="T42">
        <v>325872530</v>
      </c>
      <c r="U42">
        <v>31789458</v>
      </c>
      <c r="V42">
        <v>436629</v>
      </c>
      <c r="X42" t="str">
        <f t="shared" si="0"/>
        <v>Grand Total</v>
      </c>
      <c r="Y42">
        <f t="shared" si="1"/>
        <v>1234588774</v>
      </c>
      <c r="Z42">
        <f t="shared" si="2"/>
        <v>276393857</v>
      </c>
      <c r="AA42">
        <f t="shared" si="3"/>
        <v>32384204</v>
      </c>
      <c r="AB42">
        <f t="shared" si="4"/>
        <v>723602281</v>
      </c>
      <c r="AC42">
        <f t="shared" si="5"/>
        <v>325872530</v>
      </c>
      <c r="AD42">
        <f t="shared" si="6"/>
        <v>31789458</v>
      </c>
      <c r="AE42">
        <f t="shared" si="7"/>
        <v>436629</v>
      </c>
    </row>
    <row r="43" spans="1:52" x14ac:dyDescent="0.25">
      <c r="A43" t="s">
        <v>783</v>
      </c>
      <c r="B43" t="s">
        <v>783</v>
      </c>
      <c r="C43" t="s">
        <v>170</v>
      </c>
      <c r="D43" t="s">
        <v>170</v>
      </c>
      <c r="E43">
        <v>112272</v>
      </c>
      <c r="F43" s="23">
        <v>44224</v>
      </c>
      <c r="G43">
        <v>33773</v>
      </c>
      <c r="H43">
        <v>27867</v>
      </c>
      <c r="I43">
        <v>1868</v>
      </c>
      <c r="J43">
        <v>6</v>
      </c>
      <c r="K43">
        <v>1856</v>
      </c>
      <c r="L43">
        <v>14126</v>
      </c>
    </row>
    <row r="44" spans="1:52" ht="15.75" x14ac:dyDescent="0.25">
      <c r="A44" t="s">
        <v>784</v>
      </c>
      <c r="B44" t="s">
        <v>784</v>
      </c>
      <c r="C44" t="s">
        <v>635</v>
      </c>
      <c r="D44" t="s">
        <v>635</v>
      </c>
      <c r="E44">
        <v>953773</v>
      </c>
      <c r="G44">
        <v>553967</v>
      </c>
      <c r="H44">
        <v>136574</v>
      </c>
      <c r="I44">
        <v>0</v>
      </c>
      <c r="J44">
        <v>0</v>
      </c>
      <c r="K44">
        <v>0</v>
      </c>
      <c r="L44">
        <v>467348</v>
      </c>
      <c r="X44" s="25" t="s">
        <v>850</v>
      </c>
      <c r="Y44" s="3" t="s">
        <v>817</v>
      </c>
      <c r="Z44" s="3" t="s">
        <v>35</v>
      </c>
      <c r="AA44" s="3" t="s">
        <v>37</v>
      </c>
      <c r="AB44" s="3" t="s">
        <v>830</v>
      </c>
      <c r="AC44" s="3" t="s">
        <v>831</v>
      </c>
      <c r="AD44" s="3" t="s">
        <v>41</v>
      </c>
      <c r="AE44" s="3" t="s">
        <v>43</v>
      </c>
    </row>
    <row r="45" spans="1:52" ht="15.75" x14ac:dyDescent="0.25">
      <c r="A45" t="s">
        <v>784</v>
      </c>
      <c r="B45" t="s">
        <v>784</v>
      </c>
      <c r="C45" t="s">
        <v>724</v>
      </c>
      <c r="D45" t="s">
        <v>724</v>
      </c>
      <c r="E45">
        <v>1693190</v>
      </c>
      <c r="G45">
        <v>1095048</v>
      </c>
      <c r="H45">
        <v>448006</v>
      </c>
      <c r="I45">
        <v>0</v>
      </c>
      <c r="J45">
        <v>0</v>
      </c>
      <c r="K45">
        <v>0</v>
      </c>
      <c r="L45">
        <v>829663</v>
      </c>
      <c r="X45" s="3" t="s">
        <v>815</v>
      </c>
      <c r="Y45" s="3">
        <f>VLOOKUP("Grand Total", $X$5:$AE$42,2,0)</f>
        <v>1234588774</v>
      </c>
      <c r="Z45" s="3">
        <f>VLOOKUP("Grand Total", $X$5:$AE$42,3,0)</f>
        <v>276393857</v>
      </c>
      <c r="AA45" s="3">
        <f>VLOOKUP("Grand Total", $X$5:$AE$42,4,0)</f>
        <v>32384204</v>
      </c>
      <c r="AB45" s="3">
        <f>VLOOKUP("Grand Total", $X$5:$AE$42,5,0)</f>
        <v>723602281</v>
      </c>
      <c r="AC45" s="3">
        <f>VLOOKUP("Grand Total", $X$5:$AE$42,6,0)</f>
        <v>325872530</v>
      </c>
      <c r="AD45" s="3">
        <f>VLOOKUP("Grand Total", $X$5:$AE$42,7,0)</f>
        <v>31789458</v>
      </c>
      <c r="AE45" s="3">
        <f>VLOOKUP("Grand Total", $X$5:$AE$42,8,0)</f>
        <v>436629</v>
      </c>
      <c r="AH45" s="45" t="s">
        <v>837</v>
      </c>
      <c r="AI45" s="45"/>
      <c r="AJ45" s="45"/>
    </row>
    <row r="46" spans="1:52" x14ac:dyDescent="0.25">
      <c r="A46" t="s">
        <v>784</v>
      </c>
      <c r="B46" t="s">
        <v>784</v>
      </c>
      <c r="C46" t="s">
        <v>544</v>
      </c>
      <c r="D46" t="s">
        <v>544</v>
      </c>
      <c r="E46">
        <v>612491</v>
      </c>
      <c r="G46">
        <v>456088</v>
      </c>
      <c r="H46">
        <v>213437</v>
      </c>
      <c r="I46">
        <v>0</v>
      </c>
      <c r="J46">
        <v>0</v>
      </c>
      <c r="K46">
        <v>0</v>
      </c>
      <c r="L46">
        <v>300120</v>
      </c>
      <c r="X46" s="3"/>
      <c r="Y46" s="3"/>
      <c r="Z46" s="3"/>
      <c r="AA46" s="3"/>
      <c r="AB46" s="3"/>
      <c r="AC46" s="3"/>
      <c r="AD46" s="3"/>
      <c r="AE46" s="3"/>
    </row>
    <row r="47" spans="1:52" x14ac:dyDescent="0.25">
      <c r="A47" t="s">
        <v>784</v>
      </c>
      <c r="B47" t="s">
        <v>784</v>
      </c>
      <c r="C47" t="s">
        <v>590</v>
      </c>
      <c r="D47" t="s">
        <v>590</v>
      </c>
      <c r="E47">
        <v>732639</v>
      </c>
      <c r="G47">
        <v>493242</v>
      </c>
      <c r="H47">
        <v>183782</v>
      </c>
      <c r="I47">
        <v>0</v>
      </c>
      <c r="J47">
        <v>0</v>
      </c>
      <c r="K47">
        <v>0</v>
      </c>
      <c r="L47">
        <v>358993</v>
      </c>
      <c r="X47" s="3" t="s">
        <v>835</v>
      </c>
      <c r="Y47" s="30">
        <f>Z45/Y45</f>
        <v>0.22387523912476462</v>
      </c>
      <c r="Z47" s="3"/>
      <c r="AA47" s="3"/>
      <c r="AB47" s="3"/>
      <c r="AC47" s="3"/>
      <c r="AD47" s="3"/>
      <c r="AE47" s="3"/>
    </row>
    <row r="48" spans="1:52" x14ac:dyDescent="0.25">
      <c r="A48" t="s">
        <v>784</v>
      </c>
      <c r="B48" t="s">
        <v>784</v>
      </c>
      <c r="C48" t="s">
        <v>728</v>
      </c>
      <c r="D48" t="s">
        <v>728</v>
      </c>
      <c r="E48">
        <v>1736319</v>
      </c>
      <c r="G48">
        <v>1101266</v>
      </c>
      <c r="H48">
        <v>402535</v>
      </c>
      <c r="I48">
        <v>0</v>
      </c>
      <c r="J48">
        <v>0</v>
      </c>
      <c r="K48">
        <v>0</v>
      </c>
      <c r="L48">
        <v>850796</v>
      </c>
      <c r="X48" s="3" t="s">
        <v>836</v>
      </c>
      <c r="Y48" s="30">
        <f>AA45/Z45</f>
        <v>0.11716687321310473</v>
      </c>
      <c r="Z48" s="3"/>
      <c r="AA48" s="3"/>
      <c r="AB48" s="3"/>
      <c r="AC48" s="3"/>
      <c r="AD48" s="3"/>
      <c r="AE48" s="3"/>
    </row>
    <row r="49" spans="1:31" x14ac:dyDescent="0.25">
      <c r="A49" t="s">
        <v>784</v>
      </c>
      <c r="B49" t="s">
        <v>784</v>
      </c>
      <c r="C49" t="s">
        <v>495</v>
      </c>
      <c r="D49" t="s">
        <v>495</v>
      </c>
      <c r="E49">
        <v>481818</v>
      </c>
      <c r="G49">
        <v>288696</v>
      </c>
      <c r="H49">
        <v>102397</v>
      </c>
      <c r="I49">
        <v>0</v>
      </c>
      <c r="J49">
        <v>0</v>
      </c>
      <c r="K49">
        <v>0</v>
      </c>
      <c r="L49">
        <v>236090</v>
      </c>
      <c r="X49" s="3" t="s">
        <v>830</v>
      </c>
      <c r="Y49" s="30">
        <f>AB45/Y45</f>
        <v>0.58610793831825336</v>
      </c>
      <c r="Z49" s="3"/>
      <c r="AA49" s="3"/>
      <c r="AB49" s="3"/>
      <c r="AC49" s="3"/>
      <c r="AD49" s="3"/>
      <c r="AE49" s="3"/>
    </row>
    <row r="50" spans="1:31" x14ac:dyDescent="0.25">
      <c r="A50" t="s">
        <v>784</v>
      </c>
      <c r="B50" t="s">
        <v>784</v>
      </c>
      <c r="C50" t="s">
        <v>625</v>
      </c>
      <c r="D50" t="s">
        <v>625</v>
      </c>
      <c r="E50">
        <v>908090</v>
      </c>
      <c r="G50">
        <v>596783</v>
      </c>
      <c r="H50">
        <v>183724</v>
      </c>
      <c r="I50">
        <v>0</v>
      </c>
      <c r="J50">
        <v>0</v>
      </c>
      <c r="K50">
        <v>0</v>
      </c>
      <c r="L50">
        <v>444964</v>
      </c>
      <c r="X50" s="3" t="s">
        <v>831</v>
      </c>
      <c r="Y50" s="30">
        <f>AC45/AB45</f>
        <v>0.45034757152734844</v>
      </c>
      <c r="Z50" s="3"/>
      <c r="AA50" s="3"/>
      <c r="AB50" s="3"/>
      <c r="AC50" s="3"/>
      <c r="AD50" s="3"/>
      <c r="AE50" s="3"/>
    </row>
    <row r="51" spans="1:31" x14ac:dyDescent="0.25">
      <c r="A51" t="s">
        <v>784</v>
      </c>
      <c r="B51" t="s">
        <v>784</v>
      </c>
      <c r="C51" t="s">
        <v>576</v>
      </c>
      <c r="D51" t="s">
        <v>576</v>
      </c>
      <c r="E51">
        <v>688077</v>
      </c>
      <c r="G51">
        <v>431792</v>
      </c>
      <c r="H51">
        <v>184251</v>
      </c>
      <c r="I51">
        <v>0</v>
      </c>
      <c r="J51">
        <v>0</v>
      </c>
      <c r="K51">
        <v>0</v>
      </c>
      <c r="L51">
        <v>337157</v>
      </c>
      <c r="X51" s="3" t="s">
        <v>41</v>
      </c>
      <c r="Y51" s="30">
        <f>IFERROR(AD45/AA45,0)</f>
        <v>0.98163468831903355</v>
      </c>
      <c r="Z51" s="3"/>
      <c r="AA51" s="3"/>
      <c r="AB51" s="3"/>
      <c r="AC51" s="3"/>
      <c r="AD51" s="3"/>
      <c r="AE51" s="3"/>
    </row>
    <row r="52" spans="1:31" x14ac:dyDescent="0.25">
      <c r="A52" t="s">
        <v>784</v>
      </c>
      <c r="B52" t="s">
        <v>784</v>
      </c>
      <c r="C52" t="s">
        <v>736</v>
      </c>
      <c r="D52" t="s">
        <v>736</v>
      </c>
      <c r="E52">
        <v>1948632</v>
      </c>
      <c r="G52">
        <v>945264</v>
      </c>
      <c r="H52">
        <v>229696</v>
      </c>
      <c r="I52">
        <v>0</v>
      </c>
      <c r="J52">
        <v>0</v>
      </c>
      <c r="K52">
        <v>0</v>
      </c>
      <c r="L52">
        <v>954829</v>
      </c>
      <c r="X52" s="3" t="s">
        <v>43</v>
      </c>
      <c r="Y52" s="30">
        <f>IFERROR(AE45/AA45,0)</f>
        <v>1.3482776973613431E-2</v>
      </c>
      <c r="Z52" s="3"/>
      <c r="AA52" s="3"/>
      <c r="AB52" s="3"/>
      <c r="AC52" s="3"/>
      <c r="AD52" s="3"/>
      <c r="AE52" s="3"/>
    </row>
    <row r="53" spans="1:31" x14ac:dyDescent="0.25">
      <c r="A53" t="s">
        <v>784</v>
      </c>
      <c r="B53" t="s">
        <v>784</v>
      </c>
      <c r="C53" t="s">
        <v>545</v>
      </c>
      <c r="D53" t="s">
        <v>545</v>
      </c>
      <c r="E53">
        <v>1327748</v>
      </c>
      <c r="F53" s="23">
        <v>44228</v>
      </c>
      <c r="G53">
        <v>914640</v>
      </c>
      <c r="H53">
        <v>430800</v>
      </c>
      <c r="I53">
        <v>0</v>
      </c>
      <c r="J53">
        <v>0</v>
      </c>
      <c r="K53">
        <v>0</v>
      </c>
      <c r="L53">
        <v>301657</v>
      </c>
    </row>
    <row r="54" spans="1:31" x14ac:dyDescent="0.25">
      <c r="A54" t="s">
        <v>784</v>
      </c>
      <c r="B54" t="s">
        <v>784</v>
      </c>
      <c r="C54" t="s">
        <v>371</v>
      </c>
      <c r="D54" t="s">
        <v>371</v>
      </c>
      <c r="E54">
        <v>213529</v>
      </c>
      <c r="G54">
        <v>116318</v>
      </c>
      <c r="H54">
        <v>62593</v>
      </c>
      <c r="I54">
        <v>0</v>
      </c>
      <c r="J54">
        <v>0</v>
      </c>
      <c r="K54">
        <v>0</v>
      </c>
      <c r="L54">
        <v>104629</v>
      </c>
    </row>
    <row r="55" spans="1:31" ht="15.75" customHeight="1" x14ac:dyDescent="0.25">
      <c r="A55" t="s">
        <v>784</v>
      </c>
      <c r="B55" t="s">
        <v>784</v>
      </c>
      <c r="C55" t="s">
        <v>647</v>
      </c>
      <c r="D55" t="s">
        <v>647</v>
      </c>
      <c r="E55">
        <v>1008959</v>
      </c>
      <c r="G55">
        <v>662016</v>
      </c>
      <c r="H55">
        <v>195521</v>
      </c>
      <c r="I55">
        <v>0</v>
      </c>
      <c r="J55">
        <v>0</v>
      </c>
      <c r="K55">
        <v>0</v>
      </c>
      <c r="L55">
        <v>494389</v>
      </c>
      <c r="X55" s="46" t="s">
        <v>851</v>
      </c>
      <c r="Y55" s="3" t="s">
        <v>817</v>
      </c>
      <c r="Z55" s="3" t="s">
        <v>35</v>
      </c>
      <c r="AA55" s="3" t="s">
        <v>37</v>
      </c>
      <c r="AB55" s="3" t="s">
        <v>830</v>
      </c>
      <c r="AC55" s="3" t="s">
        <v>831</v>
      </c>
      <c r="AD55" s="3" t="s">
        <v>41</v>
      </c>
      <c r="AE55" s="3" t="s">
        <v>43</v>
      </c>
    </row>
    <row r="56" spans="1:31" x14ac:dyDescent="0.25">
      <c r="A56" t="s">
        <v>784</v>
      </c>
      <c r="B56" t="s">
        <v>784</v>
      </c>
      <c r="C56" t="s">
        <v>658</v>
      </c>
      <c r="D56" t="s">
        <v>658</v>
      </c>
      <c r="E56">
        <v>1058674</v>
      </c>
      <c r="G56">
        <v>711564</v>
      </c>
      <c r="H56">
        <v>306745</v>
      </c>
      <c r="I56">
        <v>0</v>
      </c>
      <c r="J56">
        <v>0</v>
      </c>
      <c r="K56">
        <v>0</v>
      </c>
      <c r="L56">
        <v>518750</v>
      </c>
      <c r="X56" s="46"/>
      <c r="Y56" s="3">
        <v>1234588774</v>
      </c>
      <c r="Z56" s="3">
        <v>276393857</v>
      </c>
      <c r="AA56" s="3">
        <v>32384204</v>
      </c>
      <c r="AB56" s="3">
        <v>723602281</v>
      </c>
      <c r="AC56" s="3">
        <v>325872530</v>
      </c>
      <c r="AD56" s="3">
        <v>31789458</v>
      </c>
      <c r="AE56" s="3">
        <v>436629</v>
      </c>
    </row>
    <row r="57" spans="1:31" x14ac:dyDescent="0.25">
      <c r="A57" t="s">
        <v>784</v>
      </c>
      <c r="B57" t="s">
        <v>784</v>
      </c>
      <c r="C57" t="s">
        <v>570</v>
      </c>
      <c r="D57" t="s">
        <v>570</v>
      </c>
      <c r="E57">
        <v>659260</v>
      </c>
      <c r="G57">
        <v>422295</v>
      </c>
      <c r="H57">
        <v>146888</v>
      </c>
      <c r="I57">
        <v>0</v>
      </c>
      <c r="J57">
        <v>0</v>
      </c>
      <c r="K57">
        <v>0</v>
      </c>
      <c r="L57">
        <v>323037</v>
      </c>
    </row>
    <row r="58" spans="1:31" x14ac:dyDescent="0.25">
      <c r="A58" t="s">
        <v>784</v>
      </c>
      <c r="B58" t="s">
        <v>784</v>
      </c>
      <c r="C58" t="s">
        <v>629</v>
      </c>
      <c r="D58" t="s">
        <v>629</v>
      </c>
      <c r="E58">
        <v>931218</v>
      </c>
      <c r="G58">
        <v>602504</v>
      </c>
      <c r="H58">
        <v>274035</v>
      </c>
      <c r="I58">
        <v>0</v>
      </c>
      <c r="J58">
        <v>0</v>
      </c>
      <c r="K58">
        <v>0</v>
      </c>
      <c r="L58">
        <v>456296</v>
      </c>
    </row>
    <row r="59" spans="1:31" x14ac:dyDescent="0.25">
      <c r="A59" t="s">
        <v>784</v>
      </c>
      <c r="B59" t="s">
        <v>784</v>
      </c>
      <c r="C59" t="s">
        <v>662</v>
      </c>
      <c r="D59" t="s">
        <v>662</v>
      </c>
      <c r="E59">
        <v>1091295</v>
      </c>
      <c r="G59">
        <v>649267</v>
      </c>
      <c r="H59">
        <v>297724</v>
      </c>
      <c r="I59">
        <v>0</v>
      </c>
      <c r="J59">
        <v>0</v>
      </c>
      <c r="K59">
        <v>0</v>
      </c>
      <c r="L59">
        <v>534734</v>
      </c>
    </row>
    <row r="60" spans="1:31" x14ac:dyDescent="0.25">
      <c r="A60" t="s">
        <v>784</v>
      </c>
      <c r="B60" t="s">
        <v>784</v>
      </c>
      <c r="C60" t="s">
        <v>707</v>
      </c>
      <c r="D60" t="s">
        <v>707</v>
      </c>
      <c r="E60">
        <v>1517202</v>
      </c>
      <c r="G60">
        <v>1079092</v>
      </c>
      <c r="H60">
        <v>409628</v>
      </c>
      <c r="I60">
        <v>0</v>
      </c>
      <c r="J60">
        <v>0</v>
      </c>
      <c r="K60">
        <v>0</v>
      </c>
      <c r="L60">
        <v>743428</v>
      </c>
    </row>
    <row r="61" spans="1:31" x14ac:dyDescent="0.25">
      <c r="A61" t="s">
        <v>784</v>
      </c>
      <c r="B61" t="s">
        <v>784</v>
      </c>
      <c r="C61" t="s">
        <v>681</v>
      </c>
      <c r="D61" t="s">
        <v>681</v>
      </c>
      <c r="E61">
        <v>1260419</v>
      </c>
      <c r="G61">
        <v>1246239</v>
      </c>
      <c r="H61">
        <v>875897</v>
      </c>
      <c r="I61">
        <v>0</v>
      </c>
      <c r="J61">
        <v>0</v>
      </c>
      <c r="K61">
        <v>0</v>
      </c>
      <c r="L61">
        <v>617605</v>
      </c>
    </row>
    <row r="62" spans="1:31" x14ac:dyDescent="0.25">
      <c r="A62" t="s">
        <v>784</v>
      </c>
      <c r="B62" t="s">
        <v>784</v>
      </c>
      <c r="C62" t="s">
        <v>638</v>
      </c>
      <c r="D62" t="s">
        <v>638</v>
      </c>
      <c r="E62">
        <v>965280</v>
      </c>
      <c r="G62">
        <v>284600</v>
      </c>
      <c r="H62">
        <v>102798</v>
      </c>
      <c r="I62">
        <v>0</v>
      </c>
      <c r="J62">
        <v>0</v>
      </c>
      <c r="K62">
        <v>0</v>
      </c>
      <c r="L62">
        <v>472987</v>
      </c>
    </row>
    <row r="63" spans="1:31" x14ac:dyDescent="0.25">
      <c r="A63" t="s">
        <v>784</v>
      </c>
      <c r="B63" t="s">
        <v>784</v>
      </c>
      <c r="C63" t="s">
        <v>678</v>
      </c>
      <c r="D63" t="s">
        <v>678</v>
      </c>
      <c r="E63">
        <v>1217002</v>
      </c>
      <c r="G63">
        <v>681216</v>
      </c>
      <c r="H63">
        <v>203575</v>
      </c>
      <c r="I63">
        <v>0</v>
      </c>
      <c r="J63">
        <v>0</v>
      </c>
      <c r="K63">
        <v>0</v>
      </c>
      <c r="L63">
        <v>596330</v>
      </c>
    </row>
    <row r="64" spans="1:31" x14ac:dyDescent="0.25">
      <c r="A64" t="s">
        <v>784</v>
      </c>
      <c r="B64" t="s">
        <v>784</v>
      </c>
      <c r="C64" t="s">
        <v>618</v>
      </c>
      <c r="D64" t="s">
        <v>618</v>
      </c>
      <c r="E64">
        <v>886999</v>
      </c>
      <c r="G64">
        <v>538901</v>
      </c>
      <c r="H64">
        <v>156488</v>
      </c>
      <c r="I64">
        <v>0</v>
      </c>
      <c r="J64">
        <v>0</v>
      </c>
      <c r="K64">
        <v>0</v>
      </c>
      <c r="L64">
        <v>434629</v>
      </c>
    </row>
    <row r="65" spans="1:12" x14ac:dyDescent="0.25">
      <c r="A65" t="s">
        <v>784</v>
      </c>
      <c r="B65" t="s">
        <v>784</v>
      </c>
      <c r="C65" t="s">
        <v>654</v>
      </c>
      <c r="D65" t="s">
        <v>654</v>
      </c>
      <c r="E65">
        <v>1040644</v>
      </c>
      <c r="G65">
        <v>681386</v>
      </c>
      <c r="H65">
        <v>301369</v>
      </c>
      <c r="I65">
        <v>0</v>
      </c>
      <c r="J65">
        <v>0</v>
      </c>
      <c r="K65">
        <v>0</v>
      </c>
      <c r="L65">
        <v>509915</v>
      </c>
    </row>
    <row r="66" spans="1:12" x14ac:dyDescent="0.25">
      <c r="A66" t="s">
        <v>784</v>
      </c>
      <c r="B66" t="s">
        <v>784</v>
      </c>
      <c r="C66" t="s">
        <v>334</v>
      </c>
      <c r="D66" t="s">
        <v>334</v>
      </c>
      <c r="E66">
        <v>167304</v>
      </c>
      <c r="G66">
        <v>117599</v>
      </c>
      <c r="H66">
        <v>82507</v>
      </c>
      <c r="I66">
        <v>0</v>
      </c>
      <c r="J66">
        <v>0</v>
      </c>
      <c r="K66">
        <v>0</v>
      </c>
      <c r="L66">
        <v>81978</v>
      </c>
    </row>
    <row r="67" spans="1:12" x14ac:dyDescent="0.25">
      <c r="A67" t="s">
        <v>784</v>
      </c>
      <c r="B67" t="s">
        <v>784</v>
      </c>
      <c r="C67" t="s">
        <v>636</v>
      </c>
      <c r="D67" t="s">
        <v>636</v>
      </c>
      <c r="E67">
        <v>957853</v>
      </c>
      <c r="G67">
        <v>592446</v>
      </c>
      <c r="H67">
        <v>212146</v>
      </c>
      <c r="I67">
        <v>0</v>
      </c>
      <c r="J67">
        <v>0</v>
      </c>
      <c r="K67">
        <v>0</v>
      </c>
      <c r="L67">
        <v>469347</v>
      </c>
    </row>
    <row r="68" spans="1:12" x14ac:dyDescent="0.25">
      <c r="A68" t="s">
        <v>784</v>
      </c>
      <c r="B68" t="s">
        <v>784</v>
      </c>
      <c r="C68" t="s">
        <v>753</v>
      </c>
      <c r="D68" t="s">
        <v>753</v>
      </c>
      <c r="E68">
        <v>2826006</v>
      </c>
      <c r="G68">
        <v>1203831</v>
      </c>
      <c r="H68">
        <v>448081</v>
      </c>
      <c r="I68">
        <v>0</v>
      </c>
      <c r="J68">
        <v>0</v>
      </c>
      <c r="K68">
        <v>0</v>
      </c>
      <c r="L68">
        <v>1384742</v>
      </c>
    </row>
    <row r="69" spans="1:12" x14ac:dyDescent="0.25">
      <c r="A69" t="s">
        <v>784</v>
      </c>
      <c r="B69" t="s">
        <v>784</v>
      </c>
      <c r="C69" t="s">
        <v>598</v>
      </c>
      <c r="D69" t="s">
        <v>598</v>
      </c>
      <c r="E69">
        <v>769919</v>
      </c>
      <c r="G69">
        <v>483076</v>
      </c>
      <c r="H69">
        <v>168392</v>
      </c>
      <c r="I69">
        <v>0</v>
      </c>
      <c r="J69">
        <v>0</v>
      </c>
      <c r="K69">
        <v>0</v>
      </c>
      <c r="L69">
        <v>377260</v>
      </c>
    </row>
    <row r="70" spans="1:12" x14ac:dyDescent="0.25">
      <c r="A70" t="s">
        <v>784</v>
      </c>
      <c r="B70" t="s">
        <v>784</v>
      </c>
      <c r="C70" t="s">
        <v>671</v>
      </c>
      <c r="D70" t="s">
        <v>671</v>
      </c>
      <c r="E70">
        <v>1150253</v>
      </c>
      <c r="G70">
        <v>478954</v>
      </c>
      <c r="H70">
        <v>223921</v>
      </c>
      <c r="I70">
        <v>0</v>
      </c>
      <c r="J70">
        <v>0</v>
      </c>
      <c r="K70">
        <v>0</v>
      </c>
      <c r="L70">
        <v>563623</v>
      </c>
    </row>
    <row r="71" spans="1:12" x14ac:dyDescent="0.25">
      <c r="A71" t="s">
        <v>784</v>
      </c>
      <c r="B71" t="s">
        <v>784</v>
      </c>
      <c r="C71" t="s">
        <v>733</v>
      </c>
      <c r="D71" t="s">
        <v>733</v>
      </c>
      <c r="E71">
        <v>1925975</v>
      </c>
      <c r="G71">
        <v>767841</v>
      </c>
      <c r="H71">
        <v>434213</v>
      </c>
      <c r="I71">
        <v>0</v>
      </c>
      <c r="J71">
        <v>0</v>
      </c>
      <c r="K71">
        <v>0</v>
      </c>
      <c r="L71">
        <v>943727</v>
      </c>
    </row>
    <row r="72" spans="1:12" x14ac:dyDescent="0.25">
      <c r="A72" t="s">
        <v>784</v>
      </c>
      <c r="B72" t="s">
        <v>784</v>
      </c>
      <c r="C72" t="s">
        <v>521</v>
      </c>
      <c r="D72" t="s">
        <v>521</v>
      </c>
      <c r="E72">
        <v>555114</v>
      </c>
      <c r="G72">
        <v>239906</v>
      </c>
      <c r="H72">
        <v>76599</v>
      </c>
      <c r="I72">
        <v>0</v>
      </c>
      <c r="J72">
        <v>0</v>
      </c>
      <c r="K72">
        <v>0</v>
      </c>
      <c r="L72">
        <v>272005</v>
      </c>
    </row>
    <row r="73" spans="1:12" x14ac:dyDescent="0.25">
      <c r="A73" t="s">
        <v>784</v>
      </c>
      <c r="B73" t="s">
        <v>784</v>
      </c>
      <c r="C73" t="s">
        <v>687</v>
      </c>
      <c r="D73" t="s">
        <v>687</v>
      </c>
      <c r="E73">
        <v>1316948</v>
      </c>
      <c r="G73">
        <v>795057</v>
      </c>
      <c r="H73">
        <v>286170</v>
      </c>
      <c r="I73">
        <v>0</v>
      </c>
      <c r="J73">
        <v>0</v>
      </c>
      <c r="K73">
        <v>0</v>
      </c>
      <c r="L73">
        <v>645304</v>
      </c>
    </row>
    <row r="74" spans="1:12" x14ac:dyDescent="0.25">
      <c r="A74" t="s">
        <v>784</v>
      </c>
      <c r="B74" t="s">
        <v>784</v>
      </c>
      <c r="C74" t="s">
        <v>206</v>
      </c>
      <c r="D74" t="s">
        <v>206</v>
      </c>
      <c r="E74">
        <v>832769</v>
      </c>
      <c r="F74" s="23">
        <v>44090</v>
      </c>
      <c r="G74">
        <v>504439</v>
      </c>
      <c r="H74">
        <v>133919</v>
      </c>
      <c r="I74">
        <v>0</v>
      </c>
      <c r="J74">
        <v>0</v>
      </c>
      <c r="K74">
        <v>0</v>
      </c>
      <c r="L74">
        <v>24661</v>
      </c>
    </row>
    <row r="75" spans="1:12" x14ac:dyDescent="0.25">
      <c r="A75" t="s">
        <v>784</v>
      </c>
      <c r="B75" t="s">
        <v>784</v>
      </c>
      <c r="C75" t="s">
        <v>423</v>
      </c>
      <c r="D75" t="s">
        <v>423</v>
      </c>
      <c r="E75">
        <v>300320</v>
      </c>
      <c r="G75">
        <v>127612</v>
      </c>
      <c r="H75">
        <v>42942</v>
      </c>
      <c r="I75">
        <v>0</v>
      </c>
      <c r="J75">
        <v>0</v>
      </c>
      <c r="K75">
        <v>0</v>
      </c>
      <c r="L75">
        <v>147156</v>
      </c>
    </row>
    <row r="76" spans="1:12" x14ac:dyDescent="0.25">
      <c r="A76" t="s">
        <v>785</v>
      </c>
      <c r="B76" t="s">
        <v>785</v>
      </c>
      <c r="C76" t="s">
        <v>480</v>
      </c>
      <c r="D76" t="s">
        <v>480</v>
      </c>
      <c r="E76">
        <v>2806200</v>
      </c>
      <c r="F76" s="23">
        <v>44107</v>
      </c>
      <c r="G76">
        <v>1177154</v>
      </c>
      <c r="H76">
        <v>395227</v>
      </c>
      <c r="I76">
        <v>14978</v>
      </c>
      <c r="J76">
        <v>116</v>
      </c>
      <c r="K76">
        <v>14859</v>
      </c>
      <c r="L76">
        <v>226710</v>
      </c>
    </row>
    <row r="77" spans="1:12" x14ac:dyDescent="0.25">
      <c r="A77" t="s">
        <v>785</v>
      </c>
      <c r="B77" t="s">
        <v>785</v>
      </c>
      <c r="C77" t="s">
        <v>367</v>
      </c>
      <c r="D77" t="s">
        <v>367</v>
      </c>
      <c r="E77">
        <v>700843</v>
      </c>
      <c r="F77" s="23">
        <v>44227</v>
      </c>
      <c r="G77">
        <v>345175</v>
      </c>
      <c r="H77">
        <v>116424</v>
      </c>
      <c r="I77">
        <v>7381</v>
      </c>
      <c r="J77">
        <v>74</v>
      </c>
      <c r="K77">
        <v>7307</v>
      </c>
      <c r="L77">
        <v>105314</v>
      </c>
    </row>
    <row r="78" spans="1:12" x14ac:dyDescent="0.25">
      <c r="A78" t="s">
        <v>785</v>
      </c>
      <c r="B78" t="s">
        <v>785</v>
      </c>
      <c r="C78" t="s">
        <v>592</v>
      </c>
      <c r="D78" t="s">
        <v>592</v>
      </c>
      <c r="E78">
        <v>2029339</v>
      </c>
      <c r="F78" s="23">
        <v>44227</v>
      </c>
      <c r="G78">
        <v>935177</v>
      </c>
      <c r="H78">
        <v>351254</v>
      </c>
      <c r="I78">
        <v>7379</v>
      </c>
      <c r="J78">
        <v>112</v>
      </c>
      <c r="K78">
        <v>7267</v>
      </c>
      <c r="L78">
        <v>368465</v>
      </c>
    </row>
    <row r="79" spans="1:12" x14ac:dyDescent="0.25">
      <c r="A79" t="s">
        <v>785</v>
      </c>
      <c r="B79" t="s">
        <v>785</v>
      </c>
      <c r="C79" t="s">
        <v>476</v>
      </c>
      <c r="D79" t="s">
        <v>476</v>
      </c>
      <c r="E79">
        <v>2954367</v>
      </c>
      <c r="F79" s="23">
        <v>44100</v>
      </c>
      <c r="G79">
        <v>1430906</v>
      </c>
      <c r="H79">
        <v>480982</v>
      </c>
      <c r="I79">
        <v>27212</v>
      </c>
      <c r="J79">
        <v>457</v>
      </c>
      <c r="K79">
        <v>26754</v>
      </c>
      <c r="L79">
        <v>227276</v>
      </c>
    </row>
    <row r="80" spans="1:12" x14ac:dyDescent="0.25">
      <c r="A80" t="s">
        <v>785</v>
      </c>
      <c r="B80" t="s">
        <v>785</v>
      </c>
      <c r="C80" t="s">
        <v>674</v>
      </c>
      <c r="D80" t="s">
        <v>674</v>
      </c>
      <c r="E80">
        <v>3032226</v>
      </c>
      <c r="F80" s="23">
        <v>44227</v>
      </c>
      <c r="G80">
        <v>1494951</v>
      </c>
      <c r="H80">
        <v>650332</v>
      </c>
      <c r="I80">
        <v>25840</v>
      </c>
      <c r="J80">
        <v>309</v>
      </c>
      <c r="K80">
        <v>25531</v>
      </c>
      <c r="L80">
        <v>595033</v>
      </c>
    </row>
    <row r="81" spans="1:12" x14ac:dyDescent="0.25">
      <c r="A81" t="s">
        <v>785</v>
      </c>
      <c r="B81" t="s">
        <v>785</v>
      </c>
      <c r="C81" t="s">
        <v>634</v>
      </c>
      <c r="D81" t="s">
        <v>634</v>
      </c>
      <c r="E81">
        <v>2720155</v>
      </c>
      <c r="F81" s="23">
        <v>44227</v>
      </c>
      <c r="G81">
        <v>1291186</v>
      </c>
      <c r="H81">
        <v>382719</v>
      </c>
      <c r="I81">
        <v>10210</v>
      </c>
      <c r="J81">
        <v>159</v>
      </c>
      <c r="K81">
        <v>10051</v>
      </c>
      <c r="L81">
        <v>471543</v>
      </c>
    </row>
    <row r="82" spans="1:12" x14ac:dyDescent="0.25">
      <c r="A82" t="s">
        <v>785</v>
      </c>
      <c r="B82" t="s">
        <v>785</v>
      </c>
      <c r="C82" t="s">
        <v>631</v>
      </c>
      <c r="D82" t="s">
        <v>631</v>
      </c>
      <c r="E82">
        <v>1707643</v>
      </c>
      <c r="F82" s="23">
        <v>44227</v>
      </c>
      <c r="G82">
        <v>907374</v>
      </c>
      <c r="H82">
        <v>322555</v>
      </c>
      <c r="I82">
        <v>9248</v>
      </c>
      <c r="J82">
        <v>182</v>
      </c>
      <c r="K82">
        <v>9066</v>
      </c>
      <c r="L82">
        <v>466052</v>
      </c>
    </row>
    <row r="83" spans="1:12" x14ac:dyDescent="0.25">
      <c r="A83" t="s">
        <v>785</v>
      </c>
      <c r="B83" t="s">
        <v>785</v>
      </c>
      <c r="C83" t="s">
        <v>626</v>
      </c>
      <c r="D83" t="s">
        <v>626</v>
      </c>
      <c r="E83">
        <v>3921971</v>
      </c>
      <c r="F83" s="23">
        <v>44207</v>
      </c>
      <c r="G83">
        <v>1869372</v>
      </c>
      <c r="H83">
        <v>741553</v>
      </c>
      <c r="I83">
        <v>10937</v>
      </c>
      <c r="J83">
        <v>370</v>
      </c>
      <c r="K83">
        <v>10567</v>
      </c>
      <c r="L83">
        <v>453910</v>
      </c>
    </row>
    <row r="84" spans="1:12" x14ac:dyDescent="0.25">
      <c r="A84" t="s">
        <v>785</v>
      </c>
      <c r="B84" t="s">
        <v>785</v>
      </c>
      <c r="C84" t="s">
        <v>665</v>
      </c>
      <c r="D84" t="s">
        <v>665</v>
      </c>
      <c r="E84">
        <v>5082868</v>
      </c>
      <c r="F84" s="23">
        <v>44138</v>
      </c>
      <c r="G84">
        <v>2498559</v>
      </c>
      <c r="H84">
        <v>1002939</v>
      </c>
      <c r="I84">
        <v>19017</v>
      </c>
      <c r="J84">
        <v>430</v>
      </c>
      <c r="K84">
        <v>18585</v>
      </c>
      <c r="L84">
        <v>557640</v>
      </c>
    </row>
    <row r="85" spans="1:12" x14ac:dyDescent="0.25">
      <c r="A85" t="s">
        <v>785</v>
      </c>
      <c r="B85" t="s">
        <v>785</v>
      </c>
      <c r="C85" t="s">
        <v>730</v>
      </c>
      <c r="D85" t="s">
        <v>730</v>
      </c>
      <c r="E85">
        <v>4379383</v>
      </c>
      <c r="F85" s="23">
        <v>44227</v>
      </c>
      <c r="G85">
        <v>1925234</v>
      </c>
      <c r="H85">
        <v>722746</v>
      </c>
      <c r="I85">
        <v>33952</v>
      </c>
      <c r="J85">
        <v>280</v>
      </c>
      <c r="K85">
        <v>33672</v>
      </c>
      <c r="L85">
        <v>889335</v>
      </c>
    </row>
    <row r="86" spans="1:12" x14ac:dyDescent="0.25">
      <c r="A86" t="s">
        <v>785</v>
      </c>
      <c r="B86" t="s">
        <v>785</v>
      </c>
      <c r="C86" t="s">
        <v>670</v>
      </c>
      <c r="D86" t="s">
        <v>670</v>
      </c>
      <c r="E86">
        <v>2558037</v>
      </c>
      <c r="F86" s="23">
        <v>44227</v>
      </c>
      <c r="G86">
        <v>1286763</v>
      </c>
      <c r="H86">
        <v>481968</v>
      </c>
      <c r="I86">
        <v>16685</v>
      </c>
      <c r="J86">
        <v>94</v>
      </c>
      <c r="K86">
        <v>16591</v>
      </c>
      <c r="L86">
        <v>570996</v>
      </c>
    </row>
    <row r="87" spans="1:12" x14ac:dyDescent="0.25">
      <c r="A87" t="s">
        <v>785</v>
      </c>
      <c r="B87" t="s">
        <v>785</v>
      </c>
      <c r="C87" t="s">
        <v>578</v>
      </c>
      <c r="D87" t="s">
        <v>578</v>
      </c>
      <c r="E87">
        <v>1756078</v>
      </c>
      <c r="F87" s="23">
        <v>44227</v>
      </c>
      <c r="G87">
        <v>800488</v>
      </c>
      <c r="H87">
        <v>222093</v>
      </c>
      <c r="I87">
        <v>9418</v>
      </c>
      <c r="J87">
        <v>106</v>
      </c>
      <c r="K87">
        <v>9312</v>
      </c>
      <c r="L87">
        <v>346714</v>
      </c>
    </row>
    <row r="88" spans="1:12" x14ac:dyDescent="0.25">
      <c r="A88" t="s">
        <v>785</v>
      </c>
      <c r="B88" t="s">
        <v>785</v>
      </c>
      <c r="C88" t="s">
        <v>646</v>
      </c>
      <c r="D88" t="s">
        <v>646</v>
      </c>
      <c r="E88">
        <v>1124176</v>
      </c>
      <c r="F88" s="23">
        <v>44227</v>
      </c>
      <c r="G88">
        <v>498448</v>
      </c>
      <c r="H88">
        <v>184446</v>
      </c>
      <c r="I88">
        <v>10783</v>
      </c>
      <c r="J88">
        <v>109</v>
      </c>
      <c r="K88">
        <v>10674</v>
      </c>
      <c r="L88">
        <v>497646</v>
      </c>
    </row>
    <row r="89" spans="1:12" x14ac:dyDescent="0.25">
      <c r="A89" t="s">
        <v>785</v>
      </c>
      <c r="B89" t="s">
        <v>785</v>
      </c>
      <c r="C89" t="s">
        <v>623</v>
      </c>
      <c r="D89" t="s">
        <v>623</v>
      </c>
      <c r="E89">
        <v>1626900</v>
      </c>
      <c r="F89" s="23">
        <v>44227</v>
      </c>
      <c r="G89">
        <v>801438</v>
      </c>
      <c r="H89">
        <v>225437</v>
      </c>
      <c r="I89">
        <v>4984</v>
      </c>
      <c r="J89">
        <v>147</v>
      </c>
      <c r="K89">
        <v>4837</v>
      </c>
      <c r="L89">
        <v>444824</v>
      </c>
    </row>
    <row r="90" spans="1:12" x14ac:dyDescent="0.25">
      <c r="A90" t="s">
        <v>785</v>
      </c>
      <c r="B90" t="s">
        <v>785</v>
      </c>
      <c r="C90" t="s">
        <v>667</v>
      </c>
      <c r="D90" t="s">
        <v>667</v>
      </c>
      <c r="E90">
        <v>3068149</v>
      </c>
      <c r="F90" s="23">
        <v>44227</v>
      </c>
      <c r="G90">
        <v>1451838</v>
      </c>
      <c r="H90">
        <v>403046</v>
      </c>
      <c r="I90">
        <v>18145</v>
      </c>
      <c r="J90">
        <v>94</v>
      </c>
      <c r="K90">
        <v>18051</v>
      </c>
      <c r="L90">
        <v>565510</v>
      </c>
    </row>
    <row r="91" spans="1:12" x14ac:dyDescent="0.25">
      <c r="A91" t="s">
        <v>785</v>
      </c>
      <c r="B91" t="s">
        <v>785</v>
      </c>
      <c r="C91" t="s">
        <v>425</v>
      </c>
      <c r="D91" t="s">
        <v>425</v>
      </c>
      <c r="E91">
        <v>1657599</v>
      </c>
      <c r="F91" s="23">
        <v>44108</v>
      </c>
      <c r="G91">
        <v>775019</v>
      </c>
      <c r="H91">
        <v>222012</v>
      </c>
      <c r="I91">
        <v>10064</v>
      </c>
      <c r="J91">
        <v>88</v>
      </c>
      <c r="K91">
        <v>9976</v>
      </c>
      <c r="L91">
        <v>153372</v>
      </c>
    </row>
    <row r="92" spans="1:12" x14ac:dyDescent="0.25">
      <c r="A92" t="s">
        <v>785</v>
      </c>
      <c r="B92" t="s">
        <v>785</v>
      </c>
      <c r="C92" t="s">
        <v>538</v>
      </c>
      <c r="D92" t="s">
        <v>538</v>
      </c>
      <c r="E92">
        <v>1690948</v>
      </c>
      <c r="F92" s="23">
        <v>44227</v>
      </c>
      <c r="G92">
        <v>757066</v>
      </c>
      <c r="H92">
        <v>205274</v>
      </c>
      <c r="I92">
        <v>10128</v>
      </c>
      <c r="J92">
        <v>66</v>
      </c>
      <c r="K92">
        <v>10057</v>
      </c>
      <c r="L92">
        <v>299385</v>
      </c>
    </row>
    <row r="93" spans="1:12" x14ac:dyDescent="0.25">
      <c r="A93" t="s">
        <v>785</v>
      </c>
      <c r="B93" t="s">
        <v>785</v>
      </c>
      <c r="C93" t="s">
        <v>574</v>
      </c>
      <c r="D93" t="s">
        <v>574</v>
      </c>
      <c r="E93">
        <v>1000717</v>
      </c>
      <c r="F93" s="23">
        <v>44227</v>
      </c>
      <c r="G93">
        <v>461970</v>
      </c>
      <c r="H93">
        <v>138407</v>
      </c>
      <c r="I93">
        <v>7776</v>
      </c>
      <c r="J93">
        <v>102</v>
      </c>
      <c r="K93">
        <v>7674</v>
      </c>
      <c r="L93">
        <v>336322</v>
      </c>
    </row>
    <row r="94" spans="1:12" x14ac:dyDescent="0.25">
      <c r="A94" t="s">
        <v>785</v>
      </c>
      <c r="B94" t="s">
        <v>785</v>
      </c>
      <c r="C94" t="s">
        <v>628</v>
      </c>
      <c r="D94" t="s">
        <v>628</v>
      </c>
      <c r="E94">
        <v>1994618</v>
      </c>
      <c r="F94" s="23">
        <v>44227</v>
      </c>
      <c r="G94">
        <v>965767</v>
      </c>
      <c r="H94">
        <v>260408</v>
      </c>
      <c r="I94">
        <v>12547</v>
      </c>
      <c r="J94">
        <v>111</v>
      </c>
      <c r="K94">
        <v>12435</v>
      </c>
      <c r="L94">
        <v>461755</v>
      </c>
    </row>
    <row r="95" spans="1:12" x14ac:dyDescent="0.25">
      <c r="A95" t="s">
        <v>785</v>
      </c>
      <c r="B95" t="s">
        <v>785</v>
      </c>
      <c r="C95" t="s">
        <v>700</v>
      </c>
      <c r="D95" t="s">
        <v>700</v>
      </c>
      <c r="E95">
        <v>4476044</v>
      </c>
      <c r="F95" s="23">
        <v>44227</v>
      </c>
      <c r="G95">
        <v>1974159</v>
      </c>
      <c r="H95">
        <v>680214</v>
      </c>
      <c r="I95">
        <v>18365</v>
      </c>
      <c r="J95">
        <v>339</v>
      </c>
      <c r="K95">
        <v>18023</v>
      </c>
      <c r="L95">
        <v>724350</v>
      </c>
    </row>
    <row r="96" spans="1:12" x14ac:dyDescent="0.25">
      <c r="A96" t="s">
        <v>785</v>
      </c>
      <c r="B96" t="s">
        <v>785</v>
      </c>
      <c r="C96" t="s">
        <v>571</v>
      </c>
      <c r="D96" t="s">
        <v>571</v>
      </c>
      <c r="E96">
        <v>1359054</v>
      </c>
      <c r="F96" s="23">
        <v>44227</v>
      </c>
      <c r="G96">
        <v>707588</v>
      </c>
      <c r="H96">
        <v>264665</v>
      </c>
      <c r="I96">
        <v>15111</v>
      </c>
      <c r="J96">
        <v>158</v>
      </c>
      <c r="K96">
        <v>14953</v>
      </c>
      <c r="L96">
        <v>332767</v>
      </c>
    </row>
    <row r="97" spans="1:12" x14ac:dyDescent="0.25">
      <c r="A97" t="s">
        <v>785</v>
      </c>
      <c r="B97" t="s">
        <v>785</v>
      </c>
      <c r="C97" t="s">
        <v>701</v>
      </c>
      <c r="D97" t="s">
        <v>701</v>
      </c>
      <c r="E97">
        <v>4778610</v>
      </c>
      <c r="F97" s="23">
        <v>44227</v>
      </c>
      <c r="G97">
        <v>2253919</v>
      </c>
      <c r="H97">
        <v>717015</v>
      </c>
      <c r="I97">
        <v>31398</v>
      </c>
      <c r="J97">
        <v>621</v>
      </c>
      <c r="K97">
        <v>30777</v>
      </c>
      <c r="L97">
        <v>738350</v>
      </c>
    </row>
    <row r="98" spans="1:12" x14ac:dyDescent="0.25">
      <c r="A98" t="s">
        <v>785</v>
      </c>
      <c r="B98" t="s">
        <v>785</v>
      </c>
      <c r="C98" t="s">
        <v>676</v>
      </c>
      <c r="D98" t="s">
        <v>676</v>
      </c>
      <c r="E98">
        <v>2872523</v>
      </c>
      <c r="F98" s="23">
        <v>44227</v>
      </c>
      <c r="G98">
        <v>1393762</v>
      </c>
      <c r="H98">
        <v>638181</v>
      </c>
      <c r="I98">
        <v>23432</v>
      </c>
      <c r="J98">
        <v>468</v>
      </c>
      <c r="K98">
        <v>22964</v>
      </c>
      <c r="L98">
        <v>603062</v>
      </c>
    </row>
    <row r="99" spans="1:12" x14ac:dyDescent="0.25">
      <c r="A99" t="s">
        <v>785</v>
      </c>
      <c r="B99" t="s">
        <v>785</v>
      </c>
      <c r="C99" t="s">
        <v>567</v>
      </c>
      <c r="D99" t="s">
        <v>567</v>
      </c>
      <c r="E99">
        <v>2216653</v>
      </c>
      <c r="F99" s="23">
        <v>44151</v>
      </c>
      <c r="G99">
        <v>1062349</v>
      </c>
      <c r="H99">
        <v>274319</v>
      </c>
      <c r="I99">
        <v>10353</v>
      </c>
      <c r="J99">
        <v>178</v>
      </c>
      <c r="K99">
        <v>10174</v>
      </c>
      <c r="L99">
        <v>327690</v>
      </c>
    </row>
    <row r="100" spans="1:12" x14ac:dyDescent="0.25">
      <c r="A100" t="s">
        <v>785</v>
      </c>
      <c r="B100" t="s">
        <v>785</v>
      </c>
      <c r="C100" t="s">
        <v>693</v>
      </c>
      <c r="D100" t="s">
        <v>693</v>
      </c>
      <c r="E100">
        <v>5772804</v>
      </c>
      <c r="F100" s="23">
        <v>44227</v>
      </c>
      <c r="G100">
        <v>3421614</v>
      </c>
      <c r="H100">
        <v>2366474</v>
      </c>
      <c r="I100">
        <v>147007</v>
      </c>
      <c r="J100">
        <v>2334</v>
      </c>
      <c r="K100">
        <v>144651</v>
      </c>
      <c r="L100">
        <v>749741</v>
      </c>
    </row>
    <row r="101" spans="1:12" x14ac:dyDescent="0.25">
      <c r="A101" t="s">
        <v>785</v>
      </c>
      <c r="B101" t="s">
        <v>785</v>
      </c>
      <c r="C101" t="s">
        <v>672</v>
      </c>
      <c r="D101" t="s">
        <v>672</v>
      </c>
      <c r="E101">
        <v>3273127</v>
      </c>
      <c r="F101" s="23">
        <v>44201</v>
      </c>
      <c r="G101">
        <v>1603099</v>
      </c>
      <c r="H101">
        <v>729224</v>
      </c>
      <c r="I101">
        <v>24427</v>
      </c>
      <c r="J101">
        <v>180</v>
      </c>
      <c r="K101">
        <v>24247</v>
      </c>
      <c r="L101">
        <v>580969</v>
      </c>
    </row>
    <row r="102" spans="1:12" x14ac:dyDescent="0.25">
      <c r="A102" t="s">
        <v>785</v>
      </c>
      <c r="B102" t="s">
        <v>785</v>
      </c>
      <c r="C102" t="s">
        <v>659</v>
      </c>
      <c r="D102" t="s">
        <v>659</v>
      </c>
      <c r="E102">
        <v>2962593</v>
      </c>
      <c r="F102" s="23">
        <v>44227</v>
      </c>
      <c r="G102">
        <v>1498172</v>
      </c>
      <c r="H102">
        <v>465660</v>
      </c>
      <c r="I102">
        <v>13980</v>
      </c>
      <c r="J102">
        <v>271</v>
      </c>
      <c r="K102">
        <v>13707</v>
      </c>
      <c r="L102">
        <v>528543</v>
      </c>
    </row>
    <row r="103" spans="1:12" x14ac:dyDescent="0.25">
      <c r="A103" t="s">
        <v>785</v>
      </c>
      <c r="B103" t="s">
        <v>785</v>
      </c>
      <c r="C103" t="s">
        <v>588</v>
      </c>
      <c r="D103" t="s">
        <v>588</v>
      </c>
      <c r="E103">
        <v>1897102</v>
      </c>
      <c r="F103" s="23">
        <v>44227</v>
      </c>
      <c r="G103">
        <v>995618</v>
      </c>
      <c r="H103">
        <v>366567</v>
      </c>
      <c r="I103">
        <v>17616</v>
      </c>
      <c r="J103">
        <v>134</v>
      </c>
      <c r="K103">
        <v>17482</v>
      </c>
      <c r="L103">
        <v>365135</v>
      </c>
    </row>
    <row r="104" spans="1:12" x14ac:dyDescent="0.25">
      <c r="A104" t="s">
        <v>785</v>
      </c>
      <c r="B104" t="s">
        <v>785</v>
      </c>
      <c r="C104" t="s">
        <v>680</v>
      </c>
      <c r="D104" t="s">
        <v>680</v>
      </c>
      <c r="E104">
        <v>4254782</v>
      </c>
      <c r="F104" s="23">
        <v>44227</v>
      </c>
      <c r="G104">
        <v>1991102</v>
      </c>
      <c r="H104">
        <v>555728</v>
      </c>
      <c r="I104">
        <v>20020</v>
      </c>
      <c r="J104">
        <v>155</v>
      </c>
      <c r="K104">
        <v>19864</v>
      </c>
      <c r="L104">
        <v>624579</v>
      </c>
    </row>
    <row r="105" spans="1:12" x14ac:dyDescent="0.25">
      <c r="A105" t="s">
        <v>785</v>
      </c>
      <c r="B105" t="s">
        <v>785</v>
      </c>
      <c r="C105" t="s">
        <v>713</v>
      </c>
      <c r="D105" t="s">
        <v>713</v>
      </c>
      <c r="E105">
        <v>3943098</v>
      </c>
      <c r="F105" s="23">
        <v>44227</v>
      </c>
      <c r="G105">
        <v>1868014</v>
      </c>
      <c r="H105">
        <v>736766</v>
      </c>
      <c r="I105">
        <v>23278</v>
      </c>
      <c r="J105">
        <v>255</v>
      </c>
      <c r="K105">
        <v>23020</v>
      </c>
      <c r="L105">
        <v>773112</v>
      </c>
    </row>
    <row r="106" spans="1:12" x14ac:dyDescent="0.25">
      <c r="A106" t="s">
        <v>785</v>
      </c>
      <c r="B106" t="s">
        <v>785</v>
      </c>
      <c r="C106" t="s">
        <v>417</v>
      </c>
      <c r="D106" t="s">
        <v>417</v>
      </c>
      <c r="E106">
        <v>634927</v>
      </c>
      <c r="F106" s="23">
        <v>44227</v>
      </c>
      <c r="G106">
        <v>287209</v>
      </c>
      <c r="H106">
        <v>95322</v>
      </c>
      <c r="I106">
        <v>7693</v>
      </c>
      <c r="J106">
        <v>75</v>
      </c>
      <c r="K106">
        <v>7618</v>
      </c>
      <c r="L106">
        <v>146194</v>
      </c>
    </row>
    <row r="107" spans="1:12" x14ac:dyDescent="0.25">
      <c r="A107" t="s">
        <v>785</v>
      </c>
      <c r="B107" t="s">
        <v>785</v>
      </c>
      <c r="C107" t="s">
        <v>460</v>
      </c>
      <c r="D107" t="s">
        <v>460</v>
      </c>
      <c r="E107">
        <v>656916</v>
      </c>
      <c r="F107" s="23">
        <v>44151</v>
      </c>
      <c r="G107">
        <v>300967</v>
      </c>
      <c r="H107">
        <v>108766</v>
      </c>
      <c r="I107">
        <v>4404</v>
      </c>
      <c r="J107">
        <v>36</v>
      </c>
      <c r="K107">
        <v>4368</v>
      </c>
      <c r="L107">
        <v>201633</v>
      </c>
    </row>
    <row r="108" spans="1:12" x14ac:dyDescent="0.25">
      <c r="A108" t="s">
        <v>785</v>
      </c>
      <c r="B108" t="s">
        <v>785</v>
      </c>
      <c r="C108" t="s">
        <v>627</v>
      </c>
      <c r="D108" t="s">
        <v>627</v>
      </c>
      <c r="E108">
        <v>3419622</v>
      </c>
      <c r="F108" s="23">
        <v>44227</v>
      </c>
      <c r="G108">
        <v>1511464</v>
      </c>
      <c r="H108">
        <v>424182</v>
      </c>
      <c r="I108">
        <v>9185</v>
      </c>
      <c r="J108">
        <v>127</v>
      </c>
      <c r="K108">
        <v>9058</v>
      </c>
      <c r="L108">
        <v>457819</v>
      </c>
    </row>
    <row r="109" spans="1:12" x14ac:dyDescent="0.25">
      <c r="A109" t="s">
        <v>785</v>
      </c>
      <c r="B109" t="s">
        <v>785</v>
      </c>
      <c r="C109" t="s">
        <v>663</v>
      </c>
      <c r="D109" t="s">
        <v>663</v>
      </c>
      <c r="E109">
        <v>3318176</v>
      </c>
      <c r="F109" s="23">
        <v>44227</v>
      </c>
      <c r="G109">
        <v>1670590</v>
      </c>
      <c r="H109">
        <v>684755</v>
      </c>
      <c r="I109">
        <v>15195</v>
      </c>
      <c r="J109">
        <v>170</v>
      </c>
      <c r="K109">
        <v>15025</v>
      </c>
      <c r="L109">
        <v>544035</v>
      </c>
    </row>
    <row r="110" spans="1:12" x14ac:dyDescent="0.25">
      <c r="A110" t="s">
        <v>785</v>
      </c>
      <c r="B110" t="s">
        <v>785</v>
      </c>
      <c r="C110" t="s">
        <v>630</v>
      </c>
      <c r="D110" t="s">
        <v>630</v>
      </c>
      <c r="E110">
        <v>2228397</v>
      </c>
      <c r="F110" s="23">
        <v>44227</v>
      </c>
      <c r="G110">
        <v>1069993</v>
      </c>
      <c r="H110">
        <v>369925</v>
      </c>
      <c r="I110">
        <v>17222</v>
      </c>
      <c r="J110">
        <v>129</v>
      </c>
      <c r="K110">
        <v>17093</v>
      </c>
      <c r="L110">
        <v>465122</v>
      </c>
    </row>
    <row r="111" spans="1:12" x14ac:dyDescent="0.25">
      <c r="A111" t="s">
        <v>785</v>
      </c>
      <c r="B111" t="s">
        <v>785</v>
      </c>
      <c r="C111" t="s">
        <v>525</v>
      </c>
      <c r="D111" t="s">
        <v>525</v>
      </c>
      <c r="E111">
        <v>3495021</v>
      </c>
      <c r="F111" s="23">
        <v>44227</v>
      </c>
      <c r="G111">
        <v>1671469</v>
      </c>
      <c r="H111">
        <v>478638</v>
      </c>
      <c r="I111">
        <v>19827</v>
      </c>
      <c r="J111">
        <v>192</v>
      </c>
      <c r="K111">
        <v>19632</v>
      </c>
      <c r="L111">
        <v>285797</v>
      </c>
    </row>
    <row r="112" spans="1:12" x14ac:dyDescent="0.25">
      <c r="A112" t="s">
        <v>785</v>
      </c>
      <c r="B112" t="s">
        <v>785</v>
      </c>
      <c r="C112" t="s">
        <v>666</v>
      </c>
      <c r="D112" t="s">
        <v>666</v>
      </c>
      <c r="E112">
        <v>3935042</v>
      </c>
      <c r="F112" s="23">
        <v>44227</v>
      </c>
      <c r="G112">
        <v>1784016</v>
      </c>
      <c r="H112">
        <v>469332</v>
      </c>
      <c r="I112">
        <v>20890</v>
      </c>
      <c r="J112">
        <v>358</v>
      </c>
      <c r="K112">
        <v>20532</v>
      </c>
      <c r="L112">
        <v>562223</v>
      </c>
    </row>
    <row r="113" spans="1:12" x14ac:dyDescent="0.25">
      <c r="A113" t="s">
        <v>719</v>
      </c>
      <c r="B113" t="s">
        <v>719</v>
      </c>
      <c r="C113" t="s">
        <v>719</v>
      </c>
      <c r="D113" t="s">
        <v>719</v>
      </c>
      <c r="E113">
        <v>1055450</v>
      </c>
      <c r="F113" s="23">
        <v>44500</v>
      </c>
      <c r="G113">
        <v>926035</v>
      </c>
      <c r="H113">
        <v>546981</v>
      </c>
      <c r="I113">
        <v>65351</v>
      </c>
      <c r="J113">
        <v>820</v>
      </c>
      <c r="K113">
        <v>64495</v>
      </c>
      <c r="L113">
        <v>825526</v>
      </c>
    </row>
    <row r="114" spans="1:12" x14ac:dyDescent="0.25">
      <c r="A114" t="s">
        <v>818</v>
      </c>
      <c r="B114" t="s">
        <v>818</v>
      </c>
      <c r="C114" t="s">
        <v>107</v>
      </c>
      <c r="D114" t="s">
        <v>107</v>
      </c>
      <c r="E114">
        <v>826165</v>
      </c>
      <c r="F114" s="23">
        <v>43996</v>
      </c>
      <c r="G114">
        <v>537459</v>
      </c>
      <c r="H114">
        <v>271570</v>
      </c>
      <c r="I114">
        <v>27278</v>
      </c>
      <c r="J114">
        <v>396</v>
      </c>
      <c r="K114">
        <v>26880</v>
      </c>
      <c r="L114">
        <v>16388</v>
      </c>
    </row>
    <row r="115" spans="1:12" x14ac:dyDescent="0.25">
      <c r="A115" t="s">
        <v>818</v>
      </c>
      <c r="B115" t="s">
        <v>818</v>
      </c>
      <c r="C115" t="s">
        <v>118</v>
      </c>
      <c r="D115" t="s">
        <v>118</v>
      </c>
      <c r="E115">
        <v>1305343</v>
      </c>
      <c r="F115" s="23">
        <v>43996</v>
      </c>
      <c r="G115">
        <v>617777</v>
      </c>
      <c r="H115">
        <v>211945</v>
      </c>
      <c r="I115">
        <v>43085</v>
      </c>
      <c r="J115">
        <v>471</v>
      </c>
      <c r="K115">
        <v>42611</v>
      </c>
      <c r="L115">
        <v>25358</v>
      </c>
    </row>
    <row r="116" spans="1:12" x14ac:dyDescent="0.25">
      <c r="A116" t="s">
        <v>818</v>
      </c>
      <c r="B116" t="s">
        <v>818</v>
      </c>
      <c r="C116" t="s">
        <v>125</v>
      </c>
      <c r="D116" t="s">
        <v>125</v>
      </c>
      <c r="E116">
        <v>1302253</v>
      </c>
      <c r="F116" s="23">
        <v>43974</v>
      </c>
      <c r="G116">
        <v>443759</v>
      </c>
      <c r="H116">
        <v>178775</v>
      </c>
      <c r="I116">
        <v>21066</v>
      </c>
      <c r="J116">
        <v>188</v>
      </c>
      <c r="K116">
        <v>20845</v>
      </c>
      <c r="L116">
        <v>15055</v>
      </c>
    </row>
    <row r="117" spans="1:12" x14ac:dyDescent="0.25">
      <c r="A117" t="s">
        <v>818</v>
      </c>
      <c r="B117" t="s">
        <v>818</v>
      </c>
      <c r="C117" t="s">
        <v>86</v>
      </c>
      <c r="D117" t="s">
        <v>86</v>
      </c>
      <c r="E117">
        <v>229832</v>
      </c>
      <c r="F117" s="23">
        <v>43996</v>
      </c>
      <c r="G117">
        <v>103247</v>
      </c>
      <c r="H117">
        <v>44245</v>
      </c>
      <c r="I117">
        <v>8324</v>
      </c>
      <c r="J117">
        <v>55</v>
      </c>
      <c r="K117">
        <v>8263</v>
      </c>
      <c r="L117">
        <v>5401</v>
      </c>
    </row>
    <row r="118" spans="1:12" x14ac:dyDescent="0.25">
      <c r="A118" t="s">
        <v>818</v>
      </c>
      <c r="B118" t="s">
        <v>818</v>
      </c>
      <c r="C118" t="s">
        <v>84</v>
      </c>
      <c r="D118" t="s">
        <v>84</v>
      </c>
      <c r="E118">
        <v>533638</v>
      </c>
      <c r="F118" s="23">
        <v>43996</v>
      </c>
      <c r="G118">
        <v>158243</v>
      </c>
      <c r="H118">
        <v>80855</v>
      </c>
      <c r="I118">
        <v>10840</v>
      </c>
      <c r="J118">
        <v>25</v>
      </c>
      <c r="K118">
        <v>10809</v>
      </c>
      <c r="L118">
        <v>6588</v>
      </c>
    </row>
    <row r="119" spans="1:12" x14ac:dyDescent="0.25">
      <c r="A119" t="s">
        <v>818</v>
      </c>
      <c r="B119" t="s">
        <v>818</v>
      </c>
      <c r="C119" t="s">
        <v>91</v>
      </c>
      <c r="D119" t="s">
        <v>91</v>
      </c>
      <c r="E119">
        <v>799199</v>
      </c>
      <c r="F119" s="23">
        <v>43996</v>
      </c>
      <c r="G119">
        <v>509782</v>
      </c>
      <c r="H119">
        <v>224591</v>
      </c>
      <c r="I119">
        <v>27239</v>
      </c>
      <c r="J119">
        <v>545</v>
      </c>
      <c r="K119">
        <v>26690</v>
      </c>
      <c r="L119">
        <v>15120</v>
      </c>
    </row>
    <row r="120" spans="1:12" x14ac:dyDescent="0.25">
      <c r="A120" t="s">
        <v>818</v>
      </c>
      <c r="B120" t="s">
        <v>818</v>
      </c>
      <c r="C120" t="s">
        <v>128</v>
      </c>
      <c r="D120" t="s">
        <v>128</v>
      </c>
      <c r="E120">
        <v>3343079</v>
      </c>
      <c r="F120" s="23">
        <v>43996</v>
      </c>
      <c r="G120">
        <v>1012391</v>
      </c>
      <c r="H120">
        <v>525445</v>
      </c>
      <c r="I120">
        <v>96880</v>
      </c>
      <c r="J120">
        <v>1798</v>
      </c>
      <c r="K120">
        <v>95028</v>
      </c>
      <c r="L120">
        <v>53460</v>
      </c>
    </row>
    <row r="121" spans="1:12" x14ac:dyDescent="0.25">
      <c r="A121" t="s">
        <v>818</v>
      </c>
      <c r="B121" t="s">
        <v>818</v>
      </c>
      <c r="C121" t="s">
        <v>101</v>
      </c>
      <c r="D121" t="s">
        <v>101</v>
      </c>
      <c r="E121">
        <v>597653</v>
      </c>
      <c r="F121" s="23">
        <v>43996</v>
      </c>
      <c r="G121">
        <v>293987</v>
      </c>
      <c r="H121">
        <v>99137</v>
      </c>
      <c r="I121">
        <v>19701</v>
      </c>
      <c r="J121">
        <v>194</v>
      </c>
      <c r="K121">
        <v>19506</v>
      </c>
      <c r="L121">
        <v>11946</v>
      </c>
    </row>
    <row r="122" spans="1:12" x14ac:dyDescent="0.25">
      <c r="A122" t="s">
        <v>818</v>
      </c>
      <c r="B122" t="s">
        <v>818</v>
      </c>
      <c r="C122" t="s">
        <v>121</v>
      </c>
      <c r="D122" t="s">
        <v>121</v>
      </c>
      <c r="E122">
        <v>1620632</v>
      </c>
      <c r="F122" s="23">
        <v>43996</v>
      </c>
      <c r="G122">
        <v>896087</v>
      </c>
      <c r="H122">
        <v>317605</v>
      </c>
      <c r="I122">
        <v>57636</v>
      </c>
      <c r="J122">
        <v>838</v>
      </c>
      <c r="K122">
        <v>56766</v>
      </c>
      <c r="L122">
        <v>32834</v>
      </c>
    </row>
    <row r="123" spans="1:12" x14ac:dyDescent="0.25">
      <c r="A123" t="s">
        <v>818</v>
      </c>
      <c r="B123" t="s">
        <v>818</v>
      </c>
      <c r="C123" t="s">
        <v>105</v>
      </c>
      <c r="D123" t="s">
        <v>105</v>
      </c>
      <c r="E123">
        <v>852043</v>
      </c>
      <c r="F123" s="23">
        <v>43996</v>
      </c>
      <c r="G123">
        <v>435884</v>
      </c>
      <c r="H123">
        <v>182747</v>
      </c>
      <c r="I123">
        <v>27093</v>
      </c>
      <c r="J123">
        <v>212</v>
      </c>
      <c r="K123">
        <v>26867</v>
      </c>
      <c r="L123">
        <v>16088</v>
      </c>
    </row>
    <row r="124" spans="1:12" x14ac:dyDescent="0.25">
      <c r="A124" t="s">
        <v>818</v>
      </c>
      <c r="B124" t="s">
        <v>818</v>
      </c>
      <c r="C124" t="s">
        <v>109</v>
      </c>
      <c r="D124" t="s">
        <v>109</v>
      </c>
      <c r="E124">
        <v>584667</v>
      </c>
      <c r="F124" s="23">
        <v>43996</v>
      </c>
      <c r="G124">
        <v>402362</v>
      </c>
      <c r="H124">
        <v>173494</v>
      </c>
      <c r="I124">
        <v>22771</v>
      </c>
      <c r="J124">
        <v>267</v>
      </c>
      <c r="K124">
        <v>22503</v>
      </c>
      <c r="L124">
        <v>14214</v>
      </c>
    </row>
    <row r="125" spans="1:12" x14ac:dyDescent="0.25">
      <c r="A125" t="s">
        <v>818</v>
      </c>
      <c r="B125" t="s">
        <v>818</v>
      </c>
      <c r="C125" t="s">
        <v>93</v>
      </c>
      <c r="D125" t="s">
        <v>93</v>
      </c>
      <c r="E125">
        <v>578326</v>
      </c>
      <c r="F125" s="23">
        <v>43996</v>
      </c>
      <c r="G125">
        <v>317695</v>
      </c>
      <c r="H125">
        <v>100468</v>
      </c>
      <c r="I125">
        <v>13139</v>
      </c>
      <c r="J125">
        <v>99</v>
      </c>
      <c r="K125">
        <v>13036</v>
      </c>
      <c r="L125">
        <v>8176</v>
      </c>
    </row>
    <row r="126" spans="1:12" x14ac:dyDescent="0.25">
      <c r="A126" t="s">
        <v>818</v>
      </c>
      <c r="B126" t="s">
        <v>818</v>
      </c>
      <c r="C126" t="s">
        <v>151</v>
      </c>
      <c r="D126" t="s">
        <v>151</v>
      </c>
      <c r="E126">
        <v>1206563</v>
      </c>
      <c r="F126" s="23">
        <v>43996</v>
      </c>
      <c r="G126">
        <v>650457</v>
      </c>
      <c r="H126">
        <v>287588</v>
      </c>
      <c r="I126">
        <v>54847</v>
      </c>
      <c r="J126">
        <v>580</v>
      </c>
      <c r="K126">
        <v>54228</v>
      </c>
      <c r="L126">
        <v>37457</v>
      </c>
    </row>
    <row r="127" spans="1:12" x14ac:dyDescent="0.25">
      <c r="A127" t="s">
        <v>818</v>
      </c>
      <c r="B127" t="s">
        <v>818</v>
      </c>
      <c r="C127" t="s">
        <v>106</v>
      </c>
      <c r="D127" t="s">
        <v>106</v>
      </c>
      <c r="E127">
        <v>659039</v>
      </c>
      <c r="F127" s="23">
        <v>43996</v>
      </c>
      <c r="G127">
        <v>375503</v>
      </c>
      <c r="H127">
        <v>128177</v>
      </c>
      <c r="I127">
        <v>26980</v>
      </c>
      <c r="J127">
        <v>177</v>
      </c>
      <c r="K127">
        <v>26798</v>
      </c>
      <c r="L127">
        <v>16179</v>
      </c>
    </row>
    <row r="128" spans="1:12" x14ac:dyDescent="0.25">
      <c r="A128" t="s">
        <v>818</v>
      </c>
      <c r="B128" t="s">
        <v>818</v>
      </c>
      <c r="C128" t="s">
        <v>104</v>
      </c>
      <c r="D128" t="s">
        <v>104</v>
      </c>
      <c r="E128">
        <v>1032275</v>
      </c>
      <c r="F128" s="23">
        <v>43996</v>
      </c>
      <c r="G128">
        <v>738333</v>
      </c>
      <c r="H128">
        <v>428365</v>
      </c>
      <c r="I128">
        <v>31365</v>
      </c>
      <c r="J128">
        <v>365</v>
      </c>
      <c r="K128">
        <v>31000</v>
      </c>
      <c r="L128">
        <v>17865</v>
      </c>
    </row>
    <row r="129" spans="1:12" x14ac:dyDescent="0.25">
      <c r="A129" t="s">
        <v>818</v>
      </c>
      <c r="B129" t="s">
        <v>818</v>
      </c>
      <c r="C129" t="s">
        <v>112</v>
      </c>
      <c r="D129" t="s">
        <v>112</v>
      </c>
      <c r="E129">
        <v>701707</v>
      </c>
      <c r="F129" s="23">
        <v>43996</v>
      </c>
      <c r="G129">
        <v>282508</v>
      </c>
      <c r="H129">
        <v>109857</v>
      </c>
      <c r="I129">
        <v>23921</v>
      </c>
      <c r="J129">
        <v>167</v>
      </c>
      <c r="K129">
        <v>23753</v>
      </c>
      <c r="L129">
        <v>14882</v>
      </c>
    </row>
    <row r="130" spans="1:12" x14ac:dyDescent="0.25">
      <c r="A130" t="s">
        <v>818</v>
      </c>
      <c r="B130" t="s">
        <v>818</v>
      </c>
      <c r="C130" t="s">
        <v>81</v>
      </c>
      <c r="D130" t="s">
        <v>81</v>
      </c>
      <c r="E130">
        <v>140206</v>
      </c>
      <c r="F130" s="23">
        <v>43996</v>
      </c>
      <c r="G130">
        <v>53032</v>
      </c>
      <c r="H130">
        <v>19468</v>
      </c>
      <c r="I130">
        <v>4019</v>
      </c>
      <c r="J130">
        <v>14</v>
      </c>
      <c r="K130">
        <v>4005</v>
      </c>
      <c r="L130">
        <v>2813</v>
      </c>
    </row>
    <row r="131" spans="1:12" x14ac:dyDescent="0.25">
      <c r="A131" t="s">
        <v>818</v>
      </c>
      <c r="B131" t="s">
        <v>818</v>
      </c>
      <c r="C131" t="s">
        <v>168</v>
      </c>
      <c r="D131" t="s">
        <v>168</v>
      </c>
      <c r="E131">
        <v>4062160</v>
      </c>
      <c r="F131" s="23">
        <v>43996</v>
      </c>
      <c r="G131">
        <v>1557999</v>
      </c>
      <c r="H131">
        <v>915437</v>
      </c>
      <c r="I131">
        <v>158035</v>
      </c>
      <c r="J131">
        <v>3139</v>
      </c>
      <c r="K131">
        <v>154852</v>
      </c>
      <c r="L131">
        <v>91721</v>
      </c>
    </row>
    <row r="132" spans="1:12" x14ac:dyDescent="0.25">
      <c r="A132" t="s">
        <v>818</v>
      </c>
      <c r="B132" t="s">
        <v>818</v>
      </c>
      <c r="C132" t="s">
        <v>402</v>
      </c>
      <c r="D132" t="s">
        <v>402</v>
      </c>
      <c r="E132">
        <v>1537520</v>
      </c>
      <c r="F132" s="23">
        <v>44144</v>
      </c>
      <c r="G132">
        <v>1028876</v>
      </c>
      <c r="H132">
        <v>530711</v>
      </c>
      <c r="I132">
        <v>56077</v>
      </c>
      <c r="J132">
        <v>515</v>
      </c>
      <c r="K132">
        <v>55557</v>
      </c>
      <c r="L132">
        <v>152985</v>
      </c>
    </row>
    <row r="133" spans="1:12" x14ac:dyDescent="0.25">
      <c r="A133" t="s">
        <v>818</v>
      </c>
      <c r="B133" t="s">
        <v>818</v>
      </c>
      <c r="C133" t="s">
        <v>95</v>
      </c>
      <c r="D133" t="s">
        <v>95</v>
      </c>
      <c r="E133">
        <v>249000</v>
      </c>
      <c r="F133" s="23">
        <v>43996</v>
      </c>
      <c r="G133">
        <v>134654</v>
      </c>
      <c r="H133">
        <v>81437</v>
      </c>
      <c r="I133">
        <v>8066</v>
      </c>
      <c r="J133">
        <v>20</v>
      </c>
      <c r="K133">
        <v>8041</v>
      </c>
      <c r="L133">
        <v>5756</v>
      </c>
    </row>
    <row r="134" spans="1:12" x14ac:dyDescent="0.25">
      <c r="A134" t="s">
        <v>818</v>
      </c>
      <c r="B134" t="s">
        <v>818</v>
      </c>
      <c r="C134" t="s">
        <v>96</v>
      </c>
      <c r="D134" t="s">
        <v>96</v>
      </c>
      <c r="E134">
        <v>660280</v>
      </c>
      <c r="F134" s="23">
        <v>43996</v>
      </c>
      <c r="G134">
        <v>419247</v>
      </c>
      <c r="H134">
        <v>163526</v>
      </c>
      <c r="I134">
        <v>29029</v>
      </c>
      <c r="J134">
        <v>224</v>
      </c>
      <c r="K134">
        <v>28805</v>
      </c>
      <c r="L134">
        <v>16344</v>
      </c>
    </row>
    <row r="135" spans="1:12" x14ac:dyDescent="0.25">
      <c r="A135" t="s">
        <v>818</v>
      </c>
      <c r="B135" t="s">
        <v>818</v>
      </c>
      <c r="C135" t="s">
        <v>370</v>
      </c>
      <c r="D135" t="s">
        <v>370</v>
      </c>
      <c r="E135">
        <v>420661</v>
      </c>
      <c r="F135" s="23">
        <v>44153</v>
      </c>
      <c r="G135">
        <v>468885</v>
      </c>
      <c r="H135">
        <v>277031</v>
      </c>
      <c r="I135">
        <v>33673</v>
      </c>
      <c r="J135">
        <v>245</v>
      </c>
      <c r="K135">
        <v>33426</v>
      </c>
      <c r="L135">
        <v>120414</v>
      </c>
    </row>
    <row r="136" spans="1:12" x14ac:dyDescent="0.25">
      <c r="A136" t="s">
        <v>818</v>
      </c>
      <c r="B136" t="s">
        <v>818</v>
      </c>
      <c r="C136" t="s">
        <v>100</v>
      </c>
      <c r="D136" t="s">
        <v>100</v>
      </c>
      <c r="E136">
        <v>748593</v>
      </c>
      <c r="F136" s="23">
        <v>43996</v>
      </c>
      <c r="G136">
        <v>405744</v>
      </c>
      <c r="H136">
        <v>171484</v>
      </c>
      <c r="I136">
        <v>23636</v>
      </c>
      <c r="J136">
        <v>224</v>
      </c>
      <c r="K136">
        <v>23407</v>
      </c>
      <c r="L136">
        <v>13869</v>
      </c>
    </row>
    <row r="137" spans="1:12" x14ac:dyDescent="0.25">
      <c r="A137" t="s">
        <v>809</v>
      </c>
      <c r="B137" t="s">
        <v>809</v>
      </c>
      <c r="C137" t="s">
        <v>250</v>
      </c>
      <c r="D137" t="s">
        <v>250</v>
      </c>
      <c r="E137">
        <v>343709</v>
      </c>
      <c r="F137" s="23">
        <v>44124</v>
      </c>
      <c r="G137">
        <v>387772</v>
      </c>
      <c r="H137">
        <v>183553</v>
      </c>
      <c r="I137">
        <v>5920</v>
      </c>
      <c r="J137">
        <v>3</v>
      </c>
      <c r="K137">
        <v>5910</v>
      </c>
      <c r="L137">
        <v>47773</v>
      </c>
    </row>
    <row r="138" spans="1:12" x14ac:dyDescent="0.25">
      <c r="A138" t="s">
        <v>809</v>
      </c>
      <c r="B138" t="s">
        <v>809</v>
      </c>
      <c r="C138" t="s">
        <v>187</v>
      </c>
      <c r="D138" t="s">
        <v>187</v>
      </c>
      <c r="E138">
        <v>191173</v>
      </c>
      <c r="F138" s="23">
        <v>44124</v>
      </c>
      <c r="G138">
        <v>234202</v>
      </c>
      <c r="H138">
        <v>155547</v>
      </c>
      <c r="I138">
        <v>3543</v>
      </c>
      <c r="J138">
        <v>1</v>
      </c>
      <c r="K138">
        <v>3516</v>
      </c>
      <c r="L138">
        <v>21109</v>
      </c>
    </row>
    <row r="139" spans="1:12" x14ac:dyDescent="0.25">
      <c r="A139" t="s">
        <v>809</v>
      </c>
      <c r="B139" t="s">
        <v>809</v>
      </c>
      <c r="C139" t="s">
        <v>146</v>
      </c>
      <c r="D139" t="s">
        <v>146</v>
      </c>
      <c r="E139">
        <v>52074</v>
      </c>
      <c r="F139" s="23">
        <v>44124</v>
      </c>
      <c r="G139">
        <v>38779</v>
      </c>
      <c r="H139">
        <v>31153</v>
      </c>
      <c r="I139">
        <v>1218</v>
      </c>
      <c r="J139">
        <v>0</v>
      </c>
      <c r="K139">
        <v>1218</v>
      </c>
      <c r="L139">
        <v>8868</v>
      </c>
    </row>
    <row r="140" spans="1:12" x14ac:dyDescent="0.25">
      <c r="A140" t="s">
        <v>781</v>
      </c>
      <c r="B140" t="s">
        <v>781</v>
      </c>
      <c r="C140" t="s">
        <v>781</v>
      </c>
      <c r="D140" t="s">
        <v>781</v>
      </c>
      <c r="E140">
        <v>19814000</v>
      </c>
      <c r="F140" s="23">
        <v>44500</v>
      </c>
      <c r="G140">
        <v>13055636</v>
      </c>
      <c r="H140">
        <v>7425404</v>
      </c>
      <c r="I140">
        <v>1439870</v>
      </c>
      <c r="J140">
        <v>25091</v>
      </c>
      <c r="K140">
        <v>1414431</v>
      </c>
      <c r="L140">
        <v>30147688</v>
      </c>
    </row>
    <row r="141" spans="1:12" x14ac:dyDescent="0.25">
      <c r="A141" t="s">
        <v>786</v>
      </c>
      <c r="B141" t="s">
        <v>786</v>
      </c>
      <c r="C141" t="s">
        <v>608</v>
      </c>
      <c r="D141" t="s">
        <v>608</v>
      </c>
      <c r="E141">
        <v>817761</v>
      </c>
      <c r="G141">
        <v>600586</v>
      </c>
      <c r="H141">
        <v>424066</v>
      </c>
      <c r="I141">
        <v>0</v>
      </c>
      <c r="J141">
        <v>0</v>
      </c>
      <c r="K141">
        <v>0</v>
      </c>
      <c r="L141">
        <v>400702</v>
      </c>
    </row>
    <row r="142" spans="1:12" x14ac:dyDescent="0.25">
      <c r="A142" t="s">
        <v>786</v>
      </c>
      <c r="B142" t="s">
        <v>786</v>
      </c>
      <c r="C142" t="s">
        <v>561</v>
      </c>
      <c r="D142" t="s">
        <v>561</v>
      </c>
      <c r="E142">
        <v>639962</v>
      </c>
      <c r="G142">
        <v>661972</v>
      </c>
      <c r="H142">
        <v>487016</v>
      </c>
      <c r="I142">
        <v>0</v>
      </c>
      <c r="J142">
        <v>0</v>
      </c>
      <c r="K142">
        <v>0</v>
      </c>
      <c r="L142">
        <v>313581</v>
      </c>
    </row>
    <row r="143" spans="1:12" x14ac:dyDescent="0.25">
      <c r="A143" t="s">
        <v>787</v>
      </c>
      <c r="B143" t="s">
        <v>787</v>
      </c>
      <c r="C143" t="s">
        <v>773</v>
      </c>
      <c r="D143" t="s">
        <v>773</v>
      </c>
      <c r="E143">
        <v>7208200</v>
      </c>
      <c r="F143" s="23">
        <v>44229</v>
      </c>
      <c r="G143">
        <v>5961594</v>
      </c>
      <c r="H143">
        <v>3439921</v>
      </c>
      <c r="I143">
        <v>238334</v>
      </c>
      <c r="J143">
        <v>3411</v>
      </c>
      <c r="K143">
        <v>234889</v>
      </c>
      <c r="L143">
        <v>2675659</v>
      </c>
    </row>
    <row r="144" spans="1:12" x14ac:dyDescent="0.25">
      <c r="A144" t="s">
        <v>787</v>
      </c>
      <c r="B144" t="s">
        <v>787</v>
      </c>
      <c r="C144" t="s">
        <v>475</v>
      </c>
      <c r="D144" t="s">
        <v>475</v>
      </c>
      <c r="E144">
        <v>1513614</v>
      </c>
      <c r="F144" s="23">
        <v>44229</v>
      </c>
      <c r="G144">
        <v>927389</v>
      </c>
      <c r="H144">
        <v>551970</v>
      </c>
      <c r="I144">
        <v>10810</v>
      </c>
      <c r="J144">
        <v>102</v>
      </c>
      <c r="K144">
        <v>10708</v>
      </c>
      <c r="L144">
        <v>217670</v>
      </c>
    </row>
    <row r="145" spans="1:12" x14ac:dyDescent="0.25">
      <c r="A145" t="s">
        <v>787</v>
      </c>
      <c r="B145" t="s">
        <v>787</v>
      </c>
      <c r="C145" t="s">
        <v>443</v>
      </c>
      <c r="D145" t="s">
        <v>443</v>
      </c>
      <c r="E145">
        <v>2090276</v>
      </c>
      <c r="F145" s="23">
        <v>44229</v>
      </c>
      <c r="G145">
        <v>1471865</v>
      </c>
      <c r="H145">
        <v>935893</v>
      </c>
      <c r="I145">
        <v>9637</v>
      </c>
      <c r="J145">
        <v>49</v>
      </c>
      <c r="K145">
        <v>9581</v>
      </c>
      <c r="L145">
        <v>176669</v>
      </c>
    </row>
    <row r="146" spans="1:12" x14ac:dyDescent="0.25">
      <c r="A146" t="s">
        <v>787</v>
      </c>
      <c r="B146" t="s">
        <v>787</v>
      </c>
      <c r="C146" t="s">
        <v>396</v>
      </c>
      <c r="D146" t="s">
        <v>396</v>
      </c>
      <c r="E146">
        <v>1051746</v>
      </c>
      <c r="F146" s="23">
        <v>44229</v>
      </c>
      <c r="G146">
        <v>717964</v>
      </c>
      <c r="H146">
        <v>522361</v>
      </c>
      <c r="I146">
        <v>5186</v>
      </c>
      <c r="J146">
        <v>78</v>
      </c>
      <c r="K146">
        <v>5108</v>
      </c>
      <c r="L146">
        <v>124775</v>
      </c>
    </row>
    <row r="147" spans="1:12" x14ac:dyDescent="0.25">
      <c r="A147" t="s">
        <v>787</v>
      </c>
      <c r="B147" t="s">
        <v>787</v>
      </c>
      <c r="C147" t="s">
        <v>479</v>
      </c>
      <c r="D147" t="s">
        <v>479</v>
      </c>
      <c r="E147">
        <v>3116045</v>
      </c>
      <c r="F147" s="23">
        <v>44229</v>
      </c>
      <c r="G147">
        <v>2140492</v>
      </c>
      <c r="H147">
        <v>1157901</v>
      </c>
      <c r="I147">
        <v>13631</v>
      </c>
      <c r="J147">
        <v>162</v>
      </c>
      <c r="K147">
        <v>13469</v>
      </c>
      <c r="L147">
        <v>225342</v>
      </c>
    </row>
    <row r="148" spans="1:12" x14ac:dyDescent="0.25">
      <c r="A148" t="s">
        <v>787</v>
      </c>
      <c r="B148" t="s">
        <v>787</v>
      </c>
      <c r="C148" t="s">
        <v>432</v>
      </c>
      <c r="D148" t="s">
        <v>432</v>
      </c>
      <c r="E148">
        <v>1550822</v>
      </c>
      <c r="F148" s="23">
        <v>44229</v>
      </c>
      <c r="G148">
        <v>1217587</v>
      </c>
      <c r="H148">
        <v>669742</v>
      </c>
      <c r="I148">
        <v>11426</v>
      </c>
      <c r="J148">
        <v>118</v>
      </c>
      <c r="K148">
        <v>11308</v>
      </c>
      <c r="L148">
        <v>161770</v>
      </c>
    </row>
    <row r="149" spans="1:12" x14ac:dyDescent="0.25">
      <c r="A149" t="s">
        <v>787</v>
      </c>
      <c r="B149" t="s">
        <v>787</v>
      </c>
      <c r="C149" t="s">
        <v>604</v>
      </c>
      <c r="D149" t="s">
        <v>604</v>
      </c>
      <c r="E149">
        <v>2877961</v>
      </c>
      <c r="F149" s="23">
        <v>44229</v>
      </c>
      <c r="G149">
        <v>1680398</v>
      </c>
      <c r="H149">
        <v>986097</v>
      </c>
      <c r="I149">
        <v>21447</v>
      </c>
      <c r="J149">
        <v>301</v>
      </c>
      <c r="K149">
        <v>21143</v>
      </c>
      <c r="L149">
        <v>403557</v>
      </c>
    </row>
    <row r="150" spans="1:12" x14ac:dyDescent="0.25">
      <c r="A150" t="s">
        <v>787</v>
      </c>
      <c r="B150" t="s">
        <v>787</v>
      </c>
      <c r="C150" t="s">
        <v>364</v>
      </c>
      <c r="D150" t="s">
        <v>364</v>
      </c>
      <c r="E150">
        <v>656005</v>
      </c>
      <c r="F150" s="23">
        <v>44229</v>
      </c>
      <c r="G150">
        <v>378232</v>
      </c>
      <c r="H150">
        <v>228691</v>
      </c>
      <c r="I150">
        <v>2218</v>
      </c>
      <c r="J150">
        <v>42</v>
      </c>
      <c r="K150">
        <v>2176</v>
      </c>
      <c r="L150">
        <v>99668</v>
      </c>
    </row>
    <row r="151" spans="1:12" x14ac:dyDescent="0.25">
      <c r="A151" t="s">
        <v>787</v>
      </c>
      <c r="B151" t="s">
        <v>787</v>
      </c>
      <c r="C151" t="s">
        <v>355</v>
      </c>
      <c r="D151" t="s">
        <v>355</v>
      </c>
      <c r="E151">
        <v>1071831</v>
      </c>
      <c r="F151" s="23">
        <v>44229</v>
      </c>
      <c r="G151">
        <v>635695</v>
      </c>
      <c r="H151">
        <v>420157</v>
      </c>
      <c r="I151">
        <v>3395</v>
      </c>
      <c r="J151">
        <v>38</v>
      </c>
      <c r="K151">
        <v>3357</v>
      </c>
      <c r="L151">
        <v>95535</v>
      </c>
    </row>
    <row r="152" spans="1:12" x14ac:dyDescent="0.25">
      <c r="A152" t="s">
        <v>787</v>
      </c>
      <c r="B152" t="s">
        <v>787</v>
      </c>
      <c r="C152" t="s">
        <v>478</v>
      </c>
      <c r="D152" t="s">
        <v>478</v>
      </c>
      <c r="E152">
        <v>2126558</v>
      </c>
      <c r="F152" s="23">
        <v>44229</v>
      </c>
      <c r="G152">
        <v>1499052</v>
      </c>
      <c r="H152">
        <v>631818</v>
      </c>
      <c r="I152">
        <v>9955</v>
      </c>
      <c r="J152">
        <v>38</v>
      </c>
      <c r="K152">
        <v>9917</v>
      </c>
      <c r="L152">
        <v>223236</v>
      </c>
    </row>
    <row r="153" spans="1:12" x14ac:dyDescent="0.25">
      <c r="A153" t="s">
        <v>787</v>
      </c>
      <c r="B153" t="s">
        <v>787</v>
      </c>
      <c r="C153" t="s">
        <v>224</v>
      </c>
      <c r="D153" t="s">
        <v>224</v>
      </c>
      <c r="E153">
        <v>226769</v>
      </c>
      <c r="F153" s="23">
        <v>44229</v>
      </c>
      <c r="G153">
        <v>156334</v>
      </c>
      <c r="H153">
        <v>59262</v>
      </c>
      <c r="I153">
        <v>866</v>
      </c>
      <c r="J153">
        <v>18</v>
      </c>
      <c r="K153">
        <v>848</v>
      </c>
      <c r="L153">
        <v>32354</v>
      </c>
    </row>
    <row r="154" spans="1:12" x14ac:dyDescent="0.25">
      <c r="A154" t="s">
        <v>787</v>
      </c>
      <c r="B154" t="s">
        <v>787</v>
      </c>
      <c r="C154" t="s">
        <v>332</v>
      </c>
      <c r="D154" t="s">
        <v>332</v>
      </c>
      <c r="E154">
        <v>752484</v>
      </c>
      <c r="F154" s="23">
        <v>44229</v>
      </c>
      <c r="G154">
        <v>504501</v>
      </c>
      <c r="H154">
        <v>309771</v>
      </c>
      <c r="I154">
        <v>4175</v>
      </c>
      <c r="J154">
        <v>82</v>
      </c>
      <c r="K154">
        <v>4093</v>
      </c>
      <c r="L154">
        <v>82511</v>
      </c>
    </row>
    <row r="155" spans="1:12" x14ac:dyDescent="0.25">
      <c r="A155" t="s">
        <v>787</v>
      </c>
      <c r="B155" t="s">
        <v>787</v>
      </c>
      <c r="C155" t="s">
        <v>534</v>
      </c>
      <c r="D155" t="s">
        <v>534</v>
      </c>
      <c r="E155">
        <v>1387478</v>
      </c>
      <c r="F155" s="23">
        <v>44229</v>
      </c>
      <c r="G155">
        <v>1175562</v>
      </c>
      <c r="H155">
        <v>706208</v>
      </c>
      <c r="I155">
        <v>20754</v>
      </c>
      <c r="J155">
        <v>205</v>
      </c>
      <c r="K155">
        <v>20549</v>
      </c>
      <c r="L155">
        <v>302975</v>
      </c>
    </row>
    <row r="156" spans="1:12" x14ac:dyDescent="0.25">
      <c r="A156" t="s">
        <v>787</v>
      </c>
      <c r="B156" t="s">
        <v>787</v>
      </c>
      <c r="C156" t="s">
        <v>395</v>
      </c>
      <c r="D156" t="s">
        <v>395</v>
      </c>
      <c r="E156">
        <v>1217477</v>
      </c>
      <c r="F156" s="23">
        <v>44229</v>
      </c>
      <c r="G156">
        <v>845224</v>
      </c>
      <c r="H156">
        <v>363467</v>
      </c>
      <c r="I156">
        <v>8570</v>
      </c>
      <c r="J156">
        <v>67</v>
      </c>
      <c r="K156">
        <v>8499</v>
      </c>
      <c r="L156">
        <v>126233</v>
      </c>
    </row>
    <row r="157" spans="1:12" x14ac:dyDescent="0.25">
      <c r="A157" t="s">
        <v>787</v>
      </c>
      <c r="B157" t="s">
        <v>787</v>
      </c>
      <c r="C157" t="s">
        <v>553</v>
      </c>
      <c r="D157" t="s">
        <v>553</v>
      </c>
      <c r="E157">
        <v>2159130</v>
      </c>
      <c r="F157" s="23">
        <v>44229</v>
      </c>
      <c r="G157">
        <v>1111813</v>
      </c>
      <c r="H157">
        <v>653950</v>
      </c>
      <c r="I157">
        <v>34978</v>
      </c>
      <c r="J157">
        <v>478</v>
      </c>
      <c r="K157">
        <v>34494</v>
      </c>
      <c r="L157">
        <v>325400</v>
      </c>
    </row>
    <row r="158" spans="1:12" x14ac:dyDescent="0.25">
      <c r="A158" t="s">
        <v>787</v>
      </c>
      <c r="B158" t="s">
        <v>787</v>
      </c>
      <c r="C158" t="s">
        <v>461</v>
      </c>
      <c r="D158" t="s">
        <v>461</v>
      </c>
      <c r="E158">
        <v>2742291</v>
      </c>
      <c r="F158" s="23">
        <v>44229</v>
      </c>
      <c r="G158">
        <v>1316479</v>
      </c>
      <c r="H158">
        <v>733025</v>
      </c>
      <c r="I158">
        <v>20505</v>
      </c>
      <c r="J158">
        <v>272</v>
      </c>
      <c r="K158">
        <v>20226</v>
      </c>
      <c r="L158">
        <v>209951</v>
      </c>
    </row>
    <row r="159" spans="1:12" x14ac:dyDescent="0.25">
      <c r="A159" t="s">
        <v>787</v>
      </c>
      <c r="B159" t="s">
        <v>787</v>
      </c>
      <c r="C159" t="s">
        <v>477</v>
      </c>
      <c r="D159" t="s">
        <v>477</v>
      </c>
      <c r="E159">
        <v>2298934</v>
      </c>
      <c r="F159" s="23">
        <v>44229</v>
      </c>
      <c r="G159">
        <v>1454344</v>
      </c>
      <c r="H159">
        <v>893742</v>
      </c>
      <c r="I159">
        <v>10439</v>
      </c>
      <c r="J159">
        <v>48</v>
      </c>
      <c r="K159">
        <v>10391</v>
      </c>
      <c r="L159">
        <v>223359</v>
      </c>
    </row>
    <row r="160" spans="1:12" x14ac:dyDescent="0.25">
      <c r="A160" t="s">
        <v>787</v>
      </c>
      <c r="B160" t="s">
        <v>787</v>
      </c>
      <c r="C160" t="s">
        <v>516</v>
      </c>
      <c r="D160" t="s">
        <v>516</v>
      </c>
      <c r="E160">
        <v>2090313</v>
      </c>
      <c r="F160" s="23">
        <v>44229</v>
      </c>
      <c r="G160">
        <v>1412923</v>
      </c>
      <c r="H160">
        <v>680232</v>
      </c>
      <c r="I160">
        <v>12631</v>
      </c>
      <c r="J160">
        <v>145</v>
      </c>
      <c r="K160">
        <v>12474</v>
      </c>
      <c r="L160">
        <v>273375</v>
      </c>
    </row>
    <row r="161" spans="1:12" x14ac:dyDescent="0.25">
      <c r="A161" t="s">
        <v>787</v>
      </c>
      <c r="B161" t="s">
        <v>787</v>
      </c>
      <c r="C161" t="s">
        <v>397</v>
      </c>
      <c r="D161" t="s">
        <v>397</v>
      </c>
      <c r="E161">
        <v>994624</v>
      </c>
      <c r="F161" s="23">
        <v>44229</v>
      </c>
      <c r="G161">
        <v>815594</v>
      </c>
      <c r="H161">
        <v>459520</v>
      </c>
      <c r="I161">
        <v>8194</v>
      </c>
      <c r="J161">
        <v>72</v>
      </c>
      <c r="K161">
        <v>8122</v>
      </c>
      <c r="L161">
        <v>126893</v>
      </c>
    </row>
    <row r="162" spans="1:12" x14ac:dyDescent="0.25">
      <c r="A162" t="s">
        <v>787</v>
      </c>
      <c r="B162" t="s">
        <v>787</v>
      </c>
      <c r="C162" t="s">
        <v>491</v>
      </c>
      <c r="D162" t="s">
        <v>491</v>
      </c>
      <c r="E162">
        <v>2027727</v>
      </c>
      <c r="F162" s="23">
        <v>44229</v>
      </c>
      <c r="G162">
        <v>1405786</v>
      </c>
      <c r="H162">
        <v>869969</v>
      </c>
      <c r="I162">
        <v>24419</v>
      </c>
      <c r="J162">
        <v>177</v>
      </c>
      <c r="K162">
        <v>24242</v>
      </c>
      <c r="L162">
        <v>242113</v>
      </c>
    </row>
    <row r="163" spans="1:12" x14ac:dyDescent="0.25">
      <c r="A163" t="s">
        <v>787</v>
      </c>
      <c r="B163" t="s">
        <v>787</v>
      </c>
      <c r="C163" t="s">
        <v>434</v>
      </c>
      <c r="D163" t="s">
        <v>434</v>
      </c>
      <c r="E163">
        <v>960329</v>
      </c>
      <c r="F163" s="23">
        <v>44229</v>
      </c>
      <c r="G163">
        <v>674000</v>
      </c>
      <c r="H163">
        <v>308840</v>
      </c>
      <c r="I163">
        <v>6502</v>
      </c>
      <c r="J163">
        <v>87</v>
      </c>
      <c r="K163">
        <v>6415</v>
      </c>
      <c r="L163">
        <v>160572</v>
      </c>
    </row>
    <row r="164" spans="1:12" x14ac:dyDescent="0.25">
      <c r="A164" t="s">
        <v>787</v>
      </c>
      <c r="B164" t="s">
        <v>787</v>
      </c>
      <c r="C164" t="s">
        <v>324</v>
      </c>
      <c r="D164" t="s">
        <v>324</v>
      </c>
      <c r="E164">
        <v>590379</v>
      </c>
      <c r="F164" s="23">
        <v>44229</v>
      </c>
      <c r="G164">
        <v>413260</v>
      </c>
      <c r="H164">
        <v>279684</v>
      </c>
      <c r="I164">
        <v>5955</v>
      </c>
      <c r="J164">
        <v>15</v>
      </c>
      <c r="K164">
        <v>5940</v>
      </c>
      <c r="L164">
        <v>79111</v>
      </c>
    </row>
    <row r="165" spans="1:12" x14ac:dyDescent="0.25">
      <c r="A165" t="s">
        <v>787</v>
      </c>
      <c r="B165" t="s">
        <v>787</v>
      </c>
      <c r="C165" t="s">
        <v>404</v>
      </c>
      <c r="D165" t="s">
        <v>404</v>
      </c>
      <c r="E165">
        <v>1330711</v>
      </c>
      <c r="F165" s="23">
        <v>44229</v>
      </c>
      <c r="G165">
        <v>948673</v>
      </c>
      <c r="H165">
        <v>647484</v>
      </c>
      <c r="I165">
        <v>7215</v>
      </c>
      <c r="J165">
        <v>24</v>
      </c>
      <c r="K165">
        <v>7181</v>
      </c>
      <c r="L165">
        <v>132706</v>
      </c>
    </row>
    <row r="166" spans="1:12" x14ac:dyDescent="0.25">
      <c r="A166" t="s">
        <v>787</v>
      </c>
      <c r="B166" t="s">
        <v>787</v>
      </c>
      <c r="C166" t="s">
        <v>435</v>
      </c>
      <c r="D166" t="s">
        <v>435</v>
      </c>
      <c r="E166">
        <v>2388267</v>
      </c>
      <c r="F166" s="23">
        <v>44229</v>
      </c>
      <c r="G166">
        <v>1105110</v>
      </c>
      <c r="H166">
        <v>626003</v>
      </c>
      <c r="I166">
        <v>11770</v>
      </c>
      <c r="J166">
        <v>70</v>
      </c>
      <c r="K166">
        <v>11700</v>
      </c>
      <c r="L166">
        <v>166866</v>
      </c>
    </row>
    <row r="167" spans="1:12" x14ac:dyDescent="0.25">
      <c r="A167" t="s">
        <v>787</v>
      </c>
      <c r="B167" t="s">
        <v>787</v>
      </c>
      <c r="C167" t="s">
        <v>442</v>
      </c>
      <c r="D167" t="s">
        <v>442</v>
      </c>
      <c r="E167">
        <v>1342746</v>
      </c>
      <c r="F167" s="23">
        <v>44229</v>
      </c>
      <c r="G167">
        <v>850462</v>
      </c>
      <c r="H167">
        <v>533438</v>
      </c>
      <c r="I167">
        <v>11624</v>
      </c>
      <c r="J167">
        <v>129</v>
      </c>
      <c r="K167">
        <v>11495</v>
      </c>
      <c r="L167">
        <v>174871</v>
      </c>
    </row>
    <row r="168" spans="1:12" x14ac:dyDescent="0.25">
      <c r="A168" t="s">
        <v>787</v>
      </c>
      <c r="B168" t="s">
        <v>787</v>
      </c>
      <c r="C168" t="s">
        <v>363</v>
      </c>
      <c r="D168" t="s">
        <v>363</v>
      </c>
      <c r="E168">
        <v>586062</v>
      </c>
      <c r="F168" s="23">
        <v>44229</v>
      </c>
      <c r="G168">
        <v>419364</v>
      </c>
      <c r="H168">
        <v>256377</v>
      </c>
      <c r="I168">
        <v>3486</v>
      </c>
      <c r="J168">
        <v>19</v>
      </c>
      <c r="K168">
        <v>3467</v>
      </c>
      <c r="L168">
        <v>99655</v>
      </c>
    </row>
    <row r="169" spans="1:12" x14ac:dyDescent="0.25">
      <c r="A169" t="s">
        <v>787</v>
      </c>
      <c r="B169" t="s">
        <v>787</v>
      </c>
      <c r="C169" t="s">
        <v>704</v>
      </c>
      <c r="D169" t="s">
        <v>704</v>
      </c>
      <c r="E169">
        <v>3157676</v>
      </c>
      <c r="F169" s="23">
        <v>44229</v>
      </c>
      <c r="G169">
        <v>2227111</v>
      </c>
      <c r="H169">
        <v>1255012</v>
      </c>
      <c r="I169">
        <v>57976</v>
      </c>
      <c r="J169">
        <v>725</v>
      </c>
      <c r="K169">
        <v>57243</v>
      </c>
      <c r="L169">
        <v>760239</v>
      </c>
    </row>
    <row r="170" spans="1:12" x14ac:dyDescent="0.25">
      <c r="A170" t="s">
        <v>787</v>
      </c>
      <c r="B170" t="s">
        <v>787</v>
      </c>
      <c r="C170" t="s">
        <v>450</v>
      </c>
      <c r="D170" t="s">
        <v>450</v>
      </c>
      <c r="E170">
        <v>2427346</v>
      </c>
      <c r="F170" s="23">
        <v>44229</v>
      </c>
      <c r="G170">
        <v>1000517</v>
      </c>
      <c r="H170">
        <v>596705</v>
      </c>
      <c r="I170">
        <v>9317</v>
      </c>
      <c r="J170">
        <v>157</v>
      </c>
      <c r="K170">
        <v>9159</v>
      </c>
      <c r="L170">
        <v>186748</v>
      </c>
    </row>
    <row r="171" spans="1:12" x14ac:dyDescent="0.25">
      <c r="A171" t="s">
        <v>787</v>
      </c>
      <c r="B171" t="s">
        <v>787</v>
      </c>
      <c r="C171" t="s">
        <v>765</v>
      </c>
      <c r="D171" t="s">
        <v>765</v>
      </c>
      <c r="E171">
        <v>4996391</v>
      </c>
      <c r="F171" s="23">
        <v>44229</v>
      </c>
      <c r="G171">
        <v>4781894</v>
      </c>
      <c r="H171">
        <v>2529712</v>
      </c>
      <c r="I171">
        <v>143874</v>
      </c>
      <c r="J171">
        <v>1956</v>
      </c>
      <c r="K171">
        <v>141885</v>
      </c>
      <c r="L171">
        <v>2010166</v>
      </c>
    </row>
    <row r="172" spans="1:12" x14ac:dyDescent="0.25">
      <c r="A172" t="s">
        <v>787</v>
      </c>
      <c r="B172" t="s">
        <v>787</v>
      </c>
      <c r="C172" t="s">
        <v>464</v>
      </c>
      <c r="D172" t="s">
        <v>464</v>
      </c>
      <c r="E172">
        <v>1755873</v>
      </c>
      <c r="F172" s="23">
        <v>44229</v>
      </c>
      <c r="G172">
        <v>1113845</v>
      </c>
      <c r="H172">
        <v>715931</v>
      </c>
      <c r="I172">
        <v>8121</v>
      </c>
      <c r="J172">
        <v>136</v>
      </c>
      <c r="K172">
        <v>7985</v>
      </c>
      <c r="L172">
        <v>205213</v>
      </c>
    </row>
    <row r="173" spans="1:12" x14ac:dyDescent="0.25">
      <c r="A173" t="s">
        <v>787</v>
      </c>
      <c r="B173" t="s">
        <v>787</v>
      </c>
      <c r="C173" t="s">
        <v>352</v>
      </c>
      <c r="D173" t="s">
        <v>352</v>
      </c>
      <c r="E173">
        <v>806489</v>
      </c>
      <c r="F173" s="23">
        <v>44229</v>
      </c>
      <c r="G173">
        <v>527345</v>
      </c>
      <c r="H173">
        <v>303297</v>
      </c>
      <c r="I173">
        <v>4441</v>
      </c>
      <c r="J173">
        <v>24</v>
      </c>
      <c r="K173">
        <v>4417</v>
      </c>
      <c r="L173">
        <v>94744</v>
      </c>
    </row>
    <row r="174" spans="1:12" x14ac:dyDescent="0.25">
      <c r="A174" t="s">
        <v>787</v>
      </c>
      <c r="B174" t="s">
        <v>787</v>
      </c>
      <c r="C174" t="s">
        <v>697</v>
      </c>
      <c r="D174" t="s">
        <v>697</v>
      </c>
      <c r="E174">
        <v>3639775</v>
      </c>
      <c r="F174" s="23">
        <v>44229</v>
      </c>
      <c r="G174">
        <v>2612578</v>
      </c>
      <c r="H174">
        <v>1940514</v>
      </c>
      <c r="I174">
        <v>78159</v>
      </c>
      <c r="J174">
        <v>788</v>
      </c>
      <c r="K174">
        <v>77335</v>
      </c>
      <c r="L174">
        <v>734749</v>
      </c>
    </row>
    <row r="175" spans="1:12" x14ac:dyDescent="0.25">
      <c r="A175" t="s">
        <v>787</v>
      </c>
      <c r="B175" t="s">
        <v>787</v>
      </c>
      <c r="C175" t="s">
        <v>430</v>
      </c>
      <c r="D175" t="s">
        <v>430</v>
      </c>
      <c r="E175">
        <v>1703068</v>
      </c>
      <c r="F175" s="23">
        <v>44229</v>
      </c>
      <c r="G175">
        <v>1232139</v>
      </c>
      <c r="H175">
        <v>704675</v>
      </c>
      <c r="I175">
        <v>6405</v>
      </c>
      <c r="J175">
        <v>53</v>
      </c>
      <c r="K175">
        <v>6308</v>
      </c>
      <c r="L175">
        <v>158582</v>
      </c>
    </row>
    <row r="176" spans="1:12" x14ac:dyDescent="0.25">
      <c r="A176" t="s">
        <v>788</v>
      </c>
      <c r="B176" t="s">
        <v>788</v>
      </c>
      <c r="C176" t="s">
        <v>468</v>
      </c>
      <c r="D176" t="s">
        <v>468</v>
      </c>
      <c r="E176">
        <v>1136784</v>
      </c>
      <c r="F176" s="23">
        <v>44226</v>
      </c>
      <c r="G176">
        <v>873020</v>
      </c>
      <c r="H176">
        <v>571772</v>
      </c>
      <c r="I176">
        <v>30150</v>
      </c>
      <c r="J176">
        <v>509</v>
      </c>
      <c r="K176">
        <v>29639</v>
      </c>
      <c r="L176">
        <v>221078</v>
      </c>
    </row>
    <row r="177" spans="1:12" x14ac:dyDescent="0.25">
      <c r="A177" t="s">
        <v>788</v>
      </c>
      <c r="B177" t="s">
        <v>788</v>
      </c>
      <c r="C177" t="s">
        <v>447</v>
      </c>
      <c r="D177" t="s">
        <v>447</v>
      </c>
      <c r="E177">
        <v>1629109</v>
      </c>
      <c r="F177" s="23">
        <v>44226</v>
      </c>
      <c r="G177">
        <v>741251</v>
      </c>
      <c r="H177">
        <v>317765</v>
      </c>
      <c r="I177">
        <v>22409</v>
      </c>
      <c r="J177">
        <v>652</v>
      </c>
      <c r="K177">
        <v>21757</v>
      </c>
      <c r="L177">
        <v>187429</v>
      </c>
    </row>
    <row r="178" spans="1:12" x14ac:dyDescent="0.25">
      <c r="A178" t="s">
        <v>788</v>
      </c>
      <c r="B178" t="s">
        <v>788</v>
      </c>
      <c r="C178" t="s">
        <v>292</v>
      </c>
      <c r="D178" t="s">
        <v>292</v>
      </c>
      <c r="E178">
        <v>502276</v>
      </c>
      <c r="F178" s="23">
        <v>44132</v>
      </c>
      <c r="G178">
        <v>364599</v>
      </c>
      <c r="H178">
        <v>262184</v>
      </c>
      <c r="I178">
        <v>5078</v>
      </c>
      <c r="J178">
        <v>139</v>
      </c>
      <c r="K178">
        <v>4939</v>
      </c>
      <c r="L178">
        <v>61064</v>
      </c>
    </row>
    <row r="179" spans="1:12" x14ac:dyDescent="0.25">
      <c r="A179" t="s">
        <v>788</v>
      </c>
      <c r="B179" t="s">
        <v>788</v>
      </c>
      <c r="C179" t="s">
        <v>653</v>
      </c>
      <c r="D179" t="s">
        <v>653</v>
      </c>
      <c r="E179">
        <v>1798954</v>
      </c>
      <c r="F179" s="23">
        <v>44226</v>
      </c>
      <c r="G179">
        <v>1658940</v>
      </c>
      <c r="H179">
        <v>840997</v>
      </c>
      <c r="I179">
        <v>99902</v>
      </c>
      <c r="J179">
        <v>716</v>
      </c>
      <c r="K179">
        <v>99157</v>
      </c>
      <c r="L179">
        <v>554921</v>
      </c>
    </row>
    <row r="180" spans="1:12" x14ac:dyDescent="0.25">
      <c r="A180" t="s">
        <v>788</v>
      </c>
      <c r="B180" t="s">
        <v>788</v>
      </c>
      <c r="C180" t="s">
        <v>213</v>
      </c>
      <c r="D180" t="s">
        <v>213</v>
      </c>
      <c r="E180">
        <v>941522</v>
      </c>
      <c r="F180" s="23">
        <v>44072</v>
      </c>
      <c r="G180">
        <v>574546</v>
      </c>
      <c r="H180">
        <v>201763</v>
      </c>
      <c r="I180">
        <v>17875</v>
      </c>
      <c r="J180">
        <v>481</v>
      </c>
      <c r="K180">
        <v>17394</v>
      </c>
      <c r="L180">
        <v>36393</v>
      </c>
    </row>
    <row r="181" spans="1:12" x14ac:dyDescent="0.25">
      <c r="A181" t="s">
        <v>788</v>
      </c>
      <c r="B181" t="s">
        <v>788</v>
      </c>
      <c r="C181" t="s">
        <v>706</v>
      </c>
      <c r="D181" t="s">
        <v>706</v>
      </c>
      <c r="E181">
        <v>1514085</v>
      </c>
      <c r="F181" s="23">
        <v>44226</v>
      </c>
      <c r="G181">
        <v>2193114</v>
      </c>
      <c r="H181">
        <v>1377160</v>
      </c>
      <c r="I181">
        <v>181428</v>
      </c>
      <c r="J181">
        <v>922</v>
      </c>
      <c r="K181">
        <v>180454</v>
      </c>
      <c r="L181">
        <v>833333</v>
      </c>
    </row>
    <row r="182" spans="1:12" x14ac:dyDescent="0.25">
      <c r="A182" t="s">
        <v>788</v>
      </c>
      <c r="B182" t="s">
        <v>788</v>
      </c>
      <c r="C182" t="s">
        <v>566</v>
      </c>
      <c r="D182" t="s">
        <v>566</v>
      </c>
      <c r="E182">
        <v>1742815</v>
      </c>
      <c r="F182" s="23">
        <v>44226</v>
      </c>
      <c r="G182">
        <v>994213</v>
      </c>
      <c r="H182">
        <v>332162</v>
      </c>
      <c r="I182">
        <v>53995</v>
      </c>
      <c r="J182">
        <v>1136</v>
      </c>
      <c r="K182">
        <v>52857</v>
      </c>
      <c r="L182">
        <v>349036</v>
      </c>
    </row>
    <row r="183" spans="1:12" x14ac:dyDescent="0.25">
      <c r="A183" t="s">
        <v>788</v>
      </c>
      <c r="B183" t="s">
        <v>788</v>
      </c>
      <c r="C183" t="s">
        <v>453</v>
      </c>
      <c r="D183" t="s">
        <v>453</v>
      </c>
      <c r="E183">
        <v>956907</v>
      </c>
      <c r="F183" s="23">
        <v>44165</v>
      </c>
      <c r="G183">
        <v>684511</v>
      </c>
      <c r="H183">
        <v>293496</v>
      </c>
      <c r="I183">
        <v>18849</v>
      </c>
      <c r="J183">
        <v>328</v>
      </c>
      <c r="K183">
        <v>18514</v>
      </c>
      <c r="L183">
        <v>196277</v>
      </c>
    </row>
    <row r="184" spans="1:12" x14ac:dyDescent="0.25">
      <c r="A184" t="s">
        <v>788</v>
      </c>
      <c r="B184" t="s">
        <v>788</v>
      </c>
      <c r="C184" t="s">
        <v>158</v>
      </c>
      <c r="D184" t="s">
        <v>158</v>
      </c>
      <c r="E184">
        <v>1332042</v>
      </c>
      <c r="F184" s="23">
        <v>44025</v>
      </c>
      <c r="G184">
        <v>704573</v>
      </c>
      <c r="H184">
        <v>250859</v>
      </c>
      <c r="I184">
        <v>21209</v>
      </c>
      <c r="J184">
        <v>533</v>
      </c>
      <c r="K184">
        <v>20675</v>
      </c>
      <c r="L184">
        <v>21761</v>
      </c>
    </row>
    <row r="185" spans="1:12" x14ac:dyDescent="0.25">
      <c r="A185" t="s">
        <v>788</v>
      </c>
      <c r="B185" t="s">
        <v>788</v>
      </c>
      <c r="C185" t="s">
        <v>159</v>
      </c>
      <c r="D185" t="s">
        <v>159</v>
      </c>
      <c r="E185">
        <v>1072861</v>
      </c>
      <c r="F185" s="23">
        <v>44025</v>
      </c>
      <c r="G185">
        <v>615168</v>
      </c>
      <c r="H185">
        <v>217439</v>
      </c>
      <c r="I185">
        <v>11244</v>
      </c>
      <c r="J185">
        <v>346</v>
      </c>
      <c r="K185">
        <v>10898</v>
      </c>
      <c r="L185">
        <v>17309</v>
      </c>
    </row>
    <row r="186" spans="1:12" x14ac:dyDescent="0.25">
      <c r="A186" t="s">
        <v>788</v>
      </c>
      <c r="B186" t="s">
        <v>788</v>
      </c>
      <c r="C186" t="s">
        <v>452</v>
      </c>
      <c r="D186" t="s">
        <v>452</v>
      </c>
      <c r="E186">
        <v>1506323</v>
      </c>
      <c r="F186" s="23">
        <v>44226</v>
      </c>
      <c r="G186">
        <v>1000120</v>
      </c>
      <c r="H186">
        <v>451876</v>
      </c>
      <c r="I186">
        <v>40037</v>
      </c>
      <c r="J186">
        <v>552</v>
      </c>
      <c r="K186">
        <v>39484</v>
      </c>
      <c r="L186">
        <v>205165</v>
      </c>
    </row>
    <row r="187" spans="1:12" x14ac:dyDescent="0.25">
      <c r="A187" t="s">
        <v>788</v>
      </c>
      <c r="B187" t="s">
        <v>788</v>
      </c>
      <c r="C187" t="s">
        <v>459</v>
      </c>
      <c r="D187" t="s">
        <v>459</v>
      </c>
      <c r="E187">
        <v>964231</v>
      </c>
      <c r="F187" s="23">
        <v>44225</v>
      </c>
      <c r="G187">
        <v>610380</v>
      </c>
      <c r="H187">
        <v>248125</v>
      </c>
      <c r="I187">
        <v>22147</v>
      </c>
      <c r="J187">
        <v>357</v>
      </c>
      <c r="K187">
        <v>21789</v>
      </c>
      <c r="L187">
        <v>209954</v>
      </c>
    </row>
    <row r="188" spans="1:12" x14ac:dyDescent="0.25">
      <c r="A188" t="s">
        <v>788</v>
      </c>
      <c r="B188" t="s">
        <v>788</v>
      </c>
      <c r="C188" t="s">
        <v>419</v>
      </c>
      <c r="D188" t="s">
        <v>419</v>
      </c>
      <c r="E188">
        <v>921680</v>
      </c>
      <c r="F188" s="23">
        <v>44226</v>
      </c>
      <c r="G188">
        <v>576527</v>
      </c>
      <c r="H188">
        <v>264911</v>
      </c>
      <c r="I188">
        <v>21689</v>
      </c>
      <c r="J188">
        <v>155</v>
      </c>
      <c r="K188">
        <v>21534</v>
      </c>
      <c r="L188">
        <v>154097</v>
      </c>
    </row>
    <row r="189" spans="1:12" x14ac:dyDescent="0.25">
      <c r="A189" t="s">
        <v>788</v>
      </c>
      <c r="B189" t="s">
        <v>788</v>
      </c>
      <c r="C189" t="s">
        <v>354</v>
      </c>
      <c r="D189" t="s">
        <v>354</v>
      </c>
      <c r="E189">
        <v>1089406</v>
      </c>
      <c r="F189" s="23">
        <v>44136</v>
      </c>
      <c r="G189">
        <v>354422</v>
      </c>
      <c r="H189">
        <v>78081</v>
      </c>
      <c r="I189">
        <v>5014</v>
      </c>
      <c r="J189">
        <v>123</v>
      </c>
      <c r="K189">
        <v>4890</v>
      </c>
      <c r="L189">
        <v>95896</v>
      </c>
    </row>
    <row r="190" spans="1:12" x14ac:dyDescent="0.25">
      <c r="A190" t="s">
        <v>788</v>
      </c>
      <c r="B190" t="s">
        <v>788</v>
      </c>
      <c r="C190" t="s">
        <v>415</v>
      </c>
      <c r="D190" t="s">
        <v>415</v>
      </c>
      <c r="E190">
        <v>1040493</v>
      </c>
      <c r="F190" s="23">
        <v>44226</v>
      </c>
      <c r="G190">
        <v>608874</v>
      </c>
      <c r="H190">
        <v>221786</v>
      </c>
      <c r="I190">
        <v>11025</v>
      </c>
      <c r="J190">
        <v>153</v>
      </c>
      <c r="K190">
        <v>10872</v>
      </c>
      <c r="L190">
        <v>145321</v>
      </c>
    </row>
    <row r="191" spans="1:12" x14ac:dyDescent="0.25">
      <c r="A191" t="s">
        <v>788</v>
      </c>
      <c r="B191" t="s">
        <v>788</v>
      </c>
      <c r="C191" t="s">
        <v>390</v>
      </c>
      <c r="D191" t="s">
        <v>390</v>
      </c>
      <c r="E191">
        <v>558890</v>
      </c>
      <c r="F191" s="23">
        <v>44170</v>
      </c>
      <c r="G191">
        <v>456675</v>
      </c>
      <c r="H191">
        <v>279951</v>
      </c>
      <c r="I191">
        <v>30770</v>
      </c>
      <c r="J191">
        <v>378</v>
      </c>
      <c r="K191">
        <v>30379</v>
      </c>
      <c r="L191">
        <v>134110</v>
      </c>
    </row>
    <row r="192" spans="1:12" x14ac:dyDescent="0.25">
      <c r="A192" t="s">
        <v>788</v>
      </c>
      <c r="B192" t="s">
        <v>788</v>
      </c>
      <c r="C192" t="s">
        <v>293</v>
      </c>
      <c r="D192" t="s">
        <v>293</v>
      </c>
      <c r="E192">
        <v>1202811</v>
      </c>
      <c r="F192" s="23">
        <v>44110</v>
      </c>
      <c r="G192">
        <v>830805</v>
      </c>
      <c r="H192">
        <v>273172</v>
      </c>
      <c r="I192">
        <v>31150</v>
      </c>
      <c r="J192">
        <v>638</v>
      </c>
      <c r="K192">
        <v>30510</v>
      </c>
      <c r="L192">
        <v>74438</v>
      </c>
    </row>
    <row r="193" spans="1:12" x14ac:dyDescent="0.25">
      <c r="A193" t="s">
        <v>788</v>
      </c>
      <c r="B193" t="s">
        <v>788</v>
      </c>
      <c r="C193" t="s">
        <v>428</v>
      </c>
      <c r="D193" t="s">
        <v>428</v>
      </c>
      <c r="E193">
        <v>896129</v>
      </c>
      <c r="F193" s="23">
        <v>44226</v>
      </c>
      <c r="G193">
        <v>648724</v>
      </c>
      <c r="H193">
        <v>294989</v>
      </c>
      <c r="I193">
        <v>20327</v>
      </c>
      <c r="J193">
        <v>221</v>
      </c>
      <c r="K193">
        <v>20106</v>
      </c>
      <c r="L193">
        <v>161526</v>
      </c>
    </row>
    <row r="194" spans="1:12" x14ac:dyDescent="0.25">
      <c r="A194" t="s">
        <v>788</v>
      </c>
      <c r="B194" t="s">
        <v>788</v>
      </c>
      <c r="C194" t="s">
        <v>210</v>
      </c>
      <c r="D194" t="s">
        <v>210</v>
      </c>
      <c r="E194">
        <v>1058683</v>
      </c>
      <c r="F194" s="23">
        <v>44025</v>
      </c>
      <c r="G194">
        <v>674649</v>
      </c>
      <c r="H194">
        <v>305282</v>
      </c>
      <c r="I194">
        <v>25903</v>
      </c>
      <c r="J194">
        <v>534</v>
      </c>
      <c r="K194">
        <v>25350</v>
      </c>
      <c r="L194">
        <v>38845</v>
      </c>
    </row>
    <row r="195" spans="1:12" x14ac:dyDescent="0.25">
      <c r="A195" t="s">
        <v>788</v>
      </c>
      <c r="B195" t="s">
        <v>788</v>
      </c>
      <c r="C195" t="s">
        <v>427</v>
      </c>
      <c r="D195" t="s">
        <v>427</v>
      </c>
      <c r="E195">
        <v>1295114</v>
      </c>
      <c r="F195" s="23">
        <v>44171</v>
      </c>
      <c r="G195">
        <v>786205</v>
      </c>
      <c r="H195">
        <v>278920</v>
      </c>
      <c r="I195">
        <v>29282</v>
      </c>
      <c r="J195">
        <v>508</v>
      </c>
      <c r="K195">
        <v>28771</v>
      </c>
      <c r="L195">
        <v>164834</v>
      </c>
    </row>
    <row r="196" spans="1:12" x14ac:dyDescent="0.25">
      <c r="A196" t="s">
        <v>788</v>
      </c>
      <c r="B196" t="s">
        <v>788</v>
      </c>
      <c r="C196" t="s">
        <v>497</v>
      </c>
      <c r="D196" t="s">
        <v>497</v>
      </c>
      <c r="E196">
        <v>1480080</v>
      </c>
      <c r="F196" s="23">
        <v>44171</v>
      </c>
      <c r="G196">
        <v>989125</v>
      </c>
      <c r="H196">
        <v>411915</v>
      </c>
      <c r="I196">
        <v>47138</v>
      </c>
      <c r="J196">
        <v>254</v>
      </c>
      <c r="K196">
        <v>46884</v>
      </c>
      <c r="L196">
        <v>262532</v>
      </c>
    </row>
    <row r="197" spans="1:12" x14ac:dyDescent="0.25">
      <c r="A197" t="s">
        <v>788</v>
      </c>
      <c r="B197" t="s">
        <v>788</v>
      </c>
      <c r="C197" t="s">
        <v>456</v>
      </c>
      <c r="D197" t="s">
        <v>456</v>
      </c>
      <c r="E197">
        <v>1214162</v>
      </c>
      <c r="F197" s="23">
        <v>44226</v>
      </c>
      <c r="G197">
        <v>831598</v>
      </c>
      <c r="H197">
        <v>340196</v>
      </c>
      <c r="I197">
        <v>24631</v>
      </c>
      <c r="J197">
        <v>414</v>
      </c>
      <c r="K197">
        <v>24215</v>
      </c>
      <c r="L197">
        <v>208446</v>
      </c>
    </row>
    <row r="198" spans="1:12" x14ac:dyDescent="0.25">
      <c r="A198" t="s">
        <v>789</v>
      </c>
      <c r="B198" t="s">
        <v>789</v>
      </c>
      <c r="C198" t="s">
        <v>236</v>
      </c>
      <c r="D198" t="s">
        <v>236</v>
      </c>
      <c r="E198">
        <v>382056</v>
      </c>
      <c r="F198" s="23">
        <v>44184</v>
      </c>
      <c r="G198">
        <v>323204</v>
      </c>
      <c r="H198">
        <v>234916</v>
      </c>
      <c r="I198">
        <v>14374</v>
      </c>
      <c r="J198">
        <v>85</v>
      </c>
      <c r="K198">
        <v>14120</v>
      </c>
      <c r="L198">
        <v>46925</v>
      </c>
    </row>
    <row r="199" spans="1:12" x14ac:dyDescent="0.25">
      <c r="A199" t="s">
        <v>789</v>
      </c>
      <c r="B199" t="s">
        <v>789</v>
      </c>
      <c r="C199" t="s">
        <v>277</v>
      </c>
      <c r="D199" t="s">
        <v>277</v>
      </c>
      <c r="E199">
        <v>518844</v>
      </c>
      <c r="F199" s="23">
        <v>44184</v>
      </c>
      <c r="G199">
        <v>364258</v>
      </c>
      <c r="H199">
        <v>198146</v>
      </c>
      <c r="I199">
        <v>13687</v>
      </c>
      <c r="J199">
        <v>160</v>
      </c>
      <c r="K199">
        <v>13492</v>
      </c>
      <c r="L199">
        <v>60348</v>
      </c>
    </row>
    <row r="200" spans="1:12" x14ac:dyDescent="0.25">
      <c r="A200" t="s">
        <v>789</v>
      </c>
      <c r="B200" t="s">
        <v>789</v>
      </c>
      <c r="C200" t="s">
        <v>356</v>
      </c>
      <c r="D200" t="s">
        <v>356</v>
      </c>
      <c r="E200">
        <v>1507223</v>
      </c>
      <c r="F200" s="23">
        <v>44184</v>
      </c>
      <c r="G200">
        <v>1182563</v>
      </c>
      <c r="H200">
        <v>725754</v>
      </c>
      <c r="I200">
        <v>50818</v>
      </c>
      <c r="J200">
        <v>1125</v>
      </c>
      <c r="K200">
        <v>48872</v>
      </c>
      <c r="L200">
        <v>120319</v>
      </c>
    </row>
    <row r="201" spans="1:12" x14ac:dyDescent="0.25">
      <c r="A201" t="s">
        <v>789</v>
      </c>
      <c r="B201" t="s">
        <v>789</v>
      </c>
      <c r="C201" t="s">
        <v>138</v>
      </c>
      <c r="D201" t="s">
        <v>138</v>
      </c>
      <c r="E201">
        <v>84298</v>
      </c>
      <c r="F201" s="23">
        <v>44184</v>
      </c>
      <c r="G201">
        <v>79673</v>
      </c>
      <c r="H201">
        <v>63209</v>
      </c>
      <c r="I201">
        <v>3507</v>
      </c>
      <c r="J201">
        <v>38</v>
      </c>
      <c r="K201">
        <v>3465</v>
      </c>
      <c r="L201">
        <v>8483</v>
      </c>
    </row>
    <row r="202" spans="1:12" x14ac:dyDescent="0.25">
      <c r="A202" t="s">
        <v>789</v>
      </c>
      <c r="B202" t="s">
        <v>789</v>
      </c>
      <c r="C202" t="s">
        <v>164</v>
      </c>
      <c r="D202" t="s">
        <v>164</v>
      </c>
      <c r="E202">
        <v>437474</v>
      </c>
      <c r="F202" s="23">
        <v>44103</v>
      </c>
      <c r="G202">
        <v>351261</v>
      </c>
      <c r="H202">
        <v>203549</v>
      </c>
      <c r="I202">
        <v>9692</v>
      </c>
      <c r="J202">
        <v>158</v>
      </c>
      <c r="K202">
        <v>9496</v>
      </c>
      <c r="L202">
        <v>16858</v>
      </c>
    </row>
    <row r="203" spans="1:12" x14ac:dyDescent="0.25">
      <c r="A203" t="s">
        <v>789</v>
      </c>
      <c r="B203" t="s">
        <v>789</v>
      </c>
      <c r="C203" t="s">
        <v>77</v>
      </c>
      <c r="D203" t="s">
        <v>77</v>
      </c>
      <c r="E203">
        <v>31528</v>
      </c>
      <c r="F203" s="23">
        <v>44135</v>
      </c>
      <c r="G203">
        <v>31920</v>
      </c>
      <c r="H203">
        <v>20986</v>
      </c>
      <c r="I203">
        <v>2953</v>
      </c>
      <c r="J203">
        <v>18</v>
      </c>
      <c r="K203">
        <v>2935</v>
      </c>
      <c r="L203">
        <v>2016</v>
      </c>
    </row>
    <row r="204" spans="1:12" x14ac:dyDescent="0.25">
      <c r="A204" t="s">
        <v>789</v>
      </c>
      <c r="B204" t="s">
        <v>789</v>
      </c>
      <c r="C204" t="s">
        <v>242</v>
      </c>
      <c r="D204" t="s">
        <v>242</v>
      </c>
      <c r="E204">
        <v>999518</v>
      </c>
      <c r="F204" s="23">
        <v>44184</v>
      </c>
      <c r="G204">
        <v>775242</v>
      </c>
      <c r="H204">
        <v>479355</v>
      </c>
      <c r="I204">
        <v>31606</v>
      </c>
      <c r="J204">
        <v>448</v>
      </c>
      <c r="K204">
        <v>30983</v>
      </c>
      <c r="L204">
        <v>57698</v>
      </c>
    </row>
    <row r="205" spans="1:12" x14ac:dyDescent="0.25">
      <c r="A205" t="s">
        <v>789</v>
      </c>
      <c r="B205" t="s">
        <v>789</v>
      </c>
      <c r="C205" t="s">
        <v>225</v>
      </c>
      <c r="D205" t="s">
        <v>225</v>
      </c>
      <c r="E205">
        <v>813384</v>
      </c>
      <c r="F205" s="23">
        <v>44184</v>
      </c>
      <c r="G205">
        <v>678341</v>
      </c>
      <c r="H205">
        <v>412640</v>
      </c>
      <c r="I205">
        <v>27549</v>
      </c>
      <c r="J205">
        <v>641</v>
      </c>
      <c r="K205">
        <v>26786</v>
      </c>
      <c r="L205">
        <v>46696</v>
      </c>
    </row>
    <row r="206" spans="1:12" x14ac:dyDescent="0.25">
      <c r="A206" t="s">
        <v>789</v>
      </c>
      <c r="B206" t="s">
        <v>789</v>
      </c>
      <c r="C206" t="s">
        <v>246</v>
      </c>
      <c r="D206" t="s">
        <v>246</v>
      </c>
      <c r="E206">
        <v>530164</v>
      </c>
      <c r="F206" s="23">
        <v>44184</v>
      </c>
      <c r="G206">
        <v>423793</v>
      </c>
      <c r="H206">
        <v>209631</v>
      </c>
      <c r="I206">
        <v>15456</v>
      </c>
      <c r="J206">
        <v>211</v>
      </c>
      <c r="K206">
        <v>15244</v>
      </c>
      <c r="L206">
        <v>50292</v>
      </c>
    </row>
    <row r="207" spans="1:12" x14ac:dyDescent="0.25">
      <c r="A207" t="s">
        <v>789</v>
      </c>
      <c r="B207" t="s">
        <v>789</v>
      </c>
      <c r="C207" t="s">
        <v>287</v>
      </c>
      <c r="D207" t="s">
        <v>287</v>
      </c>
      <c r="E207">
        <v>576670</v>
      </c>
      <c r="F207" s="23">
        <v>44184</v>
      </c>
      <c r="G207">
        <v>691163</v>
      </c>
      <c r="H207">
        <v>339630</v>
      </c>
      <c r="I207">
        <v>22817</v>
      </c>
      <c r="J207">
        <v>314</v>
      </c>
      <c r="K207">
        <v>22472</v>
      </c>
      <c r="L207">
        <v>68608</v>
      </c>
    </row>
    <row r="208" spans="1:12" x14ac:dyDescent="0.25">
      <c r="A208" t="s">
        <v>789</v>
      </c>
      <c r="B208" t="s">
        <v>789</v>
      </c>
      <c r="C208" t="s">
        <v>275</v>
      </c>
      <c r="D208" t="s">
        <v>275</v>
      </c>
      <c r="E208">
        <v>521057</v>
      </c>
      <c r="F208" s="23">
        <v>44184</v>
      </c>
      <c r="G208">
        <v>434945</v>
      </c>
      <c r="H208">
        <v>286819</v>
      </c>
      <c r="I208">
        <v>14268</v>
      </c>
      <c r="J208">
        <v>253</v>
      </c>
      <c r="K208">
        <v>13804</v>
      </c>
      <c r="L208">
        <v>60039</v>
      </c>
    </row>
    <row r="209" spans="1:12" x14ac:dyDescent="0.25">
      <c r="A209" t="s">
        <v>790</v>
      </c>
      <c r="B209" t="s">
        <v>790</v>
      </c>
      <c r="C209" t="s">
        <v>660</v>
      </c>
      <c r="D209" t="s">
        <v>660</v>
      </c>
      <c r="E209">
        <v>1070144</v>
      </c>
      <c r="G209">
        <v>759605</v>
      </c>
      <c r="H209">
        <v>402717</v>
      </c>
      <c r="I209">
        <v>16603</v>
      </c>
      <c r="J209">
        <v>205</v>
      </c>
      <c r="K209">
        <v>16378</v>
      </c>
      <c r="L209">
        <v>532672</v>
      </c>
    </row>
    <row r="210" spans="1:12" x14ac:dyDescent="0.25">
      <c r="A210" t="s">
        <v>790</v>
      </c>
      <c r="B210" t="s">
        <v>790</v>
      </c>
      <c r="C210" t="s">
        <v>454</v>
      </c>
      <c r="D210" t="s">
        <v>454</v>
      </c>
      <c r="E210">
        <v>385099</v>
      </c>
      <c r="G210">
        <v>303665</v>
      </c>
      <c r="H210">
        <v>154345</v>
      </c>
      <c r="I210">
        <v>9814</v>
      </c>
      <c r="J210">
        <v>102</v>
      </c>
      <c r="K210">
        <v>9693</v>
      </c>
      <c r="L210">
        <v>193605</v>
      </c>
    </row>
    <row r="211" spans="1:12" x14ac:dyDescent="0.25">
      <c r="A211" t="s">
        <v>790</v>
      </c>
      <c r="B211" t="s">
        <v>790</v>
      </c>
      <c r="C211" t="s">
        <v>648</v>
      </c>
      <c r="D211" t="s">
        <v>648</v>
      </c>
      <c r="E211">
        <v>1015503</v>
      </c>
      <c r="G211">
        <v>776258</v>
      </c>
      <c r="H211">
        <v>450002</v>
      </c>
      <c r="I211">
        <v>24613</v>
      </c>
      <c r="J211">
        <v>282</v>
      </c>
      <c r="K211">
        <v>24196</v>
      </c>
      <c r="L211">
        <v>509902</v>
      </c>
    </row>
    <row r="212" spans="1:12" x14ac:dyDescent="0.25">
      <c r="A212" t="s">
        <v>790</v>
      </c>
      <c r="B212" t="s">
        <v>790</v>
      </c>
      <c r="C212" t="s">
        <v>591</v>
      </c>
      <c r="D212" t="s">
        <v>591</v>
      </c>
      <c r="E212">
        <v>735753</v>
      </c>
      <c r="G212">
        <v>592075</v>
      </c>
      <c r="H212">
        <v>319587</v>
      </c>
      <c r="I212">
        <v>23844</v>
      </c>
      <c r="J212">
        <v>207</v>
      </c>
      <c r="K212">
        <v>23548</v>
      </c>
      <c r="L212">
        <v>372440</v>
      </c>
    </row>
    <row r="213" spans="1:12" x14ac:dyDescent="0.25">
      <c r="A213" t="s">
        <v>790</v>
      </c>
      <c r="B213" t="s">
        <v>790</v>
      </c>
      <c r="C213" t="s">
        <v>463</v>
      </c>
      <c r="D213" t="s">
        <v>463</v>
      </c>
      <c r="E213">
        <v>409576</v>
      </c>
      <c r="G213">
        <v>313983</v>
      </c>
      <c r="H213">
        <v>158751</v>
      </c>
      <c r="I213">
        <v>7869</v>
      </c>
      <c r="J213">
        <v>133</v>
      </c>
      <c r="K213">
        <v>7704</v>
      </c>
      <c r="L213">
        <v>204626</v>
      </c>
    </row>
    <row r="214" spans="1:12" x14ac:dyDescent="0.25">
      <c r="A214" t="s">
        <v>790</v>
      </c>
      <c r="B214" t="s">
        <v>790</v>
      </c>
      <c r="C214" t="s">
        <v>422</v>
      </c>
      <c r="D214" t="s">
        <v>422</v>
      </c>
      <c r="E214">
        <v>297003</v>
      </c>
      <c r="G214">
        <v>227349</v>
      </c>
      <c r="H214">
        <v>133812</v>
      </c>
      <c r="I214">
        <v>10436</v>
      </c>
      <c r="J214">
        <v>79</v>
      </c>
      <c r="K214">
        <v>10313</v>
      </c>
      <c r="L214">
        <v>150749</v>
      </c>
    </row>
    <row r="215" spans="1:12" x14ac:dyDescent="0.25">
      <c r="A215" t="s">
        <v>790</v>
      </c>
      <c r="B215" t="s">
        <v>790</v>
      </c>
      <c r="C215" t="s">
        <v>709</v>
      </c>
      <c r="D215" t="s">
        <v>709</v>
      </c>
      <c r="E215">
        <v>1526406</v>
      </c>
      <c r="G215">
        <v>1168448</v>
      </c>
      <c r="H215">
        <v>610537</v>
      </c>
      <c r="I215">
        <v>53324</v>
      </c>
      <c r="J215">
        <v>1145</v>
      </c>
      <c r="K215">
        <v>52145</v>
      </c>
      <c r="L215">
        <v>774600</v>
      </c>
    </row>
    <row r="216" spans="1:12" x14ac:dyDescent="0.25">
      <c r="A216" t="s">
        <v>790</v>
      </c>
      <c r="B216" t="s">
        <v>790</v>
      </c>
      <c r="C216" t="s">
        <v>546</v>
      </c>
      <c r="D216" t="s">
        <v>546</v>
      </c>
      <c r="E216">
        <v>615711</v>
      </c>
      <c r="G216">
        <v>482584</v>
      </c>
      <c r="H216">
        <v>249588</v>
      </c>
      <c r="I216">
        <v>9327</v>
      </c>
      <c r="J216">
        <v>152</v>
      </c>
      <c r="K216">
        <v>9175</v>
      </c>
      <c r="L216">
        <v>306361</v>
      </c>
    </row>
    <row r="217" spans="1:12" x14ac:dyDescent="0.25">
      <c r="A217" t="s">
        <v>790</v>
      </c>
      <c r="B217" t="s">
        <v>790</v>
      </c>
      <c r="C217" t="s">
        <v>380</v>
      </c>
      <c r="D217" t="s">
        <v>380</v>
      </c>
      <c r="E217">
        <v>230696</v>
      </c>
      <c r="G217">
        <v>164754</v>
      </c>
      <c r="H217">
        <v>78041</v>
      </c>
      <c r="I217">
        <v>4819</v>
      </c>
      <c r="J217">
        <v>44</v>
      </c>
      <c r="K217">
        <v>4773</v>
      </c>
      <c r="L217">
        <v>115450</v>
      </c>
    </row>
    <row r="218" spans="1:12" x14ac:dyDescent="0.25">
      <c r="A218" t="s">
        <v>790</v>
      </c>
      <c r="B218" t="s">
        <v>790</v>
      </c>
      <c r="C218" t="s">
        <v>472</v>
      </c>
      <c r="D218" t="s">
        <v>472</v>
      </c>
      <c r="E218">
        <v>422786</v>
      </c>
      <c r="G218">
        <v>401091</v>
      </c>
      <c r="H218">
        <v>202260</v>
      </c>
      <c r="I218">
        <v>11489</v>
      </c>
      <c r="J218">
        <v>117</v>
      </c>
      <c r="K218">
        <v>11367</v>
      </c>
      <c r="L218">
        <v>212909</v>
      </c>
    </row>
    <row r="219" spans="1:12" x14ac:dyDescent="0.25">
      <c r="A219" t="s">
        <v>790</v>
      </c>
      <c r="B219" t="s">
        <v>790</v>
      </c>
      <c r="C219" t="s">
        <v>615</v>
      </c>
      <c r="D219" t="s">
        <v>615</v>
      </c>
      <c r="E219">
        <v>875564</v>
      </c>
      <c r="G219">
        <v>673594</v>
      </c>
      <c r="H219">
        <v>348327</v>
      </c>
      <c r="I219">
        <v>14463</v>
      </c>
      <c r="J219">
        <v>166</v>
      </c>
      <c r="K219">
        <v>14268</v>
      </c>
      <c r="L219">
        <v>436257</v>
      </c>
    </row>
    <row r="220" spans="1:12" x14ac:dyDescent="0.25">
      <c r="A220" t="s">
        <v>790</v>
      </c>
      <c r="B220" t="s">
        <v>790</v>
      </c>
      <c r="C220" t="s">
        <v>414</v>
      </c>
      <c r="D220" t="s">
        <v>414</v>
      </c>
      <c r="E220">
        <v>570060</v>
      </c>
      <c r="F220" s="23">
        <v>44197</v>
      </c>
      <c r="G220">
        <v>430622</v>
      </c>
      <c r="H220">
        <v>244300</v>
      </c>
      <c r="I220">
        <v>15512</v>
      </c>
      <c r="J220">
        <v>194</v>
      </c>
      <c r="K220">
        <v>15309</v>
      </c>
      <c r="L220">
        <v>147308</v>
      </c>
    </row>
    <row r="221" spans="1:12" x14ac:dyDescent="0.25">
      <c r="A221" t="s">
        <v>790</v>
      </c>
      <c r="B221" t="s">
        <v>790</v>
      </c>
      <c r="C221" t="s">
        <v>493</v>
      </c>
      <c r="D221" t="s">
        <v>493</v>
      </c>
      <c r="E221">
        <v>476820</v>
      </c>
      <c r="G221">
        <v>386098</v>
      </c>
      <c r="H221">
        <v>234540</v>
      </c>
      <c r="I221">
        <v>6482</v>
      </c>
      <c r="J221">
        <v>98</v>
      </c>
      <c r="K221">
        <v>6371</v>
      </c>
      <c r="L221">
        <v>236882</v>
      </c>
    </row>
    <row r="222" spans="1:12" x14ac:dyDescent="0.25">
      <c r="A222" t="s">
        <v>790</v>
      </c>
      <c r="B222" t="s">
        <v>790</v>
      </c>
      <c r="C222" t="s">
        <v>548</v>
      </c>
      <c r="D222" t="s">
        <v>548</v>
      </c>
      <c r="E222">
        <v>619266</v>
      </c>
      <c r="G222">
        <v>498787</v>
      </c>
      <c r="H222">
        <v>241407</v>
      </c>
      <c r="I222">
        <v>11272</v>
      </c>
      <c r="J222">
        <v>237</v>
      </c>
      <c r="K222">
        <v>11031</v>
      </c>
      <c r="L222">
        <v>309076</v>
      </c>
    </row>
    <row r="223" spans="1:12" x14ac:dyDescent="0.25">
      <c r="A223" t="s">
        <v>790</v>
      </c>
      <c r="B223" t="s">
        <v>790</v>
      </c>
      <c r="C223" t="s">
        <v>412</v>
      </c>
      <c r="D223" t="s">
        <v>412</v>
      </c>
      <c r="E223">
        <v>283313</v>
      </c>
      <c r="G223">
        <v>220690</v>
      </c>
      <c r="H223">
        <v>147086</v>
      </c>
      <c r="I223">
        <v>6043</v>
      </c>
      <c r="J223">
        <v>67</v>
      </c>
      <c r="K223">
        <v>5971</v>
      </c>
      <c r="L223">
        <v>141844</v>
      </c>
    </row>
    <row r="224" spans="1:12" x14ac:dyDescent="0.25">
      <c r="A224" t="s">
        <v>790</v>
      </c>
      <c r="B224" t="s">
        <v>790</v>
      </c>
      <c r="C224" t="s">
        <v>429</v>
      </c>
      <c r="D224" t="s">
        <v>429</v>
      </c>
      <c r="E224">
        <v>314714</v>
      </c>
      <c r="G224">
        <v>244379</v>
      </c>
      <c r="H224">
        <v>133971</v>
      </c>
      <c r="I224">
        <v>6626</v>
      </c>
      <c r="J224">
        <v>43</v>
      </c>
      <c r="K224">
        <v>6575</v>
      </c>
      <c r="L224">
        <v>157522</v>
      </c>
    </row>
    <row r="225" spans="1:12" x14ac:dyDescent="0.25">
      <c r="A225" t="s">
        <v>790</v>
      </c>
      <c r="B225" t="s">
        <v>790</v>
      </c>
      <c r="C225" t="s">
        <v>433</v>
      </c>
      <c r="D225" t="s">
        <v>433</v>
      </c>
      <c r="E225">
        <v>318611</v>
      </c>
      <c r="G225">
        <v>280700</v>
      </c>
      <c r="H225">
        <v>122554</v>
      </c>
      <c r="I225">
        <v>7152</v>
      </c>
      <c r="J225">
        <v>120</v>
      </c>
      <c r="K225">
        <v>7032</v>
      </c>
      <c r="L225">
        <v>159695</v>
      </c>
    </row>
    <row r="226" spans="1:12" x14ac:dyDescent="0.25">
      <c r="A226" t="s">
        <v>790</v>
      </c>
      <c r="B226" t="s">
        <v>790</v>
      </c>
      <c r="C226" t="s">
        <v>406</v>
      </c>
      <c r="D226" t="s">
        <v>406</v>
      </c>
      <c r="E226">
        <v>265960</v>
      </c>
      <c r="G226">
        <v>203036</v>
      </c>
      <c r="H226">
        <v>95122</v>
      </c>
      <c r="I226">
        <v>5607</v>
      </c>
      <c r="J226">
        <v>58</v>
      </c>
      <c r="K226">
        <v>5549</v>
      </c>
      <c r="L226">
        <v>133123</v>
      </c>
    </row>
    <row r="227" spans="1:12" x14ac:dyDescent="0.25">
      <c r="A227" t="s">
        <v>790</v>
      </c>
      <c r="B227" t="s">
        <v>790</v>
      </c>
      <c r="C227" t="s">
        <v>682</v>
      </c>
      <c r="D227" t="s">
        <v>682</v>
      </c>
      <c r="E227">
        <v>1269751</v>
      </c>
      <c r="G227">
        <v>957347</v>
      </c>
      <c r="H227">
        <v>592016</v>
      </c>
      <c r="I227">
        <v>75539</v>
      </c>
      <c r="J227">
        <v>846</v>
      </c>
      <c r="K227">
        <v>74242</v>
      </c>
      <c r="L227">
        <v>659947</v>
      </c>
    </row>
    <row r="228" spans="1:12" x14ac:dyDescent="0.25">
      <c r="A228" t="s">
        <v>790</v>
      </c>
      <c r="B228" t="s">
        <v>790</v>
      </c>
      <c r="C228" t="s">
        <v>522</v>
      </c>
      <c r="D228" t="s">
        <v>522</v>
      </c>
      <c r="E228">
        <v>555357</v>
      </c>
      <c r="G228">
        <v>425945</v>
      </c>
      <c r="H228">
        <v>227785</v>
      </c>
      <c r="I228">
        <v>11415</v>
      </c>
      <c r="J228">
        <v>137</v>
      </c>
      <c r="K228">
        <v>11275</v>
      </c>
      <c r="L228">
        <v>277832</v>
      </c>
    </row>
    <row r="229" spans="1:12" x14ac:dyDescent="0.25">
      <c r="A229" t="s">
        <v>791</v>
      </c>
      <c r="B229" t="s">
        <v>791</v>
      </c>
      <c r="C229" t="s">
        <v>161</v>
      </c>
      <c r="D229" t="s">
        <v>161</v>
      </c>
      <c r="E229">
        <v>2061918</v>
      </c>
      <c r="F229" s="23">
        <v>44035</v>
      </c>
      <c r="G229">
        <v>994497</v>
      </c>
      <c r="H229">
        <v>333330</v>
      </c>
      <c r="I229">
        <v>19461</v>
      </c>
      <c r="J229">
        <v>286</v>
      </c>
      <c r="K229">
        <v>19170</v>
      </c>
      <c r="L229">
        <v>21528</v>
      </c>
    </row>
    <row r="230" spans="1:12" x14ac:dyDescent="0.25">
      <c r="A230" t="s">
        <v>791</v>
      </c>
      <c r="B230" t="s">
        <v>791</v>
      </c>
      <c r="C230" t="s">
        <v>655</v>
      </c>
      <c r="D230" t="s">
        <v>655</v>
      </c>
      <c r="E230">
        <v>1042304</v>
      </c>
      <c r="G230">
        <v>454807</v>
      </c>
      <c r="H230">
        <v>126700</v>
      </c>
      <c r="I230">
        <v>6033</v>
      </c>
      <c r="J230">
        <v>53</v>
      </c>
      <c r="K230">
        <v>5977</v>
      </c>
      <c r="L230">
        <v>513745</v>
      </c>
    </row>
    <row r="231" spans="1:12" x14ac:dyDescent="0.25">
      <c r="A231" t="s">
        <v>791</v>
      </c>
      <c r="B231" t="s">
        <v>791</v>
      </c>
      <c r="C231" t="s">
        <v>141</v>
      </c>
      <c r="D231" t="s">
        <v>141</v>
      </c>
      <c r="E231">
        <v>1491879</v>
      </c>
      <c r="F231" s="23">
        <v>44035</v>
      </c>
      <c r="G231">
        <v>569167</v>
      </c>
      <c r="H231">
        <v>230458</v>
      </c>
      <c r="I231">
        <v>10835</v>
      </c>
      <c r="J231">
        <v>113</v>
      </c>
      <c r="K231">
        <v>10721</v>
      </c>
      <c r="L231">
        <v>12368</v>
      </c>
    </row>
    <row r="232" spans="1:12" x14ac:dyDescent="0.25">
      <c r="A232" t="s">
        <v>791</v>
      </c>
      <c r="B232" t="s">
        <v>791</v>
      </c>
      <c r="C232" t="s">
        <v>750</v>
      </c>
      <c r="D232" t="s">
        <v>750</v>
      </c>
      <c r="E232">
        <v>2682662</v>
      </c>
      <c r="G232">
        <v>1185934</v>
      </c>
      <c r="H232">
        <v>446946</v>
      </c>
      <c r="I232">
        <v>16589</v>
      </c>
      <c r="J232">
        <v>382</v>
      </c>
      <c r="K232">
        <v>16196</v>
      </c>
      <c r="L232">
        <v>1322798</v>
      </c>
    </row>
    <row r="233" spans="1:12" x14ac:dyDescent="0.25">
      <c r="A233" t="s">
        <v>791</v>
      </c>
      <c r="B233" t="s">
        <v>791</v>
      </c>
      <c r="C233" t="s">
        <v>131</v>
      </c>
      <c r="D233" t="s">
        <v>131</v>
      </c>
      <c r="E233">
        <v>1321096</v>
      </c>
      <c r="F233" s="23">
        <v>44035</v>
      </c>
      <c r="G233">
        <v>638722</v>
      </c>
      <c r="H233">
        <v>229944</v>
      </c>
      <c r="I233">
        <v>4636</v>
      </c>
      <c r="J233">
        <v>47</v>
      </c>
      <c r="K233">
        <v>4589</v>
      </c>
      <c r="L233">
        <v>7718</v>
      </c>
    </row>
    <row r="234" spans="1:12" x14ac:dyDescent="0.25">
      <c r="A234" t="s">
        <v>791</v>
      </c>
      <c r="B234" t="s">
        <v>791</v>
      </c>
      <c r="C234" t="s">
        <v>743</v>
      </c>
      <c r="D234" t="s">
        <v>743</v>
      </c>
      <c r="E234">
        <v>2291032</v>
      </c>
      <c r="G234">
        <v>1424376</v>
      </c>
      <c r="H234">
        <v>661091</v>
      </c>
      <c r="I234">
        <v>51974</v>
      </c>
      <c r="J234">
        <v>1046</v>
      </c>
      <c r="K234">
        <v>50907</v>
      </c>
      <c r="L234">
        <v>1148592</v>
      </c>
    </row>
    <row r="235" spans="1:12" x14ac:dyDescent="0.25">
      <c r="A235" t="s">
        <v>791</v>
      </c>
      <c r="B235" t="s">
        <v>791</v>
      </c>
      <c r="C235" t="s">
        <v>689</v>
      </c>
      <c r="D235" t="s">
        <v>689</v>
      </c>
      <c r="E235">
        <v>1322387</v>
      </c>
      <c r="G235">
        <v>456056</v>
      </c>
      <c r="H235">
        <v>148421</v>
      </c>
      <c r="I235">
        <v>6895</v>
      </c>
      <c r="J235">
        <v>94</v>
      </c>
      <c r="K235">
        <v>6801</v>
      </c>
      <c r="L235">
        <v>651417</v>
      </c>
    </row>
    <row r="236" spans="1:12" x14ac:dyDescent="0.25">
      <c r="A236" t="s">
        <v>791</v>
      </c>
      <c r="B236" t="s">
        <v>791</v>
      </c>
      <c r="C236" t="s">
        <v>157</v>
      </c>
      <c r="D236" t="s">
        <v>157</v>
      </c>
      <c r="E236">
        <v>2445203</v>
      </c>
      <c r="F236" s="23">
        <v>44035</v>
      </c>
      <c r="G236">
        <v>994417</v>
      </c>
      <c r="H236">
        <v>301193</v>
      </c>
      <c r="I236">
        <v>8964</v>
      </c>
      <c r="J236">
        <v>130</v>
      </c>
      <c r="K236">
        <v>8834</v>
      </c>
      <c r="L236">
        <v>15614</v>
      </c>
    </row>
    <row r="237" spans="1:12" x14ac:dyDescent="0.25">
      <c r="A237" t="s">
        <v>791</v>
      </c>
      <c r="B237" t="s">
        <v>791</v>
      </c>
      <c r="C237" t="s">
        <v>155</v>
      </c>
      <c r="D237" t="s">
        <v>155</v>
      </c>
      <c r="E237">
        <v>1311382</v>
      </c>
      <c r="F237" s="23">
        <v>44035</v>
      </c>
      <c r="G237">
        <v>527710</v>
      </c>
      <c r="H237">
        <v>198198</v>
      </c>
      <c r="I237">
        <v>5840</v>
      </c>
      <c r="J237">
        <v>87</v>
      </c>
      <c r="K237">
        <v>5753</v>
      </c>
      <c r="L237">
        <v>13900</v>
      </c>
    </row>
    <row r="238" spans="1:12" x14ac:dyDescent="0.25">
      <c r="A238" t="s">
        <v>791</v>
      </c>
      <c r="B238" t="s">
        <v>791</v>
      </c>
      <c r="C238" t="s">
        <v>652</v>
      </c>
      <c r="D238" t="s">
        <v>652</v>
      </c>
      <c r="E238">
        <v>1025656</v>
      </c>
      <c r="G238">
        <v>387738</v>
      </c>
      <c r="H238">
        <v>156364</v>
      </c>
      <c r="I238">
        <v>9900</v>
      </c>
      <c r="J238">
        <v>38</v>
      </c>
      <c r="K238">
        <v>9857</v>
      </c>
      <c r="L238">
        <v>507521</v>
      </c>
    </row>
    <row r="239" spans="1:12" x14ac:dyDescent="0.25">
      <c r="A239" t="s">
        <v>791</v>
      </c>
      <c r="B239" t="s">
        <v>791</v>
      </c>
      <c r="C239" t="s">
        <v>727</v>
      </c>
      <c r="D239" t="s">
        <v>727</v>
      </c>
      <c r="E239">
        <v>1734005</v>
      </c>
      <c r="G239">
        <v>865943</v>
      </c>
      <c r="H239">
        <v>317137</v>
      </c>
      <c r="I239">
        <v>19593</v>
      </c>
      <c r="J239">
        <v>186</v>
      </c>
      <c r="K239">
        <v>19404</v>
      </c>
      <c r="L239">
        <v>859458</v>
      </c>
    </row>
    <row r="240" spans="1:12" x14ac:dyDescent="0.25">
      <c r="A240" t="s">
        <v>791</v>
      </c>
      <c r="B240" t="s">
        <v>791</v>
      </c>
      <c r="C240" t="s">
        <v>111</v>
      </c>
      <c r="D240" t="s">
        <v>111</v>
      </c>
      <c r="E240">
        <v>790207</v>
      </c>
      <c r="F240" s="23">
        <v>44033</v>
      </c>
      <c r="G240">
        <v>381155</v>
      </c>
      <c r="H240">
        <v>137216</v>
      </c>
      <c r="I240">
        <v>5599</v>
      </c>
      <c r="J240">
        <v>61</v>
      </c>
      <c r="K240">
        <v>5534</v>
      </c>
      <c r="L240">
        <v>5679</v>
      </c>
    </row>
    <row r="241" spans="1:12" x14ac:dyDescent="0.25">
      <c r="A241" t="s">
        <v>791</v>
      </c>
      <c r="B241" t="s">
        <v>791</v>
      </c>
      <c r="C241" t="s">
        <v>119</v>
      </c>
      <c r="D241" t="s">
        <v>119</v>
      </c>
      <c r="E241">
        <v>530299</v>
      </c>
      <c r="F241" s="23">
        <v>44041</v>
      </c>
      <c r="G241">
        <v>227503</v>
      </c>
      <c r="H241">
        <v>107053</v>
      </c>
      <c r="I241">
        <v>7820</v>
      </c>
      <c r="J241">
        <v>96</v>
      </c>
      <c r="K241">
        <v>7724</v>
      </c>
      <c r="L241">
        <v>7762</v>
      </c>
    </row>
    <row r="242" spans="1:12" x14ac:dyDescent="0.25">
      <c r="A242" t="s">
        <v>791</v>
      </c>
      <c r="B242" t="s">
        <v>791</v>
      </c>
      <c r="C242" t="s">
        <v>584</v>
      </c>
      <c r="D242" t="s">
        <v>584</v>
      </c>
      <c r="E242">
        <v>717169</v>
      </c>
      <c r="G242">
        <v>363078</v>
      </c>
      <c r="H242">
        <v>140609</v>
      </c>
      <c r="I242">
        <v>12872</v>
      </c>
      <c r="J242">
        <v>136</v>
      </c>
      <c r="K242">
        <v>12736</v>
      </c>
      <c r="L242">
        <v>357848</v>
      </c>
    </row>
    <row r="243" spans="1:12" x14ac:dyDescent="0.25">
      <c r="A243" t="s">
        <v>791</v>
      </c>
      <c r="B243" t="s">
        <v>791</v>
      </c>
      <c r="C243" t="s">
        <v>586</v>
      </c>
      <c r="D243" t="s">
        <v>586</v>
      </c>
      <c r="E243">
        <v>725673</v>
      </c>
      <c r="G243">
        <v>294989</v>
      </c>
      <c r="H243">
        <v>84919</v>
      </c>
      <c r="I243">
        <v>7871</v>
      </c>
      <c r="J243">
        <v>57</v>
      </c>
      <c r="K243">
        <v>7814</v>
      </c>
      <c r="L243">
        <v>359515</v>
      </c>
    </row>
    <row r="244" spans="1:12" x14ac:dyDescent="0.25">
      <c r="A244" t="s">
        <v>791</v>
      </c>
      <c r="B244" t="s">
        <v>791</v>
      </c>
      <c r="C244" t="s">
        <v>144</v>
      </c>
      <c r="D244" t="s">
        <v>144</v>
      </c>
      <c r="E244">
        <v>461738</v>
      </c>
      <c r="F244" s="23">
        <v>44037</v>
      </c>
      <c r="G244">
        <v>173109</v>
      </c>
      <c r="H244">
        <v>63130</v>
      </c>
      <c r="I244">
        <v>6709</v>
      </c>
      <c r="J244">
        <v>88</v>
      </c>
      <c r="K244">
        <v>6621</v>
      </c>
      <c r="L244">
        <v>10880</v>
      </c>
    </row>
    <row r="245" spans="1:12" x14ac:dyDescent="0.25">
      <c r="A245" t="s">
        <v>791</v>
      </c>
      <c r="B245" t="s">
        <v>791</v>
      </c>
      <c r="C245" t="s">
        <v>136</v>
      </c>
      <c r="D245" t="s">
        <v>136</v>
      </c>
      <c r="E245">
        <v>899200</v>
      </c>
      <c r="F245" s="23">
        <v>44035</v>
      </c>
      <c r="G245">
        <v>378048</v>
      </c>
      <c r="H245">
        <v>108941</v>
      </c>
      <c r="I245">
        <v>2552</v>
      </c>
      <c r="J245">
        <v>12</v>
      </c>
      <c r="K245">
        <v>2539</v>
      </c>
      <c r="L245">
        <v>7705</v>
      </c>
    </row>
    <row r="246" spans="1:12" x14ac:dyDescent="0.25">
      <c r="A246" t="s">
        <v>791</v>
      </c>
      <c r="B246" t="s">
        <v>791</v>
      </c>
      <c r="C246" t="s">
        <v>735</v>
      </c>
      <c r="D246" t="s">
        <v>735</v>
      </c>
      <c r="E246">
        <v>1936319</v>
      </c>
      <c r="G246">
        <v>788026</v>
      </c>
      <c r="H246">
        <v>311074</v>
      </c>
      <c r="I246">
        <v>12294</v>
      </c>
      <c r="J246">
        <v>110</v>
      </c>
      <c r="K246">
        <v>12184</v>
      </c>
      <c r="L246">
        <v>954943</v>
      </c>
    </row>
    <row r="247" spans="1:12" x14ac:dyDescent="0.25">
      <c r="A247" t="s">
        <v>791</v>
      </c>
      <c r="B247" t="s">
        <v>791</v>
      </c>
      <c r="C247" t="s">
        <v>632</v>
      </c>
      <c r="D247" t="s">
        <v>632</v>
      </c>
      <c r="E247">
        <v>949159</v>
      </c>
      <c r="G247">
        <v>522017</v>
      </c>
      <c r="H247">
        <v>185442</v>
      </c>
      <c r="I247">
        <v>13923</v>
      </c>
      <c r="J247">
        <v>197</v>
      </c>
      <c r="K247">
        <v>13714</v>
      </c>
      <c r="L247">
        <v>472049</v>
      </c>
    </row>
    <row r="248" spans="1:12" x14ac:dyDescent="0.25">
      <c r="A248" t="s">
        <v>791</v>
      </c>
      <c r="B248" t="s">
        <v>791</v>
      </c>
      <c r="C248" t="s">
        <v>756</v>
      </c>
      <c r="D248" t="s">
        <v>756</v>
      </c>
      <c r="E248">
        <v>2912022</v>
      </c>
      <c r="G248">
        <v>1512114</v>
      </c>
      <c r="H248">
        <v>656001</v>
      </c>
      <c r="I248">
        <v>86116</v>
      </c>
      <c r="J248">
        <v>1585</v>
      </c>
      <c r="K248">
        <v>84495</v>
      </c>
      <c r="L248">
        <v>1469948</v>
      </c>
    </row>
    <row r="249" spans="1:12" x14ac:dyDescent="0.25">
      <c r="A249" t="s">
        <v>791</v>
      </c>
      <c r="B249" t="s">
        <v>791</v>
      </c>
      <c r="C249" t="s">
        <v>129</v>
      </c>
      <c r="D249" t="s">
        <v>129</v>
      </c>
      <c r="E249">
        <v>1150038</v>
      </c>
      <c r="F249" s="23">
        <v>44035</v>
      </c>
      <c r="G249">
        <v>430948</v>
      </c>
      <c r="H249">
        <v>132560</v>
      </c>
      <c r="I249">
        <v>4834</v>
      </c>
      <c r="J249">
        <v>42</v>
      </c>
      <c r="K249">
        <v>4792</v>
      </c>
      <c r="L249">
        <v>7446</v>
      </c>
    </row>
    <row r="250" spans="1:12" x14ac:dyDescent="0.25">
      <c r="A250" t="s">
        <v>791</v>
      </c>
      <c r="B250" t="s">
        <v>791</v>
      </c>
      <c r="C250" t="s">
        <v>437</v>
      </c>
      <c r="D250" t="s">
        <v>437</v>
      </c>
      <c r="E250">
        <v>1063458</v>
      </c>
      <c r="F250" s="23">
        <v>44178</v>
      </c>
      <c r="G250">
        <v>505417</v>
      </c>
      <c r="H250">
        <v>167980</v>
      </c>
      <c r="I250">
        <v>7207</v>
      </c>
      <c r="J250">
        <v>67</v>
      </c>
      <c r="K250">
        <v>7137</v>
      </c>
      <c r="L250">
        <v>165399</v>
      </c>
    </row>
    <row r="251" spans="1:12" x14ac:dyDescent="0.25">
      <c r="A251" t="s">
        <v>791</v>
      </c>
      <c r="B251" t="s">
        <v>791</v>
      </c>
      <c r="C251" t="s">
        <v>536</v>
      </c>
      <c r="D251" t="s">
        <v>536</v>
      </c>
      <c r="E251">
        <v>599813</v>
      </c>
      <c r="G251">
        <v>277357</v>
      </c>
      <c r="H251">
        <v>112059</v>
      </c>
      <c r="I251">
        <v>7193</v>
      </c>
      <c r="J251">
        <v>92</v>
      </c>
      <c r="K251">
        <v>7101</v>
      </c>
      <c r="L251">
        <v>297504</v>
      </c>
    </row>
    <row r="252" spans="1:12" x14ac:dyDescent="0.25">
      <c r="A252" t="s">
        <v>791</v>
      </c>
      <c r="B252" t="s">
        <v>791</v>
      </c>
      <c r="C252" t="s">
        <v>705</v>
      </c>
      <c r="D252" t="s">
        <v>705</v>
      </c>
      <c r="E252">
        <v>1501619</v>
      </c>
      <c r="G252">
        <v>630437</v>
      </c>
      <c r="H252">
        <v>225607</v>
      </c>
      <c r="I252">
        <v>13054</v>
      </c>
      <c r="J252">
        <v>133</v>
      </c>
      <c r="K252">
        <v>12918</v>
      </c>
      <c r="L252">
        <v>742320</v>
      </c>
    </row>
    <row r="253" spans="1:12" x14ac:dyDescent="0.25">
      <c r="A253" t="s">
        <v>792</v>
      </c>
      <c r="B253" t="s">
        <v>792</v>
      </c>
      <c r="C253" t="s">
        <v>265</v>
      </c>
      <c r="D253" t="s">
        <v>265</v>
      </c>
      <c r="E253">
        <v>1890826</v>
      </c>
      <c r="F253" s="23">
        <v>44066</v>
      </c>
      <c r="G253">
        <v>1188016</v>
      </c>
      <c r="H253">
        <v>613422</v>
      </c>
      <c r="I253">
        <v>35178</v>
      </c>
      <c r="J253">
        <v>333</v>
      </c>
      <c r="K253">
        <v>34843</v>
      </c>
      <c r="L253">
        <v>67440</v>
      </c>
    </row>
    <row r="254" spans="1:12" x14ac:dyDescent="0.25">
      <c r="A254" t="s">
        <v>792</v>
      </c>
      <c r="B254" t="s">
        <v>792</v>
      </c>
      <c r="C254" t="s">
        <v>610</v>
      </c>
      <c r="D254" t="s">
        <v>610</v>
      </c>
      <c r="E254">
        <v>2532383</v>
      </c>
      <c r="F254" s="23">
        <v>44193</v>
      </c>
      <c r="G254">
        <v>1758198</v>
      </c>
      <c r="H254">
        <v>864065</v>
      </c>
      <c r="I254">
        <v>97763</v>
      </c>
      <c r="J254">
        <v>1689</v>
      </c>
      <c r="K254">
        <v>95961</v>
      </c>
      <c r="L254">
        <v>451288</v>
      </c>
    </row>
    <row r="255" spans="1:12" x14ac:dyDescent="0.25">
      <c r="A255" t="s">
        <v>792</v>
      </c>
      <c r="B255" t="s">
        <v>792</v>
      </c>
      <c r="C255" t="s">
        <v>606</v>
      </c>
      <c r="D255" t="s">
        <v>606</v>
      </c>
      <c r="E255">
        <v>4778439</v>
      </c>
      <c r="F255" s="23">
        <v>44198</v>
      </c>
      <c r="G255">
        <v>3165252</v>
      </c>
      <c r="H255">
        <v>1386668</v>
      </c>
      <c r="I255">
        <v>79900</v>
      </c>
      <c r="J255">
        <v>938</v>
      </c>
      <c r="K255">
        <v>78879</v>
      </c>
      <c r="L255">
        <v>436515</v>
      </c>
    </row>
    <row r="256" spans="1:12" x14ac:dyDescent="0.25">
      <c r="A256" t="s">
        <v>792</v>
      </c>
      <c r="B256" t="s">
        <v>792</v>
      </c>
      <c r="C256" t="s">
        <v>498</v>
      </c>
      <c r="D256" t="s">
        <v>498</v>
      </c>
      <c r="E256">
        <v>987257</v>
      </c>
      <c r="F256" s="23">
        <v>44227</v>
      </c>
      <c r="G256">
        <v>700825</v>
      </c>
      <c r="H256">
        <v>385704</v>
      </c>
      <c r="I256">
        <v>62005</v>
      </c>
      <c r="J256">
        <v>890</v>
      </c>
      <c r="K256">
        <v>61073</v>
      </c>
      <c r="L256">
        <v>271279</v>
      </c>
    </row>
    <row r="257" spans="1:12" x14ac:dyDescent="0.25">
      <c r="A257" t="s">
        <v>792</v>
      </c>
      <c r="B257" t="s">
        <v>792</v>
      </c>
      <c r="C257" t="s">
        <v>780</v>
      </c>
      <c r="D257" t="s">
        <v>780</v>
      </c>
      <c r="E257">
        <v>9588910</v>
      </c>
      <c r="F257" s="23">
        <v>44227</v>
      </c>
      <c r="G257">
        <v>9219875</v>
      </c>
      <c r="H257">
        <v>5903791</v>
      </c>
      <c r="I257">
        <v>1251872</v>
      </c>
      <c r="J257">
        <v>16281</v>
      </c>
      <c r="K257">
        <v>1229059</v>
      </c>
      <c r="L257">
        <v>7509824</v>
      </c>
    </row>
    <row r="258" spans="1:12" x14ac:dyDescent="0.25">
      <c r="A258" t="s">
        <v>792</v>
      </c>
      <c r="B258" t="s">
        <v>792</v>
      </c>
      <c r="C258" t="s">
        <v>309</v>
      </c>
      <c r="D258" t="s">
        <v>309</v>
      </c>
      <c r="E258">
        <v>1700018</v>
      </c>
      <c r="F258" s="23">
        <v>44072</v>
      </c>
      <c r="G258">
        <v>929776</v>
      </c>
      <c r="H258">
        <v>515993</v>
      </c>
      <c r="I258">
        <v>24340</v>
      </c>
      <c r="J258">
        <v>400</v>
      </c>
      <c r="K258">
        <v>23936</v>
      </c>
      <c r="L258">
        <v>79859</v>
      </c>
    </row>
    <row r="259" spans="1:12" x14ac:dyDescent="0.25">
      <c r="A259" t="s">
        <v>792</v>
      </c>
      <c r="B259" t="s">
        <v>792</v>
      </c>
      <c r="C259" t="s">
        <v>130</v>
      </c>
      <c r="D259" t="s">
        <v>130</v>
      </c>
      <c r="E259">
        <v>1020962</v>
      </c>
      <c r="F259" s="23">
        <v>44010</v>
      </c>
      <c r="G259">
        <v>647951</v>
      </c>
      <c r="H259">
        <v>351940</v>
      </c>
      <c r="I259">
        <v>33001</v>
      </c>
      <c r="J259">
        <v>500</v>
      </c>
      <c r="K259">
        <v>32469</v>
      </c>
      <c r="L259">
        <v>21656</v>
      </c>
    </row>
    <row r="260" spans="1:12" x14ac:dyDescent="0.25">
      <c r="A260" t="s">
        <v>792</v>
      </c>
      <c r="B260" t="s">
        <v>792</v>
      </c>
      <c r="C260" t="s">
        <v>179</v>
      </c>
      <c r="D260" t="s">
        <v>179</v>
      </c>
      <c r="E260">
        <v>1254377</v>
      </c>
      <c r="F260" s="23">
        <v>44010</v>
      </c>
      <c r="G260">
        <v>852473</v>
      </c>
      <c r="H260">
        <v>497674</v>
      </c>
      <c r="I260">
        <v>43951</v>
      </c>
      <c r="J260">
        <v>429</v>
      </c>
      <c r="K260">
        <v>43501</v>
      </c>
      <c r="L260">
        <v>37064</v>
      </c>
    </row>
    <row r="261" spans="1:12" x14ac:dyDescent="0.25">
      <c r="A261" t="s">
        <v>792</v>
      </c>
      <c r="B261" t="s">
        <v>792</v>
      </c>
      <c r="C261" t="s">
        <v>132</v>
      </c>
      <c r="D261" t="s">
        <v>132</v>
      </c>
      <c r="E261">
        <v>1137753</v>
      </c>
      <c r="F261" s="23">
        <v>44010</v>
      </c>
      <c r="G261">
        <v>737417</v>
      </c>
      <c r="H261">
        <v>346002</v>
      </c>
      <c r="I261">
        <v>51126</v>
      </c>
      <c r="J261">
        <v>395</v>
      </c>
      <c r="K261">
        <v>50662</v>
      </c>
      <c r="L261">
        <v>31030</v>
      </c>
    </row>
    <row r="262" spans="1:12" x14ac:dyDescent="0.25">
      <c r="A262" t="s">
        <v>792</v>
      </c>
      <c r="B262" t="s">
        <v>792</v>
      </c>
      <c r="C262" t="s">
        <v>124</v>
      </c>
      <c r="D262" t="s">
        <v>124</v>
      </c>
      <c r="E262">
        <v>1660378</v>
      </c>
      <c r="F262" s="23">
        <v>44010</v>
      </c>
      <c r="G262">
        <v>1020280</v>
      </c>
      <c r="H262">
        <v>618156</v>
      </c>
      <c r="I262">
        <v>36666</v>
      </c>
      <c r="J262">
        <v>206</v>
      </c>
      <c r="K262">
        <v>36412</v>
      </c>
      <c r="L262">
        <v>22726</v>
      </c>
    </row>
    <row r="263" spans="1:12" x14ac:dyDescent="0.25">
      <c r="A263" t="s">
        <v>792</v>
      </c>
      <c r="B263" t="s">
        <v>792</v>
      </c>
      <c r="C263" t="s">
        <v>407</v>
      </c>
      <c r="D263" t="s">
        <v>407</v>
      </c>
      <c r="E263">
        <v>2083625</v>
      </c>
      <c r="F263" s="23">
        <v>44091</v>
      </c>
      <c r="G263">
        <v>1531107</v>
      </c>
      <c r="H263">
        <v>848253</v>
      </c>
      <c r="I263">
        <v>115478</v>
      </c>
      <c r="J263">
        <v>1680</v>
      </c>
      <c r="K263">
        <v>113515</v>
      </c>
      <c r="L263">
        <v>189020</v>
      </c>
    </row>
    <row r="264" spans="1:12" x14ac:dyDescent="0.25">
      <c r="A264" t="s">
        <v>792</v>
      </c>
      <c r="B264" t="s">
        <v>792</v>
      </c>
      <c r="C264" t="s">
        <v>183</v>
      </c>
      <c r="D264" t="s">
        <v>183</v>
      </c>
      <c r="E264">
        <v>1946905</v>
      </c>
      <c r="F264" s="23">
        <v>44010</v>
      </c>
      <c r="G264">
        <v>1016827</v>
      </c>
      <c r="H264">
        <v>495371</v>
      </c>
      <c r="I264">
        <v>50989</v>
      </c>
      <c r="J264">
        <v>608</v>
      </c>
      <c r="K264">
        <v>50359</v>
      </c>
      <c r="L264">
        <v>42977</v>
      </c>
    </row>
    <row r="265" spans="1:12" x14ac:dyDescent="0.25">
      <c r="A265" t="s">
        <v>792</v>
      </c>
      <c r="B265" t="s">
        <v>792</v>
      </c>
      <c r="C265" t="s">
        <v>410</v>
      </c>
      <c r="D265" t="s">
        <v>410</v>
      </c>
      <c r="E265">
        <v>1846993</v>
      </c>
      <c r="F265" s="23">
        <v>44117</v>
      </c>
      <c r="G265">
        <v>1212295</v>
      </c>
      <c r="H265">
        <v>561504</v>
      </c>
      <c r="I265">
        <v>60970</v>
      </c>
      <c r="J265">
        <v>1315</v>
      </c>
      <c r="K265">
        <v>59639</v>
      </c>
      <c r="L265">
        <v>168181</v>
      </c>
    </row>
    <row r="266" spans="1:12" x14ac:dyDescent="0.25">
      <c r="A266" t="s">
        <v>792</v>
      </c>
      <c r="B266" t="s">
        <v>792</v>
      </c>
      <c r="C266" t="s">
        <v>148</v>
      </c>
      <c r="D266" t="s">
        <v>148</v>
      </c>
      <c r="E266">
        <v>1065235</v>
      </c>
      <c r="F266" s="23">
        <v>44010</v>
      </c>
      <c r="G266">
        <v>691646</v>
      </c>
      <c r="H266">
        <v>328477</v>
      </c>
      <c r="I266">
        <v>26066</v>
      </c>
      <c r="J266">
        <v>319</v>
      </c>
      <c r="K266">
        <v>25747</v>
      </c>
      <c r="L266">
        <v>21937</v>
      </c>
    </row>
    <row r="267" spans="1:12" x14ac:dyDescent="0.25">
      <c r="A267" t="s">
        <v>792</v>
      </c>
      <c r="B267" t="s">
        <v>792</v>
      </c>
      <c r="C267" t="s">
        <v>154</v>
      </c>
      <c r="D267" t="s">
        <v>154</v>
      </c>
      <c r="E267">
        <v>1776221</v>
      </c>
      <c r="F267" s="23">
        <v>44010</v>
      </c>
      <c r="G267">
        <v>1224599</v>
      </c>
      <c r="H267">
        <v>614828</v>
      </c>
      <c r="I267">
        <v>111785</v>
      </c>
      <c r="J267">
        <v>1256</v>
      </c>
      <c r="K267">
        <v>110294</v>
      </c>
      <c r="L267">
        <v>66692</v>
      </c>
    </row>
    <row r="268" spans="1:12" x14ac:dyDescent="0.25">
      <c r="A268" t="s">
        <v>792</v>
      </c>
      <c r="B268" t="s">
        <v>792</v>
      </c>
      <c r="C268" t="s">
        <v>160</v>
      </c>
      <c r="D268" t="s">
        <v>160</v>
      </c>
      <c r="E268">
        <v>1598506</v>
      </c>
      <c r="F268" s="23">
        <v>44010</v>
      </c>
      <c r="G268">
        <v>999178</v>
      </c>
      <c r="H268">
        <v>383705</v>
      </c>
      <c r="I268">
        <v>21947</v>
      </c>
      <c r="J268">
        <v>644</v>
      </c>
      <c r="K268">
        <v>21301</v>
      </c>
      <c r="L268">
        <v>22687</v>
      </c>
    </row>
    <row r="269" spans="1:12" x14ac:dyDescent="0.25">
      <c r="A269" t="s">
        <v>792</v>
      </c>
      <c r="B269" t="s">
        <v>792</v>
      </c>
      <c r="C269" t="s">
        <v>612</v>
      </c>
      <c r="D269" t="s">
        <v>612</v>
      </c>
      <c r="E269">
        <v>2564892</v>
      </c>
      <c r="F269" s="23">
        <v>44226</v>
      </c>
      <c r="G269">
        <v>1323039</v>
      </c>
      <c r="H269">
        <v>641641</v>
      </c>
      <c r="I269">
        <v>61926</v>
      </c>
      <c r="J269">
        <v>819</v>
      </c>
      <c r="K269">
        <v>61087</v>
      </c>
      <c r="L269">
        <v>440559</v>
      </c>
    </row>
    <row r="270" spans="1:12" x14ac:dyDescent="0.25">
      <c r="A270" t="s">
        <v>792</v>
      </c>
      <c r="B270" t="s">
        <v>792</v>
      </c>
      <c r="C270" t="s">
        <v>420</v>
      </c>
      <c r="D270" t="s">
        <v>420</v>
      </c>
      <c r="E270">
        <v>554762</v>
      </c>
      <c r="F270" s="23">
        <v>44227</v>
      </c>
      <c r="G270">
        <v>385482</v>
      </c>
      <c r="H270">
        <v>212033</v>
      </c>
      <c r="I270">
        <v>37095</v>
      </c>
      <c r="J270">
        <v>329</v>
      </c>
      <c r="K270">
        <v>36616</v>
      </c>
      <c r="L270">
        <v>162529</v>
      </c>
    </row>
    <row r="271" spans="1:12" x14ac:dyDescent="0.25">
      <c r="A271" t="s">
        <v>792</v>
      </c>
      <c r="B271" t="s">
        <v>792</v>
      </c>
      <c r="C271" t="s">
        <v>350</v>
      </c>
      <c r="D271" t="s">
        <v>350</v>
      </c>
      <c r="E271">
        <v>1540231</v>
      </c>
      <c r="F271" s="23">
        <v>44118</v>
      </c>
      <c r="G271">
        <v>991957</v>
      </c>
      <c r="H271">
        <v>625918</v>
      </c>
      <c r="I271">
        <v>46916</v>
      </c>
      <c r="J271">
        <v>638</v>
      </c>
      <c r="K271">
        <v>46266</v>
      </c>
      <c r="L271">
        <v>115382</v>
      </c>
    </row>
    <row r="272" spans="1:12" x14ac:dyDescent="0.25">
      <c r="A272" t="s">
        <v>792</v>
      </c>
      <c r="B272" t="s">
        <v>792</v>
      </c>
      <c r="C272" t="s">
        <v>147</v>
      </c>
      <c r="D272" t="s">
        <v>147</v>
      </c>
      <c r="E272">
        <v>1391292</v>
      </c>
      <c r="F272" s="23">
        <v>44010</v>
      </c>
      <c r="G272">
        <v>814373</v>
      </c>
      <c r="H272">
        <v>411092</v>
      </c>
      <c r="I272">
        <v>35198</v>
      </c>
      <c r="J272">
        <v>521</v>
      </c>
      <c r="K272">
        <v>34660</v>
      </c>
      <c r="L272">
        <v>26307</v>
      </c>
    </row>
    <row r="273" spans="1:12" x14ac:dyDescent="0.25">
      <c r="A273" t="s">
        <v>792</v>
      </c>
      <c r="B273" t="s">
        <v>792</v>
      </c>
      <c r="C273" t="s">
        <v>176</v>
      </c>
      <c r="D273" t="s">
        <v>176</v>
      </c>
      <c r="E273">
        <v>1808680</v>
      </c>
      <c r="F273" s="23">
        <v>44010</v>
      </c>
      <c r="G273">
        <v>1189318</v>
      </c>
      <c r="H273">
        <v>659066</v>
      </c>
      <c r="I273">
        <v>73753</v>
      </c>
      <c r="J273">
        <v>650</v>
      </c>
      <c r="K273">
        <v>73029</v>
      </c>
      <c r="L273">
        <v>51750</v>
      </c>
    </row>
    <row r="274" spans="1:12" x14ac:dyDescent="0.25">
      <c r="A274" t="s">
        <v>792</v>
      </c>
      <c r="B274" t="s">
        <v>792</v>
      </c>
      <c r="C274" t="s">
        <v>375</v>
      </c>
      <c r="D274" t="s">
        <v>375</v>
      </c>
      <c r="E274">
        <v>2994744</v>
      </c>
      <c r="F274" s="23">
        <v>44074</v>
      </c>
      <c r="G274">
        <v>2141764</v>
      </c>
      <c r="H274">
        <v>1239770</v>
      </c>
      <c r="I274">
        <v>179167</v>
      </c>
      <c r="J274">
        <v>2416</v>
      </c>
      <c r="K274">
        <v>176447</v>
      </c>
      <c r="L274">
        <v>196921</v>
      </c>
    </row>
    <row r="275" spans="1:12" x14ac:dyDescent="0.25">
      <c r="A275" t="s">
        <v>792</v>
      </c>
      <c r="B275" t="s">
        <v>792</v>
      </c>
      <c r="C275" t="s">
        <v>192</v>
      </c>
      <c r="D275" t="s">
        <v>192</v>
      </c>
      <c r="E275">
        <v>1924773</v>
      </c>
      <c r="F275" s="23">
        <v>44010</v>
      </c>
      <c r="G275">
        <v>1021603</v>
      </c>
      <c r="H275">
        <v>448501</v>
      </c>
      <c r="I275">
        <v>39973</v>
      </c>
      <c r="J275">
        <v>331</v>
      </c>
      <c r="K275">
        <v>39641</v>
      </c>
      <c r="L275">
        <v>40997</v>
      </c>
    </row>
    <row r="276" spans="1:12" x14ac:dyDescent="0.25">
      <c r="A276" t="s">
        <v>792</v>
      </c>
      <c r="B276" t="s">
        <v>792</v>
      </c>
      <c r="C276" t="s">
        <v>369</v>
      </c>
      <c r="D276" t="s">
        <v>369</v>
      </c>
      <c r="E276">
        <v>1082739</v>
      </c>
      <c r="F276" s="23">
        <v>44160</v>
      </c>
      <c r="G276">
        <v>754463</v>
      </c>
      <c r="H276">
        <v>469335</v>
      </c>
      <c r="I276">
        <v>24204</v>
      </c>
      <c r="J276">
        <v>320</v>
      </c>
      <c r="K276">
        <v>23869</v>
      </c>
      <c r="L276">
        <v>115501</v>
      </c>
    </row>
    <row r="277" spans="1:12" x14ac:dyDescent="0.25">
      <c r="A277" t="s">
        <v>792</v>
      </c>
      <c r="B277" t="s">
        <v>792</v>
      </c>
      <c r="C277" t="s">
        <v>262</v>
      </c>
      <c r="D277" t="s">
        <v>262</v>
      </c>
      <c r="E277">
        <v>1755512</v>
      </c>
      <c r="F277" s="23">
        <v>44064</v>
      </c>
      <c r="G277">
        <v>1162073</v>
      </c>
      <c r="H277">
        <v>535447</v>
      </c>
      <c r="I277">
        <v>69444</v>
      </c>
      <c r="J277">
        <v>1088</v>
      </c>
      <c r="K277">
        <v>68239</v>
      </c>
      <c r="L277">
        <v>83482</v>
      </c>
    </row>
    <row r="278" spans="1:12" x14ac:dyDescent="0.25">
      <c r="A278" t="s">
        <v>792</v>
      </c>
      <c r="B278" t="s">
        <v>792</v>
      </c>
      <c r="C278" t="s">
        <v>373</v>
      </c>
      <c r="D278" t="s">
        <v>373</v>
      </c>
      <c r="E278">
        <v>2681449</v>
      </c>
      <c r="F278" s="23">
        <v>44098</v>
      </c>
      <c r="G278">
        <v>1672730</v>
      </c>
      <c r="H278">
        <v>881580</v>
      </c>
      <c r="I278">
        <v>120836</v>
      </c>
      <c r="J278">
        <v>1127</v>
      </c>
      <c r="K278">
        <v>119420</v>
      </c>
      <c r="L278">
        <v>166982</v>
      </c>
    </row>
    <row r="279" spans="1:12" x14ac:dyDescent="0.25">
      <c r="A279" t="s">
        <v>792</v>
      </c>
      <c r="B279" t="s">
        <v>792</v>
      </c>
      <c r="C279" t="s">
        <v>342</v>
      </c>
      <c r="D279" t="s">
        <v>342</v>
      </c>
      <c r="E279">
        <v>1177908</v>
      </c>
      <c r="F279" s="23">
        <v>44087</v>
      </c>
      <c r="G279">
        <v>919074</v>
      </c>
      <c r="H279">
        <v>529427</v>
      </c>
      <c r="I279">
        <v>76718</v>
      </c>
      <c r="J279">
        <v>489</v>
      </c>
      <c r="K279">
        <v>76181</v>
      </c>
      <c r="L279">
        <v>124451</v>
      </c>
    </row>
    <row r="280" spans="1:12" x14ac:dyDescent="0.25">
      <c r="A280" t="s">
        <v>792</v>
      </c>
      <c r="B280" t="s">
        <v>792</v>
      </c>
      <c r="C280" t="s">
        <v>172</v>
      </c>
      <c r="D280" t="s">
        <v>172</v>
      </c>
      <c r="E280">
        <v>1353299</v>
      </c>
      <c r="F280" s="23">
        <v>44010</v>
      </c>
      <c r="G280">
        <v>980496</v>
      </c>
      <c r="H280">
        <v>505589</v>
      </c>
      <c r="I280">
        <v>56218</v>
      </c>
      <c r="J280">
        <v>766</v>
      </c>
      <c r="K280">
        <v>55339</v>
      </c>
      <c r="L280">
        <v>41942</v>
      </c>
    </row>
    <row r="281" spans="1:12" x14ac:dyDescent="0.25">
      <c r="A281" t="s">
        <v>792</v>
      </c>
      <c r="B281" t="s">
        <v>792</v>
      </c>
      <c r="C281" t="s">
        <v>208</v>
      </c>
      <c r="D281" t="s">
        <v>208</v>
      </c>
      <c r="E281">
        <v>2175102</v>
      </c>
      <c r="F281" s="23">
        <v>44010</v>
      </c>
      <c r="G281">
        <v>1535235</v>
      </c>
      <c r="H281">
        <v>634270</v>
      </c>
      <c r="I281">
        <v>36267</v>
      </c>
      <c r="J281">
        <v>495</v>
      </c>
      <c r="K281">
        <v>35764</v>
      </c>
      <c r="L281">
        <v>43241</v>
      </c>
    </row>
    <row r="282" spans="1:12" x14ac:dyDescent="0.25">
      <c r="A282" t="s">
        <v>792</v>
      </c>
      <c r="B282" t="s">
        <v>792</v>
      </c>
      <c r="C282" t="s">
        <v>482</v>
      </c>
      <c r="D282" t="s">
        <v>482</v>
      </c>
      <c r="E282">
        <v>1172985</v>
      </c>
      <c r="F282" s="23">
        <v>44227</v>
      </c>
      <c r="G282">
        <v>708887</v>
      </c>
      <c r="H282">
        <v>348094</v>
      </c>
      <c r="I282">
        <v>27545</v>
      </c>
      <c r="J282">
        <v>207</v>
      </c>
      <c r="K282">
        <v>27337</v>
      </c>
      <c r="L282">
        <v>235257</v>
      </c>
    </row>
    <row r="283" spans="1:12" x14ac:dyDescent="0.25">
      <c r="A283" t="s">
        <v>793</v>
      </c>
      <c r="B283" t="s">
        <v>793</v>
      </c>
      <c r="C283" t="s">
        <v>741</v>
      </c>
      <c r="D283" t="s">
        <v>741</v>
      </c>
      <c r="E283">
        <v>2121943</v>
      </c>
      <c r="G283">
        <v>1518055</v>
      </c>
      <c r="H283">
        <v>855411</v>
      </c>
      <c r="I283">
        <v>316160</v>
      </c>
      <c r="J283">
        <v>1862</v>
      </c>
      <c r="K283">
        <v>313515</v>
      </c>
      <c r="L283">
        <v>1197832</v>
      </c>
    </row>
    <row r="284" spans="1:12" x14ac:dyDescent="0.25">
      <c r="A284" t="s">
        <v>793</v>
      </c>
      <c r="B284" t="s">
        <v>793</v>
      </c>
      <c r="C284" t="s">
        <v>759</v>
      </c>
      <c r="D284" t="s">
        <v>759</v>
      </c>
      <c r="E284">
        <v>3279860</v>
      </c>
      <c r="G284">
        <v>2953482</v>
      </c>
      <c r="H284">
        <v>1759232</v>
      </c>
      <c r="I284">
        <v>602800</v>
      </c>
      <c r="J284">
        <v>3555</v>
      </c>
      <c r="K284">
        <v>583842</v>
      </c>
      <c r="L284">
        <v>1908531</v>
      </c>
    </row>
    <row r="285" spans="1:12" x14ac:dyDescent="0.25">
      <c r="A285" t="s">
        <v>793</v>
      </c>
      <c r="B285" t="s">
        <v>793</v>
      </c>
      <c r="C285" t="s">
        <v>496</v>
      </c>
      <c r="D285" t="s">
        <v>496</v>
      </c>
      <c r="E285">
        <v>1107453</v>
      </c>
      <c r="F285" s="23">
        <v>44197</v>
      </c>
      <c r="G285">
        <v>859116</v>
      </c>
      <c r="H285">
        <v>481911</v>
      </c>
      <c r="I285">
        <v>147118</v>
      </c>
      <c r="J285">
        <v>519</v>
      </c>
      <c r="K285">
        <v>140292</v>
      </c>
      <c r="L285">
        <v>311250</v>
      </c>
    </row>
    <row r="286" spans="1:12" x14ac:dyDescent="0.25">
      <c r="A286" t="s">
        <v>793</v>
      </c>
      <c r="B286" t="s">
        <v>793</v>
      </c>
      <c r="C286" t="s">
        <v>603</v>
      </c>
      <c r="D286" t="s">
        <v>603</v>
      </c>
      <c r="E286">
        <v>2525637</v>
      </c>
      <c r="F286" s="23">
        <v>44197</v>
      </c>
      <c r="G286">
        <v>1891004</v>
      </c>
      <c r="H286">
        <v>959656</v>
      </c>
      <c r="I286">
        <v>275264</v>
      </c>
      <c r="J286">
        <v>2325</v>
      </c>
      <c r="K286">
        <v>269475</v>
      </c>
      <c r="L286">
        <v>529768</v>
      </c>
    </row>
    <row r="287" spans="1:12" x14ac:dyDescent="0.25">
      <c r="A287" t="s">
        <v>793</v>
      </c>
      <c r="B287" t="s">
        <v>793</v>
      </c>
      <c r="C287" t="s">
        <v>684</v>
      </c>
      <c r="D287" t="s">
        <v>684</v>
      </c>
      <c r="E287">
        <v>1302600</v>
      </c>
      <c r="G287">
        <v>910194</v>
      </c>
      <c r="H287">
        <v>521754</v>
      </c>
      <c r="I287">
        <v>138815</v>
      </c>
      <c r="J287">
        <v>617</v>
      </c>
      <c r="K287">
        <v>134824</v>
      </c>
      <c r="L287">
        <v>707681</v>
      </c>
    </row>
    <row r="288" spans="1:12" x14ac:dyDescent="0.25">
      <c r="A288" t="s">
        <v>793</v>
      </c>
      <c r="B288" t="s">
        <v>793</v>
      </c>
      <c r="C288" t="s">
        <v>749</v>
      </c>
      <c r="D288" t="s">
        <v>749</v>
      </c>
      <c r="E288">
        <v>2629703</v>
      </c>
      <c r="G288">
        <v>1951077</v>
      </c>
      <c r="H288">
        <v>1047951</v>
      </c>
      <c r="I288">
        <v>390872</v>
      </c>
      <c r="J288">
        <v>2451</v>
      </c>
      <c r="K288">
        <v>383923</v>
      </c>
      <c r="L288">
        <v>1483990</v>
      </c>
    </row>
    <row r="289" spans="1:12" x14ac:dyDescent="0.25">
      <c r="A289" t="s">
        <v>793</v>
      </c>
      <c r="B289" t="s">
        <v>793</v>
      </c>
      <c r="C289" t="s">
        <v>739</v>
      </c>
      <c r="D289" t="s">
        <v>739</v>
      </c>
      <c r="E289">
        <v>1979384</v>
      </c>
      <c r="G289">
        <v>1477425</v>
      </c>
      <c r="H289">
        <v>841596</v>
      </c>
      <c r="I289">
        <v>322484</v>
      </c>
      <c r="J289">
        <v>1356</v>
      </c>
      <c r="K289">
        <v>315759</v>
      </c>
      <c r="L289">
        <v>1131140</v>
      </c>
    </row>
    <row r="290" spans="1:12" x14ac:dyDescent="0.25">
      <c r="A290" t="s">
        <v>793</v>
      </c>
      <c r="B290" t="s">
        <v>793</v>
      </c>
      <c r="C290" t="s">
        <v>737</v>
      </c>
      <c r="D290" t="s">
        <v>737</v>
      </c>
      <c r="E290">
        <v>3089543</v>
      </c>
      <c r="F290" s="23">
        <v>44197</v>
      </c>
      <c r="G290">
        <v>2341296</v>
      </c>
      <c r="H290">
        <v>1154561</v>
      </c>
      <c r="I290">
        <v>527346</v>
      </c>
      <c r="J290">
        <v>3374</v>
      </c>
      <c r="K290">
        <v>519030</v>
      </c>
      <c r="L290">
        <v>1218733</v>
      </c>
    </row>
    <row r="291" spans="1:12" x14ac:dyDescent="0.25">
      <c r="A291" t="s">
        <v>793</v>
      </c>
      <c r="B291" t="s">
        <v>793</v>
      </c>
      <c r="C291" t="s">
        <v>637</v>
      </c>
      <c r="D291" t="s">
        <v>637</v>
      </c>
      <c r="E291">
        <v>4110956</v>
      </c>
      <c r="F291" s="23">
        <v>44195</v>
      </c>
      <c r="G291">
        <v>2833303</v>
      </c>
      <c r="H291">
        <v>1103557</v>
      </c>
      <c r="I291">
        <v>567584</v>
      </c>
      <c r="J291">
        <v>2576</v>
      </c>
      <c r="K291">
        <v>562111</v>
      </c>
      <c r="L291">
        <v>753642</v>
      </c>
    </row>
    <row r="292" spans="1:12" x14ac:dyDescent="0.25">
      <c r="A292" t="s">
        <v>793</v>
      </c>
      <c r="B292" t="s">
        <v>793</v>
      </c>
      <c r="C292" t="s">
        <v>488</v>
      </c>
      <c r="D292" t="s">
        <v>488</v>
      </c>
      <c r="E292">
        <v>2810892</v>
      </c>
      <c r="F292" s="23">
        <v>44123</v>
      </c>
      <c r="G292">
        <v>1989222</v>
      </c>
      <c r="H292">
        <v>950909</v>
      </c>
      <c r="I292">
        <v>373839</v>
      </c>
      <c r="J292">
        <v>2881</v>
      </c>
      <c r="K292">
        <v>364351</v>
      </c>
      <c r="L292">
        <v>413481</v>
      </c>
    </row>
    <row r="293" spans="1:12" x14ac:dyDescent="0.25">
      <c r="A293" t="s">
        <v>793</v>
      </c>
      <c r="B293" t="s">
        <v>793</v>
      </c>
      <c r="C293" t="s">
        <v>551</v>
      </c>
      <c r="D293" t="s">
        <v>551</v>
      </c>
      <c r="E293">
        <v>1195537</v>
      </c>
      <c r="F293" s="23">
        <v>44197</v>
      </c>
      <c r="G293">
        <v>1048352</v>
      </c>
      <c r="H293">
        <v>677224</v>
      </c>
      <c r="I293">
        <v>193406</v>
      </c>
      <c r="J293">
        <v>1076</v>
      </c>
      <c r="K293">
        <v>184979</v>
      </c>
      <c r="L293">
        <v>402737</v>
      </c>
    </row>
    <row r="294" spans="1:12" x14ac:dyDescent="0.25">
      <c r="A294" t="s">
        <v>793</v>
      </c>
      <c r="B294" t="s">
        <v>793</v>
      </c>
      <c r="C294" t="s">
        <v>619</v>
      </c>
      <c r="D294" t="s">
        <v>619</v>
      </c>
      <c r="E294">
        <v>3307284</v>
      </c>
      <c r="F294" s="23">
        <v>44127</v>
      </c>
      <c r="G294">
        <v>2578575</v>
      </c>
      <c r="H294">
        <v>1562343</v>
      </c>
      <c r="I294">
        <v>463977</v>
      </c>
      <c r="J294">
        <v>4996</v>
      </c>
      <c r="K294">
        <v>448304</v>
      </c>
      <c r="L294">
        <v>668649</v>
      </c>
    </row>
    <row r="295" spans="1:12" x14ac:dyDescent="0.25">
      <c r="A295" t="s">
        <v>793</v>
      </c>
      <c r="B295" t="s">
        <v>793</v>
      </c>
      <c r="C295" t="s">
        <v>685</v>
      </c>
      <c r="D295" t="s">
        <v>685</v>
      </c>
      <c r="E295">
        <v>3110327</v>
      </c>
      <c r="F295" s="23">
        <v>44197</v>
      </c>
      <c r="G295">
        <v>2295947</v>
      </c>
      <c r="H295">
        <v>1305873</v>
      </c>
      <c r="I295">
        <v>523260</v>
      </c>
      <c r="J295">
        <v>3575</v>
      </c>
      <c r="K295">
        <v>515481</v>
      </c>
      <c r="L295">
        <v>900685</v>
      </c>
    </row>
    <row r="296" spans="1:12" x14ac:dyDescent="0.25">
      <c r="A296" t="s">
        <v>793</v>
      </c>
      <c r="B296" t="s">
        <v>793</v>
      </c>
      <c r="C296" t="s">
        <v>474</v>
      </c>
      <c r="D296" t="s">
        <v>474</v>
      </c>
      <c r="E296">
        <v>816558</v>
      </c>
      <c r="F296" s="23">
        <v>44197</v>
      </c>
      <c r="G296">
        <v>659451</v>
      </c>
      <c r="H296">
        <v>436359</v>
      </c>
      <c r="I296">
        <v>125732</v>
      </c>
      <c r="J296">
        <v>518</v>
      </c>
      <c r="K296">
        <v>121295</v>
      </c>
      <c r="L296">
        <v>274819</v>
      </c>
    </row>
    <row r="297" spans="1:12" x14ac:dyDescent="0.25">
      <c r="A297" t="s">
        <v>810</v>
      </c>
      <c r="B297" t="s">
        <v>810</v>
      </c>
      <c r="C297" t="s">
        <v>231</v>
      </c>
      <c r="D297" t="s">
        <v>231</v>
      </c>
      <c r="E297">
        <v>143000</v>
      </c>
      <c r="F297" s="23">
        <v>44210</v>
      </c>
      <c r="G297">
        <v>87221</v>
      </c>
      <c r="H297">
        <v>64300</v>
      </c>
      <c r="I297">
        <v>3619</v>
      </c>
      <c r="J297">
        <v>58</v>
      </c>
      <c r="K297">
        <v>3556</v>
      </c>
      <c r="L297">
        <v>39280</v>
      </c>
    </row>
    <row r="298" spans="1:12" x14ac:dyDescent="0.25">
      <c r="A298" t="s">
        <v>810</v>
      </c>
      <c r="B298" t="s">
        <v>810</v>
      </c>
      <c r="C298" t="s">
        <v>318</v>
      </c>
      <c r="D298" t="s">
        <v>318</v>
      </c>
      <c r="E298">
        <v>147000</v>
      </c>
      <c r="F298" s="23">
        <v>44210</v>
      </c>
      <c r="G298">
        <v>121577</v>
      </c>
      <c r="H298">
        <v>87980</v>
      </c>
      <c r="I298">
        <v>17343</v>
      </c>
      <c r="J298">
        <v>150</v>
      </c>
      <c r="K298">
        <v>17131</v>
      </c>
      <c r="L298">
        <v>81268</v>
      </c>
    </row>
    <row r="299" spans="1:12" x14ac:dyDescent="0.25">
      <c r="A299" t="s">
        <v>512</v>
      </c>
      <c r="B299" t="s">
        <v>512</v>
      </c>
      <c r="C299" t="s">
        <v>512</v>
      </c>
      <c r="D299" t="s">
        <v>512</v>
      </c>
      <c r="E299">
        <v>64473</v>
      </c>
      <c r="F299" s="23">
        <v>44500</v>
      </c>
      <c r="G299">
        <v>55129</v>
      </c>
      <c r="H299">
        <v>45951</v>
      </c>
      <c r="I299">
        <v>10365</v>
      </c>
      <c r="J299">
        <v>51</v>
      </c>
      <c r="K299">
        <v>10270</v>
      </c>
      <c r="L299">
        <v>268723</v>
      </c>
    </row>
    <row r="300" spans="1:12" x14ac:dyDescent="0.25">
      <c r="A300" t="s">
        <v>794</v>
      </c>
      <c r="B300" t="s">
        <v>794</v>
      </c>
      <c r="C300" t="s">
        <v>589</v>
      </c>
      <c r="D300" t="s">
        <v>589</v>
      </c>
      <c r="E300">
        <v>728677</v>
      </c>
      <c r="G300">
        <v>369571</v>
      </c>
      <c r="H300">
        <v>114601</v>
      </c>
      <c r="I300">
        <v>3505</v>
      </c>
      <c r="J300">
        <v>48</v>
      </c>
      <c r="K300">
        <v>3453</v>
      </c>
      <c r="L300">
        <v>358804</v>
      </c>
    </row>
    <row r="301" spans="1:12" x14ac:dyDescent="0.25">
      <c r="A301" t="s">
        <v>794</v>
      </c>
      <c r="B301" t="s">
        <v>794</v>
      </c>
      <c r="C301" t="s">
        <v>116</v>
      </c>
      <c r="D301" t="s">
        <v>116</v>
      </c>
      <c r="E301">
        <v>749521</v>
      </c>
      <c r="F301" s="23">
        <v>44093</v>
      </c>
      <c r="G301">
        <v>481238</v>
      </c>
      <c r="H301">
        <v>164712</v>
      </c>
      <c r="I301">
        <v>9238</v>
      </c>
      <c r="J301">
        <v>89</v>
      </c>
      <c r="K301">
        <v>9140</v>
      </c>
      <c r="L301">
        <v>8043</v>
      </c>
    </row>
    <row r="302" spans="1:12" x14ac:dyDescent="0.25">
      <c r="A302" t="s">
        <v>794</v>
      </c>
      <c r="B302" t="s">
        <v>794</v>
      </c>
      <c r="C302" t="s">
        <v>284</v>
      </c>
      <c r="D302" t="s">
        <v>284</v>
      </c>
      <c r="E302">
        <v>844979</v>
      </c>
      <c r="F302" s="23">
        <v>44227</v>
      </c>
      <c r="G302">
        <v>550087</v>
      </c>
      <c r="H302">
        <v>186066</v>
      </c>
      <c r="I302">
        <v>3670</v>
      </c>
      <c r="J302">
        <v>57</v>
      </c>
      <c r="K302">
        <v>3613</v>
      </c>
      <c r="L302">
        <v>57627</v>
      </c>
    </row>
    <row r="303" spans="1:12" x14ac:dyDescent="0.25">
      <c r="A303" t="s">
        <v>794</v>
      </c>
      <c r="B303" t="s">
        <v>794</v>
      </c>
      <c r="C303" t="s">
        <v>149</v>
      </c>
      <c r="D303" t="s">
        <v>149</v>
      </c>
      <c r="E303">
        <v>1701156</v>
      </c>
      <c r="F303" s="23">
        <v>44062</v>
      </c>
      <c r="G303">
        <v>1278183</v>
      </c>
      <c r="H303">
        <v>549643</v>
      </c>
      <c r="I303">
        <v>9100</v>
      </c>
      <c r="J303">
        <v>64</v>
      </c>
      <c r="K303">
        <v>9017</v>
      </c>
      <c r="L303">
        <v>14204</v>
      </c>
    </row>
    <row r="304" spans="1:12" x14ac:dyDescent="0.25">
      <c r="A304" t="s">
        <v>794</v>
      </c>
      <c r="B304" t="s">
        <v>794</v>
      </c>
      <c r="C304" t="s">
        <v>241</v>
      </c>
      <c r="D304" t="s">
        <v>241</v>
      </c>
      <c r="E304">
        <v>1385659</v>
      </c>
      <c r="F304" s="23">
        <v>44154</v>
      </c>
      <c r="G304">
        <v>788872</v>
      </c>
      <c r="H304">
        <v>225336</v>
      </c>
      <c r="I304">
        <v>8366</v>
      </c>
      <c r="J304">
        <v>90</v>
      </c>
      <c r="K304">
        <v>8267</v>
      </c>
      <c r="L304">
        <v>45771</v>
      </c>
    </row>
    <row r="305" spans="1:12" x14ac:dyDescent="0.25">
      <c r="A305" t="s">
        <v>794</v>
      </c>
      <c r="B305" t="s">
        <v>794</v>
      </c>
      <c r="C305" t="s">
        <v>312</v>
      </c>
      <c r="D305" t="s">
        <v>312</v>
      </c>
      <c r="E305">
        <v>1575247</v>
      </c>
      <c r="F305" s="23">
        <v>44227</v>
      </c>
      <c r="G305">
        <v>1042931</v>
      </c>
      <c r="H305">
        <v>343674</v>
      </c>
      <c r="I305">
        <v>12905</v>
      </c>
      <c r="J305">
        <v>277</v>
      </c>
      <c r="K305">
        <v>12590</v>
      </c>
      <c r="L305">
        <v>74488</v>
      </c>
    </row>
    <row r="306" spans="1:12" x14ac:dyDescent="0.25">
      <c r="A306" t="s">
        <v>794</v>
      </c>
      <c r="B306" t="s">
        <v>794</v>
      </c>
      <c r="C306" t="s">
        <v>249</v>
      </c>
      <c r="D306" t="s">
        <v>249</v>
      </c>
      <c r="E306">
        <v>1703562</v>
      </c>
      <c r="F306" s="23">
        <v>44151</v>
      </c>
      <c r="G306">
        <v>1034374</v>
      </c>
      <c r="H306">
        <v>351065</v>
      </c>
      <c r="I306">
        <v>2995</v>
      </c>
      <c r="J306">
        <v>32</v>
      </c>
      <c r="K306">
        <v>2960</v>
      </c>
      <c r="L306">
        <v>45892</v>
      </c>
    </row>
    <row r="307" spans="1:12" x14ac:dyDescent="0.25">
      <c r="A307" t="s">
        <v>794</v>
      </c>
      <c r="B307" t="s">
        <v>794</v>
      </c>
      <c r="C307" t="s">
        <v>501</v>
      </c>
      <c r="D307" t="s">
        <v>501</v>
      </c>
      <c r="E307">
        <v>2368145</v>
      </c>
      <c r="F307" s="23">
        <v>44093</v>
      </c>
      <c r="G307">
        <v>2012966</v>
      </c>
      <c r="H307">
        <v>1168682</v>
      </c>
      <c r="I307">
        <v>123552</v>
      </c>
      <c r="J307">
        <v>972</v>
      </c>
      <c r="K307">
        <v>122121</v>
      </c>
      <c r="L307">
        <v>306942</v>
      </c>
    </row>
    <row r="308" spans="1:12" x14ac:dyDescent="0.25">
      <c r="A308" t="s">
        <v>794</v>
      </c>
      <c r="B308" t="s">
        <v>794</v>
      </c>
      <c r="C308" t="s">
        <v>169</v>
      </c>
      <c r="D308" t="s">
        <v>169</v>
      </c>
      <c r="E308">
        <v>756993</v>
      </c>
      <c r="F308" s="23">
        <v>44061</v>
      </c>
      <c r="G308">
        <v>493618</v>
      </c>
      <c r="H308">
        <v>220909</v>
      </c>
      <c r="I308">
        <v>2568</v>
      </c>
      <c r="J308">
        <v>39</v>
      </c>
      <c r="K308">
        <v>2529</v>
      </c>
      <c r="L308">
        <v>14324</v>
      </c>
    </row>
    <row r="309" spans="1:12" x14ac:dyDescent="0.25">
      <c r="A309" t="s">
        <v>794</v>
      </c>
      <c r="B309" t="s">
        <v>794</v>
      </c>
      <c r="C309" t="s">
        <v>266</v>
      </c>
      <c r="D309" t="s">
        <v>266</v>
      </c>
      <c r="E309">
        <v>1762857</v>
      </c>
      <c r="F309" s="23">
        <v>44174</v>
      </c>
      <c r="G309">
        <v>1093616</v>
      </c>
      <c r="H309">
        <v>336309</v>
      </c>
      <c r="I309">
        <v>7609</v>
      </c>
      <c r="J309">
        <v>91</v>
      </c>
      <c r="K309">
        <v>7506</v>
      </c>
      <c r="L309">
        <v>54322</v>
      </c>
    </row>
    <row r="310" spans="1:12" x14ac:dyDescent="0.25">
      <c r="A310" t="s">
        <v>794</v>
      </c>
      <c r="B310" t="s">
        <v>794</v>
      </c>
      <c r="C310" t="s">
        <v>328</v>
      </c>
      <c r="D310" t="s">
        <v>328</v>
      </c>
      <c r="E310">
        <v>2090306</v>
      </c>
      <c r="F310" s="23">
        <v>44227</v>
      </c>
      <c r="G310">
        <v>1624355</v>
      </c>
      <c r="H310">
        <v>591843</v>
      </c>
      <c r="I310">
        <v>6734</v>
      </c>
      <c r="J310">
        <v>120</v>
      </c>
      <c r="K310">
        <v>6612</v>
      </c>
      <c r="L310">
        <v>82457</v>
      </c>
    </row>
    <row r="311" spans="1:12" x14ac:dyDescent="0.25">
      <c r="A311" t="s">
        <v>794</v>
      </c>
      <c r="B311" t="s">
        <v>794</v>
      </c>
      <c r="C311" t="s">
        <v>180</v>
      </c>
      <c r="D311" t="s">
        <v>180</v>
      </c>
      <c r="E311">
        <v>1263703</v>
      </c>
      <c r="F311" s="23">
        <v>44093</v>
      </c>
      <c r="G311">
        <v>844557</v>
      </c>
      <c r="H311">
        <v>326505</v>
      </c>
      <c r="I311">
        <v>8120</v>
      </c>
      <c r="J311">
        <v>186</v>
      </c>
      <c r="K311">
        <v>7841</v>
      </c>
      <c r="L311">
        <v>20624</v>
      </c>
    </row>
    <row r="312" spans="1:12" x14ac:dyDescent="0.25">
      <c r="A312" t="s">
        <v>794</v>
      </c>
      <c r="B312" t="s">
        <v>794</v>
      </c>
      <c r="C312" t="s">
        <v>238</v>
      </c>
      <c r="D312" t="s">
        <v>238</v>
      </c>
      <c r="E312">
        <v>786375</v>
      </c>
      <c r="F312" s="23">
        <v>44169</v>
      </c>
      <c r="G312">
        <v>560238</v>
      </c>
      <c r="H312">
        <v>296233</v>
      </c>
      <c r="I312">
        <v>6959</v>
      </c>
      <c r="J312">
        <v>78</v>
      </c>
      <c r="K312">
        <v>6874</v>
      </c>
      <c r="L312">
        <v>43801</v>
      </c>
    </row>
    <row r="313" spans="1:12" x14ac:dyDescent="0.25">
      <c r="A313" t="s">
        <v>794</v>
      </c>
      <c r="B313" t="s">
        <v>794</v>
      </c>
      <c r="C313" t="s">
        <v>358</v>
      </c>
      <c r="D313" t="s">
        <v>358</v>
      </c>
      <c r="E313">
        <v>1563107</v>
      </c>
      <c r="F313" s="23">
        <v>44227</v>
      </c>
      <c r="G313">
        <v>1005266</v>
      </c>
      <c r="H313">
        <v>477219</v>
      </c>
      <c r="I313">
        <v>7723</v>
      </c>
      <c r="J313">
        <v>51</v>
      </c>
      <c r="K313">
        <v>7672</v>
      </c>
      <c r="L313">
        <v>100016</v>
      </c>
    </row>
    <row r="314" spans="1:12" x14ac:dyDescent="0.25">
      <c r="A314" t="s">
        <v>794</v>
      </c>
      <c r="B314" t="s">
        <v>794</v>
      </c>
      <c r="C314" t="s">
        <v>298</v>
      </c>
      <c r="D314" t="s">
        <v>298</v>
      </c>
      <c r="E314">
        <v>2184672</v>
      </c>
      <c r="F314" s="23">
        <v>44167</v>
      </c>
      <c r="G314">
        <v>1371226</v>
      </c>
      <c r="H314">
        <v>536214</v>
      </c>
      <c r="I314">
        <v>12572</v>
      </c>
      <c r="J314">
        <v>130</v>
      </c>
      <c r="K314">
        <v>12388</v>
      </c>
      <c r="L314">
        <v>68883</v>
      </c>
    </row>
    <row r="315" spans="1:12" x14ac:dyDescent="0.25">
      <c r="A315" t="s">
        <v>794</v>
      </c>
      <c r="B315" t="s">
        <v>794</v>
      </c>
      <c r="C315" t="s">
        <v>117</v>
      </c>
      <c r="D315" t="s">
        <v>117</v>
      </c>
      <c r="E315">
        <v>704218</v>
      </c>
      <c r="F315" s="23">
        <v>44020</v>
      </c>
      <c r="G315">
        <v>481366</v>
      </c>
      <c r="H315">
        <v>186341</v>
      </c>
      <c r="I315">
        <v>4623</v>
      </c>
      <c r="J315">
        <v>29</v>
      </c>
      <c r="K315">
        <v>4588</v>
      </c>
      <c r="L315">
        <v>5868</v>
      </c>
    </row>
    <row r="316" spans="1:12" x14ac:dyDescent="0.25">
      <c r="A316" t="s">
        <v>794</v>
      </c>
      <c r="B316" t="s">
        <v>794</v>
      </c>
      <c r="C316" t="s">
        <v>237</v>
      </c>
      <c r="D316" t="s">
        <v>237</v>
      </c>
      <c r="E316">
        <v>1240938</v>
      </c>
      <c r="F316" s="23">
        <v>44169</v>
      </c>
      <c r="G316">
        <v>821399</v>
      </c>
      <c r="H316">
        <v>284155</v>
      </c>
      <c r="I316">
        <v>5132</v>
      </c>
      <c r="J316">
        <v>44</v>
      </c>
      <c r="K316">
        <v>5085</v>
      </c>
      <c r="L316">
        <v>42795</v>
      </c>
    </row>
    <row r="317" spans="1:12" x14ac:dyDescent="0.25">
      <c r="A317" t="s">
        <v>794</v>
      </c>
      <c r="B317" t="s">
        <v>794</v>
      </c>
      <c r="C317" t="s">
        <v>470</v>
      </c>
      <c r="D317" t="s">
        <v>470</v>
      </c>
      <c r="E317">
        <v>2030543</v>
      </c>
      <c r="F317" s="23">
        <v>44169</v>
      </c>
      <c r="G317">
        <v>1452149</v>
      </c>
      <c r="H317">
        <v>730150</v>
      </c>
      <c r="I317">
        <v>53106</v>
      </c>
      <c r="J317">
        <v>633</v>
      </c>
      <c r="K317">
        <v>52427</v>
      </c>
      <c r="L317">
        <v>233249</v>
      </c>
    </row>
    <row r="318" spans="1:12" x14ac:dyDescent="0.25">
      <c r="A318" t="s">
        <v>794</v>
      </c>
      <c r="B318" t="s">
        <v>794</v>
      </c>
      <c r="C318" t="s">
        <v>230</v>
      </c>
      <c r="D318" t="s">
        <v>230</v>
      </c>
      <c r="E318">
        <v>570302</v>
      </c>
      <c r="F318" s="23">
        <v>44167</v>
      </c>
      <c r="G318">
        <v>394641</v>
      </c>
      <c r="H318">
        <v>159293</v>
      </c>
      <c r="I318">
        <v>5055</v>
      </c>
      <c r="J318">
        <v>96</v>
      </c>
      <c r="K318">
        <v>4954</v>
      </c>
      <c r="L318">
        <v>39235</v>
      </c>
    </row>
    <row r="319" spans="1:12" x14ac:dyDescent="0.25">
      <c r="A319" t="s">
        <v>794</v>
      </c>
      <c r="B319" t="s">
        <v>794</v>
      </c>
      <c r="C319" t="s">
        <v>255</v>
      </c>
      <c r="D319" t="s">
        <v>255</v>
      </c>
      <c r="E319">
        <v>1240975</v>
      </c>
      <c r="F319" s="23">
        <v>44169</v>
      </c>
      <c r="G319">
        <v>865566</v>
      </c>
      <c r="H319">
        <v>369945</v>
      </c>
      <c r="I319">
        <v>10688</v>
      </c>
      <c r="J319">
        <v>99</v>
      </c>
      <c r="K319">
        <v>10570</v>
      </c>
      <c r="L319">
        <v>51638</v>
      </c>
    </row>
    <row r="320" spans="1:12" x14ac:dyDescent="0.25">
      <c r="A320" t="s">
        <v>794</v>
      </c>
      <c r="B320" t="s">
        <v>794</v>
      </c>
      <c r="C320" t="s">
        <v>714</v>
      </c>
      <c r="D320" t="s">
        <v>714</v>
      </c>
      <c r="E320">
        <v>3272335</v>
      </c>
      <c r="F320" s="23">
        <v>44227</v>
      </c>
      <c r="G320">
        <v>2951024</v>
      </c>
      <c r="H320">
        <v>1728945</v>
      </c>
      <c r="I320">
        <v>153230</v>
      </c>
      <c r="J320">
        <v>1391</v>
      </c>
      <c r="K320">
        <v>151410</v>
      </c>
      <c r="L320">
        <v>856881</v>
      </c>
    </row>
    <row r="321" spans="1:12" x14ac:dyDescent="0.25">
      <c r="A321" t="s">
        <v>794</v>
      </c>
      <c r="B321" t="s">
        <v>794</v>
      </c>
      <c r="C321" t="s">
        <v>537</v>
      </c>
      <c r="D321" t="s">
        <v>537</v>
      </c>
      <c r="E321">
        <v>2460714</v>
      </c>
      <c r="F321" s="23">
        <v>44228</v>
      </c>
      <c r="G321">
        <v>1957070</v>
      </c>
      <c r="H321">
        <v>1099359</v>
      </c>
      <c r="I321">
        <v>50779</v>
      </c>
      <c r="J321">
        <v>670</v>
      </c>
      <c r="K321">
        <v>49896</v>
      </c>
      <c r="L321">
        <v>319312</v>
      </c>
    </row>
    <row r="322" spans="1:12" x14ac:dyDescent="0.25">
      <c r="A322" t="s">
        <v>794</v>
      </c>
      <c r="B322" t="s">
        <v>794</v>
      </c>
      <c r="C322" t="s">
        <v>271</v>
      </c>
      <c r="D322" t="s">
        <v>271</v>
      </c>
      <c r="E322">
        <v>1024091</v>
      </c>
      <c r="F322" s="23">
        <v>44169</v>
      </c>
      <c r="G322">
        <v>607542</v>
      </c>
      <c r="H322">
        <v>185320</v>
      </c>
      <c r="I322">
        <v>7691</v>
      </c>
      <c r="J322">
        <v>64</v>
      </c>
      <c r="K322">
        <v>7619</v>
      </c>
      <c r="L322">
        <v>55991</v>
      </c>
    </row>
    <row r="323" spans="1:12" x14ac:dyDescent="0.25">
      <c r="A323" t="s">
        <v>794</v>
      </c>
      <c r="B323" t="s">
        <v>794</v>
      </c>
      <c r="C323" t="s">
        <v>286</v>
      </c>
      <c r="D323" t="s">
        <v>286</v>
      </c>
      <c r="E323">
        <v>1291684</v>
      </c>
      <c r="F323" s="23">
        <v>44183</v>
      </c>
      <c r="G323">
        <v>865274</v>
      </c>
      <c r="H323">
        <v>306259</v>
      </c>
      <c r="I323">
        <v>9366</v>
      </c>
      <c r="J323">
        <v>120</v>
      </c>
      <c r="K323">
        <v>9242</v>
      </c>
      <c r="L323">
        <v>61511</v>
      </c>
    </row>
    <row r="324" spans="1:12" x14ac:dyDescent="0.25">
      <c r="A324" t="s">
        <v>794</v>
      </c>
      <c r="B324" t="s">
        <v>794</v>
      </c>
      <c r="C324" t="s">
        <v>181</v>
      </c>
      <c r="D324" t="s">
        <v>181</v>
      </c>
      <c r="E324">
        <v>1309443</v>
      </c>
      <c r="F324" s="23">
        <v>44067</v>
      </c>
      <c r="G324">
        <v>862885</v>
      </c>
      <c r="H324">
        <v>310248</v>
      </c>
      <c r="I324">
        <v>4044</v>
      </c>
      <c r="J324">
        <v>94</v>
      </c>
      <c r="K324">
        <v>3946</v>
      </c>
      <c r="L324">
        <v>19112</v>
      </c>
    </row>
    <row r="325" spans="1:12" x14ac:dyDescent="0.25">
      <c r="A325" t="s">
        <v>794</v>
      </c>
      <c r="B325" t="s">
        <v>794</v>
      </c>
      <c r="C325" t="s">
        <v>234</v>
      </c>
      <c r="D325" t="s">
        <v>234</v>
      </c>
      <c r="E325">
        <v>1872413</v>
      </c>
      <c r="F325" s="23">
        <v>44093</v>
      </c>
      <c r="G325">
        <v>1147444</v>
      </c>
      <c r="H325">
        <v>411114</v>
      </c>
      <c r="I325">
        <v>13970</v>
      </c>
      <c r="J325">
        <v>239</v>
      </c>
      <c r="K325">
        <v>13716</v>
      </c>
      <c r="L325">
        <v>45398</v>
      </c>
    </row>
    <row r="326" spans="1:12" x14ac:dyDescent="0.25">
      <c r="A326" t="s">
        <v>794</v>
      </c>
      <c r="B326" t="s">
        <v>794</v>
      </c>
      <c r="C326" t="s">
        <v>657</v>
      </c>
      <c r="D326" t="s">
        <v>657</v>
      </c>
      <c r="E326">
        <v>1053522</v>
      </c>
      <c r="G326">
        <v>684882</v>
      </c>
      <c r="H326">
        <v>246724</v>
      </c>
      <c r="I326">
        <v>5188</v>
      </c>
      <c r="J326">
        <v>25</v>
      </c>
      <c r="K326">
        <v>5159</v>
      </c>
      <c r="L326">
        <v>518819</v>
      </c>
    </row>
    <row r="327" spans="1:12" x14ac:dyDescent="0.25">
      <c r="A327" t="s">
        <v>794</v>
      </c>
      <c r="B327" t="s">
        <v>794</v>
      </c>
      <c r="C327" t="s">
        <v>274</v>
      </c>
      <c r="D327" t="s">
        <v>274</v>
      </c>
      <c r="E327">
        <v>1339832</v>
      </c>
      <c r="F327" s="23">
        <v>44169</v>
      </c>
      <c r="G327">
        <v>948065</v>
      </c>
      <c r="H327">
        <v>330902</v>
      </c>
      <c r="I327">
        <v>8637</v>
      </c>
      <c r="J327">
        <v>84</v>
      </c>
      <c r="K327">
        <v>8552</v>
      </c>
      <c r="L327">
        <v>57051</v>
      </c>
    </row>
    <row r="328" spans="1:12" x14ac:dyDescent="0.25">
      <c r="A328" t="s">
        <v>794</v>
      </c>
      <c r="B328" t="s">
        <v>794</v>
      </c>
      <c r="C328" t="s">
        <v>349</v>
      </c>
      <c r="D328" t="s">
        <v>349</v>
      </c>
      <c r="E328">
        <v>1965137</v>
      </c>
      <c r="F328" s="23">
        <v>44228</v>
      </c>
      <c r="G328">
        <v>1295658</v>
      </c>
      <c r="H328">
        <v>582833</v>
      </c>
      <c r="I328">
        <v>8236</v>
      </c>
      <c r="J328">
        <v>95</v>
      </c>
      <c r="K328">
        <v>8135</v>
      </c>
      <c r="L328">
        <v>95085</v>
      </c>
    </row>
    <row r="329" spans="1:12" x14ac:dyDescent="0.25">
      <c r="A329" t="s">
        <v>794</v>
      </c>
      <c r="B329" t="s">
        <v>794</v>
      </c>
      <c r="C329" t="s">
        <v>348</v>
      </c>
      <c r="D329" t="s">
        <v>348</v>
      </c>
      <c r="E329">
        <v>1092141</v>
      </c>
      <c r="F329" s="23">
        <v>44226</v>
      </c>
      <c r="G329">
        <v>803225</v>
      </c>
      <c r="H329">
        <v>318284</v>
      </c>
      <c r="I329">
        <v>11209</v>
      </c>
      <c r="J329">
        <v>81</v>
      </c>
      <c r="K329">
        <v>11115</v>
      </c>
      <c r="L329">
        <v>96204</v>
      </c>
    </row>
    <row r="330" spans="1:12" x14ac:dyDescent="0.25">
      <c r="A330" t="s">
        <v>794</v>
      </c>
      <c r="B330" t="s">
        <v>794</v>
      </c>
      <c r="C330" t="s">
        <v>288</v>
      </c>
      <c r="D330" t="s">
        <v>288</v>
      </c>
      <c r="E330">
        <v>825958</v>
      </c>
      <c r="F330" s="23">
        <v>44169</v>
      </c>
      <c r="G330">
        <v>579489</v>
      </c>
      <c r="H330">
        <v>229183</v>
      </c>
      <c r="I330">
        <v>7926</v>
      </c>
      <c r="J330">
        <v>84</v>
      </c>
      <c r="K330">
        <v>7828</v>
      </c>
      <c r="L330">
        <v>61255</v>
      </c>
    </row>
    <row r="331" spans="1:12" x14ac:dyDescent="0.25">
      <c r="A331" t="s">
        <v>794</v>
      </c>
      <c r="B331" t="s">
        <v>794</v>
      </c>
      <c r="C331" t="s">
        <v>198</v>
      </c>
      <c r="D331" t="s">
        <v>198</v>
      </c>
      <c r="E331">
        <v>46069</v>
      </c>
      <c r="F331" s="23">
        <v>44164</v>
      </c>
      <c r="G331">
        <v>0</v>
      </c>
      <c r="H331">
        <v>0</v>
      </c>
      <c r="I331">
        <v>3715</v>
      </c>
      <c r="J331">
        <v>48</v>
      </c>
      <c r="K331">
        <v>3654</v>
      </c>
      <c r="L331">
        <v>24431</v>
      </c>
    </row>
    <row r="332" spans="1:12" x14ac:dyDescent="0.25">
      <c r="A332" t="s">
        <v>794</v>
      </c>
      <c r="B332" t="s">
        <v>794</v>
      </c>
      <c r="C332" t="s">
        <v>649</v>
      </c>
      <c r="D332" t="s">
        <v>649</v>
      </c>
      <c r="E332">
        <v>1016028</v>
      </c>
      <c r="G332">
        <v>600823</v>
      </c>
      <c r="H332">
        <v>168120</v>
      </c>
      <c r="I332">
        <v>7331</v>
      </c>
      <c r="J332">
        <v>63</v>
      </c>
      <c r="K332">
        <v>7250</v>
      </c>
      <c r="L332">
        <v>501519</v>
      </c>
    </row>
    <row r="333" spans="1:12" x14ac:dyDescent="0.25">
      <c r="A333" t="s">
        <v>794</v>
      </c>
      <c r="B333" t="s">
        <v>794</v>
      </c>
      <c r="C333" t="s">
        <v>248</v>
      </c>
      <c r="D333" t="s">
        <v>248</v>
      </c>
      <c r="E333">
        <v>1331699</v>
      </c>
      <c r="F333" s="23">
        <v>44164</v>
      </c>
      <c r="G333">
        <v>885585</v>
      </c>
      <c r="H333">
        <v>333022</v>
      </c>
      <c r="I333">
        <v>9238</v>
      </c>
      <c r="J333">
        <v>194</v>
      </c>
      <c r="K333">
        <v>9030</v>
      </c>
      <c r="L333">
        <v>48962</v>
      </c>
    </row>
    <row r="334" spans="1:12" x14ac:dyDescent="0.25">
      <c r="A334" t="s">
        <v>794</v>
      </c>
      <c r="B334" t="s">
        <v>794</v>
      </c>
      <c r="C334" t="s">
        <v>256</v>
      </c>
      <c r="D334" t="s">
        <v>256</v>
      </c>
      <c r="E334">
        <v>1546541</v>
      </c>
      <c r="F334" s="23">
        <v>44169</v>
      </c>
      <c r="G334">
        <v>1025584</v>
      </c>
      <c r="H334">
        <v>450099</v>
      </c>
      <c r="I334">
        <v>8729</v>
      </c>
      <c r="J334">
        <v>172</v>
      </c>
      <c r="K334">
        <v>8490</v>
      </c>
      <c r="L334">
        <v>50968</v>
      </c>
    </row>
    <row r="335" spans="1:12" x14ac:dyDescent="0.25">
      <c r="A335" t="s">
        <v>794</v>
      </c>
      <c r="B335" t="s">
        <v>794</v>
      </c>
      <c r="C335" t="s">
        <v>267</v>
      </c>
      <c r="D335" t="s">
        <v>267</v>
      </c>
      <c r="E335">
        <v>1454483</v>
      </c>
      <c r="F335" s="23">
        <v>44164</v>
      </c>
      <c r="G335">
        <v>1026416</v>
      </c>
      <c r="H335">
        <v>457972</v>
      </c>
      <c r="I335">
        <v>17860</v>
      </c>
      <c r="J335">
        <v>385</v>
      </c>
      <c r="K335">
        <v>17438</v>
      </c>
      <c r="L335">
        <v>60666</v>
      </c>
    </row>
    <row r="336" spans="1:12" x14ac:dyDescent="0.25">
      <c r="A336" t="s">
        <v>794</v>
      </c>
      <c r="B336" t="s">
        <v>794</v>
      </c>
      <c r="C336" t="s">
        <v>199</v>
      </c>
      <c r="D336" t="s">
        <v>199</v>
      </c>
      <c r="E336">
        <v>2363744</v>
      </c>
      <c r="F336" s="23">
        <v>44061</v>
      </c>
      <c r="G336">
        <v>1639826</v>
      </c>
      <c r="H336">
        <v>674779</v>
      </c>
      <c r="I336">
        <v>16433</v>
      </c>
      <c r="J336">
        <v>155</v>
      </c>
      <c r="K336">
        <v>16270</v>
      </c>
      <c r="L336">
        <v>30906</v>
      </c>
    </row>
    <row r="337" spans="1:12" x14ac:dyDescent="0.25">
      <c r="A337" t="s">
        <v>794</v>
      </c>
      <c r="B337" t="s">
        <v>794</v>
      </c>
      <c r="C337" t="s">
        <v>302</v>
      </c>
      <c r="D337" t="s">
        <v>302</v>
      </c>
      <c r="E337">
        <v>2378295</v>
      </c>
      <c r="F337" s="23">
        <v>44093</v>
      </c>
      <c r="G337">
        <v>1563245</v>
      </c>
      <c r="H337">
        <v>760746</v>
      </c>
      <c r="I337">
        <v>16622</v>
      </c>
      <c r="J337">
        <v>390</v>
      </c>
      <c r="K337">
        <v>16154</v>
      </c>
      <c r="L337">
        <v>73112</v>
      </c>
    </row>
    <row r="338" spans="1:12" x14ac:dyDescent="0.25">
      <c r="A338" t="s">
        <v>794</v>
      </c>
      <c r="B338" t="s">
        <v>794</v>
      </c>
      <c r="C338" t="s">
        <v>217</v>
      </c>
      <c r="D338" t="s">
        <v>217</v>
      </c>
      <c r="E338">
        <v>2228619</v>
      </c>
      <c r="F338" s="23">
        <v>44093</v>
      </c>
      <c r="G338">
        <v>1532585</v>
      </c>
      <c r="H338">
        <v>481540</v>
      </c>
      <c r="I338">
        <v>11965</v>
      </c>
      <c r="J338">
        <v>133</v>
      </c>
      <c r="K338">
        <v>11829</v>
      </c>
      <c r="L338">
        <v>34141</v>
      </c>
    </row>
    <row r="339" spans="1:12" x14ac:dyDescent="0.25">
      <c r="A339" t="s">
        <v>794</v>
      </c>
      <c r="B339" t="s">
        <v>794</v>
      </c>
      <c r="C339" t="s">
        <v>251</v>
      </c>
      <c r="D339" t="s">
        <v>251</v>
      </c>
      <c r="E339">
        <v>1311008</v>
      </c>
      <c r="F339" s="23">
        <v>44164</v>
      </c>
      <c r="G339">
        <v>909045</v>
      </c>
      <c r="H339">
        <v>396375</v>
      </c>
      <c r="I339">
        <v>10136</v>
      </c>
      <c r="J339">
        <v>73</v>
      </c>
      <c r="K339">
        <v>10057</v>
      </c>
      <c r="L339">
        <v>50129</v>
      </c>
    </row>
    <row r="340" spans="1:12" x14ac:dyDescent="0.25">
      <c r="A340" t="s">
        <v>794</v>
      </c>
      <c r="B340" t="s">
        <v>794</v>
      </c>
      <c r="C340" t="s">
        <v>178</v>
      </c>
      <c r="D340" t="s">
        <v>178</v>
      </c>
      <c r="E340">
        <v>1378876</v>
      </c>
      <c r="F340" s="23">
        <v>44093</v>
      </c>
      <c r="G340">
        <v>945564</v>
      </c>
      <c r="H340">
        <v>341871</v>
      </c>
      <c r="I340">
        <v>6775</v>
      </c>
      <c r="J340">
        <v>28</v>
      </c>
      <c r="K340">
        <v>6739</v>
      </c>
      <c r="L340">
        <v>18411</v>
      </c>
    </row>
    <row r="341" spans="1:12" x14ac:dyDescent="0.25">
      <c r="A341" t="s">
        <v>794</v>
      </c>
      <c r="B341" t="s">
        <v>794</v>
      </c>
      <c r="C341" t="s">
        <v>185</v>
      </c>
      <c r="D341" t="s">
        <v>185</v>
      </c>
      <c r="E341">
        <v>1064989</v>
      </c>
      <c r="F341" s="23">
        <v>44093</v>
      </c>
      <c r="G341">
        <v>723227</v>
      </c>
      <c r="H341">
        <v>337272</v>
      </c>
      <c r="I341">
        <v>10085</v>
      </c>
      <c r="J341">
        <v>118</v>
      </c>
      <c r="K341">
        <v>9958</v>
      </c>
      <c r="L341">
        <v>23219</v>
      </c>
    </row>
    <row r="342" spans="1:12" x14ac:dyDescent="0.25">
      <c r="A342" t="s">
        <v>794</v>
      </c>
      <c r="B342" t="s">
        <v>794</v>
      </c>
      <c r="C342" t="s">
        <v>285</v>
      </c>
      <c r="D342" t="s">
        <v>285</v>
      </c>
      <c r="E342">
        <v>1512353</v>
      </c>
      <c r="F342" s="23">
        <v>44228</v>
      </c>
      <c r="G342">
        <v>620316</v>
      </c>
      <c r="H342">
        <v>278912</v>
      </c>
      <c r="I342">
        <v>6349</v>
      </c>
      <c r="J342">
        <v>74</v>
      </c>
      <c r="K342">
        <v>6273</v>
      </c>
      <c r="L342">
        <v>59979</v>
      </c>
    </row>
    <row r="343" spans="1:12" x14ac:dyDescent="0.25">
      <c r="A343" t="s">
        <v>794</v>
      </c>
      <c r="B343" t="s">
        <v>794</v>
      </c>
      <c r="C343" t="s">
        <v>221</v>
      </c>
      <c r="D343" t="s">
        <v>221</v>
      </c>
      <c r="E343">
        <v>687952</v>
      </c>
      <c r="F343" s="23">
        <v>44164</v>
      </c>
      <c r="G343">
        <v>413195</v>
      </c>
      <c r="H343">
        <v>140296</v>
      </c>
      <c r="I343">
        <v>4000</v>
      </c>
      <c r="J343">
        <v>78</v>
      </c>
      <c r="K343">
        <v>3919</v>
      </c>
      <c r="L343">
        <v>33449</v>
      </c>
    </row>
    <row r="344" spans="1:12" x14ac:dyDescent="0.25">
      <c r="A344" t="s">
        <v>794</v>
      </c>
      <c r="B344" t="s">
        <v>794</v>
      </c>
      <c r="C344" t="s">
        <v>259</v>
      </c>
      <c r="D344" t="s">
        <v>259</v>
      </c>
      <c r="E344">
        <v>1725818</v>
      </c>
      <c r="F344" s="23">
        <v>44154</v>
      </c>
      <c r="G344">
        <v>1109976</v>
      </c>
      <c r="H344">
        <v>391707</v>
      </c>
      <c r="I344">
        <v>12398</v>
      </c>
      <c r="J344">
        <v>125</v>
      </c>
      <c r="K344">
        <v>12261</v>
      </c>
      <c r="L344">
        <v>53469</v>
      </c>
    </row>
    <row r="345" spans="1:12" x14ac:dyDescent="0.25">
      <c r="A345" t="s">
        <v>794</v>
      </c>
      <c r="B345" t="s">
        <v>794</v>
      </c>
      <c r="C345" t="s">
        <v>126</v>
      </c>
      <c r="D345" t="s">
        <v>126</v>
      </c>
      <c r="E345">
        <v>1126515</v>
      </c>
      <c r="F345" s="23">
        <v>44038</v>
      </c>
      <c r="G345">
        <v>679862</v>
      </c>
      <c r="H345">
        <v>226632</v>
      </c>
      <c r="I345">
        <v>9219</v>
      </c>
      <c r="J345">
        <v>87</v>
      </c>
      <c r="K345">
        <v>9132</v>
      </c>
      <c r="L345">
        <v>9269</v>
      </c>
    </row>
    <row r="346" spans="1:12" x14ac:dyDescent="0.25">
      <c r="A346" t="s">
        <v>794</v>
      </c>
      <c r="B346" t="s">
        <v>794</v>
      </c>
      <c r="C346" t="s">
        <v>673</v>
      </c>
      <c r="D346" t="s">
        <v>673</v>
      </c>
      <c r="E346">
        <v>1178132</v>
      </c>
      <c r="G346">
        <v>740335</v>
      </c>
      <c r="H346">
        <v>224966</v>
      </c>
      <c r="I346">
        <v>8801</v>
      </c>
      <c r="J346">
        <v>82</v>
      </c>
      <c r="K346">
        <v>8706</v>
      </c>
      <c r="L346">
        <v>581685</v>
      </c>
    </row>
    <row r="347" spans="1:12" x14ac:dyDescent="0.25">
      <c r="A347" t="s">
        <v>794</v>
      </c>
      <c r="B347" t="s">
        <v>794</v>
      </c>
      <c r="C347" t="s">
        <v>247</v>
      </c>
      <c r="D347" t="s">
        <v>247</v>
      </c>
      <c r="E347">
        <v>1444920</v>
      </c>
      <c r="F347" s="23">
        <v>44164</v>
      </c>
      <c r="G347">
        <v>919592</v>
      </c>
      <c r="H347">
        <v>293885</v>
      </c>
      <c r="I347">
        <v>6863</v>
      </c>
      <c r="J347">
        <v>114</v>
      </c>
      <c r="K347">
        <v>6742</v>
      </c>
      <c r="L347">
        <v>46442</v>
      </c>
    </row>
    <row r="348" spans="1:12" x14ac:dyDescent="0.25">
      <c r="A348" t="s">
        <v>794</v>
      </c>
      <c r="B348" t="s">
        <v>794</v>
      </c>
      <c r="C348" t="s">
        <v>222</v>
      </c>
      <c r="D348" t="s">
        <v>222</v>
      </c>
      <c r="E348">
        <v>1986864</v>
      </c>
      <c r="F348" s="23">
        <v>44093</v>
      </c>
      <c r="G348">
        <v>1452247</v>
      </c>
      <c r="H348">
        <v>836514</v>
      </c>
      <c r="I348">
        <v>18903</v>
      </c>
      <c r="J348">
        <v>172</v>
      </c>
      <c r="K348">
        <v>18720</v>
      </c>
      <c r="L348">
        <v>41082</v>
      </c>
    </row>
    <row r="349" spans="1:12" x14ac:dyDescent="0.25">
      <c r="A349" t="s">
        <v>794</v>
      </c>
      <c r="B349" t="s">
        <v>794</v>
      </c>
      <c r="C349" t="s">
        <v>282</v>
      </c>
      <c r="D349" t="s">
        <v>282</v>
      </c>
      <c r="E349">
        <v>643579</v>
      </c>
      <c r="F349" s="23">
        <v>44154</v>
      </c>
      <c r="G349">
        <v>455492</v>
      </c>
      <c r="H349">
        <v>196492</v>
      </c>
      <c r="I349">
        <v>6294</v>
      </c>
      <c r="J349">
        <v>63</v>
      </c>
      <c r="K349">
        <v>6224</v>
      </c>
      <c r="L349">
        <v>57958</v>
      </c>
    </row>
    <row r="350" spans="1:12" x14ac:dyDescent="0.25">
      <c r="A350" t="s">
        <v>794</v>
      </c>
      <c r="B350" t="s">
        <v>794</v>
      </c>
      <c r="C350" t="s">
        <v>303</v>
      </c>
      <c r="D350" t="s">
        <v>303</v>
      </c>
      <c r="E350">
        <v>1458212</v>
      </c>
      <c r="F350" s="23">
        <v>44169</v>
      </c>
      <c r="G350">
        <v>975291</v>
      </c>
      <c r="H350">
        <v>349024</v>
      </c>
      <c r="I350">
        <v>11922</v>
      </c>
      <c r="J350">
        <v>237</v>
      </c>
      <c r="K350">
        <v>11677</v>
      </c>
      <c r="L350">
        <v>71896</v>
      </c>
    </row>
    <row r="351" spans="1:12" x14ac:dyDescent="0.25">
      <c r="A351" t="s">
        <v>795</v>
      </c>
      <c r="B351" t="s">
        <v>795</v>
      </c>
      <c r="C351" t="s">
        <v>156</v>
      </c>
      <c r="D351" t="s">
        <v>156</v>
      </c>
      <c r="E351">
        <v>4543083</v>
      </c>
      <c r="F351" s="23">
        <v>44031</v>
      </c>
      <c r="G351">
        <v>2468837</v>
      </c>
      <c r="H351">
        <v>881402</v>
      </c>
      <c r="I351">
        <v>339457</v>
      </c>
      <c r="J351">
        <v>7043</v>
      </c>
      <c r="K351">
        <v>330122</v>
      </c>
      <c r="L351">
        <v>180805</v>
      </c>
    </row>
    <row r="352" spans="1:12" x14ac:dyDescent="0.25">
      <c r="A352" t="s">
        <v>795</v>
      </c>
      <c r="B352" t="s">
        <v>795</v>
      </c>
      <c r="C352" t="s">
        <v>731</v>
      </c>
      <c r="D352" t="s">
        <v>731</v>
      </c>
      <c r="E352">
        <v>1818617</v>
      </c>
      <c r="G352">
        <v>760099</v>
      </c>
      <c r="H352">
        <v>357931</v>
      </c>
      <c r="I352">
        <v>58764</v>
      </c>
      <c r="J352">
        <v>1425</v>
      </c>
      <c r="K352">
        <v>57318</v>
      </c>
      <c r="L352">
        <v>920504</v>
      </c>
    </row>
    <row r="353" spans="1:12" x14ac:dyDescent="0.25">
      <c r="A353" t="s">
        <v>795</v>
      </c>
      <c r="B353" t="s">
        <v>795</v>
      </c>
      <c r="C353" t="s">
        <v>755</v>
      </c>
      <c r="D353" t="s">
        <v>755</v>
      </c>
      <c r="E353">
        <v>2887826</v>
      </c>
      <c r="G353">
        <v>1241168</v>
      </c>
      <c r="H353">
        <v>548807</v>
      </c>
      <c r="I353">
        <v>96231</v>
      </c>
      <c r="J353">
        <v>1594</v>
      </c>
      <c r="K353">
        <v>94618</v>
      </c>
      <c r="L353">
        <v>1463150</v>
      </c>
    </row>
    <row r="354" spans="1:12" x14ac:dyDescent="0.25">
      <c r="A354" t="s">
        <v>795</v>
      </c>
      <c r="B354" t="s">
        <v>795</v>
      </c>
      <c r="C354" t="s">
        <v>162</v>
      </c>
      <c r="D354" t="s">
        <v>162</v>
      </c>
      <c r="E354">
        <v>3695928</v>
      </c>
      <c r="F354" s="23">
        <v>43981</v>
      </c>
      <c r="G354">
        <v>1772420</v>
      </c>
      <c r="H354">
        <v>723304</v>
      </c>
      <c r="I354">
        <v>155331</v>
      </c>
      <c r="J354">
        <v>4251</v>
      </c>
      <c r="K354">
        <v>150615</v>
      </c>
      <c r="L354">
        <v>89465</v>
      </c>
    </row>
    <row r="355" spans="1:12" x14ac:dyDescent="0.25">
      <c r="A355" t="s">
        <v>795</v>
      </c>
      <c r="B355" t="s">
        <v>795</v>
      </c>
      <c r="C355" t="s">
        <v>379</v>
      </c>
      <c r="D355" t="s">
        <v>379</v>
      </c>
      <c r="E355">
        <v>2585962</v>
      </c>
      <c r="F355" s="23">
        <v>44115</v>
      </c>
      <c r="G355">
        <v>1145382</v>
      </c>
      <c r="H355">
        <v>485615</v>
      </c>
      <c r="I355">
        <v>103749</v>
      </c>
      <c r="J355">
        <v>2806</v>
      </c>
      <c r="K355">
        <v>100803</v>
      </c>
      <c r="L355">
        <v>163362</v>
      </c>
    </row>
    <row r="356" spans="1:12" x14ac:dyDescent="0.25">
      <c r="A356" t="s">
        <v>795</v>
      </c>
      <c r="B356" t="s">
        <v>795</v>
      </c>
      <c r="C356" t="s">
        <v>280</v>
      </c>
      <c r="D356" t="s">
        <v>280</v>
      </c>
      <c r="E356">
        <v>1198810</v>
      </c>
      <c r="F356" s="23">
        <v>44115</v>
      </c>
      <c r="G356">
        <v>825867</v>
      </c>
      <c r="H356">
        <v>421585</v>
      </c>
      <c r="I356">
        <v>60080</v>
      </c>
      <c r="J356">
        <v>1123</v>
      </c>
      <c r="K356">
        <v>58945</v>
      </c>
      <c r="L356">
        <v>84235</v>
      </c>
    </row>
    <row r="357" spans="1:12" x14ac:dyDescent="0.25">
      <c r="A357" t="s">
        <v>795</v>
      </c>
      <c r="B357" t="s">
        <v>795</v>
      </c>
      <c r="C357" t="s">
        <v>383</v>
      </c>
      <c r="D357" t="s">
        <v>383</v>
      </c>
      <c r="E357">
        <v>2588039</v>
      </c>
      <c r="F357" s="23">
        <v>44226</v>
      </c>
      <c r="G357">
        <v>1136679</v>
      </c>
      <c r="H357">
        <v>512944</v>
      </c>
      <c r="I357">
        <v>85520</v>
      </c>
      <c r="J357">
        <v>797</v>
      </c>
      <c r="K357">
        <v>84710</v>
      </c>
      <c r="L357">
        <v>158634</v>
      </c>
    </row>
    <row r="358" spans="1:12" x14ac:dyDescent="0.25">
      <c r="A358" t="s">
        <v>795</v>
      </c>
      <c r="B358" t="s">
        <v>795</v>
      </c>
      <c r="C358" t="s">
        <v>462</v>
      </c>
      <c r="D358" t="s">
        <v>462</v>
      </c>
      <c r="E358">
        <v>2194262</v>
      </c>
      <c r="F358" s="23">
        <v>44226</v>
      </c>
      <c r="G358">
        <v>1335017</v>
      </c>
      <c r="H358">
        <v>458690</v>
      </c>
      <c r="I358">
        <v>88968</v>
      </c>
      <c r="J358">
        <v>1560</v>
      </c>
      <c r="K358">
        <v>87387</v>
      </c>
      <c r="L358">
        <v>244293</v>
      </c>
    </row>
    <row r="359" spans="1:12" x14ac:dyDescent="0.25">
      <c r="A359" t="s">
        <v>795</v>
      </c>
      <c r="B359" t="s">
        <v>795</v>
      </c>
      <c r="C359" t="s">
        <v>346</v>
      </c>
      <c r="D359" t="s">
        <v>346</v>
      </c>
      <c r="E359">
        <v>2048781</v>
      </c>
      <c r="F359" s="23">
        <v>44115</v>
      </c>
      <c r="G359">
        <v>1007007</v>
      </c>
      <c r="H359">
        <v>476051</v>
      </c>
      <c r="I359">
        <v>46172</v>
      </c>
      <c r="J359">
        <v>654</v>
      </c>
      <c r="K359">
        <v>45501</v>
      </c>
      <c r="L359">
        <v>113178</v>
      </c>
    </row>
    <row r="360" spans="1:12" x14ac:dyDescent="0.25">
      <c r="A360" t="s">
        <v>795</v>
      </c>
      <c r="B360" t="s">
        <v>795</v>
      </c>
      <c r="C360" t="s">
        <v>163</v>
      </c>
      <c r="D360" t="s">
        <v>163</v>
      </c>
      <c r="E360">
        <v>1071795</v>
      </c>
      <c r="F360" s="23">
        <v>44035</v>
      </c>
      <c r="G360">
        <v>540319</v>
      </c>
      <c r="H360">
        <v>231208</v>
      </c>
      <c r="I360">
        <v>30440</v>
      </c>
      <c r="J360">
        <v>669</v>
      </c>
      <c r="K360">
        <v>29735</v>
      </c>
      <c r="L360">
        <v>27213</v>
      </c>
    </row>
    <row r="361" spans="1:12" x14ac:dyDescent="0.25">
      <c r="A361" t="s">
        <v>795</v>
      </c>
      <c r="B361" t="s">
        <v>795</v>
      </c>
      <c r="C361" t="s">
        <v>405</v>
      </c>
      <c r="D361" t="s">
        <v>405</v>
      </c>
      <c r="E361">
        <v>1322331</v>
      </c>
      <c r="F361" s="23">
        <v>44225</v>
      </c>
      <c r="G361">
        <v>888961</v>
      </c>
      <c r="H361">
        <v>469980</v>
      </c>
      <c r="I361">
        <v>40519</v>
      </c>
      <c r="J361">
        <v>569</v>
      </c>
      <c r="K361">
        <v>39941</v>
      </c>
      <c r="L361">
        <v>150405</v>
      </c>
    </row>
    <row r="362" spans="1:12" x14ac:dyDescent="0.25">
      <c r="A362" t="s">
        <v>795</v>
      </c>
      <c r="B362" t="s">
        <v>795</v>
      </c>
      <c r="C362" t="s">
        <v>140</v>
      </c>
      <c r="D362" t="s">
        <v>140</v>
      </c>
      <c r="E362">
        <v>1178973</v>
      </c>
      <c r="F362" s="23">
        <v>44046</v>
      </c>
      <c r="G362">
        <v>537442</v>
      </c>
      <c r="H362">
        <v>201000</v>
      </c>
      <c r="I362">
        <v>18475</v>
      </c>
      <c r="J362">
        <v>506</v>
      </c>
      <c r="K362">
        <v>17949</v>
      </c>
      <c r="L362">
        <v>16034</v>
      </c>
    </row>
    <row r="363" spans="1:12" x14ac:dyDescent="0.25">
      <c r="A363" t="s">
        <v>795</v>
      </c>
      <c r="B363" t="s">
        <v>795</v>
      </c>
      <c r="C363" t="s">
        <v>616</v>
      </c>
      <c r="D363" t="s">
        <v>616</v>
      </c>
      <c r="E363">
        <v>4224442</v>
      </c>
      <c r="F363" s="23">
        <v>44226</v>
      </c>
      <c r="G363">
        <v>2085101</v>
      </c>
      <c r="H363">
        <v>699544</v>
      </c>
      <c r="I363">
        <v>139934</v>
      </c>
      <c r="J363">
        <v>2714</v>
      </c>
      <c r="K363">
        <v>137178</v>
      </c>
      <c r="L363">
        <v>499165</v>
      </c>
    </row>
    <row r="364" spans="1:12" x14ac:dyDescent="0.25">
      <c r="A364" t="s">
        <v>795</v>
      </c>
      <c r="B364" t="s">
        <v>795</v>
      </c>
      <c r="C364" t="s">
        <v>386</v>
      </c>
      <c r="D364" t="s">
        <v>386</v>
      </c>
      <c r="E364">
        <v>1958483</v>
      </c>
      <c r="F364" s="23">
        <v>44226</v>
      </c>
      <c r="G364">
        <v>1081253</v>
      </c>
      <c r="H364">
        <v>413822</v>
      </c>
      <c r="I364">
        <v>60615</v>
      </c>
      <c r="J364">
        <v>1209</v>
      </c>
      <c r="K364">
        <v>59382</v>
      </c>
      <c r="L364">
        <v>147354</v>
      </c>
    </row>
    <row r="365" spans="1:12" x14ac:dyDescent="0.25">
      <c r="A365" t="s">
        <v>795</v>
      </c>
      <c r="B365" t="s">
        <v>795</v>
      </c>
      <c r="C365" t="s">
        <v>764</v>
      </c>
      <c r="D365" t="s">
        <v>764</v>
      </c>
      <c r="E365">
        <v>3874015</v>
      </c>
      <c r="G365">
        <v>2536731</v>
      </c>
      <c r="H365">
        <v>1043329</v>
      </c>
      <c r="I365">
        <v>206671</v>
      </c>
      <c r="J365">
        <v>5847</v>
      </c>
      <c r="K365">
        <v>200699</v>
      </c>
      <c r="L365">
        <v>2001602</v>
      </c>
    </row>
    <row r="366" spans="1:12" x14ac:dyDescent="0.25">
      <c r="A366" t="s">
        <v>795</v>
      </c>
      <c r="B366" t="s">
        <v>795</v>
      </c>
      <c r="C366" t="s">
        <v>744</v>
      </c>
      <c r="D366" t="s">
        <v>744</v>
      </c>
      <c r="E366">
        <v>2455543</v>
      </c>
      <c r="G366">
        <v>1182476</v>
      </c>
      <c r="H366">
        <v>507616</v>
      </c>
      <c r="I366">
        <v>92133</v>
      </c>
      <c r="J366">
        <v>2437</v>
      </c>
      <c r="K366">
        <v>89608</v>
      </c>
      <c r="L366">
        <v>1249282</v>
      </c>
    </row>
    <row r="367" spans="1:12" x14ac:dyDescent="0.25">
      <c r="A367" t="s">
        <v>795</v>
      </c>
      <c r="B367" t="s">
        <v>795</v>
      </c>
      <c r="C367" t="s">
        <v>776</v>
      </c>
      <c r="D367" t="s">
        <v>776</v>
      </c>
      <c r="E367">
        <v>12442373</v>
      </c>
      <c r="F367" s="23">
        <v>44225</v>
      </c>
      <c r="G367">
        <v>9115615</v>
      </c>
      <c r="H367">
        <v>5564204</v>
      </c>
      <c r="I367">
        <v>756749</v>
      </c>
      <c r="J367">
        <v>16247</v>
      </c>
      <c r="K367">
        <v>733318</v>
      </c>
      <c r="L367">
        <v>3168087</v>
      </c>
    </row>
    <row r="368" spans="1:12" x14ac:dyDescent="0.25">
      <c r="A368" t="s">
        <v>795</v>
      </c>
      <c r="B368" t="s">
        <v>795</v>
      </c>
      <c r="C368" t="s">
        <v>599</v>
      </c>
      <c r="D368" t="s">
        <v>599</v>
      </c>
      <c r="E368">
        <v>4653171</v>
      </c>
      <c r="F368" s="23">
        <v>44122</v>
      </c>
      <c r="G368">
        <v>3006439</v>
      </c>
      <c r="H368">
        <v>1460890</v>
      </c>
      <c r="I368">
        <v>493607</v>
      </c>
      <c r="J368">
        <v>9128</v>
      </c>
      <c r="K368">
        <v>484334</v>
      </c>
      <c r="L368">
        <v>628886</v>
      </c>
    </row>
    <row r="369" spans="1:12" x14ac:dyDescent="0.25">
      <c r="A369" t="s">
        <v>795</v>
      </c>
      <c r="B369" t="s">
        <v>795</v>
      </c>
      <c r="C369" t="s">
        <v>387</v>
      </c>
      <c r="D369" t="s">
        <v>387</v>
      </c>
      <c r="E369">
        <v>3356566</v>
      </c>
      <c r="F369" s="23">
        <v>44138</v>
      </c>
      <c r="G369">
        <v>1560558</v>
      </c>
      <c r="H369">
        <v>560812</v>
      </c>
      <c r="I369">
        <v>90409</v>
      </c>
      <c r="J369">
        <v>2658</v>
      </c>
      <c r="K369">
        <v>87721</v>
      </c>
      <c r="L369">
        <v>162523</v>
      </c>
    </row>
    <row r="370" spans="1:12" x14ac:dyDescent="0.25">
      <c r="A370" t="s">
        <v>795</v>
      </c>
      <c r="B370" t="s">
        <v>795</v>
      </c>
      <c r="C370" t="s">
        <v>233</v>
      </c>
      <c r="D370" t="s">
        <v>233</v>
      </c>
      <c r="E370">
        <v>1646177</v>
      </c>
      <c r="F370" s="23">
        <v>44177</v>
      </c>
      <c r="G370">
        <v>723850</v>
      </c>
      <c r="H370">
        <v>342054</v>
      </c>
      <c r="I370">
        <v>40006</v>
      </c>
      <c r="J370">
        <v>948</v>
      </c>
      <c r="K370">
        <v>39054</v>
      </c>
      <c r="L370">
        <v>57743</v>
      </c>
    </row>
    <row r="371" spans="1:12" x14ac:dyDescent="0.25">
      <c r="A371" t="s">
        <v>795</v>
      </c>
      <c r="B371" t="s">
        <v>795</v>
      </c>
      <c r="C371" t="s">
        <v>651</v>
      </c>
      <c r="D371" t="s">
        <v>651</v>
      </c>
      <c r="E371">
        <v>6109052</v>
      </c>
      <c r="F371" s="23">
        <v>44226</v>
      </c>
      <c r="G371">
        <v>3471046</v>
      </c>
      <c r="H371">
        <v>1299122</v>
      </c>
      <c r="I371">
        <v>410681</v>
      </c>
      <c r="J371">
        <v>8679</v>
      </c>
      <c r="K371">
        <v>401418</v>
      </c>
      <c r="L371">
        <v>703737</v>
      </c>
    </row>
    <row r="372" spans="1:12" x14ac:dyDescent="0.25">
      <c r="A372" t="s">
        <v>795</v>
      </c>
      <c r="B372" t="s">
        <v>795</v>
      </c>
      <c r="C372" t="s">
        <v>376</v>
      </c>
      <c r="D372" t="s">
        <v>376</v>
      </c>
      <c r="E372">
        <v>1660311</v>
      </c>
      <c r="F372" s="23">
        <v>44203</v>
      </c>
      <c r="G372">
        <v>803192</v>
      </c>
      <c r="H372">
        <v>308210</v>
      </c>
      <c r="I372">
        <v>67828</v>
      </c>
      <c r="J372">
        <v>1963</v>
      </c>
      <c r="K372">
        <v>65577</v>
      </c>
      <c r="L372">
        <v>143364</v>
      </c>
    </row>
    <row r="373" spans="1:12" x14ac:dyDescent="0.25">
      <c r="A373" t="s">
        <v>795</v>
      </c>
      <c r="B373" t="s">
        <v>795</v>
      </c>
      <c r="C373" t="s">
        <v>565</v>
      </c>
      <c r="D373" t="s">
        <v>565</v>
      </c>
      <c r="E373">
        <v>2990116</v>
      </c>
      <c r="F373" s="23">
        <v>44226</v>
      </c>
      <c r="G373">
        <v>1869199</v>
      </c>
      <c r="H373">
        <v>678741</v>
      </c>
      <c r="I373">
        <v>138013</v>
      </c>
      <c r="J373">
        <v>3282</v>
      </c>
      <c r="K373">
        <v>134309</v>
      </c>
      <c r="L373">
        <v>388730</v>
      </c>
    </row>
    <row r="374" spans="1:12" x14ac:dyDescent="0.25">
      <c r="A374" t="s">
        <v>795</v>
      </c>
      <c r="B374" t="s">
        <v>795</v>
      </c>
      <c r="C374" t="s">
        <v>377</v>
      </c>
      <c r="D374" t="s">
        <v>377</v>
      </c>
      <c r="E374">
        <v>1835982</v>
      </c>
      <c r="F374" s="23">
        <v>44226</v>
      </c>
      <c r="G374">
        <v>905874</v>
      </c>
      <c r="H374">
        <v>378183</v>
      </c>
      <c r="I374">
        <v>52362</v>
      </c>
      <c r="J374">
        <v>1233</v>
      </c>
      <c r="K374">
        <v>51078</v>
      </c>
      <c r="L374">
        <v>137118</v>
      </c>
    </row>
    <row r="375" spans="1:12" x14ac:dyDescent="0.25">
      <c r="A375" t="s">
        <v>795</v>
      </c>
      <c r="B375" t="s">
        <v>795</v>
      </c>
      <c r="C375" t="s">
        <v>359</v>
      </c>
      <c r="D375" t="s">
        <v>359</v>
      </c>
      <c r="E375">
        <v>9426959</v>
      </c>
      <c r="F375" s="23">
        <v>44208</v>
      </c>
      <c r="G375">
        <v>7843130</v>
      </c>
      <c r="H375">
        <v>4264808</v>
      </c>
      <c r="I375">
        <v>1154776</v>
      </c>
      <c r="J375">
        <v>19594</v>
      </c>
      <c r="K375">
        <v>1131401</v>
      </c>
      <c r="L375">
        <v>674515</v>
      </c>
    </row>
    <row r="376" spans="1:12" x14ac:dyDescent="0.25">
      <c r="A376" t="s">
        <v>795</v>
      </c>
      <c r="B376" t="s">
        <v>795</v>
      </c>
      <c r="C376" t="s">
        <v>549</v>
      </c>
      <c r="D376" t="s">
        <v>549</v>
      </c>
      <c r="E376">
        <v>2635394</v>
      </c>
      <c r="F376" s="23">
        <v>44224</v>
      </c>
      <c r="G376">
        <v>1859507</v>
      </c>
      <c r="H376">
        <v>774913</v>
      </c>
      <c r="I376">
        <v>195958</v>
      </c>
      <c r="J376">
        <v>4551</v>
      </c>
      <c r="K376">
        <v>190759</v>
      </c>
      <c r="L376">
        <v>402067</v>
      </c>
    </row>
    <row r="377" spans="1:12" x14ac:dyDescent="0.25">
      <c r="A377" t="s">
        <v>795</v>
      </c>
      <c r="B377" t="s">
        <v>795</v>
      </c>
      <c r="C377" t="s">
        <v>718</v>
      </c>
      <c r="D377" t="s">
        <v>718</v>
      </c>
      <c r="E377">
        <v>1612672</v>
      </c>
      <c r="G377">
        <v>920151</v>
      </c>
      <c r="H377">
        <v>388703</v>
      </c>
      <c r="I377">
        <v>78950</v>
      </c>
      <c r="J377">
        <v>2478</v>
      </c>
      <c r="K377">
        <v>76292</v>
      </c>
      <c r="L377">
        <v>829684</v>
      </c>
    </row>
    <row r="378" spans="1:12" x14ac:dyDescent="0.25">
      <c r="A378" t="s">
        <v>795</v>
      </c>
      <c r="B378" t="s">
        <v>795</v>
      </c>
      <c r="C378" t="s">
        <v>751</v>
      </c>
      <c r="D378" t="s">
        <v>751</v>
      </c>
      <c r="E378">
        <v>2820575</v>
      </c>
      <c r="G378">
        <v>1810980</v>
      </c>
      <c r="H378">
        <v>802877</v>
      </c>
      <c r="I378">
        <v>209771</v>
      </c>
      <c r="J378">
        <v>5613</v>
      </c>
      <c r="K378">
        <v>203673</v>
      </c>
      <c r="L378">
        <v>1486967</v>
      </c>
    </row>
    <row r="379" spans="1:12" x14ac:dyDescent="0.25">
      <c r="A379" t="s">
        <v>795</v>
      </c>
      <c r="B379" t="s">
        <v>795</v>
      </c>
      <c r="C379" t="s">
        <v>558</v>
      </c>
      <c r="D379" t="s">
        <v>558</v>
      </c>
      <c r="E379">
        <v>3003922</v>
      </c>
      <c r="F379" s="23">
        <v>44226</v>
      </c>
      <c r="G379">
        <v>1963730</v>
      </c>
      <c r="H379">
        <v>865197</v>
      </c>
      <c r="I379">
        <v>250414</v>
      </c>
      <c r="J379">
        <v>6428</v>
      </c>
      <c r="K379">
        <v>243482</v>
      </c>
      <c r="L379">
        <v>437949</v>
      </c>
    </row>
    <row r="380" spans="1:12" x14ac:dyDescent="0.25">
      <c r="A380" t="s">
        <v>795</v>
      </c>
      <c r="B380" t="s">
        <v>795</v>
      </c>
      <c r="C380" t="s">
        <v>613</v>
      </c>
      <c r="D380" t="s">
        <v>613</v>
      </c>
      <c r="E380">
        <v>848868</v>
      </c>
      <c r="G380">
        <v>524896</v>
      </c>
      <c r="H380">
        <v>279051</v>
      </c>
      <c r="I380">
        <v>52783</v>
      </c>
      <c r="J380">
        <v>1434</v>
      </c>
      <c r="K380">
        <v>50987</v>
      </c>
      <c r="L380">
        <v>442336</v>
      </c>
    </row>
    <row r="381" spans="1:12" x14ac:dyDescent="0.25">
      <c r="A381" t="s">
        <v>795</v>
      </c>
      <c r="B381" t="s">
        <v>795</v>
      </c>
      <c r="C381" t="s">
        <v>683</v>
      </c>
      <c r="D381" t="s">
        <v>683</v>
      </c>
      <c r="E381">
        <v>4315527</v>
      </c>
      <c r="F381" s="23">
        <v>44226</v>
      </c>
      <c r="G381">
        <v>2242339</v>
      </c>
      <c r="H381">
        <v>690069</v>
      </c>
      <c r="I381">
        <v>210466</v>
      </c>
      <c r="J381">
        <v>5551</v>
      </c>
      <c r="K381">
        <v>204364</v>
      </c>
      <c r="L381">
        <v>734499</v>
      </c>
    </row>
    <row r="382" spans="1:12" x14ac:dyDescent="0.25">
      <c r="A382" t="s">
        <v>795</v>
      </c>
      <c r="B382" t="s">
        <v>795</v>
      </c>
      <c r="C382" t="s">
        <v>745</v>
      </c>
      <c r="D382" t="s">
        <v>745</v>
      </c>
      <c r="E382">
        <v>11060148</v>
      </c>
      <c r="F382" s="23">
        <v>44139</v>
      </c>
      <c r="G382">
        <v>5484839</v>
      </c>
      <c r="H382">
        <v>2751182</v>
      </c>
      <c r="I382">
        <v>610128</v>
      </c>
      <c r="J382">
        <v>11462</v>
      </c>
      <c r="K382">
        <v>597141</v>
      </c>
      <c r="L382">
        <v>1534689</v>
      </c>
    </row>
    <row r="383" spans="1:12" x14ac:dyDescent="0.25">
      <c r="A383" t="s">
        <v>795</v>
      </c>
      <c r="B383" t="s">
        <v>795</v>
      </c>
      <c r="C383" t="s">
        <v>272</v>
      </c>
      <c r="D383" t="s">
        <v>272</v>
      </c>
      <c r="E383">
        <v>1296157</v>
      </c>
      <c r="F383" s="23">
        <v>44135</v>
      </c>
      <c r="G383">
        <v>755863</v>
      </c>
      <c r="H383">
        <v>314899</v>
      </c>
      <c r="I383">
        <v>57344</v>
      </c>
      <c r="J383">
        <v>1217</v>
      </c>
      <c r="K383">
        <v>55956</v>
      </c>
      <c r="L383">
        <v>81037</v>
      </c>
    </row>
    <row r="384" spans="1:12" x14ac:dyDescent="0.25">
      <c r="A384" t="s">
        <v>795</v>
      </c>
      <c r="B384" t="s">
        <v>795</v>
      </c>
      <c r="C384" t="s">
        <v>675</v>
      </c>
      <c r="D384" t="s">
        <v>675</v>
      </c>
      <c r="E384">
        <v>1196714</v>
      </c>
      <c r="G384">
        <v>579042</v>
      </c>
      <c r="H384">
        <v>321710</v>
      </c>
      <c r="I384">
        <v>41663</v>
      </c>
      <c r="J384">
        <v>637</v>
      </c>
      <c r="K384">
        <v>41020</v>
      </c>
      <c r="L384">
        <v>607221</v>
      </c>
    </row>
    <row r="385" spans="1:12" x14ac:dyDescent="0.25">
      <c r="A385" t="s">
        <v>795</v>
      </c>
      <c r="B385" t="s">
        <v>795</v>
      </c>
      <c r="C385" t="s">
        <v>416</v>
      </c>
      <c r="D385" t="s">
        <v>416</v>
      </c>
      <c r="E385">
        <v>2775457</v>
      </c>
      <c r="F385" s="23">
        <v>44225</v>
      </c>
      <c r="G385">
        <v>1211321</v>
      </c>
      <c r="H385">
        <v>496306</v>
      </c>
      <c r="I385">
        <v>75967</v>
      </c>
      <c r="J385">
        <v>1798</v>
      </c>
      <c r="K385">
        <v>74159</v>
      </c>
      <c r="L385">
        <v>179534</v>
      </c>
    </row>
    <row r="386" spans="1:12" x14ac:dyDescent="0.25">
      <c r="A386" t="s">
        <v>796</v>
      </c>
      <c r="B386" t="s">
        <v>796</v>
      </c>
      <c r="C386" t="s">
        <v>388</v>
      </c>
      <c r="D386" t="s">
        <v>388</v>
      </c>
      <c r="E386">
        <v>240363</v>
      </c>
      <c r="G386">
        <v>128902</v>
      </c>
      <c r="H386">
        <v>64791</v>
      </c>
      <c r="I386">
        <v>0</v>
      </c>
      <c r="J386">
        <v>0</v>
      </c>
      <c r="K386">
        <v>0</v>
      </c>
      <c r="L386">
        <v>117777</v>
      </c>
    </row>
    <row r="387" spans="1:12" x14ac:dyDescent="0.25">
      <c r="A387" t="s">
        <v>796</v>
      </c>
      <c r="B387" t="s">
        <v>796</v>
      </c>
      <c r="C387" t="s">
        <v>316</v>
      </c>
      <c r="D387" t="s">
        <v>316</v>
      </c>
      <c r="E387">
        <v>144028</v>
      </c>
      <c r="G387">
        <v>26634</v>
      </c>
      <c r="H387">
        <v>15197</v>
      </c>
      <c r="I387">
        <v>0</v>
      </c>
      <c r="J387">
        <v>0</v>
      </c>
      <c r="K387">
        <v>0</v>
      </c>
      <c r="L387">
        <v>70573</v>
      </c>
    </row>
    <row r="388" spans="1:12" x14ac:dyDescent="0.25">
      <c r="A388" t="s">
        <v>796</v>
      </c>
      <c r="B388" t="s">
        <v>796</v>
      </c>
      <c r="C388" t="s">
        <v>171</v>
      </c>
      <c r="D388" t="s">
        <v>171</v>
      </c>
      <c r="E388">
        <v>271274</v>
      </c>
      <c r="F388" s="23">
        <v>44097</v>
      </c>
      <c r="G388">
        <v>104247</v>
      </c>
      <c r="H388">
        <v>62208</v>
      </c>
      <c r="I388">
        <v>0</v>
      </c>
      <c r="J388">
        <v>0</v>
      </c>
      <c r="K388">
        <v>0</v>
      </c>
      <c r="L388">
        <v>13542</v>
      </c>
    </row>
    <row r="389" spans="1:12" x14ac:dyDescent="0.25">
      <c r="A389" t="s">
        <v>796</v>
      </c>
      <c r="B389" t="s">
        <v>796</v>
      </c>
      <c r="C389" t="s">
        <v>485</v>
      </c>
      <c r="D389" t="s">
        <v>485</v>
      </c>
      <c r="E389">
        <v>452661</v>
      </c>
      <c r="G389">
        <v>251626</v>
      </c>
      <c r="H389">
        <v>148953</v>
      </c>
      <c r="I389">
        <v>0</v>
      </c>
      <c r="J389">
        <v>0</v>
      </c>
      <c r="K389">
        <v>0</v>
      </c>
      <c r="L389">
        <v>221803</v>
      </c>
    </row>
    <row r="390" spans="1:12" x14ac:dyDescent="0.25">
      <c r="A390" t="s">
        <v>796</v>
      </c>
      <c r="B390" t="s">
        <v>796</v>
      </c>
      <c r="C390" t="s">
        <v>505</v>
      </c>
      <c r="D390" t="s">
        <v>505</v>
      </c>
      <c r="E390">
        <v>514683</v>
      </c>
      <c r="G390">
        <v>308782</v>
      </c>
      <c r="H390">
        <v>199404</v>
      </c>
      <c r="I390">
        <v>0</v>
      </c>
      <c r="J390">
        <v>0</v>
      </c>
      <c r="K390">
        <v>0</v>
      </c>
      <c r="L390">
        <v>252194</v>
      </c>
    </row>
    <row r="391" spans="1:12" x14ac:dyDescent="0.25">
      <c r="A391" t="s">
        <v>796</v>
      </c>
      <c r="B391" t="s">
        <v>796</v>
      </c>
      <c r="C391" t="s">
        <v>194</v>
      </c>
      <c r="D391" t="s">
        <v>194</v>
      </c>
      <c r="E391">
        <v>43818</v>
      </c>
      <c r="G391">
        <v>27911</v>
      </c>
      <c r="H391">
        <v>17262</v>
      </c>
      <c r="I391">
        <v>0</v>
      </c>
      <c r="J391">
        <v>0</v>
      </c>
      <c r="K391">
        <v>0</v>
      </c>
      <c r="L391">
        <v>21470</v>
      </c>
    </row>
    <row r="392" spans="1:12" x14ac:dyDescent="0.25">
      <c r="A392" t="s">
        <v>796</v>
      </c>
      <c r="B392" t="s">
        <v>796</v>
      </c>
      <c r="C392" t="s">
        <v>305</v>
      </c>
      <c r="D392" t="s">
        <v>305</v>
      </c>
      <c r="E392">
        <v>135481</v>
      </c>
      <c r="G392">
        <v>84702</v>
      </c>
      <c r="H392">
        <v>49653</v>
      </c>
      <c r="I392">
        <v>0</v>
      </c>
      <c r="J392">
        <v>0</v>
      </c>
      <c r="K392">
        <v>0</v>
      </c>
      <c r="L392">
        <v>66385</v>
      </c>
    </row>
    <row r="393" spans="1:12" x14ac:dyDescent="0.25">
      <c r="A393" t="s">
        <v>796</v>
      </c>
      <c r="B393" t="s">
        <v>796</v>
      </c>
      <c r="C393" t="s">
        <v>197</v>
      </c>
      <c r="D393" t="s">
        <v>197</v>
      </c>
      <c r="E393">
        <v>45616</v>
      </c>
      <c r="G393">
        <v>10502</v>
      </c>
      <c r="H393">
        <v>5370</v>
      </c>
      <c r="I393">
        <v>0</v>
      </c>
      <c r="J393">
        <v>0</v>
      </c>
      <c r="K393">
        <v>0</v>
      </c>
      <c r="L393">
        <v>22351</v>
      </c>
    </row>
    <row r="394" spans="1:12" x14ac:dyDescent="0.25">
      <c r="A394" t="s">
        <v>796</v>
      </c>
      <c r="B394" t="s">
        <v>796</v>
      </c>
      <c r="C394" t="s">
        <v>200</v>
      </c>
      <c r="D394" t="s">
        <v>200</v>
      </c>
      <c r="E394">
        <v>47250</v>
      </c>
      <c r="G394">
        <v>12417</v>
      </c>
      <c r="H394">
        <v>9888</v>
      </c>
      <c r="I394">
        <v>0</v>
      </c>
      <c r="J394">
        <v>0</v>
      </c>
      <c r="K394">
        <v>0</v>
      </c>
      <c r="L394">
        <v>23152</v>
      </c>
    </row>
    <row r="395" spans="1:12" x14ac:dyDescent="0.25">
      <c r="A395" t="s">
        <v>796</v>
      </c>
      <c r="B395" t="s">
        <v>796</v>
      </c>
      <c r="C395" t="s">
        <v>446</v>
      </c>
      <c r="D395" t="s">
        <v>446</v>
      </c>
      <c r="E395">
        <v>354772</v>
      </c>
      <c r="G395">
        <v>28247</v>
      </c>
      <c r="H395">
        <v>18288</v>
      </c>
      <c r="I395">
        <v>0</v>
      </c>
      <c r="J395">
        <v>0</v>
      </c>
      <c r="K395">
        <v>0</v>
      </c>
      <c r="L395">
        <v>173838</v>
      </c>
    </row>
    <row r="396" spans="1:12" x14ac:dyDescent="0.25">
      <c r="A396" t="s">
        <v>796</v>
      </c>
      <c r="B396" t="s">
        <v>796</v>
      </c>
      <c r="C396" t="s">
        <v>314</v>
      </c>
      <c r="D396" t="s">
        <v>314</v>
      </c>
      <c r="E396">
        <v>140143</v>
      </c>
      <c r="G396">
        <v>19931</v>
      </c>
      <c r="H396">
        <v>10361</v>
      </c>
      <c r="I396">
        <v>0</v>
      </c>
      <c r="J396">
        <v>0</v>
      </c>
      <c r="K396">
        <v>0</v>
      </c>
      <c r="L396">
        <v>68670</v>
      </c>
    </row>
    <row r="397" spans="1:12" x14ac:dyDescent="0.25">
      <c r="A397" t="s">
        <v>796</v>
      </c>
      <c r="B397" t="s">
        <v>796</v>
      </c>
      <c r="C397" t="s">
        <v>469</v>
      </c>
      <c r="D397" t="s">
        <v>469</v>
      </c>
      <c r="E397">
        <v>420517</v>
      </c>
      <c r="G397">
        <v>141308</v>
      </c>
      <c r="H397">
        <v>62279</v>
      </c>
      <c r="I397">
        <v>0</v>
      </c>
      <c r="J397">
        <v>0</v>
      </c>
      <c r="K397">
        <v>0</v>
      </c>
      <c r="L397">
        <v>206053</v>
      </c>
    </row>
    <row r="398" spans="1:12" x14ac:dyDescent="0.25">
      <c r="A398" t="s">
        <v>796</v>
      </c>
      <c r="B398" t="s">
        <v>796</v>
      </c>
      <c r="C398" t="s">
        <v>345</v>
      </c>
      <c r="D398" t="s">
        <v>345</v>
      </c>
      <c r="E398">
        <v>183115</v>
      </c>
      <c r="G398">
        <v>22193</v>
      </c>
      <c r="H398">
        <v>14759</v>
      </c>
      <c r="I398">
        <v>0</v>
      </c>
      <c r="J398">
        <v>0</v>
      </c>
      <c r="K398">
        <v>0</v>
      </c>
      <c r="L398">
        <v>89726</v>
      </c>
    </row>
    <row r="399" spans="1:12" x14ac:dyDescent="0.25">
      <c r="A399" t="s">
        <v>797</v>
      </c>
      <c r="B399" t="s">
        <v>797</v>
      </c>
      <c r="C399" t="s">
        <v>431</v>
      </c>
      <c r="D399" t="s">
        <v>431</v>
      </c>
      <c r="E399">
        <v>317618</v>
      </c>
      <c r="G399">
        <v>47655</v>
      </c>
      <c r="H399">
        <v>20648</v>
      </c>
      <c r="I399">
        <v>1867</v>
      </c>
      <c r="J399">
        <v>13</v>
      </c>
      <c r="K399">
        <v>1844</v>
      </c>
      <c r="L399">
        <v>156566</v>
      </c>
    </row>
    <row r="400" spans="1:12" x14ac:dyDescent="0.25">
      <c r="A400" t="s">
        <v>797</v>
      </c>
      <c r="B400" t="s">
        <v>797</v>
      </c>
      <c r="C400" t="s">
        <v>294</v>
      </c>
      <c r="D400" t="s">
        <v>294</v>
      </c>
      <c r="E400">
        <v>122436</v>
      </c>
      <c r="G400">
        <v>64432</v>
      </c>
      <c r="H400">
        <v>33259</v>
      </c>
      <c r="I400">
        <v>2430</v>
      </c>
      <c r="J400">
        <v>31</v>
      </c>
      <c r="K400">
        <v>2395</v>
      </c>
      <c r="L400">
        <v>61208</v>
      </c>
    </row>
    <row r="401" spans="1:12" x14ac:dyDescent="0.25">
      <c r="A401" t="s">
        <v>797</v>
      </c>
      <c r="B401" t="s">
        <v>797</v>
      </c>
      <c r="C401" t="s">
        <v>611</v>
      </c>
      <c r="D401" t="s">
        <v>611</v>
      </c>
      <c r="E401">
        <v>824059</v>
      </c>
      <c r="G401">
        <v>318381</v>
      </c>
      <c r="H401">
        <v>225526</v>
      </c>
      <c r="I401">
        <v>41025</v>
      </c>
      <c r="J401">
        <v>987</v>
      </c>
      <c r="K401">
        <v>39754</v>
      </c>
      <c r="L401">
        <v>424301</v>
      </c>
    </row>
    <row r="402" spans="1:12" x14ac:dyDescent="0.25">
      <c r="A402" t="s">
        <v>797</v>
      </c>
      <c r="B402" t="s">
        <v>797</v>
      </c>
      <c r="C402" t="s">
        <v>290</v>
      </c>
      <c r="D402" t="s">
        <v>290</v>
      </c>
      <c r="E402">
        <v>118325</v>
      </c>
      <c r="G402">
        <v>62675</v>
      </c>
      <c r="H402">
        <v>28288</v>
      </c>
      <c r="I402">
        <v>1685</v>
      </c>
      <c r="J402">
        <v>8</v>
      </c>
      <c r="K402">
        <v>1674</v>
      </c>
      <c r="L402">
        <v>58821</v>
      </c>
    </row>
    <row r="403" spans="1:12" x14ac:dyDescent="0.25">
      <c r="A403" t="s">
        <v>797</v>
      </c>
      <c r="B403" t="s">
        <v>797</v>
      </c>
      <c r="C403" t="s">
        <v>403</v>
      </c>
      <c r="D403" t="s">
        <v>403</v>
      </c>
      <c r="E403">
        <v>258380</v>
      </c>
      <c r="G403">
        <v>92049</v>
      </c>
      <c r="H403">
        <v>48460</v>
      </c>
      <c r="I403">
        <v>9697</v>
      </c>
      <c r="J403">
        <v>89</v>
      </c>
      <c r="K403">
        <v>9584</v>
      </c>
      <c r="L403">
        <v>131454</v>
      </c>
    </row>
    <row r="404" spans="1:12" x14ac:dyDescent="0.25">
      <c r="A404" t="s">
        <v>797</v>
      </c>
      <c r="B404" t="s">
        <v>797</v>
      </c>
      <c r="C404" t="s">
        <v>315</v>
      </c>
      <c r="D404" t="s">
        <v>315</v>
      </c>
      <c r="E404">
        <v>142574</v>
      </c>
      <c r="G404">
        <v>40103</v>
      </c>
      <c r="H404">
        <v>18937</v>
      </c>
      <c r="I404">
        <v>1216</v>
      </c>
      <c r="J404">
        <v>12</v>
      </c>
      <c r="K404">
        <v>1203</v>
      </c>
      <c r="L404">
        <v>70469</v>
      </c>
    </row>
    <row r="405" spans="1:12" x14ac:dyDescent="0.25">
      <c r="A405" t="s">
        <v>797</v>
      </c>
      <c r="B405" t="s">
        <v>797</v>
      </c>
      <c r="C405" t="s">
        <v>339</v>
      </c>
      <c r="D405" t="s">
        <v>339</v>
      </c>
      <c r="E405">
        <v>172495</v>
      </c>
      <c r="G405">
        <v>73397</v>
      </c>
      <c r="H405">
        <v>39210</v>
      </c>
      <c r="I405">
        <v>1872</v>
      </c>
      <c r="J405">
        <v>17</v>
      </c>
      <c r="K405">
        <v>1852</v>
      </c>
      <c r="L405">
        <v>85458</v>
      </c>
    </row>
    <row r="406" spans="1:12" x14ac:dyDescent="0.25">
      <c r="A406" t="s">
        <v>797</v>
      </c>
      <c r="B406" t="s">
        <v>797</v>
      </c>
      <c r="C406" t="s">
        <v>279</v>
      </c>
      <c r="D406" t="s">
        <v>279</v>
      </c>
      <c r="E406">
        <v>110152</v>
      </c>
      <c r="G406">
        <v>33372</v>
      </c>
      <c r="H406">
        <v>17117</v>
      </c>
      <c r="I406">
        <v>2548</v>
      </c>
      <c r="J406">
        <v>17</v>
      </c>
      <c r="K406">
        <v>2525</v>
      </c>
      <c r="L406">
        <v>55248</v>
      </c>
    </row>
    <row r="407" spans="1:12" x14ac:dyDescent="0.25">
      <c r="A407" t="s">
        <v>797</v>
      </c>
      <c r="B407" t="s">
        <v>797</v>
      </c>
      <c r="C407" t="s">
        <v>563</v>
      </c>
      <c r="D407" t="s">
        <v>563</v>
      </c>
      <c r="E407">
        <v>642923</v>
      </c>
      <c r="G407">
        <v>209662</v>
      </c>
      <c r="H407">
        <v>119725</v>
      </c>
      <c r="I407">
        <v>9027</v>
      </c>
      <c r="J407">
        <v>72</v>
      </c>
      <c r="K407">
        <v>8943</v>
      </c>
      <c r="L407">
        <v>319545</v>
      </c>
    </row>
    <row r="408" spans="1:12" x14ac:dyDescent="0.25">
      <c r="A408" t="s">
        <v>797</v>
      </c>
      <c r="B408" t="s">
        <v>797</v>
      </c>
      <c r="C408" t="s">
        <v>409</v>
      </c>
      <c r="D408" t="s">
        <v>409</v>
      </c>
      <c r="E408">
        <v>270352</v>
      </c>
      <c r="G408">
        <v>84529</v>
      </c>
      <c r="H408">
        <v>47646</v>
      </c>
      <c r="I408">
        <v>6803</v>
      </c>
      <c r="J408">
        <v>133</v>
      </c>
      <c r="K408">
        <v>6642</v>
      </c>
      <c r="L408">
        <v>135873</v>
      </c>
    </row>
    <row r="409" spans="1:12" x14ac:dyDescent="0.25">
      <c r="A409" t="s">
        <v>797</v>
      </c>
      <c r="B409" t="s">
        <v>797</v>
      </c>
      <c r="C409" t="s">
        <v>455</v>
      </c>
      <c r="D409" t="s">
        <v>455</v>
      </c>
      <c r="E409">
        <v>385601</v>
      </c>
      <c r="G409">
        <v>77018</v>
      </c>
      <c r="H409">
        <v>43000</v>
      </c>
      <c r="I409">
        <v>5457</v>
      </c>
      <c r="J409">
        <v>71</v>
      </c>
      <c r="K409">
        <v>5330</v>
      </c>
      <c r="L409">
        <v>191672</v>
      </c>
    </row>
    <row r="410" spans="1:12" x14ac:dyDescent="0.25">
      <c r="A410" t="s">
        <v>798</v>
      </c>
      <c r="B410" t="s">
        <v>798</v>
      </c>
      <c r="C410" t="s">
        <v>457</v>
      </c>
      <c r="D410" t="s">
        <v>457</v>
      </c>
      <c r="E410">
        <v>404054</v>
      </c>
      <c r="G410">
        <v>315706</v>
      </c>
      <c r="H410">
        <v>239593</v>
      </c>
      <c r="I410">
        <v>75111</v>
      </c>
      <c r="J410">
        <v>300</v>
      </c>
      <c r="K410">
        <v>71337</v>
      </c>
      <c r="L410">
        <v>235541</v>
      </c>
    </row>
    <row r="411" spans="1:12" x14ac:dyDescent="0.25">
      <c r="A411" t="s">
        <v>798</v>
      </c>
      <c r="B411" t="s">
        <v>798</v>
      </c>
      <c r="C411" t="s">
        <v>295</v>
      </c>
      <c r="D411" t="s">
        <v>295</v>
      </c>
      <c r="E411">
        <v>125370</v>
      </c>
      <c r="G411">
        <v>74122</v>
      </c>
      <c r="H411">
        <v>55251</v>
      </c>
      <c r="I411">
        <v>5188</v>
      </c>
      <c r="J411">
        <v>11</v>
      </c>
      <c r="K411">
        <v>4745</v>
      </c>
      <c r="L411">
        <v>64025</v>
      </c>
    </row>
    <row r="412" spans="1:12" x14ac:dyDescent="0.25">
      <c r="A412" t="s">
        <v>798</v>
      </c>
      <c r="B412" t="s">
        <v>798</v>
      </c>
      <c r="C412" t="s">
        <v>239</v>
      </c>
      <c r="D412" t="s">
        <v>239</v>
      </c>
      <c r="E412">
        <v>83054</v>
      </c>
      <c r="G412">
        <v>50525</v>
      </c>
      <c r="H412">
        <v>33101</v>
      </c>
      <c r="I412">
        <v>7721</v>
      </c>
      <c r="J412">
        <v>30</v>
      </c>
      <c r="K412">
        <v>7561</v>
      </c>
      <c r="L412">
        <v>44556</v>
      </c>
    </row>
    <row r="413" spans="1:12" x14ac:dyDescent="0.25">
      <c r="A413" t="s">
        <v>798</v>
      </c>
      <c r="B413" t="s">
        <v>798</v>
      </c>
      <c r="C413" t="s">
        <v>289</v>
      </c>
      <c r="D413" t="s">
        <v>289</v>
      </c>
      <c r="E413">
        <v>117444</v>
      </c>
      <c r="G413">
        <v>55877</v>
      </c>
      <c r="H413">
        <v>25870</v>
      </c>
      <c r="I413">
        <v>6740</v>
      </c>
      <c r="J413">
        <v>23</v>
      </c>
      <c r="K413">
        <v>6553</v>
      </c>
      <c r="L413">
        <v>60917</v>
      </c>
    </row>
    <row r="414" spans="1:12" x14ac:dyDescent="0.25">
      <c r="A414" t="s">
        <v>798</v>
      </c>
      <c r="B414" t="s">
        <v>798</v>
      </c>
      <c r="C414" t="s">
        <v>323</v>
      </c>
      <c r="D414" t="s">
        <v>323</v>
      </c>
      <c r="E414">
        <v>154094</v>
      </c>
      <c r="G414">
        <v>95129</v>
      </c>
      <c r="H414">
        <v>73298</v>
      </c>
      <c r="I414">
        <v>9842</v>
      </c>
      <c r="J414">
        <v>27</v>
      </c>
      <c r="K414">
        <v>9053</v>
      </c>
      <c r="L414">
        <v>80427</v>
      </c>
    </row>
    <row r="415" spans="1:12" x14ac:dyDescent="0.25">
      <c r="A415" t="s">
        <v>798</v>
      </c>
      <c r="B415" t="s">
        <v>798</v>
      </c>
      <c r="C415" t="s">
        <v>244</v>
      </c>
      <c r="D415" t="s">
        <v>244</v>
      </c>
      <c r="E415">
        <v>85757</v>
      </c>
      <c r="G415">
        <v>43678</v>
      </c>
      <c r="H415">
        <v>28873</v>
      </c>
      <c r="I415">
        <v>4854</v>
      </c>
      <c r="J415">
        <v>12</v>
      </c>
      <c r="K415">
        <v>4448</v>
      </c>
      <c r="L415">
        <v>44447</v>
      </c>
    </row>
    <row r="416" spans="1:12" x14ac:dyDescent="0.25">
      <c r="A416" t="s">
        <v>798</v>
      </c>
      <c r="B416" t="s">
        <v>798</v>
      </c>
      <c r="C416" t="s">
        <v>214</v>
      </c>
      <c r="D416" t="s">
        <v>214</v>
      </c>
      <c r="E416">
        <v>56366</v>
      </c>
      <c r="G416">
        <v>34626</v>
      </c>
      <c r="H416">
        <v>19984</v>
      </c>
      <c r="I416">
        <v>5469</v>
      </c>
      <c r="J416">
        <v>14</v>
      </c>
      <c r="K416">
        <v>5304</v>
      </c>
      <c r="L416">
        <v>30353</v>
      </c>
    </row>
    <row r="417" spans="1:12" x14ac:dyDescent="0.25">
      <c r="A417" t="s">
        <v>798</v>
      </c>
      <c r="B417" t="s">
        <v>798</v>
      </c>
      <c r="C417" t="s">
        <v>223</v>
      </c>
      <c r="D417" t="s">
        <v>223</v>
      </c>
      <c r="E417">
        <v>64875</v>
      </c>
      <c r="G417">
        <v>41932</v>
      </c>
      <c r="H417">
        <v>36047</v>
      </c>
      <c r="I417">
        <v>4210</v>
      </c>
      <c r="J417">
        <v>10</v>
      </c>
      <c r="K417">
        <v>3646</v>
      </c>
      <c r="L417">
        <v>33893</v>
      </c>
    </row>
    <row r="418" spans="1:12" x14ac:dyDescent="0.25">
      <c r="A418" t="s">
        <v>799</v>
      </c>
      <c r="B418" t="s">
        <v>799</v>
      </c>
      <c r="C418" t="s">
        <v>258</v>
      </c>
      <c r="D418" t="s">
        <v>258</v>
      </c>
      <c r="E418">
        <v>379769</v>
      </c>
      <c r="F418" s="23">
        <v>44176</v>
      </c>
      <c r="G418">
        <v>268405</v>
      </c>
      <c r="H418">
        <v>175502</v>
      </c>
      <c r="I418">
        <v>14684</v>
      </c>
      <c r="J418">
        <v>421</v>
      </c>
      <c r="K418">
        <v>13471</v>
      </c>
      <c r="L418">
        <v>54362</v>
      </c>
    </row>
    <row r="419" spans="1:12" x14ac:dyDescent="0.25">
      <c r="A419" t="s">
        <v>799</v>
      </c>
      <c r="B419" t="s">
        <v>799</v>
      </c>
      <c r="C419" t="s">
        <v>82</v>
      </c>
      <c r="D419" t="s">
        <v>82</v>
      </c>
      <c r="E419">
        <v>74033</v>
      </c>
      <c r="F419" s="23">
        <v>44176</v>
      </c>
      <c r="G419">
        <v>13017</v>
      </c>
      <c r="H419">
        <v>8141</v>
      </c>
      <c r="I419">
        <v>258</v>
      </c>
      <c r="J419">
        <v>9</v>
      </c>
      <c r="K419">
        <v>246</v>
      </c>
      <c r="L419">
        <v>1131</v>
      </c>
    </row>
    <row r="420" spans="1:12" x14ac:dyDescent="0.25">
      <c r="A420" t="s">
        <v>799</v>
      </c>
      <c r="B420" t="s">
        <v>799</v>
      </c>
      <c r="C420" t="s">
        <v>226</v>
      </c>
      <c r="D420" t="s">
        <v>226</v>
      </c>
      <c r="E420">
        <v>270063</v>
      </c>
      <c r="F420" s="23">
        <v>44176</v>
      </c>
      <c r="G420">
        <v>105758</v>
      </c>
      <c r="H420">
        <v>82602</v>
      </c>
      <c r="I420">
        <v>9461</v>
      </c>
      <c r="J420">
        <v>123</v>
      </c>
      <c r="K420">
        <v>9095</v>
      </c>
      <c r="L420">
        <v>38716</v>
      </c>
    </row>
    <row r="421" spans="1:12" x14ac:dyDescent="0.25">
      <c r="A421" t="s">
        <v>799</v>
      </c>
      <c r="B421" t="s">
        <v>799</v>
      </c>
      <c r="C421" t="s">
        <v>85</v>
      </c>
      <c r="D421" t="s">
        <v>85</v>
      </c>
      <c r="E421">
        <v>50593</v>
      </c>
      <c r="F421" s="23">
        <v>44176</v>
      </c>
      <c r="G421">
        <v>20577</v>
      </c>
      <c r="H421">
        <v>15446</v>
      </c>
      <c r="I421">
        <v>307</v>
      </c>
      <c r="J421">
        <v>2</v>
      </c>
      <c r="K421">
        <v>286</v>
      </c>
      <c r="L421">
        <v>1346</v>
      </c>
    </row>
    <row r="422" spans="1:12" x14ac:dyDescent="0.25">
      <c r="A422" t="s">
        <v>799</v>
      </c>
      <c r="B422" t="s">
        <v>799</v>
      </c>
      <c r="C422" t="s">
        <v>120</v>
      </c>
      <c r="D422" t="s">
        <v>120</v>
      </c>
      <c r="E422">
        <v>193171</v>
      </c>
      <c r="F422" s="23">
        <v>44176</v>
      </c>
      <c r="G422">
        <v>69198</v>
      </c>
      <c r="H422">
        <v>54730</v>
      </c>
      <c r="I422">
        <v>2333</v>
      </c>
      <c r="J422">
        <v>54</v>
      </c>
      <c r="K422">
        <v>2186</v>
      </c>
      <c r="L422">
        <v>5142</v>
      </c>
    </row>
    <row r="423" spans="1:12" x14ac:dyDescent="0.25">
      <c r="A423" t="s">
        <v>799</v>
      </c>
      <c r="B423" t="s">
        <v>799</v>
      </c>
      <c r="C423" t="s">
        <v>166</v>
      </c>
      <c r="D423" t="s">
        <v>166</v>
      </c>
      <c r="E423">
        <v>259604</v>
      </c>
      <c r="F423" s="23">
        <v>44176</v>
      </c>
      <c r="G423">
        <v>70054</v>
      </c>
      <c r="H423">
        <v>48331</v>
      </c>
      <c r="I423">
        <v>1159</v>
      </c>
      <c r="J423">
        <v>14</v>
      </c>
      <c r="K423">
        <v>1124</v>
      </c>
      <c r="L423">
        <v>12857</v>
      </c>
    </row>
    <row r="424" spans="1:12" x14ac:dyDescent="0.25">
      <c r="A424" t="s">
        <v>799</v>
      </c>
      <c r="B424" t="s">
        <v>799</v>
      </c>
      <c r="C424" t="s">
        <v>133</v>
      </c>
      <c r="D424" t="s">
        <v>133</v>
      </c>
      <c r="E424">
        <v>163294</v>
      </c>
      <c r="F424" s="23">
        <v>44176</v>
      </c>
      <c r="G424">
        <v>19956</v>
      </c>
      <c r="H424">
        <v>12514</v>
      </c>
      <c r="I424">
        <v>920</v>
      </c>
      <c r="J424">
        <v>6</v>
      </c>
      <c r="K424">
        <v>897</v>
      </c>
      <c r="L424">
        <v>6177</v>
      </c>
    </row>
    <row r="425" spans="1:12" x14ac:dyDescent="0.25">
      <c r="A425" t="s">
        <v>799</v>
      </c>
      <c r="B425" t="s">
        <v>799</v>
      </c>
      <c r="C425" t="s">
        <v>108</v>
      </c>
      <c r="D425" t="s">
        <v>108</v>
      </c>
      <c r="E425">
        <v>163294</v>
      </c>
      <c r="F425" s="23">
        <v>44176</v>
      </c>
      <c r="G425">
        <v>31241</v>
      </c>
      <c r="H425">
        <v>20746</v>
      </c>
      <c r="I425">
        <v>601</v>
      </c>
      <c r="J425">
        <v>18</v>
      </c>
      <c r="K425">
        <v>568</v>
      </c>
      <c r="L425">
        <v>3079</v>
      </c>
    </row>
    <row r="426" spans="1:12" x14ac:dyDescent="0.25">
      <c r="A426" t="s">
        <v>799</v>
      </c>
      <c r="B426" t="s">
        <v>799</v>
      </c>
      <c r="C426" t="s">
        <v>127</v>
      </c>
      <c r="D426" t="s">
        <v>127</v>
      </c>
      <c r="E426">
        <v>414801</v>
      </c>
      <c r="F426" s="23">
        <v>44176</v>
      </c>
      <c r="G426">
        <v>38130</v>
      </c>
      <c r="H426">
        <v>26725</v>
      </c>
      <c r="I426">
        <v>1094</v>
      </c>
      <c r="J426">
        <v>12</v>
      </c>
      <c r="K426">
        <v>1077</v>
      </c>
      <c r="L426">
        <v>5434</v>
      </c>
    </row>
    <row r="427" spans="1:12" x14ac:dyDescent="0.25">
      <c r="A427" t="s">
        <v>799</v>
      </c>
      <c r="B427" t="s">
        <v>799</v>
      </c>
      <c r="C427" t="s">
        <v>88</v>
      </c>
      <c r="D427" t="s">
        <v>88</v>
      </c>
      <c r="E427">
        <v>166239</v>
      </c>
      <c r="F427" s="23">
        <v>44176</v>
      </c>
      <c r="G427">
        <v>35138</v>
      </c>
      <c r="H427">
        <v>23577</v>
      </c>
      <c r="I427">
        <v>402</v>
      </c>
      <c r="J427">
        <v>11</v>
      </c>
      <c r="K427">
        <v>361</v>
      </c>
      <c r="L427">
        <v>1591</v>
      </c>
    </row>
    <row r="428" spans="1:12" x14ac:dyDescent="0.25">
      <c r="A428" t="s">
        <v>799</v>
      </c>
      <c r="B428" t="s">
        <v>799</v>
      </c>
      <c r="C428" t="s">
        <v>102</v>
      </c>
      <c r="D428" t="s">
        <v>102</v>
      </c>
      <c r="E428">
        <v>141014</v>
      </c>
      <c r="F428" s="23">
        <v>44176</v>
      </c>
      <c r="G428">
        <v>38077</v>
      </c>
      <c r="H428">
        <v>22337</v>
      </c>
      <c r="I428">
        <v>623</v>
      </c>
      <c r="J428">
        <v>15</v>
      </c>
      <c r="K428">
        <v>593</v>
      </c>
      <c r="L428">
        <v>2442</v>
      </c>
    </row>
    <row r="429" spans="1:12" x14ac:dyDescent="0.25">
      <c r="A429" t="s">
        <v>813</v>
      </c>
      <c r="B429" t="s">
        <v>813</v>
      </c>
      <c r="C429" t="s">
        <v>444</v>
      </c>
      <c r="D429" t="s">
        <v>444</v>
      </c>
      <c r="E429">
        <v>1271703</v>
      </c>
      <c r="F429" s="23">
        <v>44223</v>
      </c>
      <c r="G429">
        <v>786278</v>
      </c>
      <c r="H429">
        <v>291800</v>
      </c>
      <c r="I429">
        <v>43920</v>
      </c>
      <c r="J429">
        <v>393</v>
      </c>
      <c r="K429">
        <v>43506</v>
      </c>
      <c r="L429">
        <v>194833</v>
      </c>
    </row>
    <row r="430" spans="1:12" x14ac:dyDescent="0.25">
      <c r="A430" t="s">
        <v>813</v>
      </c>
      <c r="B430" t="s">
        <v>813</v>
      </c>
      <c r="C430" t="s">
        <v>343</v>
      </c>
      <c r="D430" t="s">
        <v>343</v>
      </c>
      <c r="E430">
        <v>1648574</v>
      </c>
      <c r="F430" s="23">
        <v>44115</v>
      </c>
      <c r="G430">
        <v>960786</v>
      </c>
      <c r="H430">
        <v>299153</v>
      </c>
      <c r="I430">
        <v>23397</v>
      </c>
      <c r="J430">
        <v>126</v>
      </c>
      <c r="K430">
        <v>23257</v>
      </c>
      <c r="L430">
        <v>99565</v>
      </c>
    </row>
    <row r="431" spans="1:12" x14ac:dyDescent="0.25">
      <c r="A431" t="s">
        <v>813</v>
      </c>
      <c r="B431" t="s">
        <v>813</v>
      </c>
      <c r="C431" t="s">
        <v>150</v>
      </c>
      <c r="D431" t="s">
        <v>150</v>
      </c>
      <c r="E431">
        <v>2317419</v>
      </c>
      <c r="F431" s="23">
        <v>43968</v>
      </c>
      <c r="G431">
        <v>1351099</v>
      </c>
      <c r="H431">
        <v>534318</v>
      </c>
      <c r="I431">
        <v>40787</v>
      </c>
      <c r="J431">
        <v>299</v>
      </c>
      <c r="K431">
        <v>40389</v>
      </c>
      <c r="L431">
        <v>30236</v>
      </c>
    </row>
    <row r="432" spans="1:12" x14ac:dyDescent="0.25">
      <c r="A432" t="s">
        <v>813</v>
      </c>
      <c r="B432" t="s">
        <v>813</v>
      </c>
      <c r="C432" t="s">
        <v>702</v>
      </c>
      <c r="D432" t="s">
        <v>702</v>
      </c>
      <c r="E432">
        <v>1478833</v>
      </c>
      <c r="G432">
        <v>829092</v>
      </c>
      <c r="H432">
        <v>283966</v>
      </c>
      <c r="I432">
        <v>31126</v>
      </c>
      <c r="J432">
        <v>335</v>
      </c>
      <c r="K432">
        <v>30762</v>
      </c>
      <c r="L432">
        <v>740191</v>
      </c>
    </row>
    <row r="433" spans="1:12" x14ac:dyDescent="0.25">
      <c r="A433" t="s">
        <v>813</v>
      </c>
      <c r="B433" t="s">
        <v>813</v>
      </c>
      <c r="C433" t="s">
        <v>508</v>
      </c>
      <c r="D433" t="s">
        <v>508</v>
      </c>
      <c r="E433">
        <v>1506522</v>
      </c>
      <c r="F433" s="23">
        <v>44227</v>
      </c>
      <c r="G433">
        <v>1026493</v>
      </c>
      <c r="H433">
        <v>367945</v>
      </c>
      <c r="I433">
        <v>26480</v>
      </c>
      <c r="J433">
        <v>150</v>
      </c>
      <c r="K433">
        <v>26260</v>
      </c>
      <c r="L433">
        <v>271413</v>
      </c>
    </row>
    <row r="434" spans="1:12" x14ac:dyDescent="0.25">
      <c r="A434" t="s">
        <v>813</v>
      </c>
      <c r="B434" t="s">
        <v>813</v>
      </c>
      <c r="C434" t="s">
        <v>76</v>
      </c>
      <c r="D434" t="s">
        <v>76</v>
      </c>
      <c r="E434">
        <v>439917</v>
      </c>
      <c r="F434" s="23">
        <v>43968</v>
      </c>
      <c r="G434">
        <v>259325</v>
      </c>
      <c r="H434">
        <v>92297</v>
      </c>
      <c r="I434">
        <v>12634</v>
      </c>
      <c r="J434">
        <v>112</v>
      </c>
      <c r="K434">
        <v>12488</v>
      </c>
      <c r="L434">
        <v>6813</v>
      </c>
    </row>
    <row r="435" spans="1:12" x14ac:dyDescent="0.25">
      <c r="A435" t="s">
        <v>813</v>
      </c>
      <c r="B435" t="s">
        <v>813</v>
      </c>
      <c r="C435" t="s">
        <v>134</v>
      </c>
      <c r="D435" t="s">
        <v>134</v>
      </c>
      <c r="E435">
        <v>2618708</v>
      </c>
      <c r="F435" s="23">
        <v>43968</v>
      </c>
      <c r="G435">
        <v>1434524</v>
      </c>
      <c r="H435">
        <v>702278</v>
      </c>
      <c r="I435">
        <v>94631</v>
      </c>
      <c r="J435">
        <v>857</v>
      </c>
      <c r="K435">
        <v>93404</v>
      </c>
      <c r="L435">
        <v>53035</v>
      </c>
    </row>
    <row r="436" spans="1:12" x14ac:dyDescent="0.25">
      <c r="A436" t="s">
        <v>813</v>
      </c>
      <c r="B436" t="s">
        <v>813</v>
      </c>
      <c r="C436" t="s">
        <v>79</v>
      </c>
      <c r="D436" t="s">
        <v>79</v>
      </c>
      <c r="E436">
        <v>312164</v>
      </c>
      <c r="F436" s="23">
        <v>43968</v>
      </c>
      <c r="G436">
        <v>223405</v>
      </c>
      <c r="H436">
        <v>63727</v>
      </c>
      <c r="I436">
        <v>6553</v>
      </c>
      <c r="J436">
        <v>50</v>
      </c>
      <c r="K436">
        <v>6460</v>
      </c>
      <c r="L436">
        <v>3958</v>
      </c>
    </row>
    <row r="437" spans="1:12" x14ac:dyDescent="0.25">
      <c r="A437" t="s">
        <v>813</v>
      </c>
      <c r="B437" t="s">
        <v>813</v>
      </c>
      <c r="C437" t="s">
        <v>449</v>
      </c>
      <c r="D437" t="s">
        <v>449</v>
      </c>
      <c r="E437">
        <v>1192948</v>
      </c>
      <c r="F437" s="23">
        <v>44227</v>
      </c>
      <c r="G437">
        <v>738406</v>
      </c>
      <c r="H437">
        <v>282859</v>
      </c>
      <c r="I437">
        <v>19871</v>
      </c>
      <c r="J437">
        <v>243</v>
      </c>
      <c r="K437">
        <v>19598</v>
      </c>
      <c r="L437">
        <v>189412</v>
      </c>
    </row>
    <row r="438" spans="1:12" x14ac:dyDescent="0.25">
      <c r="A438" t="s">
        <v>813</v>
      </c>
      <c r="B438" t="s">
        <v>813</v>
      </c>
      <c r="C438" t="s">
        <v>80</v>
      </c>
      <c r="D438" t="s">
        <v>80</v>
      </c>
      <c r="E438">
        <v>575880</v>
      </c>
      <c r="F438" s="23">
        <v>43968</v>
      </c>
      <c r="G438">
        <v>288963</v>
      </c>
      <c r="H438">
        <v>115535</v>
      </c>
      <c r="I438">
        <v>9657</v>
      </c>
      <c r="J438">
        <v>84</v>
      </c>
      <c r="K438">
        <v>9555</v>
      </c>
      <c r="L438">
        <v>5543</v>
      </c>
    </row>
    <row r="439" spans="1:12" x14ac:dyDescent="0.25">
      <c r="A439" t="s">
        <v>813</v>
      </c>
      <c r="B439" t="s">
        <v>813</v>
      </c>
      <c r="C439" t="s">
        <v>711</v>
      </c>
      <c r="D439" t="s">
        <v>711</v>
      </c>
      <c r="E439">
        <v>3520151</v>
      </c>
      <c r="F439" s="23">
        <v>44227</v>
      </c>
      <c r="G439">
        <v>2214981</v>
      </c>
      <c r="H439">
        <v>1698328</v>
      </c>
      <c r="I439">
        <v>33849</v>
      </c>
      <c r="J439">
        <v>485</v>
      </c>
      <c r="K439">
        <v>33342</v>
      </c>
      <c r="L439">
        <v>767366</v>
      </c>
    </row>
    <row r="440" spans="1:12" x14ac:dyDescent="0.25">
      <c r="A440" t="s">
        <v>813</v>
      </c>
      <c r="B440" t="s">
        <v>813</v>
      </c>
      <c r="C440" t="s">
        <v>257</v>
      </c>
      <c r="D440" t="s">
        <v>257</v>
      </c>
      <c r="E440">
        <v>1136604</v>
      </c>
      <c r="F440" s="23">
        <v>44089</v>
      </c>
      <c r="G440">
        <v>677675</v>
      </c>
      <c r="H440">
        <v>272499</v>
      </c>
      <c r="I440">
        <v>27920</v>
      </c>
      <c r="J440">
        <v>316</v>
      </c>
      <c r="K440">
        <v>27510</v>
      </c>
      <c r="L440">
        <v>60608</v>
      </c>
    </row>
    <row r="441" spans="1:12" x14ac:dyDescent="0.25">
      <c r="A441" t="s">
        <v>813</v>
      </c>
      <c r="B441" t="s">
        <v>813</v>
      </c>
      <c r="C441" t="s">
        <v>94</v>
      </c>
      <c r="D441" t="s">
        <v>94</v>
      </c>
      <c r="E441">
        <v>579499</v>
      </c>
      <c r="F441" s="23">
        <v>43968</v>
      </c>
      <c r="G441">
        <v>399523</v>
      </c>
      <c r="H441">
        <v>189682</v>
      </c>
      <c r="I441">
        <v>23863</v>
      </c>
      <c r="J441">
        <v>176</v>
      </c>
      <c r="K441">
        <v>23673</v>
      </c>
      <c r="L441">
        <v>13594</v>
      </c>
    </row>
    <row r="442" spans="1:12" x14ac:dyDescent="0.25">
      <c r="A442" t="s">
        <v>813</v>
      </c>
      <c r="B442" t="s">
        <v>813</v>
      </c>
      <c r="C442" t="s">
        <v>90</v>
      </c>
      <c r="D442" t="s">
        <v>90</v>
      </c>
      <c r="E442">
        <v>1573054</v>
      </c>
      <c r="F442" s="23">
        <v>43968</v>
      </c>
      <c r="G442">
        <v>921185</v>
      </c>
      <c r="H442">
        <v>304778</v>
      </c>
      <c r="I442">
        <v>24314</v>
      </c>
      <c r="J442">
        <v>210</v>
      </c>
      <c r="K442">
        <v>24082</v>
      </c>
      <c r="L442">
        <v>13615</v>
      </c>
    </row>
    <row r="443" spans="1:12" x14ac:dyDescent="0.25">
      <c r="A443" t="s">
        <v>813</v>
      </c>
      <c r="B443" t="s">
        <v>813</v>
      </c>
      <c r="C443" t="s">
        <v>92</v>
      </c>
      <c r="D443" t="s">
        <v>92</v>
      </c>
      <c r="E443">
        <v>731952</v>
      </c>
      <c r="F443" s="23">
        <v>43968</v>
      </c>
      <c r="G443">
        <v>384009</v>
      </c>
      <c r="H443">
        <v>150737</v>
      </c>
      <c r="I443">
        <v>11537</v>
      </c>
      <c r="J443">
        <v>83</v>
      </c>
      <c r="K443">
        <v>11453</v>
      </c>
      <c r="L443">
        <v>7284</v>
      </c>
    </row>
    <row r="444" spans="1:12" x14ac:dyDescent="0.25">
      <c r="A444" t="s">
        <v>813</v>
      </c>
      <c r="B444" t="s">
        <v>813</v>
      </c>
      <c r="C444" t="s">
        <v>600</v>
      </c>
      <c r="D444" t="s">
        <v>600</v>
      </c>
      <c r="E444">
        <v>1439891</v>
      </c>
      <c r="F444" s="23">
        <v>44123</v>
      </c>
      <c r="G444">
        <v>916169</v>
      </c>
      <c r="H444">
        <v>347854</v>
      </c>
      <c r="I444">
        <v>24860</v>
      </c>
      <c r="J444">
        <v>252</v>
      </c>
      <c r="K444">
        <v>24545</v>
      </c>
      <c r="L444">
        <v>395162</v>
      </c>
    </row>
    <row r="445" spans="1:12" x14ac:dyDescent="0.25">
      <c r="A445" t="s">
        <v>813</v>
      </c>
      <c r="B445" t="s">
        <v>813</v>
      </c>
      <c r="C445" t="s">
        <v>639</v>
      </c>
      <c r="D445" t="s">
        <v>639</v>
      </c>
      <c r="E445">
        <v>1802777</v>
      </c>
      <c r="F445" s="23">
        <v>44228</v>
      </c>
      <c r="G445">
        <v>1087285</v>
      </c>
      <c r="H445">
        <v>376311</v>
      </c>
      <c r="I445">
        <v>20980</v>
      </c>
      <c r="J445">
        <v>175</v>
      </c>
      <c r="K445">
        <v>20798</v>
      </c>
      <c r="L445">
        <v>484994</v>
      </c>
    </row>
    <row r="446" spans="1:12" x14ac:dyDescent="0.25">
      <c r="A446" t="s">
        <v>813</v>
      </c>
      <c r="B446" t="s">
        <v>813</v>
      </c>
      <c r="C446" t="s">
        <v>742</v>
      </c>
      <c r="D446" t="s">
        <v>742</v>
      </c>
      <c r="E446">
        <v>2246341</v>
      </c>
      <c r="G446">
        <v>2063646</v>
      </c>
      <c r="H446">
        <v>1502538</v>
      </c>
      <c r="I446">
        <v>175335</v>
      </c>
      <c r="J446">
        <v>1552</v>
      </c>
      <c r="K446">
        <v>171938</v>
      </c>
      <c r="L446">
        <v>1188374</v>
      </c>
    </row>
    <row r="447" spans="1:12" x14ac:dyDescent="0.25">
      <c r="A447" t="s">
        <v>813</v>
      </c>
      <c r="B447" t="s">
        <v>813</v>
      </c>
      <c r="C447" t="s">
        <v>89</v>
      </c>
      <c r="D447" t="s">
        <v>89</v>
      </c>
      <c r="E447">
        <v>1376934</v>
      </c>
      <c r="F447" s="23">
        <v>43968</v>
      </c>
      <c r="G447">
        <v>860773</v>
      </c>
      <c r="H447">
        <v>399063</v>
      </c>
      <c r="I447">
        <v>19137</v>
      </c>
      <c r="J447">
        <v>78</v>
      </c>
      <c r="K447">
        <v>19044</v>
      </c>
      <c r="L447">
        <v>10969</v>
      </c>
    </row>
    <row r="448" spans="1:12" x14ac:dyDescent="0.25">
      <c r="A448" t="s">
        <v>813</v>
      </c>
      <c r="B448" t="s">
        <v>813</v>
      </c>
      <c r="C448" t="s">
        <v>97</v>
      </c>
      <c r="D448" t="s">
        <v>97</v>
      </c>
      <c r="E448">
        <v>612727</v>
      </c>
      <c r="F448" s="23">
        <v>43968</v>
      </c>
      <c r="G448">
        <v>391790</v>
      </c>
      <c r="H448">
        <v>137925</v>
      </c>
      <c r="I448">
        <v>11667</v>
      </c>
      <c r="J448">
        <v>49</v>
      </c>
      <c r="K448">
        <v>11613</v>
      </c>
      <c r="L448">
        <v>7674</v>
      </c>
    </row>
    <row r="449" spans="1:12" x14ac:dyDescent="0.25">
      <c r="A449" t="s">
        <v>813</v>
      </c>
      <c r="B449" t="s">
        <v>813</v>
      </c>
      <c r="C449" t="s">
        <v>114</v>
      </c>
      <c r="D449" t="s">
        <v>114</v>
      </c>
      <c r="E449">
        <v>2513895</v>
      </c>
      <c r="F449" s="23">
        <v>43968</v>
      </c>
      <c r="G449">
        <v>1222153</v>
      </c>
      <c r="H449">
        <v>413698</v>
      </c>
      <c r="I449">
        <v>40844</v>
      </c>
      <c r="J449">
        <v>286</v>
      </c>
      <c r="K449">
        <v>40416</v>
      </c>
      <c r="L449">
        <v>23729</v>
      </c>
    </row>
    <row r="450" spans="1:12" x14ac:dyDescent="0.25">
      <c r="A450" t="s">
        <v>813</v>
      </c>
      <c r="B450" t="s">
        <v>813</v>
      </c>
      <c r="C450" t="s">
        <v>438</v>
      </c>
      <c r="D450" t="s">
        <v>438</v>
      </c>
      <c r="E450">
        <v>1218762</v>
      </c>
      <c r="F450" s="23">
        <v>44221</v>
      </c>
      <c r="G450">
        <v>675601</v>
      </c>
      <c r="H450">
        <v>188457</v>
      </c>
      <c r="I450">
        <v>23549</v>
      </c>
      <c r="J450">
        <v>86</v>
      </c>
      <c r="K450">
        <v>23461</v>
      </c>
      <c r="L450">
        <v>173928</v>
      </c>
    </row>
    <row r="451" spans="1:12" x14ac:dyDescent="0.25">
      <c r="A451" t="s">
        <v>813</v>
      </c>
      <c r="B451" t="s">
        <v>813</v>
      </c>
      <c r="C451" t="s">
        <v>83</v>
      </c>
      <c r="D451" t="s">
        <v>83</v>
      </c>
      <c r="E451">
        <v>962215</v>
      </c>
      <c r="F451" s="23">
        <v>43968</v>
      </c>
      <c r="G451">
        <v>593612</v>
      </c>
      <c r="H451">
        <v>222606</v>
      </c>
      <c r="I451">
        <v>23505</v>
      </c>
      <c r="J451">
        <v>212</v>
      </c>
      <c r="K451">
        <v>23261</v>
      </c>
      <c r="L451">
        <v>12856</v>
      </c>
    </row>
    <row r="452" spans="1:12" x14ac:dyDescent="0.25">
      <c r="A452" t="s">
        <v>813</v>
      </c>
      <c r="B452" t="s">
        <v>813</v>
      </c>
      <c r="C452" t="s">
        <v>75</v>
      </c>
      <c r="D452" t="s">
        <v>75</v>
      </c>
      <c r="E452">
        <v>606490</v>
      </c>
      <c r="F452" s="23">
        <v>43968</v>
      </c>
      <c r="G452">
        <v>402248</v>
      </c>
      <c r="H452">
        <v>129685</v>
      </c>
      <c r="I452">
        <v>22924</v>
      </c>
      <c r="J452">
        <v>84</v>
      </c>
      <c r="K452">
        <v>22803</v>
      </c>
      <c r="L452">
        <v>11772</v>
      </c>
    </row>
    <row r="453" spans="1:12" x14ac:dyDescent="0.25">
      <c r="A453" t="s">
        <v>813</v>
      </c>
      <c r="B453" t="s">
        <v>813</v>
      </c>
      <c r="C453" t="s">
        <v>445</v>
      </c>
      <c r="D453" t="s">
        <v>445</v>
      </c>
      <c r="E453">
        <v>1697983</v>
      </c>
      <c r="F453" s="23">
        <v>44166</v>
      </c>
      <c r="G453">
        <v>1078666</v>
      </c>
      <c r="H453">
        <v>523160</v>
      </c>
      <c r="I453">
        <v>45431</v>
      </c>
      <c r="J453">
        <v>459</v>
      </c>
      <c r="K453">
        <v>44903</v>
      </c>
      <c r="L453">
        <v>196055</v>
      </c>
    </row>
    <row r="454" spans="1:12" x14ac:dyDescent="0.25">
      <c r="A454" t="s">
        <v>813</v>
      </c>
      <c r="B454" t="s">
        <v>813</v>
      </c>
      <c r="C454" t="s">
        <v>78</v>
      </c>
      <c r="D454" t="s">
        <v>78</v>
      </c>
      <c r="E454">
        <v>961959</v>
      </c>
      <c r="F454" s="23">
        <v>43968</v>
      </c>
      <c r="G454">
        <v>549767</v>
      </c>
      <c r="H454">
        <v>184420</v>
      </c>
      <c r="I454">
        <v>20224</v>
      </c>
      <c r="J454">
        <v>167</v>
      </c>
      <c r="K454">
        <v>19981</v>
      </c>
      <c r="L454">
        <v>10690</v>
      </c>
    </row>
    <row r="455" spans="1:12" x14ac:dyDescent="0.25">
      <c r="A455" t="s">
        <v>813</v>
      </c>
      <c r="B455" t="s">
        <v>813</v>
      </c>
      <c r="C455" t="s">
        <v>99</v>
      </c>
      <c r="D455" t="s">
        <v>99</v>
      </c>
      <c r="E455">
        <v>1044410</v>
      </c>
      <c r="F455" s="23">
        <v>43968</v>
      </c>
      <c r="G455">
        <v>768989</v>
      </c>
      <c r="H455">
        <v>418110</v>
      </c>
      <c r="I455">
        <v>31651</v>
      </c>
      <c r="J455">
        <v>240</v>
      </c>
      <c r="K455">
        <v>31315</v>
      </c>
      <c r="L455">
        <v>17832</v>
      </c>
    </row>
    <row r="456" spans="1:12" x14ac:dyDescent="0.25">
      <c r="A456" t="s">
        <v>813</v>
      </c>
      <c r="B456" t="s">
        <v>813</v>
      </c>
      <c r="C456" t="s">
        <v>564</v>
      </c>
      <c r="D456" t="s">
        <v>564</v>
      </c>
      <c r="E456">
        <v>652107</v>
      </c>
      <c r="G456">
        <v>418336</v>
      </c>
      <c r="H456">
        <v>192102</v>
      </c>
      <c r="I456">
        <v>13187</v>
      </c>
      <c r="J456">
        <v>61</v>
      </c>
      <c r="K456">
        <v>13115</v>
      </c>
      <c r="L456">
        <v>326125</v>
      </c>
    </row>
    <row r="457" spans="1:12" x14ac:dyDescent="0.25">
      <c r="A457" t="s">
        <v>813</v>
      </c>
      <c r="B457" t="s">
        <v>813</v>
      </c>
      <c r="C457" t="s">
        <v>740</v>
      </c>
      <c r="D457" t="s">
        <v>740</v>
      </c>
      <c r="E457">
        <v>2080664</v>
      </c>
      <c r="G457">
        <v>1122762</v>
      </c>
      <c r="H457">
        <v>490428</v>
      </c>
      <c r="I457">
        <v>61841</v>
      </c>
      <c r="J457">
        <v>594</v>
      </c>
      <c r="K457">
        <v>61167</v>
      </c>
      <c r="L457">
        <v>1050445</v>
      </c>
    </row>
    <row r="458" spans="1:12" x14ac:dyDescent="0.25">
      <c r="A458" t="s">
        <v>614</v>
      </c>
      <c r="B458" t="s">
        <v>614</v>
      </c>
      <c r="C458" t="s">
        <v>320</v>
      </c>
      <c r="D458" t="s">
        <v>320</v>
      </c>
      <c r="E458">
        <v>200222</v>
      </c>
      <c r="F458" s="23">
        <v>44223</v>
      </c>
      <c r="G458">
        <v>111152</v>
      </c>
      <c r="H458">
        <v>57491</v>
      </c>
      <c r="I458">
        <v>16488</v>
      </c>
      <c r="J458">
        <v>250</v>
      </c>
      <c r="K458">
        <v>16150</v>
      </c>
      <c r="L458">
        <v>81386</v>
      </c>
    </row>
    <row r="459" spans="1:12" x14ac:dyDescent="0.25">
      <c r="A459" t="s">
        <v>614</v>
      </c>
      <c r="B459" t="s">
        <v>614</v>
      </c>
      <c r="C459" t="s">
        <v>245</v>
      </c>
      <c r="D459" t="s">
        <v>245</v>
      </c>
      <c r="E459">
        <v>41816</v>
      </c>
      <c r="F459" s="23">
        <v>44223</v>
      </c>
      <c r="G459">
        <v>34018</v>
      </c>
      <c r="H459">
        <v>25943</v>
      </c>
      <c r="I459">
        <v>5867</v>
      </c>
      <c r="J459">
        <v>47</v>
      </c>
      <c r="K459">
        <v>5744</v>
      </c>
      <c r="L459">
        <v>45348</v>
      </c>
    </row>
    <row r="460" spans="1:12" x14ac:dyDescent="0.25">
      <c r="A460" t="s">
        <v>614</v>
      </c>
      <c r="B460" t="s">
        <v>614</v>
      </c>
      <c r="C460" t="s">
        <v>614</v>
      </c>
      <c r="D460" t="s">
        <v>614</v>
      </c>
      <c r="E460">
        <v>950289</v>
      </c>
      <c r="F460" s="23">
        <v>44223</v>
      </c>
      <c r="G460">
        <v>558708</v>
      </c>
      <c r="H460">
        <v>305464</v>
      </c>
      <c r="I460">
        <v>98885</v>
      </c>
      <c r="J460">
        <v>1453</v>
      </c>
      <c r="K460">
        <v>97171</v>
      </c>
      <c r="L460">
        <v>475081</v>
      </c>
    </row>
    <row r="461" spans="1:12" x14ac:dyDescent="0.25">
      <c r="A461" t="s">
        <v>800</v>
      </c>
      <c r="B461" t="s">
        <v>800</v>
      </c>
      <c r="C461" t="s">
        <v>344</v>
      </c>
      <c r="D461" t="s">
        <v>344</v>
      </c>
      <c r="E461">
        <v>2490891</v>
      </c>
      <c r="F461" s="23">
        <v>44076</v>
      </c>
      <c r="G461">
        <v>1263073</v>
      </c>
      <c r="H461">
        <v>446487</v>
      </c>
      <c r="I461">
        <v>47379</v>
      </c>
      <c r="J461">
        <v>1598</v>
      </c>
      <c r="K461">
        <v>45757</v>
      </c>
      <c r="L461">
        <v>112916</v>
      </c>
    </row>
    <row r="462" spans="1:12" x14ac:dyDescent="0.25">
      <c r="A462" t="s">
        <v>800</v>
      </c>
      <c r="B462" t="s">
        <v>800</v>
      </c>
      <c r="C462" t="s">
        <v>299</v>
      </c>
      <c r="D462" t="s">
        <v>299</v>
      </c>
      <c r="E462">
        <v>596294</v>
      </c>
      <c r="F462" s="23">
        <v>44185</v>
      </c>
      <c r="G462">
        <v>328464</v>
      </c>
      <c r="H462">
        <v>104197</v>
      </c>
      <c r="I462">
        <v>5950</v>
      </c>
      <c r="J462">
        <v>244</v>
      </c>
      <c r="K462">
        <v>5696</v>
      </c>
      <c r="L462">
        <v>66422</v>
      </c>
    </row>
    <row r="463" spans="1:12" x14ac:dyDescent="0.25">
      <c r="A463" t="s">
        <v>800</v>
      </c>
      <c r="B463" t="s">
        <v>800</v>
      </c>
      <c r="C463" t="s">
        <v>389</v>
      </c>
      <c r="D463" t="s">
        <v>389</v>
      </c>
      <c r="E463">
        <v>1388859</v>
      </c>
      <c r="F463" s="23">
        <v>44185</v>
      </c>
      <c r="G463">
        <v>623604</v>
      </c>
      <c r="H463">
        <v>202311</v>
      </c>
      <c r="I463">
        <v>41728</v>
      </c>
      <c r="J463">
        <v>1042</v>
      </c>
      <c r="K463">
        <v>40668</v>
      </c>
      <c r="L463">
        <v>139353</v>
      </c>
    </row>
    <row r="464" spans="1:12" x14ac:dyDescent="0.25">
      <c r="A464" t="s">
        <v>800</v>
      </c>
      <c r="B464" t="s">
        <v>800</v>
      </c>
      <c r="C464" t="s">
        <v>202</v>
      </c>
      <c r="D464" t="s">
        <v>202</v>
      </c>
      <c r="E464">
        <v>618008</v>
      </c>
      <c r="F464" s="23">
        <v>44076</v>
      </c>
      <c r="G464">
        <v>330654</v>
      </c>
      <c r="H464">
        <v>128653</v>
      </c>
      <c r="I464">
        <v>13927</v>
      </c>
      <c r="J464">
        <v>315</v>
      </c>
      <c r="K464">
        <v>13602</v>
      </c>
      <c r="L464">
        <v>30598</v>
      </c>
    </row>
    <row r="465" spans="1:12" x14ac:dyDescent="0.25">
      <c r="A465" t="s">
        <v>800</v>
      </c>
      <c r="B465" t="s">
        <v>800</v>
      </c>
      <c r="C465" t="s">
        <v>313</v>
      </c>
      <c r="D465" t="s">
        <v>313</v>
      </c>
      <c r="E465">
        <v>599814</v>
      </c>
      <c r="F465" s="23">
        <v>44185</v>
      </c>
      <c r="G465">
        <v>354921</v>
      </c>
      <c r="H465">
        <v>135247</v>
      </c>
      <c r="I465">
        <v>8876</v>
      </c>
      <c r="J465">
        <v>335</v>
      </c>
      <c r="K465">
        <v>8538</v>
      </c>
      <c r="L465">
        <v>72874</v>
      </c>
    </row>
    <row r="466" spans="1:12" x14ac:dyDescent="0.25">
      <c r="A466" t="s">
        <v>800</v>
      </c>
      <c r="B466" t="s">
        <v>800</v>
      </c>
      <c r="C466" t="s">
        <v>300</v>
      </c>
      <c r="D466" t="s">
        <v>300</v>
      </c>
      <c r="E466">
        <v>1180483</v>
      </c>
      <c r="F466" s="23">
        <v>44175</v>
      </c>
      <c r="G466">
        <v>490080</v>
      </c>
      <c r="H466">
        <v>131519</v>
      </c>
      <c r="I466">
        <v>20271</v>
      </c>
      <c r="J466">
        <v>528</v>
      </c>
      <c r="K466">
        <v>19729</v>
      </c>
      <c r="L466">
        <v>73724</v>
      </c>
    </row>
    <row r="467" spans="1:12" x14ac:dyDescent="0.25">
      <c r="A467" t="s">
        <v>800</v>
      </c>
      <c r="B467" t="s">
        <v>800</v>
      </c>
      <c r="C467" t="s">
        <v>322</v>
      </c>
      <c r="D467" t="s">
        <v>322</v>
      </c>
      <c r="E467">
        <v>2026831</v>
      </c>
      <c r="F467" s="23">
        <v>44185</v>
      </c>
      <c r="G467">
        <v>476343</v>
      </c>
      <c r="H467">
        <v>128043</v>
      </c>
      <c r="I467">
        <v>14347</v>
      </c>
      <c r="J467">
        <v>504</v>
      </c>
      <c r="K467">
        <v>13832</v>
      </c>
      <c r="L467">
        <v>82053</v>
      </c>
    </row>
    <row r="468" spans="1:12" x14ac:dyDescent="0.25">
      <c r="A468" t="s">
        <v>800</v>
      </c>
      <c r="B468" t="s">
        <v>800</v>
      </c>
      <c r="C468" t="s">
        <v>503</v>
      </c>
      <c r="D468" t="s">
        <v>503</v>
      </c>
      <c r="E468">
        <v>2299026</v>
      </c>
      <c r="F468" s="23">
        <v>44185</v>
      </c>
      <c r="G468">
        <v>862133</v>
      </c>
      <c r="H468">
        <v>415351</v>
      </c>
      <c r="I468">
        <v>22381</v>
      </c>
      <c r="J468">
        <v>801</v>
      </c>
      <c r="K468">
        <v>21576</v>
      </c>
      <c r="L468">
        <v>260229</v>
      </c>
    </row>
    <row r="469" spans="1:12" x14ac:dyDescent="0.25">
      <c r="A469" t="s">
        <v>800</v>
      </c>
      <c r="B469" t="s">
        <v>800</v>
      </c>
      <c r="C469" t="s">
        <v>481</v>
      </c>
      <c r="D469" t="s">
        <v>481</v>
      </c>
      <c r="E469">
        <v>1582793</v>
      </c>
      <c r="F469" s="23">
        <v>44185</v>
      </c>
      <c r="G469">
        <v>1000636</v>
      </c>
      <c r="H469">
        <v>574716</v>
      </c>
      <c r="I469">
        <v>30822</v>
      </c>
      <c r="J469">
        <v>986</v>
      </c>
      <c r="K469">
        <v>29828</v>
      </c>
      <c r="L469">
        <v>236672</v>
      </c>
    </row>
    <row r="470" spans="1:12" x14ac:dyDescent="0.25">
      <c r="A470" t="s">
        <v>800</v>
      </c>
      <c r="B470" t="s">
        <v>800</v>
      </c>
      <c r="C470" t="s">
        <v>624</v>
      </c>
      <c r="D470" t="s">
        <v>624</v>
      </c>
      <c r="E470">
        <v>2181753</v>
      </c>
      <c r="F470" s="23">
        <v>44185</v>
      </c>
      <c r="G470">
        <v>1433553</v>
      </c>
      <c r="H470">
        <v>681370</v>
      </c>
      <c r="I470">
        <v>63396</v>
      </c>
      <c r="J470">
        <v>1496</v>
      </c>
      <c r="K470">
        <v>61864</v>
      </c>
      <c r="L470">
        <v>475433</v>
      </c>
    </row>
    <row r="471" spans="1:12" x14ac:dyDescent="0.25">
      <c r="A471" t="s">
        <v>800</v>
      </c>
      <c r="B471" t="s">
        <v>800</v>
      </c>
      <c r="C471" t="s">
        <v>235</v>
      </c>
      <c r="D471" t="s">
        <v>235</v>
      </c>
      <c r="E471">
        <v>817668</v>
      </c>
      <c r="F471" s="23">
        <v>44076</v>
      </c>
      <c r="G471">
        <v>465285</v>
      </c>
      <c r="H471">
        <v>187476</v>
      </c>
      <c r="I471">
        <v>17852</v>
      </c>
      <c r="J471">
        <v>556</v>
      </c>
      <c r="K471">
        <v>17294</v>
      </c>
      <c r="L471">
        <v>47584</v>
      </c>
    </row>
    <row r="472" spans="1:12" x14ac:dyDescent="0.25">
      <c r="A472" t="s">
        <v>800</v>
      </c>
      <c r="B472" t="s">
        <v>800</v>
      </c>
      <c r="C472" t="s">
        <v>656</v>
      </c>
      <c r="D472" t="s">
        <v>656</v>
      </c>
      <c r="E472">
        <v>3487882</v>
      </c>
      <c r="F472" s="23">
        <v>44185</v>
      </c>
      <c r="G472">
        <v>2473646</v>
      </c>
      <c r="H472">
        <v>943401</v>
      </c>
      <c r="I472">
        <v>87608</v>
      </c>
      <c r="J472">
        <v>2106</v>
      </c>
      <c r="K472">
        <v>85484</v>
      </c>
      <c r="L472">
        <v>558495</v>
      </c>
    </row>
    <row r="473" spans="1:12" x14ac:dyDescent="0.25">
      <c r="A473" t="s">
        <v>800</v>
      </c>
      <c r="B473" t="s">
        <v>800</v>
      </c>
      <c r="C473" t="s">
        <v>212</v>
      </c>
      <c r="D473" t="s">
        <v>212</v>
      </c>
      <c r="E473">
        <v>768808</v>
      </c>
      <c r="F473" s="23">
        <v>44076</v>
      </c>
      <c r="G473">
        <v>372366</v>
      </c>
      <c r="H473">
        <v>89830</v>
      </c>
      <c r="I473">
        <v>15606</v>
      </c>
      <c r="J473">
        <v>380</v>
      </c>
      <c r="K473">
        <v>15226</v>
      </c>
      <c r="L473">
        <v>34681</v>
      </c>
    </row>
    <row r="474" spans="1:12" x14ac:dyDescent="0.25">
      <c r="A474" t="s">
        <v>800</v>
      </c>
      <c r="B474" t="s">
        <v>800</v>
      </c>
      <c r="C474" t="s">
        <v>326</v>
      </c>
      <c r="D474" t="s">
        <v>326</v>
      </c>
      <c r="E474">
        <v>992289</v>
      </c>
      <c r="F474" s="23">
        <v>44185</v>
      </c>
      <c r="G474">
        <v>541556</v>
      </c>
      <c r="H474">
        <v>178908</v>
      </c>
      <c r="I474">
        <v>8675</v>
      </c>
      <c r="J474">
        <v>233</v>
      </c>
      <c r="K474">
        <v>8440</v>
      </c>
      <c r="L474">
        <v>81644</v>
      </c>
    </row>
    <row r="475" spans="1:12" x14ac:dyDescent="0.25">
      <c r="A475" t="s">
        <v>800</v>
      </c>
      <c r="B475" t="s">
        <v>800</v>
      </c>
      <c r="C475" t="s">
        <v>220</v>
      </c>
      <c r="D475" t="s">
        <v>220</v>
      </c>
      <c r="E475">
        <v>626154</v>
      </c>
      <c r="F475" s="23">
        <v>44076</v>
      </c>
      <c r="G475">
        <v>424889</v>
      </c>
      <c r="H475">
        <v>196822</v>
      </c>
      <c r="I475">
        <v>18814</v>
      </c>
      <c r="J475">
        <v>419</v>
      </c>
      <c r="K475">
        <v>18373</v>
      </c>
      <c r="L475">
        <v>38519</v>
      </c>
    </row>
    <row r="476" spans="1:12" x14ac:dyDescent="0.25">
      <c r="A476" t="s">
        <v>800</v>
      </c>
      <c r="B476" t="s">
        <v>800</v>
      </c>
      <c r="C476" t="s">
        <v>523</v>
      </c>
      <c r="D476" t="s">
        <v>523</v>
      </c>
      <c r="E476">
        <v>2892282</v>
      </c>
      <c r="F476" s="23">
        <v>44185</v>
      </c>
      <c r="G476">
        <v>1051467</v>
      </c>
      <c r="H476">
        <v>396473</v>
      </c>
      <c r="I476">
        <v>48927</v>
      </c>
      <c r="J476">
        <v>1358</v>
      </c>
      <c r="K476">
        <v>47561</v>
      </c>
      <c r="L476">
        <v>297807</v>
      </c>
    </row>
    <row r="477" spans="1:12" x14ac:dyDescent="0.25">
      <c r="A477" t="s">
        <v>800</v>
      </c>
      <c r="B477" t="s">
        <v>800</v>
      </c>
      <c r="C477" t="s">
        <v>362</v>
      </c>
      <c r="D477" t="s">
        <v>362</v>
      </c>
      <c r="E477">
        <v>683349</v>
      </c>
      <c r="F477" s="23">
        <v>44185</v>
      </c>
      <c r="G477">
        <v>384637</v>
      </c>
      <c r="H477">
        <v>182919</v>
      </c>
      <c r="I477">
        <v>12963</v>
      </c>
      <c r="J477">
        <v>423</v>
      </c>
      <c r="K477">
        <v>12517</v>
      </c>
      <c r="L477">
        <v>104226</v>
      </c>
    </row>
    <row r="478" spans="1:12" x14ac:dyDescent="0.25">
      <c r="A478" t="s">
        <v>800</v>
      </c>
      <c r="B478" t="s">
        <v>800</v>
      </c>
      <c r="C478" t="s">
        <v>240</v>
      </c>
      <c r="D478" t="s">
        <v>240</v>
      </c>
      <c r="E478">
        <v>986147</v>
      </c>
      <c r="F478" s="23">
        <v>44076</v>
      </c>
      <c r="G478">
        <v>872096</v>
      </c>
      <c r="H478">
        <v>402212</v>
      </c>
      <c r="I478">
        <v>68821</v>
      </c>
      <c r="J478">
        <v>1068</v>
      </c>
      <c r="K478">
        <v>67726</v>
      </c>
      <c r="L478">
        <v>75942</v>
      </c>
    </row>
    <row r="479" spans="1:12" x14ac:dyDescent="0.25">
      <c r="A479" t="s">
        <v>800</v>
      </c>
      <c r="B479" t="s">
        <v>800</v>
      </c>
      <c r="C479" t="s">
        <v>441</v>
      </c>
      <c r="D479" t="s">
        <v>441</v>
      </c>
      <c r="E479">
        <v>1654408</v>
      </c>
      <c r="F479" s="23">
        <v>44184</v>
      </c>
      <c r="G479">
        <v>730511</v>
      </c>
      <c r="H479">
        <v>218820</v>
      </c>
      <c r="I479">
        <v>15762</v>
      </c>
      <c r="J479">
        <v>875</v>
      </c>
      <c r="K479">
        <v>14884</v>
      </c>
      <c r="L479">
        <v>174213</v>
      </c>
    </row>
    <row r="480" spans="1:12" x14ac:dyDescent="0.25">
      <c r="A480" t="s">
        <v>800</v>
      </c>
      <c r="B480" t="s">
        <v>800</v>
      </c>
      <c r="C480" t="s">
        <v>327</v>
      </c>
      <c r="D480" t="s">
        <v>327</v>
      </c>
      <c r="E480">
        <v>614362</v>
      </c>
      <c r="F480" s="23">
        <v>44185</v>
      </c>
      <c r="G480">
        <v>392113</v>
      </c>
      <c r="H480">
        <v>172294</v>
      </c>
      <c r="I480">
        <v>11469</v>
      </c>
      <c r="J480">
        <v>388</v>
      </c>
      <c r="K480">
        <v>11080</v>
      </c>
      <c r="L480">
        <v>83449</v>
      </c>
    </row>
    <row r="481" spans="1:12" x14ac:dyDescent="0.25">
      <c r="A481" t="s">
        <v>800</v>
      </c>
      <c r="B481" t="s">
        <v>800</v>
      </c>
      <c r="C481" t="s">
        <v>311</v>
      </c>
      <c r="D481" t="s">
        <v>311</v>
      </c>
      <c r="E481">
        <v>902702</v>
      </c>
      <c r="F481" s="23">
        <v>44177</v>
      </c>
      <c r="G481">
        <v>473193</v>
      </c>
      <c r="H481">
        <v>142901</v>
      </c>
      <c r="I481">
        <v>18784</v>
      </c>
      <c r="J481">
        <v>524</v>
      </c>
      <c r="K481">
        <v>18257</v>
      </c>
      <c r="L481">
        <v>77371</v>
      </c>
    </row>
    <row r="482" spans="1:12" x14ac:dyDescent="0.25">
      <c r="A482" t="s">
        <v>800</v>
      </c>
      <c r="B482" t="s">
        <v>800</v>
      </c>
      <c r="C482" t="s">
        <v>378</v>
      </c>
      <c r="D482" t="s">
        <v>378</v>
      </c>
      <c r="E482">
        <v>1120070</v>
      </c>
      <c r="F482" s="23">
        <v>44183</v>
      </c>
      <c r="G482">
        <v>597303</v>
      </c>
      <c r="H482">
        <v>178839</v>
      </c>
      <c r="I482">
        <v>8043</v>
      </c>
      <c r="J482">
        <v>380</v>
      </c>
      <c r="K482">
        <v>7659</v>
      </c>
      <c r="L482">
        <v>115467</v>
      </c>
    </row>
    <row r="483" spans="1:12" x14ac:dyDescent="0.25">
      <c r="A483" t="s">
        <v>801</v>
      </c>
      <c r="B483" t="s">
        <v>801</v>
      </c>
      <c r="C483" t="s">
        <v>510</v>
      </c>
      <c r="D483" t="s">
        <v>510</v>
      </c>
      <c r="E483">
        <v>2584913</v>
      </c>
      <c r="F483" s="23">
        <v>44228</v>
      </c>
      <c r="G483">
        <v>1752308</v>
      </c>
      <c r="H483">
        <v>1042482</v>
      </c>
      <c r="I483">
        <v>37769</v>
      </c>
      <c r="J483">
        <v>410</v>
      </c>
      <c r="K483">
        <v>37352</v>
      </c>
      <c r="L483">
        <v>280099</v>
      </c>
    </row>
    <row r="484" spans="1:12" x14ac:dyDescent="0.25">
      <c r="A484" t="s">
        <v>801</v>
      </c>
      <c r="B484" t="s">
        <v>801</v>
      </c>
      <c r="C484" t="s">
        <v>533</v>
      </c>
      <c r="D484" t="s">
        <v>533</v>
      </c>
      <c r="E484">
        <v>3671999</v>
      </c>
      <c r="F484" s="23">
        <v>44228</v>
      </c>
      <c r="G484">
        <v>2237787</v>
      </c>
      <c r="H484">
        <v>1029095</v>
      </c>
      <c r="I484">
        <v>59694</v>
      </c>
      <c r="J484">
        <v>307</v>
      </c>
      <c r="K484">
        <v>59387</v>
      </c>
      <c r="L484">
        <v>321726</v>
      </c>
    </row>
    <row r="485" spans="1:12" x14ac:dyDescent="0.25">
      <c r="A485" t="s">
        <v>801</v>
      </c>
      <c r="B485" t="s">
        <v>801</v>
      </c>
      <c r="C485" t="s">
        <v>263</v>
      </c>
      <c r="D485" t="s">
        <v>263</v>
      </c>
      <c r="E485">
        <v>1798194</v>
      </c>
      <c r="F485" s="23">
        <v>44228</v>
      </c>
      <c r="G485">
        <v>1024293</v>
      </c>
      <c r="H485">
        <v>525793</v>
      </c>
      <c r="I485">
        <v>10005</v>
      </c>
      <c r="J485">
        <v>104</v>
      </c>
      <c r="K485">
        <v>9901</v>
      </c>
      <c r="L485">
        <v>53783</v>
      </c>
    </row>
    <row r="486" spans="1:12" x14ac:dyDescent="0.25">
      <c r="A486" t="s">
        <v>801</v>
      </c>
      <c r="B486" t="s">
        <v>801</v>
      </c>
      <c r="C486" t="s">
        <v>254</v>
      </c>
      <c r="D486" t="s">
        <v>254</v>
      </c>
      <c r="E486">
        <v>1223921</v>
      </c>
      <c r="F486" s="23">
        <v>44228</v>
      </c>
      <c r="G486">
        <v>763006</v>
      </c>
      <c r="H486">
        <v>297741</v>
      </c>
      <c r="I486">
        <v>11996</v>
      </c>
      <c r="J486">
        <v>61</v>
      </c>
      <c r="K486">
        <v>11934</v>
      </c>
      <c r="L486">
        <v>52166</v>
      </c>
    </row>
    <row r="487" spans="1:12" x14ac:dyDescent="0.25">
      <c r="A487" t="s">
        <v>801</v>
      </c>
      <c r="B487" t="s">
        <v>801</v>
      </c>
      <c r="C487" t="s">
        <v>381</v>
      </c>
      <c r="D487" t="s">
        <v>381</v>
      </c>
      <c r="E487">
        <v>2604453</v>
      </c>
      <c r="F487" s="23">
        <v>44228</v>
      </c>
      <c r="G487">
        <v>1455732</v>
      </c>
      <c r="H487">
        <v>621465</v>
      </c>
      <c r="I487">
        <v>15563</v>
      </c>
      <c r="J487">
        <v>185</v>
      </c>
      <c r="K487">
        <v>15377</v>
      </c>
      <c r="L487">
        <v>121649</v>
      </c>
    </row>
    <row r="488" spans="1:12" x14ac:dyDescent="0.25">
      <c r="A488" t="s">
        <v>801</v>
      </c>
      <c r="B488" t="s">
        <v>801</v>
      </c>
      <c r="C488" t="s">
        <v>465</v>
      </c>
      <c r="D488" t="s">
        <v>465</v>
      </c>
      <c r="E488">
        <v>2549121</v>
      </c>
      <c r="F488" s="23">
        <v>44228</v>
      </c>
      <c r="G488">
        <v>1351114</v>
      </c>
      <c r="H488">
        <v>590401</v>
      </c>
      <c r="I488">
        <v>19601</v>
      </c>
      <c r="J488">
        <v>260</v>
      </c>
      <c r="K488">
        <v>19341</v>
      </c>
      <c r="L488">
        <v>211241</v>
      </c>
    </row>
    <row r="489" spans="1:12" x14ac:dyDescent="0.25">
      <c r="A489" t="s">
        <v>801</v>
      </c>
      <c r="B489" t="s">
        <v>801</v>
      </c>
      <c r="C489" t="s">
        <v>426</v>
      </c>
      <c r="D489" t="s">
        <v>426</v>
      </c>
      <c r="E489">
        <v>2410459</v>
      </c>
      <c r="F489" s="23">
        <v>44228</v>
      </c>
      <c r="G489">
        <v>1525323</v>
      </c>
      <c r="H489">
        <v>723691</v>
      </c>
      <c r="I489">
        <v>29781</v>
      </c>
      <c r="J489">
        <v>156</v>
      </c>
      <c r="K489">
        <v>29625</v>
      </c>
      <c r="L489">
        <v>163654</v>
      </c>
    </row>
    <row r="490" spans="1:12" x14ac:dyDescent="0.25">
      <c r="A490" t="s">
        <v>801</v>
      </c>
      <c r="B490" t="s">
        <v>801</v>
      </c>
      <c r="C490" t="s">
        <v>528</v>
      </c>
      <c r="D490" t="s">
        <v>528</v>
      </c>
      <c r="E490">
        <v>2367745</v>
      </c>
      <c r="F490" s="23">
        <v>44228</v>
      </c>
      <c r="G490">
        <v>1461174</v>
      </c>
      <c r="H490">
        <v>714590</v>
      </c>
      <c r="I490">
        <v>40339</v>
      </c>
      <c r="J490">
        <v>545</v>
      </c>
      <c r="K490">
        <v>39792</v>
      </c>
      <c r="L490">
        <v>298471</v>
      </c>
    </row>
    <row r="491" spans="1:12" x14ac:dyDescent="0.25">
      <c r="A491" t="s">
        <v>801</v>
      </c>
      <c r="B491" t="s">
        <v>801</v>
      </c>
      <c r="C491" t="s">
        <v>291</v>
      </c>
      <c r="D491" t="s">
        <v>291</v>
      </c>
      <c r="E491">
        <v>1113725</v>
      </c>
      <c r="F491" s="23">
        <v>44228</v>
      </c>
      <c r="G491">
        <v>709316</v>
      </c>
      <c r="H491">
        <v>362835</v>
      </c>
      <c r="I491">
        <v>7967</v>
      </c>
      <c r="J491">
        <v>48</v>
      </c>
      <c r="K491">
        <v>7919</v>
      </c>
      <c r="L491">
        <v>62150</v>
      </c>
    </row>
    <row r="492" spans="1:12" x14ac:dyDescent="0.25">
      <c r="A492" t="s">
        <v>801</v>
      </c>
      <c r="B492" t="s">
        <v>801</v>
      </c>
      <c r="C492" t="s">
        <v>384</v>
      </c>
      <c r="D492" t="s">
        <v>384</v>
      </c>
      <c r="E492">
        <v>1544392</v>
      </c>
      <c r="F492" s="23">
        <v>44228</v>
      </c>
      <c r="G492">
        <v>978713</v>
      </c>
      <c r="H492">
        <v>482350</v>
      </c>
      <c r="I492">
        <v>19809</v>
      </c>
      <c r="J492">
        <v>139</v>
      </c>
      <c r="K492">
        <v>19670</v>
      </c>
      <c r="L492">
        <v>125906</v>
      </c>
    </row>
    <row r="493" spans="1:12" x14ac:dyDescent="0.25">
      <c r="A493" t="s">
        <v>801</v>
      </c>
      <c r="B493" t="s">
        <v>801</v>
      </c>
      <c r="C493" t="s">
        <v>408</v>
      </c>
      <c r="D493" t="s">
        <v>408</v>
      </c>
      <c r="E493">
        <v>2041172</v>
      </c>
      <c r="F493" s="23">
        <v>44228</v>
      </c>
      <c r="G493">
        <v>1301558</v>
      </c>
      <c r="H493">
        <v>582443</v>
      </c>
      <c r="I493">
        <v>16720</v>
      </c>
      <c r="J493">
        <v>107</v>
      </c>
      <c r="K493">
        <v>16613</v>
      </c>
      <c r="L493">
        <v>140060</v>
      </c>
    </row>
    <row r="494" spans="1:12" x14ac:dyDescent="0.25">
      <c r="A494" t="s">
        <v>801</v>
      </c>
      <c r="B494" t="s">
        <v>801</v>
      </c>
      <c r="C494" t="s">
        <v>297</v>
      </c>
      <c r="D494" t="s">
        <v>297</v>
      </c>
      <c r="E494">
        <v>1637226</v>
      </c>
      <c r="F494" s="23">
        <v>44228</v>
      </c>
      <c r="G494">
        <v>941513</v>
      </c>
      <c r="H494">
        <v>395584</v>
      </c>
      <c r="I494">
        <v>13351</v>
      </c>
      <c r="J494">
        <v>62</v>
      </c>
      <c r="K494">
        <v>13289</v>
      </c>
      <c r="L494">
        <v>68355</v>
      </c>
    </row>
    <row r="495" spans="1:12" x14ac:dyDescent="0.25">
      <c r="A495" t="s">
        <v>801</v>
      </c>
      <c r="B495" t="s">
        <v>801</v>
      </c>
      <c r="C495" t="s">
        <v>393</v>
      </c>
      <c r="D495" t="s">
        <v>393</v>
      </c>
      <c r="E495">
        <v>1207293</v>
      </c>
      <c r="F495" s="23">
        <v>44228</v>
      </c>
      <c r="G495">
        <v>660103</v>
      </c>
      <c r="H495">
        <v>279501</v>
      </c>
      <c r="I495">
        <v>11010</v>
      </c>
      <c r="J495">
        <v>48</v>
      </c>
      <c r="K495">
        <v>10962</v>
      </c>
      <c r="L495">
        <v>126813</v>
      </c>
    </row>
    <row r="496" spans="1:12" x14ac:dyDescent="0.25">
      <c r="A496" t="s">
        <v>801</v>
      </c>
      <c r="B496" t="s">
        <v>801</v>
      </c>
      <c r="C496" t="s">
        <v>394</v>
      </c>
      <c r="D496" t="s">
        <v>394</v>
      </c>
      <c r="E496">
        <v>1388906</v>
      </c>
      <c r="F496" s="23">
        <v>44228</v>
      </c>
      <c r="G496">
        <v>737200</v>
      </c>
      <c r="H496">
        <v>349762</v>
      </c>
      <c r="I496">
        <v>18407</v>
      </c>
      <c r="J496">
        <v>131</v>
      </c>
      <c r="K496">
        <v>18276</v>
      </c>
      <c r="L496">
        <v>131120</v>
      </c>
    </row>
    <row r="497" spans="1:12" x14ac:dyDescent="0.25">
      <c r="A497" t="s">
        <v>801</v>
      </c>
      <c r="B497" t="s">
        <v>801</v>
      </c>
      <c r="C497" t="s">
        <v>333</v>
      </c>
      <c r="D497" t="s">
        <v>333</v>
      </c>
      <c r="E497">
        <v>1969520</v>
      </c>
      <c r="F497" s="23">
        <v>44228</v>
      </c>
      <c r="G497">
        <v>1278952</v>
      </c>
      <c r="H497">
        <v>525137</v>
      </c>
      <c r="I497">
        <v>19354</v>
      </c>
      <c r="J497">
        <v>150</v>
      </c>
      <c r="K497">
        <v>19203</v>
      </c>
      <c r="L497">
        <v>90383</v>
      </c>
    </row>
    <row r="498" spans="1:12" x14ac:dyDescent="0.25">
      <c r="A498" t="s">
        <v>801</v>
      </c>
      <c r="B498" t="s">
        <v>801</v>
      </c>
      <c r="C498" t="s">
        <v>335</v>
      </c>
      <c r="D498" t="s">
        <v>335</v>
      </c>
      <c r="E498">
        <v>1779650</v>
      </c>
      <c r="F498" s="23">
        <v>44228</v>
      </c>
      <c r="G498">
        <v>1230511</v>
      </c>
      <c r="H498">
        <v>588688</v>
      </c>
      <c r="I498">
        <v>16053</v>
      </c>
      <c r="J498">
        <v>111</v>
      </c>
      <c r="K498">
        <v>15942</v>
      </c>
      <c r="L498">
        <v>90568</v>
      </c>
    </row>
    <row r="499" spans="1:12" x14ac:dyDescent="0.25">
      <c r="A499" t="s">
        <v>801</v>
      </c>
      <c r="B499" t="s">
        <v>801</v>
      </c>
      <c r="C499" t="s">
        <v>738</v>
      </c>
      <c r="D499" t="s">
        <v>738</v>
      </c>
      <c r="E499">
        <v>6663971</v>
      </c>
      <c r="F499" s="23">
        <v>44228</v>
      </c>
      <c r="G499">
        <v>4582410</v>
      </c>
      <c r="H499">
        <v>2189042</v>
      </c>
      <c r="I499">
        <v>187804</v>
      </c>
      <c r="J499">
        <v>1970</v>
      </c>
      <c r="K499">
        <v>185816</v>
      </c>
      <c r="L499">
        <v>1062685</v>
      </c>
    </row>
    <row r="500" spans="1:12" x14ac:dyDescent="0.25">
      <c r="A500" t="s">
        <v>801</v>
      </c>
      <c r="B500" t="s">
        <v>801</v>
      </c>
      <c r="C500" t="s">
        <v>331</v>
      </c>
      <c r="D500" t="s">
        <v>331</v>
      </c>
      <c r="E500">
        <v>672008</v>
      </c>
      <c r="F500" s="23">
        <v>44228</v>
      </c>
      <c r="G500">
        <v>416014</v>
      </c>
      <c r="H500">
        <v>194163</v>
      </c>
      <c r="I500">
        <v>13639</v>
      </c>
      <c r="J500">
        <v>66</v>
      </c>
      <c r="K500">
        <v>13573</v>
      </c>
      <c r="L500">
        <v>86901</v>
      </c>
    </row>
    <row r="501" spans="1:12" x14ac:dyDescent="0.25">
      <c r="A501" t="s">
        <v>801</v>
      </c>
      <c r="B501" t="s">
        <v>801</v>
      </c>
      <c r="C501" t="s">
        <v>278</v>
      </c>
      <c r="D501" t="s">
        <v>278</v>
      </c>
      <c r="E501">
        <v>1826275</v>
      </c>
      <c r="F501" s="23">
        <v>44066</v>
      </c>
      <c r="G501">
        <v>1087735</v>
      </c>
      <c r="H501">
        <v>383313</v>
      </c>
      <c r="I501">
        <v>43735</v>
      </c>
      <c r="J501">
        <v>172</v>
      </c>
      <c r="K501">
        <v>43461</v>
      </c>
      <c r="L501">
        <v>75823</v>
      </c>
    </row>
    <row r="502" spans="1:12" x14ac:dyDescent="0.25">
      <c r="A502" t="s">
        <v>801</v>
      </c>
      <c r="B502" t="s">
        <v>801</v>
      </c>
      <c r="C502" t="s">
        <v>451</v>
      </c>
      <c r="D502" t="s">
        <v>451</v>
      </c>
      <c r="E502">
        <v>1830151</v>
      </c>
      <c r="F502" s="23">
        <v>44228</v>
      </c>
      <c r="G502">
        <v>987519</v>
      </c>
      <c r="H502">
        <v>393953</v>
      </c>
      <c r="I502">
        <v>10067</v>
      </c>
      <c r="J502">
        <v>72</v>
      </c>
      <c r="K502">
        <v>9995</v>
      </c>
      <c r="L502">
        <v>189205</v>
      </c>
    </row>
    <row r="503" spans="1:12" x14ac:dyDescent="0.25">
      <c r="A503" t="s">
        <v>801</v>
      </c>
      <c r="B503" t="s">
        <v>801</v>
      </c>
      <c r="C503" t="s">
        <v>360</v>
      </c>
      <c r="D503" t="s">
        <v>360</v>
      </c>
      <c r="E503">
        <v>1411327</v>
      </c>
      <c r="F503" s="23">
        <v>44228</v>
      </c>
      <c r="G503">
        <v>922646</v>
      </c>
      <c r="H503">
        <v>363082</v>
      </c>
      <c r="I503">
        <v>13612</v>
      </c>
      <c r="J503">
        <v>187</v>
      </c>
      <c r="K503">
        <v>13425</v>
      </c>
      <c r="L503">
        <v>103969</v>
      </c>
    </row>
    <row r="504" spans="1:12" x14ac:dyDescent="0.25">
      <c r="A504" t="s">
        <v>801</v>
      </c>
      <c r="B504" t="s">
        <v>801</v>
      </c>
      <c r="C504" t="s">
        <v>400</v>
      </c>
      <c r="D504" t="s">
        <v>400</v>
      </c>
      <c r="E504">
        <v>2139658</v>
      </c>
      <c r="F504" s="23">
        <v>44228</v>
      </c>
      <c r="G504">
        <v>1449967</v>
      </c>
      <c r="H504">
        <v>787196</v>
      </c>
      <c r="I504">
        <v>14811</v>
      </c>
      <c r="J504">
        <v>158</v>
      </c>
      <c r="K504">
        <v>14653</v>
      </c>
      <c r="L504">
        <v>130838</v>
      </c>
    </row>
    <row r="505" spans="1:12" x14ac:dyDescent="0.25">
      <c r="A505" t="s">
        <v>801</v>
      </c>
      <c r="B505" t="s">
        <v>801</v>
      </c>
      <c r="C505" t="s">
        <v>679</v>
      </c>
      <c r="D505" t="s">
        <v>679</v>
      </c>
      <c r="E505">
        <v>3685681</v>
      </c>
      <c r="F505" s="23">
        <v>44228</v>
      </c>
      <c r="G505">
        <v>2263325</v>
      </c>
      <c r="H505">
        <v>1036743</v>
      </c>
      <c r="I505">
        <v>112412</v>
      </c>
      <c r="J505">
        <v>1103</v>
      </c>
      <c r="K505">
        <v>111308</v>
      </c>
      <c r="L505">
        <v>657165</v>
      </c>
    </row>
    <row r="506" spans="1:12" x14ac:dyDescent="0.25">
      <c r="A506" t="s">
        <v>801</v>
      </c>
      <c r="B506" t="s">
        <v>801</v>
      </c>
      <c r="C506" t="s">
        <v>301</v>
      </c>
      <c r="D506" t="s">
        <v>301</v>
      </c>
      <c r="E506">
        <v>1458459</v>
      </c>
      <c r="F506" s="23">
        <v>44228</v>
      </c>
      <c r="G506">
        <v>813922</v>
      </c>
      <c r="H506">
        <v>395700</v>
      </c>
      <c r="I506">
        <v>7156</v>
      </c>
      <c r="J506">
        <v>70</v>
      </c>
      <c r="K506">
        <v>7086</v>
      </c>
      <c r="L506">
        <v>68059</v>
      </c>
    </row>
    <row r="507" spans="1:12" x14ac:dyDescent="0.25">
      <c r="A507" t="s">
        <v>801</v>
      </c>
      <c r="B507" t="s">
        <v>801</v>
      </c>
      <c r="C507" t="s">
        <v>585</v>
      </c>
      <c r="D507" t="s">
        <v>585</v>
      </c>
      <c r="E507">
        <v>1950491</v>
      </c>
      <c r="F507" s="23">
        <v>44228</v>
      </c>
      <c r="G507">
        <v>1269245</v>
      </c>
      <c r="H507">
        <v>655588</v>
      </c>
      <c r="I507">
        <v>57053</v>
      </c>
      <c r="J507">
        <v>449</v>
      </c>
      <c r="K507">
        <v>56603</v>
      </c>
      <c r="L507">
        <v>384035</v>
      </c>
    </row>
    <row r="508" spans="1:12" x14ac:dyDescent="0.25">
      <c r="A508" t="s">
        <v>801</v>
      </c>
      <c r="B508" t="s">
        <v>801</v>
      </c>
      <c r="C508" t="s">
        <v>490</v>
      </c>
      <c r="D508" t="s">
        <v>490</v>
      </c>
      <c r="E508">
        <v>3309234</v>
      </c>
      <c r="F508" s="23">
        <v>44228</v>
      </c>
      <c r="G508">
        <v>2077555</v>
      </c>
      <c r="H508">
        <v>1016874</v>
      </c>
      <c r="I508">
        <v>17737</v>
      </c>
      <c r="J508">
        <v>177</v>
      </c>
      <c r="K508">
        <v>17560</v>
      </c>
      <c r="L508">
        <v>238690</v>
      </c>
    </row>
    <row r="509" spans="1:12" x14ac:dyDescent="0.25">
      <c r="A509" t="s">
        <v>801</v>
      </c>
      <c r="B509" t="s">
        <v>801</v>
      </c>
      <c r="C509" t="s">
        <v>448</v>
      </c>
      <c r="D509" t="s">
        <v>448</v>
      </c>
      <c r="E509">
        <v>2038533</v>
      </c>
      <c r="F509" s="23">
        <v>44228</v>
      </c>
      <c r="G509">
        <v>1200554</v>
      </c>
      <c r="H509">
        <v>513058</v>
      </c>
      <c r="I509">
        <v>27324</v>
      </c>
      <c r="J509">
        <v>287</v>
      </c>
      <c r="K509">
        <v>27037</v>
      </c>
      <c r="L509">
        <v>193125</v>
      </c>
    </row>
    <row r="510" spans="1:12" x14ac:dyDescent="0.25">
      <c r="A510" t="s">
        <v>801</v>
      </c>
      <c r="B510" t="s">
        <v>801</v>
      </c>
      <c r="C510" t="s">
        <v>351</v>
      </c>
      <c r="D510" t="s">
        <v>351</v>
      </c>
      <c r="E510">
        <v>1158283</v>
      </c>
      <c r="F510" s="23">
        <v>44228</v>
      </c>
      <c r="G510">
        <v>691497</v>
      </c>
      <c r="H510">
        <v>299553</v>
      </c>
      <c r="I510">
        <v>17044</v>
      </c>
      <c r="J510">
        <v>169</v>
      </c>
      <c r="K510">
        <v>16875</v>
      </c>
      <c r="L510">
        <v>100497</v>
      </c>
    </row>
    <row r="511" spans="1:12" x14ac:dyDescent="0.25">
      <c r="A511" t="s">
        <v>801</v>
      </c>
      <c r="B511" t="s">
        <v>801</v>
      </c>
      <c r="C511" t="s">
        <v>341</v>
      </c>
      <c r="D511" t="s">
        <v>341</v>
      </c>
      <c r="E511">
        <v>1338114</v>
      </c>
      <c r="F511" s="23">
        <v>44228</v>
      </c>
      <c r="G511">
        <v>756544</v>
      </c>
      <c r="H511">
        <v>347992</v>
      </c>
      <c r="I511">
        <v>10618</v>
      </c>
      <c r="J511">
        <v>61</v>
      </c>
      <c r="K511">
        <v>10557</v>
      </c>
      <c r="L511">
        <v>89992</v>
      </c>
    </row>
    <row r="512" spans="1:12" x14ac:dyDescent="0.25">
      <c r="A512" t="s">
        <v>801</v>
      </c>
      <c r="B512" t="s">
        <v>801</v>
      </c>
      <c r="C512" t="s">
        <v>440</v>
      </c>
      <c r="D512" t="s">
        <v>440</v>
      </c>
      <c r="E512">
        <v>2677737</v>
      </c>
      <c r="F512" s="23">
        <v>44228</v>
      </c>
      <c r="G512">
        <v>1838263</v>
      </c>
      <c r="H512">
        <v>821713</v>
      </c>
      <c r="I512">
        <v>30618</v>
      </c>
      <c r="J512">
        <v>335</v>
      </c>
      <c r="K512">
        <v>30283</v>
      </c>
      <c r="L512">
        <v>180351</v>
      </c>
    </row>
    <row r="513" spans="1:12" x14ac:dyDescent="0.25">
      <c r="A513" t="s">
        <v>801</v>
      </c>
      <c r="B513" t="s">
        <v>801</v>
      </c>
      <c r="C513" t="s">
        <v>340</v>
      </c>
      <c r="D513" t="s">
        <v>340</v>
      </c>
      <c r="E513">
        <v>1037185</v>
      </c>
      <c r="F513" s="23">
        <v>44228</v>
      </c>
      <c r="G513">
        <v>610090</v>
      </c>
      <c r="H513">
        <v>348789</v>
      </c>
      <c r="I513">
        <v>13732</v>
      </c>
      <c r="J513">
        <v>79</v>
      </c>
      <c r="K513">
        <v>13653</v>
      </c>
      <c r="L513">
        <v>91482</v>
      </c>
    </row>
    <row r="514" spans="1:12" x14ac:dyDescent="0.25">
      <c r="A514" t="s">
        <v>801</v>
      </c>
      <c r="B514" t="s">
        <v>801</v>
      </c>
      <c r="C514" t="s">
        <v>321</v>
      </c>
      <c r="D514" t="s">
        <v>321</v>
      </c>
      <c r="E514">
        <v>1421711</v>
      </c>
      <c r="F514" s="23">
        <v>44228</v>
      </c>
      <c r="G514">
        <v>884688</v>
      </c>
      <c r="H514">
        <v>419023</v>
      </c>
      <c r="I514">
        <v>9498</v>
      </c>
      <c r="J514">
        <v>92</v>
      </c>
      <c r="K514">
        <v>9406</v>
      </c>
      <c r="L514">
        <v>78974</v>
      </c>
    </row>
    <row r="515" spans="1:12" x14ac:dyDescent="0.25">
      <c r="A515" t="s">
        <v>801</v>
      </c>
      <c r="B515" t="s">
        <v>801</v>
      </c>
      <c r="C515" t="s">
        <v>504</v>
      </c>
      <c r="D515" t="s">
        <v>504</v>
      </c>
      <c r="E515">
        <v>3067549</v>
      </c>
      <c r="F515" s="23">
        <v>44228</v>
      </c>
      <c r="G515">
        <v>1715072</v>
      </c>
      <c r="H515">
        <v>854773</v>
      </c>
      <c r="I515">
        <v>56405</v>
      </c>
      <c r="J515">
        <v>753</v>
      </c>
      <c r="K515">
        <v>55652</v>
      </c>
      <c r="L515">
        <v>279724</v>
      </c>
    </row>
    <row r="516" spans="1:12" x14ac:dyDescent="0.25">
      <c r="A516" t="s">
        <v>802</v>
      </c>
      <c r="B516" t="s">
        <v>802</v>
      </c>
      <c r="C516" t="s">
        <v>411</v>
      </c>
      <c r="D516" t="s">
        <v>411</v>
      </c>
      <c r="E516">
        <v>281293</v>
      </c>
      <c r="G516">
        <v>263526</v>
      </c>
      <c r="H516">
        <v>229361</v>
      </c>
      <c r="I516">
        <v>0</v>
      </c>
      <c r="J516">
        <v>0</v>
      </c>
      <c r="K516">
        <v>0</v>
      </c>
      <c r="L516">
        <v>137833</v>
      </c>
    </row>
    <row r="517" spans="1:12" x14ac:dyDescent="0.25">
      <c r="A517" t="s">
        <v>802</v>
      </c>
      <c r="B517" t="s">
        <v>802</v>
      </c>
      <c r="C517" t="s">
        <v>193</v>
      </c>
      <c r="D517" t="s">
        <v>193</v>
      </c>
      <c r="E517">
        <v>43354</v>
      </c>
      <c r="G517">
        <v>33137</v>
      </c>
      <c r="H517">
        <v>27820</v>
      </c>
      <c r="I517">
        <v>0</v>
      </c>
      <c r="J517">
        <v>0</v>
      </c>
      <c r="K517">
        <v>0</v>
      </c>
      <c r="L517">
        <v>21243</v>
      </c>
    </row>
    <row r="518" spans="1:12" x14ac:dyDescent="0.25">
      <c r="A518" t="s">
        <v>802</v>
      </c>
      <c r="B518" t="s">
        <v>802</v>
      </c>
      <c r="C518" t="s">
        <v>317</v>
      </c>
      <c r="D518" t="s">
        <v>317</v>
      </c>
      <c r="E518">
        <v>146742</v>
      </c>
      <c r="G518">
        <v>121481</v>
      </c>
      <c r="H518">
        <v>105432</v>
      </c>
      <c r="I518">
        <v>0</v>
      </c>
      <c r="J518">
        <v>0</v>
      </c>
      <c r="K518">
        <v>0</v>
      </c>
      <c r="L518">
        <v>71903</v>
      </c>
    </row>
    <row r="519" spans="1:12" x14ac:dyDescent="0.25">
      <c r="A519" t="s">
        <v>802</v>
      </c>
      <c r="B519" t="s">
        <v>802</v>
      </c>
      <c r="C519" t="s">
        <v>306</v>
      </c>
      <c r="D519" t="s">
        <v>306</v>
      </c>
      <c r="E519">
        <v>136299</v>
      </c>
      <c r="G519">
        <v>103619</v>
      </c>
      <c r="H519">
        <v>88896</v>
      </c>
      <c r="I519">
        <v>0</v>
      </c>
      <c r="J519">
        <v>0</v>
      </c>
      <c r="K519">
        <v>0</v>
      </c>
      <c r="L519">
        <v>66786</v>
      </c>
    </row>
    <row r="520" spans="1:12" x14ac:dyDescent="0.25">
      <c r="A520" t="s">
        <v>803</v>
      </c>
      <c r="B520" t="s">
        <v>803</v>
      </c>
      <c r="C520" t="s">
        <v>186</v>
      </c>
      <c r="D520" t="s">
        <v>186</v>
      </c>
      <c r="E520">
        <v>752481</v>
      </c>
      <c r="F520" s="23">
        <v>44035</v>
      </c>
      <c r="G520">
        <v>475390</v>
      </c>
      <c r="H520">
        <v>157166</v>
      </c>
      <c r="I520">
        <v>16854</v>
      </c>
      <c r="J520">
        <v>261</v>
      </c>
      <c r="K520">
        <v>16548</v>
      </c>
      <c r="L520">
        <v>26712</v>
      </c>
    </row>
    <row r="521" spans="1:12" x14ac:dyDescent="0.25">
      <c r="A521" t="s">
        <v>803</v>
      </c>
      <c r="B521" t="s">
        <v>803</v>
      </c>
      <c r="C521" t="s">
        <v>269</v>
      </c>
      <c r="D521" t="s">
        <v>269</v>
      </c>
      <c r="E521">
        <v>2556244</v>
      </c>
      <c r="F521" s="23">
        <v>44035</v>
      </c>
      <c r="G521">
        <v>1337641</v>
      </c>
      <c r="H521">
        <v>604784</v>
      </c>
      <c r="I521">
        <v>171777</v>
      </c>
      <c r="J521">
        <v>2506</v>
      </c>
      <c r="K521">
        <v>168327</v>
      </c>
      <c r="L521">
        <v>137659</v>
      </c>
    </row>
    <row r="522" spans="1:12" x14ac:dyDescent="0.25">
      <c r="A522" t="s">
        <v>803</v>
      </c>
      <c r="B522" t="s">
        <v>803</v>
      </c>
      <c r="C522" t="s">
        <v>774</v>
      </c>
      <c r="D522" t="s">
        <v>774</v>
      </c>
      <c r="E522">
        <v>7100000</v>
      </c>
      <c r="F522" s="23">
        <v>44228</v>
      </c>
      <c r="G522">
        <v>4532809</v>
      </c>
      <c r="H522">
        <v>2671294</v>
      </c>
      <c r="I522">
        <v>554672</v>
      </c>
      <c r="J522">
        <v>8546</v>
      </c>
      <c r="K522">
        <v>544701</v>
      </c>
      <c r="L522">
        <v>2945113</v>
      </c>
    </row>
    <row r="523" spans="1:12" x14ac:dyDescent="0.25">
      <c r="A523" t="s">
        <v>803</v>
      </c>
      <c r="B523" t="s">
        <v>803</v>
      </c>
      <c r="C523" t="s">
        <v>368</v>
      </c>
      <c r="D523" t="s">
        <v>368</v>
      </c>
      <c r="E523">
        <v>3472578</v>
      </c>
      <c r="F523" s="23">
        <v>44035</v>
      </c>
      <c r="G523">
        <v>2717202</v>
      </c>
      <c r="H523">
        <v>1205484</v>
      </c>
      <c r="I523">
        <v>246780</v>
      </c>
      <c r="J523">
        <v>2416</v>
      </c>
      <c r="K523">
        <v>243070</v>
      </c>
      <c r="L523">
        <v>225497</v>
      </c>
    </row>
    <row r="524" spans="1:12" x14ac:dyDescent="0.25">
      <c r="A524" t="s">
        <v>803</v>
      </c>
      <c r="B524" t="s">
        <v>803</v>
      </c>
      <c r="C524" t="s">
        <v>229</v>
      </c>
      <c r="D524" t="s">
        <v>229</v>
      </c>
      <c r="E524">
        <v>2600880</v>
      </c>
      <c r="F524" s="23">
        <v>44035</v>
      </c>
      <c r="G524">
        <v>1529591</v>
      </c>
      <c r="H524">
        <v>646400</v>
      </c>
      <c r="I524">
        <v>64085</v>
      </c>
      <c r="J524">
        <v>867</v>
      </c>
      <c r="K524">
        <v>62997</v>
      </c>
      <c r="L524">
        <v>68476</v>
      </c>
    </row>
    <row r="525" spans="1:12" x14ac:dyDescent="0.25">
      <c r="A525" t="s">
        <v>803</v>
      </c>
      <c r="B525" t="s">
        <v>803</v>
      </c>
      <c r="C525" t="s">
        <v>439</v>
      </c>
      <c r="D525" t="s">
        <v>439</v>
      </c>
      <c r="E525">
        <v>1502900</v>
      </c>
      <c r="F525" s="23">
        <v>44187</v>
      </c>
      <c r="G525">
        <v>770955</v>
      </c>
      <c r="H525">
        <v>279901</v>
      </c>
      <c r="I525">
        <v>28425</v>
      </c>
      <c r="J525">
        <v>274</v>
      </c>
      <c r="K525">
        <v>27957</v>
      </c>
      <c r="L525">
        <v>178015</v>
      </c>
    </row>
    <row r="526" spans="1:12" x14ac:dyDescent="0.25">
      <c r="A526" t="s">
        <v>803</v>
      </c>
      <c r="B526" t="s">
        <v>803</v>
      </c>
      <c r="C526" t="s">
        <v>215</v>
      </c>
      <c r="D526" t="s">
        <v>215</v>
      </c>
      <c r="E526">
        <v>2161367</v>
      </c>
      <c r="F526" s="23">
        <v>44035</v>
      </c>
      <c r="G526">
        <v>1236504</v>
      </c>
      <c r="H526">
        <v>493453</v>
      </c>
      <c r="I526">
        <v>33099</v>
      </c>
      <c r="J526">
        <v>645</v>
      </c>
      <c r="K526">
        <v>32348</v>
      </c>
      <c r="L526">
        <v>44349</v>
      </c>
    </row>
    <row r="527" spans="1:12" x14ac:dyDescent="0.25">
      <c r="A527" t="s">
        <v>803</v>
      </c>
      <c r="B527" t="s">
        <v>803</v>
      </c>
      <c r="C527" t="s">
        <v>304</v>
      </c>
      <c r="D527" t="s">
        <v>304</v>
      </c>
      <c r="E527">
        <v>2259608</v>
      </c>
      <c r="F527" s="23">
        <v>44035</v>
      </c>
      <c r="G527">
        <v>1370925</v>
      </c>
      <c r="H527">
        <v>552624</v>
      </c>
      <c r="I527">
        <v>104303</v>
      </c>
      <c r="J527">
        <v>686</v>
      </c>
      <c r="K527">
        <v>102836</v>
      </c>
      <c r="L527">
        <v>118391</v>
      </c>
    </row>
    <row r="528" spans="1:12" x14ac:dyDescent="0.25">
      <c r="A528" t="s">
        <v>803</v>
      </c>
      <c r="B528" t="s">
        <v>803</v>
      </c>
      <c r="C528" t="s">
        <v>218</v>
      </c>
      <c r="D528" t="s">
        <v>218</v>
      </c>
      <c r="E528">
        <v>1370281</v>
      </c>
      <c r="F528" s="23">
        <v>44035</v>
      </c>
      <c r="G528">
        <v>696213</v>
      </c>
      <c r="H528">
        <v>299822</v>
      </c>
      <c r="I528">
        <v>31364</v>
      </c>
      <c r="J528">
        <v>210</v>
      </c>
      <c r="K528">
        <v>31056</v>
      </c>
      <c r="L528">
        <v>43996</v>
      </c>
    </row>
    <row r="529" spans="1:12" x14ac:dyDescent="0.25">
      <c r="A529" t="s">
        <v>803</v>
      </c>
      <c r="B529" t="s">
        <v>803</v>
      </c>
      <c r="C529" t="s">
        <v>232</v>
      </c>
      <c r="D529" t="s">
        <v>232</v>
      </c>
      <c r="E529">
        <v>1166401</v>
      </c>
      <c r="F529" s="23">
        <v>44035</v>
      </c>
      <c r="G529">
        <v>663206</v>
      </c>
      <c r="H529">
        <v>250181</v>
      </c>
      <c r="I529">
        <v>74970</v>
      </c>
      <c r="J529">
        <v>1258</v>
      </c>
      <c r="K529">
        <v>73386</v>
      </c>
      <c r="L529">
        <v>74990</v>
      </c>
    </row>
    <row r="530" spans="1:12" x14ac:dyDescent="0.25">
      <c r="A530" t="s">
        <v>803</v>
      </c>
      <c r="B530" t="s">
        <v>803</v>
      </c>
      <c r="C530" t="s">
        <v>329</v>
      </c>
      <c r="D530" t="s">
        <v>329</v>
      </c>
      <c r="E530">
        <v>1863178</v>
      </c>
      <c r="F530" s="23">
        <v>44035</v>
      </c>
      <c r="G530">
        <v>1100888</v>
      </c>
      <c r="H530">
        <v>450620</v>
      </c>
      <c r="I530">
        <v>62362</v>
      </c>
      <c r="J530">
        <v>1048</v>
      </c>
      <c r="K530">
        <v>61112</v>
      </c>
      <c r="L530">
        <v>110781</v>
      </c>
    </row>
    <row r="531" spans="1:12" x14ac:dyDescent="0.25">
      <c r="A531" t="s">
        <v>803</v>
      </c>
      <c r="B531" t="s">
        <v>803</v>
      </c>
      <c r="C531" t="s">
        <v>182</v>
      </c>
      <c r="D531" t="s">
        <v>182</v>
      </c>
      <c r="E531">
        <v>1076588</v>
      </c>
      <c r="F531" s="23">
        <v>44035</v>
      </c>
      <c r="G531">
        <v>626136</v>
      </c>
      <c r="H531">
        <v>289120</v>
      </c>
      <c r="I531">
        <v>24091</v>
      </c>
      <c r="J531">
        <v>356</v>
      </c>
      <c r="K531">
        <v>23523</v>
      </c>
      <c r="L531">
        <v>29235</v>
      </c>
    </row>
    <row r="532" spans="1:12" x14ac:dyDescent="0.25">
      <c r="A532" t="s">
        <v>803</v>
      </c>
      <c r="B532" t="s">
        <v>803</v>
      </c>
      <c r="C532" t="s">
        <v>174</v>
      </c>
      <c r="D532" t="s">
        <v>174</v>
      </c>
      <c r="E532">
        <v>1883731</v>
      </c>
      <c r="F532" s="23">
        <v>44035</v>
      </c>
      <c r="G532">
        <v>1040491</v>
      </c>
      <c r="H532">
        <v>407695</v>
      </c>
      <c r="I532">
        <v>43570</v>
      </c>
      <c r="J532">
        <v>348</v>
      </c>
      <c r="K532">
        <v>43036</v>
      </c>
      <c r="L532">
        <v>36069</v>
      </c>
    </row>
    <row r="533" spans="1:12" x14ac:dyDescent="0.25">
      <c r="A533" t="s">
        <v>803</v>
      </c>
      <c r="B533" t="s">
        <v>803</v>
      </c>
      <c r="C533" t="s">
        <v>361</v>
      </c>
      <c r="D533" t="s">
        <v>361</v>
      </c>
      <c r="E533">
        <v>3991038</v>
      </c>
      <c r="F533" s="23">
        <v>44035</v>
      </c>
      <c r="G533">
        <v>1500331</v>
      </c>
      <c r="H533">
        <v>583138</v>
      </c>
      <c r="I533">
        <v>75215</v>
      </c>
      <c r="J533">
        <v>1172</v>
      </c>
      <c r="K533">
        <v>73853</v>
      </c>
      <c r="L533">
        <v>134886</v>
      </c>
    </row>
    <row r="534" spans="1:12" x14ac:dyDescent="0.25">
      <c r="A534" t="s">
        <v>803</v>
      </c>
      <c r="B534" t="s">
        <v>803</v>
      </c>
      <c r="C534" t="s">
        <v>622</v>
      </c>
      <c r="D534" t="s">
        <v>622</v>
      </c>
      <c r="E534">
        <v>901000</v>
      </c>
      <c r="G534">
        <v>0</v>
      </c>
      <c r="H534">
        <v>0</v>
      </c>
      <c r="I534">
        <v>23280</v>
      </c>
      <c r="J534">
        <v>316</v>
      </c>
      <c r="K534">
        <v>22878</v>
      </c>
      <c r="L534">
        <v>453130</v>
      </c>
    </row>
    <row r="535" spans="1:12" x14ac:dyDescent="0.25">
      <c r="A535" t="s">
        <v>803</v>
      </c>
      <c r="B535" t="s">
        <v>803</v>
      </c>
      <c r="C535" t="s">
        <v>191</v>
      </c>
      <c r="D535" t="s">
        <v>191</v>
      </c>
      <c r="E535">
        <v>1614069</v>
      </c>
      <c r="F535" s="23">
        <v>44035</v>
      </c>
      <c r="G535">
        <v>813495</v>
      </c>
      <c r="H535">
        <v>289588</v>
      </c>
      <c r="I535">
        <v>21074</v>
      </c>
      <c r="J535">
        <v>346</v>
      </c>
      <c r="K535">
        <v>20561</v>
      </c>
      <c r="L535">
        <v>31521</v>
      </c>
    </row>
    <row r="536" spans="1:12" x14ac:dyDescent="0.25">
      <c r="A536" t="s">
        <v>803</v>
      </c>
      <c r="B536" t="s">
        <v>803</v>
      </c>
      <c r="C536" t="s">
        <v>207</v>
      </c>
      <c r="D536" t="s">
        <v>207</v>
      </c>
      <c r="E536">
        <v>1721179</v>
      </c>
      <c r="F536" s="23">
        <v>44035</v>
      </c>
      <c r="G536">
        <v>987830</v>
      </c>
      <c r="H536">
        <v>397079</v>
      </c>
      <c r="I536">
        <v>52245</v>
      </c>
      <c r="J536">
        <v>498</v>
      </c>
      <c r="K536">
        <v>51253</v>
      </c>
      <c r="L536">
        <v>50880</v>
      </c>
    </row>
    <row r="537" spans="1:12" x14ac:dyDescent="0.25">
      <c r="A537" t="s">
        <v>803</v>
      </c>
      <c r="B537" t="s">
        <v>803</v>
      </c>
      <c r="C537" t="s">
        <v>252</v>
      </c>
      <c r="D537" t="s">
        <v>252</v>
      </c>
      <c r="E537">
        <v>735071</v>
      </c>
      <c r="F537" s="23">
        <v>44035</v>
      </c>
      <c r="G537">
        <v>501986</v>
      </c>
      <c r="H537">
        <v>343811</v>
      </c>
      <c r="I537">
        <v>33566</v>
      </c>
      <c r="J537">
        <v>212</v>
      </c>
      <c r="K537">
        <v>33164</v>
      </c>
      <c r="L537">
        <v>62622</v>
      </c>
    </row>
    <row r="538" spans="1:12" x14ac:dyDescent="0.25">
      <c r="A538" t="s">
        <v>803</v>
      </c>
      <c r="B538" t="s">
        <v>803</v>
      </c>
      <c r="C538" t="s">
        <v>145</v>
      </c>
      <c r="D538" t="s">
        <v>145</v>
      </c>
      <c r="E538">
        <v>564511</v>
      </c>
      <c r="F538" s="23">
        <v>44035</v>
      </c>
      <c r="G538">
        <v>326872</v>
      </c>
      <c r="H538">
        <v>136491</v>
      </c>
      <c r="I538">
        <v>12067</v>
      </c>
      <c r="J538">
        <v>243</v>
      </c>
      <c r="K538">
        <v>11790</v>
      </c>
      <c r="L538">
        <v>14014</v>
      </c>
    </row>
    <row r="539" spans="1:12" x14ac:dyDescent="0.25">
      <c r="A539" t="s">
        <v>803</v>
      </c>
      <c r="B539" t="s">
        <v>803</v>
      </c>
      <c r="C539" t="s">
        <v>190</v>
      </c>
      <c r="D539" t="s">
        <v>190</v>
      </c>
      <c r="E539">
        <v>1918725</v>
      </c>
      <c r="F539" s="23">
        <v>44035</v>
      </c>
      <c r="G539">
        <v>827320</v>
      </c>
      <c r="H539">
        <v>314780</v>
      </c>
      <c r="I539">
        <v>30183</v>
      </c>
      <c r="J539">
        <v>416</v>
      </c>
      <c r="K539">
        <v>29627</v>
      </c>
      <c r="L539">
        <v>35926</v>
      </c>
    </row>
    <row r="540" spans="1:12" x14ac:dyDescent="0.25">
      <c r="A540" t="s">
        <v>803</v>
      </c>
      <c r="B540" t="s">
        <v>803</v>
      </c>
      <c r="C540" t="s">
        <v>201</v>
      </c>
      <c r="D540" t="s">
        <v>201</v>
      </c>
      <c r="E540">
        <v>1337560</v>
      </c>
      <c r="F540" s="23">
        <v>44035</v>
      </c>
      <c r="G540">
        <v>660673</v>
      </c>
      <c r="H540">
        <v>280037</v>
      </c>
      <c r="I540">
        <v>20564</v>
      </c>
      <c r="J540">
        <v>357</v>
      </c>
      <c r="K540">
        <v>20158</v>
      </c>
      <c r="L540">
        <v>33671</v>
      </c>
    </row>
    <row r="541" spans="1:12" x14ac:dyDescent="0.25">
      <c r="A541" t="s">
        <v>803</v>
      </c>
      <c r="B541" t="s">
        <v>803</v>
      </c>
      <c r="C541" t="s">
        <v>189</v>
      </c>
      <c r="D541" t="s">
        <v>189</v>
      </c>
      <c r="E541">
        <v>1210277</v>
      </c>
      <c r="F541" s="23">
        <v>44035</v>
      </c>
      <c r="G541">
        <v>557267</v>
      </c>
      <c r="H541">
        <v>174051</v>
      </c>
      <c r="I541">
        <v>43436</v>
      </c>
      <c r="J541">
        <v>775</v>
      </c>
      <c r="K541">
        <v>42557</v>
      </c>
      <c r="L541">
        <v>41836</v>
      </c>
    </row>
    <row r="542" spans="1:12" x14ac:dyDescent="0.25">
      <c r="A542" t="s">
        <v>803</v>
      </c>
      <c r="B542" t="s">
        <v>803</v>
      </c>
      <c r="C542" t="s">
        <v>330</v>
      </c>
      <c r="D542" t="s">
        <v>330</v>
      </c>
      <c r="E542">
        <v>3480008</v>
      </c>
      <c r="F542" s="23">
        <v>44035</v>
      </c>
      <c r="G542">
        <v>1925084</v>
      </c>
      <c r="H542">
        <v>791376</v>
      </c>
      <c r="I542">
        <v>99893</v>
      </c>
      <c r="J542">
        <v>1685</v>
      </c>
      <c r="K542">
        <v>97619</v>
      </c>
      <c r="L542">
        <v>129606</v>
      </c>
    </row>
    <row r="543" spans="1:12" x14ac:dyDescent="0.25">
      <c r="A543" t="s">
        <v>803</v>
      </c>
      <c r="B543" t="s">
        <v>803</v>
      </c>
      <c r="C543" t="s">
        <v>209</v>
      </c>
      <c r="D543" t="s">
        <v>209</v>
      </c>
      <c r="E543">
        <v>1341250</v>
      </c>
      <c r="F543" s="23">
        <v>44035</v>
      </c>
      <c r="G543">
        <v>726010</v>
      </c>
      <c r="H543">
        <v>287468</v>
      </c>
      <c r="I543">
        <v>20195</v>
      </c>
      <c r="J543">
        <v>206</v>
      </c>
      <c r="K543">
        <v>19854</v>
      </c>
      <c r="L543">
        <v>35921</v>
      </c>
    </row>
    <row r="544" spans="1:12" x14ac:dyDescent="0.25">
      <c r="A544" t="s">
        <v>803</v>
      </c>
      <c r="B544" t="s">
        <v>803</v>
      </c>
      <c r="C544" t="s">
        <v>211</v>
      </c>
      <c r="D544" t="s">
        <v>211</v>
      </c>
      <c r="E544">
        <v>1407627</v>
      </c>
      <c r="F544" s="23">
        <v>44035</v>
      </c>
      <c r="G544">
        <v>736882</v>
      </c>
      <c r="H544">
        <v>233177</v>
      </c>
      <c r="I544">
        <v>27357</v>
      </c>
      <c r="J544">
        <v>484</v>
      </c>
      <c r="K544">
        <v>26834</v>
      </c>
      <c r="L544">
        <v>40016</v>
      </c>
    </row>
    <row r="545" spans="1:12" x14ac:dyDescent="0.25">
      <c r="A545" t="s">
        <v>803</v>
      </c>
      <c r="B545" t="s">
        <v>803</v>
      </c>
      <c r="C545" t="s">
        <v>308</v>
      </c>
      <c r="D545" t="s">
        <v>308</v>
      </c>
      <c r="E545">
        <v>2402781</v>
      </c>
      <c r="F545" s="23">
        <v>44035</v>
      </c>
      <c r="G545">
        <v>1224986</v>
      </c>
      <c r="H545">
        <v>486660</v>
      </c>
      <c r="I545">
        <v>75352</v>
      </c>
      <c r="J545">
        <v>972</v>
      </c>
      <c r="K545">
        <v>73874</v>
      </c>
      <c r="L545">
        <v>105121</v>
      </c>
    </row>
    <row r="546" spans="1:12" x14ac:dyDescent="0.25">
      <c r="A546" t="s">
        <v>803</v>
      </c>
      <c r="B546" t="s">
        <v>803</v>
      </c>
      <c r="C546" t="s">
        <v>253</v>
      </c>
      <c r="D546" t="s">
        <v>253</v>
      </c>
      <c r="E546">
        <v>1243684</v>
      </c>
      <c r="F546" s="23">
        <v>44035</v>
      </c>
      <c r="G546">
        <v>660187</v>
      </c>
      <c r="H546">
        <v>304832</v>
      </c>
      <c r="I546">
        <v>43571</v>
      </c>
      <c r="J546">
        <v>521</v>
      </c>
      <c r="K546">
        <v>43018</v>
      </c>
      <c r="L546">
        <v>67624</v>
      </c>
    </row>
    <row r="547" spans="1:12" x14ac:dyDescent="0.25">
      <c r="A547" t="s">
        <v>803</v>
      </c>
      <c r="B547" t="s">
        <v>803</v>
      </c>
      <c r="C547" t="s">
        <v>310</v>
      </c>
      <c r="D547" t="s">
        <v>310</v>
      </c>
      <c r="E547">
        <v>3725697</v>
      </c>
      <c r="F547" s="23">
        <v>44035</v>
      </c>
      <c r="G547">
        <v>1425728</v>
      </c>
      <c r="H547">
        <v>563426</v>
      </c>
      <c r="I547">
        <v>119370</v>
      </c>
      <c r="J547">
        <v>1842</v>
      </c>
      <c r="K547">
        <v>117138</v>
      </c>
      <c r="L547">
        <v>127633</v>
      </c>
    </row>
    <row r="548" spans="1:12" x14ac:dyDescent="0.25">
      <c r="A548" t="s">
        <v>803</v>
      </c>
      <c r="B548" t="s">
        <v>803</v>
      </c>
      <c r="C548" t="s">
        <v>307</v>
      </c>
      <c r="D548" t="s">
        <v>307</v>
      </c>
      <c r="E548">
        <v>1268094</v>
      </c>
      <c r="F548" s="23">
        <v>44035</v>
      </c>
      <c r="G548">
        <v>630274</v>
      </c>
      <c r="H548">
        <v>246969</v>
      </c>
      <c r="I548">
        <v>41461</v>
      </c>
      <c r="J548">
        <v>442</v>
      </c>
      <c r="K548">
        <v>40760</v>
      </c>
      <c r="L548">
        <v>88175</v>
      </c>
    </row>
    <row r="549" spans="1:12" x14ac:dyDescent="0.25">
      <c r="A549" t="s">
        <v>803</v>
      </c>
      <c r="B549" t="s">
        <v>803</v>
      </c>
      <c r="C549" t="s">
        <v>264</v>
      </c>
      <c r="D549" t="s">
        <v>264</v>
      </c>
      <c r="E549">
        <v>1738376</v>
      </c>
      <c r="F549" s="23">
        <v>44035</v>
      </c>
      <c r="G549">
        <v>984706</v>
      </c>
      <c r="H549">
        <v>328797</v>
      </c>
      <c r="I549">
        <v>56304</v>
      </c>
      <c r="J549">
        <v>409</v>
      </c>
      <c r="K549">
        <v>55757</v>
      </c>
      <c r="L549">
        <v>77440</v>
      </c>
    </row>
    <row r="550" spans="1:12" x14ac:dyDescent="0.25">
      <c r="A550" t="s">
        <v>803</v>
      </c>
      <c r="B550" t="s">
        <v>803</v>
      </c>
      <c r="C550" t="s">
        <v>353</v>
      </c>
      <c r="D550" t="s">
        <v>353</v>
      </c>
      <c r="E550">
        <v>2713858</v>
      </c>
      <c r="F550" s="23">
        <v>44050</v>
      </c>
      <c r="G550">
        <v>1468456</v>
      </c>
      <c r="H550">
        <v>636356</v>
      </c>
      <c r="I550">
        <v>77534</v>
      </c>
      <c r="J550">
        <v>1059</v>
      </c>
      <c r="K550">
        <v>76038</v>
      </c>
      <c r="L550">
        <v>131353</v>
      </c>
    </row>
    <row r="551" spans="1:12" x14ac:dyDescent="0.25">
      <c r="A551" t="s">
        <v>803</v>
      </c>
      <c r="B551" t="s">
        <v>803</v>
      </c>
      <c r="C551" t="s">
        <v>281</v>
      </c>
      <c r="D551" t="s">
        <v>281</v>
      </c>
      <c r="E551">
        <v>1665253</v>
      </c>
      <c r="F551" s="23">
        <v>44035</v>
      </c>
      <c r="G551">
        <v>815687</v>
      </c>
      <c r="H551">
        <v>275985</v>
      </c>
      <c r="I551">
        <v>49374</v>
      </c>
      <c r="J551">
        <v>432</v>
      </c>
      <c r="K551">
        <v>48812</v>
      </c>
      <c r="L551">
        <v>78895</v>
      </c>
    </row>
    <row r="552" spans="1:12" x14ac:dyDescent="0.25">
      <c r="A552" t="s">
        <v>803</v>
      </c>
      <c r="B552" t="s">
        <v>803</v>
      </c>
      <c r="C552" t="s">
        <v>204</v>
      </c>
      <c r="D552" t="s">
        <v>204</v>
      </c>
      <c r="E552">
        <v>1111812</v>
      </c>
      <c r="F552" s="23">
        <v>44035</v>
      </c>
      <c r="G552">
        <v>541496</v>
      </c>
      <c r="H552">
        <v>205219</v>
      </c>
      <c r="I552">
        <v>29301</v>
      </c>
      <c r="J552">
        <v>625</v>
      </c>
      <c r="K552">
        <v>28600</v>
      </c>
      <c r="L552">
        <v>38648</v>
      </c>
    </row>
    <row r="553" spans="1:12" x14ac:dyDescent="0.25">
      <c r="A553" t="s">
        <v>803</v>
      </c>
      <c r="B553" t="s">
        <v>803</v>
      </c>
      <c r="C553" t="s">
        <v>228</v>
      </c>
      <c r="D553" t="s">
        <v>228</v>
      </c>
      <c r="E553">
        <v>2471222</v>
      </c>
      <c r="F553" s="23">
        <v>44035</v>
      </c>
      <c r="G553">
        <v>1671392</v>
      </c>
      <c r="H553">
        <v>611015</v>
      </c>
      <c r="I553">
        <v>95405</v>
      </c>
      <c r="J553">
        <v>979</v>
      </c>
      <c r="K553">
        <v>93683</v>
      </c>
      <c r="L553">
        <v>84003</v>
      </c>
    </row>
    <row r="554" spans="1:12" x14ac:dyDescent="0.25">
      <c r="A554" t="s">
        <v>803</v>
      </c>
      <c r="B554" t="s">
        <v>803</v>
      </c>
      <c r="C554" t="s">
        <v>325</v>
      </c>
      <c r="D554" t="s">
        <v>325</v>
      </c>
      <c r="E554">
        <v>2468965</v>
      </c>
      <c r="F554" s="23">
        <v>44035</v>
      </c>
      <c r="G554">
        <v>1270049</v>
      </c>
      <c r="H554">
        <v>533376</v>
      </c>
      <c r="I554">
        <v>54968</v>
      </c>
      <c r="J554">
        <v>667</v>
      </c>
      <c r="K554">
        <v>54122</v>
      </c>
      <c r="L554">
        <v>103654</v>
      </c>
    </row>
    <row r="555" spans="1:12" x14ac:dyDescent="0.25">
      <c r="A555" t="s">
        <v>803</v>
      </c>
      <c r="B555" t="s">
        <v>803</v>
      </c>
      <c r="C555" t="s">
        <v>261</v>
      </c>
      <c r="D555" t="s">
        <v>261</v>
      </c>
      <c r="E555">
        <v>1614242</v>
      </c>
      <c r="F555" s="23">
        <v>44035</v>
      </c>
      <c r="G555">
        <v>763735</v>
      </c>
      <c r="H555">
        <v>336366</v>
      </c>
      <c r="I555">
        <v>49864</v>
      </c>
      <c r="J555">
        <v>1131</v>
      </c>
      <c r="K555">
        <v>48564</v>
      </c>
      <c r="L555">
        <v>72868</v>
      </c>
    </row>
    <row r="556" spans="1:12" x14ac:dyDescent="0.25">
      <c r="A556" t="s">
        <v>803</v>
      </c>
      <c r="B556" t="s">
        <v>803</v>
      </c>
      <c r="C556" t="s">
        <v>270</v>
      </c>
      <c r="D556" t="s">
        <v>270</v>
      </c>
      <c r="E556">
        <v>2093003</v>
      </c>
      <c r="F556" s="23">
        <v>44035</v>
      </c>
      <c r="G556">
        <v>1085842</v>
      </c>
      <c r="H556">
        <v>444502</v>
      </c>
      <c r="I556">
        <v>45857</v>
      </c>
      <c r="J556">
        <v>356</v>
      </c>
      <c r="K556">
        <v>45382</v>
      </c>
      <c r="L556">
        <v>74992</v>
      </c>
    </row>
    <row r="557" spans="1:12" x14ac:dyDescent="0.25">
      <c r="A557" t="s">
        <v>803</v>
      </c>
      <c r="B557" t="s">
        <v>803</v>
      </c>
      <c r="C557" t="s">
        <v>219</v>
      </c>
      <c r="D557" t="s">
        <v>219</v>
      </c>
      <c r="E557">
        <v>1943309</v>
      </c>
      <c r="F557" s="23">
        <v>44035</v>
      </c>
      <c r="G557">
        <v>1072788</v>
      </c>
      <c r="H557">
        <v>505098</v>
      </c>
      <c r="I557">
        <v>46294</v>
      </c>
      <c r="J557">
        <v>548</v>
      </c>
      <c r="K557">
        <v>45687</v>
      </c>
      <c r="L557">
        <v>51767</v>
      </c>
    </row>
    <row r="558" spans="1:12" x14ac:dyDescent="0.25">
      <c r="A558" t="s">
        <v>811</v>
      </c>
      <c r="B558" t="s">
        <v>811</v>
      </c>
      <c r="C558" t="s">
        <v>580</v>
      </c>
      <c r="D558" t="s">
        <v>580</v>
      </c>
      <c r="E558">
        <v>708952</v>
      </c>
      <c r="G558">
        <v>376263</v>
      </c>
      <c r="H558">
        <v>89337</v>
      </c>
      <c r="I558">
        <v>0</v>
      </c>
      <c r="J558">
        <v>0</v>
      </c>
      <c r="K558">
        <v>0</v>
      </c>
      <c r="L558">
        <v>347386</v>
      </c>
    </row>
    <row r="559" spans="1:12" x14ac:dyDescent="0.25">
      <c r="A559" t="s">
        <v>811</v>
      </c>
      <c r="B559" t="s">
        <v>811</v>
      </c>
      <c r="C559" t="s">
        <v>686</v>
      </c>
      <c r="D559" t="s">
        <v>686</v>
      </c>
      <c r="E559">
        <v>1304811</v>
      </c>
      <c r="G559">
        <v>599183</v>
      </c>
      <c r="H559">
        <v>204318</v>
      </c>
      <c r="I559">
        <v>0</v>
      </c>
      <c r="J559">
        <v>0</v>
      </c>
      <c r="K559">
        <v>0</v>
      </c>
      <c r="L559">
        <v>639357</v>
      </c>
    </row>
    <row r="560" spans="1:12" x14ac:dyDescent="0.25">
      <c r="A560" t="s">
        <v>811</v>
      </c>
      <c r="B560" t="s">
        <v>811</v>
      </c>
      <c r="C560" t="s">
        <v>760</v>
      </c>
      <c r="D560" t="s">
        <v>760</v>
      </c>
      <c r="E560">
        <v>3441992</v>
      </c>
      <c r="G560">
        <v>3150245</v>
      </c>
      <c r="H560">
        <v>1893217</v>
      </c>
      <c r="I560">
        <v>0</v>
      </c>
      <c r="J560">
        <v>0</v>
      </c>
      <c r="K560">
        <v>0</v>
      </c>
      <c r="L560">
        <v>1686576</v>
      </c>
    </row>
    <row r="561" spans="1:12" x14ac:dyDescent="0.25">
      <c r="A561" t="s">
        <v>811</v>
      </c>
      <c r="B561" t="s">
        <v>811</v>
      </c>
      <c r="C561" t="s">
        <v>642</v>
      </c>
      <c r="D561" t="s">
        <v>642</v>
      </c>
      <c r="E561">
        <v>983414</v>
      </c>
      <c r="G561">
        <v>580926</v>
      </c>
      <c r="H561">
        <v>190526</v>
      </c>
      <c r="I561">
        <v>0</v>
      </c>
      <c r="J561">
        <v>0</v>
      </c>
      <c r="K561">
        <v>0</v>
      </c>
      <c r="L561">
        <v>481872</v>
      </c>
    </row>
    <row r="562" spans="1:12" x14ac:dyDescent="0.25">
      <c r="A562" t="s">
        <v>811</v>
      </c>
      <c r="B562" t="s">
        <v>811</v>
      </c>
      <c r="C562" t="s">
        <v>530</v>
      </c>
      <c r="D562" t="s">
        <v>530</v>
      </c>
      <c r="E562">
        <v>582457</v>
      </c>
      <c r="G562">
        <v>327527</v>
      </c>
      <c r="H562">
        <v>128207</v>
      </c>
      <c r="I562">
        <v>0</v>
      </c>
      <c r="J562">
        <v>0</v>
      </c>
      <c r="K562">
        <v>0</v>
      </c>
      <c r="L562">
        <v>285403</v>
      </c>
    </row>
    <row r="563" spans="1:12" x14ac:dyDescent="0.25">
      <c r="A563" t="s">
        <v>811</v>
      </c>
      <c r="B563" t="s">
        <v>811</v>
      </c>
      <c r="C563" t="s">
        <v>582</v>
      </c>
      <c r="D563" t="s">
        <v>582</v>
      </c>
      <c r="E563">
        <v>712257</v>
      </c>
      <c r="G563">
        <v>262313</v>
      </c>
      <c r="H563">
        <v>127108</v>
      </c>
      <c r="I563">
        <v>0</v>
      </c>
      <c r="J563">
        <v>0</v>
      </c>
      <c r="K563">
        <v>0</v>
      </c>
      <c r="L563">
        <v>349005</v>
      </c>
    </row>
    <row r="564" spans="1:12" x14ac:dyDescent="0.25">
      <c r="A564" t="s">
        <v>811</v>
      </c>
      <c r="B564" t="s">
        <v>811</v>
      </c>
      <c r="C564" t="s">
        <v>572</v>
      </c>
      <c r="D564" t="s">
        <v>572</v>
      </c>
      <c r="E564">
        <v>664971</v>
      </c>
      <c r="G564">
        <v>306919</v>
      </c>
      <c r="H564">
        <v>59886</v>
      </c>
      <c r="I564">
        <v>0</v>
      </c>
      <c r="J564">
        <v>0</v>
      </c>
      <c r="K564">
        <v>0</v>
      </c>
      <c r="L564">
        <v>325835</v>
      </c>
    </row>
    <row r="565" spans="1:12" x14ac:dyDescent="0.25">
      <c r="A565" t="s">
        <v>811</v>
      </c>
      <c r="B565" t="s">
        <v>811</v>
      </c>
      <c r="C565" t="s">
        <v>640</v>
      </c>
      <c r="D565" t="s">
        <v>640</v>
      </c>
      <c r="E565">
        <v>972625</v>
      </c>
      <c r="G565">
        <v>557684</v>
      </c>
      <c r="H565">
        <v>183176</v>
      </c>
      <c r="I565">
        <v>0</v>
      </c>
      <c r="J565">
        <v>0</v>
      </c>
      <c r="K565">
        <v>0</v>
      </c>
      <c r="L565">
        <v>476586</v>
      </c>
    </row>
    <row r="566" spans="1:12" x14ac:dyDescent="0.25">
      <c r="A566" t="s">
        <v>811</v>
      </c>
      <c r="B566" t="s">
        <v>811</v>
      </c>
      <c r="C566" t="s">
        <v>650</v>
      </c>
      <c r="D566" t="s">
        <v>650</v>
      </c>
      <c r="E566">
        <v>1016063</v>
      </c>
      <c r="G566">
        <v>657167</v>
      </c>
      <c r="H566">
        <v>384862</v>
      </c>
      <c r="I566">
        <v>0</v>
      </c>
      <c r="J566">
        <v>0</v>
      </c>
      <c r="K566">
        <v>0</v>
      </c>
      <c r="L566">
        <v>497870</v>
      </c>
    </row>
    <row r="567" spans="1:12" x14ac:dyDescent="0.25">
      <c r="A567" t="s">
        <v>811</v>
      </c>
      <c r="B567" t="s">
        <v>811</v>
      </c>
      <c r="C567" t="s">
        <v>696</v>
      </c>
      <c r="D567" t="s">
        <v>696</v>
      </c>
      <c r="E567">
        <v>1401639</v>
      </c>
      <c r="G567">
        <v>856707</v>
      </c>
      <c r="H567">
        <v>333812</v>
      </c>
      <c r="I567">
        <v>0</v>
      </c>
      <c r="J567">
        <v>0</v>
      </c>
      <c r="K567">
        <v>0</v>
      </c>
      <c r="L567">
        <v>686803</v>
      </c>
    </row>
    <row r="568" spans="1:12" x14ac:dyDescent="0.25">
      <c r="A568" t="s">
        <v>811</v>
      </c>
      <c r="B568" t="s">
        <v>811</v>
      </c>
      <c r="C568" t="s">
        <v>506</v>
      </c>
      <c r="D568" t="s">
        <v>506</v>
      </c>
      <c r="E568">
        <v>515835</v>
      </c>
      <c r="G568">
        <v>275644</v>
      </c>
      <c r="H568">
        <v>51593</v>
      </c>
      <c r="I568">
        <v>0</v>
      </c>
      <c r="J568">
        <v>0</v>
      </c>
      <c r="K568">
        <v>0</v>
      </c>
      <c r="L568">
        <v>252759</v>
      </c>
    </row>
    <row r="569" spans="1:12" x14ac:dyDescent="0.25">
      <c r="A569" t="s">
        <v>811</v>
      </c>
      <c r="B569" t="s">
        <v>811</v>
      </c>
      <c r="C569" t="s">
        <v>688</v>
      </c>
      <c r="D569" t="s">
        <v>688</v>
      </c>
      <c r="E569">
        <v>1318110</v>
      </c>
      <c r="G569">
        <v>468199</v>
      </c>
      <c r="H569">
        <v>172007</v>
      </c>
      <c r="I569">
        <v>0</v>
      </c>
      <c r="J569">
        <v>0</v>
      </c>
      <c r="K569">
        <v>0</v>
      </c>
      <c r="L569">
        <v>645873</v>
      </c>
    </row>
    <row r="570" spans="1:12" x14ac:dyDescent="0.25">
      <c r="A570" t="s">
        <v>811</v>
      </c>
      <c r="B570" t="s">
        <v>811</v>
      </c>
      <c r="C570" t="s">
        <v>605</v>
      </c>
      <c r="D570" t="s">
        <v>605</v>
      </c>
      <c r="E570">
        <v>807037</v>
      </c>
      <c r="G570">
        <v>480069</v>
      </c>
      <c r="H570">
        <v>170258</v>
      </c>
      <c r="I570">
        <v>0</v>
      </c>
      <c r="J570">
        <v>0</v>
      </c>
      <c r="K570">
        <v>0</v>
      </c>
      <c r="L570">
        <v>395448</v>
      </c>
    </row>
    <row r="571" spans="1:12" x14ac:dyDescent="0.25">
      <c r="A571" t="s">
        <v>811</v>
      </c>
      <c r="B571" t="s">
        <v>811</v>
      </c>
      <c r="C571" t="s">
        <v>596</v>
      </c>
      <c r="D571" t="s">
        <v>596</v>
      </c>
      <c r="E571">
        <v>767428</v>
      </c>
      <c r="G571">
        <v>458648</v>
      </c>
      <c r="H571">
        <v>140778</v>
      </c>
      <c r="I571">
        <v>0</v>
      </c>
      <c r="J571">
        <v>0</v>
      </c>
      <c r="K571">
        <v>0</v>
      </c>
      <c r="L571">
        <v>376039</v>
      </c>
    </row>
    <row r="572" spans="1:12" x14ac:dyDescent="0.25">
      <c r="A572" t="s">
        <v>811</v>
      </c>
      <c r="B572" t="s">
        <v>811</v>
      </c>
      <c r="C572" t="s">
        <v>747</v>
      </c>
      <c r="D572" t="s">
        <v>747</v>
      </c>
      <c r="E572">
        <v>2542203</v>
      </c>
      <c r="G572">
        <v>2149958</v>
      </c>
      <c r="H572">
        <v>1317832</v>
      </c>
      <c r="I572">
        <v>0</v>
      </c>
      <c r="J572">
        <v>0</v>
      </c>
      <c r="K572">
        <v>0</v>
      </c>
      <c r="L572">
        <v>1245679</v>
      </c>
    </row>
    <row r="573" spans="1:12" x14ac:dyDescent="0.25">
      <c r="A573" t="s">
        <v>811</v>
      </c>
      <c r="B573" t="s">
        <v>811</v>
      </c>
      <c r="C573" t="s">
        <v>421</v>
      </c>
      <c r="D573" t="s">
        <v>421</v>
      </c>
      <c r="E573">
        <v>294671</v>
      </c>
      <c r="G573">
        <v>186104</v>
      </c>
      <c r="H573">
        <v>76648</v>
      </c>
      <c r="I573">
        <v>0</v>
      </c>
      <c r="J573">
        <v>0</v>
      </c>
      <c r="K573">
        <v>0</v>
      </c>
      <c r="L573">
        <v>144388</v>
      </c>
    </row>
    <row r="574" spans="1:12" x14ac:dyDescent="0.25">
      <c r="A574" t="s">
        <v>811</v>
      </c>
      <c r="B574" t="s">
        <v>811</v>
      </c>
      <c r="C574" t="s">
        <v>621</v>
      </c>
      <c r="D574" t="s">
        <v>621</v>
      </c>
      <c r="E574">
        <v>893308</v>
      </c>
      <c r="G574">
        <v>464888</v>
      </c>
      <c r="H574">
        <v>106589</v>
      </c>
      <c r="I574">
        <v>0</v>
      </c>
      <c r="J574">
        <v>0</v>
      </c>
      <c r="K574">
        <v>0</v>
      </c>
      <c r="L574">
        <v>437720</v>
      </c>
    </row>
    <row r="575" spans="1:12" x14ac:dyDescent="0.25">
      <c r="A575" t="s">
        <v>811</v>
      </c>
      <c r="B575" t="s">
        <v>811</v>
      </c>
      <c r="C575" t="s">
        <v>722</v>
      </c>
      <c r="D575" t="s">
        <v>722</v>
      </c>
      <c r="E575">
        <v>1631399</v>
      </c>
      <c r="G575">
        <v>891308</v>
      </c>
      <c r="H575">
        <v>254218</v>
      </c>
      <c r="I575">
        <v>0</v>
      </c>
      <c r="J575">
        <v>0</v>
      </c>
      <c r="K575">
        <v>0</v>
      </c>
      <c r="L575">
        <v>799385</v>
      </c>
    </row>
    <row r="576" spans="1:12" x14ac:dyDescent="0.25">
      <c r="A576" t="s">
        <v>811</v>
      </c>
      <c r="B576" t="s">
        <v>811</v>
      </c>
      <c r="C576" t="s">
        <v>527</v>
      </c>
      <c r="D576" t="s">
        <v>527</v>
      </c>
      <c r="E576">
        <v>566874</v>
      </c>
      <c r="G576">
        <v>288388</v>
      </c>
      <c r="H576">
        <v>50219</v>
      </c>
      <c r="I576">
        <v>0</v>
      </c>
      <c r="J576">
        <v>0</v>
      </c>
      <c r="K576">
        <v>0</v>
      </c>
      <c r="L576">
        <v>277768</v>
      </c>
    </row>
    <row r="577" spans="1:12" x14ac:dyDescent="0.25">
      <c r="A577" t="s">
        <v>811</v>
      </c>
      <c r="B577" t="s">
        <v>811</v>
      </c>
      <c r="C577" t="s">
        <v>581</v>
      </c>
      <c r="D577" t="s">
        <v>581</v>
      </c>
      <c r="E577">
        <v>709415</v>
      </c>
      <c r="G577">
        <v>378315</v>
      </c>
      <c r="H577">
        <v>130107</v>
      </c>
      <c r="I577">
        <v>0</v>
      </c>
      <c r="J577">
        <v>0</v>
      </c>
      <c r="K577">
        <v>0</v>
      </c>
      <c r="L577">
        <v>347613</v>
      </c>
    </row>
    <row r="578" spans="1:12" x14ac:dyDescent="0.25">
      <c r="A578" t="s">
        <v>811</v>
      </c>
      <c r="B578" t="s">
        <v>811</v>
      </c>
      <c r="C578" t="s">
        <v>712</v>
      </c>
      <c r="D578" t="s">
        <v>712</v>
      </c>
      <c r="E578">
        <v>1534428</v>
      </c>
      <c r="G578">
        <v>858574</v>
      </c>
      <c r="H578">
        <v>250862</v>
      </c>
      <c r="I578">
        <v>0</v>
      </c>
      <c r="J578">
        <v>0</v>
      </c>
      <c r="K578">
        <v>0</v>
      </c>
      <c r="L578">
        <v>751869</v>
      </c>
    </row>
    <row r="579" spans="1:12" x14ac:dyDescent="0.25">
      <c r="A579" t="s">
        <v>811</v>
      </c>
      <c r="B579" t="s">
        <v>811</v>
      </c>
      <c r="C579" t="s">
        <v>602</v>
      </c>
      <c r="D579" t="s">
        <v>602</v>
      </c>
      <c r="E579">
        <v>795332</v>
      </c>
      <c r="G579">
        <v>463510</v>
      </c>
      <c r="H579">
        <v>201940</v>
      </c>
      <c r="I579">
        <v>0</v>
      </c>
      <c r="J579">
        <v>0</v>
      </c>
      <c r="K579">
        <v>0</v>
      </c>
      <c r="L579">
        <v>389712</v>
      </c>
    </row>
    <row r="580" spans="1:12" x14ac:dyDescent="0.25">
      <c r="A580" t="s">
        <v>811</v>
      </c>
      <c r="B580" t="s">
        <v>811</v>
      </c>
      <c r="C580" t="s">
        <v>518</v>
      </c>
      <c r="D580" t="s">
        <v>518</v>
      </c>
      <c r="E580">
        <v>546121</v>
      </c>
      <c r="G580">
        <v>372065</v>
      </c>
      <c r="H580">
        <v>144680</v>
      </c>
      <c r="I580">
        <v>0</v>
      </c>
      <c r="J580">
        <v>0</v>
      </c>
      <c r="K580">
        <v>0</v>
      </c>
      <c r="L580">
        <v>267599</v>
      </c>
    </row>
    <row r="581" spans="1:12" x14ac:dyDescent="0.25">
      <c r="A581" t="s">
        <v>811</v>
      </c>
      <c r="B581" t="s">
        <v>811</v>
      </c>
      <c r="C581" t="s">
        <v>748</v>
      </c>
      <c r="D581" t="s">
        <v>748</v>
      </c>
      <c r="E581">
        <v>2551731</v>
      </c>
      <c r="G581">
        <v>2348542</v>
      </c>
      <c r="H581">
        <v>1291404</v>
      </c>
      <c r="I581">
        <v>0</v>
      </c>
      <c r="J581">
        <v>0</v>
      </c>
      <c r="K581">
        <v>0</v>
      </c>
      <c r="L581">
        <v>1250348</v>
      </c>
    </row>
    <row r="582" spans="1:12" x14ac:dyDescent="0.25">
      <c r="A582" t="s">
        <v>811</v>
      </c>
      <c r="B582" t="s">
        <v>811</v>
      </c>
      <c r="C582" t="s">
        <v>710</v>
      </c>
      <c r="D582" t="s">
        <v>710</v>
      </c>
      <c r="E582">
        <v>1527628</v>
      </c>
      <c r="G582">
        <v>851395</v>
      </c>
      <c r="H582">
        <v>299316</v>
      </c>
      <c r="I582">
        <v>0</v>
      </c>
      <c r="J582">
        <v>0</v>
      </c>
      <c r="K582">
        <v>0</v>
      </c>
      <c r="L582">
        <v>748537</v>
      </c>
    </row>
    <row r="583" spans="1:12" x14ac:dyDescent="0.25">
      <c r="A583" t="s">
        <v>811</v>
      </c>
      <c r="B583" t="s">
        <v>811</v>
      </c>
      <c r="C583" t="s">
        <v>644</v>
      </c>
      <c r="D583" t="s">
        <v>644</v>
      </c>
      <c r="E583">
        <v>993376</v>
      </c>
      <c r="G583">
        <v>582450</v>
      </c>
      <c r="H583">
        <v>242462</v>
      </c>
      <c r="I583">
        <v>0</v>
      </c>
      <c r="J583">
        <v>0</v>
      </c>
      <c r="K583">
        <v>0</v>
      </c>
      <c r="L583">
        <v>486754</v>
      </c>
    </row>
    <row r="584" spans="1:12" x14ac:dyDescent="0.25">
      <c r="A584" t="s">
        <v>811</v>
      </c>
      <c r="B584" t="s">
        <v>811</v>
      </c>
      <c r="C584" t="s">
        <v>664</v>
      </c>
      <c r="D584" t="s">
        <v>664</v>
      </c>
      <c r="E584">
        <v>1099560</v>
      </c>
      <c r="G584">
        <v>610724</v>
      </c>
      <c r="H584">
        <v>208278</v>
      </c>
      <c r="I584">
        <v>0</v>
      </c>
      <c r="J584">
        <v>0</v>
      </c>
      <c r="K584">
        <v>0</v>
      </c>
      <c r="L584">
        <v>538784</v>
      </c>
    </row>
    <row r="585" spans="1:12" x14ac:dyDescent="0.25">
      <c r="A585" t="s">
        <v>811</v>
      </c>
      <c r="B585" t="s">
        <v>811</v>
      </c>
      <c r="C585" t="s">
        <v>617</v>
      </c>
      <c r="D585" t="s">
        <v>617</v>
      </c>
      <c r="E585">
        <v>881250</v>
      </c>
      <c r="G585">
        <v>427669</v>
      </c>
      <c r="H585">
        <v>87989</v>
      </c>
      <c r="I585">
        <v>0</v>
      </c>
      <c r="J585">
        <v>0</v>
      </c>
      <c r="K585">
        <v>0</v>
      </c>
      <c r="L585">
        <v>431812</v>
      </c>
    </row>
    <row r="586" spans="1:12" x14ac:dyDescent="0.25">
      <c r="A586" t="s">
        <v>811</v>
      </c>
      <c r="B586" t="s">
        <v>811</v>
      </c>
      <c r="C586" t="s">
        <v>593</v>
      </c>
      <c r="D586" t="s">
        <v>593</v>
      </c>
      <c r="E586">
        <v>751553</v>
      </c>
      <c r="G586">
        <v>289412</v>
      </c>
      <c r="H586">
        <v>81870</v>
      </c>
      <c r="I586">
        <v>0</v>
      </c>
      <c r="J586">
        <v>0</v>
      </c>
      <c r="K586">
        <v>0</v>
      </c>
      <c r="L586">
        <v>368260</v>
      </c>
    </row>
    <row r="587" spans="1:12" x14ac:dyDescent="0.25">
      <c r="A587" t="s">
        <v>811</v>
      </c>
      <c r="B587" t="s">
        <v>811</v>
      </c>
      <c r="C587" t="s">
        <v>583</v>
      </c>
      <c r="D587" t="s">
        <v>583</v>
      </c>
      <c r="E587">
        <v>716457</v>
      </c>
      <c r="G587">
        <v>342881</v>
      </c>
      <c r="H587">
        <v>105289</v>
      </c>
      <c r="I587">
        <v>0</v>
      </c>
      <c r="J587">
        <v>0</v>
      </c>
      <c r="K587">
        <v>0</v>
      </c>
      <c r="L587">
        <v>351063</v>
      </c>
    </row>
    <row r="588" spans="1:12" x14ac:dyDescent="0.25">
      <c r="A588" t="s">
        <v>811</v>
      </c>
      <c r="B588" t="s">
        <v>811</v>
      </c>
      <c r="C588" t="s">
        <v>668</v>
      </c>
      <c r="D588" t="s">
        <v>668</v>
      </c>
      <c r="E588">
        <v>1135707</v>
      </c>
      <c r="G588">
        <v>687410</v>
      </c>
      <c r="H588">
        <v>418947</v>
      </c>
      <c r="I588">
        <v>0</v>
      </c>
      <c r="J588">
        <v>0</v>
      </c>
      <c r="K588">
        <v>0</v>
      </c>
      <c r="L588">
        <v>556496</v>
      </c>
    </row>
    <row r="589" spans="1:12" x14ac:dyDescent="0.25">
      <c r="A589" t="s">
        <v>811</v>
      </c>
      <c r="B589" t="s">
        <v>811</v>
      </c>
      <c r="C589" t="s">
        <v>587</v>
      </c>
      <c r="D589" t="s">
        <v>587</v>
      </c>
      <c r="E589">
        <v>726465</v>
      </c>
      <c r="G589">
        <v>463854</v>
      </c>
      <c r="H589">
        <v>223506</v>
      </c>
      <c r="I589">
        <v>0</v>
      </c>
      <c r="J589">
        <v>0</v>
      </c>
      <c r="K589">
        <v>0</v>
      </c>
      <c r="L589">
        <v>355967</v>
      </c>
    </row>
    <row r="590" spans="1:12" x14ac:dyDescent="0.25">
      <c r="A590" t="s">
        <v>804</v>
      </c>
      <c r="B590" t="s">
        <v>804</v>
      </c>
      <c r="C590" t="s">
        <v>296</v>
      </c>
      <c r="D590" t="s">
        <v>296</v>
      </c>
      <c r="E590">
        <v>377988</v>
      </c>
      <c r="F590" s="23">
        <v>44229</v>
      </c>
      <c r="G590">
        <v>258334</v>
      </c>
      <c r="H590">
        <v>164654</v>
      </c>
      <c r="I590">
        <v>7037</v>
      </c>
      <c r="J590">
        <v>35</v>
      </c>
      <c r="K590">
        <v>7000</v>
      </c>
      <c r="L590">
        <v>65100</v>
      </c>
    </row>
    <row r="591" spans="1:12" x14ac:dyDescent="0.25">
      <c r="A591" t="s">
        <v>804</v>
      </c>
      <c r="B591" t="s">
        <v>804</v>
      </c>
      <c r="C591" t="s">
        <v>260</v>
      </c>
      <c r="D591" t="s">
        <v>260</v>
      </c>
      <c r="E591">
        <v>436868</v>
      </c>
      <c r="F591" s="23">
        <v>44229</v>
      </c>
      <c r="G591">
        <v>279099</v>
      </c>
      <c r="H591">
        <v>161408</v>
      </c>
      <c r="I591">
        <v>8134</v>
      </c>
      <c r="J591">
        <v>74</v>
      </c>
      <c r="K591">
        <v>8043</v>
      </c>
      <c r="L591">
        <v>51504</v>
      </c>
    </row>
    <row r="592" spans="1:12" x14ac:dyDescent="0.25">
      <c r="A592" t="s">
        <v>804</v>
      </c>
      <c r="B592" t="s">
        <v>804</v>
      </c>
      <c r="C592" t="s">
        <v>205</v>
      </c>
      <c r="D592" t="s">
        <v>205</v>
      </c>
      <c r="E592">
        <v>327391</v>
      </c>
      <c r="F592" s="23">
        <v>44229</v>
      </c>
      <c r="G592">
        <v>202148</v>
      </c>
      <c r="H592">
        <v>111955</v>
      </c>
      <c r="I592">
        <v>4559</v>
      </c>
      <c r="J592">
        <v>54</v>
      </c>
      <c r="K592">
        <v>4500</v>
      </c>
      <c r="L592">
        <v>26325</v>
      </c>
    </row>
    <row r="593" spans="1:12" x14ac:dyDescent="0.25">
      <c r="A593" t="s">
        <v>804</v>
      </c>
      <c r="B593" t="s">
        <v>804</v>
      </c>
      <c r="C593" t="s">
        <v>366</v>
      </c>
      <c r="D593" t="s">
        <v>366</v>
      </c>
      <c r="E593">
        <v>415946</v>
      </c>
      <c r="F593" s="23">
        <v>44229</v>
      </c>
      <c r="G593">
        <v>283802</v>
      </c>
      <c r="H593">
        <v>190594</v>
      </c>
      <c r="I593">
        <v>7250</v>
      </c>
      <c r="J593">
        <v>34</v>
      </c>
      <c r="K593">
        <v>7199</v>
      </c>
      <c r="L593">
        <v>104556</v>
      </c>
    </row>
    <row r="594" spans="1:12" x14ac:dyDescent="0.25">
      <c r="A594" t="s">
        <v>804</v>
      </c>
      <c r="B594" t="s">
        <v>804</v>
      </c>
      <c r="C594" t="s">
        <v>276</v>
      </c>
      <c r="D594" t="s">
        <v>276</v>
      </c>
      <c r="E594">
        <v>484233</v>
      </c>
      <c r="F594" s="23">
        <v>44229</v>
      </c>
      <c r="G594">
        <v>330932</v>
      </c>
      <c r="H594">
        <v>211903</v>
      </c>
      <c r="I594">
        <v>6360</v>
      </c>
      <c r="J594">
        <v>75</v>
      </c>
      <c r="K594">
        <v>6273</v>
      </c>
      <c r="L594">
        <v>56247</v>
      </c>
    </row>
    <row r="595" spans="1:12" x14ac:dyDescent="0.25">
      <c r="A595" t="s">
        <v>804</v>
      </c>
      <c r="B595" t="s">
        <v>804</v>
      </c>
      <c r="C595" t="s">
        <v>337</v>
      </c>
      <c r="D595" t="s">
        <v>337</v>
      </c>
      <c r="E595">
        <v>433737</v>
      </c>
      <c r="F595" s="23">
        <v>44229</v>
      </c>
      <c r="G595">
        <v>303987</v>
      </c>
      <c r="H595">
        <v>209259</v>
      </c>
      <c r="I595">
        <v>10168</v>
      </c>
      <c r="J595">
        <v>53</v>
      </c>
      <c r="K595">
        <v>10104</v>
      </c>
      <c r="L595">
        <v>88114</v>
      </c>
    </row>
    <row r="596" spans="1:12" x14ac:dyDescent="0.25">
      <c r="A596" t="s">
        <v>804</v>
      </c>
      <c r="B596" t="s">
        <v>804</v>
      </c>
      <c r="C596" t="s">
        <v>227</v>
      </c>
      <c r="D596" t="s">
        <v>227</v>
      </c>
      <c r="E596">
        <v>277335</v>
      </c>
      <c r="F596" s="23">
        <v>44229</v>
      </c>
      <c r="G596">
        <v>173390</v>
      </c>
      <c r="H596">
        <v>101178</v>
      </c>
      <c r="I596">
        <v>8609</v>
      </c>
      <c r="J596">
        <v>68</v>
      </c>
      <c r="K596">
        <v>8530</v>
      </c>
      <c r="L596">
        <v>39234</v>
      </c>
    </row>
    <row r="597" spans="1:12" x14ac:dyDescent="0.25">
      <c r="A597" t="s">
        <v>804</v>
      </c>
      <c r="B597" t="s">
        <v>804</v>
      </c>
      <c r="C597" t="s">
        <v>466</v>
      </c>
      <c r="D597" t="s">
        <v>466</v>
      </c>
      <c r="E597">
        <v>917534</v>
      </c>
      <c r="F597" s="23">
        <v>44229</v>
      </c>
      <c r="G597">
        <v>676784</v>
      </c>
      <c r="H597">
        <v>470030</v>
      </c>
      <c r="I597">
        <v>32351</v>
      </c>
      <c r="J597">
        <v>420</v>
      </c>
      <c r="K597">
        <v>31817</v>
      </c>
      <c r="L597">
        <v>219114</v>
      </c>
    </row>
    <row r="598" spans="1:12" x14ac:dyDescent="0.25">
      <c r="A598" t="s">
        <v>806</v>
      </c>
      <c r="B598" t="s">
        <v>806</v>
      </c>
      <c r="C598" t="s">
        <v>645</v>
      </c>
      <c r="D598" t="s">
        <v>645</v>
      </c>
      <c r="E598">
        <v>4380793</v>
      </c>
      <c r="F598" s="23">
        <v>44227</v>
      </c>
      <c r="G598">
        <v>2172907</v>
      </c>
      <c r="H598">
        <v>746386</v>
      </c>
      <c r="I598">
        <v>25765</v>
      </c>
      <c r="J598">
        <v>457</v>
      </c>
      <c r="K598">
        <v>25308</v>
      </c>
      <c r="L598">
        <v>504243</v>
      </c>
    </row>
    <row r="599" spans="1:12" x14ac:dyDescent="0.25">
      <c r="A599" t="s">
        <v>806</v>
      </c>
      <c r="B599" t="s">
        <v>806</v>
      </c>
      <c r="C599" t="s">
        <v>643</v>
      </c>
      <c r="D599" t="s">
        <v>643</v>
      </c>
      <c r="E599">
        <v>3673849</v>
      </c>
      <c r="F599" s="23">
        <v>44227</v>
      </c>
      <c r="G599">
        <v>1589498</v>
      </c>
      <c r="H599">
        <v>498586</v>
      </c>
      <c r="I599">
        <v>21280</v>
      </c>
      <c r="J599">
        <v>108</v>
      </c>
      <c r="K599">
        <v>21172</v>
      </c>
      <c r="L599">
        <v>493465</v>
      </c>
    </row>
    <row r="600" spans="1:12" x14ac:dyDescent="0.25">
      <c r="A600" t="s">
        <v>806</v>
      </c>
      <c r="B600" t="s">
        <v>806</v>
      </c>
      <c r="C600" t="s">
        <v>398</v>
      </c>
      <c r="D600" t="s">
        <v>398</v>
      </c>
      <c r="E600">
        <v>2398709</v>
      </c>
      <c r="F600" s="23">
        <v>44227</v>
      </c>
      <c r="G600">
        <v>1135268</v>
      </c>
      <c r="H600">
        <v>349925</v>
      </c>
      <c r="I600">
        <v>5040</v>
      </c>
      <c r="J600">
        <v>152</v>
      </c>
      <c r="K600">
        <v>4885</v>
      </c>
      <c r="L600">
        <v>125671</v>
      </c>
    </row>
    <row r="601" spans="1:12" x14ac:dyDescent="0.25">
      <c r="A601" t="s">
        <v>806</v>
      </c>
      <c r="B601" t="s">
        <v>806</v>
      </c>
      <c r="C601" t="s">
        <v>515</v>
      </c>
      <c r="D601" t="s">
        <v>515</v>
      </c>
      <c r="E601">
        <v>2549935</v>
      </c>
      <c r="F601" s="23">
        <v>44227</v>
      </c>
      <c r="G601">
        <v>1015454</v>
      </c>
      <c r="H601">
        <v>375261</v>
      </c>
      <c r="I601">
        <v>9972</v>
      </c>
      <c r="J601">
        <v>143</v>
      </c>
      <c r="K601">
        <v>9828</v>
      </c>
      <c r="L601">
        <v>272000</v>
      </c>
    </row>
    <row r="602" spans="1:12" x14ac:dyDescent="0.25">
      <c r="A602" t="s">
        <v>806</v>
      </c>
      <c r="B602" t="s">
        <v>806</v>
      </c>
      <c r="C602" t="s">
        <v>507</v>
      </c>
      <c r="D602" t="s">
        <v>507</v>
      </c>
      <c r="E602">
        <v>1838771</v>
      </c>
      <c r="F602" s="23">
        <v>44209</v>
      </c>
      <c r="G602">
        <v>871164</v>
      </c>
      <c r="H602">
        <v>265607</v>
      </c>
      <c r="I602">
        <v>16616</v>
      </c>
      <c r="J602">
        <v>203</v>
      </c>
      <c r="K602">
        <v>16412</v>
      </c>
      <c r="L602">
        <v>262346</v>
      </c>
    </row>
    <row r="603" spans="1:12" x14ac:dyDescent="0.25">
      <c r="A603" t="s">
        <v>806</v>
      </c>
      <c r="B603" t="s">
        <v>806</v>
      </c>
      <c r="C603" t="s">
        <v>374</v>
      </c>
      <c r="D603" t="s">
        <v>374</v>
      </c>
      <c r="E603">
        <v>1372287</v>
      </c>
      <c r="F603" s="23">
        <v>44206</v>
      </c>
      <c r="G603">
        <v>614711</v>
      </c>
      <c r="H603">
        <v>180775</v>
      </c>
      <c r="I603">
        <v>10090</v>
      </c>
      <c r="J603">
        <v>203</v>
      </c>
      <c r="K603">
        <v>9887</v>
      </c>
      <c r="L603">
        <v>112124</v>
      </c>
    </row>
    <row r="604" spans="1:12" x14ac:dyDescent="0.25">
      <c r="A604" t="s">
        <v>806</v>
      </c>
      <c r="B604" t="s">
        <v>806</v>
      </c>
      <c r="C604" t="s">
        <v>597</v>
      </c>
      <c r="D604" t="s">
        <v>597</v>
      </c>
      <c r="E604">
        <v>2468371</v>
      </c>
      <c r="F604" s="23">
        <v>44227</v>
      </c>
      <c r="G604">
        <v>1270889</v>
      </c>
      <c r="H604">
        <v>418182</v>
      </c>
      <c r="I604">
        <v>16919</v>
      </c>
      <c r="J604">
        <v>290</v>
      </c>
      <c r="K604">
        <v>16629</v>
      </c>
      <c r="L604">
        <v>385194</v>
      </c>
    </row>
    <row r="605" spans="1:12" x14ac:dyDescent="0.25">
      <c r="A605" t="s">
        <v>806</v>
      </c>
      <c r="B605" t="s">
        <v>806</v>
      </c>
      <c r="C605" t="s">
        <v>167</v>
      </c>
      <c r="D605" t="s">
        <v>167</v>
      </c>
      <c r="E605">
        <v>4616509</v>
      </c>
      <c r="F605" s="23">
        <v>44192</v>
      </c>
      <c r="G605">
        <v>2165409</v>
      </c>
      <c r="H605">
        <v>643824</v>
      </c>
      <c r="I605">
        <v>17906</v>
      </c>
      <c r="J605">
        <v>228</v>
      </c>
      <c r="K605">
        <v>17675</v>
      </c>
      <c r="L605">
        <v>21427</v>
      </c>
    </row>
    <row r="606" spans="1:12" x14ac:dyDescent="0.25">
      <c r="A606" t="s">
        <v>806</v>
      </c>
      <c r="B606" t="s">
        <v>806</v>
      </c>
      <c r="C606" t="s">
        <v>573</v>
      </c>
      <c r="D606" t="s">
        <v>573</v>
      </c>
      <c r="E606">
        <v>1302156</v>
      </c>
      <c r="F606" s="23">
        <v>44227</v>
      </c>
      <c r="G606">
        <v>692255</v>
      </c>
      <c r="H606">
        <v>337171</v>
      </c>
      <c r="I606">
        <v>9132</v>
      </c>
      <c r="J606">
        <v>141</v>
      </c>
      <c r="K606">
        <v>8991</v>
      </c>
      <c r="L606">
        <v>331758</v>
      </c>
    </row>
    <row r="607" spans="1:12" x14ac:dyDescent="0.25">
      <c r="A607" t="s">
        <v>806</v>
      </c>
      <c r="B607" t="s">
        <v>806</v>
      </c>
      <c r="C607" t="s">
        <v>554</v>
      </c>
      <c r="D607" t="s">
        <v>554</v>
      </c>
      <c r="E607">
        <v>2384239</v>
      </c>
      <c r="F607" s="23">
        <v>44227</v>
      </c>
      <c r="G607">
        <v>1752196</v>
      </c>
      <c r="H607">
        <v>642554</v>
      </c>
      <c r="I607">
        <v>11549</v>
      </c>
      <c r="J607">
        <v>178</v>
      </c>
      <c r="K607">
        <v>11371</v>
      </c>
      <c r="L607">
        <v>313999</v>
      </c>
    </row>
    <row r="608" spans="1:12" x14ac:dyDescent="0.25">
      <c r="A608" t="s">
        <v>806</v>
      </c>
      <c r="B608" t="s">
        <v>806</v>
      </c>
      <c r="C608" t="s">
        <v>517</v>
      </c>
      <c r="D608" t="s">
        <v>517</v>
      </c>
      <c r="E608">
        <v>3223642</v>
      </c>
      <c r="F608" s="23">
        <v>44227</v>
      </c>
      <c r="G608">
        <v>1433455</v>
      </c>
      <c r="H608">
        <v>388341</v>
      </c>
      <c r="I608">
        <v>21610</v>
      </c>
      <c r="J608">
        <v>234</v>
      </c>
      <c r="K608">
        <v>21376</v>
      </c>
      <c r="L608">
        <v>278225</v>
      </c>
    </row>
    <row r="609" spans="1:12" x14ac:dyDescent="0.25">
      <c r="A609" t="s">
        <v>806</v>
      </c>
      <c r="B609" t="s">
        <v>806</v>
      </c>
      <c r="C609" t="s">
        <v>526</v>
      </c>
      <c r="D609" t="s">
        <v>526</v>
      </c>
      <c r="E609">
        <v>2149066</v>
      </c>
      <c r="F609" s="23">
        <v>44227</v>
      </c>
      <c r="G609">
        <v>995084</v>
      </c>
      <c r="H609">
        <v>438892</v>
      </c>
      <c r="I609">
        <v>7494</v>
      </c>
      <c r="J609">
        <v>138</v>
      </c>
      <c r="K609">
        <v>7354</v>
      </c>
      <c r="L609">
        <v>279984</v>
      </c>
    </row>
    <row r="610" spans="1:12" x14ac:dyDescent="0.25">
      <c r="A610" t="s">
        <v>806</v>
      </c>
      <c r="B610" t="s">
        <v>806</v>
      </c>
      <c r="C610" t="s">
        <v>547</v>
      </c>
      <c r="D610" t="s">
        <v>547</v>
      </c>
      <c r="E610">
        <v>1799541</v>
      </c>
      <c r="F610" s="23">
        <v>44206</v>
      </c>
      <c r="G610">
        <v>795903</v>
      </c>
      <c r="H610">
        <v>236840</v>
      </c>
      <c r="I610">
        <v>10992</v>
      </c>
      <c r="J610">
        <v>158</v>
      </c>
      <c r="K610">
        <v>10832</v>
      </c>
      <c r="L610">
        <v>308681</v>
      </c>
    </row>
    <row r="611" spans="1:12" x14ac:dyDescent="0.25">
      <c r="A611" t="s">
        <v>806</v>
      </c>
      <c r="B611" t="s">
        <v>806</v>
      </c>
      <c r="C611" t="s">
        <v>424</v>
      </c>
      <c r="D611" t="s">
        <v>424</v>
      </c>
      <c r="E611">
        <v>3257983</v>
      </c>
      <c r="F611" s="23">
        <v>44226</v>
      </c>
      <c r="G611">
        <v>1589704</v>
      </c>
      <c r="H611">
        <v>448292</v>
      </c>
      <c r="I611">
        <v>19850</v>
      </c>
      <c r="J611">
        <v>225</v>
      </c>
      <c r="K611">
        <v>19624</v>
      </c>
      <c r="L611">
        <v>157347</v>
      </c>
    </row>
    <row r="612" spans="1:12" x14ac:dyDescent="0.25">
      <c r="A612" t="s">
        <v>806</v>
      </c>
      <c r="B612" t="s">
        <v>806</v>
      </c>
      <c r="C612" t="s">
        <v>633</v>
      </c>
      <c r="D612" t="s">
        <v>633</v>
      </c>
      <c r="E612">
        <v>4465344</v>
      </c>
      <c r="F612" s="23">
        <v>44209</v>
      </c>
      <c r="G612">
        <v>2221830</v>
      </c>
      <c r="H612">
        <v>749751</v>
      </c>
      <c r="I612">
        <v>44028</v>
      </c>
      <c r="J612">
        <v>377</v>
      </c>
      <c r="K612">
        <v>43650</v>
      </c>
      <c r="L612">
        <v>487223</v>
      </c>
    </row>
    <row r="613" spans="1:12" x14ac:dyDescent="0.25">
      <c r="A613" t="s">
        <v>806</v>
      </c>
      <c r="B613" t="s">
        <v>806</v>
      </c>
      <c r="C613" t="s">
        <v>540</v>
      </c>
      <c r="D613" t="s">
        <v>540</v>
      </c>
      <c r="E613">
        <v>2461056</v>
      </c>
      <c r="F613" s="23">
        <v>44227</v>
      </c>
      <c r="G613">
        <v>1189235</v>
      </c>
      <c r="H613">
        <v>399451</v>
      </c>
      <c r="I613">
        <v>11717</v>
      </c>
      <c r="J613">
        <v>330</v>
      </c>
      <c r="K613">
        <v>11385</v>
      </c>
      <c r="L613">
        <v>302428</v>
      </c>
    </row>
    <row r="614" spans="1:12" x14ac:dyDescent="0.25">
      <c r="A614" t="s">
        <v>806</v>
      </c>
      <c r="B614" t="s">
        <v>806</v>
      </c>
      <c r="C614" t="s">
        <v>391</v>
      </c>
      <c r="D614" t="s">
        <v>391</v>
      </c>
      <c r="E614">
        <v>1554203</v>
      </c>
      <c r="F614" s="23">
        <v>44227</v>
      </c>
      <c r="G614">
        <v>793094</v>
      </c>
      <c r="H614">
        <v>244431</v>
      </c>
      <c r="I614">
        <v>7720</v>
      </c>
      <c r="J614">
        <v>163</v>
      </c>
      <c r="K614">
        <v>7557</v>
      </c>
      <c r="L614">
        <v>122883</v>
      </c>
    </row>
    <row r="615" spans="1:12" x14ac:dyDescent="0.25">
      <c r="A615" t="s">
        <v>806</v>
      </c>
      <c r="B615" t="s">
        <v>806</v>
      </c>
      <c r="C615" t="s">
        <v>560</v>
      </c>
      <c r="D615" t="s">
        <v>560</v>
      </c>
      <c r="E615">
        <v>3683896</v>
      </c>
      <c r="F615" s="23">
        <v>44226</v>
      </c>
      <c r="G615">
        <v>1756682</v>
      </c>
      <c r="H615">
        <v>600482</v>
      </c>
      <c r="I615">
        <v>14794</v>
      </c>
      <c r="J615">
        <v>126</v>
      </c>
      <c r="K615">
        <v>14668</v>
      </c>
      <c r="L615">
        <v>320382</v>
      </c>
    </row>
    <row r="616" spans="1:12" x14ac:dyDescent="0.25">
      <c r="A616" t="s">
        <v>806</v>
      </c>
      <c r="B616" t="s">
        <v>806</v>
      </c>
      <c r="C616" t="s">
        <v>486</v>
      </c>
      <c r="D616" t="s">
        <v>486</v>
      </c>
      <c r="E616">
        <v>3712738</v>
      </c>
      <c r="F616" s="23">
        <v>44219</v>
      </c>
      <c r="G616">
        <v>1408673</v>
      </c>
      <c r="H616">
        <v>364360</v>
      </c>
      <c r="I616">
        <v>14941</v>
      </c>
      <c r="J616">
        <v>98</v>
      </c>
      <c r="K616">
        <v>14843</v>
      </c>
      <c r="L616">
        <v>231677</v>
      </c>
    </row>
    <row r="617" spans="1:12" x14ac:dyDescent="0.25">
      <c r="A617" t="s">
        <v>806</v>
      </c>
      <c r="B617" t="s">
        <v>806</v>
      </c>
      <c r="C617" t="s">
        <v>519</v>
      </c>
      <c r="D617" t="s">
        <v>519</v>
      </c>
      <c r="E617">
        <v>3498507</v>
      </c>
      <c r="F617" s="23">
        <v>44172</v>
      </c>
      <c r="G617">
        <v>1647985</v>
      </c>
      <c r="H617">
        <v>646236</v>
      </c>
      <c r="I617">
        <v>20215</v>
      </c>
      <c r="J617">
        <v>243</v>
      </c>
      <c r="K617">
        <v>19972</v>
      </c>
      <c r="L617">
        <v>279197</v>
      </c>
    </row>
    <row r="618" spans="1:12" x14ac:dyDescent="0.25">
      <c r="A618" t="s">
        <v>806</v>
      </c>
      <c r="B618" t="s">
        <v>806</v>
      </c>
      <c r="C618" t="s">
        <v>473</v>
      </c>
      <c r="D618" t="s">
        <v>473</v>
      </c>
      <c r="E618">
        <v>1952713</v>
      </c>
      <c r="F618" s="23">
        <v>44227</v>
      </c>
      <c r="G618">
        <v>939599</v>
      </c>
      <c r="H618">
        <v>238646</v>
      </c>
      <c r="I618">
        <v>16208</v>
      </c>
      <c r="J618">
        <v>356</v>
      </c>
      <c r="K618">
        <v>15852</v>
      </c>
      <c r="L618">
        <v>219353</v>
      </c>
    </row>
    <row r="619" spans="1:12" x14ac:dyDescent="0.25">
      <c r="A619" t="s">
        <v>806</v>
      </c>
      <c r="B619" t="s">
        <v>806</v>
      </c>
      <c r="C619" t="s">
        <v>494</v>
      </c>
      <c r="D619" t="s">
        <v>494</v>
      </c>
      <c r="E619">
        <v>990626</v>
      </c>
      <c r="F619" s="23">
        <v>44206</v>
      </c>
      <c r="G619">
        <v>447303</v>
      </c>
      <c r="H619">
        <v>129157</v>
      </c>
      <c r="I619">
        <v>7110</v>
      </c>
      <c r="J619">
        <v>79</v>
      </c>
      <c r="K619">
        <v>7031</v>
      </c>
      <c r="L619">
        <v>237615</v>
      </c>
    </row>
    <row r="620" spans="1:12" x14ac:dyDescent="0.25">
      <c r="A620" t="s">
        <v>806</v>
      </c>
      <c r="B620" t="s">
        <v>806</v>
      </c>
      <c r="C620" t="s">
        <v>550</v>
      </c>
      <c r="D620" t="s">
        <v>550</v>
      </c>
      <c r="E620">
        <v>3098637</v>
      </c>
      <c r="F620" s="23">
        <v>44227</v>
      </c>
      <c r="G620">
        <v>1597034</v>
      </c>
      <c r="H620">
        <v>537293</v>
      </c>
      <c r="I620">
        <v>20223</v>
      </c>
      <c r="J620">
        <v>220</v>
      </c>
      <c r="K620">
        <v>20003</v>
      </c>
      <c r="L620">
        <v>314631</v>
      </c>
    </row>
    <row r="621" spans="1:12" x14ac:dyDescent="0.25">
      <c r="A621" t="s">
        <v>806</v>
      </c>
      <c r="B621" t="s">
        <v>806</v>
      </c>
      <c r="C621" t="s">
        <v>511</v>
      </c>
      <c r="D621" t="s">
        <v>511</v>
      </c>
      <c r="E621">
        <v>1761152</v>
      </c>
      <c r="F621" s="23">
        <v>44227</v>
      </c>
      <c r="G621">
        <v>788675</v>
      </c>
      <c r="H621">
        <v>213371</v>
      </c>
      <c r="I621">
        <v>9968</v>
      </c>
      <c r="J621">
        <v>99</v>
      </c>
      <c r="K621">
        <v>9868</v>
      </c>
      <c r="L621">
        <v>268279</v>
      </c>
    </row>
    <row r="622" spans="1:12" x14ac:dyDescent="0.25">
      <c r="A622" t="s">
        <v>806</v>
      </c>
      <c r="B622" t="s">
        <v>806</v>
      </c>
      <c r="C622" t="s">
        <v>541</v>
      </c>
      <c r="D622" t="s">
        <v>541</v>
      </c>
      <c r="E622">
        <v>1579160</v>
      </c>
      <c r="F622" s="23">
        <v>44206</v>
      </c>
      <c r="G622">
        <v>708258</v>
      </c>
      <c r="H622">
        <v>253661</v>
      </c>
      <c r="I622">
        <v>13933</v>
      </c>
      <c r="J622">
        <v>293</v>
      </c>
      <c r="K622">
        <v>13640</v>
      </c>
      <c r="L622">
        <v>304727</v>
      </c>
    </row>
    <row r="623" spans="1:12" x14ac:dyDescent="0.25">
      <c r="A623" t="s">
        <v>806</v>
      </c>
      <c r="B623" t="s">
        <v>806</v>
      </c>
      <c r="C623" t="s">
        <v>492</v>
      </c>
      <c r="D623" t="s">
        <v>492</v>
      </c>
      <c r="E623">
        <v>1887577</v>
      </c>
      <c r="F623" s="23">
        <v>44206</v>
      </c>
      <c r="G623">
        <v>833824</v>
      </c>
      <c r="H623">
        <v>229745</v>
      </c>
      <c r="I623">
        <v>10348</v>
      </c>
      <c r="J623">
        <v>194</v>
      </c>
      <c r="K623">
        <v>10153</v>
      </c>
      <c r="L623">
        <v>237030</v>
      </c>
    </row>
    <row r="624" spans="1:12" x14ac:dyDescent="0.25">
      <c r="A624" t="s">
        <v>806</v>
      </c>
      <c r="B624" t="s">
        <v>806</v>
      </c>
      <c r="C624" t="s">
        <v>336</v>
      </c>
      <c r="D624" t="s">
        <v>336</v>
      </c>
      <c r="E624">
        <v>2632684</v>
      </c>
      <c r="F624" s="23">
        <v>44206</v>
      </c>
      <c r="G624">
        <v>1246314</v>
      </c>
      <c r="H624">
        <v>410120</v>
      </c>
      <c r="I624">
        <v>6814</v>
      </c>
      <c r="J624">
        <v>139</v>
      </c>
      <c r="K624">
        <v>6674</v>
      </c>
      <c r="L624">
        <v>86335</v>
      </c>
    </row>
    <row r="625" spans="1:12" x14ac:dyDescent="0.25">
      <c r="A625" t="s">
        <v>806</v>
      </c>
      <c r="B625" t="s">
        <v>806</v>
      </c>
      <c r="C625" t="s">
        <v>568</v>
      </c>
      <c r="D625" t="s">
        <v>568</v>
      </c>
      <c r="E625">
        <v>2496761</v>
      </c>
      <c r="F625" s="23">
        <v>44227</v>
      </c>
      <c r="G625">
        <v>1005224</v>
      </c>
      <c r="H625">
        <v>328351</v>
      </c>
      <c r="I625">
        <v>8720</v>
      </c>
      <c r="J625">
        <v>135</v>
      </c>
      <c r="K625">
        <v>8585</v>
      </c>
      <c r="L625">
        <v>327016</v>
      </c>
    </row>
    <row r="626" spans="1:12" x14ac:dyDescent="0.25">
      <c r="A626" t="s">
        <v>806</v>
      </c>
      <c r="B626" t="s">
        <v>806</v>
      </c>
      <c r="C626" t="s">
        <v>692</v>
      </c>
      <c r="D626" t="s">
        <v>692</v>
      </c>
      <c r="E626">
        <v>1674714</v>
      </c>
      <c r="F626" s="23">
        <v>44220</v>
      </c>
      <c r="G626">
        <v>1799728</v>
      </c>
      <c r="H626">
        <v>974353</v>
      </c>
      <c r="I626">
        <v>63353</v>
      </c>
      <c r="J626">
        <v>467</v>
      </c>
      <c r="K626">
        <v>62876</v>
      </c>
      <c r="L626">
        <v>707072</v>
      </c>
    </row>
    <row r="627" spans="1:12" x14ac:dyDescent="0.25">
      <c r="A627" t="s">
        <v>806</v>
      </c>
      <c r="B627" t="s">
        <v>806</v>
      </c>
      <c r="C627" t="s">
        <v>699</v>
      </c>
      <c r="D627" t="s">
        <v>699</v>
      </c>
      <c r="E627">
        <v>4661452</v>
      </c>
      <c r="F627" s="23">
        <v>44220</v>
      </c>
      <c r="G627">
        <v>2247039</v>
      </c>
      <c r="H627">
        <v>1071908</v>
      </c>
      <c r="I627">
        <v>55673</v>
      </c>
      <c r="J627">
        <v>461</v>
      </c>
      <c r="K627">
        <v>55207</v>
      </c>
      <c r="L627">
        <v>740447</v>
      </c>
    </row>
    <row r="628" spans="1:12" x14ac:dyDescent="0.25">
      <c r="A628" t="s">
        <v>806</v>
      </c>
      <c r="B628" t="s">
        <v>806</v>
      </c>
      <c r="C628" t="s">
        <v>513</v>
      </c>
      <c r="D628" t="s">
        <v>513</v>
      </c>
      <c r="E628">
        <v>3622727</v>
      </c>
      <c r="F628" s="23">
        <v>44227</v>
      </c>
      <c r="G628">
        <v>1690195</v>
      </c>
      <c r="H628">
        <v>509886</v>
      </c>
      <c r="I628">
        <v>21641</v>
      </c>
      <c r="J628">
        <v>282</v>
      </c>
      <c r="K628">
        <v>21359</v>
      </c>
      <c r="L628">
        <v>276557</v>
      </c>
    </row>
    <row r="629" spans="1:12" x14ac:dyDescent="0.25">
      <c r="A629" t="s">
        <v>806</v>
      </c>
      <c r="B629" t="s">
        <v>806</v>
      </c>
      <c r="C629" t="s">
        <v>500</v>
      </c>
      <c r="D629" t="s">
        <v>500</v>
      </c>
      <c r="E629">
        <v>3431386</v>
      </c>
      <c r="F629" s="23">
        <v>44227</v>
      </c>
      <c r="G629">
        <v>1604382</v>
      </c>
      <c r="H629">
        <v>555773</v>
      </c>
      <c r="I629">
        <v>12282</v>
      </c>
      <c r="J629">
        <v>266</v>
      </c>
      <c r="K629">
        <v>12016</v>
      </c>
      <c r="L629">
        <v>247375</v>
      </c>
    </row>
    <row r="630" spans="1:12" x14ac:dyDescent="0.25">
      <c r="A630" t="s">
        <v>806</v>
      </c>
      <c r="B630" t="s">
        <v>806</v>
      </c>
      <c r="C630" t="s">
        <v>641</v>
      </c>
      <c r="D630" t="s">
        <v>641</v>
      </c>
      <c r="E630">
        <v>4436275</v>
      </c>
      <c r="F630" s="23">
        <v>44227</v>
      </c>
      <c r="G630">
        <v>2347051</v>
      </c>
      <c r="H630">
        <v>889085</v>
      </c>
      <c r="I630">
        <v>59439</v>
      </c>
      <c r="J630">
        <v>848</v>
      </c>
      <c r="K630">
        <v>58588</v>
      </c>
      <c r="L630">
        <v>510255</v>
      </c>
    </row>
    <row r="631" spans="1:12" x14ac:dyDescent="0.25">
      <c r="A631" t="s">
        <v>806</v>
      </c>
      <c r="B631" t="s">
        <v>806</v>
      </c>
      <c r="C631" t="s">
        <v>499</v>
      </c>
      <c r="D631" t="s">
        <v>499</v>
      </c>
      <c r="E631">
        <v>1104021</v>
      </c>
      <c r="F631" s="23">
        <v>44206</v>
      </c>
      <c r="G631">
        <v>561456</v>
      </c>
      <c r="H631">
        <v>185949</v>
      </c>
      <c r="I631">
        <v>5232</v>
      </c>
      <c r="J631">
        <v>102</v>
      </c>
      <c r="K631">
        <v>5130</v>
      </c>
      <c r="L631">
        <v>242998</v>
      </c>
    </row>
    <row r="632" spans="1:12" x14ac:dyDescent="0.25">
      <c r="A632" t="s">
        <v>806</v>
      </c>
      <c r="B632" t="s">
        <v>806</v>
      </c>
      <c r="C632" t="s">
        <v>543</v>
      </c>
      <c r="D632" t="s">
        <v>543</v>
      </c>
      <c r="E632">
        <v>1338211</v>
      </c>
      <c r="F632" s="23">
        <v>44199</v>
      </c>
      <c r="G632">
        <v>658863</v>
      </c>
      <c r="H632">
        <v>254519</v>
      </c>
      <c r="I632">
        <v>12638</v>
      </c>
      <c r="J632">
        <v>217</v>
      </c>
      <c r="K632">
        <v>12421</v>
      </c>
      <c r="L632">
        <v>306044</v>
      </c>
    </row>
    <row r="633" spans="1:12" x14ac:dyDescent="0.25">
      <c r="A633" t="s">
        <v>806</v>
      </c>
      <c r="B633" t="s">
        <v>806</v>
      </c>
      <c r="C633" t="s">
        <v>487</v>
      </c>
      <c r="D633" t="s">
        <v>487</v>
      </c>
      <c r="E633">
        <v>4091380</v>
      </c>
      <c r="F633" s="23">
        <v>44226</v>
      </c>
      <c r="G633">
        <v>1852490</v>
      </c>
      <c r="H633">
        <v>537647</v>
      </c>
      <c r="I633">
        <v>13755</v>
      </c>
      <c r="J633">
        <v>349</v>
      </c>
      <c r="K633">
        <v>13406</v>
      </c>
      <c r="L633">
        <v>231661</v>
      </c>
    </row>
    <row r="634" spans="1:12" x14ac:dyDescent="0.25">
      <c r="A634" t="s">
        <v>806</v>
      </c>
      <c r="B634" t="s">
        <v>806</v>
      </c>
      <c r="C634" t="s">
        <v>509</v>
      </c>
      <c r="D634" t="s">
        <v>509</v>
      </c>
      <c r="E634">
        <v>1565678</v>
      </c>
      <c r="F634" s="23">
        <v>44227</v>
      </c>
      <c r="G634">
        <v>701190</v>
      </c>
      <c r="H634">
        <v>234481</v>
      </c>
      <c r="I634">
        <v>2920</v>
      </c>
      <c r="J634">
        <v>43</v>
      </c>
      <c r="K634">
        <v>2877</v>
      </c>
      <c r="L634">
        <v>261985</v>
      </c>
    </row>
    <row r="635" spans="1:12" x14ac:dyDescent="0.25">
      <c r="A635" t="s">
        <v>806</v>
      </c>
      <c r="B635" t="s">
        <v>806</v>
      </c>
      <c r="C635" t="s">
        <v>484</v>
      </c>
      <c r="D635" t="s">
        <v>484</v>
      </c>
      <c r="E635">
        <v>1670718</v>
      </c>
      <c r="F635" s="23">
        <v>44206</v>
      </c>
      <c r="G635">
        <v>819651</v>
      </c>
      <c r="H635">
        <v>251406</v>
      </c>
      <c r="I635">
        <v>11687</v>
      </c>
      <c r="J635">
        <v>202</v>
      </c>
      <c r="K635">
        <v>11482</v>
      </c>
      <c r="L635">
        <v>227562</v>
      </c>
    </row>
    <row r="636" spans="1:12" x14ac:dyDescent="0.25">
      <c r="A636" t="s">
        <v>806</v>
      </c>
      <c r="B636" t="s">
        <v>806</v>
      </c>
      <c r="C636" t="s">
        <v>569</v>
      </c>
      <c r="D636" t="s">
        <v>569</v>
      </c>
      <c r="E636">
        <v>4476072</v>
      </c>
      <c r="F636" s="23">
        <v>44216</v>
      </c>
      <c r="G636">
        <v>2189622</v>
      </c>
      <c r="H636">
        <v>667013</v>
      </c>
      <c r="I636">
        <v>22584</v>
      </c>
      <c r="J636">
        <v>235</v>
      </c>
      <c r="K636">
        <v>22349</v>
      </c>
      <c r="L636">
        <v>334116</v>
      </c>
    </row>
    <row r="637" spans="1:12" x14ac:dyDescent="0.25">
      <c r="A637" t="s">
        <v>806</v>
      </c>
      <c r="B637" t="s">
        <v>806</v>
      </c>
      <c r="C637" t="s">
        <v>557</v>
      </c>
      <c r="D637" t="s">
        <v>557</v>
      </c>
      <c r="E637">
        <v>2000755</v>
      </c>
      <c r="F637" s="23">
        <v>44161</v>
      </c>
      <c r="G637">
        <v>1132511</v>
      </c>
      <c r="H637">
        <v>379818</v>
      </c>
      <c r="I637">
        <v>36556</v>
      </c>
      <c r="J637">
        <v>663</v>
      </c>
      <c r="K637">
        <v>35892</v>
      </c>
      <c r="L637">
        <v>330818</v>
      </c>
    </row>
    <row r="638" spans="1:12" x14ac:dyDescent="0.25">
      <c r="A638" t="s">
        <v>806</v>
      </c>
      <c r="B638" t="s">
        <v>806</v>
      </c>
      <c r="C638" t="s">
        <v>401</v>
      </c>
      <c r="D638" t="s">
        <v>401</v>
      </c>
      <c r="E638">
        <v>1658005</v>
      </c>
      <c r="F638" s="23">
        <v>44206</v>
      </c>
      <c r="G638">
        <v>755119</v>
      </c>
      <c r="H638">
        <v>257048</v>
      </c>
      <c r="I638">
        <v>9231</v>
      </c>
      <c r="J638">
        <v>114</v>
      </c>
      <c r="K638">
        <v>9115</v>
      </c>
      <c r="L638">
        <v>128634</v>
      </c>
    </row>
    <row r="639" spans="1:12" x14ac:dyDescent="0.25">
      <c r="A639" t="s">
        <v>806</v>
      </c>
      <c r="B639" t="s">
        <v>806</v>
      </c>
      <c r="C639" t="s">
        <v>579</v>
      </c>
      <c r="D639" t="s">
        <v>579</v>
      </c>
      <c r="E639">
        <v>1795092</v>
      </c>
      <c r="F639" s="23">
        <v>44206</v>
      </c>
      <c r="G639">
        <v>923661</v>
      </c>
      <c r="H639">
        <v>290898</v>
      </c>
      <c r="I639">
        <v>6197</v>
      </c>
      <c r="J639">
        <v>110</v>
      </c>
      <c r="K639">
        <v>6087</v>
      </c>
      <c r="L639">
        <v>347795</v>
      </c>
    </row>
    <row r="640" spans="1:12" x14ac:dyDescent="0.25">
      <c r="A640" t="s">
        <v>806</v>
      </c>
      <c r="B640" t="s">
        <v>806</v>
      </c>
      <c r="C640" t="s">
        <v>695</v>
      </c>
      <c r="D640" t="s">
        <v>695</v>
      </c>
      <c r="E640">
        <v>4572951</v>
      </c>
      <c r="F640" s="23">
        <v>44206</v>
      </c>
      <c r="G640">
        <v>2251558</v>
      </c>
      <c r="H640">
        <v>859280</v>
      </c>
      <c r="I640">
        <v>82933</v>
      </c>
      <c r="J640">
        <v>1905</v>
      </c>
      <c r="K640">
        <v>81024</v>
      </c>
      <c r="L640">
        <v>727286</v>
      </c>
    </row>
    <row r="641" spans="1:12" x14ac:dyDescent="0.25">
      <c r="A641" t="s">
        <v>806</v>
      </c>
      <c r="B641" t="s">
        <v>806</v>
      </c>
      <c r="C641" t="s">
        <v>520</v>
      </c>
      <c r="D641" t="s">
        <v>520</v>
      </c>
      <c r="E641">
        <v>1438156</v>
      </c>
      <c r="F641" s="23">
        <v>44227</v>
      </c>
      <c r="G641">
        <v>608818</v>
      </c>
      <c r="H641">
        <v>147948</v>
      </c>
      <c r="I641">
        <v>4250</v>
      </c>
      <c r="J641">
        <v>53</v>
      </c>
      <c r="K641">
        <v>4197</v>
      </c>
      <c r="L641">
        <v>274094</v>
      </c>
    </row>
    <row r="642" spans="1:12" x14ac:dyDescent="0.25">
      <c r="A642" t="s">
        <v>806</v>
      </c>
      <c r="B642" t="s">
        <v>806</v>
      </c>
      <c r="C642" t="s">
        <v>471</v>
      </c>
      <c r="D642" t="s">
        <v>471</v>
      </c>
      <c r="E642">
        <v>1596909</v>
      </c>
      <c r="F642" s="23">
        <v>44210</v>
      </c>
      <c r="G642">
        <v>760960</v>
      </c>
      <c r="H642">
        <v>218775</v>
      </c>
      <c r="I642">
        <v>4424</v>
      </c>
      <c r="J642">
        <v>70</v>
      </c>
      <c r="K642">
        <v>4353</v>
      </c>
      <c r="L642">
        <v>209276</v>
      </c>
    </row>
    <row r="643" spans="1:12" x14ac:dyDescent="0.25">
      <c r="A643" t="s">
        <v>806</v>
      </c>
      <c r="B643" t="s">
        <v>806</v>
      </c>
      <c r="C643" t="s">
        <v>562</v>
      </c>
      <c r="D643" t="s">
        <v>562</v>
      </c>
      <c r="E643">
        <v>3560830</v>
      </c>
      <c r="F643" s="23">
        <v>44226</v>
      </c>
      <c r="G643">
        <v>1632782</v>
      </c>
      <c r="H643">
        <v>458054</v>
      </c>
      <c r="I643">
        <v>15617</v>
      </c>
      <c r="J643">
        <v>228</v>
      </c>
      <c r="K643">
        <v>15389</v>
      </c>
      <c r="L643">
        <v>322580</v>
      </c>
    </row>
    <row r="644" spans="1:12" x14ac:dyDescent="0.25">
      <c r="A644" t="s">
        <v>806</v>
      </c>
      <c r="B644" t="s">
        <v>806</v>
      </c>
      <c r="C644" t="s">
        <v>594</v>
      </c>
      <c r="D644" t="s">
        <v>594</v>
      </c>
      <c r="E644">
        <v>4013634</v>
      </c>
      <c r="F644" s="23">
        <v>44226</v>
      </c>
      <c r="G644">
        <v>1829019</v>
      </c>
      <c r="H644">
        <v>382178</v>
      </c>
      <c r="I644">
        <v>24410</v>
      </c>
      <c r="J644">
        <v>292</v>
      </c>
      <c r="K644">
        <v>24117</v>
      </c>
      <c r="L644">
        <v>380738</v>
      </c>
    </row>
    <row r="645" spans="1:12" x14ac:dyDescent="0.25">
      <c r="A645" t="s">
        <v>806</v>
      </c>
      <c r="B645" t="s">
        <v>806</v>
      </c>
      <c r="C645" t="s">
        <v>195</v>
      </c>
      <c r="D645" t="s">
        <v>195</v>
      </c>
      <c r="E645">
        <v>1218002</v>
      </c>
      <c r="F645" s="23">
        <v>44050</v>
      </c>
      <c r="G645">
        <v>627553</v>
      </c>
      <c r="H645">
        <v>143519</v>
      </c>
      <c r="I645">
        <v>12742</v>
      </c>
      <c r="J645">
        <v>128</v>
      </c>
      <c r="K645">
        <v>12613</v>
      </c>
      <c r="L645">
        <v>28152</v>
      </c>
    </row>
    <row r="646" spans="1:12" x14ac:dyDescent="0.25">
      <c r="A646" t="s">
        <v>806</v>
      </c>
      <c r="B646" t="s">
        <v>806</v>
      </c>
      <c r="C646" t="s">
        <v>746</v>
      </c>
      <c r="D646" t="s">
        <v>746</v>
      </c>
      <c r="E646">
        <v>4588455</v>
      </c>
      <c r="F646" s="23">
        <v>44178</v>
      </c>
      <c r="G646">
        <v>3106658</v>
      </c>
      <c r="H646">
        <v>1488333</v>
      </c>
      <c r="I646">
        <v>238839</v>
      </c>
      <c r="J646">
        <v>2651</v>
      </c>
      <c r="K646">
        <v>236165</v>
      </c>
      <c r="L646">
        <v>1357002</v>
      </c>
    </row>
    <row r="647" spans="1:12" x14ac:dyDescent="0.25">
      <c r="A647" t="s">
        <v>806</v>
      </c>
      <c r="B647" t="s">
        <v>806</v>
      </c>
      <c r="C647" t="s">
        <v>575</v>
      </c>
      <c r="D647" t="s">
        <v>575</v>
      </c>
      <c r="E647">
        <v>2665292</v>
      </c>
      <c r="F647" s="23">
        <v>44227</v>
      </c>
      <c r="G647">
        <v>1283534</v>
      </c>
      <c r="H647">
        <v>372559</v>
      </c>
      <c r="I647">
        <v>12440</v>
      </c>
      <c r="J647">
        <v>140</v>
      </c>
      <c r="K647">
        <v>12300</v>
      </c>
      <c r="L647">
        <v>340936</v>
      </c>
    </row>
    <row r="648" spans="1:12" x14ac:dyDescent="0.25">
      <c r="A648" t="s">
        <v>806</v>
      </c>
      <c r="B648" t="s">
        <v>806</v>
      </c>
      <c r="C648" t="s">
        <v>418</v>
      </c>
      <c r="D648" t="s">
        <v>418</v>
      </c>
      <c r="E648">
        <v>876055</v>
      </c>
      <c r="F648" s="23">
        <v>44206</v>
      </c>
      <c r="G648">
        <v>444352</v>
      </c>
      <c r="H648">
        <v>148388</v>
      </c>
      <c r="I648">
        <v>4268</v>
      </c>
      <c r="J648">
        <v>86</v>
      </c>
      <c r="K648">
        <v>4182</v>
      </c>
      <c r="L648">
        <v>145126</v>
      </c>
    </row>
    <row r="649" spans="1:12" x14ac:dyDescent="0.25">
      <c r="A649" t="s">
        <v>806</v>
      </c>
      <c r="B649" t="s">
        <v>806</v>
      </c>
      <c r="C649" t="s">
        <v>489</v>
      </c>
      <c r="D649" t="s">
        <v>489</v>
      </c>
      <c r="E649">
        <v>1847194</v>
      </c>
      <c r="F649" s="23">
        <v>44227</v>
      </c>
      <c r="G649">
        <v>860461</v>
      </c>
      <c r="H649">
        <v>219990</v>
      </c>
      <c r="I649">
        <v>10028</v>
      </c>
      <c r="J649">
        <v>182</v>
      </c>
      <c r="K649">
        <v>9846</v>
      </c>
      <c r="L649">
        <v>233510</v>
      </c>
    </row>
    <row r="650" spans="1:12" x14ac:dyDescent="0.25">
      <c r="A650" t="s">
        <v>806</v>
      </c>
      <c r="B650" t="s">
        <v>806</v>
      </c>
      <c r="C650" t="s">
        <v>458</v>
      </c>
      <c r="D650" t="s">
        <v>458</v>
      </c>
      <c r="E650">
        <v>2541894</v>
      </c>
      <c r="F650" s="23">
        <v>44225</v>
      </c>
      <c r="G650">
        <v>1207578</v>
      </c>
      <c r="H650">
        <v>418117</v>
      </c>
      <c r="I650">
        <v>20297</v>
      </c>
      <c r="J650">
        <v>402</v>
      </c>
      <c r="K650">
        <v>19893</v>
      </c>
      <c r="L650">
        <v>208527</v>
      </c>
    </row>
    <row r="651" spans="1:12" x14ac:dyDescent="0.25">
      <c r="A651" t="s">
        <v>806</v>
      </c>
      <c r="B651" t="s">
        <v>806</v>
      </c>
      <c r="C651" t="s">
        <v>529</v>
      </c>
      <c r="D651" t="s">
        <v>529</v>
      </c>
      <c r="E651">
        <v>2205170</v>
      </c>
      <c r="F651" s="23">
        <v>44227</v>
      </c>
      <c r="G651">
        <v>1017497</v>
      </c>
      <c r="H651">
        <v>307052</v>
      </c>
      <c r="I651">
        <v>8333</v>
      </c>
      <c r="J651">
        <v>80</v>
      </c>
      <c r="K651">
        <v>8252</v>
      </c>
      <c r="L651">
        <v>285611</v>
      </c>
    </row>
    <row r="652" spans="1:12" x14ac:dyDescent="0.25">
      <c r="A652" t="s">
        <v>806</v>
      </c>
      <c r="B652" t="s">
        <v>806</v>
      </c>
      <c r="C652" t="s">
        <v>721</v>
      </c>
      <c r="D652" t="s">
        <v>721</v>
      </c>
      <c r="E652">
        <v>3447405</v>
      </c>
      <c r="F652" s="23">
        <v>44227</v>
      </c>
      <c r="G652">
        <v>1764744</v>
      </c>
      <c r="H652">
        <v>842448</v>
      </c>
      <c r="I652">
        <v>69480</v>
      </c>
      <c r="J652">
        <v>898</v>
      </c>
      <c r="K652">
        <v>68567</v>
      </c>
      <c r="L652">
        <v>833144</v>
      </c>
    </row>
    <row r="653" spans="1:12" x14ac:dyDescent="0.25">
      <c r="A653" t="s">
        <v>806</v>
      </c>
      <c r="B653" t="s">
        <v>806</v>
      </c>
      <c r="C653" t="s">
        <v>559</v>
      </c>
      <c r="D653" t="s">
        <v>559</v>
      </c>
      <c r="E653">
        <v>2494533</v>
      </c>
      <c r="F653" s="23">
        <v>44227</v>
      </c>
      <c r="G653">
        <v>1335308</v>
      </c>
      <c r="H653">
        <v>462157</v>
      </c>
      <c r="I653">
        <v>11088</v>
      </c>
      <c r="J653">
        <v>116</v>
      </c>
      <c r="K653">
        <v>10972</v>
      </c>
      <c r="L653">
        <v>318308</v>
      </c>
    </row>
    <row r="654" spans="1:12" x14ac:dyDescent="0.25">
      <c r="A654" t="s">
        <v>806</v>
      </c>
      <c r="B654" t="s">
        <v>806</v>
      </c>
      <c r="C654" t="s">
        <v>607</v>
      </c>
      <c r="D654" t="s">
        <v>607</v>
      </c>
      <c r="E654">
        <v>4773138</v>
      </c>
      <c r="F654" s="23">
        <v>44209</v>
      </c>
      <c r="G654">
        <v>1390249</v>
      </c>
      <c r="H654">
        <v>443211</v>
      </c>
      <c r="I654">
        <v>39102</v>
      </c>
      <c r="J654">
        <v>349</v>
      </c>
      <c r="K654">
        <v>38752</v>
      </c>
      <c r="L654">
        <v>420010</v>
      </c>
    </row>
    <row r="655" spans="1:12" x14ac:dyDescent="0.25">
      <c r="A655" t="s">
        <v>806</v>
      </c>
      <c r="B655" t="s">
        <v>806</v>
      </c>
      <c r="C655" t="s">
        <v>436</v>
      </c>
      <c r="D655" t="s">
        <v>436</v>
      </c>
      <c r="E655">
        <v>4138605</v>
      </c>
      <c r="F655" s="23">
        <v>44221</v>
      </c>
      <c r="G655">
        <v>1264005</v>
      </c>
      <c r="H655">
        <v>467387</v>
      </c>
      <c r="I655">
        <v>31009</v>
      </c>
      <c r="J655">
        <v>269</v>
      </c>
      <c r="K655">
        <v>30737</v>
      </c>
      <c r="L655">
        <v>177208</v>
      </c>
    </row>
    <row r="656" spans="1:12" x14ac:dyDescent="0.25">
      <c r="A656" t="s">
        <v>806</v>
      </c>
      <c r="B656" t="s">
        <v>806</v>
      </c>
      <c r="C656" t="s">
        <v>532</v>
      </c>
      <c r="D656" t="s">
        <v>532</v>
      </c>
      <c r="E656">
        <v>2037225</v>
      </c>
      <c r="F656" s="23">
        <v>44209</v>
      </c>
      <c r="G656">
        <v>978332</v>
      </c>
      <c r="H656">
        <v>256931</v>
      </c>
      <c r="I656">
        <v>11032</v>
      </c>
      <c r="J656">
        <v>193</v>
      </c>
      <c r="K656">
        <v>10838</v>
      </c>
      <c r="L656">
        <v>297054</v>
      </c>
    </row>
    <row r="657" spans="1:12" x14ac:dyDescent="0.25">
      <c r="A657" t="s">
        <v>806</v>
      </c>
      <c r="B657" t="s">
        <v>806</v>
      </c>
      <c r="C657" t="s">
        <v>365</v>
      </c>
      <c r="D657" t="s">
        <v>365</v>
      </c>
      <c r="E657">
        <v>3173752</v>
      </c>
      <c r="F657" s="23">
        <v>44210</v>
      </c>
      <c r="G657">
        <v>1480021</v>
      </c>
      <c r="H657">
        <v>456869</v>
      </c>
      <c r="I657">
        <v>16038</v>
      </c>
      <c r="J657">
        <v>163</v>
      </c>
      <c r="K657">
        <v>15875</v>
      </c>
      <c r="L657">
        <v>108519</v>
      </c>
    </row>
    <row r="658" spans="1:12" x14ac:dyDescent="0.25">
      <c r="A658" t="s">
        <v>806</v>
      </c>
      <c r="B658" t="s">
        <v>806</v>
      </c>
      <c r="C658" t="s">
        <v>703</v>
      </c>
      <c r="D658" t="s">
        <v>703</v>
      </c>
      <c r="E658">
        <v>5959798</v>
      </c>
      <c r="F658" s="23">
        <v>44210</v>
      </c>
      <c r="G658">
        <v>2731341</v>
      </c>
      <c r="H658">
        <v>862244</v>
      </c>
      <c r="I658">
        <v>78699</v>
      </c>
      <c r="J658">
        <v>1088</v>
      </c>
      <c r="K658">
        <v>77609</v>
      </c>
      <c r="L658">
        <v>768649</v>
      </c>
    </row>
    <row r="659" spans="1:12" x14ac:dyDescent="0.25">
      <c r="A659" t="s">
        <v>806</v>
      </c>
      <c r="B659" t="s">
        <v>806</v>
      </c>
      <c r="C659" t="s">
        <v>601</v>
      </c>
      <c r="D659" t="s">
        <v>601</v>
      </c>
      <c r="E659">
        <v>3404004</v>
      </c>
      <c r="F659" s="23">
        <v>44226</v>
      </c>
      <c r="G659">
        <v>1436175</v>
      </c>
      <c r="H659">
        <v>344694</v>
      </c>
      <c r="I659">
        <v>17104</v>
      </c>
      <c r="J659">
        <v>343</v>
      </c>
      <c r="K659">
        <v>16761</v>
      </c>
      <c r="L659">
        <v>395960</v>
      </c>
    </row>
    <row r="660" spans="1:12" x14ac:dyDescent="0.25">
      <c r="A660" t="s">
        <v>806</v>
      </c>
      <c r="B660" t="s">
        <v>806</v>
      </c>
      <c r="C660" t="s">
        <v>524</v>
      </c>
      <c r="D660" t="s">
        <v>524</v>
      </c>
      <c r="E660">
        <v>2335398</v>
      </c>
      <c r="F660" s="23">
        <v>44212</v>
      </c>
      <c r="G660">
        <v>989666</v>
      </c>
      <c r="H660">
        <v>250420</v>
      </c>
      <c r="I660">
        <v>11826</v>
      </c>
      <c r="J660">
        <v>148</v>
      </c>
      <c r="K660">
        <v>11676</v>
      </c>
      <c r="L660">
        <v>280201</v>
      </c>
    </row>
    <row r="661" spans="1:12" x14ac:dyDescent="0.25">
      <c r="A661" t="s">
        <v>806</v>
      </c>
      <c r="B661" t="s">
        <v>806</v>
      </c>
      <c r="C661" t="s">
        <v>514</v>
      </c>
      <c r="D661" t="s">
        <v>514</v>
      </c>
      <c r="E661">
        <v>3464228</v>
      </c>
      <c r="F661" s="23">
        <v>44226</v>
      </c>
      <c r="G661">
        <v>1638111</v>
      </c>
      <c r="H661">
        <v>576986</v>
      </c>
      <c r="I661">
        <v>32730</v>
      </c>
      <c r="J661">
        <v>420</v>
      </c>
      <c r="K661">
        <v>32309</v>
      </c>
      <c r="L661">
        <v>282752</v>
      </c>
    </row>
    <row r="662" spans="1:12" x14ac:dyDescent="0.25">
      <c r="A662" t="s">
        <v>806</v>
      </c>
      <c r="B662" t="s">
        <v>806</v>
      </c>
      <c r="C662" t="s">
        <v>555</v>
      </c>
      <c r="D662" t="s">
        <v>555</v>
      </c>
      <c r="E662">
        <v>2217020</v>
      </c>
      <c r="F662" s="23">
        <v>44209</v>
      </c>
      <c r="G662">
        <v>893786</v>
      </c>
      <c r="H662">
        <v>204352</v>
      </c>
      <c r="I662">
        <v>9438</v>
      </c>
      <c r="J662">
        <v>106</v>
      </c>
      <c r="K662">
        <v>9331</v>
      </c>
      <c r="L662">
        <v>314052</v>
      </c>
    </row>
    <row r="663" spans="1:12" x14ac:dyDescent="0.25">
      <c r="A663" t="s">
        <v>806</v>
      </c>
      <c r="B663" t="s">
        <v>806</v>
      </c>
      <c r="C663" t="s">
        <v>535</v>
      </c>
      <c r="D663" t="s">
        <v>535</v>
      </c>
      <c r="E663">
        <v>1714300</v>
      </c>
      <c r="F663" s="23">
        <v>44227</v>
      </c>
      <c r="G663">
        <v>799506</v>
      </c>
      <c r="H663">
        <v>195105</v>
      </c>
      <c r="I663">
        <v>8159</v>
      </c>
      <c r="J663">
        <v>98</v>
      </c>
      <c r="K663">
        <v>8061</v>
      </c>
      <c r="L663">
        <v>296685</v>
      </c>
    </row>
    <row r="664" spans="1:12" x14ac:dyDescent="0.25">
      <c r="A664" t="s">
        <v>806</v>
      </c>
      <c r="B664" t="s">
        <v>806</v>
      </c>
      <c r="C664" t="s">
        <v>620</v>
      </c>
      <c r="D664" t="s">
        <v>620</v>
      </c>
      <c r="E664">
        <v>3002376</v>
      </c>
      <c r="F664" s="23">
        <v>44209</v>
      </c>
      <c r="G664">
        <v>1743273</v>
      </c>
      <c r="H664">
        <v>538827</v>
      </c>
      <c r="I664">
        <v>20361</v>
      </c>
      <c r="J664">
        <v>444</v>
      </c>
      <c r="K664">
        <v>19916</v>
      </c>
      <c r="L664">
        <v>447375</v>
      </c>
    </row>
    <row r="665" spans="1:12" x14ac:dyDescent="0.25">
      <c r="A665" t="s">
        <v>806</v>
      </c>
      <c r="B665" t="s">
        <v>806</v>
      </c>
      <c r="C665" t="s">
        <v>502</v>
      </c>
      <c r="D665" t="s">
        <v>502</v>
      </c>
      <c r="E665">
        <v>1274815</v>
      </c>
      <c r="F665" s="23">
        <v>44227</v>
      </c>
      <c r="G665">
        <v>604968</v>
      </c>
      <c r="H665">
        <v>206438</v>
      </c>
      <c r="I665">
        <v>12976</v>
      </c>
      <c r="J665">
        <v>45</v>
      </c>
      <c r="K665">
        <v>12931</v>
      </c>
      <c r="L665">
        <v>253085</v>
      </c>
    </row>
    <row r="666" spans="1:12" x14ac:dyDescent="0.25">
      <c r="A666" t="s">
        <v>806</v>
      </c>
      <c r="B666" t="s">
        <v>806</v>
      </c>
      <c r="C666" t="s">
        <v>483</v>
      </c>
      <c r="D666" t="s">
        <v>483</v>
      </c>
      <c r="E666">
        <v>1114615</v>
      </c>
      <c r="F666" s="23">
        <v>44227</v>
      </c>
      <c r="G666">
        <v>515155</v>
      </c>
      <c r="H666">
        <v>181654</v>
      </c>
      <c r="I666">
        <v>4388</v>
      </c>
      <c r="J666">
        <v>35</v>
      </c>
      <c r="K666">
        <v>4353</v>
      </c>
      <c r="L666">
        <v>223760</v>
      </c>
    </row>
    <row r="667" spans="1:12" x14ac:dyDescent="0.25">
      <c r="A667" t="s">
        <v>806</v>
      </c>
      <c r="B667" t="s">
        <v>806</v>
      </c>
      <c r="C667" t="s">
        <v>539</v>
      </c>
      <c r="D667" t="s">
        <v>539</v>
      </c>
      <c r="E667">
        <v>2553526</v>
      </c>
      <c r="F667" s="23">
        <v>44227</v>
      </c>
      <c r="G667">
        <v>1225133</v>
      </c>
      <c r="H667">
        <v>479630</v>
      </c>
      <c r="I667">
        <v>9373</v>
      </c>
      <c r="J667">
        <v>100</v>
      </c>
      <c r="K667">
        <v>9273</v>
      </c>
      <c r="L667">
        <v>299733</v>
      </c>
    </row>
    <row r="668" spans="1:12" x14ac:dyDescent="0.25">
      <c r="A668" t="s">
        <v>806</v>
      </c>
      <c r="B668" t="s">
        <v>806</v>
      </c>
      <c r="C668" t="s">
        <v>531</v>
      </c>
      <c r="D668" t="s">
        <v>531</v>
      </c>
      <c r="E668">
        <v>4474446</v>
      </c>
      <c r="F668" s="23">
        <v>44224</v>
      </c>
      <c r="G668">
        <v>2139996</v>
      </c>
      <c r="H668">
        <v>497241</v>
      </c>
      <c r="I668">
        <v>12398</v>
      </c>
      <c r="J668">
        <v>185</v>
      </c>
      <c r="K668">
        <v>12211</v>
      </c>
      <c r="L668">
        <v>295672</v>
      </c>
    </row>
    <row r="669" spans="1:12" x14ac:dyDescent="0.25">
      <c r="A669" t="s">
        <v>806</v>
      </c>
      <c r="B669" t="s">
        <v>806</v>
      </c>
      <c r="C669" t="s">
        <v>552</v>
      </c>
      <c r="D669" t="s">
        <v>552</v>
      </c>
      <c r="E669">
        <v>1862612</v>
      </c>
      <c r="F669" s="23">
        <v>44227</v>
      </c>
      <c r="G669">
        <v>812891</v>
      </c>
      <c r="H669">
        <v>236871</v>
      </c>
      <c r="I669">
        <v>16807</v>
      </c>
      <c r="J669">
        <v>251</v>
      </c>
      <c r="K669">
        <v>16556</v>
      </c>
      <c r="L669">
        <v>314578</v>
      </c>
    </row>
    <row r="670" spans="1:12" x14ac:dyDescent="0.25">
      <c r="A670" t="s">
        <v>806</v>
      </c>
      <c r="B670" t="s">
        <v>806</v>
      </c>
      <c r="C670" t="s">
        <v>556</v>
      </c>
      <c r="D670" t="s">
        <v>556</v>
      </c>
      <c r="E670">
        <v>3790922</v>
      </c>
      <c r="F670" s="23">
        <v>44227</v>
      </c>
      <c r="G670">
        <v>1178195</v>
      </c>
      <c r="H670">
        <v>370998</v>
      </c>
      <c r="I670">
        <v>14915</v>
      </c>
      <c r="J670">
        <v>138</v>
      </c>
      <c r="K670">
        <v>14777</v>
      </c>
      <c r="L670">
        <v>316852</v>
      </c>
    </row>
    <row r="671" spans="1:12" x14ac:dyDescent="0.25">
      <c r="A671" t="s">
        <v>806</v>
      </c>
      <c r="B671" t="s">
        <v>806</v>
      </c>
      <c r="C671" t="s">
        <v>542</v>
      </c>
      <c r="D671" t="s">
        <v>542</v>
      </c>
      <c r="E671">
        <v>3110595</v>
      </c>
      <c r="F671" s="23">
        <v>44206</v>
      </c>
      <c r="G671">
        <v>1554190</v>
      </c>
      <c r="H671">
        <v>420513</v>
      </c>
      <c r="I671">
        <v>15011</v>
      </c>
      <c r="J671">
        <v>254</v>
      </c>
      <c r="K671">
        <v>14757</v>
      </c>
      <c r="L671">
        <v>306391</v>
      </c>
    </row>
    <row r="672" spans="1:12" x14ac:dyDescent="0.25">
      <c r="A672" t="s">
        <v>806</v>
      </c>
      <c r="B672" t="s">
        <v>806</v>
      </c>
      <c r="C672" t="s">
        <v>677</v>
      </c>
      <c r="D672" t="s">
        <v>677</v>
      </c>
      <c r="E672">
        <v>3682194</v>
      </c>
      <c r="F672" s="23">
        <v>44227</v>
      </c>
      <c r="G672">
        <v>2109381</v>
      </c>
      <c r="H672">
        <v>843905</v>
      </c>
      <c r="I672">
        <v>85501</v>
      </c>
      <c r="J672">
        <v>971</v>
      </c>
      <c r="K672">
        <v>84528</v>
      </c>
      <c r="L672">
        <v>638260</v>
      </c>
    </row>
    <row r="673" spans="1:12" x14ac:dyDescent="0.25">
      <c r="A673" t="s">
        <v>805</v>
      </c>
      <c r="B673" t="s">
        <v>805</v>
      </c>
      <c r="C673" t="s">
        <v>338</v>
      </c>
      <c r="D673" t="s">
        <v>338</v>
      </c>
      <c r="E673">
        <v>621927</v>
      </c>
      <c r="F673" s="23">
        <v>44226</v>
      </c>
      <c r="G673">
        <v>378242</v>
      </c>
      <c r="H673">
        <v>215715</v>
      </c>
      <c r="I673">
        <v>12190</v>
      </c>
      <c r="J673">
        <v>196</v>
      </c>
      <c r="K673">
        <v>11378</v>
      </c>
      <c r="L673">
        <v>90538</v>
      </c>
    </row>
    <row r="674" spans="1:12" x14ac:dyDescent="0.25">
      <c r="A674" t="s">
        <v>805</v>
      </c>
      <c r="B674" t="s">
        <v>805</v>
      </c>
      <c r="C674" t="s">
        <v>283</v>
      </c>
      <c r="D674" t="s">
        <v>283</v>
      </c>
      <c r="E674">
        <v>259840</v>
      </c>
      <c r="F674" s="23">
        <v>44226</v>
      </c>
      <c r="G674">
        <v>183447</v>
      </c>
      <c r="H674">
        <v>131244</v>
      </c>
      <c r="I674">
        <v>5764</v>
      </c>
      <c r="J674">
        <v>60</v>
      </c>
      <c r="K674">
        <v>5678</v>
      </c>
      <c r="L674">
        <v>58508</v>
      </c>
    </row>
    <row r="675" spans="1:12" x14ac:dyDescent="0.25">
      <c r="A675" t="s">
        <v>805</v>
      </c>
      <c r="B675" t="s">
        <v>805</v>
      </c>
      <c r="C675" t="s">
        <v>347</v>
      </c>
      <c r="D675" t="s">
        <v>347</v>
      </c>
      <c r="E675">
        <v>391114</v>
      </c>
      <c r="F675" s="23">
        <v>44226</v>
      </c>
      <c r="G675">
        <v>273850</v>
      </c>
      <c r="H675">
        <v>191420</v>
      </c>
      <c r="I675">
        <v>12242</v>
      </c>
      <c r="J675">
        <v>62</v>
      </c>
      <c r="K675">
        <v>11972</v>
      </c>
      <c r="L675">
        <v>96511</v>
      </c>
    </row>
    <row r="676" spans="1:12" x14ac:dyDescent="0.25">
      <c r="A676" t="s">
        <v>805</v>
      </c>
      <c r="B676" t="s">
        <v>805</v>
      </c>
      <c r="C676" t="s">
        <v>357</v>
      </c>
      <c r="D676" t="s">
        <v>357</v>
      </c>
      <c r="E676">
        <v>259315</v>
      </c>
      <c r="F676" s="23">
        <v>44226</v>
      </c>
      <c r="G676">
        <v>183354</v>
      </c>
      <c r="H676">
        <v>119870</v>
      </c>
      <c r="I676">
        <v>7603</v>
      </c>
      <c r="J676">
        <v>53</v>
      </c>
      <c r="K676">
        <v>7358</v>
      </c>
      <c r="L676">
        <v>98869</v>
      </c>
    </row>
    <row r="677" spans="1:12" x14ac:dyDescent="0.25">
      <c r="A677" t="s">
        <v>805</v>
      </c>
      <c r="B677" t="s">
        <v>805</v>
      </c>
      <c r="C677" t="s">
        <v>609</v>
      </c>
      <c r="D677" t="s">
        <v>609</v>
      </c>
      <c r="E677">
        <v>1698560</v>
      </c>
      <c r="F677" s="23">
        <v>44226</v>
      </c>
      <c r="G677">
        <v>1465464</v>
      </c>
      <c r="H677">
        <v>793803</v>
      </c>
      <c r="I677">
        <v>112363</v>
      </c>
      <c r="J677">
        <v>2521</v>
      </c>
      <c r="K677">
        <v>108137</v>
      </c>
      <c r="L677">
        <v>457677</v>
      </c>
    </row>
    <row r="678" spans="1:12" x14ac:dyDescent="0.25">
      <c r="A678" t="s">
        <v>805</v>
      </c>
      <c r="B678" t="s">
        <v>805</v>
      </c>
      <c r="C678" t="s">
        <v>595</v>
      </c>
      <c r="D678" t="s">
        <v>595</v>
      </c>
      <c r="E678">
        <v>1927029</v>
      </c>
      <c r="F678" s="23">
        <v>44226</v>
      </c>
      <c r="G678">
        <v>1456257</v>
      </c>
      <c r="H678">
        <v>635360</v>
      </c>
      <c r="I678">
        <v>51498</v>
      </c>
      <c r="J678">
        <v>1019</v>
      </c>
      <c r="K678">
        <v>49096</v>
      </c>
      <c r="L678">
        <v>395291</v>
      </c>
    </row>
    <row r="679" spans="1:12" x14ac:dyDescent="0.25">
      <c r="A679" t="s">
        <v>805</v>
      </c>
      <c r="B679" t="s">
        <v>805</v>
      </c>
      <c r="C679" t="s">
        <v>467</v>
      </c>
      <c r="D679" t="s">
        <v>467</v>
      </c>
      <c r="E679">
        <v>955128</v>
      </c>
      <c r="F679" s="23">
        <v>44226</v>
      </c>
      <c r="G679">
        <v>722854</v>
      </c>
      <c r="H679">
        <v>398680</v>
      </c>
      <c r="I679">
        <v>39232</v>
      </c>
      <c r="J679">
        <v>944</v>
      </c>
      <c r="K679">
        <v>38140</v>
      </c>
      <c r="L679">
        <v>224038</v>
      </c>
    </row>
    <row r="680" spans="1:12" x14ac:dyDescent="0.25">
      <c r="A680" t="s">
        <v>805</v>
      </c>
      <c r="B680" t="s">
        <v>805</v>
      </c>
      <c r="C680" t="s">
        <v>413</v>
      </c>
      <c r="D680" t="s">
        <v>413</v>
      </c>
      <c r="E680">
        <v>686527</v>
      </c>
      <c r="F680" s="23">
        <v>44226</v>
      </c>
      <c r="G680">
        <v>431320</v>
      </c>
      <c r="H680">
        <v>229262</v>
      </c>
      <c r="I680">
        <v>17686</v>
      </c>
      <c r="J680">
        <v>315</v>
      </c>
      <c r="K680">
        <v>16668</v>
      </c>
      <c r="L680">
        <v>147721</v>
      </c>
    </row>
    <row r="681" spans="1:12" x14ac:dyDescent="0.25">
      <c r="A681" t="s">
        <v>805</v>
      </c>
      <c r="B681" t="s">
        <v>805</v>
      </c>
      <c r="C681" t="s">
        <v>319</v>
      </c>
      <c r="D681" t="s">
        <v>319</v>
      </c>
      <c r="E681">
        <v>485993</v>
      </c>
      <c r="F681" s="23">
        <v>44226</v>
      </c>
      <c r="G681">
        <v>318644</v>
      </c>
      <c r="H681">
        <v>183765</v>
      </c>
      <c r="I681">
        <v>10260</v>
      </c>
      <c r="J681">
        <v>181</v>
      </c>
      <c r="K681">
        <v>9962</v>
      </c>
      <c r="L681">
        <v>77816</v>
      </c>
    </row>
    <row r="682" spans="1:12" x14ac:dyDescent="0.25">
      <c r="A682" t="s">
        <v>805</v>
      </c>
      <c r="B682" t="s">
        <v>805</v>
      </c>
      <c r="C682" t="s">
        <v>273</v>
      </c>
      <c r="D682" t="s">
        <v>273</v>
      </c>
      <c r="E682">
        <v>236857</v>
      </c>
      <c r="F682" s="23">
        <v>44226</v>
      </c>
      <c r="G682">
        <v>170911</v>
      </c>
      <c r="H682">
        <v>113480</v>
      </c>
      <c r="I682">
        <v>8800</v>
      </c>
      <c r="J682">
        <v>106</v>
      </c>
      <c r="K682">
        <v>8535</v>
      </c>
      <c r="L682">
        <v>56778</v>
      </c>
    </row>
    <row r="683" spans="1:12" x14ac:dyDescent="0.25">
      <c r="A683" t="s">
        <v>805</v>
      </c>
      <c r="B683" t="s">
        <v>805</v>
      </c>
      <c r="C683" t="s">
        <v>372</v>
      </c>
      <c r="D683" t="s">
        <v>372</v>
      </c>
      <c r="E683">
        <v>616409</v>
      </c>
      <c r="F683" s="23">
        <v>44226</v>
      </c>
      <c r="G683">
        <v>381493</v>
      </c>
      <c r="H683">
        <v>206527</v>
      </c>
      <c r="I683">
        <v>15835</v>
      </c>
      <c r="J683">
        <v>108</v>
      </c>
      <c r="K683">
        <v>14827</v>
      </c>
      <c r="L683">
        <v>113028</v>
      </c>
    </row>
    <row r="684" spans="1:12" x14ac:dyDescent="0.25">
      <c r="A684" t="s">
        <v>805</v>
      </c>
      <c r="B684" t="s">
        <v>805</v>
      </c>
      <c r="C684" t="s">
        <v>577</v>
      </c>
      <c r="D684" t="s">
        <v>577</v>
      </c>
      <c r="E684">
        <v>1648367</v>
      </c>
      <c r="F684" s="23">
        <v>44226</v>
      </c>
      <c r="G684">
        <v>1277738</v>
      </c>
      <c r="H684">
        <v>518326</v>
      </c>
      <c r="I684">
        <v>37875</v>
      </c>
      <c r="J684">
        <v>761</v>
      </c>
      <c r="K684">
        <v>36315</v>
      </c>
      <c r="L684">
        <v>356229</v>
      </c>
    </row>
    <row r="685" spans="1:12" x14ac:dyDescent="0.25">
      <c r="A685" t="s">
        <v>805</v>
      </c>
      <c r="B685" t="s">
        <v>805</v>
      </c>
      <c r="C685" t="s">
        <v>392</v>
      </c>
      <c r="D685" t="s">
        <v>392</v>
      </c>
      <c r="E685">
        <v>329686</v>
      </c>
      <c r="F685" s="23">
        <v>44226</v>
      </c>
      <c r="G685">
        <v>234425</v>
      </c>
      <c r="H685">
        <v>160687</v>
      </c>
      <c r="I685">
        <v>12548</v>
      </c>
      <c r="J685">
        <v>74</v>
      </c>
      <c r="K685">
        <v>12129</v>
      </c>
      <c r="L685">
        <v>126300</v>
      </c>
    </row>
    <row r="686" spans="1:12" x14ac:dyDescent="0.25">
      <c r="A686" t="s">
        <v>807</v>
      </c>
      <c r="B686" t="s">
        <v>807</v>
      </c>
      <c r="C686" t="s">
        <v>725</v>
      </c>
      <c r="D686" t="s">
        <v>725</v>
      </c>
      <c r="E686">
        <v>1700000</v>
      </c>
      <c r="G686">
        <v>949775</v>
      </c>
      <c r="H686">
        <v>353666</v>
      </c>
      <c r="I686">
        <v>15589</v>
      </c>
      <c r="J686">
        <v>102</v>
      </c>
      <c r="K686">
        <v>15441</v>
      </c>
      <c r="L686">
        <v>840794</v>
      </c>
    </row>
    <row r="687" spans="1:12" x14ac:dyDescent="0.25">
      <c r="A687" t="s">
        <v>807</v>
      </c>
      <c r="B687" t="s">
        <v>807</v>
      </c>
      <c r="C687" t="s">
        <v>762</v>
      </c>
      <c r="D687" t="s">
        <v>762</v>
      </c>
      <c r="E687">
        <v>3596292</v>
      </c>
      <c r="G687">
        <v>2245147</v>
      </c>
      <c r="H687">
        <v>706177</v>
      </c>
      <c r="I687">
        <v>36313</v>
      </c>
      <c r="J687">
        <v>274</v>
      </c>
      <c r="K687">
        <v>35839</v>
      </c>
      <c r="L687">
        <v>1780339</v>
      </c>
    </row>
    <row r="688" spans="1:12" x14ac:dyDescent="0.25">
      <c r="A688" t="s">
        <v>807</v>
      </c>
      <c r="B688" t="s">
        <v>807</v>
      </c>
      <c r="C688" t="s">
        <v>761</v>
      </c>
      <c r="D688" t="s">
        <v>761</v>
      </c>
      <c r="E688">
        <v>3502387</v>
      </c>
      <c r="G688">
        <v>2152966</v>
      </c>
      <c r="H688">
        <v>846286</v>
      </c>
      <c r="I688">
        <v>41197</v>
      </c>
      <c r="J688">
        <v>286</v>
      </c>
      <c r="K688">
        <v>40727</v>
      </c>
      <c r="L688">
        <v>1736768</v>
      </c>
    </row>
    <row r="689" spans="1:12" x14ac:dyDescent="0.25">
      <c r="A689" t="s">
        <v>807</v>
      </c>
      <c r="B689" t="s">
        <v>807</v>
      </c>
      <c r="C689" t="s">
        <v>752</v>
      </c>
      <c r="D689" t="s">
        <v>752</v>
      </c>
      <c r="E689">
        <v>2822780</v>
      </c>
      <c r="G689">
        <v>1444232</v>
      </c>
      <c r="H689">
        <v>421663</v>
      </c>
      <c r="I689">
        <v>29275</v>
      </c>
      <c r="J689">
        <v>97</v>
      </c>
      <c r="K689">
        <v>29060</v>
      </c>
      <c r="L689">
        <v>1397799</v>
      </c>
    </row>
    <row r="690" spans="1:12" x14ac:dyDescent="0.25">
      <c r="A690" t="s">
        <v>807</v>
      </c>
      <c r="B690" t="s">
        <v>807</v>
      </c>
      <c r="C690" t="s">
        <v>723</v>
      </c>
      <c r="D690" t="s">
        <v>723</v>
      </c>
      <c r="E690">
        <v>1670931</v>
      </c>
      <c r="G690">
        <v>1063493</v>
      </c>
      <c r="H690">
        <v>363056</v>
      </c>
      <c r="I690">
        <v>17889</v>
      </c>
      <c r="J690">
        <v>170</v>
      </c>
      <c r="K690">
        <v>17573</v>
      </c>
      <c r="L690">
        <v>827700</v>
      </c>
    </row>
    <row r="691" spans="1:12" x14ac:dyDescent="0.25">
      <c r="A691" t="s">
        <v>807</v>
      </c>
      <c r="B691" t="s">
        <v>807</v>
      </c>
      <c r="C691" t="s">
        <v>732</v>
      </c>
      <c r="D691" t="s">
        <v>732</v>
      </c>
      <c r="E691">
        <v>1842034</v>
      </c>
      <c r="G691">
        <v>1324555</v>
      </c>
      <c r="H691">
        <v>664306</v>
      </c>
      <c r="I691">
        <v>57143</v>
      </c>
      <c r="J691">
        <v>539</v>
      </c>
      <c r="K691">
        <v>56326</v>
      </c>
      <c r="L691">
        <v>931168</v>
      </c>
    </row>
    <row r="692" spans="1:12" x14ac:dyDescent="0.25">
      <c r="A692" t="s">
        <v>807</v>
      </c>
      <c r="B692" t="s">
        <v>807</v>
      </c>
      <c r="C692" t="s">
        <v>775</v>
      </c>
      <c r="D692" t="s">
        <v>775</v>
      </c>
      <c r="E692">
        <v>5520389</v>
      </c>
      <c r="G692">
        <v>3368156</v>
      </c>
      <c r="H692">
        <v>1343978</v>
      </c>
      <c r="I692">
        <v>86300</v>
      </c>
      <c r="J692">
        <v>990</v>
      </c>
      <c r="K692">
        <v>84650</v>
      </c>
      <c r="L692">
        <v>2748140</v>
      </c>
    </row>
    <row r="693" spans="1:12" x14ac:dyDescent="0.25">
      <c r="A693" t="s">
        <v>807</v>
      </c>
      <c r="B693" t="s">
        <v>807</v>
      </c>
      <c r="C693" t="s">
        <v>770</v>
      </c>
      <c r="D693" t="s">
        <v>770</v>
      </c>
      <c r="E693">
        <v>4841638</v>
      </c>
      <c r="G693">
        <v>2905925</v>
      </c>
      <c r="H693">
        <v>1254076</v>
      </c>
      <c r="I693">
        <v>98757</v>
      </c>
      <c r="J693">
        <v>1524</v>
      </c>
      <c r="K693">
        <v>96567</v>
      </c>
      <c r="L693">
        <v>2421781</v>
      </c>
    </row>
    <row r="694" spans="1:12" x14ac:dyDescent="0.25">
      <c r="A694" t="s">
        <v>807</v>
      </c>
      <c r="B694" t="s">
        <v>807</v>
      </c>
      <c r="C694" t="s">
        <v>763</v>
      </c>
      <c r="D694" t="s">
        <v>763</v>
      </c>
      <c r="E694">
        <v>3869675</v>
      </c>
      <c r="G694">
        <v>1144138</v>
      </c>
      <c r="H694">
        <v>410719</v>
      </c>
      <c r="I694">
        <v>41982</v>
      </c>
      <c r="J694">
        <v>572</v>
      </c>
      <c r="K694">
        <v>41256</v>
      </c>
      <c r="L694">
        <v>1917131</v>
      </c>
    </row>
    <row r="695" spans="1:12" x14ac:dyDescent="0.25">
      <c r="A695" t="s">
        <v>807</v>
      </c>
      <c r="B695" t="s">
        <v>807</v>
      </c>
      <c r="C695" t="s">
        <v>669</v>
      </c>
      <c r="D695" t="s">
        <v>669</v>
      </c>
      <c r="E695">
        <v>1136548</v>
      </c>
      <c r="G695">
        <v>714456</v>
      </c>
      <c r="H695">
        <v>211586</v>
      </c>
      <c r="I695">
        <v>12135</v>
      </c>
      <c r="J695">
        <v>27</v>
      </c>
      <c r="K695">
        <v>12063</v>
      </c>
      <c r="L695">
        <v>562976</v>
      </c>
    </row>
    <row r="696" spans="1:12" x14ac:dyDescent="0.25">
      <c r="A696" t="s">
        <v>807</v>
      </c>
      <c r="B696" t="s">
        <v>807</v>
      </c>
      <c r="C696" t="s">
        <v>399</v>
      </c>
      <c r="D696" t="s">
        <v>399</v>
      </c>
      <c r="E696">
        <v>251642</v>
      </c>
      <c r="G696">
        <v>180713</v>
      </c>
      <c r="H696">
        <v>124420</v>
      </c>
      <c r="I696">
        <v>7036</v>
      </c>
      <c r="J696">
        <v>54</v>
      </c>
      <c r="K696">
        <v>6950</v>
      </c>
      <c r="L696">
        <v>126822</v>
      </c>
    </row>
    <row r="697" spans="1:12" x14ac:dyDescent="0.25">
      <c r="A697" t="s">
        <v>807</v>
      </c>
      <c r="B697" t="s">
        <v>807</v>
      </c>
      <c r="C697" t="s">
        <v>768</v>
      </c>
      <c r="D697" t="s">
        <v>768</v>
      </c>
      <c r="E697">
        <v>4486679</v>
      </c>
      <c r="G697">
        <v>4784084</v>
      </c>
      <c r="H697">
        <v>3039486</v>
      </c>
      <c r="I697">
        <v>322541</v>
      </c>
      <c r="J697">
        <v>5152</v>
      </c>
      <c r="K697">
        <v>315146</v>
      </c>
      <c r="L697">
        <v>2359743</v>
      </c>
    </row>
    <row r="698" spans="1:12" x14ac:dyDescent="0.25">
      <c r="A698" t="s">
        <v>807</v>
      </c>
      <c r="B698" t="s">
        <v>807</v>
      </c>
      <c r="C698" t="s">
        <v>766</v>
      </c>
      <c r="D698" t="s">
        <v>766</v>
      </c>
      <c r="E698">
        <v>3997970</v>
      </c>
      <c r="G698">
        <v>2029144</v>
      </c>
      <c r="H698">
        <v>590497</v>
      </c>
      <c r="I698">
        <v>33406</v>
      </c>
      <c r="J698">
        <v>186</v>
      </c>
      <c r="K698">
        <v>33121</v>
      </c>
      <c r="L698">
        <v>1975708</v>
      </c>
    </row>
    <row r="699" spans="1:12" x14ac:dyDescent="0.25">
      <c r="A699" t="s">
        <v>807</v>
      </c>
      <c r="B699" t="s">
        <v>807</v>
      </c>
      <c r="C699" t="s">
        <v>777</v>
      </c>
      <c r="D699" t="s">
        <v>777</v>
      </c>
      <c r="E699">
        <v>7102430</v>
      </c>
      <c r="G699">
        <v>3952659</v>
      </c>
      <c r="H699">
        <v>976111</v>
      </c>
      <c r="I699">
        <v>33993</v>
      </c>
      <c r="J699">
        <v>328</v>
      </c>
      <c r="K699">
        <v>33605</v>
      </c>
      <c r="L699">
        <v>3497187</v>
      </c>
    </row>
    <row r="700" spans="1:12" x14ac:dyDescent="0.25">
      <c r="A700" t="s">
        <v>807</v>
      </c>
      <c r="B700" t="s">
        <v>807</v>
      </c>
      <c r="C700" t="s">
        <v>772</v>
      </c>
      <c r="D700" t="s">
        <v>772</v>
      </c>
      <c r="E700">
        <v>5168488</v>
      </c>
      <c r="G700">
        <v>2798942</v>
      </c>
      <c r="H700">
        <v>884320</v>
      </c>
      <c r="I700">
        <v>73333</v>
      </c>
      <c r="J700">
        <v>859</v>
      </c>
      <c r="K700">
        <v>72054</v>
      </c>
      <c r="L700">
        <v>2569225</v>
      </c>
    </row>
    <row r="701" spans="1:12" x14ac:dyDescent="0.25">
      <c r="A701" t="s">
        <v>807</v>
      </c>
      <c r="B701" t="s">
        <v>807</v>
      </c>
      <c r="C701" t="s">
        <v>779</v>
      </c>
      <c r="D701" t="s">
        <v>779</v>
      </c>
      <c r="E701">
        <v>10082852</v>
      </c>
      <c r="G701">
        <v>6547702</v>
      </c>
      <c r="H701">
        <v>2720315</v>
      </c>
      <c r="I701">
        <v>329257</v>
      </c>
      <c r="J701">
        <v>4833</v>
      </c>
      <c r="K701">
        <v>323097</v>
      </c>
      <c r="L701">
        <v>5105225</v>
      </c>
    </row>
    <row r="702" spans="1:12" x14ac:dyDescent="0.25">
      <c r="A702" t="s">
        <v>807</v>
      </c>
      <c r="B702" t="s">
        <v>807</v>
      </c>
      <c r="C702" t="s">
        <v>754</v>
      </c>
      <c r="D702" t="s">
        <v>754</v>
      </c>
      <c r="E702">
        <v>2882031</v>
      </c>
      <c r="G702">
        <v>1789611</v>
      </c>
      <c r="H702">
        <v>677747</v>
      </c>
      <c r="I702">
        <v>57778</v>
      </c>
      <c r="J702">
        <v>356</v>
      </c>
      <c r="K702">
        <v>57184</v>
      </c>
      <c r="L702">
        <v>1441084</v>
      </c>
    </row>
    <row r="703" spans="1:12" x14ac:dyDescent="0.25">
      <c r="A703" t="s">
        <v>807</v>
      </c>
      <c r="B703" t="s">
        <v>807</v>
      </c>
      <c r="C703" t="s">
        <v>771</v>
      </c>
      <c r="D703" t="s">
        <v>771</v>
      </c>
      <c r="E703">
        <v>5094238</v>
      </c>
      <c r="G703">
        <v>2758576</v>
      </c>
      <c r="H703">
        <v>877978</v>
      </c>
      <c r="I703">
        <v>53581</v>
      </c>
      <c r="J703">
        <v>507</v>
      </c>
      <c r="K703">
        <v>52820</v>
      </c>
      <c r="L703">
        <v>2522967</v>
      </c>
    </row>
    <row r="704" spans="1:12" x14ac:dyDescent="0.25">
      <c r="A704" t="s">
        <v>807</v>
      </c>
      <c r="B704" t="s">
        <v>807</v>
      </c>
      <c r="C704" t="s">
        <v>769</v>
      </c>
      <c r="D704" t="s">
        <v>769</v>
      </c>
      <c r="E704">
        <v>4835532</v>
      </c>
      <c r="G704">
        <v>2596246</v>
      </c>
      <c r="H704">
        <v>859528</v>
      </c>
      <c r="I704">
        <v>42005</v>
      </c>
      <c r="J704">
        <v>198</v>
      </c>
      <c r="K704">
        <v>41588</v>
      </c>
      <c r="L704">
        <v>2390413</v>
      </c>
    </row>
    <row r="705" spans="1:12" x14ac:dyDescent="0.25">
      <c r="A705" t="s">
        <v>807</v>
      </c>
      <c r="B705" t="s">
        <v>807</v>
      </c>
      <c r="C705" t="s">
        <v>767</v>
      </c>
      <c r="D705" t="s">
        <v>767</v>
      </c>
      <c r="E705">
        <v>4417377</v>
      </c>
      <c r="G705">
        <v>3560589</v>
      </c>
      <c r="H705">
        <v>1471674</v>
      </c>
      <c r="I705">
        <v>63098</v>
      </c>
      <c r="J705">
        <v>397</v>
      </c>
      <c r="K705">
        <v>62549</v>
      </c>
      <c r="L705">
        <v>2196063</v>
      </c>
    </row>
    <row r="706" spans="1:12" x14ac:dyDescent="0.25">
      <c r="A706" t="s">
        <v>807</v>
      </c>
      <c r="B706" t="s">
        <v>807</v>
      </c>
      <c r="C706" t="s">
        <v>757</v>
      </c>
      <c r="D706" t="s">
        <v>757</v>
      </c>
      <c r="E706">
        <v>2927965</v>
      </c>
      <c r="G706">
        <v>1679941</v>
      </c>
      <c r="H706">
        <v>492310</v>
      </c>
      <c r="I706">
        <v>19419</v>
      </c>
      <c r="J706">
        <v>113</v>
      </c>
      <c r="K706">
        <v>19283</v>
      </c>
      <c r="L706">
        <v>1444412</v>
      </c>
    </row>
    <row r="707" spans="1:12" x14ac:dyDescent="0.25">
      <c r="A707" t="s">
        <v>807</v>
      </c>
      <c r="B707" t="s">
        <v>807</v>
      </c>
      <c r="C707" t="s">
        <v>778</v>
      </c>
      <c r="D707" t="s">
        <v>778</v>
      </c>
      <c r="E707">
        <v>8153176</v>
      </c>
      <c r="G707">
        <v>4850898</v>
      </c>
      <c r="H707">
        <v>1832073</v>
      </c>
      <c r="I707">
        <v>100957</v>
      </c>
      <c r="J707">
        <v>1336</v>
      </c>
      <c r="K707">
        <v>98950</v>
      </c>
      <c r="L707">
        <v>4045534</v>
      </c>
    </row>
    <row r="708" spans="1:12" x14ac:dyDescent="0.25">
      <c r="A708" t="s">
        <v>807</v>
      </c>
      <c r="B708" t="s">
        <v>807</v>
      </c>
      <c r="C708" t="s">
        <v>758</v>
      </c>
      <c r="D708" t="s">
        <v>758</v>
      </c>
      <c r="E708">
        <v>3000849</v>
      </c>
      <c r="G708">
        <v>1341457</v>
      </c>
      <c r="H708">
        <v>436182</v>
      </c>
      <c r="I708">
        <v>19858</v>
      </c>
      <c r="J708">
        <v>238</v>
      </c>
      <c r="K708">
        <v>19559</v>
      </c>
      <c r="L708">
        <v>1480345</v>
      </c>
    </row>
  </sheetData>
  <autoFilter ref="A1:L708" xr:uid="{D63AD6EB-0E4D-4619-9C7A-9819086A788E}">
    <sortState xmlns:xlrd2="http://schemas.microsoft.com/office/spreadsheetml/2017/richdata2" ref="A2:L708">
      <sortCondition ref="A2:A708"/>
      <sortCondition ref="C2:C708"/>
    </sortState>
  </autoFilter>
  <mergeCells count="2">
    <mergeCell ref="AH45:AJ45"/>
    <mergeCell ref="X55:X56"/>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C3179-EE2E-4997-A8FA-AB45FD3D3653}">
  <dimension ref="B1:AC17"/>
  <sheetViews>
    <sheetView showGridLines="0" zoomScaleNormal="100" workbookViewId="0">
      <selection activeCell="B1" sqref="B1:AC3"/>
    </sheetView>
  </sheetViews>
  <sheetFormatPr defaultRowHeight="15" x14ac:dyDescent="0.25"/>
  <cols>
    <col min="24" max="24" width="9.140625" customWidth="1"/>
    <col min="25" max="25" width="8.85546875" customWidth="1"/>
    <col min="26" max="26" width="12.140625" customWidth="1"/>
  </cols>
  <sheetData>
    <row r="1" spans="2:29" x14ac:dyDescent="0.25">
      <c r="B1" s="55" t="s">
        <v>55</v>
      </c>
      <c r="C1" s="55"/>
      <c r="D1" s="55"/>
      <c r="E1" s="55"/>
      <c r="F1" s="55"/>
      <c r="G1" s="55"/>
      <c r="H1" s="55"/>
      <c r="I1" s="55"/>
      <c r="J1" s="55"/>
      <c r="K1" s="55"/>
      <c r="L1" s="55"/>
      <c r="M1" s="55"/>
      <c r="N1" s="55"/>
      <c r="O1" s="55"/>
      <c r="P1" s="55"/>
      <c r="Q1" s="55"/>
      <c r="R1" s="55"/>
      <c r="S1" s="55"/>
      <c r="T1" s="55"/>
      <c r="U1" s="55"/>
      <c r="V1" s="55"/>
      <c r="W1" s="55"/>
      <c r="X1" s="55"/>
      <c r="Y1" s="55"/>
      <c r="Z1" s="55"/>
      <c r="AA1" s="55"/>
      <c r="AB1" s="55"/>
      <c r="AC1" s="55"/>
    </row>
    <row r="2" spans="2:29" x14ac:dyDescent="0.2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row>
    <row r="3" spans="2:29" x14ac:dyDescent="0.25">
      <c r="B3" s="55"/>
      <c r="C3" s="55"/>
      <c r="D3" s="55"/>
      <c r="E3" s="55"/>
      <c r="F3" s="55"/>
      <c r="G3" s="55"/>
      <c r="H3" s="55"/>
      <c r="I3" s="55"/>
      <c r="J3" s="55"/>
      <c r="K3" s="55"/>
      <c r="L3" s="55"/>
      <c r="M3" s="55"/>
      <c r="N3" s="55"/>
      <c r="O3" s="55"/>
      <c r="P3" s="55"/>
      <c r="Q3" s="55"/>
      <c r="R3" s="55"/>
      <c r="S3" s="55"/>
      <c r="T3" s="55"/>
      <c r="U3" s="55"/>
      <c r="V3" s="55"/>
      <c r="W3" s="55"/>
      <c r="X3" s="55"/>
      <c r="Y3" s="55"/>
      <c r="Z3" s="55"/>
      <c r="AA3" s="55"/>
      <c r="AB3" s="55"/>
      <c r="AC3" s="55"/>
    </row>
    <row r="8" spans="2:29" ht="33" customHeight="1" x14ac:dyDescent="0.25">
      <c r="W8" s="56" t="str">
        <f>_xlfn.CONCAT("Confirmation Rate in ",Data_1!T3," ",Data_1!T2)</f>
        <v>Confirmation Rate in October 2021</v>
      </c>
      <c r="X8" s="57"/>
      <c r="Y8" s="58"/>
      <c r="Z8" s="29">
        <f>Data_1!W17</f>
        <v>1.2947878670527621E-2</v>
      </c>
    </row>
    <row r="9" spans="2:29" x14ac:dyDescent="0.25">
      <c r="W9" s="21"/>
      <c r="Z9" s="22"/>
    </row>
    <row r="10" spans="2:29" x14ac:dyDescent="0.25">
      <c r="W10" s="59" t="str">
        <f>_xlfn.CONCAT("Confirmation Rate till ",Data_1!T3," ",Data_1!T2)</f>
        <v>Confirmation Rate till October 2021</v>
      </c>
      <c r="X10" s="60"/>
      <c r="Y10" s="61"/>
      <c r="Z10" s="53">
        <f>Data_1!W18</f>
        <v>5.4267669171399503E-2</v>
      </c>
    </row>
    <row r="11" spans="2:29" x14ac:dyDescent="0.25">
      <c r="W11" s="62"/>
      <c r="X11" s="63"/>
      <c r="Y11" s="64"/>
      <c r="Z11" s="54"/>
    </row>
    <row r="12" spans="2:29" x14ac:dyDescent="0.25">
      <c r="W12" s="21"/>
      <c r="Z12" s="22"/>
    </row>
    <row r="13" spans="2:29" x14ac:dyDescent="0.25">
      <c r="W13" s="47" t="str">
        <f>_xlfn.CONCAT("Recovery Rate till ",Data_1!T3," ",Data_1!T2)</f>
        <v>Recovery Rate till October 2021</v>
      </c>
      <c r="X13" s="48"/>
      <c r="Y13" s="49"/>
      <c r="Z13" s="53">
        <f>Data_1!W19</f>
        <v>0.98179198317941652</v>
      </c>
    </row>
    <row r="14" spans="2:29" x14ac:dyDescent="0.25">
      <c r="W14" s="50"/>
      <c r="X14" s="51"/>
      <c r="Y14" s="52"/>
      <c r="Z14" s="54"/>
    </row>
    <row r="15" spans="2:29" x14ac:dyDescent="0.25">
      <c r="W15" s="21"/>
      <c r="Z15" s="22"/>
    </row>
    <row r="16" spans="2:29" x14ac:dyDescent="0.25">
      <c r="W16" s="47" t="str">
        <f>_xlfn.CONCAT("Death Rate till ",Data_1!T3," ",Data_1!T2)</f>
        <v>Death Rate till October 2021</v>
      </c>
      <c r="X16" s="48"/>
      <c r="Y16" s="49"/>
      <c r="Z16" s="53">
        <f>Data_1!W20</f>
        <v>1.337208156004332E-2</v>
      </c>
    </row>
    <row r="17" spans="23:26" x14ac:dyDescent="0.25">
      <c r="W17" s="50"/>
      <c r="X17" s="51"/>
      <c r="Y17" s="52"/>
      <c r="Z17" s="54"/>
    </row>
  </sheetData>
  <mergeCells count="8">
    <mergeCell ref="W13:Y14"/>
    <mergeCell ref="W16:Y17"/>
    <mergeCell ref="Z13:Z14"/>
    <mergeCell ref="Z16:Z17"/>
    <mergeCell ref="B1:AC3"/>
    <mergeCell ref="W8:Y8"/>
    <mergeCell ref="W10:Y11"/>
    <mergeCell ref="Z10:Z1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AD92D-F0F5-4B3B-B015-12040C59D318}">
  <dimension ref="B1:AB6"/>
  <sheetViews>
    <sheetView showGridLines="0" zoomScale="90" zoomScaleNormal="90" workbookViewId="0">
      <selection activeCell="AE28" sqref="AE28"/>
    </sheetView>
  </sheetViews>
  <sheetFormatPr defaultRowHeight="15" x14ac:dyDescent="0.25"/>
  <sheetData>
    <row r="1" spans="2:28" x14ac:dyDescent="0.25">
      <c r="F1" s="65" t="s">
        <v>64</v>
      </c>
      <c r="G1" s="65"/>
      <c r="H1" s="65"/>
      <c r="I1" s="65"/>
      <c r="J1" s="65"/>
      <c r="K1" s="65"/>
      <c r="L1" s="65"/>
      <c r="M1" s="65"/>
      <c r="N1" s="65"/>
      <c r="O1" s="65"/>
      <c r="P1" s="65"/>
      <c r="Q1" s="65"/>
      <c r="R1" s="65"/>
      <c r="S1" s="65"/>
      <c r="T1" s="65"/>
      <c r="U1" s="65"/>
      <c r="V1" s="65"/>
      <c r="W1" s="65"/>
      <c r="X1" s="65"/>
    </row>
    <row r="2" spans="2:28" x14ac:dyDescent="0.25">
      <c r="F2" s="65"/>
      <c r="G2" s="65"/>
      <c r="H2" s="65"/>
      <c r="I2" s="65"/>
      <c r="J2" s="65"/>
      <c r="K2" s="65"/>
      <c r="L2" s="65"/>
      <c r="M2" s="65"/>
      <c r="N2" s="65"/>
      <c r="O2" s="65"/>
      <c r="P2" s="65"/>
      <c r="Q2" s="65"/>
      <c r="R2" s="65"/>
      <c r="S2" s="65"/>
      <c r="T2" s="65"/>
      <c r="U2" s="65"/>
      <c r="V2" s="65"/>
      <c r="W2" s="65"/>
      <c r="X2" s="65"/>
    </row>
    <row r="3" spans="2:28" x14ac:dyDescent="0.25">
      <c r="F3" s="65"/>
      <c r="G3" s="65"/>
      <c r="H3" s="65"/>
      <c r="I3" s="65"/>
      <c r="J3" s="65"/>
      <c r="K3" s="65"/>
      <c r="L3" s="65"/>
      <c r="M3" s="65"/>
      <c r="N3" s="65"/>
      <c r="O3" s="65"/>
      <c r="P3" s="65"/>
      <c r="Q3" s="65"/>
      <c r="R3" s="65"/>
      <c r="S3" s="65"/>
      <c r="T3" s="65"/>
      <c r="U3" s="65"/>
      <c r="V3" s="65"/>
      <c r="W3" s="65"/>
      <c r="X3" s="65"/>
    </row>
    <row r="5" spans="2:28" x14ac:dyDescent="0.25">
      <c r="B5" s="66" t="s">
        <v>65</v>
      </c>
      <c r="C5" s="66"/>
      <c r="D5" s="66"/>
      <c r="Z5" s="66" t="s">
        <v>66</v>
      </c>
      <c r="AA5" s="66"/>
      <c r="AB5" s="66"/>
    </row>
    <row r="6" spans="2:28" x14ac:dyDescent="0.25">
      <c r="B6" s="66"/>
      <c r="C6" s="66"/>
      <c r="D6" s="66"/>
      <c r="Z6" s="66"/>
      <c r="AA6" s="66"/>
      <c r="AB6" s="66"/>
    </row>
  </sheetData>
  <mergeCells count="3">
    <mergeCell ref="F1:X3"/>
    <mergeCell ref="B5:D6"/>
    <mergeCell ref="Z5:AB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6135D-989A-45E2-A48D-F843F7B92BDA}">
  <dimension ref="C1:AI25"/>
  <sheetViews>
    <sheetView showGridLines="0" zoomScale="80" zoomScaleNormal="80" workbookViewId="0">
      <selection activeCell="A146" sqref="A146"/>
    </sheetView>
  </sheetViews>
  <sheetFormatPr defaultRowHeight="15" x14ac:dyDescent="0.25"/>
  <sheetData>
    <row r="1" spans="3:35" ht="15" customHeight="1" x14ac:dyDescent="0.5">
      <c r="C1" s="24"/>
      <c r="D1" s="24"/>
      <c r="E1" s="24"/>
      <c r="F1" s="24"/>
      <c r="G1" s="24"/>
      <c r="H1" s="24"/>
      <c r="I1" s="24"/>
      <c r="J1" s="67" t="s">
        <v>832</v>
      </c>
      <c r="K1" s="67"/>
      <c r="L1" s="67"/>
      <c r="M1" s="67"/>
      <c r="N1" s="67"/>
      <c r="O1" s="67"/>
      <c r="P1" s="67"/>
      <c r="Q1" s="67"/>
      <c r="R1" s="67"/>
      <c r="S1" s="67"/>
      <c r="T1" s="67"/>
      <c r="U1" s="67"/>
      <c r="V1" s="67"/>
      <c r="W1" s="67"/>
      <c r="X1" s="67"/>
      <c r="Y1" s="67"/>
      <c r="Z1" s="67"/>
      <c r="AA1" s="67"/>
      <c r="AB1" s="24"/>
      <c r="AC1" s="24"/>
      <c r="AD1" s="24"/>
      <c r="AE1" s="24"/>
      <c r="AF1" s="24"/>
      <c r="AG1" s="24"/>
      <c r="AH1" s="24"/>
      <c r="AI1" s="24"/>
    </row>
    <row r="2" spans="3:35" ht="15" customHeight="1" x14ac:dyDescent="0.5">
      <c r="C2" s="24"/>
      <c r="D2" s="24"/>
      <c r="E2" s="24"/>
      <c r="F2" s="24"/>
      <c r="G2" s="24"/>
      <c r="H2" s="24"/>
      <c r="I2" s="24"/>
      <c r="J2" s="67"/>
      <c r="K2" s="67"/>
      <c r="L2" s="67"/>
      <c r="M2" s="67"/>
      <c r="N2" s="67"/>
      <c r="O2" s="67"/>
      <c r="P2" s="67"/>
      <c r="Q2" s="67"/>
      <c r="R2" s="67"/>
      <c r="S2" s="67"/>
      <c r="T2" s="67"/>
      <c r="U2" s="67"/>
      <c r="V2" s="67"/>
      <c r="W2" s="67"/>
      <c r="X2" s="67"/>
      <c r="Y2" s="67"/>
      <c r="Z2" s="67"/>
      <c r="AA2" s="67"/>
      <c r="AB2" s="24"/>
      <c r="AC2" s="24"/>
      <c r="AD2" s="24"/>
      <c r="AE2" s="24"/>
      <c r="AF2" s="24"/>
      <c r="AG2" s="24"/>
      <c r="AH2" s="24"/>
      <c r="AI2" s="24"/>
    </row>
    <row r="3" spans="3:35" x14ac:dyDescent="0.25">
      <c r="J3" s="67"/>
      <c r="K3" s="67"/>
      <c r="L3" s="67"/>
      <c r="M3" s="67"/>
      <c r="N3" s="67"/>
      <c r="O3" s="67"/>
      <c r="P3" s="67"/>
      <c r="Q3" s="67"/>
      <c r="R3" s="67"/>
      <c r="S3" s="67"/>
      <c r="T3" s="67"/>
      <c r="U3" s="67"/>
      <c r="V3" s="67"/>
      <c r="W3" s="67"/>
      <c r="X3" s="67"/>
      <c r="Y3" s="67"/>
      <c r="Z3" s="67"/>
      <c r="AA3" s="67"/>
    </row>
    <row r="25" spans="35:35" x14ac:dyDescent="0.25">
      <c r="AI25" t="s">
        <v>833</v>
      </c>
    </row>
  </sheetData>
  <mergeCells count="1">
    <mergeCell ref="J1:AA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3A0D3-DB2D-4DD3-8ACC-8D785EEA83DE}">
  <dimension ref="B1:AG33"/>
  <sheetViews>
    <sheetView showGridLines="0" zoomScale="90" zoomScaleNormal="90" workbookViewId="0">
      <selection activeCell="V31" sqref="V31"/>
    </sheetView>
  </sheetViews>
  <sheetFormatPr defaultRowHeight="15" x14ac:dyDescent="0.25"/>
  <cols>
    <col min="1" max="1" width="12" bestFit="1" customWidth="1"/>
    <col min="2" max="2" width="32.85546875" customWidth="1"/>
    <col min="18" max="18" width="24.5703125" customWidth="1"/>
    <col min="22" max="22" width="32" customWidth="1"/>
    <col min="30" max="30" width="12" customWidth="1"/>
    <col min="31" max="31" width="20.28515625" customWidth="1"/>
    <col min="32" max="32" width="12.140625" customWidth="1"/>
    <col min="33" max="33" width="17.42578125" customWidth="1"/>
  </cols>
  <sheetData>
    <row r="1" spans="2:33" ht="18.75" x14ac:dyDescent="0.3">
      <c r="B1" s="27"/>
      <c r="C1" s="68" t="s">
        <v>854</v>
      </c>
      <c r="D1" s="68"/>
      <c r="E1" s="68"/>
      <c r="F1" s="68"/>
      <c r="G1" s="68"/>
      <c r="H1" s="68"/>
      <c r="I1" s="68"/>
      <c r="J1" s="68"/>
      <c r="K1" s="68"/>
      <c r="L1" s="68"/>
      <c r="M1" s="68"/>
      <c r="N1" s="68"/>
      <c r="O1" s="68"/>
      <c r="P1" s="68"/>
      <c r="Q1" s="68"/>
      <c r="R1" s="68"/>
    </row>
    <row r="2" spans="2:33" ht="18.75" x14ac:dyDescent="0.3">
      <c r="B2" s="27"/>
      <c r="C2" s="68"/>
      <c r="D2" s="68"/>
      <c r="E2" s="68"/>
      <c r="F2" s="68"/>
      <c r="G2" s="68"/>
      <c r="H2" s="68"/>
      <c r="I2" s="68"/>
      <c r="J2" s="68"/>
      <c r="K2" s="68"/>
      <c r="L2" s="68"/>
      <c r="M2" s="68"/>
      <c r="N2" s="68"/>
      <c r="O2" s="68"/>
      <c r="P2" s="68"/>
      <c r="Q2" s="68"/>
      <c r="R2" s="68"/>
    </row>
    <row r="3" spans="2:33" ht="18.75" x14ac:dyDescent="0.3">
      <c r="B3" s="27"/>
      <c r="C3" s="68"/>
      <c r="D3" s="68"/>
      <c r="E3" s="68"/>
      <c r="F3" s="68"/>
      <c r="G3" s="68"/>
      <c r="H3" s="68"/>
      <c r="I3" s="68"/>
      <c r="J3" s="68"/>
      <c r="K3" s="68"/>
      <c r="L3" s="68"/>
      <c r="M3" s="68"/>
      <c r="N3" s="68"/>
      <c r="O3" s="68"/>
      <c r="P3" s="68"/>
      <c r="Q3" s="68"/>
      <c r="R3" s="68"/>
      <c r="AD3" s="3" t="s">
        <v>838</v>
      </c>
      <c r="AE3" s="3" t="s">
        <v>839</v>
      </c>
      <c r="AF3" s="3" t="s">
        <v>852</v>
      </c>
      <c r="AG3" s="3" t="s">
        <v>853</v>
      </c>
    </row>
    <row r="4" spans="2:33" ht="18.75" x14ac:dyDescent="0.3">
      <c r="B4" s="27"/>
      <c r="AD4" s="3" t="s">
        <v>840</v>
      </c>
      <c r="AE4" s="3">
        <v>266</v>
      </c>
      <c r="AF4" s="3">
        <v>136000</v>
      </c>
      <c r="AG4" s="3">
        <v>0.03</v>
      </c>
    </row>
    <row r="5" spans="2:33" ht="18.75" x14ac:dyDescent="0.3">
      <c r="B5" s="27"/>
      <c r="AD5" s="3" t="s">
        <v>841</v>
      </c>
      <c r="AE5" s="3">
        <v>233</v>
      </c>
      <c r="AF5" s="3">
        <v>171297</v>
      </c>
      <c r="AG5" s="3">
        <v>0.04</v>
      </c>
    </row>
    <row r="6" spans="2:33" x14ac:dyDescent="0.25">
      <c r="AD6" s="3" t="s">
        <v>842</v>
      </c>
      <c r="AE6" s="3">
        <v>146</v>
      </c>
      <c r="AF6" s="3">
        <v>31766</v>
      </c>
      <c r="AG6" s="3">
        <v>0.02</v>
      </c>
    </row>
    <row r="7" spans="2:33" x14ac:dyDescent="0.25">
      <c r="AD7" s="3" t="s">
        <v>843</v>
      </c>
      <c r="AE7" s="3">
        <v>57</v>
      </c>
      <c r="AF7" s="3">
        <v>55276</v>
      </c>
      <c r="AG7" s="3">
        <v>7.0000000000000007E-2</v>
      </c>
    </row>
    <row r="8" spans="2:33" x14ac:dyDescent="0.25">
      <c r="AD8" s="3" t="s">
        <v>844</v>
      </c>
      <c r="AE8" s="3">
        <v>5</v>
      </c>
      <c r="AF8" s="3">
        <v>42290</v>
      </c>
      <c r="AG8" s="3">
        <v>0.14000000000000001</v>
      </c>
    </row>
    <row r="14" spans="2:33" x14ac:dyDescent="0.25">
      <c r="R14" s="26"/>
    </row>
    <row r="15" spans="2:33" x14ac:dyDescent="0.25">
      <c r="R15" s="26"/>
    </row>
    <row r="16" spans="2:33" x14ac:dyDescent="0.25">
      <c r="R16" s="26"/>
    </row>
    <row r="17" spans="2:18" x14ac:dyDescent="0.25">
      <c r="R17" s="26"/>
    </row>
    <row r="18" spans="2:18" x14ac:dyDescent="0.25">
      <c r="R18" s="26"/>
    </row>
    <row r="29" spans="2:18" ht="18.75" x14ac:dyDescent="0.25">
      <c r="B29" s="28" t="s">
        <v>845</v>
      </c>
    </row>
    <row r="30" spans="2:18" ht="18.75" x14ac:dyDescent="0.25">
      <c r="B30" s="28" t="s">
        <v>846</v>
      </c>
    </row>
    <row r="31" spans="2:18" ht="18.75" x14ac:dyDescent="0.25">
      <c r="B31" s="28" t="s">
        <v>847</v>
      </c>
    </row>
    <row r="32" spans="2:18" ht="18.75" x14ac:dyDescent="0.25">
      <c r="B32" s="28" t="s">
        <v>848</v>
      </c>
    </row>
    <row r="33" spans="2:2" ht="18.75" x14ac:dyDescent="0.25">
      <c r="B33" s="28" t="s">
        <v>849</v>
      </c>
    </row>
  </sheetData>
  <mergeCells count="1">
    <mergeCell ref="C1:R3"/>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0 A 1 1 6 E 1 D - 3 6 A 6 - 4 7 1 8 - 9 C A 2 - C 8 0 8 8 B 0 1 4 B A 5 } "   T o u r I d = " 3 4 a a f a 1 4 - 2 0 c e - 4 4 a 0 - a 1 2 1 - 9 8 c a b 0 c 4 e 6 2 e "   X m l V e r = " 6 "   M i n X m l V e r = " 3 " > < D e s c r i p t i o n > S o m e   d e s c r i p t i o n   f o r   t h e   t o u r   g o e s   h e r e < / D e s c r i p t i o n > < I m a g e > i V B O R w 0 K G g o A A A A N S U h E U g A A A N Q A A A B 1 C A Y A A A A 2 n s 9 T A A A A A X N S R 0 I A r s 4 c 6 Q A A A A R n Q U 1 B A A C x j w v 8 Y Q U A A A A J c E h Z c w A A A m I A A A J i A W y J d J c A A D u l S U R B V H h e 7 X 0 H l 1 t H d u Z F R u c c 2 e w m m z m K O U i k R G V p N D O a G X s 8 X q / t 4 7 R r + / g X 7 e 4 5 6 3 N 8 d r y z a 4 / G 2 h m J o i h K p C R S E p P E n G P n n B s Z 2 P v d q g I e X g P d 6 C C q 0 d 1 f s 1 j 1 H h 6 A h 1 f 1 1 Q 1 1 q 8 r x + y 8 u J G g F 8 0 Z l 8 z 6 a m C C K R m M U j 8 c p k U g k c 8 D k g L X s d S c o H H V I G e e 3 1 k X o Z o 9 H j n O F w 6 H e b 4 f 1 v C k j d z q d y d z t d l F V w R h 1 t t + R 1 1 c w P z j + 8 O U K o e Y K L z f G T f X l F I s y C c b X p p H I k K b Q k 6 C 6 k i h V F M a p f 9 x J T 4 b c a Y S y A m 3 + 6 N o Q 3 W B C D U w 4 9 d m 5 w 0 4 0 O 8 G Q X E w q f P F b W 6 M U D E X o q 5 u P K B S J 6 K t W M F u s E G o O Q C N 8 Y d t a G g h 4 6 X a v l y L R F I m Q 9 q 4 O c 6 N M 0 L U u r 1 y f j U C Z 4 O Q 2 X + a P 0 V D A p c / M H q B N p m + 0 E 8 r k S K 9 v C o n E c r l c 5 P J 4 6 M T X 1 y j G n c M K Z o c V Q s 0 C T m 5 4 W z b t I V + k h y r L i u j j 2 9 4 0 t W 5 1 e Z S e D i k i z E Q i t z N B + 5 v D L M G y N 9 r b L K n a R 7 I T y 8 X C p a k s R s X + O N 3 q V m p i Q u g 0 M z K R a / e q C N W W 8 u / U x H J 7 v f T R V 1 d X i D U L M K E u r h A q B 7 z z w m 4 K B S f p E y b R 6 v I I R W M J J o 9 S y w x 5 r C T a U B O h l o o Y n b r r 5 6 d M V F c c o 2 3 1 U K W m P m 6 8 7 c G A h 6 q L Y l R e o B r v c M B J F 9 u U h J s J X h f b Y b F s R I I E 0 k U b c B 7 f b Z V W N c V x 2 l Q b p S K f s r G E W B 4 v f X D u i l y z g u n h + O D s C q G m w w t 7 d l B 4 b J j 6 g i V U 7 I 1 y o 4 + y V F K P b D j g Y P U s T m 3 D L p Y U U S H P z l V h K v c n W G V z U C 0 3 z l s 9 b t p Q G a C e C R 8 1 s j S Z C b C x 8 J k g F r 4 G D f 7 z h 3 6 W E k S v b Q w y i d 1 0 t 8 + t r 0 6 h g q + P x h 0 0 F m I i M D / 0 L U 6 B I Y + H S V j i S z D x 2 X a K O O h + v 5 s m I 6 q D M N c Y N R D J w 2 p g h G / / 1 K U b 8 t o K M m O F U N N g f d M a c v u K q K E 4 J N L H p I k Q U a E 3 Q c F A g H x + v 6 h 9 U A e v d n t p Z 0 O E v n n i p Q P N f F G O G A s 5 u X H n p l Z F W B J 1 j T q Z V J 4 k c Z B D + t W V p B N 2 I u w g H 3 M P 6 i X w C R M e X N l U G 6 G a o j h L Q B 8 d a Z 1 6 n 7 i f U u 4 U P r t f Q I f X h u n r x 3 5 6 j c k F a T U S 8 d O F a y v S K h t W C J U B m 9 e 0 0 u r q A o p G g i I h r G Q C Y t y K 0 Y j N s e n R c f z p P T + 9 s i E o x 3 b E E 5 A e M z / u W C w m j X c 6 B F i q F H i y f x a I B y m U C Z F w m D x s H x m Y + z e A q u n j z 9 7 Z E N U k d F C x j + h 5 J h e k V V / A T 0 / H n D T S u U I s O 5 h Q l 2 a u 4 W W E N w 7 u p D g T C Y 0 a k g e 5 a X D h q F K V D K C G w T E A I n W M u G h V F p V u c F K 5 y 3 e x O p j e d B c T U r Y W + g l 0 D O a X m t + P 3 K i B T 4 f 9 1 M F q b L D / s r y 2 A g X H B + d W C A U U + n 3 0 4 o 5 1 d K M 9 R m s r l Y o X i X B P z g Y 5 Y K S R Q T Q a n V a K h I J B U Q c B q F D w 5 o F 8 s H F g u 9 i B z 7 d L i v l g F G p b j m o k g D s y 3 z 4 Z d l I R 3 + O 5 x z 4 u p 8 h k 8 p Y K t v E K E z Q Z 9 d B E 1 E v D g 3 c o G g 7 I 6 8 s d j g 9 X C E W H t 2 8 k D 4 U p z i L H 5 X Z T j M k S i 0 P t c t P E x D i 5 + Z z X y z o P 4 8 m g i 5 o r W F Q t I B I s C R 3 c 6 8 + E k a B T H B Z z g S F M Y H K C C g q L 5 B w Q i U T E / n O w D u t 0 u t I 6 E Z D n u w 4 P 9 U + k O g 4 n d F 1 N P a v D o q g g R m M 9 V + X 8 c g b X o n l A y z M d 3 b 6 e X P E Q N x 5 u H C x x o O b x g T Q u S A 2 / v y B J J h x b y R Q M L k y v H A h M 6 t L 0 m C u Z A P x a Y C T k E f v L A G R A J 4 L f q 4 6 9 F A 4 p R w V + b 9 9 4 O t H h 4 c R 5 J K M S h 9 k m G 2 e 1 t r B m D 1 + R / n y X W 3 J m O L d s 0 r H n 1 n O r i Y j q N h G M i R o n h L I A P T C A B g R D v 3 0 4 1 V u D b G h M 0 W i E x s d G 9 d n Z w y o x Z g L s t l w R t V w L q Q v U V 3 i z O j P g O g e 8 P t W B G O C 3 W 2 G O r c T a 2 z h O k 4 E Y + S p 3 Z 3 z W y y X N r G c s U R z e u I q C g Q k h B B q E 3 6 P I 0 z W q J J M B P G L m G A 6 J p v J 0 x 4 P X 6 2 W V 0 E P F J a U 0 O D C g z 8 4 O U K 3 Q 0 + c C 2 G E Y b 8 o F L s t l k E L T Y S j g p P X V U T p 1 T 9 l 9 w M M B N / 9 m V b Y + E 8 C Q y a R z j z w S 0 x g M R c l T x q R a p k h q x M s p v b p 7 E / m 4 F x Y y e F Q D 6 h 8 a p 5 H h I a o v S a l 0 a C i w L Q x g X x j A W B 8 d G W Z C p s a o 3 J 7 p G 2 0 m D A 8 N S o 7 m + o j t M / 6 Y N C m E c S b 7 I K 0 Z V 5 o Z m a + L 2 Q g J j 9 6 l N i 9 9 8 d A n 3 w 9 8 9 d g n h M J g r o H 5 n V a Y c 0 g Y T o C U D 0 e i 5 C p 9 L u O z X + p p 2 d l Q b x 7 c Q Y l 4 T F S 0 0 Y k o n 4 n T J B v q V e V F L G V K a H J i X K R F I K D s I z g m J i e V j Q P b A k a 8 g D + u t K x c 7 C t I G K T S 0 j L 1 2 i x Q X l E p O e 6 u v g Q u + n Q p B D 5 b O D 0 F a P S 5 w p D B Z S O k I W x I T y M B j H c v E 7 K R C p L e 5 4 o L q a K s b z q K d / C r + J z l k 5 a V D f X W o R 0 0 L l I l Q j F n A R X 5 n V L 5 s I U g f W C Y F x Y V i + r n 1 y 5 v v F 5 Y W C j l g o J C M e I B T M u w w t 7 I Z o L 9 e n x P g W U a V K 5 S a G 1 V Z o / j 8 O C A k N y K Z G d g Q y b 3 + o G W 6 S M 9 M p E K m A w r Y u H 3 i K Q t 3 J q x L p Z q W j Y 2 1 K v 7 n 6 M J l k p 9 k z 6 u c N Z j o p P S 4 O C Q g F N h Y j I g k s o K N A y 4 z A 1 C o f Q I C L v q N B s Y J 4 E B V F C D 8 Z C D e s b S P x v z o y C 1 4 B i x 2 l D Z 7 q C 8 s k q X U o C K i / f D y w c 1 D 1 E Q i G b H m B U A / p n P w 1 j Z y 1 k i P g y y k Q o 5 k p A q 4 a C E f 7 O c X w 5 Y F j Z U c 9 M 6 i o f G a T z s p o 5 7 F 4 V E I A o I B K f E 4 O A Q l b K 6 B / U N v f j o 6 B i d O / d V 0 s M X 0 m 5 k e O O s j c i q O k 2 M j + t S d i C 2 z p A y b v m c J 4 8 e 6 h J 6 e K J i b s x 1 J a p B I s o C q C p i c v P 3 w T E y k / S S 3 6 X v 2 Q D k Q T r z w E d n H 3 G n o j 8 C U 0 Q M 5 J b w w D T g 1 H h 1 n q R C p y S k 8 q 2 f U i 9 L M X F t Z T q 9 d J K / o J j W V S a 4 I Y c l W n z 3 7 u e o u 7 u b v v r 6 G 1 H h b l y / S b W 1 t U l p B Z W u t L S E t m 7 d w u 9 X D c M q P X B d L B a l A d 3 Q D W B / Z Q I a F H + I l H 3 O C H l 9 S p W E t D B o X t N K 1 7 q 0 K m m Z s Q H S O 4 J 9 + i g H 6 O 8 p Z O J b X d / 2 s a T p o D 8 i C a v W m G 0 c z E q q 5 v K Y H F s J h Z c j M S c l H A V 8 x d Q 6 W k p p y d t Q h z b U c a U m a H h 4 O F n J I N C O 7 d t E 8 u z e s 0 v O 2 X H 7 z l 0 a G h q i 3 7 3 3 f t p 4 D g B H R V V h 6 q S Q J g M G + v u U l N O t s p / V T S u g u u G z 8 f K O h q n 2 T f v T J 1 Q y G 0 e H t f V b c K X T w t I c Y H 8 c z 6 9 R 0 g 6 R G o D H w s 9 K l p y A e Y Z P 9 T i d e d Z I 8 n w c T g o 5 G 6 V O l n L K v e v K Q 9 T X b 5 N x p M G R C a q s r E h W M F B Z W S m S x x z b c e j g A a q o q K D n d u 1 k 1 S d B o y M j 1 D W i H p f 1 P Z j C Y V R D O / w F 6 J E V o L r V l s T E U E e C R w 2 q m 5 v f i s 9 D S F A i o R o n X P F Q R T G u Y 7 X h p k W W 3 / H l w 3 Q S 5 w L r W B S A m D 4 r I u o 2 B Y O W t S / s z x L H J i k 4 K U B r d H l p Y s k S q r h 6 G 2 2 p D V L 7 E N G F j j J b x S r Y j z O h q q p S 1 L z S s j K q L 5 3 q U Q N p 7 n Z P / R z 0 y k V F x f q I q G f M J Q k E g m P A 5 0 6 9 B 5 8 P + w z h T z K 1 w u M V l b C l d b 2 8 D k k H w L 6 z O 0 Y M s v 2 S o M U V P h v A 3 j I w E i o X Z H r G S E Z K Y Y p + g J r 1 q 0 s P T g f / w K X 2 V 1 t e R p W h e 9 Q 3 G q c 7 / Q U y o c 4 O a 8 V b x 1 / s K C 0 t 1 S U 0 f N X / i J e Q Y R w R w c l 0 h 4 R y w a f 3 V V v q I l T J a i K + 1 2 9 x u V s b L o B 5 S i C Y F Z V V 1 R Q M B s W + 8 2 k b L M r k w k A 0 G i q 8 l O Y 9 A T 1 m B u C z M b Y 1 V x j J Z J d Q M 8 F O K i B 5 j p 8 h J H T c U W 6 p s a X z t y R t q L F J L 9 V U l d L F p 2 5 6 d W N Q w o W s l W y v c K u 0 s G J i Y o J V v a k x e s N D w 5 I X F S s J t L M 1 3 S F h o r W t e D D g l u / p H 0 / F A t 5 7 O i D T 2 j P B G o o E s p h x M Q M 3 k 6 u s v I L 6 J t w U j q v v A 8 E K 9 J g Z g M / u Z q k I Y E E Y g + I c p 3 V g c P f x o D v r P U 6 H T M 8 b u S K + k y Y i R V P q b S m k J a f y v b F / B 6 2 v j t C 5 t k p 6 h R s C K v G r r 7 6 h G 5 1 O u t e X f U 2 8 T H j y p I 3 O X 7 h I d + / e k w Y + N N A v 5 8 v Z t g L 6 e 3 s k B 7 o 6 2 n V J A W 5 r 2 E I G Z v C 0 p i R O 4 y E n N 1 Q X D S b Y S L f B 3 N 9 0 c 6 0 M 4 P r G u A e m 4 w N W F d M A Z D j I Z I K H D s u b 7 W 0 K 0 6 G W F L l m A g J m j e t + t r A + a 5 T V M f f j L L 2 h + o 2 G 6 t S L S w i O E + e v p H 5 1 n q P A 5 6 X 1 V Q X 0 4 P 5 D G i g 6 S K 9 s C N D g 4 C C 5 C i p l j Q R g N o Q y g O 0 i L m y t V k H 9 s k s M O / A e q G i T L O U K i 9 K j y U / f 8 1 C C V Z + X 1 6 f b J r g 3 u 7 o H c F O k c + f O s 5 r k o t a W J u r o 7 K b W t c 1 U z f a d H d a J j Z m A n 4 + v u N L p o T 6 L t J w O s P v s n s 5 c Y f 0 9 y T L f R C w W o V g U C 9 r 0 M b X m + O G L E E v K h j q 4 Z b 2 4 t E E m b 8 + n L G G e i q f O 7 1 Q N d y 5 k A k A m u N j N A C + I A o n V 1 d V F V 6 9 d k 3 M G + I 5 7 9 + 7 T O N t X l y 5 d F h U M H j s A j f J m R 4 S O b Y h M I R P s r s F + J Q H t O H X y U 9 q 7 Z y c d P b y P V j X W 0 4 F 9 u 6 i y o p z u c 8 d h B 8 i E S Z H Z g D b 9 + Q M f P d e Y O Q w p E + Z K J s D 6 z J N l v g l l j z p p a L L S U o P 5 / 7 d k b K i m 2 g r q b H t E Q U e J V F x 1 d Q U 1 N j b w i 9 y I b 9 6 a M 5 m w 7 j h 6 V k i c n p 5 e + v L L s 3 T t 6 j V x O j Q 0 N F B B / X P 0 8 Y m P 9 d V E 7 W 3 t t G H D e i o p q 6 S 9 e / f Q R x 9 9 L B 6 7 k Z E R 6 e m 3 r r J G J i R o d F j Z Y 7 C 7 q m p q p G z H m t Y 1 / H 3 p 7 n N 8 f y C D x w / R 6 5 l U P 8 C 4 u 7 G G H 5 Y j m 4 t t N B d k J 5 V D V L / x c O m U + s z X t G R s q G q / k 4 K h M H 3 b 7 p G 1 5 i K R a F I y b N y 4 g U 6 e P C V l O 8 7 c 9 4 o t c r t n 6 n g P q h 6 L + S M M C Z W P C I s j R 1 6 g X b t 3 y T G w o S Z O b 7 z 5 O h N m m D 7 + + B P C 1 H n A h A e t X d s i Z I I 9 1 d P T k 3 w d w G e U l p f r o 8 x A A 6 y p r m J S K i J a G + e W T R v p 0 e O n + k j B R K / b g b d Z B 2 R N l P p 8 Z g H P B / L 8 R E o 5 u G N Y M s 1 w a R D q 0 J Z 1 V F Z W S n c D 6 2 Q h S k x T 3 7 5 9 G 1 2 / f l N e L y g o o D U t U 8 c + 4 L 5 9 a X 1 Y D P v N d W r B R 4 M b N 2 5 y b z 8 k a t 7 z z x + m 4 u J i V h / L J X p i K h z 8 / e X 0 x h u v 0 Z o 1 6 Q O X m z d v F t d 7 T U 0 t 1 d X V i Z r W 0 d 6 m X 0 1 H O 5 8 H M a 2 k + f T T z + S z D Q y R A a i i R Y U F a d f D h Z 4 J l r e J K 9 2 o c S b 6 4 f u G 9 R 5 V W U k o q H 6 Q U k P j m a V q v m F J 2 F B F P q e M x 6 C i d j a k P F j G 5 s H 5 D S y l 7 M C 8 I y v M + F D v w D h t 2 7 Z V 7 C 9 r p M K G D R v o w o V L U k a g a 6 6 w k m A T 3 8 d k I E i 3 b 9 + h 3 t 5 e G h w Y p D t 3 7 t I H H x y n p q b V V F p S S n 1 9 v X T 8 o x N 0 + f K 3 d O D g f v 3 O d B j p W 1 N T T S d O n q Z z X 5 2 X 3 4 v Z w 4 h k l 4 F U D X v c I V a 0 B c w 2 O j 8 U l J R S C W O B S + L v 5 M V r q a 4 j D 7 F 3 3 S r y u o h t A g 9 N h m K y p r i B 8 c 5 1 d H T Q q l W r 5 B y 8 f g g 7 w g R C S C 4 r v v n m v D T 2 3 b t 2 U n k W V Q w N / 5 1 3 3 t Z H 3 w / O n P m C X n r p q D 7 K D E x 6 N P O 0 D A Y G B + j m j b t 0 9 O h h O R 7 i 4 7 u P O u j g 3 p 1 y 3 M 9 E x S D x F w 8 L 0 8 K H n i W s n Q s G y B F e p V K Y 6 z F C V a X P x q 7 7 v p D 3 K p 8 z o V Z Z r S + N 0 L q q k H j X D I x 0 6 e 7 u p b a 2 d v r 3 f / + t q F 8 n T p y k m 7 d u c 4 W q v g T q D 6 T Y w Y M H 6 O V j L 2 Y l E 6 L M j x 5 9 X h 9 9 P + j l R n / 4 + U N S N h L W j v G x s S l k A q o q q y h C L o n g + P z i f f L 4 / B S e T A 1 M Y 4 Y x b D k r m a Z z T F j a / o L B q v o p l U 9 L K e 7 d g 7 k P j y 1 a M K H U j 8 n H V F N W T H 4 / J g z G 2 e B O C L G C Q d U I r S r P q l W N F O F e E P Y N S P b m m 6 / T n t 2 7 6 E l v m E 6 e / E S 8 b 1 C v Z s L H H 5 + i I t u Y 0 k I D a u b Y 6 A j 9 n 9 / 8 X / k 9 H 3 7 4 k c y L M h h k q Z N t q g j w y t E D M u 7 1 4 r 7 1 V M x 5 U V E h d X V 2 y G v 4 7 T 5 f u l S e C D n T n B X P F q o e 8 Q d S w Z a a C K A T T K / n f E q s 8 l 3 P W 5 X v t T 0 b J d o b Y 0 K G Q E b N g 4 2 B 8 a L T p 8 / w N S H y F f h o 8 6 a N V F U F j 5 k K 1 Y F k A p m + / v o b 2 r 9 / 3 4 z R C e h d x 1 g 6 n D n 9 B f 3 4 J z 9 S v e v 3 B A T B 9 v X 1 y + + Z n A y I T Q e M j Y 1 S c X F J z t / d 1 d V N D Q 3 1 + o g k l M g s F 7 Y Y E G e p D 0 c K V L 5 o J E y J W J h W 1 8 0 9 / v C H h u O T S / l J K K x 2 u r 2 x T L x v I B Q a O x K 8 c O j l w 4 h U Y G L d v H m T q q u r h W A N j Y 1 C Q M y N G h w c l p m t Z W V l L L l a Z o x 8 s O M P f / i Q f v z j H + m j h c X x D 0 / Q 3 n 2 7 q L a 2 T n 4 P V F B D I B N t b o J k p w O c E 4 F g Q A h o Y A 3 G x e x f O G J K f W p t d g B f A 6 + n r A f x D B D n u h M y a V L F I i F q a V g h 1 D P H k W 2 t 5 G D 7 C T 2 4 I R P U O r f L L X b U F 5 9 / S U e O v p A k 3 J d f n p P B 0 B d e O C w R D s Z J M V f g e / G 5 s y W i H V D n l K 2 X o E u X v h M J u G / f H r l v O / p 7 + 6 i 6 V g 3 + w q m C r U n t i 1 I C k N Y f n j h F L r e f 3 n 4 9 5 d y 4 0 e 2 R d Q f t g B 0 F c / K 7 D q + M u 3 V n u G a h g Q 4 C d W Y c E 0 I o l l B R J p Q j E a W W q W G O e Q E m 1 I 2 8 J F R p Z J h 2 7 N i e V P d Q O X A 8 t L W 1 i X M B u H 7 9 B k u i I W m w R 4 4 8 L w O r G A t a C G A y Y H 9 / v 4 w v z R U D A / 3 S A c B B A l t w 1 + 7 d o o l n A 3 5 n p s m M e A Z W d R X P o K m p S W w S S B s D + 1 Q R A 7 t j I t t 1 3 w c U o a K a V E y o c I i l V p h a m 3 4 w w 2 5 e y E t C u b n x T D r X 0 U t r x 5 N k u n r 1 m h A M w L E V R g p c v 3 a D t u / Y p s / O H 1 e u X m e D v 5 P 2 7 t 0 l 3 k O z R l + u G B 0 d k e t L S l J z r u Y K L L o J L 9 7 g Y L 9 M V s R 8 K e v n f t v u n T I e B R x b H x Q 7 E o A Z + u n 9 Z 0 c m A B s l R B E o y / c L K Q U J B b V v 7 S p s R K A v y i M 4 T l 3 O P 0 K 9 s n s r f f c 4 S B u r W V X R h D L O C D u Z B g Y G 6 c a N G 9 T R 0 U l / 9 E c / T z o k 5 g N 8 B 8 Z 0 a t j G M d 8 3 M T H J a Y y + / f Y q v f X W G 3 J u O n T 3 d M M n N C e J m W k M z Q C d B 6 T Y 5 e + u k q d + v w T B f v 3 E K 1 N G M g G h R 4 i W Q D d Q U R i f 8 1 S N O Y G f H Z 4 f I s + V y h f h e m R C s a S i e I T W t 8 y / r p 4 1 8 p J Q L + 9 c L 8 a 5 U f f Q i I z K Y y c U 7 C l c h 0 Y G l 3 c m l S l X 2 F W r T M A 1 J z / + h D Z u 2 i B q F z y N o 6 O j d I 2 l I 8 i M q R g j w 8 N 0 + P A h l i D Z 3 d / Z Y K I g I N 2 q q q v 5 T L p E R I T 7 h Y v f 0 v q X / 0 m f y Q 5 I p t 1 N Y b r w 9 I d r u J B Q i l B a 7 W O V D 6 p f P B q i j W t n v x 7 G D w 0 m 1 M 2 8 I 1 R j 3 T p q L p 1 M S q d r 1 6 5 L 7 B 5 g J d S n n 5 6 m Y 8 d e l D K I B G c E I s T n A k w t t 8 6 G N Y D 3 0 O X C b u n p r m g Q 6 / z 5 C 9 T Y W M / f 2 T g r y Y g 1 + + D F B M x + T Z C I 1 T Z 7 z a h 5 G H v D d Z g M u X v v A b r Y V T G v j u N Z Y g q h W E L B f R 5 j Q m 1 a + 2 z V z 4 V A f j x 1 C / Z t W k M P + 9 N v u 7 5 e q U 1 W M h 3 / 8 C N 6 5 Z V j E m 1 g z t + + d W e K B J s J u B 7 k y E Q m A E S x k w m A J I M U a m l Z k x O Z 8 D 1 D Q 4 P S S R g y o Z F h g i J g J x N Q V F w i I U i d n R 0 y l o b B 6 o r S 2 U l h f B W c E i + 2 / g A h P / y b V W 2 k S 1 k g k X B Q W 0 f + 7 Y o o d Z d P q b T Q m 5 R M S F e v X p V x J i s Q b / f W 2 2 9 K 2 a q m 7 d i 5 X Q J R M c 0 i F + C 9 c B r g / W j c V j L i N Y M x V u k W A h U V l U I G s 9 A K b E K s G w F E M w z N Q D p + 9 t k Z a m 1 t p d d f f 0 3 G 3 6 7 q B T N z h f l J 3 h 9 g r F d 9 N U h l 7 e S 4 k j X G J 6 N p d Z 8 P K e 8 k V C K W 3 r D N 7 o L A F 1 + c p Z O f f C r B q y A C S G A d z w H x N m / e R M 2 r 1 S C H 9 X M y Y X x 8 T J d U 4 w Y Q F g S A Z L D j M D h c U l o q C 6 Q Y Y P A 4 F 4 C U Z q O 2 7 q 5 O y R E v a J e G u M v T D 9 R S y g Y Y r 2 p v b 0 8 L 1 M X q s 7 l O a z f A / k / m M V h d 7 M 8 C y a 9 L q w Y c q F d 0 q G V e g Q m F m 8 + f N D 6 h e m 9 D B i x W + c 3 X 5 2 X M 6 e j R F + i 1 V 1 + W 8 w B 6 e 2 u w L M o X L l 6 i z V t U G A 9 I B 9 K o R S b V W u L w F h r A P W 8 F r r e u 5 I p o B S x 7 D L U S k m R E z 5 W y 7 h O F z 4 R E t Q L 2 U F C k U E I 2 a g N 8 f t U x Y G I k 5 k Q Z g j 4 d c t E p T a Q X 1 k J 9 V e N E 5 x / G y V G h l o s G s L c T 1 v 2 b L b D / E 3 p W b C D w z B s w q j T 5 n a q Q f g s 4 S q / / x Z 7 y S k J V l x Z T e 1 s b t f h S E / Q g O Q 4 e O p B c i x y N 3 g D l O 3 f u 6 S M E t 3 5 C + / f t 1 U c K C M t R i 0 w 6 5 L P g l R v o 6 6 M e l h i w U X I B S C 2 k Y p U L w J w k A 0 g y Y 9 O A t H A e w B 7 y s x Q y t l c g g J V t l d q K y A t M Y U / 4 K s X 7 d r c v 9 V n Y M N u s 6 p o o q J O 4 P I O j r S G p 0 u m A U C M 7 y v W S 0 t m 2 C f 0 + o f p E / b 2 c 2 T U G H I 6 N 5 1 c I e l 7 Z U J t W 1 0 v 0 9 P 1 R t V U L K s C s G 2 E l k s H 7 / / F 7 2 r t X b U / 5 5 O l T c u m N m W d C R V U V 1 T X M L v Y F p D K b W H d 3 d o g 6 O M C S C P e F Z Z x x r z i G x w 7 e O S v 8 / n Q V D 8 R + 0 O + e M p u 2 f S T d 0 D F 7 Q y H I 9 z / 4 t 7 6 8 P r X I Z S Z g x V o r 8 M h 2 z W K x l o W F s o F B I Z M L Q C z 5 U 2 j r G E / W f z 6 k v J J Q X o 9 D 7 A a X x 0 + 3 e 9 0 y T T 2 b R w s L s 7 z 9 I + W Y A G 7 e u E U / f f f H + m h 6 z M Z L Z o V Z W b a + c Z U 0 k i q W R F D 3 3 G 4 X v + a g 6 l r l j S y w T Q G B W m i A 9 0 E N 3 b s 6 k h Y S h M q y 4 + b j E f p v v z 5 O X 5 y / R T / 7 2 U / k v h H 5 k A t 2 N I T p C K u Q u W 7 s t v C Q S R v 4 w f h P 5 x q 6 i F M R 6 5 6 k e Q B u A f h Z + Z G w l S c 8 Y U X e O D 0 d d C a n N B i Y h v n w 0 S P a t G m j S A 0 D N O x M U m w h Y X W P + 3 U 0 O B q 5 x + I 4 A T w W l R C w 3 5 c 1 O r z c H x d i Y Z 8 m s w q u Q U F J F a 3 b / 3 P W h X f p M y z d c u g L s C x 0 X U k 8 b c X c y D w 2 j 5 s P 5 A 6 S B L L I J k 0 w t Y 9 W q g 0 s 9 j S 3 r v g H A g Y B 6 + v r p Q L Q C O 1 B n F e u X J H B 1 A a + x r j K D V 5 8 8 Y i s P p Q L r B I j V 6 A x j F k / X 5 M E X k D Y Z Z i m k A 1 G I s K + s p N r n 1 5 C + W K b V 5 w T 7 X q 7 G C u w Z r o V 6 Z + g 1 s r A + h l + T a A n F t s L m w l M h B F 6 p B v y M 4 M m j y a R l O U 4 + Y r K N b H y B X m 1 L h 8 8 e T J D 1 / K M D a m w V s T e v X v p w I H 9 G e P c E O b z 4 Q c f i f N g J s C G w e q w 2 W D 3 2 g E 4 l 2 l J M P E C 8 m e Z R V X s Q I M x h B o c G J D c D i z 5 N R z I 3 v f 1 T 6 S T z C z N b A B J 9 D K r g k d a Q y L t n m d V D 8 B V I / y 5 V z s 9 d P q Z B 8 X y t 8 s / l Q u x k M u x S e o w U 1 t Y r E m G H v I h u d g + w Q K S a I C T l u W + U J J z e j A 0 G 8 6 d + 5 p + + S e / k A V Q c g G 8 b V Y X u h V W G 8 v 0 o L g P O 2 m w 9 g O A 1 V z N X l E h 7 b i A N L I O D v f 3 9 V F d / d S w K C y Z P N N O 7 2 s q 1 H 2 C d O c e + d J W Z I L A 2 7 9 a 3 R c m E V 7 p 8 E g b h W S C x M P Y 1 W x W c F o w 8 F c a M q U k k c p R 1 E f q j w 9 w h / m Q u G V k O r 3 4 k s / r E c m B A U 4 r 8 O D R M D H z d j o g m B T u 7 J d f f m l G 8 h l A V Q O s W 8 Q Y E k C C 4 T x U t M 7 2 N n E k 4 P 6 G h l J S J l O 4 U k B L P n j 7 o J Y a F a + 6 p k b u C x I U R E Y a Z q n b V D a z U f 5 o 0 C P k g F p o O h u o e P U l U X q R p d J X j 7 3 0 2 T 0 / r e L P E m n G D + 2 s b S M 2 m 6 b 5 D M B f K O T R i c + Y s t w g c n 0 c D k E F V + 1 g s a e 8 U f n q K k r l 4 W Y K w f n 1 / 3 6 P e n u n 3 4 s W i 1 V i 0 B Q k Q b j O b A B i T D B h e r o 7 k 7 Y Z J B h m y w 5 x o 2 / E e n p l 5 S K 5 v H o r G 9 y r 3 Y 4 D y n U o U S Z g l 3 o J F m U b D v d Z X l k p m 1 X D G z c T 0 A y t w B T 2 L f V R 6 h l 1 y t g I d n R H G d e h U 7 J f j / b 7 b K H J Y 0 9 4 h X O V V H l 8 g n 9 / h j a x G F N 2 x X y R o Y 3 t f d h L U g k 2 / O W f / z I Z I J s N m A D 4 3 n u / k / J r r 7 1 C f a x i z Q Y Y 5 K 2 r V 2 N T P V 1 d k o M w F d z o r c B 1 J p z I b m t h A U v J e 7 o l t w L h S j V 1 9 a I a I s H u M r B u 0 J Y J B R Z v n Q G 2 9 M E u 7 k 0 V M R o L O S S S 4 l q 3 I v u z W i 8 i M 0 A U H Y t p / o Q 8 t m R 5 L Z B H 6 4 v l z c q x / F z l 4 W b C 5 w 8 R X T D z 8 l 5 Y V O W D D z 4 U N Q s r C c 3 F m w d U 1 a Q H 4 9 q B c C J 8 B y Q W V M Q B v a t G V Z V 6 H 8 a j D N l M j j 2 T r A S E 3 Y U l w w z q p t m J M G B b A R b q W 8 e I m 9 q G M e F S n Z t u l 8 Z n C 7 W W h H J K K M I Y 4 p i E 8 9 a U i G E y f 3 7 8 5 Y 2 E 8 h Z m X g Q f y H X q A U j 3 1 l t v i s r X 3 L x a V p Q 9 f v w j u n v n r s T 5 2 T 2 A J g 7 P 7 p z A g 8 s V k G I I e A W M 6 9 y Q z Q D f g T G z C e 3 E M H B a o l W x S z y I A k z 3 7 S A e 2 i H W a W 8 o j c 5 5 j 9 3 v D 3 x z 8 g u m E s i U 5 U + O l S Q b G c 3 N 5 l 0 M y B s b q t g 1 v d g f z X H R e z T w A w f 2 S V x f c 3 O z L M R / 9 t z X I r F O f H S S n j 5 t E 4 f D v / z L r + m T U 5 / J 5 M W L F y / L 0 m M G x p G Q C 0 D K W l b l A J d 7 q r c O x E J C O J I 9 g g I u d y u 8 U R U w m y k m z 8 A E y O K K C 0 9 Z z e u a 3 k P 4 r A H O 4 O 6 s Z D L k U e X U 1 B y T J i e 4 w 7 S 1 h 8 W a H G e u 3 c 1 e O 4 s J n i o a C 5 Z I A 7 U + b G B b f Z j u 9 X n o 6 C w m y U E V O 3 7 8 h M x 2 B T 9 + 9 K O 3 q a D A T / / 6 r 7 + R a R 6 v v v p y 0 q n Q 3 d 0 j 0 q K m p k b I B I l i l T B 2 Y I + m g o J C G h s f 4 8 + q Y T I O C T l m m m g o O 8 D b r s H 6 E Z B e g c A k d U 6 W 0 5 O h 3 A i C 3 + R j 4 o V i S l 1 e H O A 6 Y 1 U v z q S R 9 f h Y c m O h S + R q 5 S M s e q k W v E z m 4 S A V F 7 p o 1 6 7 0 X U 0 W K 7 h V W O i 1 6 F N m X O / y z H r q A c g C m w r B t m i w T 5 4 8 l m D a 5 t W r 6 f X X X 0 2 S C a i t r R H i n T n z p U S h g 9 T W f Z 7 s g G M C N h D I B O D O D Z m w c C U 2 w 8 4 E b E R t B X r r S S Y l y D s Q K p s S H D s d Q C K o e 4 u H T H x P X E m Z J F A y k e 0 1 7 r i Q l 5 d D U t v b w u J M e T O w K 4 m 7 3 W z q l h n 9 n y 1 A q G P H X p L 4 u X d / 9 h N 6 4 c j z a d + B C I x / / f V v 6 N a t 2 7 R n z 3 P k d H u E H G Z q u h W Y 5 w T A 5 d 3 f 2 0 1 B l i o Y q 8 J c K S y h D G B W r X G g D P T 3 8 e e o + V r Y A B u D v V 2 d 7 e L x g w R F s C 0 C b I H m y l j a V j 3 T o S T H X d 5 / C D A / N G F A F k 0 g I Z r O N Y m S 5 / g a h E W l t Y N F n P L G h s r C o y S w W c B s A X U K Q b Q 3 u t 1 0 9 u x X N M D k s Z I J s X + Q V H / + F 3 9 G z z 9 / S F z v w 8 O K G P a 1 9 C C 1 8 M 5 e 7 F L I Z K i u h Q u 8 U M a w 8 F q m t f e q W I J h L h Y A z x 9 m H z c 0 N o n b P M z k s u P b j u l V R g M M 6 i 4 2 U g k 5 V C l F G k 2 Y 9 G Q 7 x 8 T y + 1 l y 6 3 a w 2 F N u l v w i Q C I y k F U 6 z R W I + b t 7 5 x 7 F 3 S X 0 q 1 / 9 M f l Z 9 Y N d Z Y A 1 x k 0 E B m I B M e 2 8 r C w V C W 6 i J n r 1 g C + k V 1 l 5 W Z q 6 C C C C I h u M 5 L K j w J 8 e j 4 j G u L o 8 N z f / e N j B a f 5 V u 7 B P G z A k 0 q R h s q w u 0 0 t p J 0 m m c z 6 G r Q p 7 q 7 Q s 3 T m z m J F X N t R C E w q o r K o U + y s U C o v n 7 9 C h g 3 I e 5 M E O G w b w / H 1 8 4 m T a g j B W 4 k A F x A K N m R b x H 9 S q Y C a U W q b U G 0 D l Q 6 M y 6 i C A 0 C K M K + U C i R 2 f v c C e g g X 4 C E G K Q C C L T q L S x e n J o F O f w z r n 5 j V F J F N G Q H S m 9 r A Y U 1 7 Z U E A m U s 2 H a D G u s B f W h m l o d I L V r Q Y h y X u / e 1 / G q q w L v H z + + Z f 0 8 1 / 8 L K N 3 r 7 a + k Y r 4 2 m y R 7 J V s B 5 m x K D u s i 7 s Y Q O X D b y r U u 7 k / 6 s 1 9 V i 2 m a I S z + 0 t + G B i J I z m I Z J I 5 p 8 m D Y 3 5 d y I R z + r x L w g / S 2 8 J i T X k 1 f W M h B d T j Q R d 9 / d h L V Z U q t s 5 X V E n r 1 7 W y v R O R 3 S / g 6 b M C h E A j m A 6 Z 1 s 4 z 6 G p v l w B d o y Y a 2 K f D 2 w e R M R X + w X B K z Z w J c J M v K o A w R t W z E E c S y K W J B i I Z q Z W 8 T p M q U 1 t Y r C l v b C g A l Y K e e y F U v / v 9 H r E z b o y t l R j B S + 0 + s Z P G x y e o v q 5 u y p w q b M j 2 4 f G P 9 V F m 9 P X 0 U F h L K U R e d H e 2 J 4 + b W t a I e o e x F i s Q c m Q A L 5 + J c D c o 8 c / O u T A D 5 5 8 5 c D v J j g j E 4 W S I l E Y u T v F E L E k i Y z 8 l + F w + I a 9 s K H 6 6 n G f G W A 6 R E h i X + f y B L 2 2 m r 1 W F e 9 T R T 1 6 v c o v b A d v p 8 M H 9 E k m R D U 3 N L e T U d h X U x f r G p i n 7 N w 0 P D g j J e r q 7 + O c k q G l 1 S 3 I d P / s K t K N B B 1 3 t z M 2 z t 1 g h Z B I i a Y J o I i V t J C F Y X P b 6 A t G S R B J S I Y w K H U q G t r B I U 1 7 Z U E 4 H J B Q X c G y T V B f a p m 9 4 1 7 s 9 9 O V D H 9 s X q f f Y 0 R e u k C 1 D s w E e v E x z q Y w a h 8 F f E B S N I h t q G x o p F A 7 J Z E L r / W M z a W 5 5 N K E d E Z g M e P 5 p i o x r K q O y r o Q d P 9 w i K z M j J X l A E K 3 O S R m 5 U v N A G j y v q E g t R a A k m T g v 9 H s z t o X F m v L K h i p 0 d U p F Z F L 5 0 B F m A y R S L r v y h Z 2 V N B J O l y h W 4 H s 7 2 j t k X A k 7 a r z / / h 9 k / O p / / P f / S f / 8 z / 9 C d + 7 e F V f 7 w 4 e P p t h C B i A d 1 t 2 z A k 4 I j E E 5 n S 7 J s W 7 E r Z 6 U 6 o d l k t d X R + l 2 b 7 o 6 C E R / o M V V Z o K S P F q 1 M 2 S S X E k r d V 6 r e H L M x O J c C M Y d l E g q L u / a v W F K O 1 j M y f H l z Q e L t 4 v L g J F Q o 6 x D h w c u l W Z h 0 q s b 0 p d A t q p 2 s 4 F 9 R z 8 r I I 3 + 7 d 9 + K 4 v F l J e V y Q p L v / j F z 2 T 6 u 1 E V s d Q Z 3 P G F B V N n 7 A 6 x y l d R m V k K h i I O u t L l F V X P i k M t I S r 2 J e i z + / 4 f e C 5 T L k C d G E K l i K F I g v g 9 l B H D F 6 O o 5 K m d N 5 B g R 8 o O H N j W h v N 3 3 l H D G P m C / L K h O M H N D W S S U g u F b G o h p B I m J r Y 0 N 9 P W r Z u p s a k h S W q r 3 Y X y 8 N C w N J 6 o p b s C 6 a x k w h w l T F m / 3 O 6 l 0 / d 9 9 M U j 3 x Q y A Z B W u H Z R k 0 k / B / 6 H A 8 5 N h w f p o 9 Q + 1 Q m q 8 0 p K K c I p a T V V O u F 1 e / 0 v 9 s Q S 6 m F e S a j B y R p K O F x c K S k p Z b B Q E g q z X d d U p r x L 2 E v 3 q 3 P f U G F h A R 0 4 u J + G h 0 d o 9 e o m e Q 2 B r q d O f S r r V W A m s C E W 9 v b 9 5 H q A K u t b Z Z m v 1 q J u K q + o p P G Q Q 6 a a P B p 0 C 0 l Y C 1 o S S N U D k 4 h / l J D D k C R J F J V L d D l y l k i Q V k p C I c I c G 6 6 F W U o p 6 R S P B O k n 7 6 r 9 v f I F j r O 3 8 o t Q o 8 E q i s S c Q i o Z u 5 B e U P 2 E / a t D V G p x M 8 + V U F j n G w v z A x i s v X r 1 O u 3 f r 9 Z E R y P 5 5 J N T s l x Z u W X Z s O 7 u b g k x g j f w K q t t v W M p 7 y H 6 L k z 8 6 5 7 D Y v 5 W e F 0 Y t M W n L T 6 o O k B d 8 P + G R C C U I R I n p e 4 h g V A 6 M Z l k O 1 C Q S d Q 9 p f J F w k G q q S q i w y 8 8 p 7 4 g T z C z r 3 m R o d Q / w L o 3 V I S p / c B 3 F h c z 1 p q b K 6 x N F l M 7 u v Q a E g C 8 e I h O R 2 i S w e P H T + j 8 + Y t C K K w 8 Z C U T g D t F w O p 8 s V j J Z K D I p F Q 7 N V A L D U J p E a J N 6 I S y z 6 U J x 0 R L I 6 A m H s 7 l G 5 m A v L O h J I k + r j Z D s 8 K 6 G H 6 2 T Z p z w e E 1 S j q h A c P d v n Z t S 1 p Y E W w p j D N h b h P c 6 L W 1 t V R S i s V Z x q Y s S A m J e W x 9 S J Y / X q c X 9 5 8 N s B T z o g a T x W g J I I / Y R j o Z u 8 m Q S c o Y b + L z k 2 E m G R P H 7 1 L L D B g y K Y c F z u F Z W e o 8 T 9 I C 9 J v P H m x 5 J C s I p L I S y 5 T h C Z w r 4 E 0 D I W / 3 u M X d v n 3 7 D j p h 2 f U Q O 7 4 j W B Y 5 d k t 8 / O g R 7 d 7 1 n E x A d M T S x 6 l a m U Q Y K 8 I a D w 9 m W L A y E 0 b m 0 T F 8 v 1 A E s p L J K o F M W Y i l p Y + 5 R s g j U i h O E y F t b y V V Q V z L 9 i t f m 4 9 w n L v 9 a K r u t M i B / V c 7 B 0 v I 6 X L r 0 B 1 E V 6 u f A Y f C / X 6 3 L D + M R r w Q w I D q h 8 e P 0 9 t v v Z k x O B b 4 3 e / e p 7 f f f p P u 3 L l D f Q X p r t 7 F b P v M G f y 8 Z S F / k E n I p S S O E E h I Y Y i k y c I 5 b C a U Z b q 7 2 E 9 s O 8 F t H o H r H N P d t U O C 7 a e f v n u U P J a N 6 / I F 3 D q U q M q n J E I I M V 6 i P q j K N E C M H g 5 r i 2 f f w 0 n Y S A Z 0 9 o 3 S 6 q b V W c k E Y J 8 q h A 6 t X b u W q q O 3 9 F m F h S A T x s a K v I m c d t d 4 F j B P 3 J A J N o + S R i m p Z K S U I Z c q a 5 K Z x P a w y s 1 x l K 9 T C 3 1 m q v v F n h Z J 9 c w e m B Y d R Y / I l Q Q G 2 d U + j N l M N 0 C b C T 5 3 Z h J 2 j / v E j p o O r a 1 r J W w I t t V w b x u t L l u 4 x R l B d E T H w 7 Z b X G 5 2 Q y Z F G i u B D L n U e Z C F y 0 n J h a T K S R e 6 J G U / O R y L 6 k f O C n l L q M b q g G x g T d y b 2 a U U M D j N b h X Z k G 1 b T J e v W C Y X T g e s i H T 5 8 n d C 5 s O H D 9 L 1 s + 9 R b V F q L G s + q O b P M e N i r 2 S I 5 3 u W M A R K S i N N E J O n J d Y g D H G S Z J K c E y Q T C K S l k j X 9 4 o 9 T G + X l G / J q S 1 B 7 4 l o U K Q W P E C r a K q U C c 9 h R Y i i Q e Z w I C + y / 9 v p r a a 5 y A F M 0 v v n m g i y Y i f U n E I s H Y H A X M 4 B 3 r o r M 2 1 2 O 5 Z S 3 N 6 i 4 Q P Q Z c x 1 b W w g k J R A / 9 2 Q Z O c i F c 3 I e W k N K 3 V P X Z F L 3 t A M i m Z R d B X U P m r W 9 r v M l 4 d b 5 U e V n q u V e W / V q K k e l G Y B c s 2 1 8 N i G X h o l Y g b j L 8 Z m D E 5 i 2 n a C P P j p J e / b s E r c 5 G h Y W w / z t b 3 9 H 7 7 / / e y o s U N 9 t t p K Z K 2 J 8 T 8 a 2 O / M g e + D u 9 w 0 h i 6 h 4 h i Q W M h n C S O d m X j N l a 6 6 T I R G X l c q n U j w a o b 3 7 t v G 3 T a 3 r f E l 5 q / I B B T 6 o H x b v E Z e t s E q s + S L i 8 L M 0 u i j l G z 0 e 6 m O p h c U v Y T z 3 T v p k e T D s c / v T n / 6 Y 3 n 3 3 J 3 x f i p 1 F C 7 D 6 E F Y 7 u t c 3 v y i L + c C o 1 N Y k Z N I E S U o f J l e B m + t C j j l Z i K O S O Z f q B E 2 S M C S W T u s 3 5 s e C l t m Q 1 4 Q C C v 1 w 1 6 K H U 3 F h S K j w B U e g n x z 1 h 6 S I G D x M / C u s 3 y 6 N p L E U P b W 8 J O o e i G z u w F B 6 P t Q e Y I l Y w p 3 H w Z a w z O C t L V 4 Y 2 y w X p B G J f 2 t K I j E h p K y S Q 5 f H Q 7 g O Z A G B k O L k d l g J p D q + m K h 8 S F w G m b h c V z t 1 B 8 h 8 Q 1 7 b U E g N N d D t V e W Z C s I x K h 6 Y j Z T K d i k + 6 / q 3 3 1 B J d b q n L 1 6 6 n g K B o L w P Q a / Y f 6 q n p 0 e W I t u y Z a O + S m E + F C / 2 x i U K 5 O w j n 8 x M 7 h 1 3 y e Y B 3 z d S Z L K p e c h B I A k B U 8 8 + Y s r 8 / N 0 O d c 6 k Y B j e P N S P I p O Q K q q P Z S w K R I v Q q 2 8 c k W e Z z y m v b S i T / F 4 l p Z A g q V B R q v J B r N y b c r Z L s Y L r s W N H 9 V E K X i + r g Z 1 q V 5 B Y c J j a 2 t p k 0 4 G 3 3 n q D C b V F z s / i 6 7 M C a 1 / g Y z B A b I C t P I F S l l w L C 0 M i Q y T z L L k M E p m y H K v X X K Q l l h 5 T C k b 0 d a g H k z S R V B 3 p u t I D u 0 j l 5 Z h 0 m b l + 8 y n l v c o H N D e 6 u U J V J U n v p 3 O j o s w X a M h Y P j m T y x q m 0 o m b b r r 9 u J e a m l a J J 9 B I x T u 9 b j p 1 b 3 5 e O X g J k e 7 2 e W S A 2 E x 5 N 4 6 K p v J 5 S q o k e V I J 5 5 R 0 M e T R h J A y A l v V 8 1 U E i l M 4 q g l k 3 m M I x E k k E h L q R K t 5 S T L p i Y V w R r z z 0 / R V p v I V S 4 J Q Q H W 5 S 1 W U q T D k u g E I q d B Q 5 g g 0 Z C z X j E a c a S s Z b F P j r N w m 9 t P O n T v E E 4 i U 6 8 K U 0 w H W G L f b J A 6 v C b M t p Q Z 4 c S + N Z d z A M + x g m C v k n R Y y I d n d 4 u Y 5 G p K o + D t 1 n J R g h k T o 0 H S u k q o L p f J Z y K Q l E 8 i 0 Y 8 c G u Z e l g L x a U 2 K 6 V F 1 l p B Q q y p A K Z S O p U r 3 v X N A 1 6 q a + c S c d 4 g a d C S C d I d J C A Q T G e h J W Y G v P E T 1 o j Z j G f r 6 n B d m d U J 6 P I R D I Y S W M P g Z B M p 3 D 8 8 a x f t 1 O p O S x z H 1 S O R L I h D r b t W 9 7 x j r N x 8 R 1 t n T + N q 8 r k o p D R a k A z F T F o v K F V N p G m A k H m l P T N Q y u d H p p c n Q w 4 0 p D C x W I a w W k 0 G S G A e p V 5 T E h 2 5 q K q M w B 2 1 o / n 7 G u 1 D N J S i V t C y l S p a S T y k 3 C 6 0 a l 4 2 N N p t Q z R 2 7 K T C T k Q i Q E w q J + w p L + 9 M / f t d R g / v 8 t G Z U P c L n 4 J 7 G h r H p G p U 6 Y X l K R i h u F k G l m U m E J L 8 Q C v m q L B 7 w 9 U E I D V 3 5 D r a W D + s z C o 4 W J M h 2 w z j n I d n / A T W s r o + K 2 X 1 e d 2 1 w r I Y 4 m T 4 o c h i A q h w Q y J L K e l 6 S J I + c 0 a e T 5 8 r k k m e R 1 5 H j 2 K s W l g 9 M d n S Y V l o X D O o h L C Y 5 v 7 r V N 3 7 L y E F d u D J H D 5 Z H p H Z K c L o k E x y K U K G P K h 4 o c Z w K K A M g u X U A q R C t 8 Z n E u H G z o l 0 D Y e E E D 3 e x 5 t t E L u F P E 9 u 1 s j N D T Y R e T T 4 1 J w c 7 C P K 5 s s H Y k y c 7 E k A s 2 E 3 J m a d J + 0 u d A H C G X n F d E S p H N S j R V F v I I i f i c J t H U K e 6 Q T k H 6 6 7 / 7 l b q P J Y Q l Y 0 N Z 0 5 r m I l E n x P j l S j V q h 1 I D U x W u G g 6 / R / 3 H a S p g E y G e b v e q l F p V U l I s y 4 g 1 l i W o q e z Z D b I C R 1 p D E q V h 9 R 4 + Z E l l v H 4 C / B 4 Q x J 6 Y M C r Z C Y H c Q g 5 z D q Q w x 1 J W 1 6 U 8 d 9 a U / m z N s b G Z D K l U C t H r b x z N W H f 5 n p a U D W X + y k t 9 3 F N w b y m V B 2 K h U r m c V D l S J E M u v W 9 m P g k e 9 r u p q i i e n A 7 y 1 e O U V N p c t 3 A D r P D a Y X G Y b N O u M B f q m y e p d T M a S h S Z J 8 J O W c v C I L 1 7 A J n w + + J U 6 I H K C 5 e h j V S G F F b i p B 1 b y v L M t H o H J x C f l 8 4 K 5 8 2 z 5 Q Q i p Z N I S S o s w O L 1 u G l 1 y y p L j S 2 h v / P 3 2 6 d p S v m N i 9 9 1 c 6 8 B V c + j X N u s 7 h m 1 z 5 Q x a A v 1 D 2 N H U A V x n C m 6 o p o J t Y u l 1 F j I w Y 1 a 2 V c G C + H Z s 6 6 0 B J x n 4 o x a p r + D T N m m 9 W O 3 w r H k t S C Q y V X C C T h S w l F D r t R r S k q b c 5 z b 1 D 6 Q S 8 i H M p N I E R H J Q j I h l S F b u g M i R S S o e k G Z c v O 3 f / + f 5 E 6 X I r L 0 h U s D + 3 b V c w W j U r X 6 Z y o a u Z R V D J k 6 1 o 2 D y 2 g g q i d X g D o 1 M O n k R o X G m 5 A p 8 S A R 3 O j z Q W B y j J w T T + n B 2 f 9 F z 9 U M y D a g 6 N m B + l I s Q i N F w V Q y G V L E a Z S 5 r c h g I Y C t H I q o h m / O W 8 m Q O k 4 / n 3 w m c k 5 L I 5 R l e C I l m Z B K P G E 5 r 5 4 r E p 6 3 I p O b 1 D p 7 q I e l T C b A c f 7 B 0 p V Q w O R k h K 7 d 7 C O H y 0 0 u c V R A O q U c F J B O I q G M d M K x l l I 4 R q t G G Y t V R u I O O t S S s q U w J o Q x o F f W T 9 K n 9 6 c u u z w T 9 j e z e h c Z o 8 n A J D 1 8 8 I j W r G n h e 3 H Q 8 U u D 1 L R + t 1 w D 0 m S G I h R n K O l z D C G Z f k 1 f g 8 A l W Y x f z k P y 6 D I T K X k s Z e 2 E M O R M I y m I p A m H X B P N 4 4 j S Z A i S K 0 a l X r b v x u K 0 s S p A N 7 u I w u E I O e N h c i S C N D o R o V / 8 y d t U V a X 2 4 1 q q c F x 4 0 J G t x p Y M b t 3 p o e H R C J O F S S W q n 5 V Q n K y q H 6 x K I Z Q h l T l m c a G P X 9 + k V L O + c Y e s i v S 4 N 0 A 1 h a w O J l R c n w i W 1 H 8 0 P j p E x a W I p A Y h Q 4 Q 9 m K 1 j W d h p / u K F y / T G m 6 / J s V W F R C N P A x p / M u d S 2 r H O d e K D J F H k b w q p Q B R z r I m D 8 5 K r Y 5 D G k C p V 1 t K L c y O p t t c F 6 N u n D i 2 h l G S C R D I L V 6 5 Z 0 0 R v v P 0 S 7 n B J Y 0 m r f A Z b N t V x U + a K 1 x U s 6 o h J o p b w O a i G x m m h 1 R i V U q q N M 6 H y W 1 1 o O D G q K o z R t v o w b W v y J 8 k E S F O W t q 4 a 8 B t b E 1 Q Z v E K F n q g 4 B i i u N 2 r m h M / B R M W X j h 1 N n s O S 0 q r M e p 4 + p x o / N 2 b J u S G b Y 0 5 K e q j G X e h G 9 I E 6 x r 3 K e f 2 a K u t z e E 3 O a V X O v K 5 / q / n d i j D W s v b c 4 R r O P Y 4 w N Z c F 6 f J T 7 I S v 7 S V R s c M U 0 Q v + + 3 3 e Z U E m w H H h 4 d K X U A Z n z z 2 U J Z x F K r l Z / d P S y U g q M z 4 l K p + o g C n p l M x Z g n k 4 v b g e U g r n i V V B p 6 h / f J S U T E o 2 K W B w O B A I U H / / I A 0 P D 1 E 4 F K Z V T Y 0 0 M T 5 J X r + X q q u q y O / 3 C 3 E M r n d 7 q Q c r 0 M o p J p R k i l y q i D x B 2 + r C d L 3 L I 1 f g 3 J 5 V I V l s 5 u x D r 7 4 G 0 k a 9 l p J G + p j L S i q B l O n H 4 V C Q v G 6 X n p a h N k S L g H Q W O 2 s r S 6 X v 2 h w p E m r b S T k h l M 3 k 4 c / 4 6 / / 6 p 3 L P y w F M q E 5 V Q 8 s E X 3 x 5 j 3 8 1 i A S 1 L 1 3 1 c 0 i u V b 9 M p I I 6 y H 9 e D 9 Y B Z F K t C + n X F X 0 + v V 9 A h d 4 E B c K w v T S 3 G K 3 V M Y l o y A T V 6 B V U M U H d T K S b T C j z 2 u 6 m k K w g i 2 M M 4 A Y i y i t 4 p 8 d F n d j 3 S s j B i f + a S q P U N u y k + p I I d Y 6 4 q L I g R g M T c K z E 6 W B z k C W b e l / f G D Y q 4 H c w W c o L o r S 5 B k 4 F R S i k U 6 c + o x d f O q I J l J r P d K X D R W W + C H U M s 7 1 l l e Z S V l L f q H l u l 5 P + 9 h / + s / y G 5 Y J l R y j g 8 y / u a E m l S I W d 3 x W Z N K G 0 T a V I p M l l y v g z J O L 0 y o a U p M I 5 r A 7 7 d A g R r Y p O O I 8 y Z t p m W 1 9 C 8 8 j 8 J 1 v b s M A Q k j C H u U H j F T m h L 1 P k U U R K v Y Z Q n g K W T h N 8 S z F I H D k f p x J v j D b W R M g r 6 4 k n q J f J d L v X J W T a y E S q 8 L M 6 p 6 W T I d D Z s + f o 4 M E D y q v H 5 2 Q x H E 2 q C 0 9 V Z D 9 S S v 1 L k S n G y e N x 0 t / 8 / f I i E + C 4 u A w J B X x 2 5 h b / e k 0 i o / 5 x U m q f I l a S T D j H z D D E A k u S p G K y H G 0 N s W p j C O Q Q 9 S + W c F I j S 4 v O U R U u j k t f F j V x K q Q C N D F O I 3 z I E I f / f 2 E N f 7 Y r Q W e Y Z E f X B b l h J 0 T y P O j H l j 7 6 K m G V I p B I K n M s S U k 2 H G M J a 0 i p Q C R B j / j 9 6 6 t D 6 n U m m U g h E E q n 7 q 4 u 2 U n E S C Z s 0 G B s L Z B o P B i j b p Z S Q x M x C k c U o Z R 9 G p a B 2 7 / 9 + z + T e 1 t u c F x 8 t D w J B Z w + f Z M b v o P J w 5 L K D P z a i J U k k 5 A r O 6 n q S u K 0 t R 5 q n Y P O P G B S 4 B L 5 l m R B U M i q G s K Y r N M y p A K k z T N x + L 0 g h o C P X 2 I S q W K C u p h I d / r c U s Y b D F H k y J Q 5 l b H E Q Y A t p N G t b h e F + L Z A H B e r f Z G o G r g t 9 c X Y 1 s J 0 9 T g F w w i h C p O T C Q c y j Y y O y q 4 j + D y Q 7 D J L J E g o S k S p w B W h 0 Q D b W E w i o / I Z m w k S q 8 D v o 7 / 6 L 0 s v R i 9 X M K G 6 d O 0 t T 5 z + 7 J o M m s K l b g J p R e U z h G I C T b W p U s Q S Q i H H H 5 t O 5 Q U J G g 7 w + / D h q f + m H F t x p D U o q h 2 k k A L I Q d T C d t e q 0 h i r k S 4 K s t 2 0 o y F M P a N O V t e Y V P o a E A h p U 2 2 Y n g y 6 a J K 1 S k U u J Z l S S U k i I 7 F A H H W O S c Q 5 r t + z i m 0 s l k J P n 7 R R Q 0 O 9 k O m i q H d a 3 Y N H 0 G 4 3 i a r H 9 h f b T 1 g 1 9 y / + 5 p f 6 N y x P L H t C A Z c u 3 q O B o U k m B M i U k l R p U s q Q y k I k Q z C Q R J 3 D d H U H 7 V o V o S J f Q h b I x H a e / E o m H k 2 F 1 A Q 3 e j l g c M P H e u Y t F R G 6 0 e 2 h N Z z j O 3 r Y B s K i M I o 4 m j B 4 l y m n J U M s 5 Y I H k V a V R a h t E J E f m l C c 9 j Y F 6 X q H k 8 K s 2 g 3 e / Y x K 1 h 5 h K c S v g U y i 6 i k S i U f P Y j d B z c M a 8 6 3 r 1 t K b 7 x z T N 7 5 8 4 b i 0 Q q g k P j p x m Z 9 I i l S K Y F D 5 F K m E W C K p Q J 4 U s d D K p S z E U W W P i 2 T Z L 7 w M t A 2 5 q U P b U 7 G M O 7 d z o 1 e Z B k i A T Q + U I 6 F v Q g 0 Z e p x x / p Y E B T F L 1 5 A G b z L l J I F U M p J K S S T 9 u p Z U c g 6 E k n P 4 n h S B 8 D 7 j i E i 6 x S 2 E i s e w U w Z W x n X S P / z T X + b W Y S w D O C 4 9 X i G U F c c / v E A J J g v s K s e U M S r O h T C K X M m y J h E S W p b K O B e C 4 V O l R H t X h 6 l A z 6 d D y B L W 2 8 O c p q g h G B q 8 K i m Y Y x B D M u S a K P p Y y s j 1 e Z W U N J J y U s 0 D c X C s y 4 Z M a c e a Q J x v r w / S t 2 1 O C W Z V x E p J J S Q c + 3 x e + r t / X H 6 e v O n A h O p W t b O C J L 4 6 e 5 1 V w A l t S x l C I Q d 5 T A 5 S g T w p Q v F / K g e B k m W F V F n n n C F K f E t t R F Y 0 Q h S 7 k l y a L P J f i j g m h 2 u c t T J 5 z c X S y s X H s K 9 S Z O J r h U D m W J U N c c S j x y o a y F R R E K X + c b j l 4 x I F g t e h 5 m 2 t D Q i p o t E Y D Y 7 H 6 e k g f 6 e o e Y p I + P y W N c 3 0 z r s q V G o F K a w Q a h r 8 / v + d 5 S d k J Z W W U k l C a R U Q Z B E C G X L h 3 Z p Q O J Z D + V + g z 2 Q E U y A 1 V Q O E 4 A z K X q F X S Z g J b T s F A + M U 6 b 9 F j b W l N O x e p 6 5 N S 4 Z U i k R w m Y M I i H y A Z w 9 L f 5 X 6 o j Q 4 A U K l J B O k 1 J b a I B M o 5 R 5 / 0 M f 3 H G c V j 8 9 h y v r f / e N f q N + 2 g i l w X F 4 h 1 L T 4 5 O R 5 G p 9 g W 8 g Q C e Q S M k 2 V V C A N X g N f h D Q g k z Q 8 5 P i 0 V C O 0 H y u A A L o o U M c Y h 4 p A M I B e f M L l V J I q Z J F M 6 l p N I q 3 m 1 R Z D A j m Y R A n a U Y 8 x J 2 U b Q S J 9 2 + Z W R O K y l V A b q j A X B G S K i I Q C q W A r 4 f e 5 K 1 r p 9 X e W x v p 5 3 x c c l 5 + s E C o X / O 6 3 p 8 W 2 g s p n l 1 Q p D y A T R O c m g T Q q 4 9 x K I D m Z B U I Q U M R a 5 l z I o 4 + k r M 9 Z j o 1 E Q r 5 7 F Z M I h O H z i j g q X e t w i Y Q y Q b Q g G l Z / X V u h J F O E S Q Q i I Q G I M 3 z 5 l 3 8 p 5 R V M D y Z U j 6 q x F c w I N N j 3 / v 1 T I Q 2 S X f 0 z p E r l I J g m k h R B I k U k K V o J Z o E Q x Q A k U Q V 1 X v 7 h P 3 V s k p v t K Z F i W k r t b J B Z h + L B s 5 J J E q t 9 C C k C Y e B B T E Z D 8 D F s J R A K 1 2 F w 9 9 V f / b W + 7 x X k g h V C z Q F o b L / 9 N + w K z 8 Q y 0 k p I B G I Z Q i k V M E k s 0 M q Q C O d Q T A P O p F e F I o 4 u J X N 1 j q n C 7 0 i w V I l I n C A k E c K R m s t Z P Z O I h w x k E i I h x y A t S 6 J w B J + o y a Q I B W C L n l f / 5 K + k k 1 j B b E D 0 / w G 2 Q t X Z y m L t L A A A A A B J R U 5 E r k J g g g = = < / 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f c b a c 6 7 6 - 9 3 6 9 - 4 f 1 f - 9 f a 1 - f 3 2 c e a 0 4 5 0 0 b " > < T r a n s i t i o n > M o v e T o < / T r a n s i t i o n > < E f f e c t > S t a t i o n < / E f f e c t > < T h e m e > B i n g R o a d < / T h e m e > < T h e m e W i t h L a b e l > f a l s e < / T h e m e W i t h L a b e l > < F l a t M o d e E n a b l e d > f a l s e < / F l a t M o d e E n a b l e d > < D u r a t i o n > 1 0 0 0 0 0 0 0 0 < / D u r a t i o n > < T r a n s i t i o n D u r a t i o n > 3 0 0 0 0 0 0 0 < / T r a n s i t i o n D u r a t i o n > < S p e e d > 0 . 5 < / S p e e d > < F r a m e > < C a m e r a > < L a t i t u d e > 3 1 . 9 3 2 9 2 8 0 2 8 9 8 3 2 5 5 < / L a t i t u d e > < L o n g i t u d e > 1 2 0 . 5 8 7 7 4 5 5 8 8 0 2 5 9 5 < / L o n g i t u d e > < R o t a t i o n > 0 < / R o t a t i o n > < P i v o t A n g l e > - 0 . 0 0 8 3 6 4 3 3 9 3 0 6 3 4 5 7 2 5 < / P i v o t A n g l e > < D i s t a n c e > 1 . 8 < / D i s t a n c e > < / C a m e r a > < I m a g e > i V B O R w 0 K G g o A A A A N S U h E U g A A A N Q A A A B 1 C A Y A A A A 2 n s 9 T A A A A A X N S R 0 I A r s 4 c 6 Q A A A A R n Q U 1 B A A C x j w v 8 Y Q U A A A A J c E h Z c w A A A m I A A A J i A W y J d J c A A D u l S U R B V H h e 7 X 0 H l 1 t H d u Z F R u c c 2 e w m m z m K O U i k R G V p N D O a G X s 8 X q / t 4 7 R r + / g X 7 e 4 5 6 3 N 8 d r y z a 4 / G 2 h m J o i h K p C R S E p P E n G P n n B s Z 2 P v d q g I e X g P d 6 C C q 0 d 1 f s 1 j 1 H h 6 A h 1 f 1 1 Q 1 1 q 8 r x + y 8 u J G g F 8 0 Z l 8 z 6 a m C C K R m M U j 8 c p k U g k c 8 D k g L X s d S c o H H V I G e e 3 1 k X o Z o 9 H j n O F w 6 H e b 4 f 1 v C k j d z q d y d z t d l F V w R h 1 t t + R 1 1 c w P z j + 8 O U K o e Y K L z f G T f X l F I s y C c b X p p H I k K b Q k 6 C 6 k i h V F M a p f 9 x J T 4 b c a Y S y A m 3 + 6 N o Q 3 W B C D U w 4 9 d m 5 w 0 4 0 O 8 G Q X E w q f P F b W 6 M U D E X o q 5 u P K B S J 6 K t W M F u s E G o O Q C N 8 Y d t a G g h 4 6 X a v l y L R F I m Q 9 q 4 O c 6 N M 0 L U u r 1 y f j U C Z 4 O Q 2 X + a P 0 V D A p c / M H q B N p m + 0 E 8 r k S K 9 v C o n E c r l c 5 P J 4 6 M T X 1 y j G n c M K Z o c V Q s 0 C T m 5 4 W z b t I V + k h y r L i u j j 2 9 4 0 t W 5 1 e Z S e D i k i z E Q i t z N B + 5 v D L M G y N 9 r b L K n a R 7 I T y 8 X C p a k s R s X + O N 3 q V m p i Q u g 0 M z K R a / e q C N W W 8 u / U x H J 7 v f T R V 1 d X i D U L M K E u r h A q B 7 z z w m 4 K B S f p E y b R 6 v I I R W M J J o 9 S y w x 5 r C T a U B O h l o o Y n b r r 5 6 d M V F c c o 2 3 1 U K W m P m 6 8 7 c G A h 6 q L Y l R e o B r v c M B J F 9 u U h J s J X h f b Y b F s R I I E 0 k U b c B 7 f b Z V W N c V x 2 l Q b p S K f s r G E W B 4 v f X D u i l y z g u n h + O D s C q G m w w t 7 d l B 4 b J j 6 g i V U 7 I 1 y o 4 + y V F K P b D j g Y P U s T m 3 D L p Y U U S H P z l V h K v c n W G V z U C 0 3 z l s 9 b t p Q G a C e C R 8 1 s j S Z C b C x 8 J k g F r 4 G D f 7 z h 3 6 W E k S v b Q w y i d 1 0 t 8 + t r 0 6 h g q + P x h 0 0 F m I i M D / 0 L U 6 B I Y + H S V j i S z D x 2 X a K O O h + v 5 s m I 6 q D M N c Y N R D J w 2 p g h G / / 1 K U b 8 t o K M m O F U N N g f d M a c v u K q K E 4 J N L H p I k Q U a E 3 Q c F A g H x + v 6 h 9 U A e v d n t p Z 0 O E v n n i p Q P N f F G O G A s 5 u X H n p l Z F W B J 1 j T q Z V J 4 k c Z B D + t W V p B N 2 I u w g H 3 M P 6 i X w C R M e X N l U G 6 G a o j h L Q B 8 d a Z 1 6 n 7 i f U u 4 U P r t f Q I f X h u n r x 3 5 6 j c k F a T U S 8 d O F a y v S K h t W C J U B m 9 e 0 0 u r q A o p G g i I h r G Q C Y t y K 0 Y j N s e n R c f z p P T + 9 s i E o x 3 b E E 5 A e M z / u W C w m j X c 6 B F i q F H i y f x a I B y m U C Z F w m D x s H x m Y + z e A q u n j z 9 7 Z E N U k d F C x j + h 5 J h e k V V / A T 0 / H n D T S u U I s O 5 h Q l 2 a u 4 W W E N w 7 u p D g T C Y 0 a k g e 5 a X D h q F K V D K C G w T E A I n W M u G h V F p V u c F K 5 y 3 e x O p j e d B c T U r Y W + g l 0 D O a X m t + P 3 K i B T 4 f 9 1 M F q b L D / s r y 2 A g X H B + d W C A U U + n 3 0 4 o 5 1 d K M 9 R m s r l Y o X i X B P z g Y 5 Y K S R Q T Q a n V a K h I J B U Q c B q F D w 5 o F 8 s H F g u 9 i B z 7 d L i v l g F G p b j m o k g D s y 3 z 4 Z d l I R 3 + O 5 x z 4 u p 8 h k 8 p Y K t v E K E z Q Z 9 d B E 1 E v D g 3 c o G g 7 I 6 8 s d j g 9 X C E W H t 2 8 k D 4 U p z i L H 5 X Z T j M k S i 0 P t c t P E x D i 5 + Z z X y z o P 4 8 m g i 5 o r W F Q t I B I s C R 3 c 6 8 + E k a B T H B Z z g S F M Y H K C C g q L 5 B w Q i U T E / n O w D u t 0 u t I 6 E Z D n u w 4 P 9 U + k O g 4 n d F 1 N P a v D o q g g R m M 9 V + X 8 c g b X o n l A y z M d 3 b 6 e X P E Q N x 5 u H C x x o O b x g T Q u S A 2 / v y B J J h x b y R Q M L k y v H A h M 6 t L 0 m C u Z A P x a Y C T k E f v L A G R A J 4 L f q 4 6 9 F A 4 p R w V + b 9 9 4 O t H h 4 c R 5 J K M S h 9 k m G 2 e 1 t r B m D 1 + R / n y X W 3 J m O L d s 0 r H n 1 n O r i Y j q N h G M i R o n h L I A P T C A B g R D v 3 0 4 1 V u D b G h M 0 W i E x s d G 9 d n Z w y o x Z g L s t l w R t V w L q Q v U V 3 i z O j P g O g e 8 P t W B G O C 3 W 2 G O r c T a 2 z h O k 4 E Y + S p 3 Z 3 z W y y X N r G c s U R z e u I q C g Q k h B B q E 3 6 P I 0 z W q J J M B P G L m G A 6 J p v J 0 x 4 P X 6 2 W V 0 E P F J a U 0 O D C g z 8 4 O U K 3 Q 0 + c C 2 G E Y b 8 o F L s t l k E L T Y S j g p P X V U T p 1 T 9 l 9 w M M B N / 9 m V b Y + E 8 C Q y a R z j z w S 0 x g M R c l T x q R a p k h q x M s p v b p 7 E / m 4 F x Y y e F Q D 6 h 8 a p 5 H h I a o v S a l 0 a C i w L Q x g X x j A W B 8 d G W Z C p s a o 3 J 7 p G 2 0 m D A 8 N S o 7 m + o j t M / 6 Y N C m E c S b 7 I K 0 Z V 5 o Z m a + L 2 Q g J j 9 6 l N i 9 9 8 d A n 3 w 9 8 9 d g n h M J g r o H 5 n V a Y c 0 g Y T o C U D 0 e i 5 C p 9 L u O z X + p p 2 d l Q b x 7 c Q Y l 4 T F S 0 0 Y k o n 4 n T J B v q V e V F L G V K a H J i X K R F I K D s I z g m J i e V j Q P b A k a 8 g D + u t K x c 7 C t I G K T S 0 j L 1 2 i x Q X l E p O e 6 u v g Q u + n Q p B D 5 b O D 0 F a P S 5 w p D B Z S O k I W x I T y M B j H c v E 7 K R C p L e 5 4 o L q a K s b z q K d / C r + J z l k 5 a V D f X W o R 0 0 L l I l Q j F n A R X 5 n V L 5 s I U g f W C Y F x Y V i + r n 1 y 5 v v F 5 Y W C j l g o J C M e I B T M u w w t 7 I Z o L 9 e n x P g W U a V K 5 S a G 1 V Z o / j 8 O C A k N y K Z G d g Q y b 3 + o G W 6 S M 9 M p E K m A w r Y u H 3 i K Q t 3 J q x L p Z q W j Y 2 1 K v 7 n 6 M J l k p 9 k z 6 u c N Z j o p P S 4 O C Q g F N h Y j I g k s o K N A y 4 z A 1 C o f Q I C L v q N B s Y J 4 E B V F C D 8 Z C D e s b S P x v z o y C 1 4 B i x 2 l D Z 7 q C 8 s k q X U o C K i / f D y w c 1 D 1 E Q i G b H m B U A / p n P w 1 j Z y 1 k i P g y y k Q o 5 k p A q 4 a C E f 7 O c X w 5 Y F j Z U c 9 M 6 i o f G a T z s p o 5 7 F 4 V E I A o I B K f E 4 O A Q l b K 6 B / U N v f j o 6 B i d O / d V 0 s M X 0 m 5 k e O O s j c i q O k 2 M j + t S d i C 2 z p A y b v m c J 4 8 e 6 h J 6 e K J i b s x 1 J a p B I s o C q C p i c v P 3 w T E y k / S S 3 6 X v 2 Q D k Q T r z w E d n H 3 G n o j 8 C U 0 Q M 5 J b w w D T g 1 H h 1 n q R C p y S k 8 q 2 f U i 9 L M X F t Z T q 9 d J K / o J j W V S a 4 I Y c l W n z 3 7 u e o u 7 u b v v r 6 G 1 H h b l y / S b W 1 t U l p B Z W u t L S E t m 7 d w u 9 X D c M q P X B d L B a l A d 3 Q D W B / Z Q I a F H + I l H 3 O C H l 9 S p W E t D B o X t N K 1 7 q 0 K m m Z s Q H S O 4 J 9 + i g H 6 O 8 p Z O J b X d / 2 s a T p o D 8 i C a v W m G 0 c z E q q 5 v K Y H F s J h Z c j M S c l H A V 8 x d Q 6 W k p p y d t Q h z b U c a U m a H h 4 O F n J I N C O 7 d t E 8 u z e s 0 v O 2 X H 7 z l 0 a G h q i 3 7 3 3 f t p 4 D g B H R V V h 6 q S Q J g M G + v u U l N O t s p / V T S u g u u G z 8 f K O h q n 2 T f v T J 1 Q y G 0 e H t f V b c K X T w t I c Y H 8 c z 6 9 R 0 g 6 R G o D H w s 9 K l p y A e Y Z P 9 T i d e d Z I 8 n w c T g o 5 G 6 V O l n L K v e v K Q 9 T X b 5 N x p M G R C a q s r E h W M F B Z W S m S x x z b c e j g A a q o q K D n d u 1 k 1 S d B o y M j 1 D W i H p f 1 P Z j C Y V R D O / w F 6 J E V o L r V l s T E U E e C R w 2 q m 5 v f i s 9 D S F A i o R o n X P F Q R T G u Y 7 X h p k W W 3 / H l w 3 Q S 5 w L r W B S A m D 4 r I u o 2 B Y O W t S / s z x L H J i k 4 K U B r d H l p Y s k S q r h 6 G 2 2 p D V L 7 E N G F j j J b x S r Y j z O h q q p S 1 L z S s j K q L 5 3 q U Q N p 7 n Z P / R z 0 y k V F x f q I q G f M J Q k E g m P A 5 0 6 9 B 5 8 P + w z h T z K 1 w u M V l b C l d b 2 8 D k k H w L 6 z O 0 Y M s v 2 S o M U V P h v A 3 j I w E i o X Z H r G S E Z K Y Y p + g J r 1 q 0 s P T g f / w K X 2 V 1 t e R p W h e 9 Q 3 G q c 7 / Q U y o c 4 O a 8 V b x 1 / s K C 0 t 1 S U 0 f N X / i J e Q Y R w R w c l 0 h 4 R y w a f 3 V V v q I l T J a i K + 1 2 9 x u V s b L o B 5 S i C Y F Z V V 1 R Q M B s W + 8 2 k b L M r k w k A 0 G i q 8 l O Y 9 A T 1 m B u C z M b Y 1 V x j J Z J d Q M 8 F O K i B 5 j p 8 h J H T c U W 6 p s a X z t y R t q L F J L 9 V U l d L F p 2 5 6 d W N Q w o W s l W y v c K u 0 s G J i Y o J V v a k x e s N D w 5 I X F S s J t L M 1 3 S F h o r W t e D D g l u / p H 0 / F A t 5 7 O i D T 2 j P B G o o E s p h x M Q M 3 k 6 u s v I L 6 J t w U j q v v A 8 E K 9 J g Z g M / u Z q k I Y E E Y g + I c p 3 V g c P f x o D v r P U 6 H T M 8 b u S K + k y Y i R V P q b S m k J a f y v b F / B 6 2 v j t C 5 t k p 6 h R s C K v G r r 7 6 h G 5 1 O u t e X f U 2 8 T H j y p I 3 O X 7 h I d + / e k w Y + N N A v 5 8 v Z t g L 6 e 3 s k B 7 o 6 2 n V J A W 5 r 2 E I G Z v C 0 p i R O 4 y E n N 1 Q X D S b Y S L f B 3 N 9 0 c 6 0 M 4 P r G u A e m 4 w N W F d M A Z D j I Z I K H D s u b 7 W 0 K 0 6 G W F L l m A g J m j e t + t r A + a 5 T V M f f j L L 2 h + o 2 G 6 t S L S w i O E + e v p H 5 1 n q P A 5 6 X 1 V Q X 0 4 P 5 D G i g 6 S K 9 s C N D g 4 C C 5 C i p l j Q R g N o Q y g O 0 i L m y t V k H 9 s k s M O / A e q G i T L O U K i 9 K j y U / f 8 1 C C V Z + X 1 6 f b J r g 3 u 7 o H c F O k c + f O s 5 r k o t a W J u r o 7 K b W t c 1 U z f a d H d a J j Z m A n 4 + v u N L p o T 6 L t J w O s P v s n s 5 c Y f 0 9 y T L f R C w W o V g U C 9 r 0 M b X m + O G L E E v K h j q 4 Z b 2 4 t E E m b 8 + n L G G e i q f O 7 1 Q N d y 5 k A k A m u N j N A C + I A o n V 1 d V F V 6 9 d k 3 M G + I 5 7 9 + 7 T O N t X l y 5 d F h U M H j s A j f J m R 4 S O b Y h M I R P s r s F + J Q H t O H X y U 9 q 7 Z y c d P b y P V j X W 0 4 F 9 u 6 i y o p z u c 8 d h B 8 i E S Z H Z g D b 9 + Q M f P d e Y O Q w p E + Z K J s D 6 z J N l v g l l j z p p a L L S U o P 5 / 7 d k b K i m 2 g r q b H t E Q U e J V F x 1 d Q U 1 N j b w i 9 y I b 9 6 a M 5 m w 7 j h 6 V k i c n p 5 e + v L L s 3 T t 6 j V x O j Q 0 N F B B / X P 0 8 Y m P 9 d V E 7 W 3 t t G H D e i o p q 6 S 9 e / f Q R x 9 9 L B 6 7 k Z E R 6 e m 3 r r J G J i R o d F j Z Y 7 C 7 q m p q p G z H m t Y 1 / H 3 p 7 n N 8 f y C D x w / R 6 5 l U P 8 C 4 u 7 G G H 5 Y j m 4 t t N B d k J 5 V D V L / x c O m U + s z X t G R s q G q / k 4 K h M H 3 b 7 p G 1 5 i K R a F I y b N y 4 g U 6 e P C V l O 8 7 c 9 4 o t c r t n 6 n g P q h 6 L + S M M C Z W P C I s j R 1 6 g X b t 3 y T G w o S Z O b 7 z 5 O h N m m D 7 + + B P C 1 H n A h A e t X d s i Z I I 9 1 d P T k 3 w d w G e U l p f r o 8 x A A 6 y p r m J S K i J a G + e W T R v p 0 e O n + k j B R K / b g b d Z B 2 R N l P p 8 Z g H P B / L 8 R E o 5 u G N Y M s 1 w a R D q 0 J Z 1 V F Z W S n c D 6 2 Q h S k x T 3 7 5 9 G 1 2 / f l N e L y g o o D U t U 8 c + 4 L 5 9 a X 1 Y D P v N d W r B R 4 M b N 2 5 y b z 8 k a t 7 z z x + m 4 u J i V h / L J X p i K h z 8 / e X 0 x h u v 0 Z o 1 6 Q O X m z d v F t d 7 T U 0 t 1 d X V i Z r W 0 d 6 m X 0 1 H O 5 8 H M a 2 k + f T T z + S z D Q y R A a i i R Y U F a d f D h Z 4 J l r e J K 9 2 o c S b 6 4 f u G 9 R 5 V W U k o q H 6 Q U k P j m a V q v m F J 2 F B F P q e M x 6 C i d j a k P F j G 5 s H 5 D S y l 7 M C 8 I y v M + F D v w D h t 2 7 Z V 7 C 9 r p M K G D R v o w o V L U k a g a 6 6 w k m A T 3 8 d k I E i 3 b 9 + h 3 t 5 e G h w Y p D t 3 7 t I H H x y n p q b V V F p S S n 1 9 v X T 8 o x N 0 + f K 3 d O D g f v 3 O d B j p W 1 N T T S d O n q Z z X 5 2 X 3 4 v Z w 4 h k l 4 F U D X v c I V a 0 B c w 2 O j 8 U l J R S C W O B S + L v 5 M V r q a 4 j D 7 F 3 3 S r y u o h t A g 9 N h m K y p r i B 8 c 5 1 d H T Q q l W r 5 B y 8 f g g 7 w g R C S C 4 r v v n m v D T 2 3 b t 2 U n k W V Q w N / 5 1 3 3 t Z H 3 w / O n P m C X n r p q D 7 K D E x 6 N P O 0 D A Y G B + j m j b t 0 9 O h h O R 7 i 4 7 u P O u j g 3 p 1 y 3 M 9 E x S D x F w 8 L 0 8 K H n i W s n Q s G y B F e p V K Y 6 z F C V a X P x q 7 7 v p D 3 K p 8 z o V Z Z r S + N 0 L q q k H j X D I x 0 6 e 7 u p b a 2 d v r 3 f / + t q F 8 n T p y k m 7 d u c 4 W q v g T q D 6 T Y w Y M H 6 O V j L 2 Y l E 6 L M j x 5 9 X h 9 9 P + j l R n / 4 + U N S N h L W j v G x s S l k A q o q q y h C L o n g + P z i f f L 4 / B S e T A 1 M Y 4 Y x b D k r m a Z z T F j a / o L B q v o p l U 9 L K e 7 d g 7 k P j y 1 a M K H U j 8 n H V F N W T H 4 / J g z G 2 e B O C L G C Q d U I r S r P q l W N F O F e E P Y N S P b m m 6 / T n t 2 7 6 E l v m E 6 e / E S 8 b 1 C v Z s L H H 5 + i I t u Y 0 k I D a u b Y 6 A j 9 n 9 / 8 X / k 9 H 3 7 4 k c y L M h h k q Z N t q g j w y t E D M u 7 1 4 r 7 1 V M x 5 U V E h d X V 2 y G v 4 7 T 5 f u l S e C D n T n B X P F q o e 8 Q d S w Z a a C K A T T K / n f E q s 8 l 3 P W 5 X v t T 0 b J d o b Y 0 K G Q E b N g 4 2 B 8 a L T p 8 / w N S H y F f h o 8 6 a N V F U F j 5 k K 1 Y F k A p m + / v o b 2 r 9 / 3 4 z R C e h d x 1 g 6 n D n 9 B f 3 4 J z 9 S v e v 3 B A T B 9 v X 1 y + + Z n A y I T Q e M j Y 1 S c X F J z t / d 1 d V N D Q 3 1 + o g k l M g s F 7 Y Y E G e p D 0 c K V L 5 o J E y J W J h W 1 8 0 9 / v C H h u O T S / l J K K x 2 u r 2 x T L x v I B Q a O x K 8 c O j l w 4 h U Y G L d v H m T q q u r h W A N j Y 1 C Q M y N G h w c l p m t Z W V l L L l a Z o x 8 s O M P f / i Q f v z j H + m j h c X x D 0 / Q 3 n 2 7 q L a 2 T n 4 P V F B D I B N t b o J k p w O c E 4 F g Q A h o Y A 3 G x e x f O G J K f W p t d g B f A 6 + n r A f x D B D n u h M y a V L F I i F q a V g h 1 D P H k W 2 t 5 G D 7 C T 2 4 I R P U O r f L L X b U F 5 9 / S U e O v p A k 3 J d f n p P B 0 B d e O C w R D s Z J M V f g e / G 5 s y W i H V D n l K 2 X o E u X v h M J u G / f H r l v O / p 7 + 6 i 6 V g 3 + w q m C r U n t i 1 I C k N Y f n j h F L r e f 3 n 4 9 5 d y 4 0 e 2 R d Q f t g B 0 F c / K 7 D q + M u 3 V n u G a h g Q 4 C d W Y c E 0 I o l l B R J p Q j E a W W q W G O e Q E m 1 I 2 8 J F R p Z J h 2 7 N i e V P d Q O X A 8 t L W 1 i X M B u H 7 9 B k u i I W m w R 4 4 8 L w O r G A t a C G A y Y H 9 / v 4 w v z R U D A / 3 S A c B B A l t w 1 + 7 d o o l n A 3 5 n p s m M e A Z W d R X P o K m p S W w S S B s D + 1 Q R A 7 t j I t t 1 3 w c U o a K a V E y o c I i l V p h a m 3 4 w w 2 5 e y E t C u b n x T D r X 0 U t r x 5 N k u n r 1 m h A M w L E V R g p c v 3 a D t u / Y p s / O H 1 e u X m e D v 5 P 2 7 t 0 l 3 k O z R l + u G B 0 d k e t L S l J z r u Y K L L o J L 9 7 g Y L 9 M V s R 8 K e v n f t v u n T I e B R x b H x Q 7 E o A Z + u n 9 Z 0 c m A B s l R B E o y / c L K Q U J B b V v 7 S p s R K A v y i M 4 T l 3 O P 0 K 9 s n s r f f c 4 S B u r W V X R h D L O C D u Z B g Y G 6 c a N G 9 T R 0 U l / 9 E c / T z o k 5 g N 8 B 8 Z 0 a t j G M d 8 3 M T H J a Y y + / f Y q v f X W G 3 J u O n T 3 d M M n N C e J m W k M z Q C d B 6 T Y 5 e + u k q d + v w T B f v 3 E K 1 N G M g G h R 4 i W Q D d Q U R i f 8 1 S N O Y G f H Z 4 f I s + V y h f h e m R C s a S i e I T W t 8 y / r p 4 1 8 p J Q L + 9 c L 8 a 5 U f f Q i I z K Y y c U 7 C l c h 0 Y G l 3 c m l S l X 2 F W r T M A 1 J z / + h D Z u 2 i B q F z y N o 6 O j d I 2 l I 8 i M q R g j w 8 N 0 + P A h l i D Z 3 d / Z Y K I g I N 2 q q q v 5 T L p E R I T 7 h Y v f 0 v q X / 0 m f y Q 5 I p t 1 N Y b r w 9 I d r u J B Q i l B a 7 W O V D 6 p f P B q i j W t n v x 7 G D w 0 m 1 M 2 8 I 1 R j 3 T p q L p 1 M S q d r 1 6 5 L 7 B 5 g J d S n n 5 6 m Y 8 d e l D K I B G c E I s T n A k w t t 8 6 G N Y D 3 0 O X C b u n p r m g Q 6 / z 5 C 9 T Y W M / f 2 T g r y Y g 1 + + D F B M x + T Z C I 1 T Z 7 z a h 5 G H v D d Z g M u X v v A b r Y V T G v j u N Z Y g q h W E L B f R 5 j Q m 1 a + 2 z V z 4 V A f j x 1 C / Z t W k M P + 9 N v u 7 5 e q U 1 W M h 3 / 8 C N 6 5 Z V j E m 1 g z t + + d W e K B J s J u B 7 k y E Q m A E S x k w m A J I M U a m l Z k x O Z 8 D 1 D Q 4 P S S R g y o Z F h g i J g J x N Q V F w i I U i d n R 0 y l o b B 6 o r S 2 U l h f B W c E i + 2 / g A h P / y b V W 2 k S 1 k g k X B Q W 0 f + 7 Y o o d Z d P q b T Q m 5 R M S F e v X p V x J i s Q b / f W 2 2 9 K 2 a q m 7 d i 5 X Q J R M c 0 i F + C 9 c B r g / W j c V j L i N Y M x V u k W A h U V l U I G s 9 A K b E K s G w F E M w z N Q D p + 9 t k Z a m 1 t p d d f f 0 3 G 3 6 7 q B T N z h f l J 3 h 9 g r F d 9 N U h l 7 e S 4 k j X G J 6 N p d Z 8 P K e 8 k V C K W 3 r D N 7 o L A F 1 + c p Z O f f C r B q y A C S G A d z w H x N m / e R M 2 r 1 S C H 9 X M y Y X x 8 T J d U 4 w Y Q F g S A Z L D j M D h c U l o q C 6 Q Y Y P A 4 F 4 C U Z q O 2 7 q 5 O y R E v a J e G u M v T D 9 R S y g Y Y r 2 p v b 0 8 L 1 M X q s 7 l O a z f A / k / m M V h d 7 M 8 C y a 9 L q w Y c q F d 0 q G V e g Q m F m 8 + f N D 6 h e m 9 D B i x W + c 3 X 5 2 X M 6 e j R F + i 1 V 1 + W 8 w B 6 e 2 u w L M o X L l 6 i z V t U G A 9 I B 9 K o R S b V W u L w F h r A P W 8 F r r e u 5 I p o B S x 7 D L U S k m R E z 5 W y 7 h O F z 4 R E t Q L 2 U F C k U E I 2 a g N 8 f t U x Y G I k 5 k Q Z g j 4 d c t E p T a Q X 1 k J 9 V e N E 5 x / G y V G h l o s G s L c T 1 v 2 b L b D / E 3 p W b C D w z B s w q j T 5 n a q Q f g s 4 S q / / x Z 7 y S k J V l x Z T e 1 s b t f h S E / Q g O Q 4 e O p B c i x y N 3 g D l O 3 f u 6 S M E t 3 5 C + / f t 1 U c K C M t R i 0 w 6 5 L P g l R v o 6 6 M e l h i w U X I B S C 2 k Y p U L w J w k A 0 g y Y 9 O A t H A e w B 7 y s x Q y t l c g g J V t l d q K y A t M Y U / 4 K s X 7 d r c v 9 V n Y M N u s 6 p o o q J O 4 P I O j r S G p 0 u m A U C M 7 y v W S 0 t m 2 C f 0 + o f p E / b 2 c 2 T U G H I 6 N 5 1 c I e l 7 Z U J t W 1 0 v 0 9 P 1 R t V U L K s C s G 2 E l k s H 7 / / F 7 2 r t X b U / 5 5 O l T c u m N m W d C R V U V 1 T X M L v Y F p D K b W H d 3 d o g 6 O M C S C P e F Z Z x x r z i G x w 7 e O S v 8 / n Q V D 8 R + 0 O + e M p u 2 f S T d 0 D F 7 Q y H I 9 z / 4 t 7 6 8 P r X I Z S Z g x V o r 8 M h 2 z W K x l o W F s o F B I Z M L Q C z 5 U 2 j r G E / W f z 6 k v J J Q X o 9 D 7 A a X x 0 + 3 e 9 0 y T T 2 b R w s L s 7 z 9 I + W Y A G 7 e u E U / f f f H + m h 6 z M Z L Z o V Z W b a + c Z U 0 k i q W R F D 3 3 G 4 X v + a g 6 l r l j S y w T Q G B W m i A 9 0 E N 3 b s 6 k h Y S h M q y 4 + b j E f p v v z 5 O X 5 y / R T / 7 2 U / k v h H 5 k A t 2 N I T p C K u Q u W 7 s t v C Q S R v 4 w f h P 5 x q 6 i F M R 6 5 6 k e Q B u A f h Z + Z G w l S c 8 Y U X e O D 0 d d C a n N B i Y h v n w 0 S P a t G m j S A 0 D N O x M U m w h Y X W P + 3 U 0 O B q 5 x + I 4 A T w W l R C w 3 5 c 1 O r z c H x d i Y Z 8 m s w q u Q U F J F a 3 b / 3 P W h X f p M y z d c u g L s C x 0 X U k 8 b c X c y D w 2 j 5 s P 5 A 6 S B L L I J k 0 w t Y 9 W q g 0 s 9 j S 3 r v g H A g Y B 6 + v r p Q L Q C O 1 B n F e u X J H B 1 A a + x r j K D V 5 8 8 Y i s P p Q L r B I j V 6 A x j F k / X 5 M E X k D Y Z Z i m k A 1 G I s K + s p N r n 1 5 C + W K b V 5 w T 7 X q 7 G C u w Z r o V 6 Z + g 1 s r A + h l + T a A n F t s L m w l M h B F 6 p B v y M 4 M m j y a R l O U 4 + Y r K N b H y B X m 1 L h 8 8 e T J D 1 / K M D a m w V s T e v X v p w I H 9 G e P c E O b z 4 Q c f i f N g J s C G w e q w 2 W D 3 2 g E 4 l 2 l J M P E C 8 m e Z R V X s Q I M x h B o c G J D c D i z 5 N R z I 3 v f 1 T 6 S T z C z N b A B J 9 D K r g k d a Q y L t n m d V D 8 B V I / y 5 V z s 9 d P q Z B 8 X y t 8 s / l Q u x k M u x S e o w U 1 t Y r E m G H v I h u d g + w Q K S a I C T l u W + U J J z e j A 0 G 8 6 d + 5 p + + S e / k A V Q c g G 8 b V Y X u h V W G 8 v 0 o L g P O 2 m w 9 g O A 1 V z N X l E h 7 b i A N L I O D v f 3 9 V F d / d S w K C y Z P N N O 7 2 s q 1 H 2 C d O c e + d J W Z I L A 2 7 9 a 3 R c m E V 7 p 8 E g b h W S C x M P Y 1 W x W c F o w 8 F c a M q U k k c p R 1 E f q j w 9 w h / m Q u G V k O r 3 4 k s / r E c m B A U 4 r 8 O D R M D H z d j o g m B T u 7 J d f f m l G 8 h l A V Q O s W 8 Q Y E k C C 4 T x U t M 7 2 N n E k 4 P 6 G h l J S J l O 4 U k B L P n j 7 o J Y a F a + 6 p k b u C x I U R E Y a Z q n b V D a z U f 5 o 0 C P k g F p o O h u o e P U l U X q R p d J X j 7 3 0 2 T 0 / r e L P E m n G D + 2 s b S M 2 m 6 b 5 D M B f K O T R i c + Y s t w g c n 0 c D k E F V + 1 g s a e 8 U f n q K k r l 4 W Y K w f n 1 / 3 6 P e n u n 3 4 s W i 1 V i 0 B Q k Q b j O b A B i T D B h e r o 7 k 7 Y Z J B h m y w 5 x o 2 / E e n p l 5 S K 5 v H o r G 9 y r 3 Y 4 D y n U o U S Z g l 3 o J F m U b D v d Z X l k p m 1 X D G z c T 0 A y t w B T 2 L f V R 6 h l 1 y t g I d n R H G d e h U 7 J f j / b 7 b K H J Y 0 9 4 h X O V V H l 8 g n 9 / h j a x G F N 2 x X y R o Y 3 t f d h L U g k 2 / O W f / z I Z I J s N m A D 4 3 n u / k / J r r 7 1 C f a x i z Q Y Y 5 K 2 r V 2 N T P V 1 d k o M w F d z o r c B 1 J p z I b m t h A U v J e 7 o l t w L h S j V 1 9 a I a I s H u M r B u 0 J Y J B R Z v n Q G 2 9 M E u 7 k 0 V M R o L O S S S 4 l q 3 I v u z W i 8 i M 0 A U H Y t p / o Q 8 t m R 5 L Z B H 6 4 v l z c q x / F z l 4 W b C 5 w 8 R X T D z 8 l 5 Y V O W D D z 4 U N Q s r C c 3 F m w d U 1 a Q H 4 9 q B c C J 8 B y Q W V M Q B v a t G V Z V 6 H 8 a j D N l M j j 2 T r A S E 3 Y U l w w z q p t m J M G B b A R b q W 8 e I m 9 q G M e F S n Z t u l 8 Z n C 7 W W h H J K K M I Y 4 p i E 8 9 a U i G E y f 3 7 8 5 Y 2 E 8 h Z m X g Q f y H X q A U j 3 1 l t v i s r X 3 L x a V p Q 9 f v w j u n v n r s T 5 2 T 2 A J g 7 P 7 p z A g 8 s V k G I I e A W M 6 9 y Q z Q D f g T G z C e 3 E M H B a o l W x S z y I A k z 3 7 S A e 2 i H W a W 8 o j c 5 5 j 9 3 v D 3 x z 8 g u m E s i U 5 U + O l S Q b G c 3 N 5 l 0 M y B s b q t g 1 v d g f z X H R e z T w A w f 2 S V x f c 3 O z L M R / 9 t z X I r F O f H S S n j 5 t E 4 f D v / z L r + m T U 5 / J 5 M W L F y / L 0 m M G x p G Q C 0 D K W l b l A J d 7 q r c O x E J C O J I 9 g g I u d y u 8 U R U w m y k m z 8 A E y O K K C 0 9 Z z e u a 3 k P 4 r A H O 4 O 6 s Z D L k U e X U 1 B y T J i e 4 w 7 S 1 h 8 W a H G e u 3 c 1 e O 4 s J n i o a C 5 Z I A 7 U + b G B b f Z j u 9 X n o 6 C w m y U E V O 3 7 8 h M x 2 B T 9 + 9 K O 3 q a D A T / / 6 r 7 + R a R 6 v v v p y 0 q n Q 3 d 0 j 0 q K m p k b I B I l i l T B 2 Y I + m g o J C G h s f 4 8 + q Y T I O C T l m m m g o O 8 D b r s H 6 E Z B e g c A k d U 6 W 0 5 O h 3 A i C 3 + R j 4 o V i S l 1 e H O A 6 Y 1 U v z q S R 9 f h Y c m O h S + R q 5 S M s e q k W v E z m 4 S A V F 7 p o 1 6 7 0 X U 0 W K 7 h V W O i 1 6 F N m X O / y z H r q A c g C m w r B t m i w T 5 4 8 l m D a 5 t W r 6 f X X X 0 2 S C a i t r R H i n T n z p U S h g 9 T W f Z 7 s g G M C N h D I B O D O D Z m w c C U 2 w 8 4 E b E R t B X r r S S Y l y D s Q K p s S H D s d Q C K o e 4 u H T H x P X E m Z J F A y k e 0 1 7 r i Q l 5 d D U t v b w u J M e T O w K 4 m 7 3 W z q l h n 9 n y 1 A q G P H X p L 4 u X d / 9 h N 6 4 c j z a d + B C I x / / f V v 6 N a t 2 7 R n z 3 P k d H u E H G Z q u h W Y 5 w T A 5 d 3 f 2 0 1 B l i o Y q 8 J c K S y h D G B W r X G g D P T 3 8 e e o + V r Y A B u D v V 2 d 7 e L x g w R F s C 0 C b I H m y l j a V j 3 T o S T H X d 5 / C D A / N G F A F k 0 g I Z r O N Y m S 5 / g a h E W l t Y N F n P L G h s r C o y S w W c B s A X U K Q b Q 3 u t 1 0 9 u x X N M D k s Z I J s X + Q V H / + F 3 9 G z z 9 / S F z v w 8 O K G P a 1 9 C C 1 8 M 5 e 7 F L I Z K i u h Q u 8 U M a w 8 F q m t f e q W I J h L h Y A z x 9 m H z c 0 N o n b P M z k s u P b j u l V R g M M 6 i 4 2 U g k 5 V C l F G k 2 Y 9 G Q 7 x 8 T y + 1 l y 6 3 a w 2 F N u l v w i Q C I y k F U 6 z R W I + b t 7 5 x 7 F 3 S X 0 q 1 / 9 M f l Z 9 Y N d Z Y A 1 x k 0 E B m I B M e 2 8 r C w V C W 6 i J n r 1 g C + k V 1 l 5 W Z q 6 C C C C I h u M 5 L K j w J 8 e j 4 j G u L o 8 N z f / e N j B a f 5 V u 7 B P G z A k 0 q R h s q w u 0 0 t p J 0 m m c z 6 G r Q p 7 q 7 Q s 3 T m z m J F X N t R C E w q o r K o U + y s U C o v n 7 9 C h g 3 I e 5 M E O G w b w / H 1 8 4 m T a g j B W 4 k A F x A K N m R b x H 9 S q Y C a U W q b U G 0 D l Q 6 M y 6 i C A 0 C K M K + U C i R 2 f v c C e g g X 4 C E G K Q C C L T q L S x e n J o F O f w z r n 5 j V F J F N G Q H S m 9 r A Y U 1 7 Z U E A m U s 2 H a D G u s B f W h m l o d I L V r Q Y h y X u / e 1 / G q q w L v H z + + Z f 0 8 1 / 8 L K N 3 r 7 a + k Y r 4 2 m y R 7 J V s B 5 m x K D u s i 7 s Y Q O X D b y r U u 7 k / 6 s 1 9 V i 2 m a I S z + 0 t + G B i J I z m I Z J I 5 p 8 m D Y 3 5 d y I R z + r x L w g / S 2 8 J i T X k 1 f W M h B d T j Q R d 9 / d h L V Z U q t s 5 X V E n r 1 7 W y v R O R 3 S / g 6 b M C h E A j m A 6 Z 1 s 4 z 6 G p v l w B d o y Y a 2 K f D 2 w e R M R X + w X B K z Z w J c J M v K o A w R t W z E E c S y K W J B i I Z q Z W 8 T p M q U 1 t Y r C l v b C g A l Y K e e y F U v / v 9 H r E z b o y t l R j B S + 0 + s Z P G x y e o v q 5 u y p w q b M j 2 4 f G P 9 V F m 9 P X 0 U F h L K U R e d H e 2 J 4 + b W t a I e o e x F i s Q c m Q A L 5 + J c D c o 8 c / O u T A D 5 5 8 5 c D v J j g j E 4 W S I l E Y u T v F E L E k i Y z 8 l + F w + I a 9 s K H 6 6 n G f G W A 6 R E h i X + f y B L 2 2 m r 1 W F e 9 T R T 1 6 v c o v b A d v p 8 M H 9 E k m R D U 3 N L e T U d h X U x f r G p i n 7 N w 0 P D g j J e r q 7 + O c k q G l 1 S 3 I d P / s K t K N B B 1 3 t z M 2 z t 1 g h Z B I i a Y J o I i V t J C F Y X P b 6 A t G S R B J S I Y w K H U q G t r B I U 1 7 Z U E 4 H J B Q X c G y T V B f a p m 9 4 1 7 s 9 9 O V D H 9 s X q f f Y 0 R e u k C 1 D s w E e v E x z q Y w a h 8 F f E B S N I h t q G x o p F A 7 J Z E L r / W M z a W 5 5 N K E d E Z g M e P 5 p i o x r K q O y r o Q d P 9 w i K z M j J X l A E K 3 O S R m 5 U v N A G j y v q E g t R a A k m T g v 9 H s z t o X F m v L K h i p 0 d U p F Z F L 5 0 B F m A y R S L r v y h Z 2 V N B J O l y h W 4 H s 7 2 j t k X A k 7 a r z / / h 9 k / O p / / P f / S f / 8 z / 9 C d + 7 e F V f 7 w 4 e P p t h C B i A d 1 t 2 z A k 4 I j E E 5 n S 7 J s W 7 E r Z 6 U 6 o d l k t d X R + l 2 b 7 o 6 C E R / o M V V Z o K S P F q 1 M 2 S S X E k r d V 6 r e H L M x O J c C M Y d l E g q L u / a v W F K O 1 j M y f H l z Q e L t 4 v L g J F Q o 6 x D h w c u l W Z h 0 q s b 0 p d A t q p 2 s 4 F 9 R z 8 r I I 3 + 7 d 9 + K 4 v F l J e V y Q p L v / j F z 2 T 6 u 1 E V s d Q Z 3 P G F B V N n 7 A 6 x y l d R m V k K h i I O u t L l F V X P i k M t I S r 2 J e i z + / 4 f e C 5 T L k C d G E K l i K F I g v g 9 l B H D F 6 O o 5 K m d N 5 B g R 8 o O H N j W h v N 3 3 l H D G P m C / L K h O M H N D W S S U g u F b G o h p B I m J r Y 0 N 9 P W r Z u p s a k h S W q r 3 Y X y 8 N C w N J 6 o p b s C 6 a x k w h w l T F m / 3 O 6 l 0 / d 9 9 M U j 3 x Q y A Z B W u H Z R k 0 k / B / 6 H A 8 5 N h w f p o 9 Q + 1 Q m q 8 0 p K K c I p a T V V O u F 1 e / 0 v 9 s Q S 6 m F e S a j B y R p K O F x c K S k p Z b B Q E g q z X d d U p r x L 2 E v 3 q 3 P f U G F h A R 0 4 u J + G h 0 d o 9 e o m e Q 2 B r q d O f S r r V W A m s C E W 9 v b 9 5 H q A K u t b Z Z m v 1 q J u K q + o p P G Q Q 6 a a P B p 0 C 0 l Y C 1 o S S N U D k 4 h / l J D D k C R J F J V L d D l y l k i Q V k p C I c I c G 6 6 F W U o p 6 R S P B O k n 7 6 r 9 v f I F j r O 3 8 o t Q o 8 E q i s S c Q i o Z u 5 B e U P 2 E / a t D V G p x M 8 + V U F j n G w v z A x i s v X r 1 O u 3 f r 9 Z E R y P 5 5 J N T s l x Z u W X Z s O 7 u b g k x g j f w K q t t v W M p 7 y H 6 L k z 8 6 5 7 D Y v 5 W e F 0 Y t M W n L T 6 o O k B d 8 P + G R C C U I R I n p e 4 h g V A 6 M Z l k O 1 C Q S d Q 9 p f J F w k G q q S q i w y 8 8 p 7 4 g T z C z r 3 m R o d Q / w L o 3 V I S p / c B 3 F h c z 1 p q b K 6 x N F l M 7 u v Q a E g C 8 e I h O R 2 i S w e P H T + j 8 + Y t C K K w 8 Z C U T g D t F w O p 8 s V j J Z K D I p F Q 7 N V A L D U J p E a J N 6 I S y z 6 U J x 0 R L I 6 A m H s 7 l G 5 m A v L O h J I k + r j Z D s 8 K 6 G H 6 2 T Z p z w e E 1 S j q h A c P d v n Z t S 1 p Y E W w p j D N h b h P c 6 L W 1 t V R S i s V Z x q Y s S A m J e W x 9 S J Y / X q c X 9 5 8 N s B T z o g a T x W g J I I / Y R j o Z u 8 m Q S c o Y b + L z k 2 E m G R P H 7 1 L L D B g y K Y c F z u F Z W e o 8 T 9 I C 9 J v P H m x 5 J C s I p L I S y 5 T h C Z w r 4 E 0 D I W / 3 u M X d v n 3 7 D j p h 2 f U Q O 7 4 j W B Y 5 d k t 8 / O g R 7 d 7 1 n E x A d M T S x 6 l a m U Q Y K 8 I a D w 9 m W L A y E 0 b m 0 T F 8 v 1 A E s p L J K o F M W Y i l p Y + 5 R s g j U i h O E y F t b y V V Q V z L 9 i t f m 4 9 w n L v 9 a K r u t M i B / V c 7 B 0 v I 6 X L r 0 B 1 E V 6 u f A Y f C / X 6 3 L D + M R r w Q w I D q h 8 e P 0 9 t v v Z k x O B b 4 3 e / e p 7 f f f p P u 3 L l D f Q X p r t 7 F b P v M G f y 8 Z S F / k E n I p S S O E E h I Y Y i k y c I 5 b C a U Z b q 7 2 E 9 s O 8 F t H o H r H N P d t U O C 7 a e f v n u U P J a N 6 / I F 3 D q U q M q n J E I I M V 6 i P q j K N E C M H g 5 r i 2 f f w 0 n Y S A Z 0 9 o 3 S 6 q b V W c k E Y J 8 q h A 6 t X b u W q q O 3 9 F m F h S A T x s a K v I m c d t d 4 F j B P 3 J A J N o + S R i m p Z K S U I Z c q a 5 K Z x P a w y s 1 x l K 9 T C 3 1 m q v v F n h Z J 9 c w e m B Y d R Y / I l Q Q G 2 d U + j N l M N 0 C b C T 5 3 Z h J 2 j / v E j p o O r a 1 r J W w I t t V w b x u t L l u 4 x R l B d E T H w 7 Z b X G 5 2 Q y Z F G i u B D L n U e Z C F y 0 n J h a T K S R e 6 J G U / O R y L 6 k f O C n l L q M b q g G x g T d y b 2 a U U M D j N b h X Z k G 1 b T J e v W C Y X T g e s i H T 5 8 n d C 5 s O H D 9 L 1 s + 9 R b V F q L G s + q O b P M e N i r 2 S I 5 3 u W M A R K S i N N E J O n J d Y g D H G S Z J K c E y Q T C K S l k j X 9 4 o 9 T G + X l G / J q S 1 B 7 4 l o U K Q W P E C r a K q U C c 9 h R Y i i Q e Z w I C + y / 9 v p r a a 5 y A F M 0 v v n m g i y Y i f U n E I s H Y H A X M 4 B 3 r o r M 2 1 2 O 5 Z S 3 N 6 i 4 Q P Q Z c x 1 b W w g k J R A / 9 2 Q Z O c i F c 3 I e W k N K 3 V P X Z F L 3 t A M i m Z R d B X U P m r W 9 r v M l 4 d b 5 U e V n q u V e W / V q K k e l G Y B c s 2 1 8 N i G X h o l Y g b j L 8 Z m D E 5 i 2 n a C P P j p J e / b s E r c 5 G h Y W w / z t b 3 9 H 7 7 / / e y o s U N 9 t t p K Z K 2 J 8 T 8 a 2 O / M g e + D u 9 w 0 h i 6 h 4 h i Q W M h n C S O d m X j N l a 6 6 T I R G X l c q n U j w a o b 3 7 t v G 3 T a 3 r f E l 5 q / I B B T 6 o H x b v E Z e t s E q s + S L i 8 L M 0 u i j l G z 0 e 6 m O p h c U v Y T z 3 T v p k e T D s c / v T n / 6 Y 3 n 3 3 J 3 x f i p 1 F C 7 D 6 E F Y 7 u t c 3 v y i L + c C o 1 N Y k Z N I E S U o f J l e B m + t C j j l Z i K O S O Z f q B E 2 S M C S W T u s 3 5 s e C l t m Q 1 4 Q C C v 1 w 1 6 K H U 3 F h S K j w B U e g n x z 1 h 6 S I G D x M / C u s 3 y 6 N p L E U P b W 8 J O o e i G z u w F B 6 P t Q e Y I l Y w p 3 H w Z a w z O C t L V 4 Y 2 y w X p B G J f 2 t K I j E h p K y S Q 5 f H Q 7 g O Z A G B k O L k d l g J p D q + m K h 8 S F w G m b h c V z t 1 B 8 h 8 Q 1 7 b U E g N N d D t V e W Z C s I x K h 6 Y j Z T K d i k + 6 / q 3 3 1 B J d b q n L 1 6 6 n g K B o L w P Q a / Y f 6 q n p 0 e W I t u y Z a O + S m E + F C / 2 x i U K 5 O w j n 8 x M 7 h 1 3 y e Y B 3 z d S Z L K p e c h B I A k B U 8 8 + Y s r 8 / N 0 O d c 6 k Y B j e P N S P I p O Q K q q P Z S w K R I v Q q 2 8 c k W e Z z y m v b S i T / F 4 l p Z A g q V B R q v J B r N y b c r Z L s Y L r s W N H 9 V E K X i + r g Z 1 q V 5 B Y c J j a 2 t p k 0 4 G 3 3 n q D C b V F z s / i 6 7 M C a 1 / g Y z B A b I C t P I F S l l w L C 0 M i Q y T z L L k M E p m y H K v X X K Q l l h 5 T C k b 0 d a g H k z S R V B 3 p u t I D u 0 j l 5 Z h 0 m b l + 8 y n l v c o H N D e 6 u U J V J U n v p 3 O j o s w X a M h Y P j m T y x q m 0 o m b b r r 9 u J e a m l a J J 9 B I x T u 9 b j p 1 b 3 5 e O X g J k e 7 2 e W S A 2 E x 5 N 4 6 K p v J 5 S q o k e V I J 5 5 R 0 M e T R h J A y A l v V 8 1 U E i l M 4 q g l k 3 m M I x E k k E h L q R K t 5 S T L p i Y V w R r z z 0 / R V p v I V S 4 J Q Q H W 5 S 1 W U q T D k u g E I q d B Q 5 g g 0 Z C z X j E a c a S s Z b F P j r N w m 9 t P O n T v E E 4 i U 6 8 K U 0 w H W G L f b J A 6 v C b M t p Q Z 4 c S + N Z d z A M + x g m C v k n R Y y I d n d 4 u Y 5 G p K o + D t 1 n J R g h k T o 0 H S u k q o L p f J Z y K Q l E 8 i 0 Y 8 c G u Z e l g L x a U 2 K 6 V F 1 l p B Q q y p A K Z S O p U r 3 v X N A 1 6 q a + c S c d 4 g a d C S C d I d J C A Q T G e h J W Y G v P E T 1 o j Z j G f r 6 n B d m d U J 6 P I R D I Y S W M P g Z B M p 3 D 8 8 a x f t 1 O p O S x z H 1 S O R L I h D r b t W 9 7 x j r N x 8 R 1 t n T + N q 8 r k o p D R a k A z F T F o v K F V N p G m A k H m l P T N Q y u d H p p c n Q w 4 0 p D C x W I a w W k 0 G S G A e p V 5 T E h 2 5 q K q M w B 2 1 o / n 7 G u 1 D N J S i V t C y l S p a S T y k 3 C 6 0 a l 4 2 N N p t Q z R 2 7 K T C T k Q i Q E w q J + w p L + 9 M / f t d R g / v 8 t G Z U P c L n 4 J 7 G h r H p G p U 6 Y X l K R i h u F k G l m U m E J L 8 Q C v m q L B 7 w 9 U E I D V 3 5 D r a W D + s z C o 4 W J M h 2 w z j n I d n / A T W s r o + K 2 X 1 e d 2 1 w r I Y 4 m T 4 o c h i A q h w Q y J L K e l 6 S J I + c 0 a e T 5 8 r k k m e R 1 5 H j 2 K s W l g 9 M d n S Y V l o X D O o h L C Y 5 v 7 r V N 3 7 L y E F d u D J H D 5 Z H p H Z K c L o k E x y K U K G P K h 4 o c Z w K K A M g u X U A q R C t 8 Z n E u H G z o l 0 D Y e E E D 3 e x 5 t t E L u F P E 9 u 1 s j N D T Y R e T T 4 1 J w c 7 C P K 5 s s H Y k y c 7 E k A s 2 E 3 J m a d J + 0 u d A H C G X n F d E S p H N S j R V F v I I i f i c J t H U K e 6 Q T k H 6 6 7 / 7 l b q P J Y Q l Y 0 N Z 0 5 r m I l E n x P j l S j V q h 1 I D U x W u G g 6 / R / 3 H a S p g E y G e b v e q l F p V U l I s y 4 g 1 l i W o q e z Z D b I C R 1 p D E q V h 9 R 4 + Z E l l v H 4 C / B 4 Q x J 6 Y M C r Z C Y H c Q g 5 z D q Q w x 1 J W 1 6 U 8 d 9 a U / m z N s b G Z D K l U C t H r b x z N W H f 5 n p a U D W X + y k t 9 3 F N w b y m V B 2 K h U r m c V D l S J E M u v W 9 m P g k e 9 r u p q i i e n A 7 y 1 e O U V N p c t 3 A D r P D a Y X G Y b N O u M B f q m y e p d T M a S h S Z J 8 J O W c v C I L 1 7 A J n w + + J U 6 I H K C 5 e h j V S G F F b i p B 1 b y v L M t H o H J x C f l 8 4 K 5 8 2 z 5 Q Q i p Z N I S S o s w O L 1 u G l 1 y y p L j S 2 h v / P 3 2 6 d p S v m N i 9 9 1 c 6 8 B V c + j X N u s 7 h m 1 z 5 Q x a A v 1 D 2 N H U A V x n C m 6 o p o J t Y u l 1 F j I w Y 1 a 2 V c G C + H Z s 6 6 0 B J x n 4 o x a p r + D T N m m 9 W O 3 w r H k t S C Q y V X C C T h S w l F D r t R r S k q b c 5 z b 1 D 6 Q S 8 i H M p N I E R H J Q j I h l S F b u g M i R S S o e k G Z c v O 3 f / + f 5 E 6 X I r L 0 h U s D + 3 b V c w W j U r X 6 Z y o a u Z R V D J k 6 1 o 2 D y 2 g g q i d X g D o 1 M O n k R o X G m 5 A p 8 S A R 3 O j z Q W B y j J w T T + n B 2 f 9 F z 9 U M y D a g 6 N m B + l I s Q i N F w V Q y G V L E a Z S 5 r c h g I Y C t H I q o h m / O W 8 m Q O k 4 / n 3 w m c k 5 L I 5 R l e C I l m Z B K P G E 5 r 5 4 r E p 6 3 I p O b 1 D p 7 q I e l T C b A c f 7 B 0 p V Q w O R k h K 7 d 7 C O H y 0 0 u c V R A O q U c F J B O I q G M d M K x l l I 4 R q t G G Y t V R u I O O t S S s q U w J o Q x o F f W T 9 K n 9 6 c u u z w T 9 j e z e h c Z o 8 n A J D 1 8 8 I j W r G n h e 3 H Q 8 U u D 1 L R + t 1 w D 0 m S G I h R n K O l z D C G Z f k 1 f g 8 A l W Y x f z k P y 6 D I T K X k s Z e 2 E M O R M I y m I p A m H X B P N 4 4 j S Z A i S K 0 a l X r b v x u K 0 s S p A N 7 u I w u E I O e N h c i S C N D o R o V / 8 y d t U V a X 2 4 1 q q c F x 4 0 J G t x p Y M b t 3 p o e H R C J O F S S W q n 5 V Q n K y q H 6 x K I Z Q h l T l m c a G P X 9 + k V L O + c Y e s i v S 4 N 0 A 1 h a w O J l R c n w i W 1 H 8 0 P j p E x a W I p A Y h Q 4 Q 9 m K 1 j W d h p / u K F y / T G m 6 / J s V W F R C N P A x p / M u d S 2 r H O d e K D J F H k b w q p Q B R z r I m D 8 5 K r Y 5 D G k C p V 1 t K L c y O p t t c F 6 N u n D i 2 h l G S C R D I L V 6 5 Z 0 0 R v v P 0 S 7 n B J Y 0 m r f A Z b N t V x U + a K 1 x U s 6 o h J o p b w O a i G x m m h 1 R i V U q q N M 6 H y W 1 1 o O D G q K o z R t v o w b W v y J 8 k E S F O W t q 4 a 8 B t b E 1 Q Z v E K F n q g 4 B i i u N 2 r m h M / B R M W X j h 1 N n s O S 0 q r M e p 4 + p x o / N 2 b J u S G b Y 0 5 K e q j G X e h G 9 I E 6 x r 3 K e f 2 a K u t z e E 3 O a V X O v K 5 / q / n d i j D W s v b c 4 R r O P Y 4 w N Z c F 6 f J T 7 I S v 7 S V R s c M U 0 Q v + + 3 3 e Z U E m w H H h 4 d K X U A Z n z z 2 U J Z x F K r l Z / d P S y U g q M z 4 l K p + o g C n p l M x Z g n k 4 v b g e U g r n i V V B p 6 h / f J S U T E o 2 K W B w O B A I U H / / I A 0 P D 1 E 4 F K Z V T Y 0 0 M T 5 J X r + X q q u q y O / 3 C 3 E M r n d 7 q Q c r 0 M o p J p R k i l y q i D x B 2 + r C d L 3 L I 1 f g 3 J 5 V I V l s 5 u x D r 7 4 G 0 k a 9 l p J G + p j L S i q B l O n H 4 V C Q v G 6 X n p a h N k S L g H Q W O 2 s r S 6 X v 2 h w p E m r b S T k h l M 3 k 4 c / 4 6 / / 6 p 3 L P y w F M q E 5 V Q 8 s E X 3 x 5 j 3 8 1 i A S 1 L 1 3 1 c 0 i u V b 9 M p I I 6 y H 9 e D 9 Y B Z F K t C + n X F X 0 + v V 9 A h d 4 E B c K w v T S 3 G K 3 V M Y l o y A T V 6 B V U M U H d T K S b T C j z 2 u 6 m k K w g i 2 M M 4 A Y i y i t 4 p 8 d F n d j 3 S s j B i f + a S q P U N u y k + p I I d Y 6 4 q L I g R g M T c K z E 6 W B z k C W b e l / f G D Y q 4 H c w W c o L o r S 5 B k 4 F R S i k U 6 c + o x d f O q I J l J r P d K X D R W W + C H U M s 7 1 l l e Z S V l L f q H l u l 5 P + 9 h / + s / y G 5 Y J l R y j g 8 y / u a E m l S I W d 3 x W Z N K G 0 T a V I p M l l y v g z J O L 0 y o a U p M I 5 r A 7 7 d A g R r Y p O O I 8 y Z t p m W 1 9 C 8 8 j 8 J 1 v b s M A Q k j C H u U H j F T m h L 1 P k U U R K v Y Z Q n g K W T h N 8 S z F I H D k f p x J v j D b W R M g r 6 4 k n q J f J d L v X J W T a y E S q 8 L M 6 p 6 W T I d D Z s + f o 4 M E D y q v H 5 2 Q x H E 2 q C 0 9 V Z D 9 S S v 1 L k S n G y e N x 0 t / 8 / f I i E + C 4 u A w J B X x 2 5 h b / e k 0 i o / 5 x U m q f I l a S T D j H z D D E A k u S p G K y H G 0 N s W p j C O Q Q 9 S + W c F I j S 4 v O U R U u j k t f F j V x K q Q C N D F O I 3 z I E I f / f 2 E N f 7 Y r Q W e Y Z E f X B b l h J 0 T y P O j H l j 7 6 K m G V I p B I K n M s S U k 2 H G M J a 0 i p Q C R B j / j 9 6 6 t D 6 n U m m U g h E E q n 7 q 4 u 2 U n E S C Z s 0 G B s L Z B o P B i j b p Z S Q x M x C k c U o Z R 9 G p a B 2 7 / 9 + z + T e 1 t u c F x 8 t D w J B Z w + f Z M b v o P J w 5 L K D P z a i J U k k 5 A r O 6 n q S u K 0 t R 5 q n Y P O P G B S 4 B L 5 l m R B U M i q G s K Y r N M y p A K k z T N x + L 0 g h o C P X 2 I S q W K C u p h I d / r c U s Y b D F H k y J Q 5 l b H E Q Y A t p N G t b h e F + L Z A H B e r f Z G o G r g t 9 c X Y 1 s J 0 9 T g F w w i h C p O T C Q c y j Y y O y q 4 j + D y Q 7 D J L J E g o S k S p w B W h 0 Q D b W E w i o / I Z m w k S q 8 D v o 7 / 6 L 0 s v R i 9 X M K G 6 d O 0 t T 5 z + 7 J o M m s K l b g J p R e U z h G I C T b W p U s Q S Q i H H H 5 t O 5 Q U J G g 7 w + / D h q f + m H F t x p D U o q h 2 k k A L I Q d T C d t e q 0 h i r k S 4 K s t 2 0 o y F M P a N O V t e Y V P o a E A h p U 2 2 Y n g y 6 a J K 1 S k U u J Z l S S U k i I 7 F A H H W O S c Q 5 r t + z i m 0 s l k J P n 7 R R Q 0 O 9 k O m i q H d a 3 Y N H 0 G 4 3 i a r H 9 h f b T 1 g 1 9 y / + 5 p f 6 N y x P L H t C A Z c u 3 q O B o U k m B M i U k l R p U s q Q y k I k Q z C Q R J 3 D d H U H 7 V o V o S J f Q h b I x H a e / E o m H k 2 F 1 A Q 3 e j l g c M P H e u Y t F R G 6 0 e 2 h N Z z j O 3 r Y B s K i M I o 4 m j B 4 l y m n J U M s 5 Y I H k V a V R a h t E J E f m l C c 9 j Y F 6 X q H k 8 K s 2 g 3 e / Y x K 1 h 5 h K c S v g U y i 6 i k S i U f P Y j d B z c M a 8 6 3 r 1 t K b 7 x z T N 7 5 8 4 b i 0 Q q g k P j p x m Z 9 I i l S K Y F D 5 F K m E W C K p Q J 4 U s d D K p S z E U W W P i 2 T Z L 7 w M t A 2 5 q U P b U 7 G M O 7 d z o 1 e Z B k i A T Q + U I 6 F v Q g 0 Z e p x x / p Y E B T F L 1 5 A G b z L l J I F U M p J K S S T 9 u p Z U c g 6 E k n P 4 n h S B 8 D 7 j i E i 6 x S 2 E i s e w U w Z W x n X S P / z T X + b W Y S w D O C 4 9 X i G U F c c / v E A J J g v s K s e U M S r O h T C K X M m y J h E S W p b K O B e C 4 V O l R H t X h 6 l A z 6 d D y B L W 2 8 O c p q g h G B q 8 K i m Y Y x B D M u S a K P p Y y s j 1 e Z W U N J J y U s 0 D c X C s y 4 Z M a c e a Q J x v r w / S t 2 1 O C W Z V x E p J J S Q c + 3 x e + r t / X H 6 e v O n A h O p W t b O C J L 4 6 e 5 1 V w A l t S x l C I Q d 5 T A 5 S g T w p Q v F / K g e B k m W F V F n n n C F K f E t t R F Y 0 Q h S 7 k l y a L P J f i j g m h 2 u c t T J 5 z c X S y s X H s K 9 S Z O J r h U D m W J U N c c S j x y o a y F R R E K X + c b j l 4 x I F g t e h 5 m 2 t D Q i p o t E Y D Y 7 H 6 e k g f 6 e o e Y p I + P y W N c 3 0 z r s q V G o F K a w Q a h r 8 / v + d 5 S d k J Z W W U k l C a R U Q Z B E C G X L h 3 Z p Q O J Z D + V + g z 2 Q E U y A 1 V Q O E 4 A z K X q F X S Z g J b T s F A + M U 6 b 9 F j b W l N O x e p 6 5 N S 4 Z U i k R w m Y M I i H y A Z w 9 L f 5 X 6 o j Q 4 A U K l J B O k 1 J b a I B M o 5 R 5 / 0 M f 3 H G c V j 8 9 h y v r f / e N f q N + 2 g i l w X F 4 h 1 L T 4 5 O R 5 G p 9 g W 8 g Q C e Q S M k 2 V V C A N X g N f h D Q g k z Q 8 5 P i 0 V C O 0 H y u A A L o o U M c Y h 4 p A M I B e f M L l V J I q Z J F M 6 l p N I q 3 m 1 R Z D A j m Y R A n a U Y 8 x J 2 U b Q S J 9 2 + Z W R O K y l V A b q j A X B G S K i I Q C q W A r 4 f e 5 K 1 r p 9 X e W x v p 5 3 x c c l 5 + s E C o X / O 6 3 p 8 W 2 g s p n l 1 Q p D y A T R O c m g T Q q 4 9 x K I D m Z B U I Q U M R a 5 l z I o 4 + k r M 9 Z j o 1 E Q r 5 7 F Z M I h O H z i j g q X e t w i Y Q y Q b Q g G l Z / X V u h J F O E S Q Q i I Q G I M 3 z 5 l 3 8 p 5 R V M D y Z U j 6 q x F c w I N N j 3 / v 1 T I Q 2 S X f 0 z p E r l I J g m k h R B I k U k K V o J Z o E Q x Q A k U Q V 1 X v 7 h P 3 V s k p v t K Z F i W k r t b J B Z h + L B s 5 J J E q t 9 C C k C Y e B B T E Z D 8 D F s J R A K 1 2 F w 9 9 V f / b W + 7 x X k g h V C z Q F o b L / 9 N + w K z 8 Q y 0 k p I B G I Z Q i k V M E k s 0 M q Q C O d Q T A P O p F e F I o 4 u J X N 1 j q n C 7 0 i w V I l I n C A k E c K R m s t Z P Z O I h w x k E i I h x y A t S 6 J w B J + o y a Q I B W C L n l f / 5 K + k k 1 j B b E D 0 / w G 2 Q t X Z y m L t L 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 G u i d = " b f 2 b 1 b c 8 - 8 6 e 5 - 4 8 d 1 - 8 4 2 7 - 9 1 2 3 6 9 8 8 b 4 d 4 "   R e v = " 1 "   R e v G u i d = " f e 2 b 4 f a f - 4 9 f b - 4 f 2 8 - 8 c d a - d 9 7 0 c d 8 7 9 4 e e " 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81C616E8-9F95-47F6-BBBE-D92BB77600EB}">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0A116E1D-36A6-4718-9CA2-C8088B014BA5}">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Data_1</vt:lpstr>
      <vt:lpstr>Data_2</vt:lpstr>
      <vt:lpstr>Data_3</vt:lpstr>
      <vt:lpstr>Dashboard_1</vt:lpstr>
      <vt:lpstr>Dashboard_2</vt:lpstr>
      <vt:lpstr>Dashboard_3</vt:lpstr>
      <vt:lpstr>Dashboard_4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Anmol Kumar</cp:lastModifiedBy>
  <dcterms:created xsi:type="dcterms:W3CDTF">2015-06-05T18:17:20Z</dcterms:created>
  <dcterms:modified xsi:type="dcterms:W3CDTF">2023-08-23T05:42:56Z</dcterms:modified>
</cp:coreProperties>
</file>